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https://imprentanacionalcr-my.sharepoint.com/personal/jcubillo_imprenta_go_cr/Documents/Documents/Documents/Prensa/Documentos 2025/Documentos Sitio Web/"/>
    </mc:Choice>
  </mc:AlternateContent>
  <xr:revisionPtr revIDLastSave="0" documentId="8_{FEEE2B04-E2CA-4CEB-BEB4-79B6156D1DBD}" xr6:coauthVersionLast="47" xr6:coauthVersionMax="47" xr10:uidLastSave="{00000000-0000-0000-0000-000000000000}"/>
  <bookViews>
    <workbookView xWindow="-110" yWindow="-110" windowWidth="19420" windowHeight="10300" tabRatio="900" activeTab="6" xr2:uid="{00000000-000D-0000-FFFF-FFFF00000000}"/>
  </bookViews>
  <sheets>
    <sheet name="Bienvenida" sheetId="20" r:id="rId1"/>
    <sheet name="Tabla_01" sheetId="21" state="hidden" r:id="rId2"/>
    <sheet name="Portafolio" sheetId="19" state="hidden" r:id="rId3"/>
    <sheet name="Especiales" sheetId="17" state="hidden" r:id="rId4"/>
    <sheet name="Filtros" sheetId="18" state="hidden" r:id="rId5"/>
    <sheet name="Introducción" sheetId="15" state="hidden" r:id="rId6"/>
    <sheet name="PAO" sheetId="1" r:id="rId7"/>
    <sheet name="Datos Validaciones PAO" sheetId="14" state="hidden" r:id="rId8"/>
    <sheet name="Validaciones SEVRI" sheetId="10" state="hidden" r:id="rId9"/>
    <sheet name="Matriz Nº1 Identificación" sheetId="2" r:id="rId10"/>
    <sheet name="Matriz Nº2 Análisis" sheetId="3" r:id="rId11"/>
    <sheet name="Tabla 2-3-4-5" sheetId="11" state="hidden" r:id="rId12"/>
    <sheet name="Matriz Nº3 Evaluación" sheetId="4" r:id="rId13"/>
    <sheet name="Tablas 8-9-10-11" sheetId="5" state="hidden" r:id="rId14"/>
    <sheet name="Matriz Nº4 Administración" sheetId="7" r:id="rId15"/>
    <sheet name="Tabla 12" sheetId="6" state="hidden" r:id="rId16"/>
    <sheet name="Matriz Nº5 Seguimiento" sheetId="8" r:id="rId17"/>
    <sheet name="Cuadros" sheetId="16" state="hidden" r:id="rId18"/>
    <sheet name="PROB-EVENTOS" sheetId="9" state="hidden" r:id="rId19"/>
    <sheet name="Tabla 6" sheetId="12" state="hidden" r:id="rId20"/>
    <sheet name="Tabla 7" sheetId="13" state="hidden" r:id="rId21"/>
  </sheets>
  <definedNames>
    <definedName name="_xlnm._FilterDatabase" localSheetId="7" hidden="1">'Datos Validaciones PAO'!$A$1:$B$21</definedName>
    <definedName name="_xlnm._FilterDatabase" localSheetId="2" hidden="1">Portafolio!$H$3:$I$1000</definedName>
    <definedName name="_xlnm._FilterDatabase" localSheetId="8" hidden="1">'Validaciones SEVRI'!$A$1:$J$1</definedName>
    <definedName name="_xlnm.Extract" localSheetId="4">Filtros!$H$15:$I$1000</definedName>
    <definedName name="_xlnm.Criteria" localSheetId="4">Filtros!$H$3:$I$4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3" roundtripDataSignature="AMtx7mignJd46y7WVGMnNEzM2ZRnWts4Ig=="/>
    </ext>
  </extLst>
</workbook>
</file>

<file path=xl/calcChain.xml><?xml version="1.0" encoding="utf-8"?>
<calcChain xmlns="http://schemas.openxmlformats.org/spreadsheetml/2006/main">
  <c r="I1087" i="3" l="1"/>
  <c r="I1086" i="3"/>
  <c r="I1085" i="3"/>
  <c r="I1084" i="3"/>
  <c r="I1083" i="3"/>
  <c r="I1082" i="3"/>
  <c r="I1081" i="3"/>
  <c r="E1087" i="3"/>
  <c r="E1086" i="3"/>
  <c r="E1085" i="3"/>
  <c r="E1084" i="3"/>
  <c r="E1083" i="3"/>
  <c r="E1082" i="3"/>
  <c r="E1081" i="3"/>
  <c r="B1087" i="3"/>
  <c r="F1087" i="3" s="1"/>
  <c r="B1086" i="3"/>
  <c r="F1086" i="3" s="1"/>
  <c r="B1085" i="3"/>
  <c r="F1085" i="3" s="1"/>
  <c r="B1084" i="3"/>
  <c r="F1084" i="3" s="1"/>
  <c r="B1083" i="3"/>
  <c r="F1083" i="3" s="1"/>
  <c r="B1082" i="3"/>
  <c r="F1082" i="3" s="1"/>
  <c r="B1081" i="3"/>
  <c r="F1081" i="3" s="1"/>
  <c r="I1078" i="3"/>
  <c r="I1077" i="3"/>
  <c r="I1076" i="3"/>
  <c r="I1075" i="3"/>
  <c r="I1074" i="3"/>
  <c r="I1073" i="3"/>
  <c r="I1072" i="3"/>
  <c r="E1078" i="3"/>
  <c r="E1077" i="3"/>
  <c r="E1076" i="3"/>
  <c r="E1075" i="3"/>
  <c r="E1074" i="3"/>
  <c r="E1073" i="3"/>
  <c r="E1072" i="3"/>
  <c r="B1078" i="3"/>
  <c r="F1078" i="3" s="1"/>
  <c r="B1077" i="3"/>
  <c r="F1077" i="3" s="1"/>
  <c r="B1076" i="3"/>
  <c r="F1076" i="3" s="1"/>
  <c r="B1075" i="3"/>
  <c r="F1075" i="3" s="1"/>
  <c r="B1074" i="3"/>
  <c r="F1074" i="3" s="1"/>
  <c r="B1073" i="3"/>
  <c r="F1073" i="3" s="1"/>
  <c r="B1072" i="3"/>
  <c r="F1072" i="3" s="1"/>
  <c r="I1069" i="3"/>
  <c r="I1068" i="3"/>
  <c r="I1067" i="3"/>
  <c r="I1066" i="3"/>
  <c r="I1065" i="3"/>
  <c r="I1064" i="3"/>
  <c r="I1063" i="3"/>
  <c r="E1069" i="3"/>
  <c r="E1068" i="3"/>
  <c r="E1067" i="3"/>
  <c r="E1066" i="3"/>
  <c r="E1065" i="3"/>
  <c r="E1064" i="3"/>
  <c r="E1063" i="3"/>
  <c r="B1069" i="3"/>
  <c r="F1069" i="3" s="1"/>
  <c r="B1068" i="3"/>
  <c r="F1068" i="3" s="1"/>
  <c r="B1067" i="3"/>
  <c r="F1067" i="3" s="1"/>
  <c r="B1066" i="3"/>
  <c r="F1066" i="3" s="1"/>
  <c r="B1065" i="3"/>
  <c r="F1065" i="3" s="1"/>
  <c r="B1064" i="3"/>
  <c r="F1064" i="3" s="1"/>
  <c r="B1063" i="3"/>
  <c r="F1063" i="3" s="1"/>
  <c r="I1060" i="3"/>
  <c r="I1059" i="3"/>
  <c r="I1058" i="3"/>
  <c r="I1057" i="3"/>
  <c r="I1056" i="3"/>
  <c r="I1055" i="3"/>
  <c r="I1054" i="3"/>
  <c r="E1060" i="3"/>
  <c r="E1059" i="3"/>
  <c r="E1058" i="3"/>
  <c r="E1057" i="3"/>
  <c r="E1056" i="3"/>
  <c r="E1055" i="3"/>
  <c r="E1054" i="3"/>
  <c r="B1060" i="3"/>
  <c r="F1060" i="3" s="1"/>
  <c r="B1059" i="3"/>
  <c r="F1059" i="3" s="1"/>
  <c r="B1058" i="3"/>
  <c r="F1058" i="3" s="1"/>
  <c r="B1057" i="3"/>
  <c r="F1057" i="3" s="1"/>
  <c r="B1056" i="3"/>
  <c r="F1056" i="3" s="1"/>
  <c r="B1055" i="3"/>
  <c r="F1055" i="3" s="1"/>
  <c r="B1054" i="3"/>
  <c r="F1054" i="3" s="1"/>
  <c r="I1051" i="3"/>
  <c r="I1050" i="3"/>
  <c r="I1049" i="3"/>
  <c r="I1048" i="3"/>
  <c r="I1047" i="3"/>
  <c r="I1046" i="3"/>
  <c r="I1045" i="3"/>
  <c r="E1051" i="3"/>
  <c r="E1050" i="3"/>
  <c r="E1049" i="3"/>
  <c r="E1048" i="3"/>
  <c r="E1047" i="3"/>
  <c r="E1046" i="3"/>
  <c r="E1045" i="3"/>
  <c r="B1051" i="3"/>
  <c r="F1051" i="3" s="1"/>
  <c r="B1050" i="3"/>
  <c r="F1050" i="3" s="1"/>
  <c r="B1049" i="3"/>
  <c r="F1049" i="3" s="1"/>
  <c r="B1048" i="3"/>
  <c r="F1048" i="3" s="1"/>
  <c r="B1047" i="3"/>
  <c r="F1047" i="3" s="1"/>
  <c r="B1046" i="3"/>
  <c r="F1046" i="3" s="1"/>
  <c r="B1045" i="3"/>
  <c r="F1045" i="3" s="1"/>
  <c r="I1042" i="3"/>
  <c r="I1041" i="3"/>
  <c r="I1040" i="3"/>
  <c r="I1039" i="3"/>
  <c r="I1038" i="3"/>
  <c r="I1037" i="3"/>
  <c r="I1036" i="3"/>
  <c r="E1042" i="3"/>
  <c r="E1041" i="3"/>
  <c r="E1040" i="3"/>
  <c r="E1039" i="3"/>
  <c r="E1038" i="3"/>
  <c r="E1037" i="3"/>
  <c r="E1036" i="3"/>
  <c r="B1042" i="3"/>
  <c r="F1042" i="3" s="1"/>
  <c r="B1041" i="3"/>
  <c r="F1041" i="3" s="1"/>
  <c r="B1040" i="3"/>
  <c r="F1040" i="3" s="1"/>
  <c r="B1039" i="3"/>
  <c r="F1039" i="3" s="1"/>
  <c r="B1038" i="3"/>
  <c r="F1038" i="3" s="1"/>
  <c r="B1037" i="3"/>
  <c r="F1037" i="3" s="1"/>
  <c r="B1036" i="3"/>
  <c r="F1036" i="3" s="1"/>
  <c r="I1033" i="3"/>
  <c r="I1032" i="3"/>
  <c r="I1031" i="3"/>
  <c r="I1030" i="3"/>
  <c r="I1029" i="3"/>
  <c r="I1028" i="3"/>
  <c r="I1027" i="3"/>
  <c r="E1033" i="3"/>
  <c r="E1032" i="3"/>
  <c r="E1031" i="3"/>
  <c r="E1030" i="3"/>
  <c r="E1029" i="3"/>
  <c r="E1028" i="3"/>
  <c r="E1027" i="3"/>
  <c r="B1033" i="3"/>
  <c r="F1033" i="3" s="1"/>
  <c r="B1032" i="3"/>
  <c r="F1032" i="3" s="1"/>
  <c r="B1031" i="3"/>
  <c r="F1031" i="3" s="1"/>
  <c r="B1030" i="3"/>
  <c r="F1030" i="3" s="1"/>
  <c r="B1029" i="3"/>
  <c r="F1029" i="3" s="1"/>
  <c r="B1028" i="3"/>
  <c r="F1028" i="3" s="1"/>
  <c r="B1027" i="3"/>
  <c r="F1027" i="3" s="1"/>
  <c r="I1024" i="3"/>
  <c r="I1023" i="3"/>
  <c r="I1022" i="3"/>
  <c r="I1021" i="3"/>
  <c r="I1020" i="3"/>
  <c r="I1019" i="3"/>
  <c r="I1018" i="3"/>
  <c r="E1024" i="3"/>
  <c r="E1023" i="3"/>
  <c r="E1022" i="3"/>
  <c r="E1021" i="3"/>
  <c r="E1020" i="3"/>
  <c r="E1019" i="3"/>
  <c r="E1018" i="3"/>
  <c r="B1024" i="3"/>
  <c r="F1024" i="3" s="1"/>
  <c r="B1023" i="3"/>
  <c r="F1023" i="3" s="1"/>
  <c r="B1022" i="3"/>
  <c r="F1022" i="3" s="1"/>
  <c r="B1021" i="3"/>
  <c r="F1021" i="3" s="1"/>
  <c r="B1020" i="3"/>
  <c r="F1020" i="3" s="1"/>
  <c r="B1019" i="3"/>
  <c r="F1019" i="3" s="1"/>
  <c r="B1018" i="3"/>
  <c r="F1018" i="3" s="1"/>
  <c r="I1015" i="3"/>
  <c r="I1014" i="3"/>
  <c r="I1013" i="3"/>
  <c r="I1012" i="3"/>
  <c r="I1011" i="3"/>
  <c r="I1010" i="3"/>
  <c r="I1009" i="3"/>
  <c r="E1015" i="3"/>
  <c r="E1014" i="3"/>
  <c r="E1013" i="3"/>
  <c r="E1012" i="3"/>
  <c r="E1011" i="3"/>
  <c r="E1010" i="3"/>
  <c r="E1009" i="3"/>
  <c r="B1015" i="3"/>
  <c r="F1015" i="3" s="1"/>
  <c r="B1014" i="3"/>
  <c r="F1014" i="3" s="1"/>
  <c r="B1013" i="3"/>
  <c r="F1013" i="3" s="1"/>
  <c r="B1012" i="3"/>
  <c r="F1012" i="3" s="1"/>
  <c r="B1011" i="3"/>
  <c r="F1011" i="3" s="1"/>
  <c r="B1010" i="3"/>
  <c r="F1010" i="3" s="1"/>
  <c r="B1009" i="3"/>
  <c r="F1009" i="3" s="1"/>
  <c r="I1006" i="3"/>
  <c r="I1005" i="3"/>
  <c r="I1004" i="3"/>
  <c r="I1003" i="3"/>
  <c r="I1002" i="3"/>
  <c r="I1001" i="3"/>
  <c r="I1000" i="3"/>
  <c r="E1006" i="3"/>
  <c r="E1005" i="3"/>
  <c r="E1004" i="3"/>
  <c r="E1003" i="3"/>
  <c r="E1002" i="3"/>
  <c r="E1001" i="3"/>
  <c r="E1000" i="3"/>
  <c r="B1006" i="3"/>
  <c r="F1006" i="3" s="1"/>
  <c r="B1005" i="3"/>
  <c r="F1005" i="3" s="1"/>
  <c r="B1004" i="3"/>
  <c r="F1004" i="3" s="1"/>
  <c r="B1003" i="3"/>
  <c r="F1003" i="3" s="1"/>
  <c r="B1002" i="3"/>
  <c r="F1002" i="3" s="1"/>
  <c r="B1001" i="3"/>
  <c r="F1001" i="3" s="1"/>
  <c r="B1000" i="3"/>
  <c r="F1000" i="3" s="1"/>
  <c r="I997" i="3"/>
  <c r="I996" i="3"/>
  <c r="I995" i="3"/>
  <c r="I994" i="3"/>
  <c r="I993" i="3"/>
  <c r="I992" i="3"/>
  <c r="I991" i="3"/>
  <c r="E997" i="3"/>
  <c r="E996" i="3"/>
  <c r="E995" i="3"/>
  <c r="E994" i="3"/>
  <c r="E993" i="3"/>
  <c r="E992" i="3"/>
  <c r="E991" i="3"/>
  <c r="B997" i="3"/>
  <c r="F997" i="3" s="1"/>
  <c r="B996" i="3"/>
  <c r="F996" i="3" s="1"/>
  <c r="B995" i="3"/>
  <c r="F995" i="3" s="1"/>
  <c r="B994" i="3"/>
  <c r="F994" i="3" s="1"/>
  <c r="B993" i="3"/>
  <c r="F993" i="3" s="1"/>
  <c r="B992" i="3"/>
  <c r="F992" i="3" s="1"/>
  <c r="B991" i="3"/>
  <c r="F991" i="3" s="1"/>
  <c r="I988" i="3"/>
  <c r="I987" i="3"/>
  <c r="I986" i="3"/>
  <c r="I985" i="3"/>
  <c r="I984" i="3"/>
  <c r="I983" i="3"/>
  <c r="I982" i="3"/>
  <c r="E988" i="3"/>
  <c r="E987" i="3"/>
  <c r="E986" i="3"/>
  <c r="E985" i="3"/>
  <c r="E984" i="3"/>
  <c r="E983" i="3"/>
  <c r="E982" i="3"/>
  <c r="B988" i="3"/>
  <c r="F988" i="3" s="1"/>
  <c r="B987" i="3"/>
  <c r="F987" i="3" s="1"/>
  <c r="B986" i="3"/>
  <c r="F986" i="3" s="1"/>
  <c r="B985" i="3"/>
  <c r="F985" i="3" s="1"/>
  <c r="B984" i="3"/>
  <c r="F984" i="3" s="1"/>
  <c r="B983" i="3"/>
  <c r="F983" i="3" s="1"/>
  <c r="B982" i="3"/>
  <c r="F982" i="3" s="1"/>
  <c r="I979" i="3"/>
  <c r="I978" i="3"/>
  <c r="I977" i="3"/>
  <c r="I976" i="3"/>
  <c r="I975" i="3"/>
  <c r="I974" i="3"/>
  <c r="I973" i="3"/>
  <c r="E979" i="3"/>
  <c r="E978" i="3"/>
  <c r="E977" i="3"/>
  <c r="E976" i="3"/>
  <c r="E975" i="3"/>
  <c r="E974" i="3"/>
  <c r="E973" i="3"/>
  <c r="B979" i="3"/>
  <c r="F979" i="3" s="1"/>
  <c r="B978" i="3"/>
  <c r="F978" i="3" s="1"/>
  <c r="B977" i="3"/>
  <c r="F977" i="3" s="1"/>
  <c r="B976" i="3"/>
  <c r="F976" i="3" s="1"/>
  <c r="B975" i="3"/>
  <c r="F975" i="3" s="1"/>
  <c r="B974" i="3"/>
  <c r="F974" i="3" s="1"/>
  <c r="B973" i="3"/>
  <c r="F973" i="3" s="1"/>
  <c r="I970" i="3"/>
  <c r="I969" i="3"/>
  <c r="I968" i="3"/>
  <c r="I967" i="3"/>
  <c r="I966" i="3"/>
  <c r="I965" i="3"/>
  <c r="I964" i="3"/>
  <c r="E970" i="3"/>
  <c r="E969" i="3"/>
  <c r="E968" i="3"/>
  <c r="E967" i="3"/>
  <c r="E966" i="3"/>
  <c r="E965" i="3"/>
  <c r="E964" i="3"/>
  <c r="B970" i="3"/>
  <c r="F970" i="3" s="1"/>
  <c r="B969" i="3"/>
  <c r="F969" i="3" s="1"/>
  <c r="B968" i="3"/>
  <c r="F968" i="3" s="1"/>
  <c r="B967" i="3"/>
  <c r="F967" i="3" s="1"/>
  <c r="B966" i="3"/>
  <c r="F966" i="3" s="1"/>
  <c r="B965" i="3"/>
  <c r="F965" i="3" s="1"/>
  <c r="B964" i="3"/>
  <c r="F964" i="3" s="1"/>
  <c r="I961" i="3"/>
  <c r="I960" i="3"/>
  <c r="I959" i="3"/>
  <c r="I958" i="3"/>
  <c r="I957" i="3"/>
  <c r="I956" i="3"/>
  <c r="I955" i="3"/>
  <c r="E961" i="3"/>
  <c r="E960" i="3"/>
  <c r="E959" i="3"/>
  <c r="E958" i="3"/>
  <c r="E957" i="3"/>
  <c r="E956" i="3"/>
  <c r="E955" i="3"/>
  <c r="B961" i="3"/>
  <c r="F961" i="3" s="1"/>
  <c r="B960" i="3"/>
  <c r="F960" i="3" s="1"/>
  <c r="B959" i="3"/>
  <c r="F959" i="3" s="1"/>
  <c r="B958" i="3"/>
  <c r="F958" i="3" s="1"/>
  <c r="B957" i="3"/>
  <c r="F957" i="3" s="1"/>
  <c r="B956" i="3"/>
  <c r="F956" i="3" s="1"/>
  <c r="B955" i="3"/>
  <c r="F955" i="3" s="1"/>
  <c r="I952" i="3"/>
  <c r="I951" i="3"/>
  <c r="I950" i="3"/>
  <c r="I949" i="3"/>
  <c r="I948" i="3"/>
  <c r="I947" i="3"/>
  <c r="I946" i="3"/>
  <c r="E952" i="3"/>
  <c r="E951" i="3"/>
  <c r="E950" i="3"/>
  <c r="E949" i="3"/>
  <c r="E948" i="3"/>
  <c r="E947" i="3"/>
  <c r="E946" i="3"/>
  <c r="B952" i="3"/>
  <c r="F952" i="3" s="1"/>
  <c r="B951" i="3"/>
  <c r="F951" i="3" s="1"/>
  <c r="B950" i="3"/>
  <c r="F950" i="3" s="1"/>
  <c r="B949" i="3"/>
  <c r="F949" i="3" s="1"/>
  <c r="B948" i="3"/>
  <c r="F948" i="3" s="1"/>
  <c r="B947" i="3"/>
  <c r="F947" i="3" s="1"/>
  <c r="B946" i="3"/>
  <c r="F946" i="3" s="1"/>
  <c r="I943" i="3"/>
  <c r="I942" i="3"/>
  <c r="I941" i="3"/>
  <c r="I940" i="3"/>
  <c r="I939" i="3"/>
  <c r="I938" i="3"/>
  <c r="I937" i="3"/>
  <c r="E943" i="3"/>
  <c r="E942" i="3"/>
  <c r="E941" i="3"/>
  <c r="E940" i="3"/>
  <c r="E939" i="3"/>
  <c r="E938" i="3"/>
  <c r="E937" i="3"/>
  <c r="B943" i="3"/>
  <c r="F943" i="3" s="1"/>
  <c r="B942" i="3"/>
  <c r="F942" i="3" s="1"/>
  <c r="B941" i="3"/>
  <c r="F941" i="3" s="1"/>
  <c r="B940" i="3"/>
  <c r="F940" i="3" s="1"/>
  <c r="B939" i="3"/>
  <c r="F939" i="3" s="1"/>
  <c r="B938" i="3"/>
  <c r="F938" i="3" s="1"/>
  <c r="B937" i="3"/>
  <c r="F937" i="3" s="1"/>
  <c r="I934" i="3"/>
  <c r="I933" i="3"/>
  <c r="I932" i="3"/>
  <c r="I931" i="3"/>
  <c r="I930" i="3"/>
  <c r="I929" i="3"/>
  <c r="I928" i="3"/>
  <c r="E934" i="3"/>
  <c r="E933" i="3"/>
  <c r="E932" i="3"/>
  <c r="E931" i="3"/>
  <c r="E930" i="3"/>
  <c r="E929" i="3"/>
  <c r="E928" i="3"/>
  <c r="B934" i="3"/>
  <c r="F934" i="3" s="1"/>
  <c r="B933" i="3"/>
  <c r="F933" i="3" s="1"/>
  <c r="B932" i="3"/>
  <c r="F932" i="3" s="1"/>
  <c r="B931" i="3"/>
  <c r="F931" i="3" s="1"/>
  <c r="B930" i="3"/>
  <c r="F930" i="3" s="1"/>
  <c r="B929" i="3"/>
  <c r="F929" i="3" s="1"/>
  <c r="B928" i="3"/>
  <c r="F928" i="3" s="1"/>
  <c r="I925" i="3"/>
  <c r="I924" i="3"/>
  <c r="I923" i="3"/>
  <c r="I922" i="3"/>
  <c r="I921" i="3"/>
  <c r="I920" i="3"/>
  <c r="I919" i="3"/>
  <c r="E925" i="3"/>
  <c r="E924" i="3"/>
  <c r="E923" i="3"/>
  <c r="E922" i="3"/>
  <c r="E921" i="3"/>
  <c r="E920" i="3"/>
  <c r="E919" i="3"/>
  <c r="B925" i="3"/>
  <c r="F925" i="3" s="1"/>
  <c r="B924" i="3"/>
  <c r="F924" i="3" s="1"/>
  <c r="B923" i="3"/>
  <c r="F923" i="3" s="1"/>
  <c r="B922" i="3"/>
  <c r="F922" i="3" s="1"/>
  <c r="B921" i="3"/>
  <c r="F921" i="3" s="1"/>
  <c r="B920" i="3"/>
  <c r="F920" i="3" s="1"/>
  <c r="B919" i="3"/>
  <c r="F919" i="3" s="1"/>
  <c r="I916" i="3"/>
  <c r="I915" i="3"/>
  <c r="I914" i="3"/>
  <c r="I913" i="3"/>
  <c r="I912" i="3"/>
  <c r="I911" i="3"/>
  <c r="I910" i="3"/>
  <c r="E916" i="3"/>
  <c r="E915" i="3"/>
  <c r="E914" i="3"/>
  <c r="E913" i="3"/>
  <c r="E912" i="3"/>
  <c r="E911" i="3"/>
  <c r="E910" i="3"/>
  <c r="B916" i="3"/>
  <c r="F916" i="3" s="1"/>
  <c r="B915" i="3"/>
  <c r="F915" i="3" s="1"/>
  <c r="B914" i="3"/>
  <c r="F914" i="3" s="1"/>
  <c r="B913" i="3"/>
  <c r="F913" i="3" s="1"/>
  <c r="B912" i="3"/>
  <c r="F912" i="3" s="1"/>
  <c r="B911" i="3"/>
  <c r="F911" i="3" s="1"/>
  <c r="B910" i="3"/>
  <c r="F910" i="3" s="1"/>
  <c r="I907" i="3"/>
  <c r="I906" i="3"/>
  <c r="I905" i="3"/>
  <c r="I904" i="3"/>
  <c r="I903" i="3"/>
  <c r="I902" i="3"/>
  <c r="I901" i="3"/>
  <c r="E907" i="3"/>
  <c r="E906" i="3"/>
  <c r="E905" i="3"/>
  <c r="E904" i="3"/>
  <c r="E903" i="3"/>
  <c r="E902" i="3"/>
  <c r="E901" i="3"/>
  <c r="B907" i="3"/>
  <c r="F907" i="3" s="1"/>
  <c r="B906" i="3"/>
  <c r="F906" i="3" s="1"/>
  <c r="B905" i="3"/>
  <c r="F905" i="3" s="1"/>
  <c r="B904" i="3"/>
  <c r="F904" i="3" s="1"/>
  <c r="B903" i="3"/>
  <c r="F903" i="3" s="1"/>
  <c r="B902" i="3"/>
  <c r="F902" i="3" s="1"/>
  <c r="B901" i="3"/>
  <c r="F901" i="3" s="1"/>
  <c r="I898" i="3"/>
  <c r="I897" i="3"/>
  <c r="I896" i="3"/>
  <c r="I895" i="3"/>
  <c r="I894" i="3"/>
  <c r="I893" i="3"/>
  <c r="I892" i="3"/>
  <c r="E898" i="3"/>
  <c r="E897" i="3"/>
  <c r="E896" i="3"/>
  <c r="E895" i="3"/>
  <c r="E894" i="3"/>
  <c r="E893" i="3"/>
  <c r="E892" i="3"/>
  <c r="B898" i="3"/>
  <c r="F898" i="3" s="1"/>
  <c r="B897" i="3"/>
  <c r="F897" i="3" s="1"/>
  <c r="B896" i="3"/>
  <c r="F896" i="3" s="1"/>
  <c r="B895" i="3"/>
  <c r="F895" i="3" s="1"/>
  <c r="B894" i="3"/>
  <c r="F894" i="3" s="1"/>
  <c r="B893" i="3"/>
  <c r="F893" i="3" s="1"/>
  <c r="B892" i="3"/>
  <c r="F892" i="3" s="1"/>
  <c r="I889" i="3"/>
  <c r="I888" i="3"/>
  <c r="I887" i="3"/>
  <c r="I886" i="3"/>
  <c r="I885" i="3"/>
  <c r="I884" i="3"/>
  <c r="I883" i="3"/>
  <c r="E889" i="3"/>
  <c r="E888" i="3"/>
  <c r="E887" i="3"/>
  <c r="E886" i="3"/>
  <c r="E885" i="3"/>
  <c r="E884" i="3"/>
  <c r="E883" i="3"/>
  <c r="B889" i="3"/>
  <c r="F889" i="3" s="1"/>
  <c r="B888" i="3"/>
  <c r="F888" i="3" s="1"/>
  <c r="B887" i="3"/>
  <c r="F887" i="3" s="1"/>
  <c r="B886" i="3"/>
  <c r="F886" i="3" s="1"/>
  <c r="B885" i="3"/>
  <c r="F885" i="3" s="1"/>
  <c r="B884" i="3"/>
  <c r="F884" i="3" s="1"/>
  <c r="B883" i="3"/>
  <c r="F883" i="3" s="1"/>
  <c r="I880" i="3"/>
  <c r="I879" i="3"/>
  <c r="I878" i="3"/>
  <c r="I877" i="3"/>
  <c r="I876" i="3"/>
  <c r="I875" i="3"/>
  <c r="I874" i="3"/>
  <c r="E880" i="3"/>
  <c r="E879" i="3"/>
  <c r="E878" i="3"/>
  <c r="E877" i="3"/>
  <c r="E876" i="3"/>
  <c r="E875" i="3"/>
  <c r="E874" i="3"/>
  <c r="B880" i="3"/>
  <c r="F880" i="3" s="1"/>
  <c r="B879" i="3"/>
  <c r="F879" i="3" s="1"/>
  <c r="B878" i="3"/>
  <c r="F878" i="3" s="1"/>
  <c r="B877" i="3"/>
  <c r="F877" i="3" s="1"/>
  <c r="B876" i="3"/>
  <c r="F876" i="3" s="1"/>
  <c r="B875" i="3"/>
  <c r="F875" i="3" s="1"/>
  <c r="B874" i="3"/>
  <c r="F874" i="3" s="1"/>
  <c r="I871" i="3"/>
  <c r="I870" i="3"/>
  <c r="I869" i="3"/>
  <c r="I868" i="3"/>
  <c r="I867" i="3"/>
  <c r="I866" i="3"/>
  <c r="I865" i="3"/>
  <c r="E871" i="3"/>
  <c r="E870" i="3"/>
  <c r="E869" i="3"/>
  <c r="E868" i="3"/>
  <c r="E867" i="3"/>
  <c r="E866" i="3"/>
  <c r="E865" i="3"/>
  <c r="B871" i="3"/>
  <c r="F871" i="3" s="1"/>
  <c r="B870" i="3"/>
  <c r="F870" i="3" s="1"/>
  <c r="B869" i="3"/>
  <c r="F869" i="3" s="1"/>
  <c r="B868" i="3"/>
  <c r="F868" i="3" s="1"/>
  <c r="B867" i="3"/>
  <c r="F867" i="3" s="1"/>
  <c r="B866" i="3"/>
  <c r="F866" i="3" s="1"/>
  <c r="B865" i="3"/>
  <c r="F865" i="3" s="1"/>
  <c r="I862" i="3"/>
  <c r="I861" i="3"/>
  <c r="I860" i="3"/>
  <c r="I859" i="3"/>
  <c r="I858" i="3"/>
  <c r="I857" i="3"/>
  <c r="I856" i="3"/>
  <c r="E862" i="3"/>
  <c r="E861" i="3"/>
  <c r="E860" i="3"/>
  <c r="E859" i="3"/>
  <c r="E858" i="3"/>
  <c r="E857" i="3"/>
  <c r="E856" i="3"/>
  <c r="B862" i="3"/>
  <c r="F862" i="3" s="1"/>
  <c r="B861" i="3"/>
  <c r="F861" i="3" s="1"/>
  <c r="B860" i="3"/>
  <c r="F860" i="3" s="1"/>
  <c r="B859" i="3"/>
  <c r="F859" i="3" s="1"/>
  <c r="B858" i="3"/>
  <c r="F858" i="3" s="1"/>
  <c r="B857" i="3"/>
  <c r="F857" i="3" s="1"/>
  <c r="B856" i="3"/>
  <c r="F856" i="3" s="1"/>
  <c r="I853" i="3"/>
  <c r="I852" i="3"/>
  <c r="I851" i="3"/>
  <c r="I850" i="3"/>
  <c r="I849" i="3"/>
  <c r="I848" i="3"/>
  <c r="I847" i="3"/>
  <c r="E853" i="3"/>
  <c r="E852" i="3"/>
  <c r="E851" i="3"/>
  <c r="E850" i="3"/>
  <c r="E849" i="3"/>
  <c r="E848" i="3"/>
  <c r="E847" i="3"/>
  <c r="B853" i="3"/>
  <c r="F853" i="3" s="1"/>
  <c r="B852" i="3"/>
  <c r="F852" i="3" s="1"/>
  <c r="B851" i="3"/>
  <c r="F851" i="3" s="1"/>
  <c r="B850" i="3"/>
  <c r="F850" i="3" s="1"/>
  <c r="B849" i="3"/>
  <c r="F849" i="3" s="1"/>
  <c r="B848" i="3"/>
  <c r="F848" i="3" s="1"/>
  <c r="B847" i="3"/>
  <c r="F847" i="3" s="1"/>
  <c r="I844" i="3"/>
  <c r="I843" i="3"/>
  <c r="I842" i="3"/>
  <c r="I841" i="3"/>
  <c r="I840" i="3"/>
  <c r="I839" i="3"/>
  <c r="I838" i="3"/>
  <c r="E844" i="3"/>
  <c r="E843" i="3"/>
  <c r="E842" i="3"/>
  <c r="E841" i="3"/>
  <c r="E840" i="3"/>
  <c r="E839" i="3"/>
  <c r="E838" i="3"/>
  <c r="B844" i="3"/>
  <c r="F844" i="3" s="1"/>
  <c r="B843" i="3"/>
  <c r="F843" i="3" s="1"/>
  <c r="B842" i="3"/>
  <c r="F842" i="3" s="1"/>
  <c r="B841" i="3"/>
  <c r="F841" i="3" s="1"/>
  <c r="B840" i="3"/>
  <c r="F840" i="3" s="1"/>
  <c r="B839" i="3"/>
  <c r="F839" i="3" s="1"/>
  <c r="B838" i="3"/>
  <c r="F838" i="3" s="1"/>
  <c r="I835" i="3"/>
  <c r="I834" i="3"/>
  <c r="I833" i="3"/>
  <c r="I832" i="3"/>
  <c r="I831" i="3"/>
  <c r="I830" i="3"/>
  <c r="I829" i="3"/>
  <c r="E835" i="3"/>
  <c r="E834" i="3"/>
  <c r="E833" i="3"/>
  <c r="E832" i="3"/>
  <c r="E831" i="3"/>
  <c r="E830" i="3"/>
  <c r="E829" i="3"/>
  <c r="B835" i="3"/>
  <c r="F835" i="3" s="1"/>
  <c r="B834" i="3"/>
  <c r="F834" i="3" s="1"/>
  <c r="B833" i="3"/>
  <c r="F833" i="3" s="1"/>
  <c r="B832" i="3"/>
  <c r="F832" i="3" s="1"/>
  <c r="B831" i="3"/>
  <c r="F831" i="3" s="1"/>
  <c r="B830" i="3"/>
  <c r="F830" i="3" s="1"/>
  <c r="B829" i="3"/>
  <c r="F829" i="3" s="1"/>
  <c r="I826" i="3"/>
  <c r="I825" i="3"/>
  <c r="I824" i="3"/>
  <c r="I823" i="3"/>
  <c r="I822" i="3"/>
  <c r="I821" i="3"/>
  <c r="I820" i="3"/>
  <c r="E826" i="3"/>
  <c r="E825" i="3"/>
  <c r="E824" i="3"/>
  <c r="E823" i="3"/>
  <c r="E822" i="3"/>
  <c r="E821" i="3"/>
  <c r="E820" i="3"/>
  <c r="B826" i="3"/>
  <c r="F826" i="3" s="1"/>
  <c r="B825" i="3"/>
  <c r="F825" i="3" s="1"/>
  <c r="B824" i="3"/>
  <c r="F824" i="3" s="1"/>
  <c r="B823" i="3"/>
  <c r="F823" i="3" s="1"/>
  <c r="B822" i="3"/>
  <c r="F822" i="3" s="1"/>
  <c r="B821" i="3"/>
  <c r="F821" i="3" s="1"/>
  <c r="B820" i="3"/>
  <c r="F820" i="3" s="1"/>
  <c r="I817" i="3"/>
  <c r="I816" i="3"/>
  <c r="I815" i="3"/>
  <c r="I814" i="3"/>
  <c r="I813" i="3"/>
  <c r="I812" i="3"/>
  <c r="I811" i="3"/>
  <c r="E817" i="3"/>
  <c r="E816" i="3"/>
  <c r="E815" i="3"/>
  <c r="E814" i="3"/>
  <c r="E813" i="3"/>
  <c r="E812" i="3"/>
  <c r="E811" i="3"/>
  <c r="B817" i="3"/>
  <c r="F817" i="3" s="1"/>
  <c r="B816" i="3"/>
  <c r="F816" i="3" s="1"/>
  <c r="B815" i="3"/>
  <c r="F815" i="3" s="1"/>
  <c r="B814" i="3"/>
  <c r="F814" i="3" s="1"/>
  <c r="B813" i="3"/>
  <c r="F813" i="3" s="1"/>
  <c r="B812" i="3"/>
  <c r="F812" i="3" s="1"/>
  <c r="B811" i="3"/>
  <c r="F811" i="3" s="1"/>
  <c r="I808" i="3"/>
  <c r="I807" i="3"/>
  <c r="I806" i="3"/>
  <c r="I805" i="3"/>
  <c r="I804" i="3"/>
  <c r="I803" i="3"/>
  <c r="I802" i="3"/>
  <c r="E808" i="3"/>
  <c r="E807" i="3"/>
  <c r="E806" i="3"/>
  <c r="E805" i="3"/>
  <c r="E804" i="3"/>
  <c r="E803" i="3"/>
  <c r="E802" i="3"/>
  <c r="B808" i="3"/>
  <c r="F808" i="3" s="1"/>
  <c r="B807" i="3"/>
  <c r="F807" i="3" s="1"/>
  <c r="B806" i="3"/>
  <c r="F806" i="3" s="1"/>
  <c r="B805" i="3"/>
  <c r="F805" i="3" s="1"/>
  <c r="B804" i="3"/>
  <c r="F804" i="3" s="1"/>
  <c r="B803" i="3"/>
  <c r="F803" i="3" s="1"/>
  <c r="B802" i="3"/>
  <c r="F802" i="3" s="1"/>
  <c r="I799" i="3"/>
  <c r="I798" i="3"/>
  <c r="I797" i="3"/>
  <c r="I796" i="3"/>
  <c r="I795" i="3"/>
  <c r="I794" i="3"/>
  <c r="I793" i="3"/>
  <c r="E799" i="3"/>
  <c r="E798" i="3"/>
  <c r="E797" i="3"/>
  <c r="E796" i="3"/>
  <c r="E795" i="3"/>
  <c r="E794" i="3"/>
  <c r="E793" i="3"/>
  <c r="B799" i="3"/>
  <c r="F799" i="3" s="1"/>
  <c r="B798" i="3"/>
  <c r="F798" i="3" s="1"/>
  <c r="B797" i="3"/>
  <c r="F797" i="3" s="1"/>
  <c r="B796" i="3"/>
  <c r="F796" i="3" s="1"/>
  <c r="B795" i="3"/>
  <c r="F795" i="3" s="1"/>
  <c r="B794" i="3"/>
  <c r="F794" i="3" s="1"/>
  <c r="B793" i="3"/>
  <c r="F793" i="3" s="1"/>
  <c r="I790" i="3"/>
  <c r="I789" i="3"/>
  <c r="I788" i="3"/>
  <c r="I787" i="3"/>
  <c r="I786" i="3"/>
  <c r="I785" i="3"/>
  <c r="I784" i="3"/>
  <c r="E790" i="3"/>
  <c r="E789" i="3"/>
  <c r="E788" i="3"/>
  <c r="E787" i="3"/>
  <c r="E786" i="3"/>
  <c r="E785" i="3"/>
  <c r="E784" i="3"/>
  <c r="B790" i="3"/>
  <c r="F790" i="3" s="1"/>
  <c r="B789" i="3"/>
  <c r="F789" i="3" s="1"/>
  <c r="B788" i="3"/>
  <c r="F788" i="3" s="1"/>
  <c r="B787" i="3"/>
  <c r="F787" i="3" s="1"/>
  <c r="B786" i="3"/>
  <c r="F786" i="3" s="1"/>
  <c r="B785" i="3"/>
  <c r="F785" i="3" s="1"/>
  <c r="B784" i="3"/>
  <c r="F784" i="3" s="1"/>
  <c r="I781" i="3"/>
  <c r="I780" i="3"/>
  <c r="I779" i="3"/>
  <c r="I778" i="3"/>
  <c r="I777" i="3"/>
  <c r="I776" i="3"/>
  <c r="I775" i="3"/>
  <c r="E781" i="3"/>
  <c r="E780" i="3"/>
  <c r="E779" i="3"/>
  <c r="E778" i="3"/>
  <c r="E777" i="3"/>
  <c r="E776" i="3"/>
  <c r="E775" i="3"/>
  <c r="B781" i="3"/>
  <c r="F781" i="3" s="1"/>
  <c r="B780" i="3"/>
  <c r="F780" i="3" s="1"/>
  <c r="B779" i="3"/>
  <c r="F779" i="3" s="1"/>
  <c r="B778" i="3"/>
  <c r="F778" i="3" s="1"/>
  <c r="B777" i="3"/>
  <c r="F777" i="3" s="1"/>
  <c r="B776" i="3"/>
  <c r="F776" i="3" s="1"/>
  <c r="B775" i="3"/>
  <c r="F775" i="3" s="1"/>
  <c r="I772" i="3"/>
  <c r="I771" i="3"/>
  <c r="I770" i="3"/>
  <c r="I769" i="3"/>
  <c r="I768" i="3"/>
  <c r="I767" i="3"/>
  <c r="I766" i="3"/>
  <c r="E772" i="3"/>
  <c r="E771" i="3"/>
  <c r="E770" i="3"/>
  <c r="E769" i="3"/>
  <c r="E768" i="3"/>
  <c r="E767" i="3"/>
  <c r="E766" i="3"/>
  <c r="B772" i="3"/>
  <c r="F772" i="3" s="1"/>
  <c r="B771" i="3"/>
  <c r="F771" i="3" s="1"/>
  <c r="B770" i="3"/>
  <c r="F770" i="3" s="1"/>
  <c r="B769" i="3"/>
  <c r="F769" i="3" s="1"/>
  <c r="B768" i="3"/>
  <c r="F768" i="3" s="1"/>
  <c r="B767" i="3"/>
  <c r="F767" i="3" s="1"/>
  <c r="B766" i="3"/>
  <c r="F766" i="3" s="1"/>
  <c r="I763" i="3"/>
  <c r="I762" i="3"/>
  <c r="I761" i="3"/>
  <c r="I760" i="3"/>
  <c r="I759" i="3"/>
  <c r="I758" i="3"/>
  <c r="I757" i="3"/>
  <c r="E763" i="3"/>
  <c r="E762" i="3"/>
  <c r="E761" i="3"/>
  <c r="E760" i="3"/>
  <c r="E759" i="3"/>
  <c r="E758" i="3"/>
  <c r="E757" i="3"/>
  <c r="B763" i="3"/>
  <c r="F763" i="3" s="1"/>
  <c r="B762" i="3"/>
  <c r="F762" i="3" s="1"/>
  <c r="B761" i="3"/>
  <c r="F761" i="3" s="1"/>
  <c r="B760" i="3"/>
  <c r="F760" i="3" s="1"/>
  <c r="B759" i="3"/>
  <c r="F759" i="3" s="1"/>
  <c r="B758" i="3"/>
  <c r="F758" i="3" s="1"/>
  <c r="B757" i="3"/>
  <c r="F757" i="3" s="1"/>
  <c r="I754" i="3"/>
  <c r="I753" i="3"/>
  <c r="I752" i="3"/>
  <c r="I751" i="3"/>
  <c r="I750" i="3"/>
  <c r="I749" i="3"/>
  <c r="I748" i="3"/>
  <c r="E754" i="3"/>
  <c r="E753" i="3"/>
  <c r="E752" i="3"/>
  <c r="E751" i="3"/>
  <c r="E750" i="3"/>
  <c r="E749" i="3"/>
  <c r="E748" i="3"/>
  <c r="B754" i="3"/>
  <c r="F754" i="3" s="1"/>
  <c r="B753" i="3"/>
  <c r="F753" i="3" s="1"/>
  <c r="B752" i="3"/>
  <c r="F752" i="3" s="1"/>
  <c r="B751" i="3"/>
  <c r="F751" i="3" s="1"/>
  <c r="B750" i="3"/>
  <c r="F750" i="3" s="1"/>
  <c r="B749" i="3"/>
  <c r="F749" i="3" s="1"/>
  <c r="B748" i="3"/>
  <c r="F748" i="3" s="1"/>
  <c r="I745" i="3"/>
  <c r="I744" i="3"/>
  <c r="I743" i="3"/>
  <c r="I742" i="3"/>
  <c r="I741" i="3"/>
  <c r="I740" i="3"/>
  <c r="I739" i="3"/>
  <c r="E745" i="3"/>
  <c r="E744" i="3"/>
  <c r="E743" i="3"/>
  <c r="E742" i="3"/>
  <c r="E741" i="3"/>
  <c r="E740" i="3"/>
  <c r="E739" i="3"/>
  <c r="B745" i="3"/>
  <c r="F745" i="3" s="1"/>
  <c r="B744" i="3"/>
  <c r="F744" i="3" s="1"/>
  <c r="B743" i="3"/>
  <c r="F743" i="3" s="1"/>
  <c r="B742" i="3"/>
  <c r="F742" i="3" s="1"/>
  <c r="B741" i="3"/>
  <c r="F741" i="3" s="1"/>
  <c r="B740" i="3"/>
  <c r="F740" i="3" s="1"/>
  <c r="B739" i="3"/>
  <c r="F739" i="3" s="1"/>
  <c r="I736" i="3"/>
  <c r="I735" i="3"/>
  <c r="I734" i="3"/>
  <c r="I733" i="3"/>
  <c r="I732" i="3"/>
  <c r="I731" i="3"/>
  <c r="I730" i="3"/>
  <c r="E736" i="3"/>
  <c r="E735" i="3"/>
  <c r="E734" i="3"/>
  <c r="E733" i="3"/>
  <c r="E732" i="3"/>
  <c r="E731" i="3"/>
  <c r="E730" i="3"/>
  <c r="B736" i="3"/>
  <c r="F736" i="3" s="1"/>
  <c r="B735" i="3"/>
  <c r="F735" i="3" s="1"/>
  <c r="B734" i="3"/>
  <c r="F734" i="3" s="1"/>
  <c r="B733" i="3"/>
  <c r="F733" i="3" s="1"/>
  <c r="B732" i="3"/>
  <c r="F732" i="3" s="1"/>
  <c r="B731" i="3"/>
  <c r="F731" i="3" s="1"/>
  <c r="B730" i="3"/>
  <c r="F730" i="3" s="1"/>
  <c r="I727" i="3"/>
  <c r="I726" i="3"/>
  <c r="I725" i="3"/>
  <c r="I724" i="3"/>
  <c r="I723" i="3"/>
  <c r="I722" i="3"/>
  <c r="I721" i="3"/>
  <c r="E727" i="3"/>
  <c r="E726" i="3"/>
  <c r="E725" i="3"/>
  <c r="E724" i="3"/>
  <c r="E723" i="3"/>
  <c r="E722" i="3"/>
  <c r="E721" i="3"/>
  <c r="B727" i="3"/>
  <c r="F727" i="3" s="1"/>
  <c r="B726" i="3"/>
  <c r="F726" i="3" s="1"/>
  <c r="B725" i="3"/>
  <c r="F725" i="3" s="1"/>
  <c r="B724" i="3"/>
  <c r="F724" i="3" s="1"/>
  <c r="B723" i="3"/>
  <c r="F723" i="3" s="1"/>
  <c r="B722" i="3"/>
  <c r="F722" i="3" s="1"/>
  <c r="B721" i="3"/>
  <c r="F721" i="3" s="1"/>
  <c r="I718" i="3"/>
  <c r="I717" i="3"/>
  <c r="I716" i="3"/>
  <c r="I715" i="3"/>
  <c r="I714" i="3"/>
  <c r="I713" i="3"/>
  <c r="I712" i="3"/>
  <c r="E718" i="3"/>
  <c r="E717" i="3"/>
  <c r="E716" i="3"/>
  <c r="E715" i="3"/>
  <c r="E714" i="3"/>
  <c r="E713" i="3"/>
  <c r="E712" i="3"/>
  <c r="B718" i="3"/>
  <c r="F718" i="3" s="1"/>
  <c r="B717" i="3"/>
  <c r="F717" i="3" s="1"/>
  <c r="B716" i="3"/>
  <c r="F716" i="3" s="1"/>
  <c r="B715" i="3"/>
  <c r="F715" i="3" s="1"/>
  <c r="B714" i="3"/>
  <c r="F714" i="3" s="1"/>
  <c r="B713" i="3"/>
  <c r="F713" i="3" s="1"/>
  <c r="B712" i="3"/>
  <c r="F712" i="3" s="1"/>
  <c r="I709" i="3"/>
  <c r="I708" i="3"/>
  <c r="I707" i="3"/>
  <c r="I706" i="3"/>
  <c r="I705" i="3"/>
  <c r="I704" i="3"/>
  <c r="I703" i="3"/>
  <c r="E709" i="3"/>
  <c r="E708" i="3"/>
  <c r="E707" i="3"/>
  <c r="E706" i="3"/>
  <c r="E705" i="3"/>
  <c r="E704" i="3"/>
  <c r="E703" i="3"/>
  <c r="B709" i="3"/>
  <c r="F709" i="3" s="1"/>
  <c r="B708" i="3"/>
  <c r="F708" i="3" s="1"/>
  <c r="B707" i="3"/>
  <c r="F707" i="3" s="1"/>
  <c r="B706" i="3"/>
  <c r="F706" i="3" s="1"/>
  <c r="B705" i="3"/>
  <c r="F705" i="3" s="1"/>
  <c r="B704" i="3"/>
  <c r="F704" i="3" s="1"/>
  <c r="B703" i="3"/>
  <c r="F703" i="3" s="1"/>
  <c r="I700" i="3"/>
  <c r="I699" i="3"/>
  <c r="I698" i="3"/>
  <c r="I697" i="3"/>
  <c r="I696" i="3"/>
  <c r="I695" i="3"/>
  <c r="I694" i="3"/>
  <c r="E700" i="3"/>
  <c r="E699" i="3"/>
  <c r="E698" i="3"/>
  <c r="E697" i="3"/>
  <c r="E696" i="3"/>
  <c r="E695" i="3"/>
  <c r="E694" i="3"/>
  <c r="B700" i="3"/>
  <c r="F700" i="3" s="1"/>
  <c r="B699" i="3"/>
  <c r="F699" i="3" s="1"/>
  <c r="B698" i="3"/>
  <c r="F698" i="3" s="1"/>
  <c r="B697" i="3"/>
  <c r="F697" i="3" s="1"/>
  <c r="B696" i="3"/>
  <c r="F696" i="3" s="1"/>
  <c r="B695" i="3"/>
  <c r="F695" i="3" s="1"/>
  <c r="B694" i="3"/>
  <c r="F694" i="3" s="1"/>
  <c r="I691" i="3"/>
  <c r="I690" i="3"/>
  <c r="I689" i="3"/>
  <c r="I688" i="3"/>
  <c r="I687" i="3"/>
  <c r="I686" i="3"/>
  <c r="I685" i="3"/>
  <c r="E691" i="3"/>
  <c r="E690" i="3"/>
  <c r="E689" i="3"/>
  <c r="E688" i="3"/>
  <c r="E687" i="3"/>
  <c r="E686" i="3"/>
  <c r="E685" i="3"/>
  <c r="B691" i="3"/>
  <c r="F691" i="3" s="1"/>
  <c r="B690" i="3"/>
  <c r="F690" i="3" s="1"/>
  <c r="B689" i="3"/>
  <c r="F689" i="3" s="1"/>
  <c r="B688" i="3"/>
  <c r="F688" i="3" s="1"/>
  <c r="B687" i="3"/>
  <c r="F687" i="3" s="1"/>
  <c r="B686" i="3"/>
  <c r="F686" i="3" s="1"/>
  <c r="B685" i="3"/>
  <c r="F685" i="3" s="1"/>
  <c r="I682" i="3"/>
  <c r="I681" i="3"/>
  <c r="I680" i="3"/>
  <c r="I679" i="3"/>
  <c r="I678" i="3"/>
  <c r="I677" i="3"/>
  <c r="I676" i="3"/>
  <c r="E682" i="3"/>
  <c r="E681" i="3"/>
  <c r="E680" i="3"/>
  <c r="E679" i="3"/>
  <c r="E678" i="3"/>
  <c r="E677" i="3"/>
  <c r="E676" i="3"/>
  <c r="B682" i="3"/>
  <c r="F682" i="3" s="1"/>
  <c r="B681" i="3"/>
  <c r="F681" i="3" s="1"/>
  <c r="B680" i="3"/>
  <c r="F680" i="3" s="1"/>
  <c r="B679" i="3"/>
  <c r="F679" i="3" s="1"/>
  <c r="B678" i="3"/>
  <c r="F678" i="3" s="1"/>
  <c r="B677" i="3"/>
  <c r="F677" i="3" s="1"/>
  <c r="B676" i="3"/>
  <c r="F676" i="3" s="1"/>
  <c r="I673" i="3"/>
  <c r="I672" i="3"/>
  <c r="I671" i="3"/>
  <c r="I670" i="3"/>
  <c r="I669" i="3"/>
  <c r="I668" i="3"/>
  <c r="I667" i="3"/>
  <c r="E673" i="3"/>
  <c r="E672" i="3"/>
  <c r="E671" i="3"/>
  <c r="E670" i="3"/>
  <c r="E669" i="3"/>
  <c r="E668" i="3"/>
  <c r="E667" i="3"/>
  <c r="B673" i="3"/>
  <c r="F673" i="3" s="1"/>
  <c r="B672" i="3"/>
  <c r="F672" i="3" s="1"/>
  <c r="B671" i="3"/>
  <c r="F671" i="3" s="1"/>
  <c r="B670" i="3"/>
  <c r="F670" i="3" s="1"/>
  <c r="B669" i="3"/>
  <c r="F669" i="3" s="1"/>
  <c r="B668" i="3"/>
  <c r="F668" i="3" s="1"/>
  <c r="B667" i="3"/>
  <c r="F667" i="3" s="1"/>
  <c r="I664" i="3"/>
  <c r="I663" i="3"/>
  <c r="I662" i="3"/>
  <c r="I661" i="3"/>
  <c r="I660" i="3"/>
  <c r="I659" i="3"/>
  <c r="I658" i="3"/>
  <c r="E664" i="3"/>
  <c r="E663" i="3"/>
  <c r="E662" i="3"/>
  <c r="E661" i="3"/>
  <c r="E660" i="3"/>
  <c r="E659" i="3"/>
  <c r="E658" i="3"/>
  <c r="B664" i="3"/>
  <c r="F664" i="3" s="1"/>
  <c r="B663" i="3"/>
  <c r="F663" i="3" s="1"/>
  <c r="B662" i="3"/>
  <c r="F662" i="3" s="1"/>
  <c r="B661" i="3"/>
  <c r="F661" i="3" s="1"/>
  <c r="B660" i="3"/>
  <c r="F660" i="3" s="1"/>
  <c r="B659" i="3"/>
  <c r="F659" i="3" s="1"/>
  <c r="B658" i="3"/>
  <c r="F658" i="3" s="1"/>
  <c r="I655" i="3"/>
  <c r="I654" i="3"/>
  <c r="I653" i="3"/>
  <c r="I652" i="3"/>
  <c r="I651" i="3"/>
  <c r="I650" i="3"/>
  <c r="I649" i="3"/>
  <c r="E655" i="3"/>
  <c r="E654" i="3"/>
  <c r="E653" i="3"/>
  <c r="E652" i="3"/>
  <c r="E651" i="3"/>
  <c r="E650" i="3"/>
  <c r="E649" i="3"/>
  <c r="B655" i="3"/>
  <c r="F655" i="3" s="1"/>
  <c r="B654" i="3"/>
  <c r="F654" i="3" s="1"/>
  <c r="B653" i="3"/>
  <c r="F653" i="3" s="1"/>
  <c r="B652" i="3"/>
  <c r="F652" i="3" s="1"/>
  <c r="B651" i="3"/>
  <c r="F651" i="3" s="1"/>
  <c r="B650" i="3"/>
  <c r="F650" i="3" s="1"/>
  <c r="B649" i="3"/>
  <c r="F649" i="3" s="1"/>
  <c r="I646" i="3"/>
  <c r="I645" i="3"/>
  <c r="I644" i="3"/>
  <c r="I643" i="3"/>
  <c r="I642" i="3"/>
  <c r="I641" i="3"/>
  <c r="I640" i="3"/>
  <c r="E646" i="3"/>
  <c r="E645" i="3"/>
  <c r="E644" i="3"/>
  <c r="E643" i="3"/>
  <c r="E642" i="3"/>
  <c r="E641" i="3"/>
  <c r="E640" i="3"/>
  <c r="B646" i="3"/>
  <c r="F646" i="3" s="1"/>
  <c r="B645" i="3"/>
  <c r="F645" i="3" s="1"/>
  <c r="B644" i="3"/>
  <c r="F644" i="3" s="1"/>
  <c r="B643" i="3"/>
  <c r="F643" i="3" s="1"/>
  <c r="B642" i="3"/>
  <c r="F642" i="3" s="1"/>
  <c r="B641" i="3"/>
  <c r="F641" i="3" s="1"/>
  <c r="B640" i="3"/>
  <c r="F640" i="3" s="1"/>
  <c r="I637" i="3"/>
  <c r="I636" i="3"/>
  <c r="I635" i="3"/>
  <c r="I634" i="3"/>
  <c r="I633" i="3"/>
  <c r="I632" i="3"/>
  <c r="I631" i="3"/>
  <c r="E637" i="3"/>
  <c r="E636" i="3"/>
  <c r="E635" i="3"/>
  <c r="E634" i="3"/>
  <c r="E633" i="3"/>
  <c r="E632" i="3"/>
  <c r="E631" i="3"/>
  <c r="B637" i="3"/>
  <c r="F637" i="3" s="1"/>
  <c r="B636" i="3"/>
  <c r="F636" i="3" s="1"/>
  <c r="B635" i="3"/>
  <c r="F635" i="3" s="1"/>
  <c r="B634" i="3"/>
  <c r="F634" i="3" s="1"/>
  <c r="B633" i="3"/>
  <c r="F633" i="3" s="1"/>
  <c r="B632" i="3"/>
  <c r="F632" i="3" s="1"/>
  <c r="B631" i="3"/>
  <c r="F631" i="3" s="1"/>
  <c r="I628" i="3"/>
  <c r="I627" i="3"/>
  <c r="I626" i="3"/>
  <c r="I625" i="3"/>
  <c r="I624" i="3"/>
  <c r="I623" i="3"/>
  <c r="I622" i="3"/>
  <c r="E628" i="3"/>
  <c r="E627" i="3"/>
  <c r="E626" i="3"/>
  <c r="E625" i="3"/>
  <c r="E624" i="3"/>
  <c r="E623" i="3"/>
  <c r="E622" i="3"/>
  <c r="B628" i="3"/>
  <c r="F628" i="3" s="1"/>
  <c r="B627" i="3"/>
  <c r="F627" i="3" s="1"/>
  <c r="B626" i="3"/>
  <c r="F626" i="3" s="1"/>
  <c r="B625" i="3"/>
  <c r="F625" i="3" s="1"/>
  <c r="B624" i="3"/>
  <c r="F624" i="3" s="1"/>
  <c r="B623" i="3"/>
  <c r="F623" i="3" s="1"/>
  <c r="B622" i="3"/>
  <c r="F622" i="3" s="1"/>
  <c r="I619" i="3"/>
  <c r="I618" i="3"/>
  <c r="I617" i="3"/>
  <c r="I616" i="3"/>
  <c r="I615" i="3"/>
  <c r="I614" i="3"/>
  <c r="I613" i="3"/>
  <c r="E619" i="3"/>
  <c r="E618" i="3"/>
  <c r="E617" i="3"/>
  <c r="E616" i="3"/>
  <c r="E615" i="3"/>
  <c r="E614" i="3"/>
  <c r="E613" i="3"/>
  <c r="B619" i="3"/>
  <c r="F619" i="3" s="1"/>
  <c r="B618" i="3"/>
  <c r="F618" i="3" s="1"/>
  <c r="B617" i="3"/>
  <c r="F617" i="3" s="1"/>
  <c r="B616" i="3"/>
  <c r="F616" i="3" s="1"/>
  <c r="B615" i="3"/>
  <c r="F615" i="3" s="1"/>
  <c r="B614" i="3"/>
  <c r="F614" i="3" s="1"/>
  <c r="B613" i="3"/>
  <c r="F613" i="3" s="1"/>
  <c r="I610" i="3"/>
  <c r="I609" i="3"/>
  <c r="I608" i="3"/>
  <c r="I607" i="3"/>
  <c r="I606" i="3"/>
  <c r="I605" i="3"/>
  <c r="I604" i="3"/>
  <c r="E610" i="3"/>
  <c r="E609" i="3"/>
  <c r="E608" i="3"/>
  <c r="E607" i="3"/>
  <c r="E606" i="3"/>
  <c r="E605" i="3"/>
  <c r="E604" i="3"/>
  <c r="B610" i="3"/>
  <c r="F610" i="3" s="1"/>
  <c r="B609" i="3"/>
  <c r="F609" i="3" s="1"/>
  <c r="B608" i="3"/>
  <c r="F608" i="3" s="1"/>
  <c r="B607" i="3"/>
  <c r="F607" i="3" s="1"/>
  <c r="B606" i="3"/>
  <c r="F606" i="3" s="1"/>
  <c r="B605" i="3"/>
  <c r="F605" i="3" s="1"/>
  <c r="B604" i="3"/>
  <c r="F604" i="3" s="1"/>
  <c r="I601" i="3"/>
  <c r="I600" i="3"/>
  <c r="I599" i="3"/>
  <c r="I598" i="3"/>
  <c r="I597" i="3"/>
  <c r="I596" i="3"/>
  <c r="I595" i="3"/>
  <c r="E601" i="3"/>
  <c r="E600" i="3"/>
  <c r="E599" i="3"/>
  <c r="E598" i="3"/>
  <c r="E597" i="3"/>
  <c r="E596" i="3"/>
  <c r="E595" i="3"/>
  <c r="B601" i="3"/>
  <c r="F601" i="3" s="1"/>
  <c r="B600" i="3"/>
  <c r="F600" i="3" s="1"/>
  <c r="B599" i="3"/>
  <c r="F599" i="3" s="1"/>
  <c r="B598" i="3"/>
  <c r="F598" i="3" s="1"/>
  <c r="B597" i="3"/>
  <c r="F597" i="3" s="1"/>
  <c r="B596" i="3"/>
  <c r="F596" i="3" s="1"/>
  <c r="B595" i="3"/>
  <c r="F595" i="3" s="1"/>
  <c r="I592" i="3"/>
  <c r="I591" i="3"/>
  <c r="I590" i="3"/>
  <c r="I589" i="3"/>
  <c r="I588" i="3"/>
  <c r="I587" i="3"/>
  <c r="I586" i="3"/>
  <c r="E592" i="3"/>
  <c r="E591" i="3"/>
  <c r="E590" i="3"/>
  <c r="E589" i="3"/>
  <c r="E588" i="3"/>
  <c r="E587" i="3"/>
  <c r="E586" i="3"/>
  <c r="B592" i="3"/>
  <c r="F592" i="3" s="1"/>
  <c r="B591" i="3"/>
  <c r="F591" i="3" s="1"/>
  <c r="B590" i="3"/>
  <c r="F590" i="3" s="1"/>
  <c r="B589" i="3"/>
  <c r="F589" i="3" s="1"/>
  <c r="B588" i="3"/>
  <c r="F588" i="3" s="1"/>
  <c r="B587" i="3"/>
  <c r="F587" i="3" s="1"/>
  <c r="B586" i="3"/>
  <c r="F586" i="3" s="1"/>
  <c r="I583" i="3"/>
  <c r="I582" i="3"/>
  <c r="I581" i="3"/>
  <c r="I580" i="3"/>
  <c r="I579" i="3"/>
  <c r="I578" i="3"/>
  <c r="I577" i="3"/>
  <c r="E583" i="3"/>
  <c r="E582" i="3"/>
  <c r="E581" i="3"/>
  <c r="E580" i="3"/>
  <c r="E579" i="3"/>
  <c r="E578" i="3"/>
  <c r="E577" i="3"/>
  <c r="B583" i="3"/>
  <c r="F583" i="3" s="1"/>
  <c r="B582" i="3"/>
  <c r="F582" i="3" s="1"/>
  <c r="B581" i="3"/>
  <c r="F581" i="3" s="1"/>
  <c r="B580" i="3"/>
  <c r="F580" i="3" s="1"/>
  <c r="B579" i="3"/>
  <c r="F579" i="3" s="1"/>
  <c r="B578" i="3"/>
  <c r="F578" i="3" s="1"/>
  <c r="B577" i="3"/>
  <c r="F577" i="3" s="1"/>
  <c r="I574" i="3"/>
  <c r="I573" i="3"/>
  <c r="I572" i="3"/>
  <c r="I571" i="3"/>
  <c r="I570" i="3"/>
  <c r="I569" i="3"/>
  <c r="I568" i="3"/>
  <c r="E574" i="3"/>
  <c r="E573" i="3"/>
  <c r="E572" i="3"/>
  <c r="E571" i="3"/>
  <c r="E570" i="3"/>
  <c r="E569" i="3"/>
  <c r="E568" i="3"/>
  <c r="B574" i="3"/>
  <c r="F574" i="3" s="1"/>
  <c r="B573" i="3"/>
  <c r="F573" i="3" s="1"/>
  <c r="B572" i="3"/>
  <c r="F572" i="3" s="1"/>
  <c r="B571" i="3"/>
  <c r="F571" i="3" s="1"/>
  <c r="B570" i="3"/>
  <c r="F570" i="3" s="1"/>
  <c r="B569" i="3"/>
  <c r="F569" i="3" s="1"/>
  <c r="B568" i="3"/>
  <c r="F568" i="3" s="1"/>
  <c r="I565" i="3"/>
  <c r="I564" i="3"/>
  <c r="I563" i="3"/>
  <c r="I562" i="3"/>
  <c r="I561" i="3"/>
  <c r="I560" i="3"/>
  <c r="I559" i="3"/>
  <c r="E565" i="3"/>
  <c r="E564" i="3"/>
  <c r="E563" i="3"/>
  <c r="E562" i="3"/>
  <c r="E561" i="3"/>
  <c r="E560" i="3"/>
  <c r="E559" i="3"/>
  <c r="B565" i="3"/>
  <c r="F565" i="3" s="1"/>
  <c r="B564" i="3"/>
  <c r="F564" i="3" s="1"/>
  <c r="B563" i="3"/>
  <c r="F563" i="3" s="1"/>
  <c r="B562" i="3"/>
  <c r="F562" i="3" s="1"/>
  <c r="B561" i="3"/>
  <c r="F561" i="3" s="1"/>
  <c r="B560" i="3"/>
  <c r="F560" i="3" s="1"/>
  <c r="B559" i="3"/>
  <c r="F559" i="3" s="1"/>
  <c r="I556" i="3"/>
  <c r="I555" i="3"/>
  <c r="I554" i="3"/>
  <c r="I553" i="3"/>
  <c r="I552" i="3"/>
  <c r="I551" i="3"/>
  <c r="I550" i="3"/>
  <c r="E556" i="3"/>
  <c r="E555" i="3"/>
  <c r="E554" i="3"/>
  <c r="E553" i="3"/>
  <c r="E552" i="3"/>
  <c r="E551" i="3"/>
  <c r="E550" i="3"/>
  <c r="B556" i="3"/>
  <c r="F556" i="3" s="1"/>
  <c r="B555" i="3"/>
  <c r="F555" i="3" s="1"/>
  <c r="B554" i="3"/>
  <c r="F554" i="3" s="1"/>
  <c r="B553" i="3"/>
  <c r="F553" i="3" s="1"/>
  <c r="B552" i="3"/>
  <c r="F552" i="3" s="1"/>
  <c r="B551" i="3"/>
  <c r="F551" i="3" s="1"/>
  <c r="B550" i="3"/>
  <c r="F550" i="3" s="1"/>
  <c r="I547" i="3"/>
  <c r="I546" i="3"/>
  <c r="I545" i="3"/>
  <c r="I544" i="3"/>
  <c r="I543" i="3"/>
  <c r="I542" i="3"/>
  <c r="I541" i="3"/>
  <c r="E547" i="3"/>
  <c r="E546" i="3"/>
  <c r="E545" i="3"/>
  <c r="E544" i="3"/>
  <c r="E543" i="3"/>
  <c r="E542" i="3"/>
  <c r="E541" i="3"/>
  <c r="B547" i="3"/>
  <c r="F547" i="3" s="1"/>
  <c r="B546" i="3"/>
  <c r="F546" i="3" s="1"/>
  <c r="B545" i="3"/>
  <c r="F545" i="3" s="1"/>
  <c r="B544" i="3"/>
  <c r="F544" i="3" s="1"/>
  <c r="B543" i="3"/>
  <c r="F543" i="3" s="1"/>
  <c r="B542" i="3"/>
  <c r="F542" i="3" s="1"/>
  <c r="B541" i="3"/>
  <c r="F541" i="3" s="1"/>
  <c r="I538" i="3"/>
  <c r="I537" i="3"/>
  <c r="I536" i="3"/>
  <c r="I535" i="3"/>
  <c r="I534" i="3"/>
  <c r="I533" i="3"/>
  <c r="I532" i="3"/>
  <c r="E538" i="3"/>
  <c r="E537" i="3"/>
  <c r="E536" i="3"/>
  <c r="E535" i="3"/>
  <c r="E534" i="3"/>
  <c r="E533" i="3"/>
  <c r="E532" i="3"/>
  <c r="B538" i="3"/>
  <c r="F538" i="3" s="1"/>
  <c r="B537" i="3"/>
  <c r="F537" i="3" s="1"/>
  <c r="B536" i="3"/>
  <c r="F536" i="3" s="1"/>
  <c r="B535" i="3"/>
  <c r="F535" i="3" s="1"/>
  <c r="B534" i="3"/>
  <c r="F534" i="3" s="1"/>
  <c r="B533" i="3"/>
  <c r="F533" i="3" s="1"/>
  <c r="B532" i="3"/>
  <c r="F532" i="3" s="1"/>
  <c r="I529" i="3"/>
  <c r="I528" i="3"/>
  <c r="I527" i="3"/>
  <c r="I526" i="3"/>
  <c r="I525" i="3"/>
  <c r="I524" i="3"/>
  <c r="I523" i="3"/>
  <c r="E529" i="3"/>
  <c r="E528" i="3"/>
  <c r="E527" i="3"/>
  <c r="E526" i="3"/>
  <c r="E525" i="3"/>
  <c r="E524" i="3"/>
  <c r="E523" i="3"/>
  <c r="B529" i="3"/>
  <c r="F529" i="3" s="1"/>
  <c r="B528" i="3"/>
  <c r="F528" i="3" s="1"/>
  <c r="B527" i="3"/>
  <c r="F527" i="3" s="1"/>
  <c r="B526" i="3"/>
  <c r="F526" i="3" s="1"/>
  <c r="B525" i="3"/>
  <c r="F525" i="3" s="1"/>
  <c r="B524" i="3"/>
  <c r="F524" i="3" s="1"/>
  <c r="B523" i="3"/>
  <c r="F523" i="3" s="1"/>
  <c r="I520" i="3"/>
  <c r="I519" i="3"/>
  <c r="I518" i="3"/>
  <c r="I517" i="3"/>
  <c r="I516" i="3"/>
  <c r="I515" i="3"/>
  <c r="I514" i="3"/>
  <c r="E520" i="3"/>
  <c r="E519" i="3"/>
  <c r="E518" i="3"/>
  <c r="E517" i="3"/>
  <c r="E516" i="3"/>
  <c r="E515" i="3"/>
  <c r="E514" i="3"/>
  <c r="B520" i="3"/>
  <c r="F520" i="3" s="1"/>
  <c r="B519" i="3"/>
  <c r="F519" i="3" s="1"/>
  <c r="B518" i="3"/>
  <c r="F518" i="3" s="1"/>
  <c r="B517" i="3"/>
  <c r="F517" i="3" s="1"/>
  <c r="B516" i="3"/>
  <c r="F516" i="3" s="1"/>
  <c r="B515" i="3"/>
  <c r="F515" i="3" s="1"/>
  <c r="B514" i="3"/>
  <c r="F514" i="3" s="1"/>
  <c r="I511" i="3"/>
  <c r="I510" i="3"/>
  <c r="I509" i="3"/>
  <c r="I508" i="3"/>
  <c r="I507" i="3"/>
  <c r="I506" i="3"/>
  <c r="I505" i="3"/>
  <c r="E511" i="3"/>
  <c r="E510" i="3"/>
  <c r="E509" i="3"/>
  <c r="E508" i="3"/>
  <c r="E507" i="3"/>
  <c r="E506" i="3"/>
  <c r="E505" i="3"/>
  <c r="B511" i="3"/>
  <c r="F511" i="3" s="1"/>
  <c r="B510" i="3"/>
  <c r="F510" i="3" s="1"/>
  <c r="B509" i="3"/>
  <c r="F509" i="3" s="1"/>
  <c r="B508" i="3"/>
  <c r="F508" i="3" s="1"/>
  <c r="B507" i="3"/>
  <c r="F507" i="3" s="1"/>
  <c r="B506" i="3"/>
  <c r="F506" i="3" s="1"/>
  <c r="B505" i="3"/>
  <c r="F505" i="3" s="1"/>
  <c r="I502" i="3"/>
  <c r="I501" i="3"/>
  <c r="I500" i="3"/>
  <c r="I499" i="3"/>
  <c r="I498" i="3"/>
  <c r="I497" i="3"/>
  <c r="I496" i="3"/>
  <c r="E502" i="3"/>
  <c r="E501" i="3"/>
  <c r="E500" i="3"/>
  <c r="E499" i="3"/>
  <c r="E498" i="3"/>
  <c r="E497" i="3"/>
  <c r="E496" i="3"/>
  <c r="B502" i="3"/>
  <c r="F502" i="3" s="1"/>
  <c r="B501" i="3"/>
  <c r="F501" i="3" s="1"/>
  <c r="B500" i="3"/>
  <c r="F500" i="3" s="1"/>
  <c r="B499" i="3"/>
  <c r="F499" i="3" s="1"/>
  <c r="B498" i="3"/>
  <c r="F498" i="3" s="1"/>
  <c r="B497" i="3"/>
  <c r="F497" i="3" s="1"/>
  <c r="B496" i="3"/>
  <c r="F496" i="3" s="1"/>
  <c r="I493" i="3"/>
  <c r="I492" i="3"/>
  <c r="I491" i="3"/>
  <c r="I490" i="3"/>
  <c r="I489" i="3"/>
  <c r="I488" i="3"/>
  <c r="I487" i="3"/>
  <c r="E493" i="3"/>
  <c r="E492" i="3"/>
  <c r="E491" i="3"/>
  <c r="E490" i="3"/>
  <c r="E489" i="3"/>
  <c r="E488" i="3"/>
  <c r="E487" i="3"/>
  <c r="B493" i="3"/>
  <c r="F493" i="3" s="1"/>
  <c r="B492" i="3"/>
  <c r="F492" i="3" s="1"/>
  <c r="B491" i="3"/>
  <c r="F491" i="3" s="1"/>
  <c r="B490" i="3"/>
  <c r="F490" i="3" s="1"/>
  <c r="B489" i="3"/>
  <c r="F489" i="3" s="1"/>
  <c r="B488" i="3"/>
  <c r="F488" i="3" s="1"/>
  <c r="B487" i="3"/>
  <c r="F487" i="3" s="1"/>
  <c r="I484" i="3"/>
  <c r="I483" i="3"/>
  <c r="I482" i="3"/>
  <c r="I481" i="3"/>
  <c r="I480" i="3"/>
  <c r="I479" i="3"/>
  <c r="I478" i="3"/>
  <c r="E484" i="3"/>
  <c r="E483" i="3"/>
  <c r="E482" i="3"/>
  <c r="E481" i="3"/>
  <c r="E480" i="3"/>
  <c r="E479" i="3"/>
  <c r="E478" i="3"/>
  <c r="B484" i="3"/>
  <c r="F484" i="3" s="1"/>
  <c r="B483" i="3"/>
  <c r="F483" i="3" s="1"/>
  <c r="B482" i="3"/>
  <c r="F482" i="3" s="1"/>
  <c r="B481" i="3"/>
  <c r="F481" i="3" s="1"/>
  <c r="B480" i="3"/>
  <c r="F480" i="3" s="1"/>
  <c r="B479" i="3"/>
  <c r="F479" i="3" s="1"/>
  <c r="B478" i="3"/>
  <c r="F478" i="3" s="1"/>
  <c r="I475" i="3"/>
  <c r="I474" i="3"/>
  <c r="I473" i="3"/>
  <c r="I472" i="3"/>
  <c r="I471" i="3"/>
  <c r="I470" i="3"/>
  <c r="I469" i="3"/>
  <c r="E475" i="3"/>
  <c r="E474" i="3"/>
  <c r="E473" i="3"/>
  <c r="E472" i="3"/>
  <c r="E471" i="3"/>
  <c r="E470" i="3"/>
  <c r="E469" i="3"/>
  <c r="B475" i="3"/>
  <c r="F475" i="3" s="1"/>
  <c r="B474" i="3"/>
  <c r="F474" i="3" s="1"/>
  <c r="B473" i="3"/>
  <c r="F473" i="3" s="1"/>
  <c r="B472" i="3"/>
  <c r="F472" i="3" s="1"/>
  <c r="B471" i="3"/>
  <c r="F471" i="3" s="1"/>
  <c r="B470" i="3"/>
  <c r="F470" i="3" s="1"/>
  <c r="B469" i="3"/>
  <c r="F469" i="3" s="1"/>
  <c r="I466" i="3"/>
  <c r="I465" i="3"/>
  <c r="I464" i="3"/>
  <c r="I463" i="3"/>
  <c r="I462" i="3"/>
  <c r="I461" i="3"/>
  <c r="I460" i="3"/>
  <c r="E466" i="3"/>
  <c r="E465" i="3"/>
  <c r="E464" i="3"/>
  <c r="E463" i="3"/>
  <c r="E462" i="3"/>
  <c r="E461" i="3"/>
  <c r="E460" i="3"/>
  <c r="B466" i="3"/>
  <c r="F466" i="3" s="1"/>
  <c r="B465" i="3"/>
  <c r="F465" i="3" s="1"/>
  <c r="B464" i="3"/>
  <c r="F464" i="3" s="1"/>
  <c r="B463" i="3"/>
  <c r="F463" i="3" s="1"/>
  <c r="B462" i="3"/>
  <c r="F462" i="3" s="1"/>
  <c r="B461" i="3"/>
  <c r="F461" i="3" s="1"/>
  <c r="B460" i="3"/>
  <c r="F460" i="3" s="1"/>
  <c r="I457" i="3"/>
  <c r="I456" i="3"/>
  <c r="I455" i="3"/>
  <c r="I454" i="3"/>
  <c r="I453" i="3"/>
  <c r="I452" i="3"/>
  <c r="I451" i="3"/>
  <c r="E457" i="3"/>
  <c r="E456" i="3"/>
  <c r="E455" i="3"/>
  <c r="E454" i="3"/>
  <c r="E453" i="3"/>
  <c r="E452" i="3"/>
  <c r="E451" i="3"/>
  <c r="B457" i="3"/>
  <c r="F457" i="3" s="1"/>
  <c r="B456" i="3"/>
  <c r="F456" i="3" s="1"/>
  <c r="B455" i="3"/>
  <c r="F455" i="3" s="1"/>
  <c r="B454" i="3"/>
  <c r="F454" i="3" s="1"/>
  <c r="B453" i="3"/>
  <c r="F453" i="3" s="1"/>
  <c r="B452" i="3"/>
  <c r="F452" i="3" s="1"/>
  <c r="B451" i="3"/>
  <c r="F451" i="3" s="1"/>
  <c r="I448" i="3"/>
  <c r="I447" i="3"/>
  <c r="I446" i="3"/>
  <c r="I445" i="3"/>
  <c r="I444" i="3"/>
  <c r="I443" i="3"/>
  <c r="I442" i="3"/>
  <c r="E448" i="3"/>
  <c r="E447" i="3"/>
  <c r="E446" i="3"/>
  <c r="E445" i="3"/>
  <c r="E444" i="3"/>
  <c r="E443" i="3"/>
  <c r="E442" i="3"/>
  <c r="B448" i="3"/>
  <c r="F448" i="3" s="1"/>
  <c r="B447" i="3"/>
  <c r="F447" i="3" s="1"/>
  <c r="B446" i="3"/>
  <c r="F446" i="3" s="1"/>
  <c r="B445" i="3"/>
  <c r="F445" i="3" s="1"/>
  <c r="B444" i="3"/>
  <c r="F444" i="3" s="1"/>
  <c r="B443" i="3"/>
  <c r="F443" i="3" s="1"/>
  <c r="B442" i="3"/>
  <c r="F442" i="3" s="1"/>
  <c r="I439" i="3"/>
  <c r="I438" i="3"/>
  <c r="I437" i="3"/>
  <c r="I436" i="3"/>
  <c r="I435" i="3"/>
  <c r="I434" i="3"/>
  <c r="I433" i="3"/>
  <c r="E439" i="3"/>
  <c r="E438" i="3"/>
  <c r="E437" i="3"/>
  <c r="E436" i="3"/>
  <c r="E435" i="3"/>
  <c r="E434" i="3"/>
  <c r="E433" i="3"/>
  <c r="B439" i="3"/>
  <c r="F439" i="3" s="1"/>
  <c r="B438" i="3"/>
  <c r="F438" i="3" s="1"/>
  <c r="B437" i="3"/>
  <c r="F437" i="3" s="1"/>
  <c r="B436" i="3"/>
  <c r="F436" i="3" s="1"/>
  <c r="B435" i="3"/>
  <c r="F435" i="3" s="1"/>
  <c r="B434" i="3"/>
  <c r="F434" i="3" s="1"/>
  <c r="B433" i="3"/>
  <c r="F433" i="3" s="1"/>
  <c r="I430" i="3"/>
  <c r="I429" i="3"/>
  <c r="I428" i="3"/>
  <c r="I427" i="3"/>
  <c r="I426" i="3"/>
  <c r="I425" i="3"/>
  <c r="I424" i="3"/>
  <c r="E430" i="3"/>
  <c r="E429" i="3"/>
  <c r="E428" i="3"/>
  <c r="E427" i="3"/>
  <c r="E426" i="3"/>
  <c r="E425" i="3"/>
  <c r="E424" i="3"/>
  <c r="B430" i="3"/>
  <c r="F430" i="3" s="1"/>
  <c r="B429" i="3"/>
  <c r="F429" i="3" s="1"/>
  <c r="B428" i="3"/>
  <c r="F428" i="3" s="1"/>
  <c r="B427" i="3"/>
  <c r="F427" i="3" s="1"/>
  <c r="B426" i="3"/>
  <c r="F426" i="3" s="1"/>
  <c r="B425" i="3"/>
  <c r="F425" i="3" s="1"/>
  <c r="B424" i="3"/>
  <c r="F424" i="3" s="1"/>
  <c r="I421" i="3"/>
  <c r="I420" i="3"/>
  <c r="I419" i="3"/>
  <c r="I418" i="3"/>
  <c r="I417" i="3"/>
  <c r="I416" i="3"/>
  <c r="I415" i="3"/>
  <c r="E421" i="3"/>
  <c r="E420" i="3"/>
  <c r="E419" i="3"/>
  <c r="E418" i="3"/>
  <c r="E417" i="3"/>
  <c r="E416" i="3"/>
  <c r="E415" i="3"/>
  <c r="B421" i="3"/>
  <c r="F421" i="3" s="1"/>
  <c r="B420" i="3"/>
  <c r="F420" i="3" s="1"/>
  <c r="B419" i="3"/>
  <c r="F419" i="3" s="1"/>
  <c r="B418" i="3"/>
  <c r="F418" i="3" s="1"/>
  <c r="B417" i="3"/>
  <c r="F417" i="3" s="1"/>
  <c r="B416" i="3"/>
  <c r="F416" i="3" s="1"/>
  <c r="B415" i="3"/>
  <c r="F415" i="3" s="1"/>
  <c r="I412" i="3"/>
  <c r="I411" i="3"/>
  <c r="I410" i="3"/>
  <c r="I409" i="3"/>
  <c r="I408" i="3"/>
  <c r="I407" i="3"/>
  <c r="I406" i="3"/>
  <c r="E412" i="3"/>
  <c r="E411" i="3"/>
  <c r="E410" i="3"/>
  <c r="E409" i="3"/>
  <c r="E408" i="3"/>
  <c r="E407" i="3"/>
  <c r="E406" i="3"/>
  <c r="B412" i="3"/>
  <c r="F412" i="3" s="1"/>
  <c r="B411" i="3"/>
  <c r="F411" i="3" s="1"/>
  <c r="B410" i="3"/>
  <c r="F410" i="3" s="1"/>
  <c r="B409" i="3"/>
  <c r="F409" i="3" s="1"/>
  <c r="B408" i="3"/>
  <c r="F408" i="3" s="1"/>
  <c r="B407" i="3"/>
  <c r="F407" i="3" s="1"/>
  <c r="B406" i="3"/>
  <c r="F406" i="3" s="1"/>
  <c r="I403" i="3"/>
  <c r="I402" i="3"/>
  <c r="I401" i="3"/>
  <c r="I400" i="3"/>
  <c r="I399" i="3"/>
  <c r="I398" i="3"/>
  <c r="I397" i="3"/>
  <c r="E403" i="3"/>
  <c r="E402" i="3"/>
  <c r="E401" i="3"/>
  <c r="E400" i="3"/>
  <c r="E399" i="3"/>
  <c r="E398" i="3"/>
  <c r="E397" i="3"/>
  <c r="B403" i="3"/>
  <c r="F403" i="3" s="1"/>
  <c r="B402" i="3"/>
  <c r="F402" i="3" s="1"/>
  <c r="B401" i="3"/>
  <c r="F401" i="3" s="1"/>
  <c r="B400" i="3"/>
  <c r="F400" i="3" s="1"/>
  <c r="B399" i="3"/>
  <c r="F399" i="3" s="1"/>
  <c r="B398" i="3"/>
  <c r="F398" i="3" s="1"/>
  <c r="B397" i="3"/>
  <c r="F397" i="3" s="1"/>
  <c r="I394" i="3"/>
  <c r="I393" i="3"/>
  <c r="I392" i="3"/>
  <c r="I391" i="3"/>
  <c r="I390" i="3"/>
  <c r="I389" i="3"/>
  <c r="I388" i="3"/>
  <c r="E394" i="3"/>
  <c r="E393" i="3"/>
  <c r="E392" i="3"/>
  <c r="E391" i="3"/>
  <c r="E390" i="3"/>
  <c r="E389" i="3"/>
  <c r="E388" i="3"/>
  <c r="B394" i="3"/>
  <c r="F394" i="3" s="1"/>
  <c r="B393" i="3"/>
  <c r="F393" i="3" s="1"/>
  <c r="B392" i="3"/>
  <c r="F392" i="3" s="1"/>
  <c r="B391" i="3"/>
  <c r="F391" i="3" s="1"/>
  <c r="B390" i="3"/>
  <c r="F390" i="3" s="1"/>
  <c r="B389" i="3"/>
  <c r="F389" i="3" s="1"/>
  <c r="B388" i="3"/>
  <c r="F388" i="3" s="1"/>
  <c r="I385" i="3"/>
  <c r="I384" i="3"/>
  <c r="I383" i="3"/>
  <c r="I382" i="3"/>
  <c r="I381" i="3"/>
  <c r="I380" i="3"/>
  <c r="I379" i="3"/>
  <c r="E385" i="3"/>
  <c r="E384" i="3"/>
  <c r="E383" i="3"/>
  <c r="E382" i="3"/>
  <c r="E381" i="3"/>
  <c r="E380" i="3"/>
  <c r="E379" i="3"/>
  <c r="B385" i="3"/>
  <c r="F385" i="3" s="1"/>
  <c r="B384" i="3"/>
  <c r="F384" i="3" s="1"/>
  <c r="B383" i="3"/>
  <c r="F383" i="3" s="1"/>
  <c r="B382" i="3"/>
  <c r="F382" i="3" s="1"/>
  <c r="B381" i="3"/>
  <c r="F381" i="3" s="1"/>
  <c r="B380" i="3"/>
  <c r="F380" i="3" s="1"/>
  <c r="B379" i="3"/>
  <c r="F379" i="3" s="1"/>
  <c r="I376" i="3"/>
  <c r="I375" i="3"/>
  <c r="I374" i="3"/>
  <c r="I373" i="3"/>
  <c r="I372" i="3"/>
  <c r="I371" i="3"/>
  <c r="I370" i="3"/>
  <c r="E376" i="3"/>
  <c r="E375" i="3"/>
  <c r="E374" i="3"/>
  <c r="E373" i="3"/>
  <c r="E372" i="3"/>
  <c r="E371" i="3"/>
  <c r="E370" i="3"/>
  <c r="B376" i="3"/>
  <c r="F376" i="3" s="1"/>
  <c r="B375" i="3"/>
  <c r="F375" i="3" s="1"/>
  <c r="B374" i="3"/>
  <c r="F374" i="3" s="1"/>
  <c r="B373" i="3"/>
  <c r="F373" i="3" s="1"/>
  <c r="B372" i="3"/>
  <c r="F372" i="3" s="1"/>
  <c r="B371" i="3"/>
  <c r="F371" i="3" s="1"/>
  <c r="B370" i="3"/>
  <c r="F370" i="3" s="1"/>
  <c r="I367" i="3"/>
  <c r="I366" i="3"/>
  <c r="I365" i="3"/>
  <c r="I364" i="3"/>
  <c r="I363" i="3"/>
  <c r="I362" i="3"/>
  <c r="I361" i="3"/>
  <c r="E367" i="3"/>
  <c r="E366" i="3"/>
  <c r="E365" i="3"/>
  <c r="E364" i="3"/>
  <c r="E363" i="3"/>
  <c r="E362" i="3"/>
  <c r="E361" i="3"/>
  <c r="B367" i="3"/>
  <c r="F367" i="3" s="1"/>
  <c r="B366" i="3"/>
  <c r="F366" i="3" s="1"/>
  <c r="B365" i="3"/>
  <c r="F365" i="3" s="1"/>
  <c r="B364" i="3"/>
  <c r="F364" i="3" s="1"/>
  <c r="B363" i="3"/>
  <c r="F363" i="3" s="1"/>
  <c r="B362" i="3"/>
  <c r="F362" i="3" s="1"/>
  <c r="B361" i="3"/>
  <c r="F361" i="3" s="1"/>
  <c r="I358" i="3"/>
  <c r="I357" i="3"/>
  <c r="I356" i="3"/>
  <c r="I355" i="3"/>
  <c r="I354" i="3"/>
  <c r="I353" i="3"/>
  <c r="I352" i="3"/>
  <c r="E358" i="3"/>
  <c r="E357" i="3"/>
  <c r="E356" i="3"/>
  <c r="E355" i="3"/>
  <c r="E354" i="3"/>
  <c r="E353" i="3"/>
  <c r="E352" i="3"/>
  <c r="B358" i="3"/>
  <c r="F358" i="3" s="1"/>
  <c r="B357" i="3"/>
  <c r="F357" i="3" s="1"/>
  <c r="B356" i="3"/>
  <c r="F356" i="3" s="1"/>
  <c r="B355" i="3"/>
  <c r="F355" i="3" s="1"/>
  <c r="B354" i="3"/>
  <c r="F354" i="3" s="1"/>
  <c r="B353" i="3"/>
  <c r="F353" i="3" s="1"/>
  <c r="B352" i="3"/>
  <c r="F352" i="3" s="1"/>
  <c r="I349" i="3"/>
  <c r="I348" i="3"/>
  <c r="I347" i="3"/>
  <c r="I346" i="3"/>
  <c r="I345" i="3"/>
  <c r="I344" i="3"/>
  <c r="I343" i="3"/>
  <c r="E349" i="3"/>
  <c r="E348" i="3"/>
  <c r="E347" i="3"/>
  <c r="E346" i="3"/>
  <c r="E345" i="3"/>
  <c r="E344" i="3"/>
  <c r="E343" i="3"/>
  <c r="B349" i="3"/>
  <c r="F349" i="3" s="1"/>
  <c r="B348" i="3"/>
  <c r="F348" i="3" s="1"/>
  <c r="B347" i="3"/>
  <c r="F347" i="3" s="1"/>
  <c r="B346" i="3"/>
  <c r="F346" i="3" s="1"/>
  <c r="B345" i="3"/>
  <c r="F345" i="3" s="1"/>
  <c r="B344" i="3"/>
  <c r="F344" i="3" s="1"/>
  <c r="B343" i="3"/>
  <c r="F343" i="3" s="1"/>
  <c r="I340" i="3"/>
  <c r="I339" i="3"/>
  <c r="I338" i="3"/>
  <c r="I337" i="3"/>
  <c r="I336" i="3"/>
  <c r="I335" i="3"/>
  <c r="I334" i="3"/>
  <c r="E340" i="3"/>
  <c r="E339" i="3"/>
  <c r="E338" i="3"/>
  <c r="E337" i="3"/>
  <c r="E336" i="3"/>
  <c r="E335" i="3"/>
  <c r="E334" i="3"/>
  <c r="B340" i="3"/>
  <c r="F340" i="3" s="1"/>
  <c r="B339" i="3"/>
  <c r="F339" i="3" s="1"/>
  <c r="B338" i="3"/>
  <c r="F338" i="3" s="1"/>
  <c r="B337" i="3"/>
  <c r="F337" i="3" s="1"/>
  <c r="B336" i="3"/>
  <c r="F336" i="3" s="1"/>
  <c r="B335" i="3"/>
  <c r="F335" i="3" s="1"/>
  <c r="B334" i="3"/>
  <c r="F334" i="3" s="1"/>
  <c r="I331" i="3"/>
  <c r="I330" i="3"/>
  <c r="I329" i="3"/>
  <c r="I328" i="3"/>
  <c r="I327" i="3"/>
  <c r="I326" i="3"/>
  <c r="I325" i="3"/>
  <c r="E331" i="3"/>
  <c r="E330" i="3"/>
  <c r="E329" i="3"/>
  <c r="E328" i="3"/>
  <c r="E327" i="3"/>
  <c r="E326" i="3"/>
  <c r="E325" i="3"/>
  <c r="B331" i="3"/>
  <c r="F331" i="3" s="1"/>
  <c r="B330" i="3"/>
  <c r="F330" i="3" s="1"/>
  <c r="B329" i="3"/>
  <c r="F329" i="3" s="1"/>
  <c r="B328" i="3"/>
  <c r="F328" i="3" s="1"/>
  <c r="B327" i="3"/>
  <c r="F327" i="3" s="1"/>
  <c r="B326" i="3"/>
  <c r="F326" i="3" s="1"/>
  <c r="B325" i="3"/>
  <c r="F325" i="3" s="1"/>
  <c r="I322" i="3"/>
  <c r="I321" i="3"/>
  <c r="I320" i="3"/>
  <c r="I319" i="3"/>
  <c r="I318" i="3"/>
  <c r="I317" i="3"/>
  <c r="I316" i="3"/>
  <c r="E322" i="3"/>
  <c r="E321" i="3"/>
  <c r="E320" i="3"/>
  <c r="E319" i="3"/>
  <c r="E318" i="3"/>
  <c r="E317" i="3"/>
  <c r="E316" i="3"/>
  <c r="B322" i="3"/>
  <c r="F322" i="3" s="1"/>
  <c r="B321" i="3"/>
  <c r="F321" i="3" s="1"/>
  <c r="B320" i="3"/>
  <c r="F320" i="3" s="1"/>
  <c r="B319" i="3"/>
  <c r="F319" i="3" s="1"/>
  <c r="B318" i="3"/>
  <c r="F318" i="3" s="1"/>
  <c r="B317" i="3"/>
  <c r="F317" i="3" s="1"/>
  <c r="B316" i="3"/>
  <c r="F316" i="3" s="1"/>
  <c r="I313" i="3"/>
  <c r="I312" i="3"/>
  <c r="I311" i="3"/>
  <c r="I310" i="3"/>
  <c r="I309" i="3"/>
  <c r="I308" i="3"/>
  <c r="I307" i="3"/>
  <c r="E313" i="3"/>
  <c r="E312" i="3"/>
  <c r="E311" i="3"/>
  <c r="E310" i="3"/>
  <c r="E309" i="3"/>
  <c r="E308" i="3"/>
  <c r="E307" i="3"/>
  <c r="B313" i="3"/>
  <c r="F313" i="3" s="1"/>
  <c r="B312" i="3"/>
  <c r="F312" i="3" s="1"/>
  <c r="B311" i="3"/>
  <c r="F311" i="3" s="1"/>
  <c r="B310" i="3"/>
  <c r="F310" i="3" s="1"/>
  <c r="B309" i="3"/>
  <c r="F309" i="3" s="1"/>
  <c r="B308" i="3"/>
  <c r="F308" i="3" s="1"/>
  <c r="B307" i="3"/>
  <c r="F307" i="3" s="1"/>
  <c r="I304" i="3"/>
  <c r="I303" i="3"/>
  <c r="I302" i="3"/>
  <c r="I301" i="3"/>
  <c r="I300" i="3"/>
  <c r="I299" i="3"/>
  <c r="I298" i="3"/>
  <c r="E304" i="3"/>
  <c r="E303" i="3"/>
  <c r="E302" i="3"/>
  <c r="E301" i="3"/>
  <c r="E300" i="3"/>
  <c r="E299" i="3"/>
  <c r="E298" i="3"/>
  <c r="B304" i="3"/>
  <c r="F304" i="3" s="1"/>
  <c r="B303" i="3"/>
  <c r="F303" i="3" s="1"/>
  <c r="B302" i="3"/>
  <c r="F302" i="3" s="1"/>
  <c r="B301" i="3"/>
  <c r="F301" i="3" s="1"/>
  <c r="B300" i="3"/>
  <c r="F300" i="3" s="1"/>
  <c r="B299" i="3"/>
  <c r="F299" i="3" s="1"/>
  <c r="B298" i="3"/>
  <c r="F298" i="3" s="1"/>
  <c r="I295" i="3"/>
  <c r="I294" i="3"/>
  <c r="I293" i="3"/>
  <c r="I292" i="3"/>
  <c r="I291" i="3"/>
  <c r="I290" i="3"/>
  <c r="I289" i="3"/>
  <c r="E295" i="3"/>
  <c r="E294" i="3"/>
  <c r="E293" i="3"/>
  <c r="E292" i="3"/>
  <c r="E291" i="3"/>
  <c r="E290" i="3"/>
  <c r="E289" i="3"/>
  <c r="B295" i="3"/>
  <c r="F295" i="3" s="1"/>
  <c r="B294" i="3"/>
  <c r="F294" i="3" s="1"/>
  <c r="B293" i="3"/>
  <c r="F293" i="3" s="1"/>
  <c r="B292" i="3"/>
  <c r="F292" i="3" s="1"/>
  <c r="B291" i="3"/>
  <c r="F291" i="3" s="1"/>
  <c r="B290" i="3"/>
  <c r="F290" i="3" s="1"/>
  <c r="B289" i="3"/>
  <c r="F289" i="3" s="1"/>
  <c r="I286" i="3"/>
  <c r="I285" i="3"/>
  <c r="I284" i="3"/>
  <c r="I283" i="3"/>
  <c r="I282" i="3"/>
  <c r="I281" i="3"/>
  <c r="I280" i="3"/>
  <c r="E286" i="3"/>
  <c r="E285" i="3"/>
  <c r="E284" i="3"/>
  <c r="E283" i="3"/>
  <c r="E282" i="3"/>
  <c r="E281" i="3"/>
  <c r="E280" i="3"/>
  <c r="B286" i="3"/>
  <c r="F286" i="3" s="1"/>
  <c r="B285" i="3"/>
  <c r="F285" i="3" s="1"/>
  <c r="B284" i="3"/>
  <c r="F284" i="3" s="1"/>
  <c r="B283" i="3"/>
  <c r="F283" i="3" s="1"/>
  <c r="B282" i="3"/>
  <c r="F282" i="3" s="1"/>
  <c r="B281" i="3"/>
  <c r="F281" i="3" s="1"/>
  <c r="I277" i="3"/>
  <c r="I276" i="3"/>
  <c r="I275" i="3"/>
  <c r="I274" i="3"/>
  <c r="I273" i="3"/>
  <c r="I272" i="3"/>
  <c r="I271" i="3"/>
  <c r="E277" i="3"/>
  <c r="E276" i="3"/>
  <c r="E275" i="3"/>
  <c r="E274" i="3"/>
  <c r="E273" i="3"/>
  <c r="E272" i="3"/>
  <c r="E271" i="3"/>
  <c r="B277" i="3"/>
  <c r="F277" i="3" s="1"/>
  <c r="B276" i="3"/>
  <c r="F276" i="3" s="1"/>
  <c r="B275" i="3"/>
  <c r="F275" i="3" s="1"/>
  <c r="B274" i="3"/>
  <c r="F274" i="3" s="1"/>
  <c r="B273" i="3"/>
  <c r="F273" i="3" s="1"/>
  <c r="B272" i="3"/>
  <c r="F272" i="3" s="1"/>
  <c r="I268" i="3"/>
  <c r="I267" i="3"/>
  <c r="I266" i="3"/>
  <c r="I265" i="3"/>
  <c r="I264" i="3"/>
  <c r="I263" i="3"/>
  <c r="I262" i="3"/>
  <c r="E268" i="3"/>
  <c r="E267" i="3"/>
  <c r="E266" i="3"/>
  <c r="E265" i="3"/>
  <c r="E264" i="3"/>
  <c r="E263" i="3"/>
  <c r="E262" i="3"/>
  <c r="B268" i="3"/>
  <c r="F268" i="3" s="1"/>
  <c r="B267" i="3"/>
  <c r="F267" i="3" s="1"/>
  <c r="B266" i="3"/>
  <c r="F266" i="3" s="1"/>
  <c r="B265" i="3"/>
  <c r="F265" i="3" s="1"/>
  <c r="B264" i="3"/>
  <c r="F264" i="3" s="1"/>
  <c r="B263" i="3"/>
  <c r="F263" i="3" s="1"/>
  <c r="I259" i="3"/>
  <c r="I258" i="3"/>
  <c r="I257" i="3"/>
  <c r="I256" i="3"/>
  <c r="I255" i="3"/>
  <c r="I254" i="3"/>
  <c r="I253" i="3"/>
  <c r="E259" i="3"/>
  <c r="E258" i="3"/>
  <c r="E257" i="3"/>
  <c r="E256" i="3"/>
  <c r="E255" i="3"/>
  <c r="E254" i="3"/>
  <c r="E253" i="3"/>
  <c r="B259" i="3"/>
  <c r="F259" i="3" s="1"/>
  <c r="B258" i="3"/>
  <c r="F258" i="3" s="1"/>
  <c r="B257" i="3"/>
  <c r="F257" i="3" s="1"/>
  <c r="B256" i="3"/>
  <c r="F256" i="3" s="1"/>
  <c r="B255" i="3"/>
  <c r="F255" i="3" s="1"/>
  <c r="B254" i="3"/>
  <c r="F254" i="3" s="1"/>
  <c r="I250" i="3"/>
  <c r="I249" i="3"/>
  <c r="I248" i="3"/>
  <c r="I247" i="3"/>
  <c r="I246" i="3"/>
  <c r="I245" i="3"/>
  <c r="I244" i="3"/>
  <c r="E250" i="3"/>
  <c r="E249" i="3"/>
  <c r="E248" i="3"/>
  <c r="E247" i="3"/>
  <c r="E246" i="3"/>
  <c r="E245" i="3"/>
  <c r="E244" i="3"/>
  <c r="B250" i="3"/>
  <c r="F250" i="3" s="1"/>
  <c r="B249" i="3"/>
  <c r="F249" i="3" s="1"/>
  <c r="B248" i="3"/>
  <c r="F248" i="3" s="1"/>
  <c r="B247" i="3"/>
  <c r="F247" i="3" s="1"/>
  <c r="B246" i="3"/>
  <c r="F246" i="3" s="1"/>
  <c r="B245" i="3"/>
  <c r="F245" i="3" s="1"/>
  <c r="I241" i="3"/>
  <c r="I240" i="3"/>
  <c r="I239" i="3"/>
  <c r="I238" i="3"/>
  <c r="I237" i="3"/>
  <c r="I236" i="3"/>
  <c r="I235" i="3"/>
  <c r="E241" i="3"/>
  <c r="E240" i="3"/>
  <c r="E239" i="3"/>
  <c r="E238" i="3"/>
  <c r="E237" i="3"/>
  <c r="E236" i="3"/>
  <c r="E235" i="3"/>
  <c r="B241" i="3"/>
  <c r="F241" i="3" s="1"/>
  <c r="B240" i="3"/>
  <c r="F240" i="3" s="1"/>
  <c r="B239" i="3"/>
  <c r="F239" i="3" s="1"/>
  <c r="B238" i="3"/>
  <c r="F238" i="3" s="1"/>
  <c r="B237" i="3"/>
  <c r="F237" i="3" s="1"/>
  <c r="B236" i="3"/>
  <c r="F236" i="3" s="1"/>
  <c r="I232" i="3"/>
  <c r="I231" i="3"/>
  <c r="I230" i="3"/>
  <c r="I229" i="3"/>
  <c r="I228" i="3"/>
  <c r="I227" i="3"/>
  <c r="I226" i="3"/>
  <c r="E232" i="3"/>
  <c r="E231" i="3"/>
  <c r="E230" i="3"/>
  <c r="E229" i="3"/>
  <c r="E228" i="3"/>
  <c r="E227" i="3"/>
  <c r="E226" i="3"/>
  <c r="B232" i="3"/>
  <c r="F232" i="3" s="1"/>
  <c r="B231" i="3"/>
  <c r="F231" i="3" s="1"/>
  <c r="B230" i="3"/>
  <c r="F230" i="3" s="1"/>
  <c r="B229" i="3"/>
  <c r="F229" i="3" s="1"/>
  <c r="B228" i="3"/>
  <c r="F228" i="3" s="1"/>
  <c r="B227" i="3"/>
  <c r="F227" i="3" s="1"/>
  <c r="I223" i="3"/>
  <c r="I222" i="3"/>
  <c r="I221" i="3"/>
  <c r="I220" i="3"/>
  <c r="I219" i="3"/>
  <c r="I218" i="3"/>
  <c r="I217" i="3"/>
  <c r="E223" i="3"/>
  <c r="E222" i="3"/>
  <c r="E221" i="3"/>
  <c r="E220" i="3"/>
  <c r="E219" i="3"/>
  <c r="E218" i="3"/>
  <c r="E217" i="3"/>
  <c r="B223" i="3"/>
  <c r="F223" i="3" s="1"/>
  <c r="B222" i="3"/>
  <c r="F222" i="3" s="1"/>
  <c r="B221" i="3"/>
  <c r="F221" i="3" s="1"/>
  <c r="B220" i="3"/>
  <c r="F220" i="3" s="1"/>
  <c r="B219" i="3"/>
  <c r="F219" i="3" s="1"/>
  <c r="B218" i="3"/>
  <c r="F218" i="3" s="1"/>
  <c r="I214" i="3"/>
  <c r="I213" i="3"/>
  <c r="I212" i="3"/>
  <c r="I211" i="3"/>
  <c r="I210" i="3"/>
  <c r="I209" i="3"/>
  <c r="I208" i="3"/>
  <c r="E214" i="3"/>
  <c r="E213" i="3"/>
  <c r="E212" i="3"/>
  <c r="E211" i="3"/>
  <c r="E210" i="3"/>
  <c r="E209" i="3"/>
  <c r="E208" i="3"/>
  <c r="B214" i="3"/>
  <c r="F214" i="3" s="1"/>
  <c r="B213" i="3"/>
  <c r="F213" i="3" s="1"/>
  <c r="B212" i="3"/>
  <c r="F212" i="3" s="1"/>
  <c r="B211" i="3"/>
  <c r="F211" i="3" s="1"/>
  <c r="B210" i="3"/>
  <c r="F210" i="3" s="1"/>
  <c r="B209" i="3"/>
  <c r="F209" i="3" s="1"/>
  <c r="I205" i="3"/>
  <c r="I204" i="3"/>
  <c r="I203" i="3"/>
  <c r="I202" i="3"/>
  <c r="I201" i="3"/>
  <c r="I200" i="3"/>
  <c r="I199" i="3"/>
  <c r="E205" i="3"/>
  <c r="E204" i="3"/>
  <c r="E203" i="3"/>
  <c r="E202" i="3"/>
  <c r="E201" i="3"/>
  <c r="E200" i="3"/>
  <c r="E199" i="3"/>
  <c r="B205" i="3"/>
  <c r="F205" i="3" s="1"/>
  <c r="B204" i="3"/>
  <c r="F204" i="3" s="1"/>
  <c r="B203" i="3"/>
  <c r="F203" i="3" s="1"/>
  <c r="B202" i="3"/>
  <c r="F202" i="3" s="1"/>
  <c r="B201" i="3"/>
  <c r="F201" i="3" s="1"/>
  <c r="B200" i="3"/>
  <c r="F200" i="3" s="1"/>
  <c r="I196" i="3"/>
  <c r="I195" i="3"/>
  <c r="I194" i="3"/>
  <c r="I193" i="3"/>
  <c r="I192" i="3"/>
  <c r="I191" i="3"/>
  <c r="I190" i="3"/>
  <c r="E196" i="3"/>
  <c r="E195" i="3"/>
  <c r="E194" i="3"/>
  <c r="E193" i="3"/>
  <c r="E192" i="3"/>
  <c r="E191" i="3"/>
  <c r="E190" i="3"/>
  <c r="B196" i="3"/>
  <c r="F196" i="3" s="1"/>
  <c r="B195" i="3"/>
  <c r="F195" i="3" s="1"/>
  <c r="B194" i="3"/>
  <c r="F194" i="3" s="1"/>
  <c r="B193" i="3"/>
  <c r="F193" i="3" s="1"/>
  <c r="B192" i="3"/>
  <c r="F192" i="3" s="1"/>
  <c r="B191" i="3"/>
  <c r="F191" i="3" s="1"/>
  <c r="I187" i="3"/>
  <c r="I186" i="3"/>
  <c r="I185" i="3"/>
  <c r="I184" i="3"/>
  <c r="I183" i="3"/>
  <c r="I182" i="3"/>
  <c r="I181" i="3"/>
  <c r="E187" i="3"/>
  <c r="E186" i="3"/>
  <c r="E185" i="3"/>
  <c r="E184" i="3"/>
  <c r="E183" i="3"/>
  <c r="E182" i="3"/>
  <c r="E181" i="3"/>
  <c r="B187" i="3"/>
  <c r="F187" i="3" s="1"/>
  <c r="B186" i="3"/>
  <c r="F186" i="3" s="1"/>
  <c r="B185" i="3"/>
  <c r="F185" i="3" s="1"/>
  <c r="B184" i="3"/>
  <c r="F184" i="3" s="1"/>
  <c r="B183" i="3"/>
  <c r="F183" i="3" s="1"/>
  <c r="B182" i="3"/>
  <c r="F182" i="3" s="1"/>
  <c r="I178" i="3"/>
  <c r="I177" i="3"/>
  <c r="I176" i="3"/>
  <c r="I175" i="3"/>
  <c r="I174" i="3"/>
  <c r="I173" i="3"/>
  <c r="I172" i="3"/>
  <c r="E178" i="3"/>
  <c r="E177" i="3"/>
  <c r="E176" i="3"/>
  <c r="E175" i="3"/>
  <c r="E174" i="3"/>
  <c r="E173" i="3"/>
  <c r="E172" i="3"/>
  <c r="B178" i="3"/>
  <c r="F178" i="3" s="1"/>
  <c r="B177" i="3"/>
  <c r="F177" i="3" s="1"/>
  <c r="B176" i="3"/>
  <c r="F176" i="3" s="1"/>
  <c r="B175" i="3"/>
  <c r="F175" i="3" s="1"/>
  <c r="B174" i="3"/>
  <c r="F174" i="3" s="1"/>
  <c r="B173" i="3"/>
  <c r="F173" i="3" s="1"/>
  <c r="I169" i="3"/>
  <c r="I168" i="3"/>
  <c r="I167" i="3"/>
  <c r="I166" i="3"/>
  <c r="I165" i="3"/>
  <c r="I164" i="3"/>
  <c r="I163" i="3"/>
  <c r="E169" i="3"/>
  <c r="E168" i="3"/>
  <c r="E167" i="3"/>
  <c r="E166" i="3"/>
  <c r="E165" i="3"/>
  <c r="E164" i="3"/>
  <c r="E163" i="3"/>
  <c r="B169" i="3"/>
  <c r="F169" i="3" s="1"/>
  <c r="B168" i="3"/>
  <c r="F168" i="3" s="1"/>
  <c r="B167" i="3"/>
  <c r="F167" i="3" s="1"/>
  <c r="B166" i="3"/>
  <c r="F166" i="3" s="1"/>
  <c r="B165" i="3"/>
  <c r="F165" i="3" s="1"/>
  <c r="B164" i="3"/>
  <c r="F164" i="3" s="1"/>
  <c r="I160" i="3"/>
  <c r="I159" i="3"/>
  <c r="I158" i="3"/>
  <c r="I157" i="3"/>
  <c r="I156" i="3"/>
  <c r="I155" i="3"/>
  <c r="I154" i="3"/>
  <c r="E160" i="3"/>
  <c r="E159" i="3"/>
  <c r="E158" i="3"/>
  <c r="E157" i="3"/>
  <c r="E156" i="3"/>
  <c r="E155" i="3"/>
  <c r="E154" i="3"/>
  <c r="B160" i="3"/>
  <c r="F160" i="3" s="1"/>
  <c r="B159" i="3"/>
  <c r="F159" i="3" s="1"/>
  <c r="B158" i="3"/>
  <c r="F158" i="3" s="1"/>
  <c r="B157" i="3"/>
  <c r="F157" i="3" s="1"/>
  <c r="B156" i="3"/>
  <c r="F156" i="3" s="1"/>
  <c r="B155" i="3"/>
  <c r="F155" i="3" s="1"/>
  <c r="I151" i="3"/>
  <c r="I150" i="3"/>
  <c r="I149" i="3"/>
  <c r="I148" i="3"/>
  <c r="I147" i="3"/>
  <c r="I146" i="3"/>
  <c r="I145" i="3"/>
  <c r="E151" i="3"/>
  <c r="E150" i="3"/>
  <c r="E149" i="3"/>
  <c r="E148" i="3"/>
  <c r="E147" i="3"/>
  <c r="E146" i="3"/>
  <c r="E145" i="3"/>
  <c r="B151" i="3"/>
  <c r="F151" i="3" s="1"/>
  <c r="B150" i="3"/>
  <c r="F150" i="3" s="1"/>
  <c r="B149" i="3"/>
  <c r="F149" i="3" s="1"/>
  <c r="B148" i="3"/>
  <c r="F148" i="3" s="1"/>
  <c r="B147" i="3"/>
  <c r="F147" i="3" s="1"/>
  <c r="B146" i="3"/>
  <c r="F146" i="3" s="1"/>
  <c r="I142" i="3"/>
  <c r="I141" i="3"/>
  <c r="I140" i="3"/>
  <c r="I139" i="3"/>
  <c r="I138" i="3"/>
  <c r="I137" i="3"/>
  <c r="I136" i="3"/>
  <c r="E142" i="3"/>
  <c r="E141" i="3"/>
  <c r="E140" i="3"/>
  <c r="E139" i="3"/>
  <c r="E138" i="3"/>
  <c r="E137" i="3"/>
  <c r="E136" i="3"/>
  <c r="B142" i="3"/>
  <c r="F142" i="3" s="1"/>
  <c r="B141" i="3"/>
  <c r="F141" i="3" s="1"/>
  <c r="B140" i="3"/>
  <c r="F140" i="3" s="1"/>
  <c r="B139" i="3"/>
  <c r="F139" i="3" s="1"/>
  <c r="B138" i="3"/>
  <c r="F138" i="3" s="1"/>
  <c r="B137" i="3"/>
  <c r="F137" i="3" s="1"/>
  <c r="I133" i="3"/>
  <c r="I132" i="3"/>
  <c r="I131" i="3"/>
  <c r="I130" i="3"/>
  <c r="I129" i="3"/>
  <c r="I128" i="3"/>
  <c r="I127" i="3"/>
  <c r="E133" i="3"/>
  <c r="E132" i="3"/>
  <c r="E131" i="3"/>
  <c r="E130" i="3"/>
  <c r="E129" i="3"/>
  <c r="E128" i="3"/>
  <c r="E127" i="3"/>
  <c r="B133" i="3"/>
  <c r="F133" i="3" s="1"/>
  <c r="B132" i="3"/>
  <c r="F132" i="3" s="1"/>
  <c r="B131" i="3"/>
  <c r="F131" i="3" s="1"/>
  <c r="B130" i="3"/>
  <c r="F130" i="3" s="1"/>
  <c r="B129" i="3"/>
  <c r="F129" i="3" s="1"/>
  <c r="B128" i="3"/>
  <c r="F128" i="3" s="1"/>
  <c r="I124" i="3"/>
  <c r="I123" i="3"/>
  <c r="I122" i="3"/>
  <c r="I121" i="3"/>
  <c r="I120" i="3"/>
  <c r="I119" i="3"/>
  <c r="I118" i="3"/>
  <c r="E124" i="3"/>
  <c r="E123" i="3"/>
  <c r="E122" i="3"/>
  <c r="E121" i="3"/>
  <c r="E120" i="3"/>
  <c r="E119" i="3"/>
  <c r="E118" i="3"/>
  <c r="B124" i="3"/>
  <c r="F124" i="3" s="1"/>
  <c r="B123" i="3"/>
  <c r="F123" i="3" s="1"/>
  <c r="B122" i="3"/>
  <c r="F122" i="3" s="1"/>
  <c r="B121" i="3"/>
  <c r="F121" i="3" s="1"/>
  <c r="B120" i="3"/>
  <c r="F120" i="3" s="1"/>
  <c r="B119" i="3"/>
  <c r="F119" i="3" s="1"/>
  <c r="I115" i="3"/>
  <c r="I114" i="3"/>
  <c r="I113" i="3"/>
  <c r="I112" i="3"/>
  <c r="I111" i="3"/>
  <c r="I110" i="3"/>
  <c r="I109" i="3"/>
  <c r="E115" i="3"/>
  <c r="E114" i="3"/>
  <c r="E113" i="3"/>
  <c r="E112" i="3"/>
  <c r="E111" i="3"/>
  <c r="E110" i="3"/>
  <c r="E109" i="3"/>
  <c r="B115" i="3"/>
  <c r="F115" i="3" s="1"/>
  <c r="B114" i="3"/>
  <c r="F114" i="3" s="1"/>
  <c r="B113" i="3"/>
  <c r="F113" i="3" s="1"/>
  <c r="B112" i="3"/>
  <c r="F112" i="3" s="1"/>
  <c r="B111" i="3"/>
  <c r="F111" i="3" s="1"/>
  <c r="B110" i="3"/>
  <c r="F110" i="3" s="1"/>
  <c r="I106" i="3"/>
  <c r="I105" i="3"/>
  <c r="I104" i="3"/>
  <c r="I103" i="3"/>
  <c r="I102" i="3"/>
  <c r="I101" i="3"/>
  <c r="I100" i="3"/>
  <c r="E106" i="3"/>
  <c r="E105" i="3"/>
  <c r="E104" i="3"/>
  <c r="E103" i="3"/>
  <c r="E102" i="3"/>
  <c r="E101" i="3"/>
  <c r="E100" i="3"/>
  <c r="B106" i="3"/>
  <c r="F106" i="3" s="1"/>
  <c r="B105" i="3"/>
  <c r="F105" i="3" s="1"/>
  <c r="B104" i="3"/>
  <c r="F104" i="3" s="1"/>
  <c r="B103" i="3"/>
  <c r="F103" i="3" s="1"/>
  <c r="B102" i="3"/>
  <c r="F102" i="3" s="1"/>
  <c r="B101" i="3"/>
  <c r="F101" i="3" s="1"/>
  <c r="I97" i="3"/>
  <c r="I96" i="3"/>
  <c r="I95" i="3"/>
  <c r="I94" i="3"/>
  <c r="I93" i="3"/>
  <c r="I92" i="3"/>
  <c r="I91" i="3"/>
  <c r="E97" i="3"/>
  <c r="E96" i="3"/>
  <c r="E95" i="3"/>
  <c r="E94" i="3"/>
  <c r="E93" i="3"/>
  <c r="E92" i="3"/>
  <c r="E91" i="3"/>
  <c r="B97" i="3"/>
  <c r="F97" i="3" s="1"/>
  <c r="B96" i="3"/>
  <c r="F96" i="3" s="1"/>
  <c r="B95" i="3"/>
  <c r="F95" i="3" s="1"/>
  <c r="B94" i="3"/>
  <c r="F94" i="3" s="1"/>
  <c r="B93" i="3"/>
  <c r="F93" i="3" s="1"/>
  <c r="B92" i="3"/>
  <c r="F92" i="3" s="1"/>
  <c r="I88" i="3"/>
  <c r="I87" i="3"/>
  <c r="I86" i="3"/>
  <c r="I85" i="3"/>
  <c r="I84" i="3"/>
  <c r="I83" i="3"/>
  <c r="I82" i="3"/>
  <c r="E88" i="3"/>
  <c r="E87" i="3"/>
  <c r="E86" i="3"/>
  <c r="E85" i="3"/>
  <c r="E84" i="3"/>
  <c r="E83" i="3"/>
  <c r="E82" i="3"/>
  <c r="B88" i="3"/>
  <c r="F88" i="3" s="1"/>
  <c r="B87" i="3"/>
  <c r="F87" i="3" s="1"/>
  <c r="B86" i="3"/>
  <c r="F86" i="3" s="1"/>
  <c r="B85" i="3"/>
  <c r="F85" i="3" s="1"/>
  <c r="B84" i="3"/>
  <c r="F84" i="3" s="1"/>
  <c r="B83" i="3"/>
  <c r="F83" i="3" s="1"/>
  <c r="I79" i="3"/>
  <c r="I78" i="3"/>
  <c r="I77" i="3"/>
  <c r="I76" i="3"/>
  <c r="I75" i="3"/>
  <c r="I74" i="3"/>
  <c r="I73" i="3"/>
  <c r="E79" i="3"/>
  <c r="E78" i="3"/>
  <c r="E77" i="3"/>
  <c r="E76" i="3"/>
  <c r="E75" i="3"/>
  <c r="E74" i="3"/>
  <c r="E73" i="3"/>
  <c r="B79" i="3"/>
  <c r="F79" i="3" s="1"/>
  <c r="B78" i="3"/>
  <c r="F78" i="3" s="1"/>
  <c r="B77" i="3"/>
  <c r="F77" i="3" s="1"/>
  <c r="B76" i="3"/>
  <c r="F76" i="3" s="1"/>
  <c r="B75" i="3"/>
  <c r="F75" i="3" s="1"/>
  <c r="B74" i="3"/>
  <c r="F74" i="3" s="1"/>
  <c r="I70" i="3"/>
  <c r="I69" i="3"/>
  <c r="I68" i="3"/>
  <c r="I67" i="3"/>
  <c r="I66" i="3"/>
  <c r="I65" i="3"/>
  <c r="I64" i="3"/>
  <c r="E70" i="3"/>
  <c r="E69" i="3"/>
  <c r="E68" i="3"/>
  <c r="E67" i="3"/>
  <c r="E66" i="3"/>
  <c r="E65" i="3"/>
  <c r="E64" i="3"/>
  <c r="B70" i="3"/>
  <c r="F70" i="3" s="1"/>
  <c r="B69" i="3"/>
  <c r="F69" i="3" s="1"/>
  <c r="B68" i="3"/>
  <c r="F68" i="3" s="1"/>
  <c r="B67" i="3"/>
  <c r="F67" i="3" s="1"/>
  <c r="B66" i="3"/>
  <c r="F66" i="3" s="1"/>
  <c r="B65" i="3"/>
  <c r="F65" i="3" s="1"/>
  <c r="I61" i="3"/>
  <c r="I60" i="3"/>
  <c r="I59" i="3"/>
  <c r="I58" i="3"/>
  <c r="I57" i="3"/>
  <c r="I56" i="3"/>
  <c r="I55" i="3"/>
  <c r="E61" i="3"/>
  <c r="E60" i="3"/>
  <c r="E59" i="3"/>
  <c r="E58" i="3"/>
  <c r="E57" i="3"/>
  <c r="E56" i="3"/>
  <c r="E55" i="3"/>
  <c r="B61" i="3"/>
  <c r="F61" i="3" s="1"/>
  <c r="B60" i="3"/>
  <c r="F60" i="3" s="1"/>
  <c r="B59" i="3"/>
  <c r="F59" i="3" s="1"/>
  <c r="B58" i="3"/>
  <c r="F58" i="3" s="1"/>
  <c r="B57" i="3"/>
  <c r="F57" i="3" s="1"/>
  <c r="I52" i="3"/>
  <c r="I51" i="3"/>
  <c r="I50" i="3"/>
  <c r="I49" i="3"/>
  <c r="I48" i="3"/>
  <c r="I47" i="3"/>
  <c r="I46" i="3"/>
  <c r="E52" i="3"/>
  <c r="E51" i="3"/>
  <c r="E50" i="3"/>
  <c r="E49" i="3"/>
  <c r="E48" i="3"/>
  <c r="E47" i="3"/>
  <c r="E46" i="3"/>
  <c r="B52" i="3"/>
  <c r="F52" i="3" s="1"/>
  <c r="B51" i="3"/>
  <c r="F51" i="3" s="1"/>
  <c r="B50" i="3"/>
  <c r="F50" i="3" s="1"/>
  <c r="B49" i="3"/>
  <c r="F49" i="3" s="1"/>
  <c r="B48" i="3"/>
  <c r="F48" i="3" s="1"/>
  <c r="B47" i="3"/>
  <c r="F47" i="3" s="1"/>
  <c r="I43" i="3"/>
  <c r="I42" i="3"/>
  <c r="I41" i="3"/>
  <c r="I40" i="3"/>
  <c r="I39" i="3"/>
  <c r="I38" i="3"/>
  <c r="I37" i="3"/>
  <c r="E43" i="3"/>
  <c r="E42" i="3"/>
  <c r="E41" i="3"/>
  <c r="E40" i="3"/>
  <c r="E39" i="3"/>
  <c r="E38" i="3"/>
  <c r="E37" i="3"/>
  <c r="B43" i="3"/>
  <c r="F43" i="3" s="1"/>
  <c r="B42" i="3"/>
  <c r="F42" i="3" s="1"/>
  <c r="B41" i="3"/>
  <c r="F41" i="3" s="1"/>
  <c r="B40" i="3"/>
  <c r="F40" i="3" s="1"/>
  <c r="B39" i="3"/>
  <c r="F39" i="3" s="1"/>
  <c r="B38" i="3"/>
  <c r="F38" i="3" s="1"/>
  <c r="I34" i="3"/>
  <c r="I33" i="3"/>
  <c r="I32" i="3"/>
  <c r="I31" i="3"/>
  <c r="I30" i="3"/>
  <c r="I29" i="3"/>
  <c r="I28" i="3"/>
  <c r="E34" i="3"/>
  <c r="E33" i="3"/>
  <c r="E32" i="3"/>
  <c r="E31" i="3"/>
  <c r="E30" i="3"/>
  <c r="E29" i="3"/>
  <c r="E28" i="3"/>
  <c r="B34" i="3"/>
  <c r="F34" i="3" s="1"/>
  <c r="B33" i="3"/>
  <c r="F33" i="3" s="1"/>
  <c r="B32" i="3"/>
  <c r="F32" i="3" s="1"/>
  <c r="B31" i="3"/>
  <c r="F31" i="3" s="1"/>
  <c r="B30" i="3"/>
  <c r="F30" i="3" s="1"/>
  <c r="B29" i="3"/>
  <c r="F29" i="3" s="1"/>
  <c r="I25" i="3"/>
  <c r="I24" i="3"/>
  <c r="I23" i="3"/>
  <c r="I22" i="3"/>
  <c r="I21" i="3"/>
  <c r="I20" i="3"/>
  <c r="I19" i="3"/>
  <c r="E25" i="3"/>
  <c r="E24" i="3"/>
  <c r="E23" i="3"/>
  <c r="E22" i="3"/>
  <c r="E21" i="3"/>
  <c r="E20" i="3"/>
  <c r="E19" i="3"/>
  <c r="B25" i="3"/>
  <c r="F25" i="3" s="1"/>
  <c r="B24" i="3"/>
  <c r="F24" i="3" s="1"/>
  <c r="B23" i="3"/>
  <c r="F23" i="3" s="1"/>
  <c r="B22" i="3"/>
  <c r="F22" i="3" s="1"/>
  <c r="F1087" i="7" l="1"/>
  <c r="F1086" i="7"/>
  <c r="F1085" i="7"/>
  <c r="F1084" i="7"/>
  <c r="F1083" i="7"/>
  <c r="F1082" i="7"/>
  <c r="F1081" i="7"/>
  <c r="F1078" i="7"/>
  <c r="F1077" i="7"/>
  <c r="F1076" i="7"/>
  <c r="F1075" i="7"/>
  <c r="F1074" i="7"/>
  <c r="F1073" i="7"/>
  <c r="F1072" i="7"/>
  <c r="F1069" i="7"/>
  <c r="F1068" i="7"/>
  <c r="F1067" i="7"/>
  <c r="F1066" i="7"/>
  <c r="F1065" i="7"/>
  <c r="F1064" i="7"/>
  <c r="F1063" i="7"/>
  <c r="F1060" i="7"/>
  <c r="F1059" i="7"/>
  <c r="F1058" i="7"/>
  <c r="F1057" i="7"/>
  <c r="F1056" i="7"/>
  <c r="F1055" i="7"/>
  <c r="F1054" i="7"/>
  <c r="F1051" i="7"/>
  <c r="F1050" i="7"/>
  <c r="F1049" i="7"/>
  <c r="F1048" i="7"/>
  <c r="F1047" i="7"/>
  <c r="F1046" i="7"/>
  <c r="F1045" i="7"/>
  <c r="F1042" i="7"/>
  <c r="F1041" i="7"/>
  <c r="F1040" i="7"/>
  <c r="F1039" i="7"/>
  <c r="F1038" i="7"/>
  <c r="F1037" i="7"/>
  <c r="F1036" i="7"/>
  <c r="F1033" i="7"/>
  <c r="F1032" i="7"/>
  <c r="F1031" i="7"/>
  <c r="F1030" i="7"/>
  <c r="F1029" i="7"/>
  <c r="F1028" i="7"/>
  <c r="F1027" i="7"/>
  <c r="F1024" i="7"/>
  <c r="F1023" i="7"/>
  <c r="F1022" i="7"/>
  <c r="F1021" i="7"/>
  <c r="F1020" i="7"/>
  <c r="F1019" i="7"/>
  <c r="F1018" i="7"/>
  <c r="F1015" i="7"/>
  <c r="F1014" i="7"/>
  <c r="F1013" i="7"/>
  <c r="F1012" i="7"/>
  <c r="F1011" i="7"/>
  <c r="F1010" i="7"/>
  <c r="F1009" i="7"/>
  <c r="F1006" i="7"/>
  <c r="F1005" i="7"/>
  <c r="F1004" i="7"/>
  <c r="F1003" i="7"/>
  <c r="F1002" i="7"/>
  <c r="F1001" i="7"/>
  <c r="F1000" i="7"/>
  <c r="F997" i="7"/>
  <c r="F996" i="7"/>
  <c r="F995" i="7"/>
  <c r="F994" i="7"/>
  <c r="F993" i="7"/>
  <c r="F992" i="7"/>
  <c r="F991" i="7"/>
  <c r="F988" i="7"/>
  <c r="F987" i="7"/>
  <c r="F986" i="7"/>
  <c r="F985" i="7"/>
  <c r="F984" i="7"/>
  <c r="F983" i="7"/>
  <c r="F982" i="7"/>
  <c r="F979" i="7"/>
  <c r="F978" i="7"/>
  <c r="F977" i="7"/>
  <c r="F976" i="7"/>
  <c r="F975" i="7"/>
  <c r="F974" i="7"/>
  <c r="F973" i="7"/>
  <c r="F970" i="7"/>
  <c r="F969" i="7"/>
  <c r="F968" i="7"/>
  <c r="F967" i="7"/>
  <c r="F966" i="7"/>
  <c r="F965" i="7"/>
  <c r="F964" i="7"/>
  <c r="F961" i="7"/>
  <c r="F960" i="7"/>
  <c r="F959" i="7"/>
  <c r="F958" i="7"/>
  <c r="F957" i="7"/>
  <c r="F956" i="7"/>
  <c r="F955" i="7"/>
  <c r="F952" i="7"/>
  <c r="F951" i="7"/>
  <c r="F950" i="7"/>
  <c r="F949" i="7"/>
  <c r="F948" i="7"/>
  <c r="F947" i="7"/>
  <c r="F946" i="7"/>
  <c r="F943" i="7"/>
  <c r="F942" i="7"/>
  <c r="F941" i="7"/>
  <c r="F940" i="7"/>
  <c r="F939" i="7"/>
  <c r="F938" i="7"/>
  <c r="F937" i="7"/>
  <c r="F934" i="7"/>
  <c r="F933" i="7"/>
  <c r="F932" i="7"/>
  <c r="F931" i="7"/>
  <c r="F930" i="7"/>
  <c r="F929" i="7"/>
  <c r="F928" i="7"/>
  <c r="F925" i="7"/>
  <c r="F924" i="7"/>
  <c r="F923" i="7"/>
  <c r="F922" i="7"/>
  <c r="F921" i="7"/>
  <c r="F920" i="7"/>
  <c r="F919" i="7"/>
  <c r="F916" i="7"/>
  <c r="F915" i="7"/>
  <c r="F914" i="7"/>
  <c r="F913" i="7"/>
  <c r="F912" i="7"/>
  <c r="F911" i="7"/>
  <c r="F910" i="7"/>
  <c r="F907" i="7"/>
  <c r="F906" i="7"/>
  <c r="F905" i="7"/>
  <c r="F904" i="7"/>
  <c r="F903" i="7"/>
  <c r="F902" i="7"/>
  <c r="F901" i="7"/>
  <c r="F898" i="7"/>
  <c r="F897" i="7"/>
  <c r="F896" i="7"/>
  <c r="F895" i="7"/>
  <c r="F894" i="7"/>
  <c r="F893" i="7"/>
  <c r="F892" i="7"/>
  <c r="F889" i="7"/>
  <c r="F888" i="7"/>
  <c r="F887" i="7"/>
  <c r="F886" i="7"/>
  <c r="F885" i="7"/>
  <c r="F884" i="7"/>
  <c r="F883" i="7"/>
  <c r="F880" i="7"/>
  <c r="F879" i="7"/>
  <c r="F878" i="7"/>
  <c r="F877" i="7"/>
  <c r="F876" i="7"/>
  <c r="F875" i="7"/>
  <c r="F874" i="7"/>
  <c r="F871" i="7"/>
  <c r="F870" i="7"/>
  <c r="F869" i="7"/>
  <c r="F868" i="7"/>
  <c r="F867" i="7"/>
  <c r="F866" i="7"/>
  <c r="F865" i="7"/>
  <c r="F862" i="7"/>
  <c r="F861" i="7"/>
  <c r="F860" i="7"/>
  <c r="F859" i="7"/>
  <c r="F858" i="7"/>
  <c r="F857" i="7"/>
  <c r="F856" i="7"/>
  <c r="F853" i="7"/>
  <c r="F852" i="7"/>
  <c r="F851" i="7"/>
  <c r="F850" i="7"/>
  <c r="F849" i="7"/>
  <c r="F848" i="7"/>
  <c r="F847" i="7"/>
  <c r="F844" i="7"/>
  <c r="F843" i="7"/>
  <c r="F842" i="7"/>
  <c r="F841" i="7"/>
  <c r="F840" i="7"/>
  <c r="F839" i="7"/>
  <c r="F838" i="7"/>
  <c r="F835" i="7"/>
  <c r="F834" i="7"/>
  <c r="F833" i="7"/>
  <c r="F832" i="7"/>
  <c r="F831" i="7"/>
  <c r="F830" i="7"/>
  <c r="F829" i="7"/>
  <c r="F826" i="7"/>
  <c r="F825" i="7"/>
  <c r="F824" i="7"/>
  <c r="F823" i="7"/>
  <c r="F822" i="7"/>
  <c r="F821" i="7"/>
  <c r="F820" i="7"/>
  <c r="F817" i="7"/>
  <c r="F816" i="7"/>
  <c r="F815" i="7"/>
  <c r="F814" i="7"/>
  <c r="F813" i="7"/>
  <c r="F812" i="7"/>
  <c r="F811" i="7"/>
  <c r="F808" i="7"/>
  <c r="F807" i="7"/>
  <c r="F806" i="7"/>
  <c r="F805" i="7"/>
  <c r="F804" i="7"/>
  <c r="F803" i="7"/>
  <c r="F802" i="7"/>
  <c r="F799" i="7"/>
  <c r="F798" i="7"/>
  <c r="F797" i="7"/>
  <c r="F796" i="7"/>
  <c r="F795" i="7"/>
  <c r="F794" i="7"/>
  <c r="F793" i="7"/>
  <c r="F790" i="7"/>
  <c r="F789" i="7"/>
  <c r="F788" i="7"/>
  <c r="F787" i="7"/>
  <c r="F786" i="7"/>
  <c r="F785" i="7"/>
  <c r="F784" i="7"/>
  <c r="F781" i="7"/>
  <c r="F780" i="7"/>
  <c r="F779" i="7"/>
  <c r="F778" i="7"/>
  <c r="F777" i="7"/>
  <c r="F776" i="7"/>
  <c r="F775" i="7"/>
  <c r="F772" i="7"/>
  <c r="F771" i="7"/>
  <c r="F770" i="7"/>
  <c r="F769" i="7"/>
  <c r="F768" i="7"/>
  <c r="F767" i="7"/>
  <c r="F766" i="7"/>
  <c r="F763" i="7"/>
  <c r="F762" i="7"/>
  <c r="F761" i="7"/>
  <c r="F760" i="7"/>
  <c r="F759" i="7"/>
  <c r="F758" i="7"/>
  <c r="F757" i="7"/>
  <c r="F754" i="7"/>
  <c r="F753" i="7"/>
  <c r="F752" i="7"/>
  <c r="F751" i="7"/>
  <c r="F750" i="7"/>
  <c r="F749" i="7"/>
  <c r="F748" i="7"/>
  <c r="F745" i="7"/>
  <c r="F744" i="7"/>
  <c r="F743" i="7"/>
  <c r="F742" i="7"/>
  <c r="F741" i="7"/>
  <c r="F740" i="7"/>
  <c r="F739" i="7"/>
  <c r="F736" i="7"/>
  <c r="F735" i="7"/>
  <c r="F734" i="7"/>
  <c r="F733" i="7"/>
  <c r="F732" i="7"/>
  <c r="F731" i="7"/>
  <c r="F730" i="7"/>
  <c r="F727" i="7"/>
  <c r="F726" i="7"/>
  <c r="F725" i="7"/>
  <c r="F724" i="7"/>
  <c r="F723" i="7"/>
  <c r="F722" i="7"/>
  <c r="F721" i="7"/>
  <c r="F718" i="7"/>
  <c r="F717" i="7"/>
  <c r="F716" i="7"/>
  <c r="F715" i="7"/>
  <c r="F714" i="7"/>
  <c r="F713" i="7"/>
  <c r="F712" i="7"/>
  <c r="F709" i="7"/>
  <c r="F708" i="7"/>
  <c r="F707" i="7"/>
  <c r="F706" i="7"/>
  <c r="F705" i="7"/>
  <c r="F704" i="7"/>
  <c r="F703" i="7"/>
  <c r="F700" i="7"/>
  <c r="F699" i="7"/>
  <c r="F698" i="7"/>
  <c r="F697" i="7"/>
  <c r="F696" i="7"/>
  <c r="F695" i="7"/>
  <c r="F694" i="7"/>
  <c r="F691" i="7"/>
  <c r="F690" i="7"/>
  <c r="F689" i="7"/>
  <c r="F688" i="7"/>
  <c r="F687" i="7"/>
  <c r="F686" i="7"/>
  <c r="F685" i="7"/>
  <c r="F682" i="7"/>
  <c r="F681" i="7"/>
  <c r="F680" i="7"/>
  <c r="F679" i="7"/>
  <c r="F678" i="7"/>
  <c r="F677" i="7"/>
  <c r="F676" i="7"/>
  <c r="F673" i="7"/>
  <c r="F672" i="7"/>
  <c r="F671" i="7"/>
  <c r="F670" i="7"/>
  <c r="F669" i="7"/>
  <c r="F668" i="7"/>
  <c r="F667" i="7"/>
  <c r="F664" i="7"/>
  <c r="F663" i="7"/>
  <c r="F662" i="7"/>
  <c r="F661" i="7"/>
  <c r="F660" i="7"/>
  <c r="F659" i="7"/>
  <c r="F658" i="7"/>
  <c r="F655" i="7"/>
  <c r="F654" i="7"/>
  <c r="F653" i="7"/>
  <c r="F652" i="7"/>
  <c r="F651" i="7"/>
  <c r="F650" i="7"/>
  <c r="F649" i="7"/>
  <c r="F646" i="7"/>
  <c r="F645" i="7"/>
  <c r="F644" i="7"/>
  <c r="F643" i="7"/>
  <c r="F642" i="7"/>
  <c r="F641" i="7"/>
  <c r="F640" i="7"/>
  <c r="F637" i="7"/>
  <c r="F636" i="7"/>
  <c r="F635" i="7"/>
  <c r="F634" i="7"/>
  <c r="F633" i="7"/>
  <c r="F632" i="7"/>
  <c r="F631" i="7"/>
  <c r="F628" i="7"/>
  <c r="F627" i="7"/>
  <c r="F626" i="7"/>
  <c r="F625" i="7"/>
  <c r="F624" i="7"/>
  <c r="F623" i="7"/>
  <c r="F622" i="7"/>
  <c r="F619" i="7"/>
  <c r="F618" i="7"/>
  <c r="F617" i="7"/>
  <c r="F616" i="7"/>
  <c r="F615" i="7"/>
  <c r="F614" i="7"/>
  <c r="F613" i="7"/>
  <c r="F610" i="7"/>
  <c r="F609" i="7"/>
  <c r="F608" i="7"/>
  <c r="F607" i="7"/>
  <c r="F606" i="7"/>
  <c r="F605" i="7"/>
  <c r="F604" i="7"/>
  <c r="F601" i="7"/>
  <c r="F600" i="7"/>
  <c r="F599" i="7"/>
  <c r="F598" i="7"/>
  <c r="F597" i="7"/>
  <c r="F596" i="7"/>
  <c r="F595" i="7"/>
  <c r="F592" i="7"/>
  <c r="F591" i="7"/>
  <c r="F590" i="7"/>
  <c r="F589" i="7"/>
  <c r="F588" i="7"/>
  <c r="F587" i="7"/>
  <c r="F586" i="7"/>
  <c r="F583" i="7"/>
  <c r="F582" i="7"/>
  <c r="F581" i="7"/>
  <c r="F580" i="7"/>
  <c r="F579" i="7"/>
  <c r="F578" i="7"/>
  <c r="F577" i="7"/>
  <c r="F574" i="7"/>
  <c r="F573" i="7"/>
  <c r="F572" i="7"/>
  <c r="F571" i="7"/>
  <c r="F570" i="7"/>
  <c r="F569" i="7"/>
  <c r="F568" i="7"/>
  <c r="F565" i="7"/>
  <c r="F564" i="7"/>
  <c r="F563" i="7"/>
  <c r="F562" i="7"/>
  <c r="F561" i="7"/>
  <c r="F560" i="7"/>
  <c r="F559" i="7"/>
  <c r="F556" i="7"/>
  <c r="F555" i="7"/>
  <c r="F554" i="7"/>
  <c r="F553" i="7"/>
  <c r="F552" i="7"/>
  <c r="F551" i="7"/>
  <c r="F550" i="7"/>
  <c r="F547" i="7"/>
  <c r="F546" i="7"/>
  <c r="F545" i="7"/>
  <c r="F544" i="7"/>
  <c r="F543" i="7"/>
  <c r="F542" i="7"/>
  <c r="F541" i="7"/>
  <c r="F538" i="7"/>
  <c r="F537" i="7"/>
  <c r="F536" i="7"/>
  <c r="F535" i="7"/>
  <c r="F534" i="7"/>
  <c r="F533" i="7"/>
  <c r="F532" i="7"/>
  <c r="F529" i="7"/>
  <c r="F528" i="7"/>
  <c r="F527" i="7"/>
  <c r="F526" i="7"/>
  <c r="F525" i="7"/>
  <c r="F524" i="7"/>
  <c r="F523" i="7"/>
  <c r="F520" i="7"/>
  <c r="F519" i="7"/>
  <c r="F518" i="7"/>
  <c r="F517" i="7"/>
  <c r="F516" i="7"/>
  <c r="F515" i="7"/>
  <c r="F514" i="7"/>
  <c r="F511" i="7"/>
  <c r="F510" i="7"/>
  <c r="F509" i="7"/>
  <c r="F508" i="7"/>
  <c r="F507" i="7"/>
  <c r="F506" i="7"/>
  <c r="F505" i="7"/>
  <c r="F502" i="7"/>
  <c r="F501" i="7"/>
  <c r="F500" i="7"/>
  <c r="F499" i="7"/>
  <c r="F498" i="7"/>
  <c r="F497" i="7"/>
  <c r="F496" i="7"/>
  <c r="F493" i="7"/>
  <c r="F492" i="7"/>
  <c r="F491" i="7"/>
  <c r="F490" i="7"/>
  <c r="F489" i="7"/>
  <c r="F488" i="7"/>
  <c r="F487" i="7"/>
  <c r="F484" i="7"/>
  <c r="F483" i="7"/>
  <c r="F482" i="7"/>
  <c r="F481" i="7"/>
  <c r="F480" i="7"/>
  <c r="F479" i="7"/>
  <c r="F478" i="7"/>
  <c r="F475" i="7"/>
  <c r="F474" i="7"/>
  <c r="F473" i="7"/>
  <c r="F472" i="7"/>
  <c r="F471" i="7"/>
  <c r="F470" i="7"/>
  <c r="F469" i="7"/>
  <c r="F466" i="7"/>
  <c r="F465" i="7"/>
  <c r="F464" i="7"/>
  <c r="F463" i="7"/>
  <c r="F462" i="7"/>
  <c r="F461" i="7"/>
  <c r="F460" i="7"/>
  <c r="F457" i="7"/>
  <c r="F456" i="7"/>
  <c r="F455" i="7"/>
  <c r="F454" i="7"/>
  <c r="F453" i="7"/>
  <c r="F452" i="7"/>
  <c r="F451" i="7"/>
  <c r="F448" i="7"/>
  <c r="F447" i="7"/>
  <c r="F446" i="7"/>
  <c r="F445" i="7"/>
  <c r="F444" i="7"/>
  <c r="F443" i="7"/>
  <c r="F442" i="7"/>
  <c r="F439" i="7"/>
  <c r="F438" i="7"/>
  <c r="F437" i="7"/>
  <c r="F436" i="7"/>
  <c r="F435" i="7"/>
  <c r="F434" i="7"/>
  <c r="F433" i="7"/>
  <c r="F430" i="7"/>
  <c r="F429" i="7"/>
  <c r="F428" i="7"/>
  <c r="F427" i="7"/>
  <c r="F426" i="7"/>
  <c r="F425" i="7"/>
  <c r="F424" i="7"/>
  <c r="F421" i="7"/>
  <c r="F420" i="7"/>
  <c r="F419" i="7"/>
  <c r="F418" i="7"/>
  <c r="F417" i="7"/>
  <c r="F416" i="7"/>
  <c r="F415" i="7"/>
  <c r="F412" i="7"/>
  <c r="F411" i="7"/>
  <c r="F410" i="7"/>
  <c r="F409" i="7"/>
  <c r="F408" i="7"/>
  <c r="F407" i="7"/>
  <c r="F406" i="7"/>
  <c r="F403" i="7"/>
  <c r="F402" i="7"/>
  <c r="F401" i="7"/>
  <c r="F400" i="7"/>
  <c r="F399" i="7"/>
  <c r="F398" i="7"/>
  <c r="F397" i="7"/>
  <c r="F394" i="7"/>
  <c r="F393" i="7"/>
  <c r="F392" i="7"/>
  <c r="F391" i="7"/>
  <c r="F390" i="7"/>
  <c r="F389" i="7"/>
  <c r="F388" i="7"/>
  <c r="F385" i="7"/>
  <c r="F384" i="7"/>
  <c r="F383" i="7"/>
  <c r="F382" i="7"/>
  <c r="F381" i="7"/>
  <c r="F380" i="7"/>
  <c r="F379" i="7"/>
  <c r="F376" i="7"/>
  <c r="F375" i="7"/>
  <c r="F374" i="7"/>
  <c r="F373" i="7"/>
  <c r="F372" i="7"/>
  <c r="F371" i="7"/>
  <c r="F370" i="7"/>
  <c r="F367" i="7"/>
  <c r="F366" i="7"/>
  <c r="F365" i="7"/>
  <c r="F364" i="7"/>
  <c r="F363" i="7"/>
  <c r="F362" i="7"/>
  <c r="F361" i="7"/>
  <c r="F358" i="7"/>
  <c r="F357" i="7"/>
  <c r="F356" i="7"/>
  <c r="F355" i="7"/>
  <c r="F354" i="7"/>
  <c r="F353" i="7"/>
  <c r="F352" i="7"/>
  <c r="F349" i="7"/>
  <c r="F348" i="7"/>
  <c r="F347" i="7"/>
  <c r="F346" i="7"/>
  <c r="F345" i="7"/>
  <c r="F344" i="7"/>
  <c r="F343" i="7"/>
  <c r="F340" i="7"/>
  <c r="F339" i="7"/>
  <c r="F338" i="7"/>
  <c r="F337" i="7"/>
  <c r="F336" i="7"/>
  <c r="F335" i="7"/>
  <c r="F334" i="7"/>
  <c r="F331" i="7"/>
  <c r="F330" i="7"/>
  <c r="F329" i="7"/>
  <c r="F328" i="7"/>
  <c r="F327" i="7"/>
  <c r="F326" i="7"/>
  <c r="F325" i="7"/>
  <c r="F322" i="7"/>
  <c r="F321" i="7"/>
  <c r="F320" i="7"/>
  <c r="F319" i="7"/>
  <c r="F318" i="7"/>
  <c r="F317" i="7"/>
  <c r="F316" i="7"/>
  <c r="F313" i="7"/>
  <c r="F312" i="7"/>
  <c r="F311" i="7"/>
  <c r="F310" i="7"/>
  <c r="F309" i="7"/>
  <c r="F308" i="7"/>
  <c r="F307" i="7"/>
  <c r="F304" i="7"/>
  <c r="F303" i="7"/>
  <c r="F302" i="7"/>
  <c r="F301" i="7"/>
  <c r="F300" i="7"/>
  <c r="F299" i="7"/>
  <c r="F298" i="7"/>
  <c r="F295" i="7"/>
  <c r="F294" i="7"/>
  <c r="F293" i="7"/>
  <c r="F292" i="7"/>
  <c r="F291" i="7"/>
  <c r="F290" i="7"/>
  <c r="F289" i="7"/>
  <c r="F286" i="7"/>
  <c r="F285" i="7"/>
  <c r="F284" i="7"/>
  <c r="F283" i="7"/>
  <c r="F282" i="7"/>
  <c r="F281" i="7"/>
  <c r="F280" i="7"/>
  <c r="F277" i="7"/>
  <c r="F276" i="7"/>
  <c r="F275" i="7"/>
  <c r="F274" i="7"/>
  <c r="F273" i="7"/>
  <c r="F272" i="7"/>
  <c r="F271" i="7"/>
  <c r="F268" i="7"/>
  <c r="F267" i="7"/>
  <c r="F266" i="7"/>
  <c r="F265" i="7"/>
  <c r="F264" i="7"/>
  <c r="F263" i="7"/>
  <c r="F262" i="7"/>
  <c r="F259" i="7"/>
  <c r="F258" i="7"/>
  <c r="F257" i="7"/>
  <c r="F256" i="7"/>
  <c r="F255" i="7"/>
  <c r="F254" i="7"/>
  <c r="F253" i="7"/>
  <c r="F250" i="7"/>
  <c r="F249" i="7"/>
  <c r="F248" i="7"/>
  <c r="F247" i="7"/>
  <c r="F246" i="7"/>
  <c r="F245" i="7"/>
  <c r="F244" i="7"/>
  <c r="F241" i="7"/>
  <c r="F240" i="7"/>
  <c r="F239" i="7"/>
  <c r="F238" i="7"/>
  <c r="F237" i="7"/>
  <c r="F236" i="7"/>
  <c r="F235" i="7"/>
  <c r="F232" i="7"/>
  <c r="F231" i="7"/>
  <c r="F230" i="7"/>
  <c r="F229" i="7"/>
  <c r="F228" i="7"/>
  <c r="F227" i="7"/>
  <c r="F226" i="7"/>
  <c r="F223" i="7"/>
  <c r="F222" i="7"/>
  <c r="F221" i="7"/>
  <c r="F220" i="7"/>
  <c r="F219" i="7"/>
  <c r="F218" i="7"/>
  <c r="F217" i="7"/>
  <c r="F214" i="7"/>
  <c r="F213" i="7"/>
  <c r="F212" i="7"/>
  <c r="F211" i="7"/>
  <c r="F210" i="7"/>
  <c r="F209" i="7"/>
  <c r="F208" i="7"/>
  <c r="F205" i="7"/>
  <c r="F204" i="7"/>
  <c r="F203" i="7"/>
  <c r="F202" i="7"/>
  <c r="F201" i="7"/>
  <c r="F200" i="7"/>
  <c r="F199" i="7"/>
  <c r="F196" i="7"/>
  <c r="F195" i="7"/>
  <c r="F194" i="7"/>
  <c r="F193" i="7"/>
  <c r="F192" i="7"/>
  <c r="F191" i="7"/>
  <c r="F190" i="7"/>
  <c r="F187" i="7"/>
  <c r="F186" i="7"/>
  <c r="F185" i="7"/>
  <c r="F184" i="7"/>
  <c r="F183" i="7"/>
  <c r="F182" i="7"/>
  <c r="F181" i="7"/>
  <c r="F178" i="7"/>
  <c r="F177" i="7"/>
  <c r="F176" i="7"/>
  <c r="F175" i="7"/>
  <c r="F174" i="7"/>
  <c r="F173" i="7"/>
  <c r="F172" i="7"/>
  <c r="F169" i="7"/>
  <c r="F168" i="7"/>
  <c r="F167" i="7"/>
  <c r="F166" i="7"/>
  <c r="F165" i="7"/>
  <c r="F164" i="7"/>
  <c r="F163" i="7"/>
  <c r="F160" i="7"/>
  <c r="F159" i="7"/>
  <c r="F158" i="7"/>
  <c r="F157" i="7"/>
  <c r="F156" i="7"/>
  <c r="F155" i="7"/>
  <c r="F154" i="7"/>
  <c r="F151" i="7"/>
  <c r="F150" i="7"/>
  <c r="F149" i="7"/>
  <c r="F148" i="7"/>
  <c r="F147" i="7"/>
  <c r="F146" i="7"/>
  <c r="F145" i="7"/>
  <c r="F142" i="7"/>
  <c r="F141" i="7"/>
  <c r="F140" i="7"/>
  <c r="F139" i="7"/>
  <c r="F138" i="7"/>
  <c r="F137" i="7"/>
  <c r="F136" i="7"/>
  <c r="F133" i="7"/>
  <c r="F132" i="7"/>
  <c r="F131" i="7"/>
  <c r="F130" i="7"/>
  <c r="F129" i="7"/>
  <c r="F128" i="7"/>
  <c r="F127" i="7"/>
  <c r="F124" i="7"/>
  <c r="F123" i="7"/>
  <c r="F122" i="7"/>
  <c r="F121" i="7"/>
  <c r="F120" i="7"/>
  <c r="F119" i="7"/>
  <c r="F118" i="7"/>
  <c r="F115" i="7"/>
  <c r="F114" i="7"/>
  <c r="F113" i="7"/>
  <c r="F112" i="7"/>
  <c r="F111" i="7"/>
  <c r="F110" i="7"/>
  <c r="F109" i="7"/>
  <c r="F106" i="7"/>
  <c r="F105" i="7"/>
  <c r="F104" i="7"/>
  <c r="F103" i="7"/>
  <c r="F102" i="7"/>
  <c r="F101" i="7"/>
  <c r="F100" i="7"/>
  <c r="F97" i="7"/>
  <c r="F96" i="7"/>
  <c r="F95" i="7"/>
  <c r="F94" i="7"/>
  <c r="F93" i="7"/>
  <c r="F92" i="7"/>
  <c r="F91" i="7"/>
  <c r="F88" i="7"/>
  <c r="F87" i="7"/>
  <c r="F86" i="7"/>
  <c r="F85" i="7"/>
  <c r="F84" i="7"/>
  <c r="F83" i="7"/>
  <c r="F82" i="7"/>
  <c r="F79" i="7"/>
  <c r="F78" i="7"/>
  <c r="F77" i="7"/>
  <c r="F76" i="7"/>
  <c r="F75" i="7"/>
  <c r="F74" i="7"/>
  <c r="F73" i="7"/>
  <c r="F70" i="7"/>
  <c r="F69" i="7"/>
  <c r="F68" i="7"/>
  <c r="F67" i="7"/>
  <c r="F66" i="7"/>
  <c r="F65" i="7"/>
  <c r="F64" i="7"/>
  <c r="F61" i="7"/>
  <c r="F60" i="7"/>
  <c r="F59" i="7"/>
  <c r="F58" i="7"/>
  <c r="F57" i="7"/>
  <c r="F56" i="7"/>
  <c r="F55" i="7"/>
  <c r="F52" i="7"/>
  <c r="F51" i="7"/>
  <c r="F50" i="7"/>
  <c r="F49" i="7"/>
  <c r="F48" i="7"/>
  <c r="F47" i="7"/>
  <c r="F46" i="7"/>
  <c r="F43" i="7"/>
  <c r="F42" i="7"/>
  <c r="F41" i="7"/>
  <c r="F40" i="7"/>
  <c r="F39" i="7"/>
  <c r="F38" i="7"/>
  <c r="F37" i="7"/>
  <c r="F34" i="7"/>
  <c r="F33" i="7"/>
  <c r="F32" i="7"/>
  <c r="F31" i="7"/>
  <c r="F30" i="7"/>
  <c r="F29" i="7"/>
  <c r="F28" i="7"/>
  <c r="F25" i="7"/>
  <c r="F24" i="7"/>
  <c r="F23" i="7"/>
  <c r="F22" i="7"/>
  <c r="F21" i="7"/>
  <c r="F20" i="7"/>
  <c r="F19" i="7"/>
  <c r="A5" i="1" l="1"/>
  <c r="A4" i="1"/>
  <c r="A3" i="1"/>
  <c r="G19" i="20"/>
  <c r="F19" i="20"/>
  <c r="I4" i="18" l="1"/>
  <c r="E5" i="18"/>
  <c r="N11" i="8" l="1"/>
  <c r="N10" i="8"/>
  <c r="N9" i="8"/>
  <c r="N12" i="8" l="1"/>
  <c r="A6"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5" i="14"/>
  <c r="A4" i="14"/>
  <c r="A3" i="14"/>
  <c r="A2" i="14"/>
  <c r="O1080" i="1" l="1"/>
  <c r="O1081" i="1" s="1"/>
  <c r="K1086" i="1"/>
  <c r="K1085" i="1"/>
  <c r="K1084" i="1"/>
  <c r="K1083" i="1"/>
  <c r="K1082" i="1"/>
  <c r="K1081" i="1"/>
  <c r="K1080" i="1"/>
  <c r="J1080" i="1"/>
  <c r="J1081" i="1" s="1"/>
  <c r="O1071" i="1"/>
  <c r="O1072" i="1" s="1"/>
  <c r="K1077" i="1"/>
  <c r="K1076" i="1"/>
  <c r="K1075" i="1"/>
  <c r="K1074" i="1"/>
  <c r="K1073" i="1"/>
  <c r="K1072" i="1"/>
  <c r="K1071" i="1"/>
  <c r="J1071" i="1"/>
  <c r="J1072" i="1" s="1"/>
  <c r="O1062" i="1"/>
  <c r="O1063" i="1" s="1"/>
  <c r="K1068" i="1"/>
  <c r="K1067" i="1"/>
  <c r="K1066" i="1"/>
  <c r="K1065" i="1"/>
  <c r="K1064" i="1"/>
  <c r="K1063" i="1"/>
  <c r="K1062" i="1"/>
  <c r="J1062" i="1"/>
  <c r="J1063" i="1" s="1"/>
  <c r="O1053" i="1"/>
  <c r="O1054" i="1" s="1"/>
  <c r="K1059" i="1"/>
  <c r="K1058" i="1"/>
  <c r="K1057" i="1"/>
  <c r="K1056" i="1"/>
  <c r="K1055" i="1"/>
  <c r="K1054" i="1"/>
  <c r="K1053" i="1"/>
  <c r="J1053" i="1"/>
  <c r="J1054" i="1" s="1"/>
  <c r="O1044" i="1"/>
  <c r="O1045" i="1" s="1"/>
  <c r="K1050" i="1"/>
  <c r="K1049" i="1"/>
  <c r="K1048" i="1"/>
  <c r="K1047" i="1"/>
  <c r="K1046" i="1"/>
  <c r="K1045" i="1"/>
  <c r="K1044" i="1"/>
  <c r="J1044" i="1"/>
  <c r="J1045" i="1" s="1"/>
  <c r="O1035" i="1"/>
  <c r="O1036" i="1" s="1"/>
  <c r="K1041" i="1"/>
  <c r="K1040" i="1"/>
  <c r="K1039" i="1"/>
  <c r="K1038" i="1"/>
  <c r="K1037" i="1"/>
  <c r="K1036" i="1"/>
  <c r="K1035" i="1"/>
  <c r="J1035" i="1"/>
  <c r="J1036" i="1" s="1"/>
  <c r="O1026" i="1"/>
  <c r="O1027" i="1" s="1"/>
  <c r="K1032" i="1"/>
  <c r="K1031" i="1"/>
  <c r="K1030" i="1"/>
  <c r="K1029" i="1"/>
  <c r="K1028" i="1"/>
  <c r="K1027" i="1"/>
  <c r="K1026" i="1"/>
  <c r="J1026" i="1"/>
  <c r="J1027" i="1" s="1"/>
  <c r="O1017" i="1"/>
  <c r="O1018" i="1" s="1"/>
  <c r="K1023" i="1"/>
  <c r="K1022" i="1"/>
  <c r="K1021" i="1"/>
  <c r="K1020" i="1"/>
  <c r="K1019" i="1"/>
  <c r="K1018" i="1"/>
  <c r="K1017" i="1"/>
  <c r="J1017" i="1"/>
  <c r="J1018" i="1" s="1"/>
  <c r="O1008" i="1"/>
  <c r="O1009" i="1" s="1"/>
  <c r="K1014" i="1"/>
  <c r="K1013" i="1"/>
  <c r="K1012" i="1"/>
  <c r="K1011" i="1"/>
  <c r="K1010" i="1"/>
  <c r="K1009" i="1"/>
  <c r="K1008" i="1"/>
  <c r="J1008" i="1"/>
  <c r="J1009" i="1" s="1"/>
  <c r="O999" i="1"/>
  <c r="O1000" i="1" s="1"/>
  <c r="K1005" i="1"/>
  <c r="K1004" i="1"/>
  <c r="K1003" i="1"/>
  <c r="K1002" i="1"/>
  <c r="K1001" i="1"/>
  <c r="K1000" i="1"/>
  <c r="K999" i="1"/>
  <c r="J999" i="1"/>
  <c r="J1000" i="1" s="1"/>
  <c r="O990" i="1"/>
  <c r="O991" i="1" s="1"/>
  <c r="K996" i="1"/>
  <c r="K995" i="1"/>
  <c r="K994" i="1"/>
  <c r="K993" i="1"/>
  <c r="K992" i="1"/>
  <c r="K991" i="1"/>
  <c r="K990" i="1"/>
  <c r="J990" i="1"/>
  <c r="J991" i="1" s="1"/>
  <c r="O981" i="1"/>
  <c r="O982" i="1" s="1"/>
  <c r="K987" i="1"/>
  <c r="K986" i="1"/>
  <c r="K985" i="1"/>
  <c r="K984" i="1"/>
  <c r="K983" i="1"/>
  <c r="K982" i="1"/>
  <c r="K981" i="1"/>
  <c r="J981" i="1"/>
  <c r="J982" i="1" s="1"/>
  <c r="O972" i="1"/>
  <c r="O973" i="1" s="1"/>
  <c r="K978" i="1"/>
  <c r="K977" i="1"/>
  <c r="K976" i="1"/>
  <c r="K975" i="1"/>
  <c r="K974" i="1"/>
  <c r="K973" i="1"/>
  <c r="K972" i="1"/>
  <c r="J972" i="1"/>
  <c r="J973" i="1" s="1"/>
  <c r="O963" i="1"/>
  <c r="O964" i="1" s="1"/>
  <c r="K969" i="1"/>
  <c r="K968" i="1"/>
  <c r="K967" i="1"/>
  <c r="K966" i="1"/>
  <c r="K965" i="1"/>
  <c r="K964" i="1"/>
  <c r="K963" i="1"/>
  <c r="J963" i="1"/>
  <c r="J964" i="1" s="1"/>
  <c r="O954" i="1"/>
  <c r="O955" i="1" s="1"/>
  <c r="K960" i="1"/>
  <c r="K959" i="1"/>
  <c r="K958" i="1"/>
  <c r="K957" i="1"/>
  <c r="K956" i="1"/>
  <c r="K955" i="1"/>
  <c r="K954" i="1"/>
  <c r="J954" i="1"/>
  <c r="J955" i="1" s="1"/>
  <c r="O945" i="1"/>
  <c r="O946" i="1" s="1"/>
  <c r="K951" i="1"/>
  <c r="K950" i="1"/>
  <c r="K949" i="1"/>
  <c r="K948" i="1"/>
  <c r="K947" i="1"/>
  <c r="K946" i="1"/>
  <c r="K945" i="1"/>
  <c r="J945" i="1"/>
  <c r="J946" i="1" s="1"/>
  <c r="O936" i="1"/>
  <c r="O937" i="1" s="1"/>
  <c r="K942" i="1"/>
  <c r="K941" i="1"/>
  <c r="K940" i="1"/>
  <c r="K939" i="1"/>
  <c r="K938" i="1"/>
  <c r="K937" i="1"/>
  <c r="K936" i="1"/>
  <c r="J936" i="1"/>
  <c r="J937" i="1" s="1"/>
  <c r="O927" i="1"/>
  <c r="O928" i="1" s="1"/>
  <c r="K933" i="1"/>
  <c r="K932" i="1"/>
  <c r="K931" i="1"/>
  <c r="K930" i="1"/>
  <c r="K929" i="1"/>
  <c r="K928" i="1"/>
  <c r="K927" i="1"/>
  <c r="J927" i="1"/>
  <c r="J928" i="1" s="1"/>
  <c r="O918" i="1"/>
  <c r="O919" i="1" s="1"/>
  <c r="K924" i="1"/>
  <c r="K923" i="1"/>
  <c r="K922" i="1"/>
  <c r="K921" i="1"/>
  <c r="K920" i="1"/>
  <c r="K919" i="1"/>
  <c r="K918" i="1"/>
  <c r="J918" i="1"/>
  <c r="J919" i="1" s="1"/>
  <c r="O909" i="1"/>
  <c r="O910" i="1" s="1"/>
  <c r="K915" i="1"/>
  <c r="K914" i="1"/>
  <c r="K913" i="1"/>
  <c r="K912" i="1"/>
  <c r="K911" i="1"/>
  <c r="K910" i="1"/>
  <c r="K909" i="1"/>
  <c r="J909" i="1"/>
  <c r="J910" i="1" s="1"/>
  <c r="O900" i="1"/>
  <c r="O901" i="1" s="1"/>
  <c r="K906" i="1"/>
  <c r="K905" i="1"/>
  <c r="K904" i="1"/>
  <c r="K903" i="1"/>
  <c r="K902" i="1"/>
  <c r="K901" i="1"/>
  <c r="K900" i="1"/>
  <c r="J900" i="1"/>
  <c r="J901" i="1" s="1"/>
  <c r="O891" i="1"/>
  <c r="O892" i="1" s="1"/>
  <c r="K897" i="1"/>
  <c r="K896" i="1"/>
  <c r="K895" i="1"/>
  <c r="K894" i="1"/>
  <c r="K893" i="1"/>
  <c r="K892" i="1"/>
  <c r="K891" i="1"/>
  <c r="J891" i="1"/>
  <c r="J892" i="1" s="1"/>
  <c r="O882" i="1"/>
  <c r="O883" i="1" s="1"/>
  <c r="K888" i="1"/>
  <c r="K887" i="1"/>
  <c r="K886" i="1"/>
  <c r="K885" i="1"/>
  <c r="K884" i="1"/>
  <c r="K883" i="1"/>
  <c r="K882" i="1"/>
  <c r="J882" i="1"/>
  <c r="J883" i="1" s="1"/>
  <c r="O873" i="1"/>
  <c r="O874" i="1" s="1"/>
  <c r="K879" i="1"/>
  <c r="K878" i="1"/>
  <c r="K877" i="1"/>
  <c r="K876" i="1"/>
  <c r="K875" i="1"/>
  <c r="K874" i="1"/>
  <c r="K873" i="1"/>
  <c r="J873" i="1"/>
  <c r="J874" i="1" s="1"/>
  <c r="O864" i="1"/>
  <c r="O865" i="1" s="1"/>
  <c r="K870" i="1"/>
  <c r="K869" i="1"/>
  <c r="K868" i="1"/>
  <c r="K867" i="1"/>
  <c r="K866" i="1"/>
  <c r="K865" i="1"/>
  <c r="K864" i="1"/>
  <c r="J864" i="1"/>
  <c r="J865" i="1" s="1"/>
  <c r="O855" i="1"/>
  <c r="O856" i="1" s="1"/>
  <c r="K861" i="1"/>
  <c r="K860" i="1"/>
  <c r="K859" i="1"/>
  <c r="K858" i="1"/>
  <c r="K857" i="1"/>
  <c r="K856" i="1"/>
  <c r="K855" i="1"/>
  <c r="J855" i="1"/>
  <c r="J856" i="1" s="1"/>
  <c r="O846" i="1"/>
  <c r="O847" i="1" s="1"/>
  <c r="K852" i="1"/>
  <c r="K851" i="1"/>
  <c r="K850" i="1"/>
  <c r="K849" i="1"/>
  <c r="K848" i="1"/>
  <c r="K847" i="1"/>
  <c r="K846" i="1"/>
  <c r="J846" i="1"/>
  <c r="J847" i="1" s="1"/>
  <c r="O837" i="1"/>
  <c r="O838" i="1" s="1"/>
  <c r="K843" i="1"/>
  <c r="K842" i="1"/>
  <c r="K841" i="1"/>
  <c r="K840" i="1"/>
  <c r="K839" i="1"/>
  <c r="K838" i="1"/>
  <c r="K837" i="1"/>
  <c r="J837" i="1"/>
  <c r="J838" i="1" s="1"/>
  <c r="O828" i="1"/>
  <c r="O829" i="1" s="1"/>
  <c r="K834" i="1"/>
  <c r="K833" i="1"/>
  <c r="K832" i="1"/>
  <c r="K831" i="1"/>
  <c r="K830" i="1"/>
  <c r="K829" i="1"/>
  <c r="K828" i="1"/>
  <c r="J828" i="1"/>
  <c r="J829" i="1" s="1"/>
  <c r="O819" i="1"/>
  <c r="O820" i="1" s="1"/>
  <c r="K825" i="1"/>
  <c r="K824" i="1"/>
  <c r="K823" i="1"/>
  <c r="K822" i="1"/>
  <c r="K821" i="1"/>
  <c r="K820" i="1"/>
  <c r="K819" i="1"/>
  <c r="J819" i="1"/>
  <c r="J820" i="1" s="1"/>
  <c r="O810" i="1"/>
  <c r="O811" i="1" s="1"/>
  <c r="K816" i="1"/>
  <c r="K815" i="1"/>
  <c r="K814" i="1"/>
  <c r="K813" i="1"/>
  <c r="K812" i="1"/>
  <c r="K811" i="1"/>
  <c r="K810" i="1"/>
  <c r="J810" i="1"/>
  <c r="J811" i="1" s="1"/>
  <c r="O801" i="1"/>
  <c r="O802" i="1" s="1"/>
  <c r="K807" i="1"/>
  <c r="K806" i="1"/>
  <c r="K805" i="1"/>
  <c r="K804" i="1"/>
  <c r="K803" i="1"/>
  <c r="K802" i="1"/>
  <c r="K801" i="1"/>
  <c r="J801" i="1"/>
  <c r="J802" i="1" s="1"/>
  <c r="O792" i="1"/>
  <c r="O793" i="1" s="1"/>
  <c r="K798" i="1"/>
  <c r="K797" i="1"/>
  <c r="K796" i="1"/>
  <c r="K795" i="1"/>
  <c r="K794" i="1"/>
  <c r="K793" i="1"/>
  <c r="K792" i="1"/>
  <c r="J792" i="1"/>
  <c r="J793" i="1" s="1"/>
  <c r="O783" i="1"/>
  <c r="O784" i="1" s="1"/>
  <c r="K789" i="1"/>
  <c r="K788" i="1"/>
  <c r="K787" i="1"/>
  <c r="K786" i="1"/>
  <c r="K785" i="1"/>
  <c r="K784" i="1"/>
  <c r="K783" i="1"/>
  <c r="J783" i="1"/>
  <c r="J784" i="1" s="1"/>
  <c r="O774" i="1"/>
  <c r="O775" i="1" s="1"/>
  <c r="K780" i="1"/>
  <c r="K779" i="1"/>
  <c r="K778" i="1"/>
  <c r="K777" i="1"/>
  <c r="K776" i="1"/>
  <c r="K775" i="1"/>
  <c r="K774" i="1"/>
  <c r="J774" i="1"/>
  <c r="J775" i="1" s="1"/>
  <c r="O765" i="1"/>
  <c r="O766" i="1" s="1"/>
  <c r="K771" i="1"/>
  <c r="K770" i="1"/>
  <c r="K769" i="1"/>
  <c r="K768" i="1"/>
  <c r="K767" i="1"/>
  <c r="K766" i="1"/>
  <c r="K765" i="1"/>
  <c r="J765" i="1"/>
  <c r="J766" i="1" s="1"/>
  <c r="O756" i="1"/>
  <c r="O757" i="1" s="1"/>
  <c r="K762" i="1"/>
  <c r="K761" i="1"/>
  <c r="K760" i="1"/>
  <c r="K759" i="1"/>
  <c r="K758" i="1"/>
  <c r="K757" i="1"/>
  <c r="J757" i="1"/>
  <c r="K756" i="1"/>
  <c r="J756" i="1"/>
  <c r="O747" i="1"/>
  <c r="O748" i="1" s="1"/>
  <c r="K753" i="1"/>
  <c r="K752" i="1"/>
  <c r="K751" i="1"/>
  <c r="K750" i="1"/>
  <c r="K749" i="1"/>
  <c r="K748" i="1"/>
  <c r="K747" i="1"/>
  <c r="J747" i="1"/>
  <c r="J748" i="1" s="1"/>
  <c r="O738" i="1"/>
  <c r="O739" i="1" s="1"/>
  <c r="K744" i="1"/>
  <c r="K743" i="1"/>
  <c r="K742" i="1"/>
  <c r="K741" i="1"/>
  <c r="K740" i="1"/>
  <c r="K739" i="1"/>
  <c r="K738" i="1"/>
  <c r="J738" i="1"/>
  <c r="J739" i="1" s="1"/>
  <c r="O729" i="1"/>
  <c r="O730" i="1" s="1"/>
  <c r="K735" i="1"/>
  <c r="K734" i="1"/>
  <c r="K733" i="1"/>
  <c r="K732" i="1"/>
  <c r="K731" i="1"/>
  <c r="K730" i="1"/>
  <c r="K729" i="1"/>
  <c r="J729" i="1"/>
  <c r="J730" i="1" s="1"/>
  <c r="O720" i="1"/>
  <c r="O721" i="1" s="1"/>
  <c r="K726" i="1"/>
  <c r="K725" i="1"/>
  <c r="K724" i="1"/>
  <c r="K723" i="1"/>
  <c r="K722" i="1"/>
  <c r="K721" i="1"/>
  <c r="K720" i="1"/>
  <c r="J720" i="1"/>
  <c r="J721" i="1" s="1"/>
  <c r="O711" i="1"/>
  <c r="O712" i="1" s="1"/>
  <c r="K717" i="1"/>
  <c r="K716" i="1"/>
  <c r="K715" i="1"/>
  <c r="K714" i="1"/>
  <c r="K713" i="1"/>
  <c r="K712" i="1"/>
  <c r="K711" i="1"/>
  <c r="J711" i="1"/>
  <c r="J712" i="1" s="1"/>
  <c r="O702" i="1"/>
  <c r="O703" i="1" s="1"/>
  <c r="K708" i="1"/>
  <c r="K707" i="1"/>
  <c r="K706" i="1"/>
  <c r="K705" i="1"/>
  <c r="K704" i="1"/>
  <c r="K703" i="1"/>
  <c r="K702" i="1"/>
  <c r="J702" i="1"/>
  <c r="J703" i="1" s="1"/>
  <c r="O693" i="1"/>
  <c r="O694" i="1" s="1"/>
  <c r="K699" i="1"/>
  <c r="K698" i="1"/>
  <c r="K697" i="1"/>
  <c r="K696" i="1"/>
  <c r="K695" i="1"/>
  <c r="K694" i="1"/>
  <c r="K693" i="1"/>
  <c r="J693" i="1"/>
  <c r="J694" i="1" s="1"/>
  <c r="O684" i="1"/>
  <c r="O685" i="1" s="1"/>
  <c r="K690" i="1"/>
  <c r="K689" i="1"/>
  <c r="K688" i="1"/>
  <c r="K687" i="1"/>
  <c r="K686" i="1"/>
  <c r="K685" i="1"/>
  <c r="K684" i="1"/>
  <c r="J684" i="1"/>
  <c r="J685" i="1" s="1"/>
  <c r="O675" i="1"/>
  <c r="O676" i="1" s="1"/>
  <c r="K681" i="1"/>
  <c r="K680" i="1"/>
  <c r="K679" i="1"/>
  <c r="K678" i="1"/>
  <c r="K677" i="1"/>
  <c r="K676" i="1"/>
  <c r="K675" i="1"/>
  <c r="J675" i="1"/>
  <c r="J676" i="1" s="1"/>
  <c r="O666" i="1"/>
  <c r="O667" i="1" s="1"/>
  <c r="K672" i="1"/>
  <c r="K671" i="1"/>
  <c r="K670" i="1"/>
  <c r="K669" i="1"/>
  <c r="K668" i="1"/>
  <c r="K667" i="1"/>
  <c r="K666" i="1"/>
  <c r="J666" i="1"/>
  <c r="J667" i="1" s="1"/>
  <c r="O657" i="1"/>
  <c r="O658" i="1" s="1"/>
  <c r="K663" i="1"/>
  <c r="K662" i="1"/>
  <c r="K661" i="1"/>
  <c r="K660" i="1"/>
  <c r="K659" i="1"/>
  <c r="K658" i="1"/>
  <c r="K657" i="1"/>
  <c r="J657" i="1"/>
  <c r="J658" i="1" s="1"/>
  <c r="O648" i="1"/>
  <c r="O649" i="1" s="1"/>
  <c r="K654" i="1"/>
  <c r="K653" i="1"/>
  <c r="K652" i="1"/>
  <c r="K651" i="1"/>
  <c r="K650" i="1"/>
  <c r="K649" i="1"/>
  <c r="K648" i="1"/>
  <c r="J648" i="1"/>
  <c r="J649" i="1" s="1"/>
  <c r="O639" i="1"/>
  <c r="O640" i="1" s="1"/>
  <c r="K645" i="1"/>
  <c r="K644" i="1"/>
  <c r="K643" i="1"/>
  <c r="K642" i="1"/>
  <c r="K641" i="1"/>
  <c r="K640" i="1"/>
  <c r="K639" i="1"/>
  <c r="J639" i="1"/>
  <c r="J640" i="1" s="1"/>
  <c r="O630" i="1"/>
  <c r="O631" i="1" s="1"/>
  <c r="K636" i="1"/>
  <c r="K635" i="1"/>
  <c r="K634" i="1"/>
  <c r="K633" i="1"/>
  <c r="K632" i="1"/>
  <c r="K631" i="1"/>
  <c r="K630" i="1"/>
  <c r="J630" i="1"/>
  <c r="J631" i="1" s="1"/>
  <c r="O621" i="1"/>
  <c r="O622" i="1" s="1"/>
  <c r="K627" i="1"/>
  <c r="K626" i="1"/>
  <c r="K625" i="1"/>
  <c r="K624" i="1"/>
  <c r="K623" i="1"/>
  <c r="K622" i="1"/>
  <c r="K621" i="1"/>
  <c r="J621" i="1"/>
  <c r="J622" i="1" s="1"/>
  <c r="O612" i="1"/>
  <c r="O613" i="1" s="1"/>
  <c r="K618" i="1"/>
  <c r="K617" i="1"/>
  <c r="K616" i="1"/>
  <c r="K615" i="1"/>
  <c r="K614" i="1"/>
  <c r="K613" i="1"/>
  <c r="K612" i="1"/>
  <c r="J612" i="1"/>
  <c r="J613" i="1" s="1"/>
  <c r="O603" i="1"/>
  <c r="O604" i="1" s="1"/>
  <c r="K609" i="1"/>
  <c r="K608" i="1"/>
  <c r="K607" i="1"/>
  <c r="K606" i="1"/>
  <c r="K605" i="1"/>
  <c r="K604" i="1"/>
  <c r="K603" i="1"/>
  <c r="J603" i="1"/>
  <c r="J604" i="1" s="1"/>
  <c r="O594" i="1"/>
  <c r="O595" i="1" s="1"/>
  <c r="K600" i="1"/>
  <c r="K599" i="1"/>
  <c r="K598" i="1"/>
  <c r="K597" i="1"/>
  <c r="K596" i="1"/>
  <c r="K595" i="1"/>
  <c r="K594" i="1"/>
  <c r="J594" i="1"/>
  <c r="J595" i="1" s="1"/>
  <c r="O585" i="1"/>
  <c r="O586" i="1" s="1"/>
  <c r="K591" i="1"/>
  <c r="K590" i="1"/>
  <c r="K589" i="1"/>
  <c r="K588" i="1"/>
  <c r="K587" i="1"/>
  <c r="K586" i="1"/>
  <c r="K585" i="1"/>
  <c r="J585" i="1"/>
  <c r="J586" i="1" s="1"/>
  <c r="O576" i="1"/>
  <c r="O577" i="1" s="1"/>
  <c r="K582" i="1"/>
  <c r="K581" i="1"/>
  <c r="K580" i="1"/>
  <c r="K579" i="1"/>
  <c r="K578" i="1"/>
  <c r="K577" i="1"/>
  <c r="K576" i="1"/>
  <c r="J576" i="1"/>
  <c r="J577" i="1" s="1"/>
  <c r="O567" i="1"/>
  <c r="O568" i="1" s="1"/>
  <c r="K573" i="1"/>
  <c r="K572" i="1"/>
  <c r="K571" i="1"/>
  <c r="K570" i="1"/>
  <c r="K569" i="1"/>
  <c r="K568" i="1"/>
  <c r="K567" i="1"/>
  <c r="J567" i="1"/>
  <c r="J568" i="1" s="1"/>
  <c r="O558" i="1"/>
  <c r="O559" i="1" s="1"/>
  <c r="K564" i="1"/>
  <c r="K563" i="1"/>
  <c r="K562" i="1"/>
  <c r="K561" i="1"/>
  <c r="K560" i="1"/>
  <c r="K559" i="1"/>
  <c r="K558" i="1"/>
  <c r="J558" i="1"/>
  <c r="J559" i="1" s="1"/>
  <c r="O549" i="1"/>
  <c r="O550" i="1" s="1"/>
  <c r="K555" i="1"/>
  <c r="K554" i="1"/>
  <c r="K553" i="1"/>
  <c r="K552" i="1"/>
  <c r="K551" i="1"/>
  <c r="K550" i="1"/>
  <c r="K549" i="1"/>
  <c r="J549" i="1"/>
  <c r="J550" i="1" s="1"/>
  <c r="O540" i="1"/>
  <c r="O541" i="1" s="1"/>
  <c r="K546" i="1"/>
  <c r="K545" i="1"/>
  <c r="K544" i="1"/>
  <c r="K543" i="1"/>
  <c r="K542" i="1"/>
  <c r="K541" i="1"/>
  <c r="K540" i="1"/>
  <c r="J540" i="1"/>
  <c r="J541" i="1" s="1"/>
  <c r="O531" i="1"/>
  <c r="O532" i="1" s="1"/>
  <c r="K537" i="1"/>
  <c r="K536" i="1"/>
  <c r="K535" i="1"/>
  <c r="K534" i="1"/>
  <c r="K533" i="1"/>
  <c r="K532" i="1"/>
  <c r="K531" i="1"/>
  <c r="J531" i="1"/>
  <c r="J532" i="1" s="1"/>
  <c r="O522" i="1"/>
  <c r="O523" i="1" s="1"/>
  <c r="K528" i="1"/>
  <c r="K527" i="1"/>
  <c r="K526" i="1"/>
  <c r="K525" i="1"/>
  <c r="K524" i="1"/>
  <c r="K523" i="1"/>
  <c r="K522" i="1"/>
  <c r="J522" i="1"/>
  <c r="J523" i="1" s="1"/>
  <c r="O513" i="1"/>
  <c r="O514" i="1" s="1"/>
  <c r="K519" i="1"/>
  <c r="K518" i="1"/>
  <c r="K517" i="1"/>
  <c r="K516" i="1"/>
  <c r="K515" i="1"/>
  <c r="K514" i="1"/>
  <c r="K513" i="1"/>
  <c r="J513" i="1"/>
  <c r="J514" i="1" s="1"/>
  <c r="O504" i="1"/>
  <c r="O505" i="1" s="1"/>
  <c r="K510" i="1"/>
  <c r="K509" i="1"/>
  <c r="K508" i="1"/>
  <c r="K507" i="1"/>
  <c r="K506" i="1"/>
  <c r="K505" i="1"/>
  <c r="K504" i="1"/>
  <c r="J504" i="1"/>
  <c r="J505" i="1" s="1"/>
  <c r="O495" i="1"/>
  <c r="O496" i="1" s="1"/>
  <c r="K501" i="1"/>
  <c r="K500" i="1"/>
  <c r="K499" i="1"/>
  <c r="K498" i="1"/>
  <c r="K497" i="1"/>
  <c r="K496" i="1"/>
  <c r="K495" i="1"/>
  <c r="J495" i="1"/>
  <c r="J496" i="1" s="1"/>
  <c r="O486" i="1"/>
  <c r="O487" i="1" s="1"/>
  <c r="K492" i="1"/>
  <c r="K491" i="1"/>
  <c r="K490" i="1"/>
  <c r="K489" i="1"/>
  <c r="K488" i="1"/>
  <c r="K487" i="1"/>
  <c r="K486" i="1"/>
  <c r="J486" i="1"/>
  <c r="J487" i="1" s="1"/>
  <c r="O477" i="1"/>
  <c r="O478" i="1" s="1"/>
  <c r="K483" i="1"/>
  <c r="K482" i="1"/>
  <c r="K481" i="1"/>
  <c r="K480" i="1"/>
  <c r="K479" i="1"/>
  <c r="K478" i="1"/>
  <c r="K477" i="1"/>
  <c r="J477" i="1"/>
  <c r="J478" i="1" s="1"/>
  <c r="O468" i="1"/>
  <c r="O469" i="1" s="1"/>
  <c r="K474" i="1"/>
  <c r="K473" i="1"/>
  <c r="K472" i="1"/>
  <c r="K471" i="1"/>
  <c r="K470" i="1"/>
  <c r="K469" i="1"/>
  <c r="K468" i="1"/>
  <c r="J468" i="1"/>
  <c r="J469" i="1" s="1"/>
  <c r="O459" i="1"/>
  <c r="O460" i="1" s="1"/>
  <c r="K465" i="1"/>
  <c r="K464" i="1"/>
  <c r="K463" i="1"/>
  <c r="K462" i="1"/>
  <c r="K461" i="1"/>
  <c r="K460" i="1"/>
  <c r="K459" i="1"/>
  <c r="J459" i="1"/>
  <c r="J460" i="1" s="1"/>
  <c r="O450" i="1"/>
  <c r="O451" i="1" s="1"/>
  <c r="K456" i="1"/>
  <c r="K455" i="1"/>
  <c r="K454" i="1"/>
  <c r="K453" i="1"/>
  <c r="K452" i="1"/>
  <c r="K451" i="1"/>
  <c r="K450" i="1"/>
  <c r="J450" i="1"/>
  <c r="J451" i="1" s="1"/>
  <c r="O441" i="1"/>
  <c r="O442" i="1" s="1"/>
  <c r="K447" i="1"/>
  <c r="K446" i="1"/>
  <c r="K445" i="1"/>
  <c r="K444" i="1"/>
  <c r="K443" i="1"/>
  <c r="K442" i="1"/>
  <c r="K441" i="1"/>
  <c r="J441" i="1"/>
  <c r="J442" i="1" s="1"/>
  <c r="O432" i="1"/>
  <c r="O433" i="1" s="1"/>
  <c r="K438" i="1"/>
  <c r="K437" i="1"/>
  <c r="K436" i="1"/>
  <c r="K435" i="1"/>
  <c r="K434" i="1"/>
  <c r="K433" i="1"/>
  <c r="K432" i="1"/>
  <c r="J432" i="1"/>
  <c r="J433" i="1" s="1"/>
  <c r="O423" i="1"/>
  <c r="O424" i="1" s="1"/>
  <c r="K429" i="1"/>
  <c r="K428" i="1"/>
  <c r="K427" i="1"/>
  <c r="K426" i="1"/>
  <c r="K425" i="1"/>
  <c r="K424" i="1"/>
  <c r="K423" i="1"/>
  <c r="J423" i="1"/>
  <c r="J424" i="1" s="1"/>
  <c r="O414" i="1"/>
  <c r="O415" i="1" s="1"/>
  <c r="K420" i="1"/>
  <c r="K419" i="1"/>
  <c r="K418" i="1"/>
  <c r="K417" i="1"/>
  <c r="K416" i="1"/>
  <c r="K415" i="1"/>
  <c r="K414" i="1"/>
  <c r="J414" i="1"/>
  <c r="J415" i="1" s="1"/>
  <c r="O405" i="1"/>
  <c r="O406" i="1" s="1"/>
  <c r="K411" i="1"/>
  <c r="K410" i="1"/>
  <c r="K409" i="1"/>
  <c r="K408" i="1"/>
  <c r="K407" i="1"/>
  <c r="K406" i="1"/>
  <c r="K405" i="1"/>
  <c r="J405" i="1"/>
  <c r="J406" i="1" s="1"/>
  <c r="O396" i="1"/>
  <c r="O397" i="1" s="1"/>
  <c r="K402" i="1"/>
  <c r="K401" i="1"/>
  <c r="K400" i="1"/>
  <c r="K399" i="1"/>
  <c r="K398" i="1"/>
  <c r="K397" i="1"/>
  <c r="K396" i="1"/>
  <c r="J396" i="1"/>
  <c r="J397" i="1" s="1"/>
  <c r="O387" i="1"/>
  <c r="O388" i="1" s="1"/>
  <c r="K393" i="1"/>
  <c r="K392" i="1"/>
  <c r="K391" i="1"/>
  <c r="K390" i="1"/>
  <c r="K389" i="1"/>
  <c r="K388" i="1"/>
  <c r="K387" i="1"/>
  <c r="J387" i="1"/>
  <c r="J388" i="1" s="1"/>
  <c r="O378" i="1"/>
  <c r="O379" i="1" s="1"/>
  <c r="K384" i="1"/>
  <c r="K383" i="1"/>
  <c r="K382" i="1"/>
  <c r="K381" i="1"/>
  <c r="K380" i="1"/>
  <c r="K379" i="1"/>
  <c r="K378" i="1"/>
  <c r="J378" i="1"/>
  <c r="J379" i="1" s="1"/>
  <c r="O369" i="1"/>
  <c r="O370" i="1" s="1"/>
  <c r="K375" i="1"/>
  <c r="K374" i="1"/>
  <c r="K373" i="1"/>
  <c r="K372" i="1"/>
  <c r="K371" i="1"/>
  <c r="K370" i="1"/>
  <c r="K369" i="1"/>
  <c r="J369" i="1"/>
  <c r="J370" i="1" s="1"/>
  <c r="O360" i="1"/>
  <c r="O361" i="1" s="1"/>
  <c r="K366" i="1"/>
  <c r="K365" i="1"/>
  <c r="K364" i="1"/>
  <c r="K363" i="1"/>
  <c r="K362" i="1"/>
  <c r="K361" i="1"/>
  <c r="K360" i="1"/>
  <c r="J360" i="1"/>
  <c r="J361" i="1" s="1"/>
  <c r="O351" i="1"/>
  <c r="O352" i="1" s="1"/>
  <c r="K357" i="1"/>
  <c r="K356" i="1"/>
  <c r="K355" i="1"/>
  <c r="K354" i="1"/>
  <c r="K353" i="1"/>
  <c r="K352" i="1"/>
  <c r="K351" i="1"/>
  <c r="J351" i="1"/>
  <c r="J352" i="1" s="1"/>
  <c r="O342" i="1"/>
  <c r="O343" i="1" s="1"/>
  <c r="K348" i="1"/>
  <c r="K347" i="1"/>
  <c r="K346" i="1"/>
  <c r="K345" i="1"/>
  <c r="K344" i="1"/>
  <c r="K343" i="1"/>
  <c r="K342" i="1"/>
  <c r="J342" i="1"/>
  <c r="J343" i="1" s="1"/>
  <c r="O333" i="1"/>
  <c r="O334" i="1" s="1"/>
  <c r="K339" i="1"/>
  <c r="K338" i="1"/>
  <c r="K337" i="1"/>
  <c r="K336" i="1"/>
  <c r="K335" i="1"/>
  <c r="K334" i="1"/>
  <c r="K333" i="1"/>
  <c r="J333" i="1"/>
  <c r="J334" i="1" s="1"/>
  <c r="O324" i="1"/>
  <c r="O325" i="1" s="1"/>
  <c r="K330" i="1"/>
  <c r="K329" i="1"/>
  <c r="K328" i="1"/>
  <c r="K327" i="1"/>
  <c r="K326" i="1"/>
  <c r="K325" i="1"/>
  <c r="K324" i="1"/>
  <c r="J324" i="1"/>
  <c r="J325" i="1" s="1"/>
  <c r="O315" i="1"/>
  <c r="O316" i="1" s="1"/>
  <c r="K321" i="1"/>
  <c r="K320" i="1"/>
  <c r="K319" i="1"/>
  <c r="K318" i="1"/>
  <c r="K317" i="1"/>
  <c r="K316" i="1"/>
  <c r="K315" i="1"/>
  <c r="J315" i="1"/>
  <c r="J316" i="1" s="1"/>
  <c r="O306" i="1"/>
  <c r="O307" i="1" s="1"/>
  <c r="K312" i="1"/>
  <c r="K311" i="1"/>
  <c r="K310" i="1"/>
  <c r="K309" i="1"/>
  <c r="K308" i="1"/>
  <c r="K307" i="1"/>
  <c r="K306" i="1"/>
  <c r="J306" i="1"/>
  <c r="J307" i="1" s="1"/>
  <c r="O297" i="1"/>
  <c r="O298" i="1" s="1"/>
  <c r="K303" i="1"/>
  <c r="K302" i="1"/>
  <c r="K301" i="1"/>
  <c r="K300" i="1"/>
  <c r="K299" i="1"/>
  <c r="K298" i="1"/>
  <c r="J298" i="1"/>
  <c r="K297" i="1"/>
  <c r="J297" i="1"/>
  <c r="O288" i="1"/>
  <c r="O289" i="1" s="1"/>
  <c r="K294" i="1"/>
  <c r="K293" i="1"/>
  <c r="K292" i="1"/>
  <c r="K291" i="1"/>
  <c r="K290" i="1"/>
  <c r="K289" i="1"/>
  <c r="K288" i="1"/>
  <c r="J288" i="1"/>
  <c r="J289" i="1" s="1"/>
  <c r="O279" i="1"/>
  <c r="O280" i="1" s="1"/>
  <c r="K285" i="1"/>
  <c r="K284" i="1"/>
  <c r="K283" i="1"/>
  <c r="K282" i="1"/>
  <c r="K281" i="1"/>
  <c r="K280" i="1"/>
  <c r="K279" i="1"/>
  <c r="J279" i="1"/>
  <c r="J280" i="1" s="1"/>
  <c r="O270" i="1"/>
  <c r="O271" i="1" s="1"/>
  <c r="K276" i="1"/>
  <c r="K275" i="1"/>
  <c r="K274" i="1"/>
  <c r="K273" i="1"/>
  <c r="K272" i="1"/>
  <c r="K271" i="1"/>
  <c r="K270" i="1"/>
  <c r="J270" i="1"/>
  <c r="J271" i="1" s="1"/>
  <c r="O261" i="1"/>
  <c r="O262" i="1" s="1"/>
  <c r="K267" i="1"/>
  <c r="K266" i="1"/>
  <c r="K265" i="1"/>
  <c r="K264" i="1"/>
  <c r="K263" i="1"/>
  <c r="K262" i="1"/>
  <c r="K261" i="1"/>
  <c r="J261" i="1"/>
  <c r="J262" i="1" s="1"/>
  <c r="O252" i="1"/>
  <c r="O253" i="1" s="1"/>
  <c r="K258" i="1"/>
  <c r="K257" i="1"/>
  <c r="K256" i="1"/>
  <c r="K255" i="1"/>
  <c r="K254" i="1"/>
  <c r="K253" i="1"/>
  <c r="K252" i="1"/>
  <c r="J252" i="1"/>
  <c r="J253" i="1" s="1"/>
  <c r="O243" i="1"/>
  <c r="O244" i="1" s="1"/>
  <c r="K249" i="1"/>
  <c r="K248" i="1"/>
  <c r="K247" i="1"/>
  <c r="K246" i="1"/>
  <c r="K245" i="1"/>
  <c r="K244" i="1"/>
  <c r="K243" i="1"/>
  <c r="J243" i="1"/>
  <c r="J244" i="1" s="1"/>
  <c r="O234" i="1"/>
  <c r="O235" i="1" s="1"/>
  <c r="K240" i="1"/>
  <c r="K239" i="1"/>
  <c r="K238" i="1"/>
  <c r="K237" i="1"/>
  <c r="K236" i="1"/>
  <c r="K235" i="1"/>
  <c r="K234" i="1"/>
  <c r="J234" i="1"/>
  <c r="J235" i="1" s="1"/>
  <c r="O225" i="1"/>
  <c r="O226" i="1" s="1"/>
  <c r="K231" i="1"/>
  <c r="K230" i="1"/>
  <c r="K229" i="1"/>
  <c r="K228" i="1"/>
  <c r="K227" i="1"/>
  <c r="K226" i="1"/>
  <c r="K225" i="1"/>
  <c r="J225" i="1"/>
  <c r="J226" i="1" s="1"/>
  <c r="O216" i="1"/>
  <c r="O217" i="1" s="1"/>
  <c r="K222" i="1"/>
  <c r="K221" i="1"/>
  <c r="K220" i="1"/>
  <c r="K219" i="1"/>
  <c r="K218" i="1"/>
  <c r="K217" i="1"/>
  <c r="K216" i="1"/>
  <c r="J216" i="1"/>
  <c r="J217" i="1" s="1"/>
  <c r="O207" i="1"/>
  <c r="O208" i="1" s="1"/>
  <c r="K213" i="1"/>
  <c r="K212" i="1"/>
  <c r="K211" i="1"/>
  <c r="K210" i="1"/>
  <c r="K209" i="1"/>
  <c r="K208" i="1"/>
  <c r="K207" i="1"/>
  <c r="J207" i="1"/>
  <c r="J208" i="1" s="1"/>
  <c r="O198" i="1"/>
  <c r="O199" i="1" s="1"/>
  <c r="K204" i="1"/>
  <c r="K203" i="1"/>
  <c r="K202" i="1"/>
  <c r="K201" i="1"/>
  <c r="K200" i="1"/>
  <c r="K199" i="1"/>
  <c r="K198" i="1"/>
  <c r="J198" i="1"/>
  <c r="J199" i="1" s="1"/>
  <c r="O189" i="1"/>
  <c r="O190" i="1" s="1"/>
  <c r="K195" i="1"/>
  <c r="K194" i="1"/>
  <c r="K193" i="1"/>
  <c r="K192" i="1"/>
  <c r="K191" i="1"/>
  <c r="K190" i="1"/>
  <c r="K189" i="1"/>
  <c r="J189" i="1"/>
  <c r="J190" i="1" s="1"/>
  <c r="O180" i="1"/>
  <c r="O181" i="1" s="1"/>
  <c r="K186" i="1"/>
  <c r="K185" i="1"/>
  <c r="K184" i="1"/>
  <c r="K183" i="1"/>
  <c r="K182" i="1"/>
  <c r="K181" i="1"/>
  <c r="K180" i="1"/>
  <c r="J180" i="1"/>
  <c r="J181" i="1" s="1"/>
  <c r="O171" i="1"/>
  <c r="O172" i="1" s="1"/>
  <c r="K177" i="1"/>
  <c r="K176" i="1"/>
  <c r="K175" i="1"/>
  <c r="K174" i="1"/>
  <c r="K173" i="1"/>
  <c r="K172" i="1"/>
  <c r="K171" i="1"/>
  <c r="J171" i="1"/>
  <c r="J172" i="1" s="1"/>
  <c r="O162" i="1"/>
  <c r="O163" i="1" s="1"/>
  <c r="K168" i="1"/>
  <c r="K167" i="1"/>
  <c r="K166" i="1"/>
  <c r="K165" i="1"/>
  <c r="K164" i="1"/>
  <c r="K163" i="1"/>
  <c r="K162" i="1"/>
  <c r="J162" i="1"/>
  <c r="J163" i="1" s="1"/>
  <c r="O153" i="1"/>
  <c r="O154" i="1" s="1"/>
  <c r="K159" i="1"/>
  <c r="K158" i="1"/>
  <c r="K157" i="1"/>
  <c r="K156" i="1"/>
  <c r="K155" i="1"/>
  <c r="K154" i="1"/>
  <c r="K153" i="1"/>
  <c r="J153" i="1"/>
  <c r="J154" i="1" s="1"/>
  <c r="O144" i="1"/>
  <c r="O145" i="1" s="1"/>
  <c r="K150" i="1"/>
  <c r="K149" i="1"/>
  <c r="K148" i="1"/>
  <c r="K147" i="1"/>
  <c r="K146" i="1"/>
  <c r="K145" i="1"/>
  <c r="K144" i="1"/>
  <c r="J144" i="1"/>
  <c r="J145" i="1" s="1"/>
  <c r="O135" i="1"/>
  <c r="O136" i="1" s="1"/>
  <c r="K141" i="1"/>
  <c r="K140" i="1"/>
  <c r="K139" i="1"/>
  <c r="K138" i="1"/>
  <c r="K137" i="1"/>
  <c r="K136" i="1"/>
  <c r="K135" i="1"/>
  <c r="J135" i="1"/>
  <c r="J136" i="1" s="1"/>
  <c r="O126" i="1"/>
  <c r="O127" i="1" s="1"/>
  <c r="K132" i="1"/>
  <c r="K131" i="1"/>
  <c r="K130" i="1"/>
  <c r="K129" i="1"/>
  <c r="K128" i="1"/>
  <c r="K127" i="1"/>
  <c r="K126" i="1"/>
  <c r="J126" i="1"/>
  <c r="J127" i="1" s="1"/>
  <c r="O117" i="1"/>
  <c r="O118" i="1" s="1"/>
  <c r="K123" i="1"/>
  <c r="K122" i="1"/>
  <c r="K121" i="1"/>
  <c r="K120" i="1"/>
  <c r="K119" i="1"/>
  <c r="K118" i="1"/>
  <c r="K117" i="1"/>
  <c r="J117" i="1"/>
  <c r="J118" i="1" s="1"/>
  <c r="O108" i="1"/>
  <c r="O109" i="1" s="1"/>
  <c r="K114" i="1"/>
  <c r="K113" i="1"/>
  <c r="K112" i="1"/>
  <c r="K111" i="1"/>
  <c r="K110" i="1"/>
  <c r="K109" i="1"/>
  <c r="K108" i="1"/>
  <c r="J108" i="1"/>
  <c r="J109" i="1" s="1"/>
  <c r="O99" i="1"/>
  <c r="O100" i="1" s="1"/>
  <c r="K105" i="1"/>
  <c r="K104" i="1"/>
  <c r="K103" i="1"/>
  <c r="K102" i="1"/>
  <c r="K101" i="1"/>
  <c r="K100" i="1"/>
  <c r="K99" i="1"/>
  <c r="J99" i="1"/>
  <c r="J100" i="1" s="1"/>
  <c r="O90" i="1"/>
  <c r="O91" i="1" s="1"/>
  <c r="K96" i="1"/>
  <c r="K95" i="1"/>
  <c r="K94" i="1"/>
  <c r="K93" i="1"/>
  <c r="K92" i="1"/>
  <c r="K91" i="1"/>
  <c r="K90" i="1"/>
  <c r="J90" i="1"/>
  <c r="J91" i="1" s="1"/>
  <c r="O81" i="1"/>
  <c r="O82" i="1" s="1"/>
  <c r="K87" i="1"/>
  <c r="K86" i="1"/>
  <c r="K85" i="1"/>
  <c r="K84" i="1"/>
  <c r="K83" i="1"/>
  <c r="K82" i="1"/>
  <c r="K81" i="1"/>
  <c r="J81" i="1"/>
  <c r="J82" i="1" s="1"/>
  <c r="O72" i="1"/>
  <c r="O73" i="1" s="1"/>
  <c r="K78" i="1"/>
  <c r="K77" i="1"/>
  <c r="K76" i="1"/>
  <c r="K75" i="1"/>
  <c r="K74" i="1"/>
  <c r="K73" i="1"/>
  <c r="K72" i="1"/>
  <c r="J72" i="1"/>
  <c r="J73" i="1" s="1"/>
  <c r="O63" i="1"/>
  <c r="O64" i="1" s="1"/>
  <c r="K69" i="1"/>
  <c r="K68" i="1"/>
  <c r="K67" i="1"/>
  <c r="K66" i="1"/>
  <c r="K65" i="1"/>
  <c r="K64" i="1"/>
  <c r="K63" i="1"/>
  <c r="J63" i="1"/>
  <c r="J64" i="1" s="1"/>
  <c r="O54" i="1"/>
  <c r="O55" i="1" s="1"/>
  <c r="K60" i="1"/>
  <c r="K59" i="1"/>
  <c r="K58" i="1"/>
  <c r="K57" i="1"/>
  <c r="K56" i="1"/>
  <c r="K55" i="1"/>
  <c r="K54" i="1"/>
  <c r="J54" i="1"/>
  <c r="J55" i="1" s="1"/>
  <c r="O45" i="1"/>
  <c r="O46" i="1" s="1"/>
  <c r="K51" i="1"/>
  <c r="K50" i="1"/>
  <c r="K49" i="1"/>
  <c r="K48" i="1"/>
  <c r="K47" i="1"/>
  <c r="K46" i="1"/>
  <c r="K45" i="1"/>
  <c r="J45" i="1"/>
  <c r="J46" i="1" s="1"/>
  <c r="O36" i="1"/>
  <c r="O37" i="1" s="1"/>
  <c r="K42" i="1"/>
  <c r="K41" i="1"/>
  <c r="K40" i="1"/>
  <c r="K39" i="1"/>
  <c r="K38" i="1"/>
  <c r="K37" i="1"/>
  <c r="K36" i="1"/>
  <c r="J36" i="1"/>
  <c r="J37" i="1" s="1"/>
  <c r="O27" i="1"/>
  <c r="O28" i="1" s="1"/>
  <c r="K33" i="1"/>
  <c r="K32" i="1"/>
  <c r="K31" i="1"/>
  <c r="K30" i="1"/>
  <c r="K29" i="1"/>
  <c r="K28" i="1"/>
  <c r="K27" i="1"/>
  <c r="J27" i="1"/>
  <c r="J28" i="1" s="1"/>
  <c r="O18" i="1"/>
  <c r="O19" i="1" s="1"/>
  <c r="K24" i="1"/>
  <c r="K23" i="1"/>
  <c r="K22" i="1"/>
  <c r="K21" i="1"/>
  <c r="K20" i="1"/>
  <c r="K19" i="1"/>
  <c r="K18" i="1"/>
  <c r="J18" i="1"/>
  <c r="J19" i="1" s="1"/>
  <c r="D501" i="10" l="1"/>
  <c r="C501" i="10"/>
  <c r="B501" i="10"/>
  <c r="A501" i="10"/>
  <c r="E501" i="10" s="1"/>
  <c r="D500" i="10"/>
  <c r="C500" i="10"/>
  <c r="B500" i="10"/>
  <c r="A500" i="10"/>
  <c r="E500" i="10" s="1"/>
  <c r="D499" i="10"/>
  <c r="C499" i="10"/>
  <c r="B499" i="10"/>
  <c r="A499" i="10"/>
  <c r="E499" i="10" s="1"/>
  <c r="D498" i="10"/>
  <c r="C498" i="10"/>
  <c r="B498" i="10"/>
  <c r="A498" i="10"/>
  <c r="E498" i="10" s="1"/>
  <c r="D497" i="10"/>
  <c r="C497" i="10"/>
  <c r="B497" i="10"/>
  <c r="A497" i="10"/>
  <c r="E497" i="10" s="1"/>
  <c r="D496" i="10"/>
  <c r="C496" i="10"/>
  <c r="B496" i="10"/>
  <c r="A496" i="10"/>
  <c r="E496" i="10" s="1"/>
  <c r="D495" i="10"/>
  <c r="C495" i="10"/>
  <c r="B495" i="10"/>
  <c r="A495" i="10"/>
  <c r="E495" i="10" s="1"/>
  <c r="D494" i="10"/>
  <c r="C494" i="10"/>
  <c r="B494" i="10"/>
  <c r="A494" i="10"/>
  <c r="E494" i="10" s="1"/>
  <c r="D493" i="10"/>
  <c r="C493" i="10"/>
  <c r="B493" i="10"/>
  <c r="A493" i="10"/>
  <c r="E493" i="10" s="1"/>
  <c r="D492" i="10"/>
  <c r="C492" i="10"/>
  <c r="B492" i="10"/>
  <c r="A492" i="10"/>
  <c r="E492" i="10" s="1"/>
  <c r="D491" i="10"/>
  <c r="C491" i="10"/>
  <c r="B491" i="10"/>
  <c r="A491" i="10"/>
  <c r="E491" i="10" s="1"/>
  <c r="D490" i="10"/>
  <c r="C490" i="10"/>
  <c r="B490" i="10"/>
  <c r="A490" i="10"/>
  <c r="E490" i="10" s="1"/>
  <c r="D489" i="10"/>
  <c r="C489" i="10"/>
  <c r="B489" i="10"/>
  <c r="A489" i="10"/>
  <c r="E489" i="10" s="1"/>
  <c r="D488" i="10"/>
  <c r="C488" i="10"/>
  <c r="B488" i="10"/>
  <c r="A488" i="10"/>
  <c r="E488" i="10" s="1"/>
  <c r="D487" i="10"/>
  <c r="C487" i="10"/>
  <c r="B487" i="10"/>
  <c r="A487" i="10"/>
  <c r="E487" i="10" s="1"/>
  <c r="D486" i="10"/>
  <c r="C486" i="10"/>
  <c r="B486" i="10"/>
  <c r="A486" i="10"/>
  <c r="E486" i="10" s="1"/>
  <c r="D485" i="10"/>
  <c r="C485" i="10"/>
  <c r="B485" i="10"/>
  <c r="A485" i="10"/>
  <c r="E485" i="10" s="1"/>
  <c r="D484" i="10"/>
  <c r="C484" i="10"/>
  <c r="B484" i="10"/>
  <c r="A484" i="10"/>
  <c r="E484" i="10" s="1"/>
  <c r="D483" i="10"/>
  <c r="C483" i="10"/>
  <c r="B483" i="10"/>
  <c r="A483" i="10"/>
  <c r="E483" i="10" s="1"/>
  <c r="D482" i="10"/>
  <c r="C482" i="10"/>
  <c r="B482" i="10"/>
  <c r="A482" i="10"/>
  <c r="E482" i="10" s="1"/>
  <c r="D481" i="10"/>
  <c r="C481" i="10"/>
  <c r="B481" i="10"/>
  <c r="A481" i="10"/>
  <c r="E481" i="10" s="1"/>
  <c r="D480" i="10"/>
  <c r="C480" i="10"/>
  <c r="B480" i="10"/>
  <c r="A480" i="10"/>
  <c r="E480" i="10" s="1"/>
  <c r="D479" i="10"/>
  <c r="C479" i="10"/>
  <c r="B479" i="10"/>
  <c r="A479" i="10"/>
  <c r="E479" i="10" s="1"/>
  <c r="D478" i="10"/>
  <c r="C478" i="10"/>
  <c r="B478" i="10"/>
  <c r="A478" i="10"/>
  <c r="E478" i="10" s="1"/>
  <c r="D477" i="10"/>
  <c r="C477" i="10"/>
  <c r="B477" i="10"/>
  <c r="A477" i="10"/>
  <c r="E477" i="10" s="1"/>
  <c r="D476" i="10"/>
  <c r="C476" i="10"/>
  <c r="B476" i="10"/>
  <c r="A476" i="10"/>
  <c r="E476" i="10" s="1"/>
  <c r="D475" i="10"/>
  <c r="C475" i="10"/>
  <c r="B475" i="10"/>
  <c r="A475" i="10"/>
  <c r="E475" i="10" s="1"/>
  <c r="D474" i="10"/>
  <c r="C474" i="10"/>
  <c r="B474" i="10"/>
  <c r="A474" i="10"/>
  <c r="E474" i="10" s="1"/>
  <c r="D473" i="10"/>
  <c r="C473" i="10"/>
  <c r="B473" i="10"/>
  <c r="A473" i="10"/>
  <c r="E473" i="10" s="1"/>
  <c r="D472" i="10"/>
  <c r="C472" i="10"/>
  <c r="B472" i="10"/>
  <c r="A472" i="10"/>
  <c r="E472" i="10" s="1"/>
  <c r="D471" i="10"/>
  <c r="C471" i="10"/>
  <c r="B471" i="10"/>
  <c r="A471" i="10"/>
  <c r="E471" i="10" s="1"/>
  <c r="D470" i="10"/>
  <c r="C470" i="10"/>
  <c r="B470" i="10"/>
  <c r="A470" i="10"/>
  <c r="E470" i="10" s="1"/>
  <c r="D469" i="10"/>
  <c r="C469" i="10"/>
  <c r="B469" i="10"/>
  <c r="A469" i="10"/>
  <c r="E469" i="10" s="1"/>
  <c r="D468" i="10"/>
  <c r="C468" i="10"/>
  <c r="B468" i="10"/>
  <c r="A468" i="10"/>
  <c r="E468" i="10" s="1"/>
  <c r="D467" i="10"/>
  <c r="C467" i="10"/>
  <c r="B467" i="10"/>
  <c r="A467" i="10"/>
  <c r="E467" i="10" s="1"/>
  <c r="D466" i="10"/>
  <c r="C466" i="10"/>
  <c r="B466" i="10"/>
  <c r="A466" i="10"/>
  <c r="E466" i="10" s="1"/>
  <c r="D465" i="10"/>
  <c r="C465" i="10"/>
  <c r="B465" i="10"/>
  <c r="A465" i="10"/>
  <c r="E465" i="10" s="1"/>
  <c r="D464" i="10"/>
  <c r="C464" i="10"/>
  <c r="B464" i="10"/>
  <c r="A464" i="10"/>
  <c r="E464" i="10" s="1"/>
  <c r="D463" i="10"/>
  <c r="C463" i="10"/>
  <c r="B463" i="10"/>
  <c r="A463" i="10"/>
  <c r="E463" i="10" s="1"/>
  <c r="D462" i="10"/>
  <c r="C462" i="10"/>
  <c r="B462" i="10"/>
  <c r="A462" i="10"/>
  <c r="E462" i="10" s="1"/>
  <c r="D461" i="10"/>
  <c r="C461" i="10"/>
  <c r="B461" i="10"/>
  <c r="A461" i="10"/>
  <c r="E461" i="10" s="1"/>
  <c r="D460" i="10"/>
  <c r="C460" i="10"/>
  <c r="B460" i="10"/>
  <c r="A460" i="10"/>
  <c r="E460" i="10" s="1"/>
  <c r="D459" i="10"/>
  <c r="C459" i="10"/>
  <c r="B459" i="10"/>
  <c r="A459" i="10"/>
  <c r="E459" i="10" s="1"/>
  <c r="D458" i="10"/>
  <c r="C458" i="10"/>
  <c r="B458" i="10"/>
  <c r="A458" i="10"/>
  <c r="E458" i="10" s="1"/>
  <c r="D457" i="10"/>
  <c r="C457" i="10"/>
  <c r="B457" i="10"/>
  <c r="A457" i="10"/>
  <c r="E457" i="10" s="1"/>
  <c r="D456" i="10"/>
  <c r="C456" i="10"/>
  <c r="B456" i="10"/>
  <c r="A456" i="10"/>
  <c r="E456" i="10" s="1"/>
  <c r="D455" i="10"/>
  <c r="C455" i="10"/>
  <c r="B455" i="10"/>
  <c r="A455" i="10"/>
  <c r="E455" i="10" s="1"/>
  <c r="D454" i="10"/>
  <c r="C454" i="10"/>
  <c r="B454" i="10"/>
  <c r="A454" i="10"/>
  <c r="E454" i="10" s="1"/>
  <c r="D453" i="10"/>
  <c r="C453" i="10"/>
  <c r="B453" i="10"/>
  <c r="A453" i="10"/>
  <c r="E453" i="10" s="1"/>
  <c r="D452" i="10"/>
  <c r="C452" i="10"/>
  <c r="B452" i="10"/>
  <c r="A452" i="10"/>
  <c r="E452" i="10" s="1"/>
  <c r="D451" i="10"/>
  <c r="C451" i="10"/>
  <c r="B451" i="10"/>
  <c r="A451" i="10"/>
  <c r="E451" i="10" s="1"/>
  <c r="D450" i="10"/>
  <c r="C450" i="10"/>
  <c r="B450" i="10"/>
  <c r="A450" i="10"/>
  <c r="E450" i="10" s="1"/>
  <c r="D449" i="10"/>
  <c r="C449" i="10"/>
  <c r="B449" i="10"/>
  <c r="A449" i="10"/>
  <c r="E449" i="10" s="1"/>
  <c r="D448" i="10"/>
  <c r="C448" i="10"/>
  <c r="B448" i="10"/>
  <c r="A448" i="10"/>
  <c r="E448" i="10" s="1"/>
  <c r="D447" i="10"/>
  <c r="C447" i="10"/>
  <c r="B447" i="10"/>
  <c r="A447" i="10"/>
  <c r="E447" i="10" s="1"/>
  <c r="D446" i="10"/>
  <c r="C446" i="10"/>
  <c r="B446" i="10"/>
  <c r="A446" i="10"/>
  <c r="E446" i="10" s="1"/>
  <c r="D445" i="10"/>
  <c r="C445" i="10"/>
  <c r="B445" i="10"/>
  <c r="A445" i="10"/>
  <c r="E445" i="10" s="1"/>
  <c r="D444" i="10"/>
  <c r="C444" i="10"/>
  <c r="B444" i="10"/>
  <c r="A444" i="10"/>
  <c r="E444" i="10" s="1"/>
  <c r="D443" i="10"/>
  <c r="C443" i="10"/>
  <c r="B443" i="10"/>
  <c r="A443" i="10"/>
  <c r="E443" i="10" s="1"/>
  <c r="D442" i="10"/>
  <c r="C442" i="10"/>
  <c r="B442" i="10"/>
  <c r="A442" i="10"/>
  <c r="E442" i="10" s="1"/>
  <c r="D441" i="10"/>
  <c r="C441" i="10"/>
  <c r="B441" i="10"/>
  <c r="A441" i="10"/>
  <c r="E441" i="10" s="1"/>
  <c r="D440" i="10"/>
  <c r="C440" i="10"/>
  <c r="B440" i="10"/>
  <c r="A440" i="10"/>
  <c r="E440" i="10" s="1"/>
  <c r="D439" i="10"/>
  <c r="C439" i="10"/>
  <c r="B439" i="10"/>
  <c r="A439" i="10"/>
  <c r="E439" i="10" s="1"/>
  <c r="D438" i="10"/>
  <c r="C438" i="10"/>
  <c r="B438" i="10"/>
  <c r="A438" i="10"/>
  <c r="E438" i="10" s="1"/>
  <c r="D437" i="10"/>
  <c r="C437" i="10"/>
  <c r="B437" i="10"/>
  <c r="A437" i="10"/>
  <c r="E437" i="10" s="1"/>
  <c r="D436" i="10"/>
  <c r="C436" i="10"/>
  <c r="B436" i="10"/>
  <c r="A436" i="10"/>
  <c r="E436" i="10" s="1"/>
  <c r="D435" i="10"/>
  <c r="C435" i="10"/>
  <c r="B435" i="10"/>
  <c r="A435" i="10"/>
  <c r="E435" i="10" s="1"/>
  <c r="D434" i="10"/>
  <c r="C434" i="10"/>
  <c r="B434" i="10"/>
  <c r="A434" i="10"/>
  <c r="E434" i="10" s="1"/>
  <c r="D433" i="10"/>
  <c r="C433" i="10"/>
  <c r="B433" i="10"/>
  <c r="A433" i="10"/>
  <c r="E433" i="10" s="1"/>
  <c r="D432" i="10"/>
  <c r="C432" i="10"/>
  <c r="B432" i="10"/>
  <c r="A432" i="10"/>
  <c r="E432" i="10" s="1"/>
  <c r="D431" i="10"/>
  <c r="C431" i="10"/>
  <c r="B431" i="10"/>
  <c r="A431" i="10"/>
  <c r="E431" i="10" s="1"/>
  <c r="D430" i="10"/>
  <c r="C430" i="10"/>
  <c r="B430" i="10"/>
  <c r="A430" i="10"/>
  <c r="E430" i="10" s="1"/>
  <c r="D429" i="10"/>
  <c r="C429" i="10"/>
  <c r="B429" i="10"/>
  <c r="A429" i="10"/>
  <c r="E429" i="10" s="1"/>
  <c r="D428" i="10"/>
  <c r="C428" i="10"/>
  <c r="B428" i="10"/>
  <c r="A428" i="10"/>
  <c r="E428" i="10" s="1"/>
  <c r="D427" i="10"/>
  <c r="C427" i="10"/>
  <c r="B427" i="10"/>
  <c r="A427" i="10"/>
  <c r="E427" i="10" s="1"/>
  <c r="D426" i="10"/>
  <c r="C426" i="10"/>
  <c r="B426" i="10"/>
  <c r="A426" i="10"/>
  <c r="E426" i="10" s="1"/>
  <c r="D425" i="10"/>
  <c r="C425" i="10"/>
  <c r="B425" i="10"/>
  <c r="A425" i="10"/>
  <c r="E425" i="10" s="1"/>
  <c r="D424" i="10"/>
  <c r="C424" i="10"/>
  <c r="B424" i="10"/>
  <c r="A424" i="10"/>
  <c r="E424" i="10" s="1"/>
  <c r="D423" i="10"/>
  <c r="C423" i="10"/>
  <c r="B423" i="10"/>
  <c r="A423" i="10"/>
  <c r="E423" i="10" s="1"/>
  <c r="D422" i="10"/>
  <c r="C422" i="10"/>
  <c r="B422" i="10"/>
  <c r="A422" i="10"/>
  <c r="E422" i="10" s="1"/>
  <c r="D421" i="10"/>
  <c r="C421" i="10"/>
  <c r="B421" i="10"/>
  <c r="A421" i="10"/>
  <c r="E421" i="10" s="1"/>
  <c r="D420" i="10"/>
  <c r="C420" i="10"/>
  <c r="B420" i="10"/>
  <c r="A420" i="10"/>
  <c r="E420" i="10" s="1"/>
  <c r="D419" i="10"/>
  <c r="C419" i="10"/>
  <c r="B419" i="10"/>
  <c r="A419" i="10"/>
  <c r="E419" i="10" s="1"/>
  <c r="D418" i="10"/>
  <c r="C418" i="10"/>
  <c r="B418" i="10"/>
  <c r="A418" i="10"/>
  <c r="E418" i="10" s="1"/>
  <c r="D417" i="10"/>
  <c r="C417" i="10"/>
  <c r="B417" i="10"/>
  <c r="A417" i="10"/>
  <c r="E417" i="10" s="1"/>
  <c r="D416" i="10"/>
  <c r="C416" i="10"/>
  <c r="B416" i="10"/>
  <c r="A416" i="10"/>
  <c r="E416" i="10" s="1"/>
  <c r="D415" i="10"/>
  <c r="C415" i="10"/>
  <c r="B415" i="10"/>
  <c r="A415" i="10"/>
  <c r="E415" i="10" s="1"/>
  <c r="D414" i="10"/>
  <c r="C414" i="10"/>
  <c r="B414" i="10"/>
  <c r="A414" i="10"/>
  <c r="E414" i="10" s="1"/>
  <c r="D413" i="10"/>
  <c r="C413" i="10"/>
  <c r="B413" i="10"/>
  <c r="A413" i="10"/>
  <c r="E413" i="10" s="1"/>
  <c r="D412" i="10"/>
  <c r="C412" i="10"/>
  <c r="B412" i="10"/>
  <c r="A412" i="10"/>
  <c r="E412" i="10" s="1"/>
  <c r="D411" i="10"/>
  <c r="C411" i="10"/>
  <c r="B411" i="10"/>
  <c r="A411" i="10"/>
  <c r="E411" i="10" s="1"/>
  <c r="D410" i="10"/>
  <c r="C410" i="10"/>
  <c r="B410" i="10"/>
  <c r="A410" i="10"/>
  <c r="E410" i="10" s="1"/>
  <c r="D409" i="10"/>
  <c r="C409" i="10"/>
  <c r="B409" i="10"/>
  <c r="A409" i="10"/>
  <c r="E409" i="10" s="1"/>
  <c r="D408" i="10"/>
  <c r="C408" i="10"/>
  <c r="B408" i="10"/>
  <c r="A408" i="10"/>
  <c r="E408" i="10" s="1"/>
  <c r="D407" i="10"/>
  <c r="C407" i="10"/>
  <c r="B407" i="10"/>
  <c r="A407" i="10"/>
  <c r="E407" i="10" s="1"/>
  <c r="D406" i="10"/>
  <c r="C406" i="10"/>
  <c r="B406" i="10"/>
  <c r="A406" i="10"/>
  <c r="E406" i="10" s="1"/>
  <c r="D405" i="10"/>
  <c r="C405" i="10"/>
  <c r="B405" i="10"/>
  <c r="A405" i="10"/>
  <c r="E405" i="10" s="1"/>
  <c r="D404" i="10"/>
  <c r="C404" i="10"/>
  <c r="B404" i="10"/>
  <c r="A404" i="10"/>
  <c r="E404" i="10" s="1"/>
  <c r="D403" i="10"/>
  <c r="C403" i="10"/>
  <c r="B403" i="10"/>
  <c r="A403" i="10"/>
  <c r="E403" i="10" s="1"/>
  <c r="D402" i="10"/>
  <c r="C402" i="10"/>
  <c r="B402" i="10"/>
  <c r="A402" i="10"/>
  <c r="E402" i="10" s="1"/>
  <c r="D401" i="10"/>
  <c r="C401" i="10"/>
  <c r="B401" i="10"/>
  <c r="A401" i="10"/>
  <c r="E401" i="10" s="1"/>
  <c r="D400" i="10"/>
  <c r="C400" i="10"/>
  <c r="B400" i="10"/>
  <c r="A400" i="10"/>
  <c r="E400" i="10" s="1"/>
  <c r="D399" i="10"/>
  <c r="C399" i="10"/>
  <c r="B399" i="10"/>
  <c r="A399" i="10"/>
  <c r="E399" i="10" s="1"/>
  <c r="D398" i="10"/>
  <c r="C398" i="10"/>
  <c r="B398" i="10"/>
  <c r="A398" i="10"/>
  <c r="E398" i="10" s="1"/>
  <c r="D397" i="10"/>
  <c r="C397" i="10"/>
  <c r="B397" i="10"/>
  <c r="A397" i="10"/>
  <c r="E397" i="10" s="1"/>
  <c r="D396" i="10"/>
  <c r="C396" i="10"/>
  <c r="B396" i="10"/>
  <c r="A396" i="10"/>
  <c r="E396" i="10" s="1"/>
  <c r="D395" i="10"/>
  <c r="C395" i="10"/>
  <c r="B395" i="10"/>
  <c r="A395" i="10"/>
  <c r="E395" i="10" s="1"/>
  <c r="D394" i="10"/>
  <c r="C394" i="10"/>
  <c r="B394" i="10"/>
  <c r="A394" i="10"/>
  <c r="E394" i="10" s="1"/>
  <c r="D393" i="10"/>
  <c r="C393" i="10"/>
  <c r="B393" i="10"/>
  <c r="A393" i="10"/>
  <c r="E393" i="10" s="1"/>
  <c r="D392" i="10"/>
  <c r="C392" i="10"/>
  <c r="B392" i="10"/>
  <c r="A392" i="10"/>
  <c r="E392" i="10" s="1"/>
  <c r="D391" i="10"/>
  <c r="C391" i="10"/>
  <c r="B391" i="10"/>
  <c r="A391" i="10"/>
  <c r="E391" i="10" s="1"/>
  <c r="D390" i="10"/>
  <c r="C390" i="10"/>
  <c r="B390" i="10"/>
  <c r="A390" i="10"/>
  <c r="E390" i="10" s="1"/>
  <c r="D389" i="10"/>
  <c r="C389" i="10"/>
  <c r="B389" i="10"/>
  <c r="A389" i="10"/>
  <c r="E389" i="10" s="1"/>
  <c r="D388" i="10"/>
  <c r="C388" i="10"/>
  <c r="B388" i="10"/>
  <c r="A388" i="10"/>
  <c r="E388" i="10" s="1"/>
  <c r="D387" i="10"/>
  <c r="C387" i="10"/>
  <c r="B387" i="10"/>
  <c r="A387" i="10"/>
  <c r="E387" i="10" s="1"/>
  <c r="D386" i="10"/>
  <c r="C386" i="10"/>
  <c r="B386" i="10"/>
  <c r="A386" i="10"/>
  <c r="E386" i="10" s="1"/>
  <c r="D385" i="10"/>
  <c r="C385" i="10"/>
  <c r="B385" i="10"/>
  <c r="A385" i="10"/>
  <c r="E385" i="10" s="1"/>
  <c r="D384" i="10"/>
  <c r="C384" i="10"/>
  <c r="B384" i="10"/>
  <c r="A384" i="10"/>
  <c r="E384" i="10" s="1"/>
  <c r="D383" i="10"/>
  <c r="C383" i="10"/>
  <c r="B383" i="10"/>
  <c r="A383" i="10"/>
  <c r="E383" i="10" s="1"/>
  <c r="D382" i="10"/>
  <c r="C382" i="10"/>
  <c r="B382" i="10"/>
  <c r="A382" i="10"/>
  <c r="E382" i="10" s="1"/>
  <c r="D381" i="10"/>
  <c r="C381" i="10"/>
  <c r="B381" i="10"/>
  <c r="A381" i="10"/>
  <c r="E381" i="10" s="1"/>
  <c r="D380" i="10"/>
  <c r="C380" i="10"/>
  <c r="B380" i="10"/>
  <c r="A380" i="10"/>
  <c r="E380" i="10" s="1"/>
  <c r="D379" i="10"/>
  <c r="C379" i="10"/>
  <c r="B379" i="10"/>
  <c r="A379" i="10"/>
  <c r="E379" i="10" s="1"/>
  <c r="D378" i="10"/>
  <c r="C378" i="10"/>
  <c r="B378" i="10"/>
  <c r="A378" i="10"/>
  <c r="E378" i="10" s="1"/>
  <c r="D377" i="10"/>
  <c r="C377" i="10"/>
  <c r="B377" i="10"/>
  <c r="A377" i="10"/>
  <c r="E377" i="10" s="1"/>
  <c r="D376" i="10"/>
  <c r="C376" i="10"/>
  <c r="B376" i="10"/>
  <c r="A376" i="10"/>
  <c r="E376" i="10" s="1"/>
  <c r="D375" i="10"/>
  <c r="C375" i="10"/>
  <c r="B375" i="10"/>
  <c r="A375" i="10"/>
  <c r="E375" i="10" s="1"/>
  <c r="D374" i="10"/>
  <c r="C374" i="10"/>
  <c r="B374" i="10"/>
  <c r="A374" i="10"/>
  <c r="D373" i="10"/>
  <c r="C373" i="10"/>
  <c r="B373" i="10"/>
  <c r="A373" i="10"/>
  <c r="D372" i="10"/>
  <c r="C372" i="10"/>
  <c r="B372" i="10"/>
  <c r="A372" i="10"/>
  <c r="D371" i="10"/>
  <c r="C371" i="10"/>
  <c r="B371" i="10"/>
  <c r="A371" i="10"/>
  <c r="D370" i="10"/>
  <c r="C370" i="10"/>
  <c r="B370" i="10"/>
  <c r="A370" i="10"/>
  <c r="D369" i="10"/>
  <c r="C369" i="10"/>
  <c r="B369" i="10"/>
  <c r="A369" i="10"/>
  <c r="D368" i="10"/>
  <c r="C368" i="10"/>
  <c r="B368" i="10"/>
  <c r="A368" i="10"/>
  <c r="D367" i="10"/>
  <c r="C367" i="10"/>
  <c r="B367" i="10"/>
  <c r="A367" i="10"/>
  <c r="D366" i="10"/>
  <c r="C366" i="10"/>
  <c r="B366" i="10"/>
  <c r="A366" i="10"/>
  <c r="D365" i="10"/>
  <c r="C365" i="10"/>
  <c r="B365" i="10"/>
  <c r="A365" i="10"/>
  <c r="D364" i="10"/>
  <c r="C364" i="10"/>
  <c r="B364" i="10"/>
  <c r="A364" i="10"/>
  <c r="D363" i="10"/>
  <c r="C363" i="10"/>
  <c r="B363" i="10"/>
  <c r="A363" i="10"/>
  <c r="D362" i="10"/>
  <c r="C362" i="10"/>
  <c r="B362" i="10"/>
  <c r="A362" i="10"/>
  <c r="D361" i="10"/>
  <c r="C361" i="10"/>
  <c r="B361" i="10"/>
  <c r="A361" i="10"/>
  <c r="D360" i="10"/>
  <c r="C360" i="10"/>
  <c r="B360" i="10"/>
  <c r="A360" i="10"/>
  <c r="D359" i="10"/>
  <c r="C359" i="10"/>
  <c r="B359" i="10"/>
  <c r="A359" i="10"/>
  <c r="D358" i="10"/>
  <c r="C358" i="10"/>
  <c r="B358" i="10"/>
  <c r="A358" i="10"/>
  <c r="D357" i="10"/>
  <c r="C357" i="10"/>
  <c r="B357" i="10"/>
  <c r="A357" i="10"/>
  <c r="D356" i="10"/>
  <c r="C356" i="10"/>
  <c r="B356" i="10"/>
  <c r="A356" i="10"/>
  <c r="D355" i="10"/>
  <c r="C355" i="10"/>
  <c r="B355" i="10"/>
  <c r="A355" i="10"/>
  <c r="D354" i="10"/>
  <c r="C354" i="10"/>
  <c r="B354" i="10"/>
  <c r="A354" i="10"/>
  <c r="D353" i="10"/>
  <c r="C353" i="10"/>
  <c r="B353" i="10"/>
  <c r="A353" i="10"/>
  <c r="D352" i="10"/>
  <c r="C352" i="10"/>
  <c r="B352" i="10"/>
  <c r="A352" i="10"/>
  <c r="D351" i="10"/>
  <c r="C351" i="10"/>
  <c r="B351" i="10"/>
  <c r="A351" i="10"/>
  <c r="D350" i="10"/>
  <c r="C350" i="10"/>
  <c r="B350" i="10"/>
  <c r="A350" i="10"/>
  <c r="D349" i="10"/>
  <c r="C349" i="10"/>
  <c r="B349" i="10"/>
  <c r="A349" i="10"/>
  <c r="D348" i="10"/>
  <c r="C348" i="10"/>
  <c r="B348" i="10"/>
  <c r="A348" i="10"/>
  <c r="D347" i="10"/>
  <c r="C347" i="10"/>
  <c r="B347" i="10"/>
  <c r="A347" i="10"/>
  <c r="D346" i="10"/>
  <c r="C346" i="10"/>
  <c r="B346" i="10"/>
  <c r="A346" i="10"/>
  <c r="D345" i="10"/>
  <c r="C345" i="10"/>
  <c r="B345" i="10"/>
  <c r="A345" i="10"/>
  <c r="D344" i="10"/>
  <c r="C344" i="10"/>
  <c r="B344" i="10"/>
  <c r="A344" i="10"/>
  <c r="D343" i="10"/>
  <c r="C343" i="10"/>
  <c r="B343" i="10"/>
  <c r="A343" i="10"/>
  <c r="D342" i="10"/>
  <c r="C342" i="10"/>
  <c r="B342" i="10"/>
  <c r="A342" i="10"/>
  <c r="D341" i="10"/>
  <c r="C341" i="10"/>
  <c r="B341" i="10"/>
  <c r="A341" i="10"/>
  <c r="D340" i="10"/>
  <c r="C340" i="10"/>
  <c r="B340" i="10"/>
  <c r="A340" i="10"/>
  <c r="D339" i="10"/>
  <c r="C339" i="10"/>
  <c r="B339" i="10"/>
  <c r="A339" i="10"/>
  <c r="D338" i="10"/>
  <c r="C338" i="10"/>
  <c r="B338" i="10"/>
  <c r="A338" i="10"/>
  <c r="D337" i="10"/>
  <c r="C337" i="10"/>
  <c r="B337" i="10"/>
  <c r="A337" i="10"/>
  <c r="D336" i="10"/>
  <c r="C336" i="10"/>
  <c r="B336" i="10"/>
  <c r="A336" i="10"/>
  <c r="D335" i="10"/>
  <c r="C335" i="10"/>
  <c r="B335" i="10"/>
  <c r="A335" i="10"/>
  <c r="D334" i="10"/>
  <c r="C334" i="10"/>
  <c r="B334" i="10"/>
  <c r="A334" i="10"/>
  <c r="D333" i="10"/>
  <c r="C333" i="10"/>
  <c r="B333" i="10"/>
  <c r="A333" i="10"/>
  <c r="D332" i="10"/>
  <c r="C332" i="10"/>
  <c r="B332" i="10"/>
  <c r="A332" i="10"/>
  <c r="D331" i="10"/>
  <c r="C331" i="10"/>
  <c r="B331" i="10"/>
  <c r="A331" i="10"/>
  <c r="D330" i="10"/>
  <c r="C330" i="10"/>
  <c r="B330" i="10"/>
  <c r="A330" i="10"/>
  <c r="D329" i="10"/>
  <c r="C329" i="10"/>
  <c r="B329" i="10"/>
  <c r="A329" i="10"/>
  <c r="D328" i="10"/>
  <c r="C328" i="10"/>
  <c r="B328" i="10"/>
  <c r="A328" i="10"/>
  <c r="D327" i="10"/>
  <c r="C327" i="10"/>
  <c r="B327" i="10"/>
  <c r="A327" i="10"/>
  <c r="D326" i="10"/>
  <c r="C326" i="10"/>
  <c r="B326" i="10"/>
  <c r="A326" i="10"/>
  <c r="D325" i="10"/>
  <c r="C325" i="10"/>
  <c r="B325" i="10"/>
  <c r="A325" i="10"/>
  <c r="D324" i="10"/>
  <c r="C324" i="10"/>
  <c r="B324" i="10"/>
  <c r="A324" i="10"/>
  <c r="D323" i="10"/>
  <c r="C323" i="10"/>
  <c r="B323" i="10"/>
  <c r="A323" i="10"/>
  <c r="D322" i="10"/>
  <c r="C322" i="10"/>
  <c r="B322" i="10"/>
  <c r="A322" i="10"/>
  <c r="D321" i="10"/>
  <c r="C321" i="10"/>
  <c r="B321" i="10"/>
  <c r="A321" i="10"/>
  <c r="D320" i="10"/>
  <c r="C320" i="10"/>
  <c r="B320" i="10"/>
  <c r="A320" i="10"/>
  <c r="D319" i="10"/>
  <c r="C319" i="10"/>
  <c r="B319" i="10"/>
  <c r="A319" i="10"/>
  <c r="D318" i="10"/>
  <c r="C318" i="10"/>
  <c r="B318" i="10"/>
  <c r="A318" i="10"/>
  <c r="D317" i="10"/>
  <c r="C317" i="10"/>
  <c r="B317" i="10"/>
  <c r="A317" i="10"/>
  <c r="D316" i="10"/>
  <c r="C316" i="10"/>
  <c r="B316" i="10"/>
  <c r="A316" i="10"/>
  <c r="D315" i="10"/>
  <c r="C315" i="10"/>
  <c r="B315" i="10"/>
  <c r="A315" i="10"/>
  <c r="D314" i="10"/>
  <c r="C314" i="10"/>
  <c r="B314" i="10"/>
  <c r="A314" i="10"/>
  <c r="D313" i="10"/>
  <c r="C313" i="10"/>
  <c r="B313" i="10"/>
  <c r="A313" i="10"/>
  <c r="D312" i="10"/>
  <c r="C312" i="10"/>
  <c r="B312" i="10"/>
  <c r="A312" i="10"/>
  <c r="D311" i="10"/>
  <c r="C311" i="10"/>
  <c r="B311" i="10"/>
  <c r="A311" i="10"/>
  <c r="D310" i="10"/>
  <c r="C310" i="10"/>
  <c r="B310" i="10"/>
  <c r="A310" i="10"/>
  <c r="D309" i="10"/>
  <c r="C309" i="10"/>
  <c r="B309" i="10"/>
  <c r="A309" i="10"/>
  <c r="D308" i="10"/>
  <c r="C308" i="10"/>
  <c r="B308" i="10"/>
  <c r="A308" i="10"/>
  <c r="D307" i="10"/>
  <c r="C307" i="10"/>
  <c r="B307" i="10"/>
  <c r="A307" i="10"/>
  <c r="D306" i="10"/>
  <c r="C306" i="10"/>
  <c r="B306" i="10"/>
  <c r="A306" i="10"/>
  <c r="D305" i="10"/>
  <c r="C305" i="10"/>
  <c r="B305" i="10"/>
  <c r="A305" i="10"/>
  <c r="D304" i="10"/>
  <c r="C304" i="10"/>
  <c r="B304" i="10"/>
  <c r="A304" i="10"/>
  <c r="D303" i="10"/>
  <c r="C303" i="10"/>
  <c r="B303" i="10"/>
  <c r="A303" i="10"/>
  <c r="D302" i="10"/>
  <c r="C302" i="10"/>
  <c r="B302" i="10"/>
  <c r="A302" i="10"/>
  <c r="D301" i="10"/>
  <c r="C301" i="10"/>
  <c r="B301" i="10"/>
  <c r="A301" i="10"/>
  <c r="D300" i="10"/>
  <c r="C300" i="10"/>
  <c r="B300" i="10"/>
  <c r="A300" i="10"/>
  <c r="D299" i="10"/>
  <c r="C299" i="10"/>
  <c r="B299" i="10"/>
  <c r="A299" i="10"/>
  <c r="D298" i="10"/>
  <c r="C298" i="10"/>
  <c r="B298" i="10"/>
  <c r="A298" i="10"/>
  <c r="D297" i="10"/>
  <c r="C297" i="10"/>
  <c r="B297" i="10"/>
  <c r="A297" i="10"/>
  <c r="D296" i="10"/>
  <c r="C296" i="10"/>
  <c r="B296" i="10"/>
  <c r="A296" i="10"/>
  <c r="D295" i="10"/>
  <c r="C295" i="10"/>
  <c r="B295" i="10"/>
  <c r="A295" i="10"/>
  <c r="D294" i="10"/>
  <c r="C294" i="10"/>
  <c r="B294" i="10"/>
  <c r="A294" i="10"/>
  <c r="D293" i="10"/>
  <c r="C293" i="10"/>
  <c r="B293" i="10"/>
  <c r="A293" i="10"/>
  <c r="D292" i="10"/>
  <c r="C292" i="10"/>
  <c r="B292" i="10"/>
  <c r="A292" i="10"/>
  <c r="D291" i="10"/>
  <c r="C291" i="10"/>
  <c r="B291" i="10"/>
  <c r="A291" i="10"/>
  <c r="D290" i="10"/>
  <c r="C290" i="10"/>
  <c r="B290" i="10"/>
  <c r="A290" i="10"/>
  <c r="D289" i="10"/>
  <c r="C289" i="10"/>
  <c r="B289" i="10"/>
  <c r="A289" i="10"/>
  <c r="D288" i="10"/>
  <c r="C288" i="10"/>
  <c r="B288" i="10"/>
  <c r="A288" i="10"/>
  <c r="D287" i="10"/>
  <c r="C287" i="10"/>
  <c r="B287" i="10"/>
  <c r="A287" i="10"/>
  <c r="D286" i="10"/>
  <c r="C286" i="10"/>
  <c r="B286" i="10"/>
  <c r="A286" i="10"/>
  <c r="D285" i="10"/>
  <c r="C285" i="10"/>
  <c r="B285" i="10"/>
  <c r="A285" i="10"/>
  <c r="D284" i="10"/>
  <c r="C284" i="10"/>
  <c r="B284" i="10"/>
  <c r="A284" i="10"/>
  <c r="D283" i="10"/>
  <c r="C283" i="10"/>
  <c r="B283" i="10"/>
  <c r="A283" i="10"/>
  <c r="D282" i="10"/>
  <c r="C282" i="10"/>
  <c r="B282" i="10"/>
  <c r="A282" i="10"/>
  <c r="D281" i="10"/>
  <c r="C281" i="10"/>
  <c r="B281" i="10"/>
  <c r="A281" i="10"/>
  <c r="D280" i="10"/>
  <c r="C280" i="10"/>
  <c r="B280" i="10"/>
  <c r="A280" i="10"/>
  <c r="D279" i="10"/>
  <c r="C279" i="10"/>
  <c r="B279" i="10"/>
  <c r="A279" i="10"/>
  <c r="D278" i="10"/>
  <c r="C278" i="10"/>
  <c r="B278" i="10"/>
  <c r="A278" i="10"/>
  <c r="D277" i="10"/>
  <c r="C277" i="10"/>
  <c r="B277" i="10"/>
  <c r="A277" i="10"/>
  <c r="D276" i="10"/>
  <c r="C276" i="10"/>
  <c r="B276" i="10"/>
  <c r="A276" i="10"/>
  <c r="D275" i="10"/>
  <c r="C275" i="10"/>
  <c r="B275" i="10"/>
  <c r="A275" i="10"/>
  <c r="D274" i="10"/>
  <c r="C274" i="10"/>
  <c r="B274" i="10"/>
  <c r="A274" i="10"/>
  <c r="D273" i="10"/>
  <c r="C273" i="10"/>
  <c r="B273" i="10"/>
  <c r="A273" i="10"/>
  <c r="D272" i="10"/>
  <c r="C272" i="10"/>
  <c r="B272" i="10"/>
  <c r="A272" i="10"/>
  <c r="D271" i="10"/>
  <c r="C271" i="10"/>
  <c r="B271" i="10"/>
  <c r="A271" i="10"/>
  <c r="D270" i="10"/>
  <c r="C270" i="10"/>
  <c r="B270" i="10"/>
  <c r="A270" i="10"/>
  <c r="D269" i="10"/>
  <c r="C269" i="10"/>
  <c r="B269" i="10"/>
  <c r="A269" i="10"/>
  <c r="D268" i="10"/>
  <c r="C268" i="10"/>
  <c r="B268" i="10"/>
  <c r="A268" i="10"/>
  <c r="D267" i="10"/>
  <c r="C267" i="10"/>
  <c r="B267" i="10"/>
  <c r="A267" i="10"/>
  <c r="D266" i="10"/>
  <c r="C266" i="10"/>
  <c r="B266" i="10"/>
  <c r="A266" i="10"/>
  <c r="D265" i="10"/>
  <c r="C265" i="10"/>
  <c r="B265" i="10"/>
  <c r="A265" i="10"/>
  <c r="D264" i="10"/>
  <c r="C264" i="10"/>
  <c r="B264" i="10"/>
  <c r="A264" i="10"/>
  <c r="D263" i="10"/>
  <c r="C263" i="10"/>
  <c r="B263" i="10"/>
  <c r="A263" i="10"/>
  <c r="D262" i="10"/>
  <c r="C262" i="10"/>
  <c r="B262" i="10"/>
  <c r="A262" i="10"/>
  <c r="D261" i="10"/>
  <c r="C261" i="10"/>
  <c r="B261" i="10"/>
  <c r="A261" i="10"/>
  <c r="D260" i="10"/>
  <c r="C260" i="10"/>
  <c r="B260" i="10"/>
  <c r="A260" i="10"/>
  <c r="D259" i="10"/>
  <c r="C259" i="10"/>
  <c r="B259" i="10"/>
  <c r="A259" i="10"/>
  <c r="D258" i="10"/>
  <c r="C258" i="10"/>
  <c r="B258" i="10"/>
  <c r="A258" i="10"/>
  <c r="D257" i="10"/>
  <c r="C257" i="10"/>
  <c r="B257" i="10"/>
  <c r="A257" i="10"/>
  <c r="D256" i="10"/>
  <c r="C256" i="10"/>
  <c r="B256" i="10"/>
  <c r="A256" i="10"/>
  <c r="D255" i="10"/>
  <c r="C255" i="10"/>
  <c r="B255" i="10"/>
  <c r="A255" i="10"/>
  <c r="D254" i="10"/>
  <c r="C254" i="10"/>
  <c r="B254" i="10"/>
  <c r="A254" i="10"/>
  <c r="D253" i="10"/>
  <c r="C253" i="10"/>
  <c r="B253" i="10"/>
  <c r="A253" i="10"/>
  <c r="D252" i="10"/>
  <c r="C252" i="10"/>
  <c r="B252" i="10"/>
  <c r="A252" i="10"/>
  <c r="D251" i="10"/>
  <c r="C251" i="10"/>
  <c r="B251" i="10"/>
  <c r="A251" i="10"/>
  <c r="D250" i="10"/>
  <c r="C250" i="10"/>
  <c r="B250" i="10"/>
  <c r="A250" i="10"/>
  <c r="D249" i="10"/>
  <c r="C249" i="10"/>
  <c r="B249" i="10"/>
  <c r="A249" i="10"/>
  <c r="D248" i="10"/>
  <c r="C248" i="10"/>
  <c r="B248" i="10"/>
  <c r="A248" i="10"/>
  <c r="D247" i="10"/>
  <c r="C247" i="10"/>
  <c r="B247" i="10"/>
  <c r="A247" i="10"/>
  <c r="D246" i="10"/>
  <c r="C246" i="10"/>
  <c r="B246" i="10"/>
  <c r="A246" i="10"/>
  <c r="D245" i="10"/>
  <c r="C245" i="10"/>
  <c r="B245" i="10"/>
  <c r="A245" i="10"/>
  <c r="D244" i="10"/>
  <c r="C244" i="10"/>
  <c r="B244" i="10"/>
  <c r="A244" i="10"/>
  <c r="D243" i="10"/>
  <c r="C243" i="10"/>
  <c r="B243" i="10"/>
  <c r="A243" i="10"/>
  <c r="D242" i="10"/>
  <c r="C242" i="10"/>
  <c r="B242" i="10"/>
  <c r="A242" i="10"/>
  <c r="D241" i="10"/>
  <c r="C241" i="10"/>
  <c r="B241" i="10"/>
  <c r="A241" i="10"/>
  <c r="D240" i="10"/>
  <c r="C240" i="10"/>
  <c r="B240" i="10"/>
  <c r="A240" i="10"/>
  <c r="D239" i="10"/>
  <c r="C239" i="10"/>
  <c r="B239" i="10"/>
  <c r="A239" i="10"/>
  <c r="D238" i="10"/>
  <c r="C238" i="10"/>
  <c r="B238" i="10"/>
  <c r="A238" i="10"/>
  <c r="D237" i="10"/>
  <c r="C237" i="10"/>
  <c r="B237" i="10"/>
  <c r="A237" i="10"/>
  <c r="D236" i="10"/>
  <c r="C236" i="10"/>
  <c r="B236" i="10"/>
  <c r="A236" i="10"/>
  <c r="D235" i="10"/>
  <c r="C235" i="10"/>
  <c r="B235" i="10"/>
  <c r="A235" i="10"/>
  <c r="D234" i="10"/>
  <c r="C234" i="10"/>
  <c r="B234" i="10"/>
  <c r="A234" i="10"/>
  <c r="D233" i="10"/>
  <c r="C233" i="10"/>
  <c r="B233" i="10"/>
  <c r="A233" i="10"/>
  <c r="D232" i="10"/>
  <c r="C232" i="10"/>
  <c r="B232" i="10"/>
  <c r="A232" i="10"/>
  <c r="D231" i="10"/>
  <c r="C231" i="10"/>
  <c r="B231" i="10"/>
  <c r="A231" i="10"/>
  <c r="D230" i="10"/>
  <c r="C230" i="10"/>
  <c r="B230" i="10"/>
  <c r="A230" i="10"/>
  <c r="D229" i="10"/>
  <c r="C229" i="10"/>
  <c r="B229" i="10"/>
  <c r="A229" i="10"/>
  <c r="D228" i="10"/>
  <c r="C228" i="10"/>
  <c r="B228" i="10"/>
  <c r="A228" i="10"/>
  <c r="D227" i="10"/>
  <c r="C227" i="10"/>
  <c r="B227" i="10"/>
  <c r="A227" i="10"/>
  <c r="D226" i="10"/>
  <c r="C226" i="10"/>
  <c r="B226" i="10"/>
  <c r="A226" i="10"/>
  <c r="D225" i="10"/>
  <c r="C225" i="10"/>
  <c r="B225" i="10"/>
  <c r="A225" i="10"/>
  <c r="D224" i="10"/>
  <c r="C224" i="10"/>
  <c r="B224" i="10"/>
  <c r="A224" i="10"/>
  <c r="D223" i="10"/>
  <c r="C223" i="10"/>
  <c r="B223" i="10"/>
  <c r="A223" i="10"/>
  <c r="D222" i="10"/>
  <c r="C222" i="10"/>
  <c r="B222" i="10"/>
  <c r="A222" i="10"/>
  <c r="D221" i="10"/>
  <c r="C221" i="10"/>
  <c r="B221" i="10"/>
  <c r="A221" i="10"/>
  <c r="D220" i="10"/>
  <c r="C220" i="10"/>
  <c r="B220" i="10"/>
  <c r="A220" i="10"/>
  <c r="D219" i="10"/>
  <c r="C219" i="10"/>
  <c r="B219" i="10"/>
  <c r="A219" i="10"/>
  <c r="D218" i="10"/>
  <c r="C218" i="10"/>
  <c r="B218" i="10"/>
  <c r="A218" i="10"/>
  <c r="D217" i="10"/>
  <c r="C217" i="10"/>
  <c r="B217" i="10"/>
  <c r="A217" i="10"/>
  <c r="D216" i="10"/>
  <c r="C216" i="10"/>
  <c r="B216" i="10"/>
  <c r="A216" i="10"/>
  <c r="D215" i="10"/>
  <c r="C215" i="10"/>
  <c r="B215" i="10"/>
  <c r="A215" i="10"/>
  <c r="D214" i="10"/>
  <c r="C214" i="10"/>
  <c r="B214" i="10"/>
  <c r="A214" i="10"/>
  <c r="D213" i="10"/>
  <c r="C213" i="10"/>
  <c r="B213" i="10"/>
  <c r="A213" i="10"/>
  <c r="D212" i="10"/>
  <c r="C212" i="10"/>
  <c r="B212" i="10"/>
  <c r="A212" i="10"/>
  <c r="D211" i="10"/>
  <c r="C211" i="10"/>
  <c r="B211" i="10"/>
  <c r="A211" i="10"/>
  <c r="D210" i="10"/>
  <c r="C210" i="10"/>
  <c r="B210" i="10"/>
  <c r="A210" i="10"/>
  <c r="D209" i="10"/>
  <c r="C209" i="10"/>
  <c r="B209" i="10"/>
  <c r="A209" i="10"/>
  <c r="D208" i="10"/>
  <c r="C208" i="10"/>
  <c r="B208" i="10"/>
  <c r="A208" i="10"/>
  <c r="D207" i="10"/>
  <c r="C207" i="10"/>
  <c r="B207" i="10"/>
  <c r="A207" i="10"/>
  <c r="D206" i="10"/>
  <c r="C206" i="10"/>
  <c r="B206" i="10"/>
  <c r="A206" i="10"/>
  <c r="D205" i="10"/>
  <c r="C205" i="10"/>
  <c r="B205" i="10"/>
  <c r="A205" i="10"/>
  <c r="D204" i="10"/>
  <c r="C204" i="10"/>
  <c r="B204" i="10"/>
  <c r="A204" i="10"/>
  <c r="D203" i="10"/>
  <c r="C203" i="10"/>
  <c r="B203" i="10"/>
  <c r="A203" i="10"/>
  <c r="D202" i="10"/>
  <c r="C202" i="10"/>
  <c r="B202" i="10"/>
  <c r="A202" i="10"/>
  <c r="D201" i="10"/>
  <c r="C201" i="10"/>
  <c r="B201" i="10"/>
  <c r="A201" i="10"/>
  <c r="D200" i="10"/>
  <c r="C200" i="10"/>
  <c r="B200" i="10"/>
  <c r="A200" i="10"/>
  <c r="D199" i="10"/>
  <c r="C199" i="10"/>
  <c r="B199" i="10"/>
  <c r="A199" i="10"/>
  <c r="D198" i="10"/>
  <c r="C198" i="10"/>
  <c r="B198" i="10"/>
  <c r="A198" i="10"/>
  <c r="D197" i="10"/>
  <c r="C197" i="10"/>
  <c r="B197" i="10"/>
  <c r="A197" i="10"/>
  <c r="D196" i="10"/>
  <c r="C196" i="10"/>
  <c r="B196" i="10"/>
  <c r="A196" i="10"/>
  <c r="D195" i="10"/>
  <c r="C195" i="10"/>
  <c r="B195" i="10"/>
  <c r="A195" i="10"/>
  <c r="D194" i="10"/>
  <c r="C194" i="10"/>
  <c r="B194" i="10"/>
  <c r="A194" i="10"/>
  <c r="D193" i="10"/>
  <c r="C193" i="10"/>
  <c r="B193" i="10"/>
  <c r="A193" i="10"/>
  <c r="D192" i="10"/>
  <c r="C192" i="10"/>
  <c r="B192" i="10"/>
  <c r="A192" i="10"/>
  <c r="D191" i="10"/>
  <c r="C191" i="10"/>
  <c r="B191" i="10"/>
  <c r="A191" i="10"/>
  <c r="D190" i="10"/>
  <c r="C190" i="10"/>
  <c r="B190" i="10"/>
  <c r="A190" i="10"/>
  <c r="D189" i="10"/>
  <c r="C189" i="10"/>
  <c r="B189" i="10"/>
  <c r="A189" i="10"/>
  <c r="D188" i="10"/>
  <c r="C188" i="10"/>
  <c r="B188" i="10"/>
  <c r="A188" i="10"/>
  <c r="D187" i="10"/>
  <c r="C187" i="10"/>
  <c r="B187" i="10"/>
  <c r="A187" i="10"/>
  <c r="D186" i="10"/>
  <c r="C186" i="10"/>
  <c r="B186" i="10"/>
  <c r="A186" i="10"/>
  <c r="D185" i="10"/>
  <c r="C185" i="10"/>
  <c r="B185" i="10"/>
  <c r="A185" i="10"/>
  <c r="D184" i="10"/>
  <c r="C184" i="10"/>
  <c r="B184" i="10"/>
  <c r="A184" i="10"/>
  <c r="D183" i="10"/>
  <c r="C183" i="10"/>
  <c r="B183" i="10"/>
  <c r="A183" i="10"/>
  <c r="D182" i="10"/>
  <c r="C182" i="10"/>
  <c r="B182" i="10"/>
  <c r="A182" i="10"/>
  <c r="D181" i="10"/>
  <c r="C181" i="10"/>
  <c r="B181" i="10"/>
  <c r="A181" i="10"/>
  <c r="D180" i="10"/>
  <c r="C180" i="10"/>
  <c r="B180" i="10"/>
  <c r="A180" i="10"/>
  <c r="D179" i="10"/>
  <c r="C179" i="10"/>
  <c r="B179" i="10"/>
  <c r="A179" i="10"/>
  <c r="D178" i="10"/>
  <c r="C178" i="10"/>
  <c r="B178" i="10"/>
  <c r="A178" i="10"/>
  <c r="D177" i="10"/>
  <c r="C177" i="10"/>
  <c r="B177" i="10"/>
  <c r="A177" i="10"/>
  <c r="D176" i="10"/>
  <c r="C176" i="10"/>
  <c r="B176" i="10"/>
  <c r="A176" i="10"/>
  <c r="D175" i="10"/>
  <c r="C175" i="10"/>
  <c r="B175" i="10"/>
  <c r="A175" i="10"/>
  <c r="D174" i="10"/>
  <c r="C174" i="10"/>
  <c r="B174" i="10"/>
  <c r="A174" i="10"/>
  <c r="D173" i="10"/>
  <c r="C173" i="10"/>
  <c r="B173" i="10"/>
  <c r="A173" i="10"/>
  <c r="D172" i="10"/>
  <c r="C172" i="10"/>
  <c r="B172" i="10"/>
  <c r="A172" i="10"/>
  <c r="D171" i="10"/>
  <c r="C171" i="10"/>
  <c r="B171" i="10"/>
  <c r="A171" i="10"/>
  <c r="D170" i="10"/>
  <c r="C170" i="10"/>
  <c r="B170" i="10"/>
  <c r="A170" i="10"/>
  <c r="D169" i="10"/>
  <c r="C169" i="10"/>
  <c r="B169" i="10"/>
  <c r="A169" i="10"/>
  <c r="D168" i="10"/>
  <c r="C168" i="10"/>
  <c r="B168" i="10"/>
  <c r="A168" i="10"/>
  <c r="D167" i="10"/>
  <c r="C167" i="10"/>
  <c r="B167" i="10"/>
  <c r="A167" i="10"/>
  <c r="D166" i="10"/>
  <c r="C166" i="10"/>
  <c r="B166" i="10"/>
  <c r="A166" i="10"/>
  <c r="D165" i="10"/>
  <c r="C165" i="10"/>
  <c r="B165" i="10"/>
  <c r="A165" i="10"/>
  <c r="D164" i="10"/>
  <c r="C164" i="10"/>
  <c r="B164" i="10"/>
  <c r="A164" i="10"/>
  <c r="D163" i="10"/>
  <c r="C163" i="10"/>
  <c r="B163" i="10"/>
  <c r="A163" i="10"/>
  <c r="D162" i="10"/>
  <c r="C162" i="10"/>
  <c r="B162" i="10"/>
  <c r="A162" i="10"/>
  <c r="D161" i="10"/>
  <c r="C161" i="10"/>
  <c r="B161" i="10"/>
  <c r="A161" i="10"/>
  <c r="D160" i="10"/>
  <c r="C160" i="10"/>
  <c r="B160" i="10"/>
  <c r="A160" i="10"/>
  <c r="D159" i="10"/>
  <c r="C159" i="10"/>
  <c r="B159" i="10"/>
  <c r="A159" i="10"/>
  <c r="D158" i="10"/>
  <c r="C158" i="10"/>
  <c r="B158" i="10"/>
  <c r="A158" i="10"/>
  <c r="D157" i="10"/>
  <c r="C157" i="10"/>
  <c r="B157" i="10"/>
  <c r="A157" i="10"/>
  <c r="D156" i="10"/>
  <c r="C156" i="10"/>
  <c r="B156" i="10"/>
  <c r="A156" i="10"/>
  <c r="D155" i="10"/>
  <c r="C155" i="10"/>
  <c r="B155" i="10"/>
  <c r="A155" i="10"/>
  <c r="D154" i="10"/>
  <c r="C154" i="10"/>
  <c r="B154" i="10"/>
  <c r="A154" i="10"/>
  <c r="D153" i="10"/>
  <c r="C153" i="10"/>
  <c r="B153" i="10"/>
  <c r="A153" i="10"/>
  <c r="D152" i="10"/>
  <c r="C152" i="10"/>
  <c r="B152" i="10"/>
  <c r="A152" i="10"/>
  <c r="D151" i="10"/>
  <c r="C151" i="10"/>
  <c r="B151" i="10"/>
  <c r="A151" i="10"/>
  <c r="D150" i="10"/>
  <c r="C150" i="10"/>
  <c r="B150" i="10"/>
  <c r="A150" i="10"/>
  <c r="D149" i="10"/>
  <c r="C149" i="10"/>
  <c r="B149" i="10"/>
  <c r="A149" i="10"/>
  <c r="D148" i="10"/>
  <c r="C148" i="10"/>
  <c r="B148" i="10"/>
  <c r="A148" i="10"/>
  <c r="D147" i="10"/>
  <c r="C147" i="10"/>
  <c r="B147" i="10"/>
  <c r="A147" i="10"/>
  <c r="D146" i="10"/>
  <c r="C146" i="10"/>
  <c r="B146" i="10"/>
  <c r="A146" i="10"/>
  <c r="D145" i="10"/>
  <c r="C145" i="10"/>
  <c r="B145" i="10"/>
  <c r="A145" i="10"/>
  <c r="D144" i="10"/>
  <c r="C144" i="10"/>
  <c r="B144" i="10"/>
  <c r="A144" i="10"/>
  <c r="D143" i="10"/>
  <c r="C143" i="10"/>
  <c r="B143" i="10"/>
  <c r="A143" i="10"/>
  <c r="D142" i="10"/>
  <c r="C142" i="10"/>
  <c r="B142" i="10"/>
  <c r="A142" i="10"/>
  <c r="D141" i="10"/>
  <c r="C141" i="10"/>
  <c r="B141" i="10"/>
  <c r="A141" i="10"/>
  <c r="D140" i="10"/>
  <c r="C140" i="10"/>
  <c r="B140" i="10"/>
  <c r="A140" i="10"/>
  <c r="D139" i="10"/>
  <c r="C139" i="10"/>
  <c r="B139" i="10"/>
  <c r="A139" i="10"/>
  <c r="D138" i="10"/>
  <c r="C138" i="10"/>
  <c r="B138" i="10"/>
  <c r="A138" i="10"/>
  <c r="D137" i="10"/>
  <c r="C137" i="10"/>
  <c r="B137" i="10"/>
  <c r="A137" i="10"/>
  <c r="D136" i="10"/>
  <c r="C136" i="10"/>
  <c r="B136" i="10"/>
  <c r="A136" i="10"/>
  <c r="D135" i="10"/>
  <c r="C135" i="10"/>
  <c r="B135" i="10"/>
  <c r="A135" i="10"/>
  <c r="D134" i="10"/>
  <c r="C134" i="10"/>
  <c r="B134" i="10"/>
  <c r="A134" i="10"/>
  <c r="D133" i="10"/>
  <c r="C133" i="10"/>
  <c r="B133" i="10"/>
  <c r="A133" i="10"/>
  <c r="D132" i="10"/>
  <c r="C132" i="10"/>
  <c r="B132" i="10"/>
  <c r="A132" i="10"/>
  <c r="D131" i="10"/>
  <c r="C131" i="10"/>
  <c r="B131" i="10"/>
  <c r="A131" i="10"/>
  <c r="D130" i="10"/>
  <c r="C130" i="10"/>
  <c r="B130" i="10"/>
  <c r="A130" i="10"/>
  <c r="D129" i="10"/>
  <c r="C129" i="10"/>
  <c r="B129" i="10"/>
  <c r="A129" i="10"/>
  <c r="D128" i="10"/>
  <c r="C128" i="10"/>
  <c r="B128" i="10"/>
  <c r="A128" i="10"/>
  <c r="D127" i="10"/>
  <c r="C127" i="10"/>
  <c r="B127" i="10"/>
  <c r="A127" i="10"/>
  <c r="D126" i="10"/>
  <c r="C126" i="10"/>
  <c r="B126" i="10"/>
  <c r="A126" i="10"/>
  <c r="D125" i="10"/>
  <c r="C125" i="10"/>
  <c r="B125" i="10"/>
  <c r="A125" i="10"/>
  <c r="D124" i="10"/>
  <c r="C124" i="10"/>
  <c r="B124" i="10"/>
  <c r="A124" i="10"/>
  <c r="D123" i="10"/>
  <c r="C123" i="10"/>
  <c r="B123" i="10"/>
  <c r="A123" i="10"/>
  <c r="D122" i="10"/>
  <c r="C122" i="10"/>
  <c r="B122" i="10"/>
  <c r="A122" i="10"/>
  <c r="D121" i="10"/>
  <c r="C121" i="10"/>
  <c r="B121" i="10"/>
  <c r="A121" i="10"/>
  <c r="D120" i="10"/>
  <c r="C120" i="10"/>
  <c r="B120" i="10"/>
  <c r="A120" i="10"/>
  <c r="D119" i="10"/>
  <c r="C119" i="10"/>
  <c r="B119" i="10"/>
  <c r="A119" i="10"/>
  <c r="D118" i="10"/>
  <c r="C118" i="10"/>
  <c r="B118" i="10"/>
  <c r="A118" i="10"/>
  <c r="D117" i="10"/>
  <c r="C117" i="10"/>
  <c r="B117" i="10"/>
  <c r="A117" i="10"/>
  <c r="D116" i="10"/>
  <c r="C116" i="10"/>
  <c r="B116" i="10"/>
  <c r="A116" i="10"/>
  <c r="D115" i="10"/>
  <c r="C115" i="10"/>
  <c r="B115" i="10"/>
  <c r="A115" i="10"/>
  <c r="D114" i="10"/>
  <c r="C114" i="10"/>
  <c r="B114" i="10"/>
  <c r="A114" i="10"/>
  <c r="D113" i="10"/>
  <c r="C113" i="10"/>
  <c r="B113" i="10"/>
  <c r="A113" i="10"/>
  <c r="D112" i="10"/>
  <c r="C112" i="10"/>
  <c r="B112" i="10"/>
  <c r="A112" i="10"/>
  <c r="D111" i="10"/>
  <c r="C111" i="10"/>
  <c r="B111" i="10"/>
  <c r="A111" i="10"/>
  <c r="D110" i="10"/>
  <c r="C110" i="10"/>
  <c r="B110" i="10"/>
  <c r="A110" i="10"/>
  <c r="D109" i="10"/>
  <c r="C109" i="10"/>
  <c r="B109" i="10"/>
  <c r="A109" i="10"/>
  <c r="D108" i="10"/>
  <c r="C108" i="10"/>
  <c r="B108" i="10"/>
  <c r="A108" i="10"/>
  <c r="D107" i="10"/>
  <c r="C107" i="10"/>
  <c r="B107" i="10"/>
  <c r="A107" i="10"/>
  <c r="D106" i="10"/>
  <c r="C106" i="10"/>
  <c r="B106" i="10"/>
  <c r="A106" i="10"/>
  <c r="D105" i="10"/>
  <c r="C105" i="10"/>
  <c r="B105" i="10"/>
  <c r="A105" i="10"/>
  <c r="D104" i="10"/>
  <c r="C104" i="10"/>
  <c r="B104" i="10"/>
  <c r="A104" i="10"/>
  <c r="D103" i="10"/>
  <c r="C103" i="10"/>
  <c r="B103" i="10"/>
  <c r="A103" i="10"/>
  <c r="D102" i="10"/>
  <c r="C102" i="10"/>
  <c r="B102" i="10"/>
  <c r="A102" i="10"/>
  <c r="D101" i="10"/>
  <c r="C101" i="10"/>
  <c r="B101" i="10"/>
  <c r="A101" i="10"/>
  <c r="D100" i="10"/>
  <c r="C100" i="10"/>
  <c r="B100" i="10"/>
  <c r="A100" i="10"/>
  <c r="D99" i="10"/>
  <c r="C99" i="10"/>
  <c r="B99" i="10"/>
  <c r="A99" i="10"/>
  <c r="D98" i="10"/>
  <c r="C98" i="10"/>
  <c r="B98" i="10"/>
  <c r="A98" i="10"/>
  <c r="D97" i="10"/>
  <c r="C97" i="10"/>
  <c r="B97" i="10"/>
  <c r="A97" i="10"/>
  <c r="D96" i="10"/>
  <c r="C96" i="10"/>
  <c r="B96" i="10"/>
  <c r="A96" i="10"/>
  <c r="D95" i="10"/>
  <c r="C95" i="10"/>
  <c r="B95" i="10"/>
  <c r="A95" i="10"/>
  <c r="D94" i="10"/>
  <c r="C94" i="10"/>
  <c r="B94" i="10"/>
  <c r="A94" i="10"/>
  <c r="D93" i="10"/>
  <c r="C93" i="10"/>
  <c r="B93" i="10"/>
  <c r="A93" i="10"/>
  <c r="D92" i="10"/>
  <c r="C92" i="10"/>
  <c r="B92" i="10"/>
  <c r="A92" i="10"/>
  <c r="D91" i="10"/>
  <c r="C91" i="10"/>
  <c r="B91" i="10"/>
  <c r="A91" i="10"/>
  <c r="D90" i="10"/>
  <c r="C90" i="10"/>
  <c r="B90" i="10"/>
  <c r="A90" i="10"/>
  <c r="D89" i="10"/>
  <c r="C89" i="10"/>
  <c r="B89" i="10"/>
  <c r="A89" i="10"/>
  <c r="D88" i="10"/>
  <c r="C88" i="10"/>
  <c r="B88" i="10"/>
  <c r="A88" i="10"/>
  <c r="D87" i="10"/>
  <c r="C87" i="10"/>
  <c r="B87" i="10"/>
  <c r="A87" i="10"/>
  <c r="D86" i="10"/>
  <c r="C86" i="10"/>
  <c r="B86" i="10"/>
  <c r="A86" i="10"/>
  <c r="D85" i="10"/>
  <c r="C85" i="10"/>
  <c r="B85" i="10"/>
  <c r="A85" i="10"/>
  <c r="D84" i="10"/>
  <c r="C84" i="10"/>
  <c r="B84" i="10"/>
  <c r="A84" i="10"/>
  <c r="D83" i="10"/>
  <c r="C83" i="10"/>
  <c r="B83" i="10"/>
  <c r="A83" i="10"/>
  <c r="D82" i="10"/>
  <c r="C82" i="10"/>
  <c r="B82" i="10"/>
  <c r="A82" i="10"/>
  <c r="D81" i="10"/>
  <c r="C81" i="10"/>
  <c r="B81" i="10"/>
  <c r="A81" i="10"/>
  <c r="D80" i="10"/>
  <c r="C80" i="10"/>
  <c r="B80" i="10"/>
  <c r="A80" i="10"/>
  <c r="D79" i="10"/>
  <c r="C79" i="10"/>
  <c r="B79" i="10"/>
  <c r="A79" i="10"/>
  <c r="D78" i="10"/>
  <c r="C78" i="10"/>
  <c r="B78" i="10"/>
  <c r="A78" i="10"/>
  <c r="D77" i="10"/>
  <c r="C77" i="10"/>
  <c r="B77" i="10"/>
  <c r="A77" i="10"/>
  <c r="D76" i="10"/>
  <c r="C76" i="10"/>
  <c r="B76" i="10"/>
  <c r="A76" i="10"/>
  <c r="D75" i="10"/>
  <c r="C75" i="10"/>
  <c r="B75" i="10"/>
  <c r="A75" i="10"/>
  <c r="D74" i="10"/>
  <c r="C74" i="10"/>
  <c r="B74" i="10"/>
  <c r="A74" i="10"/>
  <c r="D73" i="10"/>
  <c r="C73" i="10"/>
  <c r="B73" i="10"/>
  <c r="A73" i="10"/>
  <c r="D72" i="10"/>
  <c r="C72" i="10"/>
  <c r="B72" i="10"/>
  <c r="A72" i="10"/>
  <c r="D71" i="10"/>
  <c r="C71" i="10"/>
  <c r="B71" i="10"/>
  <c r="A71" i="10"/>
  <c r="D70" i="10"/>
  <c r="C70" i="10"/>
  <c r="B70" i="10"/>
  <c r="A70" i="10"/>
  <c r="D69" i="10"/>
  <c r="C69" i="10"/>
  <c r="B69" i="10"/>
  <c r="A69" i="10"/>
  <c r="D68" i="10"/>
  <c r="C68" i="10"/>
  <c r="B68" i="10"/>
  <c r="A68" i="10"/>
  <c r="D67" i="10"/>
  <c r="C67" i="10"/>
  <c r="B67" i="10"/>
  <c r="A67" i="10"/>
  <c r="D66" i="10"/>
  <c r="C66" i="10"/>
  <c r="B66" i="10"/>
  <c r="A66" i="10"/>
  <c r="D65" i="10"/>
  <c r="C65" i="10"/>
  <c r="B65" i="10"/>
  <c r="A65" i="10"/>
  <c r="D64" i="10"/>
  <c r="C64" i="10"/>
  <c r="B64" i="10"/>
  <c r="A64" i="10"/>
  <c r="D63" i="10"/>
  <c r="C63" i="10"/>
  <c r="B63" i="10"/>
  <c r="A63" i="10"/>
  <c r="D62" i="10"/>
  <c r="C62" i="10"/>
  <c r="B62" i="10"/>
  <c r="A62" i="10"/>
  <c r="D61" i="10"/>
  <c r="C61" i="10"/>
  <c r="B61" i="10"/>
  <c r="A61" i="10"/>
  <c r="D60" i="10"/>
  <c r="C60" i="10"/>
  <c r="B60" i="10"/>
  <c r="A60" i="10"/>
  <c r="D59" i="10"/>
  <c r="C59" i="10"/>
  <c r="B59" i="10"/>
  <c r="A59" i="10"/>
  <c r="D58" i="10"/>
  <c r="C58" i="10"/>
  <c r="B58" i="10"/>
  <c r="A58" i="10"/>
  <c r="D57" i="10"/>
  <c r="C57" i="10"/>
  <c r="B57" i="10"/>
  <c r="A57" i="10"/>
  <c r="D56" i="10"/>
  <c r="C56" i="10"/>
  <c r="B56" i="10"/>
  <c r="A56" i="10"/>
  <c r="D55" i="10"/>
  <c r="C55" i="10"/>
  <c r="B55" i="10"/>
  <c r="A55" i="10"/>
  <c r="D54" i="10"/>
  <c r="C54" i="10"/>
  <c r="B54" i="10"/>
  <c r="A54" i="10"/>
  <c r="D53" i="10"/>
  <c r="C53" i="10"/>
  <c r="B53" i="10"/>
  <c r="A53" i="10"/>
  <c r="D52" i="10"/>
  <c r="C52" i="10"/>
  <c r="B52" i="10"/>
  <c r="A52" i="10"/>
  <c r="D51" i="10"/>
  <c r="C51" i="10"/>
  <c r="B51" i="10"/>
  <c r="A51" i="10"/>
  <c r="D50" i="10"/>
  <c r="C50" i="10"/>
  <c r="B50" i="10"/>
  <c r="A50" i="10"/>
  <c r="D49" i="10"/>
  <c r="C49" i="10"/>
  <c r="B49" i="10"/>
  <c r="A49" i="10"/>
  <c r="D48" i="10"/>
  <c r="C48" i="10"/>
  <c r="B48" i="10"/>
  <c r="A48" i="10"/>
  <c r="D47" i="10"/>
  <c r="C47" i="10"/>
  <c r="B47" i="10"/>
  <c r="A47" i="10"/>
  <c r="D46" i="10"/>
  <c r="C46" i="10"/>
  <c r="B46" i="10"/>
  <c r="A46" i="10"/>
  <c r="D45" i="10"/>
  <c r="C45" i="10"/>
  <c r="B45" i="10"/>
  <c r="A45" i="10"/>
  <c r="D44" i="10"/>
  <c r="C44" i="10"/>
  <c r="B44" i="10"/>
  <c r="A44" i="10"/>
  <c r="D43" i="10"/>
  <c r="C43" i="10"/>
  <c r="B43" i="10"/>
  <c r="A43" i="10"/>
  <c r="D42" i="10"/>
  <c r="C42" i="10"/>
  <c r="B42" i="10"/>
  <c r="A42" i="10"/>
  <c r="D41" i="10"/>
  <c r="C41" i="10"/>
  <c r="B41" i="10"/>
  <c r="A41" i="10"/>
  <c r="D40" i="10"/>
  <c r="C40" i="10"/>
  <c r="B40" i="10"/>
  <c r="A40" i="10"/>
  <c r="D39" i="10"/>
  <c r="C39" i="10"/>
  <c r="B39" i="10"/>
  <c r="A39" i="10"/>
  <c r="D38" i="10"/>
  <c r="C38" i="10"/>
  <c r="B38" i="10"/>
  <c r="A38" i="10"/>
  <c r="D37" i="10"/>
  <c r="C37" i="10"/>
  <c r="B37" i="10"/>
  <c r="A37" i="10"/>
  <c r="D36" i="10"/>
  <c r="C36" i="10"/>
  <c r="B36" i="10"/>
  <c r="A36" i="10"/>
  <c r="D35" i="10"/>
  <c r="C35" i="10"/>
  <c r="B35" i="10"/>
  <c r="A35" i="10"/>
  <c r="D34" i="10"/>
  <c r="C34" i="10"/>
  <c r="B34" i="10"/>
  <c r="A34" i="10"/>
  <c r="D33" i="10"/>
  <c r="C33" i="10"/>
  <c r="B33" i="10"/>
  <c r="A33" i="10"/>
  <c r="D32" i="10"/>
  <c r="C32" i="10"/>
  <c r="B32" i="10"/>
  <c r="A32" i="10"/>
  <c r="D31" i="10"/>
  <c r="C31" i="10"/>
  <c r="B31" i="10"/>
  <c r="A31" i="10"/>
  <c r="D30" i="10"/>
  <c r="C30" i="10"/>
  <c r="B30" i="10"/>
  <c r="A30" i="10"/>
  <c r="D29" i="10"/>
  <c r="C29" i="10"/>
  <c r="B29" i="10"/>
  <c r="A29" i="10"/>
  <c r="D28" i="10"/>
  <c r="C28" i="10"/>
  <c r="B28" i="10"/>
  <c r="A28" i="10"/>
  <c r="D27" i="10"/>
  <c r="C27" i="10"/>
  <c r="B27" i="10"/>
  <c r="A27" i="10"/>
  <c r="D26" i="10"/>
  <c r="C26" i="10"/>
  <c r="B26" i="10"/>
  <c r="A26" i="10"/>
  <c r="D25" i="10"/>
  <c r="C25" i="10"/>
  <c r="B25" i="10"/>
  <c r="A25" i="10"/>
  <c r="D24" i="10"/>
  <c r="C24" i="10"/>
  <c r="B24" i="10"/>
  <c r="A24" i="10"/>
  <c r="D23" i="10"/>
  <c r="C23" i="10"/>
  <c r="B23" i="10"/>
  <c r="A23" i="10"/>
  <c r="D22" i="10"/>
  <c r="C22" i="10"/>
  <c r="B22" i="10"/>
  <c r="A22" i="10"/>
  <c r="D21" i="10"/>
  <c r="C21" i="10"/>
  <c r="B21" i="10"/>
  <c r="A21" i="10"/>
  <c r="D20" i="10"/>
  <c r="C20" i="10"/>
  <c r="B20" i="10"/>
  <c r="A20" i="10"/>
  <c r="D19" i="10"/>
  <c r="C19" i="10"/>
  <c r="B19" i="10"/>
  <c r="A19" i="10"/>
  <c r="D18" i="10"/>
  <c r="C18" i="10"/>
  <c r="B18" i="10"/>
  <c r="A18" i="10"/>
  <c r="D17" i="10"/>
  <c r="C17" i="10"/>
  <c r="B17" i="10"/>
  <c r="A17" i="10"/>
  <c r="D16" i="10"/>
  <c r="C16" i="10"/>
  <c r="B16" i="10"/>
  <c r="A16" i="10"/>
  <c r="D15" i="10"/>
  <c r="C15" i="10"/>
  <c r="B15" i="10"/>
  <c r="A15" i="10"/>
  <c r="D14" i="10"/>
  <c r="C14" i="10"/>
  <c r="B14" i="10"/>
  <c r="A14" i="10"/>
  <c r="D13" i="10"/>
  <c r="C13" i="10"/>
  <c r="B13" i="10"/>
  <c r="A13" i="10"/>
  <c r="D12" i="10"/>
  <c r="C12" i="10"/>
  <c r="B12" i="10"/>
  <c r="A12" i="10"/>
  <c r="D11" i="10"/>
  <c r="C11" i="10"/>
  <c r="B11" i="10"/>
  <c r="A11" i="10"/>
  <c r="D10" i="10"/>
  <c r="C10" i="10"/>
  <c r="B10" i="10"/>
  <c r="A10" i="10"/>
  <c r="D9" i="10"/>
  <c r="C9" i="10"/>
  <c r="B9" i="10"/>
  <c r="A9" i="10"/>
  <c r="D8" i="10"/>
  <c r="C8" i="10"/>
  <c r="B8" i="10"/>
  <c r="A8" i="10"/>
  <c r="D7" i="10"/>
  <c r="C7" i="10"/>
  <c r="B7" i="10"/>
  <c r="A7" i="10"/>
  <c r="D6" i="10"/>
  <c r="C6" i="10"/>
  <c r="B6" i="10"/>
  <c r="A6" i="10"/>
  <c r="D5" i="10"/>
  <c r="C5" i="10"/>
  <c r="B5" i="10"/>
  <c r="A5" i="10"/>
  <c r="D4" i="10"/>
  <c r="C4" i="10"/>
  <c r="B4" i="10"/>
  <c r="A4" i="10"/>
  <c r="D3" i="10"/>
  <c r="C3" i="10"/>
  <c r="B3" i="10"/>
  <c r="A3" i="10"/>
  <c r="B2" i="10"/>
  <c r="C2" i="10"/>
  <c r="D2" i="10"/>
  <c r="A2" i="10"/>
  <c r="F1083" i="2" l="1"/>
  <c r="F1067" i="2"/>
  <c r="F1051" i="2"/>
  <c r="F1037" i="2"/>
  <c r="F1021" i="2"/>
  <c r="F1005" i="2"/>
  <c r="F991" i="2"/>
  <c r="F975" i="2"/>
  <c r="F959" i="2"/>
  <c r="F943" i="2"/>
  <c r="F929" i="2"/>
  <c r="F913" i="2"/>
  <c r="F897" i="2"/>
  <c r="F883" i="2"/>
  <c r="F867" i="2"/>
  <c r="F851" i="2"/>
  <c r="F835" i="2"/>
  <c r="F821" i="2"/>
  <c r="F805" i="2"/>
  <c r="F789" i="2"/>
  <c r="F775" i="2"/>
  <c r="F759" i="2"/>
  <c r="F743" i="2"/>
  <c r="F727" i="2"/>
  <c r="F713" i="2"/>
  <c r="F697" i="2"/>
  <c r="F681" i="2"/>
  <c r="F667" i="2"/>
  <c r="F651" i="2"/>
  <c r="F635" i="2"/>
  <c r="F619" i="2"/>
  <c r="F605" i="2"/>
  <c r="F589" i="2"/>
  <c r="F573" i="2"/>
  <c r="F559" i="2"/>
  <c r="F543" i="2"/>
  <c r="F527" i="2"/>
  <c r="F511" i="2"/>
  <c r="F497" i="2"/>
  <c r="F481" i="2"/>
  <c r="F465" i="2"/>
  <c r="F451" i="2"/>
  <c r="F435" i="2"/>
  <c r="F419" i="2"/>
  <c r="F403" i="2"/>
  <c r="F389" i="2"/>
  <c r="F373" i="2"/>
  <c r="F357" i="2"/>
  <c r="F343" i="2"/>
  <c r="F327" i="2"/>
  <c r="F311" i="2"/>
  <c r="F295" i="2"/>
  <c r="F281" i="2"/>
  <c r="F265" i="2"/>
  <c r="F249" i="2"/>
  <c r="F235" i="2"/>
  <c r="B235" i="3" s="1"/>
  <c r="F235" i="3" s="1"/>
  <c r="F219" i="2"/>
  <c r="F203" i="2"/>
  <c r="F187" i="2"/>
  <c r="F173" i="2"/>
  <c r="F157" i="2"/>
  <c r="F141" i="2"/>
  <c r="F127" i="2"/>
  <c r="B127" i="3" s="1"/>
  <c r="F127" i="3" s="1"/>
  <c r="F111" i="2"/>
  <c r="F95" i="2"/>
  <c r="F79" i="2"/>
  <c r="F65" i="2"/>
  <c r="F49" i="2"/>
  <c r="F33" i="2"/>
  <c r="F1050" i="2"/>
  <c r="F988" i="2"/>
  <c r="F912" i="2"/>
  <c r="F850" i="2"/>
  <c r="F1082" i="2"/>
  <c r="F1066" i="2"/>
  <c r="F1036" i="2"/>
  <c r="F1020" i="2"/>
  <c r="F1004" i="2"/>
  <c r="F974" i="2"/>
  <c r="F958" i="2"/>
  <c r="F942" i="2"/>
  <c r="F928" i="2"/>
  <c r="F896" i="2"/>
  <c r="F880" i="2"/>
  <c r="F866" i="2"/>
  <c r="F834" i="2"/>
  <c r="F820" i="2"/>
  <c r="F804" i="2"/>
  <c r="F788" i="2"/>
  <c r="F758" i="2"/>
  <c r="F1078" i="2"/>
  <c r="F1064" i="2"/>
  <c r="F1048" i="2"/>
  <c r="F1032" i="2"/>
  <c r="F1018" i="2"/>
  <c r="F1002" i="2"/>
  <c r="F986" i="2"/>
  <c r="F970" i="2"/>
  <c r="F956" i="2"/>
  <c r="F940" i="2"/>
  <c r="F924" i="2"/>
  <c r="F910" i="2"/>
  <c r="F894" i="2"/>
  <c r="F878" i="2"/>
  <c r="F862" i="2"/>
  <c r="F848" i="2"/>
  <c r="F832" i="2"/>
  <c r="F816" i="2"/>
  <c r="F802" i="2"/>
  <c r="F786" i="2"/>
  <c r="F770" i="2"/>
  <c r="F754" i="2"/>
  <c r="F740" i="2"/>
  <c r="F724" i="2"/>
  <c r="F708" i="2"/>
  <c r="F694" i="2"/>
  <c r="F678" i="2"/>
  <c r="F662" i="2"/>
  <c r="F646" i="2"/>
  <c r="F632" i="2"/>
  <c r="F616" i="2"/>
  <c r="F600" i="2"/>
  <c r="F586" i="2"/>
  <c r="F570" i="2"/>
  <c r="F554" i="2"/>
  <c r="F538" i="2"/>
  <c r="F524" i="2"/>
  <c r="F508" i="2"/>
  <c r="F492" i="2"/>
  <c r="F478" i="2"/>
  <c r="F462" i="2"/>
  <c r="F446" i="2"/>
  <c r="F430" i="2"/>
  <c r="F416" i="2"/>
  <c r="F400" i="2"/>
  <c r="F384" i="2"/>
  <c r="F370" i="2"/>
  <c r="F354" i="2"/>
  <c r="F338" i="2"/>
  <c r="F322" i="2"/>
  <c r="F308" i="2"/>
  <c r="F292" i="2"/>
  <c r="F276" i="2"/>
  <c r="F262" i="2"/>
  <c r="B262" i="3" s="1"/>
  <c r="F262" i="3" s="1"/>
  <c r="F246" i="2"/>
  <c r="F230" i="2"/>
  <c r="F214" i="2"/>
  <c r="F200" i="2"/>
  <c r="F184" i="2"/>
  <c r="F168" i="2"/>
  <c r="F154" i="2"/>
  <c r="B154" i="3" s="1"/>
  <c r="F154" i="3" s="1"/>
  <c r="F138" i="2"/>
  <c r="F122" i="2"/>
  <c r="F106" i="2"/>
  <c r="F92" i="2"/>
  <c r="F76" i="2"/>
  <c r="F60" i="2"/>
  <c r="F46" i="2"/>
  <c r="B46" i="3" s="1"/>
  <c r="F46" i="3" s="1"/>
  <c r="F30" i="2"/>
  <c r="F1077" i="2"/>
  <c r="F1047" i="2"/>
  <c r="F1031" i="2"/>
  <c r="F1015" i="2"/>
  <c r="F985" i="2"/>
  <c r="F955" i="2"/>
  <c r="F923" i="2"/>
  <c r="F893" i="2"/>
  <c r="F847" i="2"/>
  <c r="F815" i="2"/>
  <c r="F785" i="2"/>
  <c r="F739" i="2"/>
  <c r="F707" i="2"/>
  <c r="F661" i="2"/>
  <c r="F631" i="2"/>
  <c r="F599" i="2"/>
  <c r="F1063" i="2"/>
  <c r="F1001" i="2"/>
  <c r="F969" i="2"/>
  <c r="F939" i="2"/>
  <c r="F907" i="2"/>
  <c r="F877" i="2"/>
  <c r="F861" i="2"/>
  <c r="F831" i="2"/>
  <c r="F799" i="2"/>
  <c r="F769" i="2"/>
  <c r="F753" i="2"/>
  <c r="F723" i="2"/>
  <c r="F691" i="2"/>
  <c r="F677" i="2"/>
  <c r="F645" i="2"/>
  <c r="F615" i="2"/>
  <c r="F583" i="2"/>
  <c r="F1075" i="2"/>
  <c r="F1059" i="2"/>
  <c r="F1045" i="2"/>
  <c r="F1029" i="2"/>
  <c r="F1013" i="2"/>
  <c r="F997" i="2"/>
  <c r="F983" i="2"/>
  <c r="F967" i="2"/>
  <c r="F951" i="2"/>
  <c r="F937" i="2"/>
  <c r="F921" i="2"/>
  <c r="F905" i="2"/>
  <c r="F889" i="2"/>
  <c r="F875" i="2"/>
  <c r="F859" i="2"/>
  <c r="F843" i="2"/>
  <c r="F829" i="2"/>
  <c r="F813" i="2"/>
  <c r="F797" i="2"/>
  <c r="F781" i="2"/>
  <c r="F767" i="2"/>
  <c r="F751" i="2"/>
  <c r="F735" i="2"/>
  <c r="F721" i="2"/>
  <c r="F705" i="2"/>
  <c r="F689" i="2"/>
  <c r="F673" i="2"/>
  <c r="F659" i="2"/>
  <c r="F643" i="2"/>
  <c r="F627" i="2"/>
  <c r="F613" i="2"/>
  <c r="F597" i="2"/>
  <c r="F581" i="2"/>
  <c r="F565" i="2"/>
  <c r="F551" i="2"/>
  <c r="F535" i="2"/>
  <c r="F519" i="2"/>
  <c r="F505" i="2"/>
  <c r="F489" i="2"/>
  <c r="F473" i="2"/>
  <c r="F457" i="2"/>
  <c r="F443" i="2"/>
  <c r="F427" i="2"/>
  <c r="F411" i="2"/>
  <c r="F397" i="2"/>
  <c r="F381" i="2"/>
  <c r="F365" i="2"/>
  <c r="F349" i="2"/>
  <c r="F335" i="2"/>
  <c r="F319" i="2"/>
  <c r="F303" i="2"/>
  <c r="F289" i="2"/>
  <c r="F273" i="2"/>
  <c r="F257" i="2"/>
  <c r="F241" i="2"/>
  <c r="F227" i="2"/>
  <c r="F211" i="2"/>
  <c r="F195" i="2"/>
  <c r="F181" i="2"/>
  <c r="B181" i="3" s="1"/>
  <c r="F181" i="3" s="1"/>
  <c r="F165" i="2"/>
  <c r="F149" i="2"/>
  <c r="F133" i="2"/>
  <c r="F119" i="2"/>
  <c r="F103" i="2"/>
  <c r="F87" i="2"/>
  <c r="F73" i="2"/>
  <c r="B73" i="3" s="1"/>
  <c r="F73" i="3" s="1"/>
  <c r="F57" i="2"/>
  <c r="F41" i="2"/>
  <c r="F25" i="2"/>
  <c r="F1058" i="2"/>
  <c r="F1042" i="2"/>
  <c r="F1028" i="2"/>
  <c r="F996" i="2"/>
  <c r="F966" i="2"/>
  <c r="F934" i="2"/>
  <c r="F904" i="2"/>
  <c r="F874" i="2"/>
  <c r="F842" i="2"/>
  <c r="F812" i="2"/>
  <c r="F780" i="2"/>
  <c r="F750" i="2"/>
  <c r="F718" i="2"/>
  <c r="F688" i="2"/>
  <c r="F658" i="2"/>
  <c r="F626" i="2"/>
  <c r="F1074" i="2"/>
  <c r="F1012" i="2"/>
  <c r="F982" i="2"/>
  <c r="F950" i="2"/>
  <c r="F920" i="2"/>
  <c r="F888" i="2"/>
  <c r="F858" i="2"/>
  <c r="F826" i="2"/>
  <c r="F796" i="2"/>
  <c r="F766" i="2"/>
  <c r="F734" i="2"/>
  <c r="F704" i="2"/>
  <c r="F672" i="2"/>
  <c r="F642" i="2"/>
  <c r="F610" i="2"/>
  <c r="F1086" i="2"/>
  <c r="F1072" i="2"/>
  <c r="F1056" i="2"/>
  <c r="F1040" i="2"/>
  <c r="F1024" i="2"/>
  <c r="F1010" i="2"/>
  <c r="F994" i="2"/>
  <c r="F978" i="2"/>
  <c r="F964" i="2"/>
  <c r="F948" i="2"/>
  <c r="F932" i="2"/>
  <c r="F916" i="2"/>
  <c r="F902" i="2"/>
  <c r="F886" i="2"/>
  <c r="F870" i="2"/>
  <c r="F856" i="2"/>
  <c r="F840" i="2"/>
  <c r="F824" i="2"/>
  <c r="F808" i="2"/>
  <c r="F794" i="2"/>
  <c r="F778" i="2"/>
  <c r="F762" i="2"/>
  <c r="F748" i="2"/>
  <c r="F732" i="2"/>
  <c r="F716" i="2"/>
  <c r="F700" i="2"/>
  <c r="F686" i="2"/>
  <c r="F670" i="2"/>
  <c r="F654" i="2"/>
  <c r="F640" i="2"/>
  <c r="F624" i="2"/>
  <c r="F608" i="2"/>
  <c r="F592" i="2"/>
  <c r="F578" i="2"/>
  <c r="F562" i="2"/>
  <c r="F546" i="2"/>
  <c r="F532" i="2"/>
  <c r="F516" i="2"/>
  <c r="F500" i="2"/>
  <c r="F484" i="2"/>
  <c r="F470" i="2"/>
  <c r="F454" i="2"/>
  <c r="F438" i="2"/>
  <c r="F424" i="2"/>
  <c r="F408" i="2"/>
  <c r="F392" i="2"/>
  <c r="F376" i="2"/>
  <c r="F362" i="2"/>
  <c r="F346" i="2"/>
  <c r="F330" i="2"/>
  <c r="F316" i="2"/>
  <c r="F300" i="2"/>
  <c r="F284" i="2"/>
  <c r="F268" i="2"/>
  <c r="F254" i="2"/>
  <c r="F238" i="2"/>
  <c r="F222" i="2"/>
  <c r="F208" i="2"/>
  <c r="B208" i="3" s="1"/>
  <c r="F208" i="3" s="1"/>
  <c r="F192" i="2"/>
  <c r="F176" i="2"/>
  <c r="F160" i="2"/>
  <c r="F146" i="2"/>
  <c r="F130" i="2"/>
  <c r="F114" i="2"/>
  <c r="F100" i="2"/>
  <c r="B100" i="3" s="1"/>
  <c r="F100" i="3" s="1"/>
  <c r="F84" i="2"/>
  <c r="F68" i="2"/>
  <c r="F52" i="2"/>
  <c r="F38" i="2"/>
  <c r="F22" i="2"/>
  <c r="F1069" i="2"/>
  <c r="F1023" i="2"/>
  <c r="F961" i="2"/>
  <c r="F901" i="2"/>
  <c r="F839" i="2"/>
  <c r="F777" i="2"/>
  <c r="F715" i="2"/>
  <c r="F653" i="2"/>
  <c r="F1085" i="2"/>
  <c r="F1055" i="2"/>
  <c r="F1039" i="2"/>
  <c r="F1009" i="2"/>
  <c r="F993" i="2"/>
  <c r="F977" i="2"/>
  <c r="F947" i="2"/>
  <c r="F931" i="2"/>
  <c r="F915" i="2"/>
  <c r="F885" i="2"/>
  <c r="F869" i="2"/>
  <c r="F853" i="2"/>
  <c r="F823" i="2"/>
  <c r="F807" i="2"/>
  <c r="F793" i="2"/>
  <c r="F761" i="2"/>
  <c r="F745" i="2"/>
  <c r="F731" i="2"/>
  <c r="F699" i="2"/>
  <c r="F685" i="2"/>
  <c r="F669" i="2"/>
  <c r="F637" i="2"/>
  <c r="F623" i="2"/>
  <c r="F1073" i="2"/>
  <c r="F1027" i="2"/>
  <c r="F979" i="2"/>
  <c r="F933" i="2"/>
  <c r="F887" i="2"/>
  <c r="F841" i="2"/>
  <c r="F795" i="2"/>
  <c r="F752" i="2"/>
  <c r="F714" i="2"/>
  <c r="F679" i="2"/>
  <c r="F641" i="2"/>
  <c r="F606" i="2"/>
  <c r="F579" i="2"/>
  <c r="F555" i="2"/>
  <c r="F533" i="2"/>
  <c r="F509" i="2"/>
  <c r="F487" i="2"/>
  <c r="F463" i="2"/>
  <c r="F439" i="2"/>
  <c r="F417" i="2"/>
  <c r="F393" i="2"/>
  <c r="F371" i="2"/>
  <c r="F347" i="2"/>
  <c r="F325" i="2"/>
  <c r="F301" i="2"/>
  <c r="F277" i="2"/>
  <c r="F255" i="2"/>
  <c r="F231" i="2"/>
  <c r="F209" i="2"/>
  <c r="F185" i="2"/>
  <c r="F163" i="2"/>
  <c r="B163" i="3" s="1"/>
  <c r="F163" i="3" s="1"/>
  <c r="F139" i="2"/>
  <c r="F115" i="2"/>
  <c r="F93" i="2"/>
  <c r="F69" i="2"/>
  <c r="F47" i="2"/>
  <c r="F23" i="2"/>
  <c r="F366" i="2"/>
  <c r="F868" i="2"/>
  <c r="F267" i="2"/>
  <c r="F1087" i="2"/>
  <c r="F517" i="2"/>
  <c r="F123" i="2"/>
  <c r="F1030" i="2"/>
  <c r="F348" i="2"/>
  <c r="F1068" i="2"/>
  <c r="F1022" i="2"/>
  <c r="F976" i="2"/>
  <c r="F930" i="2"/>
  <c r="F884" i="2"/>
  <c r="F838" i="2"/>
  <c r="F790" i="2"/>
  <c r="F749" i="2"/>
  <c r="F712" i="2"/>
  <c r="F676" i="2"/>
  <c r="F636" i="2"/>
  <c r="F604" i="2"/>
  <c r="F577" i="2"/>
  <c r="F553" i="2"/>
  <c r="F529" i="2"/>
  <c r="F507" i="2"/>
  <c r="F483" i="2"/>
  <c r="F461" i="2"/>
  <c r="F437" i="2"/>
  <c r="F415" i="2"/>
  <c r="F391" i="2"/>
  <c r="F367" i="2"/>
  <c r="F345" i="2"/>
  <c r="F321" i="2"/>
  <c r="F299" i="2"/>
  <c r="F275" i="2"/>
  <c r="F253" i="2"/>
  <c r="B253" i="3" s="1"/>
  <c r="F253" i="3" s="1"/>
  <c r="F229" i="2"/>
  <c r="F205" i="2"/>
  <c r="F183" i="2"/>
  <c r="F159" i="2"/>
  <c r="F137" i="2"/>
  <c r="F113" i="2"/>
  <c r="F91" i="2"/>
  <c r="B91" i="3" s="1"/>
  <c r="F91" i="3" s="1"/>
  <c r="F67" i="2"/>
  <c r="F43" i="2"/>
  <c r="F925" i="2"/>
  <c r="F787" i="2"/>
  <c r="F709" i="2"/>
  <c r="F601" i="2"/>
  <c r="F552" i="2"/>
  <c r="F506" i="2"/>
  <c r="F460" i="2"/>
  <c r="F436" i="2"/>
  <c r="F390" i="2"/>
  <c r="F320" i="2"/>
  <c r="F274" i="2"/>
  <c r="F228" i="2"/>
  <c r="F182" i="2"/>
  <c r="F136" i="2"/>
  <c r="B136" i="3" s="1"/>
  <c r="F136" i="3" s="1"/>
  <c r="F88" i="2"/>
  <c r="F42" i="2"/>
  <c r="F1006" i="2"/>
  <c r="F822" i="2"/>
  <c r="F625" i="2"/>
  <c r="F523" i="2"/>
  <c r="F407" i="2"/>
  <c r="F337" i="2"/>
  <c r="F199" i="2"/>
  <c r="B199" i="3" s="1"/>
  <c r="F199" i="3" s="1"/>
  <c r="F105" i="2"/>
  <c r="F37" i="2"/>
  <c r="B37" i="3" s="1"/>
  <c r="F37" i="3" s="1"/>
  <c r="F995" i="2"/>
  <c r="F949" i="2"/>
  <c r="F857" i="2"/>
  <c r="F726" i="2"/>
  <c r="F588" i="2"/>
  <c r="F447" i="2"/>
  <c r="F331" i="2"/>
  <c r="F193" i="2"/>
  <c r="F31" i="2"/>
  <c r="F534" i="2"/>
  <c r="F256" i="2"/>
  <c r="F94" i="2"/>
  <c r="F1065" i="2"/>
  <c r="F1019" i="2"/>
  <c r="F973" i="2"/>
  <c r="F879" i="2"/>
  <c r="F833" i="2"/>
  <c r="F744" i="2"/>
  <c r="F671" i="2"/>
  <c r="F634" i="2"/>
  <c r="F574" i="2"/>
  <c r="F528" i="2"/>
  <c r="F482" i="2"/>
  <c r="F412" i="2"/>
  <c r="F344" i="2"/>
  <c r="F298" i="2"/>
  <c r="F250" i="2"/>
  <c r="F204" i="2"/>
  <c r="F158" i="2"/>
  <c r="F112" i="2"/>
  <c r="F66" i="2"/>
  <c r="F698" i="2"/>
  <c r="F595" i="2"/>
  <c r="F545" i="2"/>
  <c r="F453" i="2"/>
  <c r="F383" i="2"/>
  <c r="F313" i="2"/>
  <c r="F221" i="2"/>
  <c r="F129" i="2"/>
  <c r="F59" i="2"/>
  <c r="F903" i="2"/>
  <c r="F690" i="2"/>
  <c r="F617" i="2"/>
  <c r="F471" i="2"/>
  <c r="F401" i="2"/>
  <c r="F309" i="2"/>
  <c r="F217" i="2"/>
  <c r="B217" i="3" s="1"/>
  <c r="F217" i="3" s="1"/>
  <c r="F101" i="2"/>
  <c r="F717" i="2"/>
  <c r="F580" i="2"/>
  <c r="F488" i="2"/>
  <c r="F326" i="2"/>
  <c r="F210" i="2"/>
  <c r="F140" i="2"/>
  <c r="F48" i="2"/>
  <c r="F1060" i="2"/>
  <c r="F1014" i="2"/>
  <c r="F968" i="2"/>
  <c r="F922" i="2"/>
  <c r="F876" i="2"/>
  <c r="F830" i="2"/>
  <c r="F784" i="2"/>
  <c r="F742" i="2"/>
  <c r="F706" i="2"/>
  <c r="F668" i="2"/>
  <c r="F633" i="2"/>
  <c r="F598" i="2"/>
  <c r="F572" i="2"/>
  <c r="F550" i="2"/>
  <c r="F526" i="2"/>
  <c r="F502" i="2"/>
  <c r="F480" i="2"/>
  <c r="F456" i="2"/>
  <c r="F434" i="2"/>
  <c r="F410" i="2"/>
  <c r="F388" i="2"/>
  <c r="F364" i="2"/>
  <c r="F340" i="2"/>
  <c r="F318" i="2"/>
  <c r="F294" i="2"/>
  <c r="F272" i="2"/>
  <c r="F248" i="2"/>
  <c r="F226" i="2"/>
  <c r="B226" i="3" s="1"/>
  <c r="F226" i="3" s="1"/>
  <c r="F202" i="2"/>
  <c r="F178" i="2"/>
  <c r="F156" i="2"/>
  <c r="F132" i="2"/>
  <c r="F110" i="2"/>
  <c r="F86" i="2"/>
  <c r="F64" i="2"/>
  <c r="B64" i="3" s="1"/>
  <c r="F64" i="3" s="1"/>
  <c r="F40" i="2"/>
  <c r="F914" i="2"/>
  <c r="F499" i="2"/>
  <c r="F175" i="2"/>
  <c r="F147" i="2"/>
  <c r="F164" i="2"/>
  <c r="F1057" i="2"/>
  <c r="F1011" i="2"/>
  <c r="F965" i="2"/>
  <c r="F919" i="2"/>
  <c r="F871" i="2"/>
  <c r="F825" i="2"/>
  <c r="F779" i="2"/>
  <c r="F741" i="2"/>
  <c r="F703" i="2"/>
  <c r="F664" i="2"/>
  <c r="F628" i="2"/>
  <c r="F596" i="2"/>
  <c r="F571" i="2"/>
  <c r="F547" i="2"/>
  <c r="F525" i="2"/>
  <c r="F501" i="2"/>
  <c r="F479" i="2"/>
  <c r="F455" i="2"/>
  <c r="F433" i="2"/>
  <c r="F409" i="2"/>
  <c r="F385" i="2"/>
  <c r="F363" i="2"/>
  <c r="F339" i="2"/>
  <c r="F317" i="2"/>
  <c r="F293" i="2"/>
  <c r="F271" i="2"/>
  <c r="B271" i="3" s="1"/>
  <c r="F271" i="3" s="1"/>
  <c r="F247" i="2"/>
  <c r="F223" i="2"/>
  <c r="F201" i="2"/>
  <c r="F177" i="2"/>
  <c r="F155" i="2"/>
  <c r="F131" i="2"/>
  <c r="F109" i="2"/>
  <c r="B109" i="3" s="1"/>
  <c r="F109" i="3" s="1"/>
  <c r="F85" i="2"/>
  <c r="F61" i="2"/>
  <c r="F39" i="2"/>
  <c r="F1054" i="2"/>
  <c r="F960" i="2"/>
  <c r="F736" i="2"/>
  <c r="F663" i="2"/>
  <c r="F569" i="2"/>
  <c r="F475" i="2"/>
  <c r="F429" i="2"/>
  <c r="F361" i="2"/>
  <c r="F291" i="2"/>
  <c r="F245" i="2"/>
  <c r="F151" i="2"/>
  <c r="F83" i="2"/>
  <c r="F768" i="2"/>
  <c r="F652" i="2"/>
  <c r="F541" i="2"/>
  <c r="F425" i="2"/>
  <c r="F379" i="2"/>
  <c r="F285" i="2"/>
  <c r="F169" i="2"/>
  <c r="F55" i="2"/>
  <c r="B55" i="3" s="1"/>
  <c r="F55" i="3" s="1"/>
  <c r="F1076" i="2"/>
  <c r="F984" i="2"/>
  <c r="F892" i="2"/>
  <c r="F844" i="2"/>
  <c r="F757" i="2"/>
  <c r="F644" i="2"/>
  <c r="F556" i="2"/>
  <c r="F464" i="2"/>
  <c r="F302" i="2"/>
  <c r="F186" i="2"/>
  <c r="F118" i="2"/>
  <c r="B118" i="3" s="1"/>
  <c r="F118" i="3" s="1"/>
  <c r="F24" i="2"/>
  <c r="F776" i="2"/>
  <c r="F442" i="2"/>
  <c r="F1049" i="2"/>
  <c r="F1003" i="2"/>
  <c r="F957" i="2"/>
  <c r="F911" i="2"/>
  <c r="F865" i="2"/>
  <c r="F817" i="2"/>
  <c r="F772" i="2"/>
  <c r="F733" i="2"/>
  <c r="F696" i="2"/>
  <c r="F660" i="2"/>
  <c r="F622" i="2"/>
  <c r="F591" i="2"/>
  <c r="F568" i="2"/>
  <c r="F544" i="2"/>
  <c r="F520" i="2"/>
  <c r="F498" i="2"/>
  <c r="F474" i="2"/>
  <c r="F452" i="2"/>
  <c r="F428" i="2"/>
  <c r="F406" i="2"/>
  <c r="F382" i="2"/>
  <c r="F358" i="2"/>
  <c r="F336" i="2"/>
  <c r="F312" i="2"/>
  <c r="F290" i="2"/>
  <c r="F266" i="2"/>
  <c r="F244" i="2"/>
  <c r="B244" i="3" s="1"/>
  <c r="F244" i="3" s="1"/>
  <c r="F220" i="2"/>
  <c r="F196" i="2"/>
  <c r="F174" i="2"/>
  <c r="F150" i="2"/>
  <c r="F128" i="2"/>
  <c r="F104" i="2"/>
  <c r="F82" i="2"/>
  <c r="B82" i="3" s="1"/>
  <c r="F82" i="3" s="1"/>
  <c r="F58" i="2"/>
  <c r="F34" i="2"/>
  <c r="F811" i="2"/>
  <c r="F493" i="2"/>
  <c r="F263" i="2"/>
  <c r="F394" i="2"/>
  <c r="F1046" i="2"/>
  <c r="F1000" i="2"/>
  <c r="F952" i="2"/>
  <c r="F906" i="2"/>
  <c r="F860" i="2"/>
  <c r="F814" i="2"/>
  <c r="F771" i="2"/>
  <c r="F730" i="2"/>
  <c r="F695" i="2"/>
  <c r="F655" i="2"/>
  <c r="F618" i="2"/>
  <c r="F590" i="2"/>
  <c r="F564" i="2"/>
  <c r="F542" i="2"/>
  <c r="F518" i="2"/>
  <c r="F496" i="2"/>
  <c r="F472" i="2"/>
  <c r="F448" i="2"/>
  <c r="F426" i="2"/>
  <c r="F402" i="2"/>
  <c r="F380" i="2"/>
  <c r="F356" i="2"/>
  <c r="F334" i="2"/>
  <c r="F310" i="2"/>
  <c r="F286" i="2"/>
  <c r="F264" i="2"/>
  <c r="F240" i="2"/>
  <c r="F218" i="2"/>
  <c r="F194" i="2"/>
  <c r="F172" i="2"/>
  <c r="B172" i="3" s="1"/>
  <c r="F172" i="3" s="1"/>
  <c r="F148" i="2"/>
  <c r="F124" i="2"/>
  <c r="F102" i="2"/>
  <c r="F78" i="2"/>
  <c r="F56" i="2"/>
  <c r="B56" i="3" s="1"/>
  <c r="F56" i="3" s="1"/>
  <c r="F32" i="2"/>
  <c r="F563" i="2"/>
  <c r="F355" i="2"/>
  <c r="F239" i="2"/>
  <c r="F77" i="2"/>
  <c r="F938" i="2"/>
  <c r="F798" i="2"/>
  <c r="F680" i="2"/>
  <c r="F510" i="2"/>
  <c r="F372" i="2"/>
  <c r="F232" i="2"/>
  <c r="F70" i="2"/>
  <c r="F1041" i="2"/>
  <c r="F607" i="2"/>
  <c r="F1084" i="2"/>
  <c r="F1038" i="2"/>
  <c r="F992" i="2"/>
  <c r="F946" i="2"/>
  <c r="F898" i="2"/>
  <c r="F852" i="2"/>
  <c r="F806" i="2"/>
  <c r="F763" i="2"/>
  <c r="F725" i="2"/>
  <c r="F687" i="2"/>
  <c r="F650" i="2"/>
  <c r="F614" i="2"/>
  <c r="F587" i="2"/>
  <c r="F561" i="2"/>
  <c r="F537" i="2"/>
  <c r="F515" i="2"/>
  <c r="F491" i="2"/>
  <c r="F469" i="2"/>
  <c r="F445" i="2"/>
  <c r="F421" i="2"/>
  <c r="F399" i="2"/>
  <c r="F375" i="2"/>
  <c r="F353" i="2"/>
  <c r="F329" i="2"/>
  <c r="F307" i="2"/>
  <c r="F283" i="2"/>
  <c r="F259" i="2"/>
  <c r="F237" i="2"/>
  <c r="F213" i="2"/>
  <c r="F191" i="2"/>
  <c r="F167" i="2"/>
  <c r="F145" i="2"/>
  <c r="B145" i="3" s="1"/>
  <c r="F145" i="3" s="1"/>
  <c r="F121" i="2"/>
  <c r="F97" i="2"/>
  <c r="F75" i="2"/>
  <c r="F51" i="2"/>
  <c r="F29" i="2"/>
  <c r="F418" i="2"/>
  <c r="F1081" i="2"/>
  <c r="F1033" i="2"/>
  <c r="F987" i="2"/>
  <c r="F941" i="2"/>
  <c r="F895" i="2"/>
  <c r="F849" i="2"/>
  <c r="F803" i="2"/>
  <c r="F760" i="2"/>
  <c r="F722" i="2"/>
  <c r="F682" i="2"/>
  <c r="F649" i="2"/>
  <c r="F609" i="2"/>
  <c r="F582" i="2"/>
  <c r="F560" i="2"/>
  <c r="F536" i="2"/>
  <c r="F514" i="2"/>
  <c r="F490" i="2"/>
  <c r="F466" i="2"/>
  <c r="F444" i="2"/>
  <c r="F420" i="2"/>
  <c r="F398" i="2"/>
  <c r="F374" i="2"/>
  <c r="F352" i="2"/>
  <c r="F328" i="2"/>
  <c r="F304" i="2"/>
  <c r="F282" i="2"/>
  <c r="F258" i="2"/>
  <c r="F236" i="2"/>
  <c r="F212" i="2"/>
  <c r="F190" i="2"/>
  <c r="B190" i="3" s="1"/>
  <c r="F190" i="3" s="1"/>
  <c r="F166" i="2"/>
  <c r="F142" i="2"/>
  <c r="F120" i="2"/>
  <c r="F96" i="2"/>
  <c r="F74" i="2"/>
  <c r="F50" i="2"/>
  <c r="F28" i="2"/>
  <c r="B28" i="3" s="1"/>
  <c r="F28" i="3" s="1"/>
  <c r="F280" i="2"/>
  <c r="B280" i="3" s="1"/>
  <c r="F280" i="3" s="1"/>
  <c r="E171" i="10"/>
  <c r="E174" i="10"/>
  <c r="E177" i="10"/>
  <c r="E180" i="10"/>
  <c r="E183" i="10"/>
  <c r="E186" i="10"/>
  <c r="E189" i="10"/>
  <c r="E192" i="10"/>
  <c r="E193" i="10"/>
  <c r="E196" i="10"/>
  <c r="E199" i="10"/>
  <c r="E202" i="10"/>
  <c r="E205" i="10"/>
  <c r="E208" i="10"/>
  <c r="E211" i="10"/>
  <c r="E214" i="10"/>
  <c r="E217" i="10"/>
  <c r="E220" i="10"/>
  <c r="E223" i="10"/>
  <c r="E226" i="10"/>
  <c r="E229" i="10"/>
  <c r="E232" i="10"/>
  <c r="E235" i="10"/>
  <c r="E238" i="10"/>
  <c r="E241" i="10"/>
  <c r="E244" i="10"/>
  <c r="E247" i="10"/>
  <c r="E250" i="10"/>
  <c r="E253" i="10"/>
  <c r="E256" i="10"/>
  <c r="E259" i="10"/>
  <c r="E260" i="10"/>
  <c r="E263" i="10"/>
  <c r="E266" i="10"/>
  <c r="E269" i="10"/>
  <c r="E272" i="10"/>
  <c r="E275" i="10"/>
  <c r="E278" i="10"/>
  <c r="E281" i="10"/>
  <c r="E284" i="10"/>
  <c r="E287" i="10"/>
  <c r="E290" i="10"/>
  <c r="E293" i="10"/>
  <c r="E296" i="10"/>
  <c r="E299" i="10"/>
  <c r="E302" i="10"/>
  <c r="E305" i="10"/>
  <c r="E308" i="10"/>
  <c r="E311" i="10"/>
  <c r="E314" i="10"/>
  <c r="E317" i="10"/>
  <c r="E320" i="10"/>
  <c r="E323" i="10"/>
  <c r="E326" i="10"/>
  <c r="E329" i="10"/>
  <c r="E332" i="10"/>
  <c r="E335" i="10"/>
  <c r="E338" i="10"/>
  <c r="E341" i="10"/>
  <c r="E344" i="10"/>
  <c r="E347" i="10"/>
  <c r="E350" i="10"/>
  <c r="E353" i="10"/>
  <c r="E153" i="10"/>
  <c r="E156" i="10"/>
  <c r="E159" i="10"/>
  <c r="E162" i="10"/>
  <c r="E165" i="10"/>
  <c r="E168" i="10"/>
  <c r="E127" i="10"/>
  <c r="E45" i="10"/>
  <c r="E28" i="10"/>
  <c r="E31" i="10"/>
  <c r="E34" i="10"/>
  <c r="E37" i="10"/>
  <c r="E300" i="10"/>
  <c r="E360" i="10"/>
  <c r="E363" i="10"/>
  <c r="E366" i="10"/>
  <c r="E369" i="10"/>
  <c r="E372" i="10"/>
  <c r="E106" i="10"/>
  <c r="E109" i="10"/>
  <c r="E112" i="10"/>
  <c r="E115" i="10"/>
  <c r="E118" i="10"/>
  <c r="E121" i="10"/>
  <c r="E124" i="10"/>
  <c r="E104" i="10"/>
  <c r="E107" i="10"/>
  <c r="E110" i="10"/>
  <c r="E113" i="10"/>
  <c r="E116" i="10"/>
  <c r="E119" i="10"/>
  <c r="E122" i="10"/>
  <c r="E125" i="10"/>
  <c r="E128" i="10"/>
  <c r="E131" i="10"/>
  <c r="E134" i="10"/>
  <c r="E137" i="10"/>
  <c r="E140" i="10"/>
  <c r="E143" i="10"/>
  <c r="E146" i="10"/>
  <c r="E149" i="10"/>
  <c r="E152" i="10"/>
  <c r="E218" i="10"/>
  <c r="E50" i="10"/>
  <c r="E3" i="10"/>
  <c r="E9" i="10"/>
  <c r="E21" i="10"/>
  <c r="E155" i="10"/>
  <c r="E158" i="10"/>
  <c r="E161" i="10"/>
  <c r="E164" i="10"/>
  <c r="E167" i="10"/>
  <c r="E170" i="10"/>
  <c r="E173" i="10"/>
  <c r="E176" i="10"/>
  <c r="E179" i="10"/>
  <c r="E182" i="10"/>
  <c r="E185" i="10"/>
  <c r="E188" i="10"/>
  <c r="E262" i="10"/>
  <c r="E265" i="10"/>
  <c r="E268" i="10"/>
  <c r="E271" i="10"/>
  <c r="E274" i="10"/>
  <c r="E277" i="10"/>
  <c r="E280" i="10"/>
  <c r="E283" i="10"/>
  <c r="E286" i="10"/>
  <c r="E289" i="10"/>
  <c r="E292" i="10"/>
  <c r="E295" i="10"/>
  <c r="E298" i="10"/>
  <c r="E105" i="10"/>
  <c r="E108" i="10"/>
  <c r="E111" i="10"/>
  <c r="E114" i="10"/>
  <c r="E117" i="10"/>
  <c r="E120" i="10"/>
  <c r="E123" i="10"/>
  <c r="E126" i="10"/>
  <c r="E191" i="10"/>
  <c r="E301" i="10"/>
  <c r="E304" i="10"/>
  <c r="E307" i="10"/>
  <c r="E310" i="10"/>
  <c r="E313" i="10"/>
  <c r="E316" i="10"/>
  <c r="E319" i="10"/>
  <c r="E322" i="10"/>
  <c r="E325" i="10"/>
  <c r="E328" i="10"/>
  <c r="E331" i="10"/>
  <c r="E334" i="10"/>
  <c r="E337" i="10"/>
  <c r="E340" i="10"/>
  <c r="E343" i="10"/>
  <c r="E346" i="10"/>
  <c r="E349" i="10"/>
  <c r="E352" i="10"/>
  <c r="E355" i="10"/>
  <c r="E358" i="10"/>
  <c r="E129" i="10"/>
  <c r="E132" i="10"/>
  <c r="E194" i="10"/>
  <c r="E197" i="10"/>
  <c r="E200" i="10"/>
  <c r="E203" i="10"/>
  <c r="E206" i="10"/>
  <c r="E209" i="10"/>
  <c r="E212" i="10"/>
  <c r="E215" i="10"/>
  <c r="E361" i="10"/>
  <c r="E364" i="10"/>
  <c r="E367" i="10"/>
  <c r="E370" i="10"/>
  <c r="E373" i="10"/>
  <c r="E135" i="10"/>
  <c r="E138" i="10"/>
  <c r="E141" i="10"/>
  <c r="E144" i="10"/>
  <c r="E147" i="10"/>
  <c r="E150" i="10"/>
  <c r="E221" i="10"/>
  <c r="E224" i="10"/>
  <c r="E227" i="10"/>
  <c r="E230" i="10"/>
  <c r="E233" i="10"/>
  <c r="E236" i="10"/>
  <c r="E239" i="10"/>
  <c r="E242" i="10"/>
  <c r="E245" i="10"/>
  <c r="E248" i="10"/>
  <c r="E251" i="10"/>
  <c r="E254" i="10"/>
  <c r="E257" i="10"/>
  <c r="E356" i="10"/>
  <c r="E359" i="10"/>
  <c r="E130" i="10"/>
  <c r="E133" i="10"/>
  <c r="E195" i="10"/>
  <c r="E198" i="10"/>
  <c r="E201" i="10"/>
  <c r="E204" i="10"/>
  <c r="E207" i="10"/>
  <c r="E210" i="10"/>
  <c r="E213" i="10"/>
  <c r="E216" i="10"/>
  <c r="E362" i="10"/>
  <c r="E365" i="10"/>
  <c r="E368" i="10"/>
  <c r="E371" i="10"/>
  <c r="E374" i="10"/>
  <c r="E136" i="10"/>
  <c r="E139" i="10"/>
  <c r="E142" i="10"/>
  <c r="E145" i="10"/>
  <c r="E148" i="10"/>
  <c r="E151" i="10"/>
  <c r="E219" i="10"/>
  <c r="E222" i="10"/>
  <c r="E225" i="10"/>
  <c r="E228" i="10"/>
  <c r="E231" i="10"/>
  <c r="E234" i="10"/>
  <c r="E237" i="10"/>
  <c r="E240" i="10"/>
  <c r="E243" i="10"/>
  <c r="E246" i="10"/>
  <c r="E249" i="10"/>
  <c r="E252" i="10"/>
  <c r="E255" i="10"/>
  <c r="E258" i="10"/>
  <c r="E2" i="10"/>
  <c r="E20" i="10"/>
  <c r="E23" i="10"/>
  <c r="E26" i="10"/>
  <c r="E154" i="10"/>
  <c r="E157" i="10"/>
  <c r="E160" i="10"/>
  <c r="E163" i="10"/>
  <c r="E166" i="10"/>
  <c r="E169" i="10"/>
  <c r="E172" i="10"/>
  <c r="E175" i="10"/>
  <c r="E178" i="10"/>
  <c r="E181" i="10"/>
  <c r="E184" i="10"/>
  <c r="E187" i="10"/>
  <c r="E261" i="10"/>
  <c r="E264" i="10"/>
  <c r="E267" i="10"/>
  <c r="E270" i="10"/>
  <c r="E273" i="10"/>
  <c r="E276" i="10"/>
  <c r="E279" i="10"/>
  <c r="E282" i="10"/>
  <c r="E285" i="10"/>
  <c r="E288" i="10"/>
  <c r="E291" i="10"/>
  <c r="E294" i="10"/>
  <c r="E297" i="10"/>
  <c r="E190" i="10"/>
  <c r="E303" i="10"/>
  <c r="E306" i="10"/>
  <c r="E309" i="10"/>
  <c r="E312" i="10"/>
  <c r="E315" i="10"/>
  <c r="E318" i="10"/>
  <c r="E321" i="10"/>
  <c r="E324" i="10"/>
  <c r="E327" i="10"/>
  <c r="E330" i="10"/>
  <c r="E333" i="10"/>
  <c r="E336" i="10"/>
  <c r="E339" i="10"/>
  <c r="E342" i="10"/>
  <c r="E345" i="10"/>
  <c r="E348" i="10"/>
  <c r="E351" i="10"/>
  <c r="E354" i="10"/>
  <c r="E357" i="10"/>
  <c r="E16" i="10"/>
  <c r="E79" i="10"/>
  <c r="E86" i="10"/>
  <c r="E95" i="10"/>
  <c r="E98" i="10"/>
  <c r="E101" i="10"/>
  <c r="E56" i="10"/>
  <c r="E59" i="10"/>
  <c r="E62" i="10"/>
  <c r="E30" i="10"/>
  <c r="E33" i="10"/>
  <c r="E39" i="10"/>
  <c r="E93" i="10"/>
  <c r="E72" i="10"/>
  <c r="E4" i="10"/>
  <c r="E46" i="10"/>
  <c r="E49" i="10"/>
  <c r="E52" i="10"/>
  <c r="E55" i="10"/>
  <c r="E64" i="10"/>
  <c r="E67" i="10"/>
  <c r="E70" i="10"/>
  <c r="E73" i="10"/>
  <c r="E76" i="10"/>
  <c r="E40" i="10"/>
  <c r="E14" i="10"/>
  <c r="E17" i="10"/>
  <c r="E35" i="10"/>
  <c r="E38" i="10"/>
  <c r="E91" i="10"/>
  <c r="E103" i="10"/>
  <c r="E53" i="10"/>
  <c r="E74" i="10"/>
  <c r="E57" i="10"/>
  <c r="E7" i="10"/>
  <c r="E10" i="10"/>
  <c r="E13" i="10"/>
  <c r="E19" i="10"/>
  <c r="E69" i="10"/>
  <c r="E81" i="10"/>
  <c r="E87" i="10"/>
  <c r="E90" i="10"/>
  <c r="E43" i="10"/>
  <c r="E96" i="10"/>
  <c r="E5" i="10"/>
  <c r="E8" i="10"/>
  <c r="E41" i="10"/>
  <c r="E44" i="10"/>
  <c r="E11" i="10"/>
  <c r="F21" i="2" s="1"/>
  <c r="B21" i="3" s="1"/>
  <c r="E22" i="10"/>
  <c r="E25" i="10"/>
  <c r="E47" i="10"/>
  <c r="E58" i="10"/>
  <c r="E61" i="10"/>
  <c r="E75" i="10"/>
  <c r="E78" i="10"/>
  <c r="E89" i="10"/>
  <c r="E92" i="10"/>
  <c r="E6" i="10"/>
  <c r="E36" i="10"/>
  <c r="E42" i="10"/>
  <c r="E84" i="10"/>
  <c r="E24" i="10"/>
  <c r="E15" i="10"/>
  <c r="E51" i="10"/>
  <c r="E12" i="10"/>
  <c r="E18" i="10"/>
  <c r="E48" i="10"/>
  <c r="E54" i="10"/>
  <c r="E65" i="10"/>
  <c r="E68" i="10"/>
  <c r="E82" i="10"/>
  <c r="E85" i="10"/>
  <c r="E99" i="10"/>
  <c r="E29" i="10"/>
  <c r="E32" i="10"/>
  <c r="E71" i="10"/>
  <c r="E88" i="10"/>
  <c r="E102" i="10"/>
  <c r="E27" i="10"/>
  <c r="E63" i="10"/>
  <c r="E66" i="10"/>
  <c r="E77" i="10"/>
  <c r="E80" i="10"/>
  <c r="E94" i="10"/>
  <c r="E97" i="10"/>
  <c r="E60" i="10"/>
  <c r="E83" i="10"/>
  <c r="E100" i="10"/>
  <c r="F10" i="7"/>
  <c r="F20" i="2" l="1"/>
  <c r="B20" i="3" s="1"/>
  <c r="F20" i="3" s="1"/>
  <c r="F19" i="2"/>
  <c r="B19" i="3" s="1"/>
  <c r="F19" i="3" s="1"/>
  <c r="F21" i="3"/>
  <c r="F11" i="7"/>
  <c r="F12" i="7"/>
  <c r="F13" i="7"/>
  <c r="F14" i="7"/>
  <c r="F15" i="7"/>
  <c r="F16" i="7"/>
  <c r="E11" i="3"/>
  <c r="I11" i="3"/>
  <c r="E12" i="3"/>
  <c r="I12" i="3"/>
  <c r="E13" i="3"/>
  <c r="I13" i="3"/>
  <c r="E14" i="3"/>
  <c r="I14" i="3"/>
  <c r="E15" i="3"/>
  <c r="I15" i="3"/>
  <c r="E16" i="3"/>
  <c r="I16" i="3"/>
  <c r="I10" i="3"/>
  <c r="E10" i="3"/>
  <c r="B14" i="3"/>
  <c r="F14" i="3" s="1"/>
  <c r="B15" i="3"/>
  <c r="F15" i="3" s="1"/>
  <c r="B16" i="3"/>
  <c r="F16" i="3" s="1"/>
  <c r="F11" i="2"/>
  <c r="B11" i="3" s="1"/>
  <c r="F11" i="3" s="1"/>
  <c r="F12" i="2"/>
  <c r="B12" i="3" s="1"/>
  <c r="F12" i="3" s="1"/>
  <c r="F13" i="2"/>
  <c r="B13" i="3" s="1"/>
  <c r="F13" i="3" s="1"/>
  <c r="F14" i="2"/>
  <c r="F15" i="2"/>
  <c r="F16" i="2"/>
  <c r="F10" i="2"/>
  <c r="B10" i="3" s="1"/>
  <c r="F10" i="3" s="1"/>
  <c r="J9" i="1" l="1"/>
  <c r="J10" i="1" s="1"/>
  <c r="O9" i="1"/>
  <c r="O10" i="1" s="1"/>
  <c r="K10" i="1"/>
  <c r="K11" i="1"/>
  <c r="K12" i="1"/>
  <c r="K13" i="1"/>
  <c r="K14" i="1"/>
  <c r="K15" i="1"/>
  <c r="K9" i="1"/>
  <c r="T15" i="1" l="1"/>
  <c r="O1089" i="1"/>
  <c r="T13" i="1"/>
  <c r="T14" i="1"/>
  <c r="T16" i="1" l="1"/>
  <c r="T10" i="7"/>
  <c r="P28" i="4"/>
  <c r="W10" i="4"/>
  <c r="W28" i="4"/>
  <c r="W46" i="4"/>
  <c r="W64" i="4"/>
  <c r="W82" i="4"/>
  <c r="P82" i="4"/>
  <c r="P64" i="4"/>
  <c r="P46" i="4"/>
  <c r="P10" i="4"/>
  <c r="A5" i="16"/>
  <c r="O1090" i="1" l="1"/>
  <c r="T11" i="7"/>
  <c r="C27" i="16" s="1"/>
  <c r="T12" i="7"/>
  <c r="D27" i="16" s="1"/>
  <c r="T13" i="7"/>
  <c r="E27" i="16" s="1"/>
  <c r="T14" i="7"/>
  <c r="F27" i="16" s="1"/>
  <c r="B27" i="16"/>
  <c r="T15" i="7" l="1"/>
  <c r="N13" i="8" s="1"/>
  <c r="O1088" i="1"/>
  <c r="G27" i="16"/>
  <c r="G28" i="16" s="1"/>
  <c r="K10" i="2"/>
  <c r="K11" i="2"/>
  <c r="K12" i="2"/>
  <c r="K13" i="2"/>
  <c r="K14" i="2"/>
  <c r="K15" i="2"/>
  <c r="K16" i="2"/>
  <c r="F28" i="16"/>
  <c r="E28" i="16"/>
  <c r="D28" i="16"/>
  <c r="C28" i="16"/>
  <c r="B28" i="16"/>
  <c r="K1087" i="2" l="1"/>
  <c r="K1086" i="2"/>
  <c r="K1085" i="2"/>
  <c r="K1084" i="2"/>
  <c r="K1083" i="2"/>
  <c r="K1082" i="2"/>
  <c r="K1081" i="2"/>
  <c r="K1078" i="2"/>
  <c r="K1077" i="2"/>
  <c r="K1076" i="2"/>
  <c r="K1075" i="2"/>
  <c r="K1074" i="2"/>
  <c r="K1073" i="2"/>
  <c r="K1072" i="2"/>
  <c r="K1069" i="2"/>
  <c r="K1068" i="2"/>
  <c r="K1067" i="2"/>
  <c r="K1066" i="2"/>
  <c r="K1065" i="2"/>
  <c r="K1064" i="2"/>
  <c r="K1063" i="2"/>
  <c r="K1060" i="2"/>
  <c r="K1059" i="2"/>
  <c r="K1058" i="2"/>
  <c r="K1057" i="2"/>
  <c r="K1056" i="2"/>
  <c r="K1055" i="2"/>
  <c r="K1054" i="2"/>
  <c r="K1051" i="2"/>
  <c r="K1050" i="2"/>
  <c r="K1049" i="2"/>
  <c r="K1048" i="2"/>
  <c r="K1047" i="2"/>
  <c r="K1046" i="2"/>
  <c r="K1045" i="2"/>
  <c r="K1042" i="2"/>
  <c r="K1041" i="2"/>
  <c r="K1040" i="2"/>
  <c r="K1039" i="2"/>
  <c r="K1038" i="2"/>
  <c r="K1037" i="2"/>
  <c r="K1036" i="2"/>
  <c r="K1033" i="2"/>
  <c r="K1032" i="2"/>
  <c r="K1031" i="2"/>
  <c r="K1030" i="2"/>
  <c r="K1029" i="2"/>
  <c r="K1028" i="2"/>
  <c r="K1027" i="2"/>
  <c r="K1024" i="2"/>
  <c r="K1023" i="2"/>
  <c r="K1022" i="2"/>
  <c r="K1021" i="2"/>
  <c r="K1020" i="2"/>
  <c r="K1019" i="2"/>
  <c r="K1018" i="2"/>
  <c r="K1015" i="2"/>
  <c r="K1014" i="2"/>
  <c r="K1013" i="2"/>
  <c r="K1012" i="2"/>
  <c r="K1011" i="2"/>
  <c r="K1010" i="2"/>
  <c r="K1009" i="2"/>
  <c r="K1006" i="2"/>
  <c r="K1005" i="2"/>
  <c r="K1004" i="2"/>
  <c r="K1003" i="2"/>
  <c r="K1002" i="2"/>
  <c r="K1001" i="2"/>
  <c r="K1000" i="2"/>
  <c r="K997" i="2"/>
  <c r="K996" i="2"/>
  <c r="K995" i="2"/>
  <c r="K994" i="2"/>
  <c r="K993" i="2"/>
  <c r="K992" i="2"/>
  <c r="K991" i="2"/>
  <c r="K988" i="2"/>
  <c r="K987" i="2"/>
  <c r="K986" i="2"/>
  <c r="K985" i="2"/>
  <c r="K984" i="2"/>
  <c r="K983" i="2"/>
  <c r="K982" i="2"/>
  <c r="K979" i="2"/>
  <c r="K978" i="2"/>
  <c r="K977" i="2"/>
  <c r="K976" i="2"/>
  <c r="K975" i="2"/>
  <c r="K974" i="2"/>
  <c r="K973" i="2"/>
  <c r="K970" i="2"/>
  <c r="K969" i="2"/>
  <c r="K968" i="2"/>
  <c r="K967" i="2"/>
  <c r="K966" i="2"/>
  <c r="K965" i="2"/>
  <c r="K964" i="2"/>
  <c r="K961" i="2"/>
  <c r="K960" i="2"/>
  <c r="K959" i="2"/>
  <c r="K958" i="2"/>
  <c r="K957" i="2"/>
  <c r="K956" i="2"/>
  <c r="K955" i="2"/>
  <c r="K952" i="2"/>
  <c r="K951" i="2"/>
  <c r="K950" i="2"/>
  <c r="K949" i="2"/>
  <c r="K948" i="2"/>
  <c r="K947" i="2"/>
  <c r="K946" i="2"/>
  <c r="K943" i="2"/>
  <c r="K942" i="2"/>
  <c r="K941" i="2"/>
  <c r="K940" i="2"/>
  <c r="K939" i="2"/>
  <c r="K938" i="2"/>
  <c r="K937" i="2"/>
  <c r="K934" i="2"/>
  <c r="K933" i="2"/>
  <c r="K932" i="2"/>
  <c r="K931" i="2"/>
  <c r="K930" i="2"/>
  <c r="K929" i="2"/>
  <c r="K928" i="2"/>
  <c r="K925" i="2"/>
  <c r="K924" i="2"/>
  <c r="K923" i="2"/>
  <c r="K922" i="2"/>
  <c r="K921" i="2"/>
  <c r="K920" i="2"/>
  <c r="K919" i="2"/>
  <c r="K916" i="2"/>
  <c r="K915" i="2"/>
  <c r="K914" i="2"/>
  <c r="K913" i="2"/>
  <c r="K912" i="2"/>
  <c r="K911" i="2"/>
  <c r="K910" i="2"/>
  <c r="K907" i="2"/>
  <c r="K906" i="2"/>
  <c r="K905" i="2"/>
  <c r="K904" i="2"/>
  <c r="K903" i="2"/>
  <c r="K902" i="2"/>
  <c r="K901" i="2"/>
  <c r="K898" i="2"/>
  <c r="K897" i="2"/>
  <c r="K896" i="2"/>
  <c r="K895" i="2"/>
  <c r="K894" i="2"/>
  <c r="K893" i="2"/>
  <c r="K892" i="2"/>
  <c r="K889" i="2"/>
  <c r="K888" i="2"/>
  <c r="K887" i="2"/>
  <c r="K886" i="2"/>
  <c r="K885" i="2"/>
  <c r="K884" i="2"/>
  <c r="K883" i="2"/>
  <c r="K880" i="2"/>
  <c r="K879" i="2"/>
  <c r="K878" i="2"/>
  <c r="K877" i="2"/>
  <c r="K876" i="2"/>
  <c r="K875" i="2"/>
  <c r="K874" i="2"/>
  <c r="K871" i="2"/>
  <c r="K870" i="2"/>
  <c r="K869" i="2"/>
  <c r="K868" i="2"/>
  <c r="K867" i="2"/>
  <c r="K866" i="2"/>
  <c r="K865" i="2"/>
  <c r="K862" i="2"/>
  <c r="K861" i="2"/>
  <c r="K860" i="2"/>
  <c r="K859" i="2"/>
  <c r="K858" i="2"/>
  <c r="K857" i="2"/>
  <c r="K856" i="2"/>
  <c r="K853" i="2"/>
  <c r="K852" i="2"/>
  <c r="K851" i="2"/>
  <c r="K850" i="2"/>
  <c r="K849" i="2"/>
  <c r="K848" i="2"/>
  <c r="K847" i="2"/>
  <c r="K844" i="2"/>
  <c r="K843" i="2"/>
  <c r="K842" i="2"/>
  <c r="K841" i="2"/>
  <c r="K840" i="2"/>
  <c r="K839" i="2"/>
  <c r="K838" i="2"/>
  <c r="K835" i="2"/>
  <c r="K834" i="2"/>
  <c r="K833" i="2"/>
  <c r="K832" i="2"/>
  <c r="K831" i="2"/>
  <c r="K830" i="2"/>
  <c r="K829" i="2"/>
  <c r="K826" i="2"/>
  <c r="K825" i="2"/>
  <c r="K824" i="2"/>
  <c r="K823" i="2"/>
  <c r="K822" i="2"/>
  <c r="K821" i="2"/>
  <c r="K820" i="2"/>
  <c r="K817" i="2"/>
  <c r="K816" i="2"/>
  <c r="K815" i="2"/>
  <c r="K814" i="2"/>
  <c r="K813" i="2"/>
  <c r="K812" i="2"/>
  <c r="K811" i="2"/>
  <c r="K808" i="2"/>
  <c r="K807" i="2"/>
  <c r="K806" i="2"/>
  <c r="K805" i="2"/>
  <c r="K804" i="2"/>
  <c r="K803" i="2"/>
  <c r="K802" i="2"/>
  <c r="K799" i="2"/>
  <c r="K798" i="2"/>
  <c r="K797" i="2"/>
  <c r="K796" i="2"/>
  <c r="K795" i="2"/>
  <c r="K794" i="2"/>
  <c r="K793" i="2"/>
  <c r="K790" i="2"/>
  <c r="K789" i="2"/>
  <c r="K788" i="2"/>
  <c r="K787" i="2"/>
  <c r="K786" i="2"/>
  <c r="K785" i="2"/>
  <c r="K784" i="2"/>
  <c r="K781" i="2"/>
  <c r="K780" i="2"/>
  <c r="K779" i="2"/>
  <c r="K778" i="2"/>
  <c r="K777" i="2"/>
  <c r="K776" i="2"/>
  <c r="K775" i="2"/>
  <c r="K772" i="2"/>
  <c r="K771" i="2"/>
  <c r="K770" i="2"/>
  <c r="K769" i="2"/>
  <c r="K768" i="2"/>
  <c r="K767" i="2"/>
  <c r="K766" i="2"/>
  <c r="K763" i="2"/>
  <c r="K762" i="2"/>
  <c r="K761" i="2"/>
  <c r="K760" i="2"/>
  <c r="K759" i="2"/>
  <c r="K758" i="2"/>
  <c r="K757" i="2"/>
  <c r="K754" i="2"/>
  <c r="K753" i="2"/>
  <c r="K752" i="2"/>
  <c r="K751" i="2"/>
  <c r="K750" i="2"/>
  <c r="K749" i="2"/>
  <c r="K748" i="2"/>
  <c r="K745" i="2"/>
  <c r="K744" i="2"/>
  <c r="K743" i="2"/>
  <c r="K742" i="2"/>
  <c r="K741" i="2"/>
  <c r="K740" i="2"/>
  <c r="K739" i="2"/>
  <c r="K736" i="2"/>
  <c r="K735" i="2"/>
  <c r="K734" i="2"/>
  <c r="K733" i="2"/>
  <c r="K732" i="2"/>
  <c r="K731" i="2"/>
  <c r="K730" i="2"/>
  <c r="K727" i="2"/>
  <c r="K726" i="2"/>
  <c r="K725" i="2"/>
  <c r="K724" i="2"/>
  <c r="K723" i="2"/>
  <c r="K722" i="2"/>
  <c r="K721" i="2"/>
  <c r="K718" i="2"/>
  <c r="K717" i="2"/>
  <c r="K716" i="2"/>
  <c r="K715" i="2"/>
  <c r="K714" i="2"/>
  <c r="K713" i="2"/>
  <c r="K712" i="2"/>
  <c r="K709" i="2"/>
  <c r="K708" i="2"/>
  <c r="K707" i="2"/>
  <c r="K706" i="2"/>
  <c r="K705" i="2"/>
  <c r="K704" i="2"/>
  <c r="K703" i="2"/>
  <c r="K700" i="2"/>
  <c r="K699" i="2"/>
  <c r="K698" i="2"/>
  <c r="K697" i="2"/>
  <c r="K696" i="2"/>
  <c r="K695" i="2"/>
  <c r="K694" i="2"/>
  <c r="K691" i="2"/>
  <c r="K690" i="2"/>
  <c r="K689" i="2"/>
  <c r="K688" i="2"/>
  <c r="K687" i="2"/>
  <c r="K686" i="2"/>
  <c r="K685" i="2"/>
  <c r="K682" i="2"/>
  <c r="K681" i="2"/>
  <c r="K680" i="2"/>
  <c r="K679" i="2"/>
  <c r="K678" i="2"/>
  <c r="K677" i="2"/>
  <c r="K676" i="2"/>
  <c r="K673" i="2"/>
  <c r="K672" i="2"/>
  <c r="K671" i="2"/>
  <c r="K670" i="2"/>
  <c r="K669" i="2"/>
  <c r="K668" i="2"/>
  <c r="K667" i="2"/>
  <c r="K664" i="2"/>
  <c r="K663" i="2"/>
  <c r="K662" i="2"/>
  <c r="K661" i="2"/>
  <c r="K660" i="2"/>
  <c r="K659" i="2"/>
  <c r="K658" i="2"/>
  <c r="K655" i="2"/>
  <c r="K654" i="2"/>
  <c r="K653" i="2"/>
  <c r="K652" i="2"/>
  <c r="K651" i="2"/>
  <c r="K650" i="2"/>
  <c r="K649" i="2"/>
  <c r="K646" i="2"/>
  <c r="K645" i="2"/>
  <c r="K644" i="2"/>
  <c r="K643" i="2"/>
  <c r="K642" i="2"/>
  <c r="K641" i="2"/>
  <c r="K640" i="2"/>
  <c r="K637" i="2"/>
  <c r="K636" i="2"/>
  <c r="K635" i="2"/>
  <c r="K634" i="2"/>
  <c r="K633" i="2"/>
  <c r="K632" i="2"/>
  <c r="K631" i="2"/>
  <c r="K628" i="2"/>
  <c r="K627" i="2"/>
  <c r="K626" i="2"/>
  <c r="K625" i="2"/>
  <c r="K624" i="2"/>
  <c r="K623" i="2"/>
  <c r="K622" i="2"/>
  <c r="K619" i="2"/>
  <c r="K618" i="2"/>
  <c r="K617" i="2"/>
  <c r="K616" i="2"/>
  <c r="K615" i="2"/>
  <c r="K614" i="2"/>
  <c r="K613" i="2"/>
  <c r="K610" i="2"/>
  <c r="K609" i="2"/>
  <c r="K608" i="2"/>
  <c r="K607" i="2"/>
  <c r="K606" i="2"/>
  <c r="K605" i="2"/>
  <c r="K604" i="2"/>
  <c r="K601" i="2"/>
  <c r="K600" i="2"/>
  <c r="K599" i="2"/>
  <c r="K598" i="2"/>
  <c r="K597" i="2"/>
  <c r="K596" i="2"/>
  <c r="K595" i="2"/>
  <c r="K592" i="2"/>
  <c r="K591" i="2"/>
  <c r="K590" i="2"/>
  <c r="K589" i="2"/>
  <c r="K588" i="2"/>
  <c r="K587" i="2"/>
  <c r="K586" i="2"/>
  <c r="K583" i="2"/>
  <c r="K582" i="2"/>
  <c r="K581" i="2"/>
  <c r="K580" i="2"/>
  <c r="K579" i="2"/>
  <c r="K578" i="2"/>
  <c r="K577" i="2"/>
  <c r="K574" i="2"/>
  <c r="K573" i="2"/>
  <c r="K572" i="2"/>
  <c r="K571" i="2"/>
  <c r="K570" i="2"/>
  <c r="K569" i="2"/>
  <c r="K568" i="2"/>
  <c r="K565" i="2"/>
  <c r="K564" i="2"/>
  <c r="K563" i="2"/>
  <c r="K562" i="2"/>
  <c r="K561" i="2"/>
  <c r="K560" i="2"/>
  <c r="K559" i="2"/>
  <c r="K556" i="2"/>
  <c r="K555" i="2"/>
  <c r="K554" i="2"/>
  <c r="K553" i="2"/>
  <c r="K552" i="2"/>
  <c r="K551" i="2"/>
  <c r="K550" i="2"/>
  <c r="K547" i="2"/>
  <c r="K546" i="2"/>
  <c r="K545" i="2"/>
  <c r="K544" i="2"/>
  <c r="K543" i="2"/>
  <c r="K542" i="2"/>
  <c r="K541" i="2"/>
  <c r="K538" i="2"/>
  <c r="K537" i="2"/>
  <c r="K536" i="2"/>
  <c r="K535" i="2"/>
  <c r="K534" i="2"/>
  <c r="K533" i="2"/>
  <c r="K532" i="2"/>
  <c r="K529" i="2"/>
  <c r="K528" i="2"/>
  <c r="K527" i="2"/>
  <c r="K526" i="2"/>
  <c r="K525" i="2"/>
  <c r="K524" i="2"/>
  <c r="K523" i="2"/>
  <c r="K520" i="2"/>
  <c r="K519" i="2"/>
  <c r="K518" i="2"/>
  <c r="K517" i="2"/>
  <c r="K516" i="2"/>
  <c r="K515" i="2"/>
  <c r="K514" i="2"/>
  <c r="K511" i="2"/>
  <c r="K510" i="2"/>
  <c r="K509" i="2"/>
  <c r="K508" i="2"/>
  <c r="K507" i="2"/>
  <c r="K506" i="2"/>
  <c r="K505" i="2"/>
  <c r="K502" i="2"/>
  <c r="K501" i="2"/>
  <c r="K500" i="2"/>
  <c r="K499" i="2"/>
  <c r="K498" i="2"/>
  <c r="K497" i="2"/>
  <c r="K496" i="2"/>
  <c r="K493" i="2"/>
  <c r="K492" i="2"/>
  <c r="K491" i="2"/>
  <c r="K490" i="2"/>
  <c r="K489" i="2"/>
  <c r="K488" i="2"/>
  <c r="K487" i="2"/>
  <c r="K484" i="2"/>
  <c r="K483" i="2"/>
  <c r="K482" i="2"/>
  <c r="K481" i="2"/>
  <c r="K480" i="2"/>
  <c r="K479" i="2"/>
  <c r="K478" i="2"/>
  <c r="K475" i="2"/>
  <c r="K474" i="2"/>
  <c r="K473" i="2"/>
  <c r="K472" i="2"/>
  <c r="K471" i="2"/>
  <c r="K470" i="2"/>
  <c r="K469" i="2"/>
  <c r="K466" i="2"/>
  <c r="K465" i="2"/>
  <c r="K464" i="2"/>
  <c r="K463" i="2"/>
  <c r="K462" i="2"/>
  <c r="K461" i="2"/>
  <c r="K460" i="2"/>
  <c r="K457" i="2"/>
  <c r="K456" i="2"/>
  <c r="K455" i="2"/>
  <c r="K454" i="2"/>
  <c r="K453" i="2"/>
  <c r="K452" i="2"/>
  <c r="K451" i="2"/>
  <c r="K448" i="2"/>
  <c r="K447" i="2"/>
  <c r="K446" i="2"/>
  <c r="K445" i="2"/>
  <c r="K444" i="2"/>
  <c r="K443" i="2"/>
  <c r="K442" i="2"/>
  <c r="K439" i="2"/>
  <c r="K438" i="2"/>
  <c r="K437" i="2"/>
  <c r="K436" i="2"/>
  <c r="K435" i="2"/>
  <c r="K434" i="2"/>
  <c r="K433" i="2"/>
  <c r="K430" i="2"/>
  <c r="K429" i="2"/>
  <c r="K428" i="2"/>
  <c r="K427" i="2"/>
  <c r="K426" i="2"/>
  <c r="K425" i="2"/>
  <c r="K424" i="2"/>
  <c r="K421" i="2"/>
  <c r="K420" i="2"/>
  <c r="K419" i="2"/>
  <c r="K418" i="2"/>
  <c r="K417" i="2"/>
  <c r="K416" i="2"/>
  <c r="K415" i="2"/>
  <c r="K412" i="2"/>
  <c r="K411" i="2"/>
  <c r="K410" i="2"/>
  <c r="K409" i="2"/>
  <c r="K408" i="2"/>
  <c r="K407" i="2"/>
  <c r="K406" i="2"/>
  <c r="K403" i="2"/>
  <c r="K402" i="2"/>
  <c r="K401" i="2"/>
  <c r="K400" i="2"/>
  <c r="K399" i="2"/>
  <c r="K398" i="2"/>
  <c r="K397" i="2"/>
  <c r="K394" i="2"/>
  <c r="K393" i="2"/>
  <c r="K392" i="2"/>
  <c r="K391" i="2"/>
  <c r="K390" i="2"/>
  <c r="K389" i="2"/>
  <c r="K388" i="2"/>
  <c r="K385" i="2"/>
  <c r="K384" i="2"/>
  <c r="K383" i="2"/>
  <c r="K382" i="2"/>
  <c r="K381" i="2"/>
  <c r="K380" i="2"/>
  <c r="K379" i="2"/>
  <c r="K376" i="2"/>
  <c r="K375" i="2"/>
  <c r="K374" i="2"/>
  <c r="K373" i="2"/>
  <c r="K372" i="2"/>
  <c r="K371" i="2"/>
  <c r="K370" i="2"/>
  <c r="K367" i="2"/>
  <c r="K366" i="2"/>
  <c r="K365" i="2"/>
  <c r="K364" i="2"/>
  <c r="K363" i="2"/>
  <c r="K362" i="2"/>
  <c r="K361" i="2"/>
  <c r="K358" i="2"/>
  <c r="K357" i="2"/>
  <c r="K356" i="2"/>
  <c r="K355" i="2"/>
  <c r="K354" i="2"/>
  <c r="K353" i="2"/>
  <c r="K352" i="2"/>
  <c r="K349" i="2"/>
  <c r="K348" i="2"/>
  <c r="K347" i="2"/>
  <c r="K346" i="2"/>
  <c r="K345" i="2"/>
  <c r="K344" i="2"/>
  <c r="K343" i="2"/>
  <c r="K340" i="2"/>
  <c r="K339" i="2"/>
  <c r="K338" i="2"/>
  <c r="K337" i="2"/>
  <c r="K336" i="2"/>
  <c r="K335" i="2"/>
  <c r="K334" i="2"/>
  <c r="K331" i="2"/>
  <c r="K330" i="2"/>
  <c r="K329" i="2"/>
  <c r="K328" i="2"/>
  <c r="K327" i="2"/>
  <c r="K326" i="2"/>
  <c r="K325" i="2"/>
  <c r="K322" i="2"/>
  <c r="K321" i="2"/>
  <c r="K320" i="2"/>
  <c r="K319" i="2"/>
  <c r="K318" i="2"/>
  <c r="K317" i="2"/>
  <c r="K316" i="2"/>
  <c r="K313" i="2"/>
  <c r="K312" i="2"/>
  <c r="K311" i="2"/>
  <c r="K310" i="2"/>
  <c r="K309" i="2"/>
  <c r="K308" i="2"/>
  <c r="K307" i="2"/>
  <c r="K304" i="2"/>
  <c r="K303" i="2"/>
  <c r="K302" i="2"/>
  <c r="K301" i="2"/>
  <c r="K300" i="2"/>
  <c r="K299" i="2"/>
  <c r="K298" i="2"/>
  <c r="K295" i="2"/>
  <c r="K294" i="2"/>
  <c r="K293" i="2"/>
  <c r="K292" i="2"/>
  <c r="K291" i="2"/>
  <c r="K290" i="2"/>
  <c r="K289" i="2"/>
  <c r="K286" i="2"/>
  <c r="K285" i="2"/>
  <c r="K284" i="2"/>
  <c r="K283" i="2"/>
  <c r="K282" i="2"/>
  <c r="K281" i="2"/>
  <c r="K280" i="2"/>
  <c r="K277" i="2"/>
  <c r="K276" i="2"/>
  <c r="K275" i="2"/>
  <c r="K274" i="2"/>
  <c r="K273" i="2"/>
  <c r="K272" i="2"/>
  <c r="K271" i="2"/>
  <c r="K268" i="2"/>
  <c r="K267" i="2"/>
  <c r="K266" i="2"/>
  <c r="K265" i="2"/>
  <c r="K264" i="2"/>
  <c r="K263" i="2"/>
  <c r="K262" i="2"/>
  <c r="K259" i="2"/>
  <c r="K258" i="2"/>
  <c r="K257" i="2"/>
  <c r="K256" i="2"/>
  <c r="K255" i="2"/>
  <c r="K254" i="2"/>
  <c r="K253" i="2"/>
  <c r="K250" i="2"/>
  <c r="K249" i="2"/>
  <c r="K248" i="2"/>
  <c r="K247" i="2"/>
  <c r="K246" i="2"/>
  <c r="K245" i="2"/>
  <c r="K244" i="2"/>
  <c r="K241" i="2"/>
  <c r="K240" i="2"/>
  <c r="K239" i="2"/>
  <c r="K238" i="2"/>
  <c r="K237" i="2"/>
  <c r="K236" i="2"/>
  <c r="K235" i="2"/>
  <c r="K232" i="2"/>
  <c r="K231" i="2"/>
  <c r="K230" i="2"/>
  <c r="K229" i="2"/>
  <c r="K228" i="2"/>
  <c r="K227" i="2"/>
  <c r="K226" i="2"/>
  <c r="K223" i="2"/>
  <c r="K222" i="2"/>
  <c r="K221" i="2"/>
  <c r="K220" i="2"/>
  <c r="K219" i="2"/>
  <c r="K218" i="2"/>
  <c r="K217" i="2"/>
  <c r="K214" i="2"/>
  <c r="K213" i="2"/>
  <c r="K212" i="2"/>
  <c r="K211" i="2"/>
  <c r="K210" i="2"/>
  <c r="K209" i="2"/>
  <c r="K208" i="2"/>
  <c r="K205" i="2"/>
  <c r="K204" i="2"/>
  <c r="K203" i="2"/>
  <c r="K202" i="2"/>
  <c r="K201" i="2"/>
  <c r="K200" i="2"/>
  <c r="K199" i="2"/>
  <c r="K196" i="2"/>
  <c r="K195" i="2"/>
  <c r="K194" i="2"/>
  <c r="K193" i="2"/>
  <c r="K192" i="2"/>
  <c r="K191" i="2"/>
  <c r="K190" i="2"/>
  <c r="K187" i="2"/>
  <c r="K186" i="2"/>
  <c r="K185" i="2"/>
  <c r="K184" i="2"/>
  <c r="K183" i="2"/>
  <c r="K182" i="2"/>
  <c r="K181" i="2"/>
  <c r="K178" i="2"/>
  <c r="K177" i="2"/>
  <c r="K176" i="2"/>
  <c r="K175" i="2"/>
  <c r="K174" i="2"/>
  <c r="K173" i="2"/>
  <c r="K172" i="2"/>
  <c r="K169" i="2"/>
  <c r="K168" i="2"/>
  <c r="K167" i="2"/>
  <c r="K166" i="2"/>
  <c r="K165" i="2"/>
  <c r="K164" i="2"/>
  <c r="K163" i="2"/>
  <c r="K160" i="2"/>
  <c r="K159" i="2"/>
  <c r="K158" i="2"/>
  <c r="K157" i="2"/>
  <c r="K156" i="2"/>
  <c r="K155" i="2"/>
  <c r="K154" i="2"/>
  <c r="K151" i="2"/>
  <c r="K150" i="2"/>
  <c r="K149" i="2"/>
  <c r="K148" i="2"/>
  <c r="K147" i="2"/>
  <c r="K146" i="2"/>
  <c r="K145" i="2"/>
  <c r="K142" i="2"/>
  <c r="K141" i="2"/>
  <c r="K140" i="2"/>
  <c r="K139" i="2"/>
  <c r="K138" i="2"/>
  <c r="K137" i="2"/>
  <c r="K136" i="2"/>
  <c r="K133" i="2"/>
  <c r="K132" i="2"/>
  <c r="K131" i="2"/>
  <c r="K130" i="2"/>
  <c r="K129" i="2"/>
  <c r="K128" i="2"/>
  <c r="K127" i="2"/>
  <c r="K124" i="2"/>
  <c r="K123" i="2"/>
  <c r="K122" i="2"/>
  <c r="K121" i="2"/>
  <c r="K120" i="2"/>
  <c r="K119" i="2"/>
  <c r="K118" i="2"/>
  <c r="K115" i="2"/>
  <c r="K114" i="2"/>
  <c r="K113" i="2"/>
  <c r="K112" i="2"/>
  <c r="K111" i="2"/>
  <c r="K110" i="2"/>
  <c r="K109" i="2"/>
  <c r="K106" i="2"/>
  <c r="K105" i="2"/>
  <c r="K104" i="2"/>
  <c r="K103" i="2"/>
  <c r="K102" i="2"/>
  <c r="K101" i="2"/>
  <c r="K100" i="2"/>
  <c r="K97" i="2"/>
  <c r="K96" i="2"/>
  <c r="K95" i="2"/>
  <c r="K94" i="2"/>
  <c r="K93" i="2"/>
  <c r="K92" i="2"/>
  <c r="K91" i="2"/>
  <c r="K88" i="2"/>
  <c r="K87" i="2"/>
  <c r="K86" i="2"/>
  <c r="K85" i="2"/>
  <c r="K84" i="2"/>
  <c r="K83" i="2"/>
  <c r="K82" i="2"/>
  <c r="K79" i="2"/>
  <c r="K78" i="2"/>
  <c r="K77" i="2"/>
  <c r="K76" i="2"/>
  <c r="K75" i="2"/>
  <c r="K74" i="2"/>
  <c r="K73" i="2"/>
  <c r="K70" i="2"/>
  <c r="K69" i="2"/>
  <c r="K68" i="2"/>
  <c r="K67" i="2"/>
  <c r="K66" i="2"/>
  <c r="K65" i="2"/>
  <c r="K64" i="2"/>
  <c r="K61" i="2"/>
  <c r="K60" i="2"/>
  <c r="K59" i="2"/>
  <c r="K58" i="2"/>
  <c r="K57" i="2"/>
  <c r="K56" i="2"/>
  <c r="K55" i="2"/>
  <c r="K52" i="2"/>
  <c r="K51" i="2"/>
  <c r="K50" i="2"/>
  <c r="K49" i="2"/>
  <c r="K48" i="2"/>
  <c r="K47" i="2"/>
  <c r="K46" i="2"/>
  <c r="K43" i="2"/>
  <c r="K42" i="2"/>
  <c r="K41" i="2"/>
  <c r="K40" i="2"/>
  <c r="K39" i="2"/>
  <c r="K38" i="2"/>
  <c r="K37" i="2"/>
  <c r="K34" i="2"/>
  <c r="K33" i="2"/>
  <c r="K32" i="2"/>
  <c r="K31" i="2"/>
  <c r="K30" i="2"/>
  <c r="K29" i="2"/>
  <c r="K28" i="2"/>
  <c r="K25" i="2"/>
  <c r="K24" i="2"/>
  <c r="K23" i="2"/>
  <c r="K22" i="2"/>
  <c r="K21" i="2"/>
  <c r="K20" i="2"/>
  <c r="K19" i="2"/>
  <c r="K1088" i="2" l="1"/>
  <c r="A1080" i="7"/>
  <c r="A1080" i="8" s="1"/>
  <c r="A1079" i="7"/>
  <c r="A1079" i="8" s="1"/>
  <c r="A1071" i="7"/>
  <c r="A1071" i="8" s="1"/>
  <c r="A1070" i="7"/>
  <c r="A1070" i="8" s="1"/>
  <c r="A1062" i="7"/>
  <c r="A1062" i="8" s="1"/>
  <c r="A1061" i="7"/>
  <c r="A1061" i="8" s="1"/>
  <c r="A1053" i="7"/>
  <c r="A1053" i="8" s="1"/>
  <c r="A1052" i="7"/>
  <c r="A1052" i="8" s="1"/>
  <c r="A1044" i="7"/>
  <c r="A1044" i="8" s="1"/>
  <c r="A1043" i="7"/>
  <c r="A1043" i="8" s="1"/>
  <c r="A1035" i="7"/>
  <c r="A1035" i="8" s="1"/>
  <c r="A1034" i="7"/>
  <c r="A1034" i="8" s="1"/>
  <c r="A1026" i="7"/>
  <c r="A1026" i="8" s="1"/>
  <c r="A1025" i="7"/>
  <c r="A1025" i="8" s="1"/>
  <c r="A1017" i="7"/>
  <c r="A1017" i="8" s="1"/>
  <c r="A1016" i="7"/>
  <c r="A1016" i="8" s="1"/>
  <c r="A1008" i="7"/>
  <c r="A1008" i="8" s="1"/>
  <c r="A1007" i="7"/>
  <c r="A1007" i="8" s="1"/>
  <c r="A999" i="7"/>
  <c r="A999" i="8" s="1"/>
  <c r="A998" i="7"/>
  <c r="A998" i="8" s="1"/>
  <c r="A990" i="7"/>
  <c r="A990" i="8" s="1"/>
  <c r="A989" i="7"/>
  <c r="A989" i="8" s="1"/>
  <c r="A981" i="7"/>
  <c r="A981" i="8" s="1"/>
  <c r="A980" i="7"/>
  <c r="A980" i="8" s="1"/>
  <c r="A972" i="7"/>
  <c r="A972" i="8" s="1"/>
  <c r="A971" i="7"/>
  <c r="A971" i="8" s="1"/>
  <c r="A963" i="7"/>
  <c r="A963" i="8" s="1"/>
  <c r="A962" i="7"/>
  <c r="A962" i="8" s="1"/>
  <c r="A954" i="7"/>
  <c r="A954" i="8" s="1"/>
  <c r="A953" i="7"/>
  <c r="A953" i="8" s="1"/>
  <c r="A945" i="7"/>
  <c r="A945" i="8" s="1"/>
  <c r="A944" i="7"/>
  <c r="A944" i="8" s="1"/>
  <c r="A936" i="7"/>
  <c r="A936" i="8" s="1"/>
  <c r="A935" i="7"/>
  <c r="A935" i="8" s="1"/>
  <c r="A927" i="7"/>
  <c r="A927" i="8" s="1"/>
  <c r="A926" i="7"/>
  <c r="A926" i="8" s="1"/>
  <c r="A918" i="7"/>
  <c r="A918" i="8" s="1"/>
  <c r="A917" i="7"/>
  <c r="A917" i="8" s="1"/>
  <c r="A909" i="7"/>
  <c r="A909" i="8" s="1"/>
  <c r="A908" i="7"/>
  <c r="A908" i="8" s="1"/>
  <c r="A900" i="7"/>
  <c r="A900" i="8" s="1"/>
  <c r="A899" i="7"/>
  <c r="A899" i="8" s="1"/>
  <c r="A891" i="7"/>
  <c r="A891" i="8" s="1"/>
  <c r="A890" i="7"/>
  <c r="A890" i="8" s="1"/>
  <c r="A882" i="7"/>
  <c r="A882" i="8" s="1"/>
  <c r="A881" i="7"/>
  <c r="A881" i="8" s="1"/>
  <c r="A873" i="7"/>
  <c r="A873" i="8" s="1"/>
  <c r="A872" i="7"/>
  <c r="A872" i="8" s="1"/>
  <c r="A864" i="7"/>
  <c r="A864" i="8" s="1"/>
  <c r="A863" i="7"/>
  <c r="A863" i="8" s="1"/>
  <c r="A855" i="7"/>
  <c r="A855" i="8" s="1"/>
  <c r="A854" i="7"/>
  <c r="A854" i="8" s="1"/>
  <c r="A846" i="7"/>
  <c r="A846" i="8" s="1"/>
  <c r="A845" i="7"/>
  <c r="A845" i="8" s="1"/>
  <c r="A837" i="7"/>
  <c r="A837" i="8" s="1"/>
  <c r="A836" i="7"/>
  <c r="A836" i="8" s="1"/>
  <c r="A828" i="7"/>
  <c r="A828" i="8" s="1"/>
  <c r="A827" i="7"/>
  <c r="A827" i="8" s="1"/>
  <c r="A819" i="7"/>
  <c r="A819" i="8" s="1"/>
  <c r="A818" i="7"/>
  <c r="A818" i="8" s="1"/>
  <c r="A810" i="7"/>
  <c r="A810" i="8" s="1"/>
  <c r="A809" i="7"/>
  <c r="A809" i="8" s="1"/>
  <c r="A801" i="7"/>
  <c r="A801" i="8" s="1"/>
  <c r="A800" i="7"/>
  <c r="A800" i="8" s="1"/>
  <c r="A792" i="7"/>
  <c r="A792" i="8" s="1"/>
  <c r="A791" i="7"/>
  <c r="A791" i="8" s="1"/>
  <c r="A783" i="7"/>
  <c r="A783" i="8" s="1"/>
  <c r="A782" i="7"/>
  <c r="A782" i="8" s="1"/>
  <c r="A774" i="7"/>
  <c r="A774" i="8" s="1"/>
  <c r="A773" i="7"/>
  <c r="A773" i="8" s="1"/>
  <c r="A765" i="7"/>
  <c r="A765" i="8" s="1"/>
  <c r="A764" i="7"/>
  <c r="A764" i="8" s="1"/>
  <c r="A756" i="7"/>
  <c r="A756" i="8" s="1"/>
  <c r="A755" i="7"/>
  <c r="A755" i="8" s="1"/>
  <c r="A747" i="7"/>
  <c r="A747" i="8" s="1"/>
  <c r="A746" i="7"/>
  <c r="A746" i="8" s="1"/>
  <c r="A738" i="7"/>
  <c r="A738" i="8" s="1"/>
  <c r="A737" i="7"/>
  <c r="A737" i="8" s="1"/>
  <c r="A729" i="7"/>
  <c r="A729" i="8" s="1"/>
  <c r="A728" i="7"/>
  <c r="A728" i="8" s="1"/>
  <c r="A720" i="7"/>
  <c r="A720" i="8" s="1"/>
  <c r="A719" i="7"/>
  <c r="A719" i="8" s="1"/>
  <c r="A711" i="7"/>
  <c r="A711" i="8" s="1"/>
  <c r="A710" i="7"/>
  <c r="A710" i="8" s="1"/>
  <c r="A702" i="7"/>
  <c r="A702" i="8" s="1"/>
  <c r="A701" i="7"/>
  <c r="A701" i="8" s="1"/>
  <c r="A693" i="7"/>
  <c r="A693" i="8" s="1"/>
  <c r="A692" i="7"/>
  <c r="A692" i="8" s="1"/>
  <c r="A684" i="7"/>
  <c r="A684" i="8" s="1"/>
  <c r="A683" i="7"/>
  <c r="A683" i="8" s="1"/>
  <c r="A675" i="7"/>
  <c r="A675" i="8" s="1"/>
  <c r="A674" i="7"/>
  <c r="A674" i="8" s="1"/>
  <c r="A666" i="7"/>
  <c r="A666" i="8" s="1"/>
  <c r="A665" i="7"/>
  <c r="A665" i="8" s="1"/>
  <c r="A657" i="7"/>
  <c r="A657" i="8" s="1"/>
  <c r="A656" i="7"/>
  <c r="A656" i="8" s="1"/>
  <c r="A648" i="7"/>
  <c r="A648" i="8" s="1"/>
  <c r="A647" i="7"/>
  <c r="A647" i="8" s="1"/>
  <c r="A639" i="7"/>
  <c r="A639" i="8" s="1"/>
  <c r="A638" i="7"/>
  <c r="A638" i="8" s="1"/>
  <c r="A630" i="7"/>
  <c r="A630" i="8" s="1"/>
  <c r="A629" i="7"/>
  <c r="A629" i="8" s="1"/>
  <c r="A621" i="7"/>
  <c r="A621" i="8" s="1"/>
  <c r="A620" i="7"/>
  <c r="A620" i="8" s="1"/>
  <c r="A612" i="7"/>
  <c r="A612" i="8" s="1"/>
  <c r="A611" i="7"/>
  <c r="A611" i="8" s="1"/>
  <c r="A603" i="7"/>
  <c r="A603" i="8" s="1"/>
  <c r="A602" i="7"/>
  <c r="A602" i="8" s="1"/>
  <c r="A594" i="7"/>
  <c r="A594" i="8" s="1"/>
  <c r="A593" i="7"/>
  <c r="A593" i="8" s="1"/>
  <c r="A585" i="7"/>
  <c r="A585" i="8" s="1"/>
  <c r="A584" i="7"/>
  <c r="A584" i="8" s="1"/>
  <c r="A576" i="7"/>
  <c r="A576" i="8" s="1"/>
  <c r="A575" i="7"/>
  <c r="A575" i="8" s="1"/>
  <c r="A567" i="7"/>
  <c r="A567" i="8" s="1"/>
  <c r="A566" i="7"/>
  <c r="A566" i="8" s="1"/>
  <c r="A558" i="7"/>
  <c r="A558" i="8" s="1"/>
  <c r="A557" i="7"/>
  <c r="A557" i="8" s="1"/>
  <c r="A549" i="7"/>
  <c r="A549" i="8" s="1"/>
  <c r="A548" i="7"/>
  <c r="A548" i="8" s="1"/>
  <c r="A540" i="7"/>
  <c r="A540" i="8" s="1"/>
  <c r="A539" i="7"/>
  <c r="A539" i="8" s="1"/>
  <c r="A531" i="7"/>
  <c r="A531" i="8" s="1"/>
  <c r="A530" i="7"/>
  <c r="A530" i="8" s="1"/>
  <c r="A522" i="7"/>
  <c r="A522" i="8" s="1"/>
  <c r="A521" i="7"/>
  <c r="A521" i="8" s="1"/>
  <c r="A513" i="7"/>
  <c r="A513" i="8" s="1"/>
  <c r="A512" i="7"/>
  <c r="A512" i="8" s="1"/>
  <c r="A504" i="7"/>
  <c r="A504" i="8" s="1"/>
  <c r="A503" i="7"/>
  <c r="A503" i="8" s="1"/>
  <c r="A495" i="7"/>
  <c r="A495" i="8" s="1"/>
  <c r="A494" i="7"/>
  <c r="A494" i="8" s="1"/>
  <c r="A486" i="7"/>
  <c r="A486" i="8" s="1"/>
  <c r="A485" i="7"/>
  <c r="A485" i="8" s="1"/>
  <c r="A477" i="7"/>
  <c r="A477" i="8" s="1"/>
  <c r="A476" i="7"/>
  <c r="A476" i="8" s="1"/>
  <c r="A468" i="7"/>
  <c r="A468" i="8" s="1"/>
  <c r="A467" i="7"/>
  <c r="A467" i="8" s="1"/>
  <c r="A459" i="7"/>
  <c r="A459" i="8" s="1"/>
  <c r="A458" i="7"/>
  <c r="A458" i="8" s="1"/>
  <c r="A450" i="7"/>
  <c r="A450" i="8" s="1"/>
  <c r="A449" i="7"/>
  <c r="A449" i="8" s="1"/>
  <c r="A441" i="7"/>
  <c r="A441" i="8" s="1"/>
  <c r="A440" i="7"/>
  <c r="A440" i="8" s="1"/>
  <c r="A432" i="7"/>
  <c r="A432" i="8" s="1"/>
  <c r="A431" i="7"/>
  <c r="A431" i="8" s="1"/>
  <c r="A423" i="7"/>
  <c r="A423" i="8" s="1"/>
  <c r="A422" i="7"/>
  <c r="A422" i="8" s="1"/>
  <c r="A414" i="7"/>
  <c r="A414" i="8" s="1"/>
  <c r="A413" i="7"/>
  <c r="A413" i="8" s="1"/>
  <c r="A405" i="7"/>
  <c r="A405" i="8" s="1"/>
  <c r="A404" i="7"/>
  <c r="A404" i="8" s="1"/>
  <c r="A396" i="7"/>
  <c r="A396" i="8" s="1"/>
  <c r="A395" i="7"/>
  <c r="A395" i="8" s="1"/>
  <c r="A387" i="7"/>
  <c r="A387" i="8" s="1"/>
  <c r="A386" i="7"/>
  <c r="A386" i="8" s="1"/>
  <c r="A378" i="7"/>
  <c r="A378" i="8" s="1"/>
  <c r="A377" i="7"/>
  <c r="A377" i="8" s="1"/>
  <c r="A369" i="7"/>
  <c r="A369" i="8" s="1"/>
  <c r="A368" i="7"/>
  <c r="A368" i="8" s="1"/>
  <c r="A360" i="7"/>
  <c r="A360" i="8" s="1"/>
  <c r="A359" i="7"/>
  <c r="A359" i="8" s="1"/>
  <c r="A351" i="7"/>
  <c r="A351" i="8" s="1"/>
  <c r="A350" i="7"/>
  <c r="A350" i="8" s="1"/>
  <c r="A342" i="7"/>
  <c r="A342" i="8" s="1"/>
  <c r="A341" i="7"/>
  <c r="A341" i="8" s="1"/>
  <c r="A333" i="7"/>
  <c r="A333" i="8" s="1"/>
  <c r="A332" i="7"/>
  <c r="A332" i="8" s="1"/>
  <c r="A324" i="7"/>
  <c r="A324" i="8" s="1"/>
  <c r="A323" i="7"/>
  <c r="A323" i="8" s="1"/>
  <c r="A315" i="7"/>
  <c r="A315" i="8" s="1"/>
  <c r="A314" i="7"/>
  <c r="A314" i="8" s="1"/>
  <c r="A306" i="7"/>
  <c r="A306" i="8" s="1"/>
  <c r="A305" i="7"/>
  <c r="A305" i="8" s="1"/>
  <c r="A297" i="7"/>
  <c r="A297" i="8" s="1"/>
  <c r="A296" i="7"/>
  <c r="A296" i="8" s="1"/>
  <c r="A288" i="7"/>
  <c r="A288" i="8" s="1"/>
  <c r="A287" i="7"/>
  <c r="A287" i="8" s="1"/>
  <c r="A279" i="7"/>
  <c r="A279" i="8" s="1"/>
  <c r="A278" i="7"/>
  <c r="A278" i="8" s="1"/>
  <c r="A270" i="7"/>
  <c r="A270" i="8" s="1"/>
  <c r="A269" i="7"/>
  <c r="A269" i="8" s="1"/>
  <c r="A261" i="7"/>
  <c r="A261" i="8" s="1"/>
  <c r="A260" i="7"/>
  <c r="A260" i="8" s="1"/>
  <c r="A252" i="7"/>
  <c r="A252" i="8" s="1"/>
  <c r="A251" i="7"/>
  <c r="A251" i="8" s="1"/>
  <c r="A243" i="7"/>
  <c r="A243" i="8" s="1"/>
  <c r="A242" i="7"/>
  <c r="A242" i="8" s="1"/>
  <c r="A234" i="7"/>
  <c r="A234" i="8" s="1"/>
  <c r="A233" i="7"/>
  <c r="A233" i="8" s="1"/>
  <c r="A225" i="7"/>
  <c r="A225" i="8" s="1"/>
  <c r="A224" i="7"/>
  <c r="A224" i="8" s="1"/>
  <c r="A216" i="7"/>
  <c r="A216" i="8" s="1"/>
  <c r="A215" i="7"/>
  <c r="A215" i="8" s="1"/>
  <c r="A207" i="7"/>
  <c r="A207" i="8" s="1"/>
  <c r="A206" i="7"/>
  <c r="A206" i="8" s="1"/>
  <c r="A198" i="7"/>
  <c r="A198" i="8" s="1"/>
  <c r="A197" i="7"/>
  <c r="A197" i="8" s="1"/>
  <c r="A189" i="7"/>
  <c r="A189" i="8" s="1"/>
  <c r="A188" i="7"/>
  <c r="A188" i="8" s="1"/>
  <c r="A180" i="7"/>
  <c r="A180" i="8" s="1"/>
  <c r="A179" i="7"/>
  <c r="A179" i="8" s="1"/>
  <c r="A171" i="7"/>
  <c r="A171" i="8" s="1"/>
  <c r="A170" i="7"/>
  <c r="A170" i="8" s="1"/>
  <c r="A162" i="7"/>
  <c r="A162" i="8" s="1"/>
  <c r="A161" i="7"/>
  <c r="A161" i="8" s="1"/>
  <c r="A153" i="7"/>
  <c r="A153" i="8" s="1"/>
  <c r="A152" i="7"/>
  <c r="A152" i="8" s="1"/>
  <c r="A144" i="7"/>
  <c r="A144" i="8" s="1"/>
  <c r="A143" i="7"/>
  <c r="A143" i="8" s="1"/>
  <c r="A135" i="7"/>
  <c r="A135" i="8" s="1"/>
  <c r="A134" i="7"/>
  <c r="A134" i="8" s="1"/>
  <c r="A126" i="7"/>
  <c r="A126" i="8" s="1"/>
  <c r="A125" i="7"/>
  <c r="A125" i="8" s="1"/>
  <c r="A117" i="7"/>
  <c r="A117" i="8" s="1"/>
  <c r="A116" i="7"/>
  <c r="A116" i="8" s="1"/>
  <c r="A108" i="7"/>
  <c r="A108" i="8" s="1"/>
  <c r="A107" i="7"/>
  <c r="A107" i="8" s="1"/>
  <c r="A99" i="7"/>
  <c r="A99" i="8" s="1"/>
  <c r="A98" i="7"/>
  <c r="A98" i="8" s="1"/>
  <c r="A90" i="7"/>
  <c r="A90" i="8" s="1"/>
  <c r="A89" i="7"/>
  <c r="A89" i="8" s="1"/>
  <c r="A81" i="7"/>
  <c r="A81" i="8" s="1"/>
  <c r="A80" i="7"/>
  <c r="A80" i="8" s="1"/>
  <c r="A72" i="7"/>
  <c r="A72" i="8" s="1"/>
  <c r="A71" i="7"/>
  <c r="A71" i="8" s="1"/>
  <c r="A63" i="7"/>
  <c r="A63" i="8" s="1"/>
  <c r="A62" i="7"/>
  <c r="A62" i="8" s="1"/>
  <c r="A54" i="7"/>
  <c r="A54" i="8" s="1"/>
  <c r="A53" i="7"/>
  <c r="A53" i="8" s="1"/>
  <c r="A45" i="7"/>
  <c r="A45" i="8" s="1"/>
  <c r="A44" i="7"/>
  <c r="A44" i="8" s="1"/>
  <c r="A36" i="7"/>
  <c r="A36" i="8" s="1"/>
  <c r="A35" i="7"/>
  <c r="A35" i="8" s="1"/>
  <c r="A27" i="7"/>
  <c r="A27" i="8" s="1"/>
  <c r="A26" i="7"/>
  <c r="A26" i="8" s="1"/>
  <c r="A18" i="7"/>
  <c r="A18" i="8" s="1"/>
  <c r="A17" i="7"/>
  <c r="A17" i="8" s="1"/>
  <c r="A1080" i="4"/>
  <c r="A1079" i="4"/>
  <c r="A1071" i="4"/>
  <c r="A1070" i="4"/>
  <c r="A1062" i="4"/>
  <c r="A1061" i="4"/>
  <c r="A1053" i="4"/>
  <c r="A1052" i="4"/>
  <c r="A1044" i="4"/>
  <c r="A1043" i="4"/>
  <c r="A1035" i="4"/>
  <c r="A1034" i="4"/>
  <c r="A1026" i="4"/>
  <c r="A1025" i="4"/>
  <c r="A1017" i="4"/>
  <c r="A1016" i="4"/>
  <c r="A1008" i="4"/>
  <c r="A1007" i="4"/>
  <c r="A999" i="4"/>
  <c r="A998" i="4"/>
  <c r="A990" i="4"/>
  <c r="A989" i="4"/>
  <c r="A981" i="4"/>
  <c r="A980" i="4"/>
  <c r="A972" i="4"/>
  <c r="A971" i="4"/>
  <c r="A963" i="4"/>
  <c r="A962" i="4"/>
  <c r="A954" i="4"/>
  <c r="A953" i="4"/>
  <c r="A945" i="4"/>
  <c r="A944" i="4"/>
  <c r="A936" i="4"/>
  <c r="A935" i="4"/>
  <c r="A927" i="4"/>
  <c r="A926" i="4"/>
  <c r="A918" i="4"/>
  <c r="A917" i="4"/>
  <c r="A909" i="4"/>
  <c r="A908" i="4"/>
  <c r="A900" i="4"/>
  <c r="A899" i="4"/>
  <c r="A891" i="4"/>
  <c r="A890" i="4"/>
  <c r="A882" i="4"/>
  <c r="A881" i="4"/>
  <c r="A873" i="4"/>
  <c r="A872" i="4"/>
  <c r="A864" i="4"/>
  <c r="A863" i="4"/>
  <c r="A855" i="4"/>
  <c r="A854" i="4"/>
  <c r="A846" i="4"/>
  <c r="A845" i="4"/>
  <c r="A837" i="4"/>
  <c r="A836" i="4"/>
  <c r="A828" i="4"/>
  <c r="A827" i="4"/>
  <c r="A819" i="4"/>
  <c r="A818" i="4"/>
  <c r="A810" i="4"/>
  <c r="A809" i="4"/>
  <c r="A801" i="4"/>
  <c r="A800" i="4"/>
  <c r="A792" i="4"/>
  <c r="A791" i="4"/>
  <c r="A783" i="4"/>
  <c r="A782" i="4"/>
  <c r="A774" i="4"/>
  <c r="A773" i="4"/>
  <c r="A765" i="4"/>
  <c r="A764" i="4"/>
  <c r="A756" i="4"/>
  <c r="A755" i="4"/>
  <c r="A747" i="4"/>
  <c r="A746" i="4"/>
  <c r="A738" i="4"/>
  <c r="A737" i="4"/>
  <c r="A729" i="4"/>
  <c r="A728" i="4"/>
  <c r="A720" i="4"/>
  <c r="A719" i="4"/>
  <c r="A711" i="4"/>
  <c r="A710" i="4"/>
  <c r="A702" i="4"/>
  <c r="A701" i="4"/>
  <c r="A693" i="4"/>
  <c r="A692" i="4"/>
  <c r="A684" i="4"/>
  <c r="A683" i="4"/>
  <c r="A675" i="4"/>
  <c r="A674" i="4"/>
  <c r="A666" i="4"/>
  <c r="A665" i="4"/>
  <c r="A657" i="4"/>
  <c r="A656" i="4"/>
  <c r="A648" i="4"/>
  <c r="A647" i="4"/>
  <c r="A639" i="4"/>
  <c r="A638" i="4"/>
  <c r="A630" i="4"/>
  <c r="A629" i="4"/>
  <c r="A621" i="4"/>
  <c r="A620" i="4"/>
  <c r="A612" i="4"/>
  <c r="A611" i="4"/>
  <c r="A603" i="4"/>
  <c r="A602" i="4"/>
  <c r="A594" i="4"/>
  <c r="A593" i="4"/>
  <c r="A585" i="4"/>
  <c r="A584" i="4"/>
  <c r="A576" i="4"/>
  <c r="A575" i="4"/>
  <c r="A567" i="4"/>
  <c r="A566" i="4"/>
  <c r="A558" i="4"/>
  <c r="A557" i="4"/>
  <c r="A549" i="4"/>
  <c r="A548" i="4"/>
  <c r="A540" i="4"/>
  <c r="A539" i="4"/>
  <c r="A531" i="4"/>
  <c r="A530" i="4"/>
  <c r="A522" i="4"/>
  <c r="A521" i="4"/>
  <c r="A513" i="4"/>
  <c r="A512" i="4"/>
  <c r="A504" i="4"/>
  <c r="A503" i="4"/>
  <c r="A495" i="4"/>
  <c r="A494" i="4"/>
  <c r="A486" i="4"/>
  <c r="A485" i="4"/>
  <c r="A477" i="4"/>
  <c r="A476" i="4"/>
  <c r="A468" i="4"/>
  <c r="A467" i="4"/>
  <c r="A459" i="4"/>
  <c r="A458" i="4"/>
  <c r="A450" i="4"/>
  <c r="A449" i="4"/>
  <c r="A441" i="4"/>
  <c r="A440" i="4"/>
  <c r="A432" i="4"/>
  <c r="A431" i="4"/>
  <c r="A423" i="4"/>
  <c r="A422" i="4"/>
  <c r="A414" i="4"/>
  <c r="A413" i="4"/>
  <c r="A405" i="4"/>
  <c r="A404" i="4"/>
  <c r="A396" i="4"/>
  <c r="A395" i="4"/>
  <c r="A387" i="4"/>
  <c r="A386" i="4"/>
  <c r="A378" i="4"/>
  <c r="A377" i="4"/>
  <c r="A369" i="4"/>
  <c r="A368" i="4"/>
  <c r="A360" i="4"/>
  <c r="A359" i="4"/>
  <c r="A351" i="4"/>
  <c r="A350" i="4"/>
  <c r="A342" i="4"/>
  <c r="A341" i="4"/>
  <c r="A333" i="4"/>
  <c r="A332" i="4"/>
  <c r="A324" i="4"/>
  <c r="A323" i="4"/>
  <c r="A315" i="4"/>
  <c r="A314" i="4"/>
  <c r="A306" i="4"/>
  <c r="A305" i="4"/>
  <c r="A297" i="4"/>
  <c r="A296" i="4"/>
  <c r="A288" i="4"/>
  <c r="A287" i="4"/>
  <c r="A279" i="4"/>
  <c r="A278" i="4"/>
  <c r="A270" i="4"/>
  <c r="A269" i="4"/>
  <c r="A261" i="4"/>
  <c r="A260" i="4"/>
  <c r="A252" i="4"/>
  <c r="A251" i="4"/>
  <c r="A243" i="4"/>
  <c r="A242" i="4"/>
  <c r="A234" i="4"/>
  <c r="A233" i="4"/>
  <c r="A225" i="4"/>
  <c r="A224" i="4"/>
  <c r="A216" i="4"/>
  <c r="A215" i="4"/>
  <c r="A207" i="4"/>
  <c r="A206" i="4"/>
  <c r="A198" i="4"/>
  <c r="A197" i="4"/>
  <c r="A189" i="4"/>
  <c r="A188" i="4"/>
  <c r="A180" i="4"/>
  <c r="A179" i="4"/>
  <c r="A171" i="4"/>
  <c r="A170" i="4"/>
  <c r="A162" i="4"/>
  <c r="A161" i="4"/>
  <c r="A153" i="4"/>
  <c r="A152" i="4"/>
  <c r="A144" i="4"/>
  <c r="A143" i="4"/>
  <c r="A135" i="4"/>
  <c r="A134" i="4"/>
  <c r="A126" i="4"/>
  <c r="A125" i="4"/>
  <c r="A117" i="4"/>
  <c r="A116" i="4"/>
  <c r="A108" i="4"/>
  <c r="A107" i="4"/>
  <c r="A99" i="4"/>
  <c r="A98" i="4"/>
  <c r="A90" i="4"/>
  <c r="A89" i="4"/>
  <c r="A81" i="4"/>
  <c r="A80" i="4"/>
  <c r="A72" i="4"/>
  <c r="A71" i="4"/>
  <c r="A63" i="4"/>
  <c r="A62" i="4"/>
  <c r="A54" i="4"/>
  <c r="A53" i="4"/>
  <c r="A45" i="4"/>
  <c r="A44" i="4"/>
  <c r="A36" i="4"/>
  <c r="A35" i="4"/>
  <c r="A27" i="4"/>
  <c r="A26" i="4"/>
  <c r="A18" i="4"/>
  <c r="A17" i="4"/>
  <c r="A1080" i="3"/>
  <c r="A1079" i="3"/>
  <c r="A1071" i="3"/>
  <c r="A1070" i="3"/>
  <c r="A1062" i="3"/>
  <c r="A1061" i="3"/>
  <c r="A1053" i="3"/>
  <c r="A1052" i="3"/>
  <c r="A1044" i="3"/>
  <c r="A1043" i="3"/>
  <c r="A1035" i="3"/>
  <c r="A1034" i="3"/>
  <c r="A1026" i="3"/>
  <c r="A1025" i="3"/>
  <c r="A1017" i="3"/>
  <c r="A1016" i="3"/>
  <c r="A1008" i="3"/>
  <c r="A1007" i="3"/>
  <c r="A999" i="3"/>
  <c r="A998" i="3"/>
  <c r="A990" i="3"/>
  <c r="A989" i="3"/>
  <c r="A981" i="3"/>
  <c r="A980" i="3"/>
  <c r="A972" i="3"/>
  <c r="A971" i="3"/>
  <c r="A963" i="3"/>
  <c r="A962" i="3"/>
  <c r="A954" i="3"/>
  <c r="A953" i="3"/>
  <c r="A945" i="3"/>
  <c r="A944" i="3"/>
  <c r="A936" i="3"/>
  <c r="A935" i="3"/>
  <c r="A927" i="3"/>
  <c r="A926" i="3"/>
  <c r="A918" i="3"/>
  <c r="A917" i="3"/>
  <c r="A909" i="3"/>
  <c r="A908" i="3"/>
  <c r="A900" i="3"/>
  <c r="A899" i="3"/>
  <c r="A891" i="3"/>
  <c r="A890" i="3"/>
  <c r="A882" i="3"/>
  <c r="A881" i="3"/>
  <c r="A873" i="3"/>
  <c r="A872" i="3"/>
  <c r="A864" i="3"/>
  <c r="A863" i="3"/>
  <c r="A855" i="3"/>
  <c r="A854" i="3"/>
  <c r="A846" i="3"/>
  <c r="A845" i="3"/>
  <c r="A837" i="3"/>
  <c r="A836" i="3"/>
  <c r="A828" i="3"/>
  <c r="A827" i="3"/>
  <c r="A819" i="3"/>
  <c r="A818" i="3"/>
  <c r="A810" i="3"/>
  <c r="A809" i="3"/>
  <c r="A801" i="3"/>
  <c r="A800" i="3"/>
  <c r="A792" i="3"/>
  <c r="A791" i="3"/>
  <c r="A783" i="3"/>
  <c r="A782" i="3"/>
  <c r="A774" i="3"/>
  <c r="A773" i="3"/>
  <c r="A765" i="3"/>
  <c r="A764" i="3"/>
  <c r="A756" i="3"/>
  <c r="A755" i="3"/>
  <c r="A747" i="3"/>
  <c r="A746" i="3"/>
  <c r="A738" i="3"/>
  <c r="A737" i="3"/>
  <c r="A729" i="3"/>
  <c r="A728" i="3"/>
  <c r="A720" i="3"/>
  <c r="A719" i="3"/>
  <c r="A711" i="3"/>
  <c r="A710" i="3"/>
  <c r="A702" i="3"/>
  <c r="A701" i="3"/>
  <c r="A693" i="3"/>
  <c r="A692" i="3"/>
  <c r="A684" i="3"/>
  <c r="A683" i="3"/>
  <c r="A675" i="3"/>
  <c r="A674" i="3"/>
  <c r="A666" i="3"/>
  <c r="A665" i="3"/>
  <c r="A657" i="3"/>
  <c r="A656" i="3"/>
  <c r="A648" i="3"/>
  <c r="A647" i="3"/>
  <c r="A639" i="3"/>
  <c r="A638" i="3"/>
  <c r="A630" i="3"/>
  <c r="A629" i="3"/>
  <c r="A621" i="3"/>
  <c r="A620" i="3"/>
  <c r="A612" i="3"/>
  <c r="A611" i="3"/>
  <c r="A603" i="3"/>
  <c r="A602" i="3"/>
  <c r="A594" i="3"/>
  <c r="A593" i="3"/>
  <c r="A585" i="3"/>
  <c r="A584" i="3"/>
  <c r="A576" i="3"/>
  <c r="A575" i="3"/>
  <c r="A567" i="3"/>
  <c r="A566" i="3"/>
  <c r="A558" i="3"/>
  <c r="A557" i="3"/>
  <c r="A549" i="3"/>
  <c r="A548" i="3"/>
  <c r="A540" i="3"/>
  <c r="A539" i="3"/>
  <c r="A531" i="3"/>
  <c r="A530" i="3"/>
  <c r="A522" i="3"/>
  <c r="A521" i="3"/>
  <c r="A513" i="3"/>
  <c r="A512" i="3"/>
  <c r="A504" i="3"/>
  <c r="A503" i="3"/>
  <c r="A495" i="3"/>
  <c r="A494" i="3"/>
  <c r="A486" i="3"/>
  <c r="A485" i="3"/>
  <c r="A477" i="3"/>
  <c r="A476" i="3"/>
  <c r="A468" i="3"/>
  <c r="A467" i="3"/>
  <c r="A459" i="3"/>
  <c r="A458" i="3"/>
  <c r="A450" i="3"/>
  <c r="A449" i="3"/>
  <c r="A441" i="3"/>
  <c r="A440" i="3"/>
  <c r="A432" i="3"/>
  <c r="A431" i="3"/>
  <c r="A423" i="3"/>
  <c r="A422" i="3"/>
  <c r="A414" i="3"/>
  <c r="A413" i="3"/>
  <c r="A405" i="3"/>
  <c r="A404" i="3"/>
  <c r="A396" i="3"/>
  <c r="A395" i="3"/>
  <c r="A387" i="3"/>
  <c r="A386" i="3"/>
  <c r="A378" i="3"/>
  <c r="A377" i="3"/>
  <c r="A369" i="3"/>
  <c r="A368" i="3"/>
  <c r="A360" i="3"/>
  <c r="A359" i="3"/>
  <c r="A351" i="3"/>
  <c r="A350" i="3"/>
  <c r="A342" i="3"/>
  <c r="A341" i="3"/>
  <c r="A333" i="3"/>
  <c r="A332" i="3"/>
  <c r="A324" i="3"/>
  <c r="A323" i="3"/>
  <c r="A315" i="3"/>
  <c r="A314" i="3"/>
  <c r="A306" i="3"/>
  <c r="A305" i="3"/>
  <c r="A297" i="3"/>
  <c r="A296" i="3"/>
  <c r="A288" i="3"/>
  <c r="A287" i="3"/>
  <c r="A279" i="3"/>
  <c r="A278" i="3"/>
  <c r="A270" i="3"/>
  <c r="A269" i="3"/>
  <c r="A261" i="3"/>
  <c r="A260" i="3"/>
  <c r="A252" i="3"/>
  <c r="A251" i="3"/>
  <c r="A243" i="3"/>
  <c r="A242" i="3"/>
  <c r="A234" i="3"/>
  <c r="A233" i="3"/>
  <c r="A225" i="3"/>
  <c r="A224" i="3"/>
  <c r="A216" i="3"/>
  <c r="A215" i="3"/>
  <c r="A207" i="3"/>
  <c r="A206" i="3"/>
  <c r="A198" i="3"/>
  <c r="A197" i="3"/>
  <c r="A189" i="3"/>
  <c r="A188" i="3"/>
  <c r="A180" i="3"/>
  <c r="A179" i="3"/>
  <c r="A171" i="3"/>
  <c r="A170" i="3"/>
  <c r="A162" i="3"/>
  <c r="A161" i="3"/>
  <c r="A153" i="3"/>
  <c r="A152" i="3"/>
  <c r="A144" i="3"/>
  <c r="A143" i="3"/>
  <c r="A135" i="3"/>
  <c r="A134" i="3"/>
  <c r="A126" i="3"/>
  <c r="A125" i="3"/>
  <c r="A117" i="3"/>
  <c r="A116" i="3"/>
  <c r="A108" i="3"/>
  <c r="A107" i="3"/>
  <c r="A99" i="3"/>
  <c r="A98" i="3"/>
  <c r="A90" i="3"/>
  <c r="A89" i="3"/>
  <c r="A81" i="3"/>
  <c r="A80" i="3"/>
  <c r="A72" i="3"/>
  <c r="A71" i="3"/>
  <c r="A63" i="3"/>
  <c r="A62" i="3"/>
  <c r="A54" i="3"/>
  <c r="A53" i="3"/>
  <c r="A45" i="3"/>
  <c r="A44" i="3"/>
  <c r="A36" i="3"/>
  <c r="A35" i="3"/>
  <c r="A27" i="3"/>
  <c r="A26" i="3"/>
  <c r="A18" i="3"/>
  <c r="A17" i="3"/>
  <c r="B1079" i="2"/>
  <c r="B1070" i="2"/>
  <c r="B1061" i="2"/>
  <c r="B1052" i="2"/>
  <c r="B1043" i="2"/>
  <c r="B1034" i="2"/>
  <c r="B1025" i="2"/>
  <c r="B1016" i="2"/>
  <c r="B1007" i="2"/>
  <c r="B998" i="2"/>
  <c r="B989" i="2"/>
  <c r="B980" i="2"/>
  <c r="B971" i="2"/>
  <c r="B962" i="2"/>
  <c r="B953" i="2"/>
  <c r="B944" i="2"/>
  <c r="B935" i="2"/>
  <c r="B926" i="2"/>
  <c r="B917" i="2"/>
  <c r="B908" i="2"/>
  <c r="B899" i="2"/>
  <c r="B890" i="2"/>
  <c r="B881" i="2"/>
  <c r="B872" i="2"/>
  <c r="B863" i="2"/>
  <c r="B854" i="2"/>
  <c r="B845" i="2"/>
  <c r="B836" i="2"/>
  <c r="B827" i="2"/>
  <c r="B818" i="2"/>
  <c r="B809" i="2"/>
  <c r="B800" i="2"/>
  <c r="B791" i="2"/>
  <c r="B782" i="2"/>
  <c r="B773" i="2"/>
  <c r="B764" i="2"/>
  <c r="B755" i="2"/>
  <c r="B746" i="2"/>
  <c r="B737" i="2"/>
  <c r="B728" i="2"/>
  <c r="B719" i="2"/>
  <c r="B710" i="2"/>
  <c r="B701" i="2"/>
  <c r="B692" i="2"/>
  <c r="B683" i="2"/>
  <c r="B674" i="2"/>
  <c r="B665" i="2"/>
  <c r="B656" i="2"/>
  <c r="B647" i="2"/>
  <c r="B638" i="2"/>
  <c r="B629" i="2"/>
  <c r="B620" i="2"/>
  <c r="B611" i="2"/>
  <c r="B602" i="2"/>
  <c r="B593" i="2"/>
  <c r="B584" i="2"/>
  <c r="B575" i="2"/>
  <c r="B566" i="2"/>
  <c r="B557" i="2"/>
  <c r="B548" i="2"/>
  <c r="B539" i="2"/>
  <c r="B530" i="2"/>
  <c r="B521" i="2"/>
  <c r="B512" i="2"/>
  <c r="B503" i="2"/>
  <c r="B494" i="2"/>
  <c r="B485" i="2"/>
  <c r="B476" i="2"/>
  <c r="B467" i="2"/>
  <c r="B458" i="2"/>
  <c r="B449" i="2"/>
  <c r="B440" i="2"/>
  <c r="B431" i="2"/>
  <c r="B422" i="2"/>
  <c r="B413" i="2"/>
  <c r="B404" i="2"/>
  <c r="B395" i="2"/>
  <c r="B386" i="2"/>
  <c r="B377" i="2"/>
  <c r="B368" i="2"/>
  <c r="B359" i="2"/>
  <c r="B350" i="2"/>
  <c r="B341" i="2"/>
  <c r="B332" i="2"/>
  <c r="B323" i="2"/>
  <c r="B314" i="2"/>
  <c r="B305" i="2"/>
  <c r="B296" i="2"/>
  <c r="B287" i="2"/>
  <c r="B278" i="2"/>
  <c r="B269" i="2"/>
  <c r="B260" i="2"/>
  <c r="B251" i="2"/>
  <c r="B242" i="2"/>
  <c r="B233" i="2"/>
  <c r="B224" i="2"/>
  <c r="B215" i="2"/>
  <c r="B206" i="2"/>
  <c r="B197" i="2"/>
  <c r="B188" i="2"/>
  <c r="B179" i="2"/>
  <c r="B170" i="2"/>
  <c r="B161" i="2"/>
  <c r="B152" i="2"/>
  <c r="B143" i="2"/>
  <c r="B134" i="2"/>
  <c r="B125" i="2"/>
  <c r="B116" i="2"/>
  <c r="B107" i="2"/>
  <c r="B98" i="2"/>
  <c r="B89" i="2"/>
  <c r="B80" i="2"/>
  <c r="B71" i="2"/>
  <c r="B62" i="2"/>
  <c r="B53" i="2"/>
  <c r="B44" i="2"/>
  <c r="B35" i="2"/>
  <c r="B26" i="2"/>
  <c r="B17" i="2"/>
  <c r="A16" i="2"/>
  <c r="A15" i="2"/>
  <c r="A14" i="2"/>
  <c r="A13" i="2"/>
  <c r="A12" i="2"/>
  <c r="A11" i="2"/>
  <c r="A10" i="2"/>
  <c r="A18" i="1"/>
  <c r="A27" i="1" s="1"/>
  <c r="A36" i="1" s="1"/>
  <c r="A45" i="1" s="1"/>
  <c r="T8" i="1" l="1"/>
  <c r="J1088" i="1"/>
  <c r="T10" i="1"/>
  <c r="J1090" i="1"/>
  <c r="J1089" i="1"/>
  <c r="T9" i="1"/>
  <c r="M11" i="2"/>
  <c r="B5" i="16"/>
  <c r="I1090" i="3"/>
  <c r="I1089" i="3"/>
  <c r="I1091" i="3"/>
  <c r="A52" i="2"/>
  <c r="A51" i="2"/>
  <c r="A50" i="2"/>
  <c r="A49" i="2"/>
  <c r="A48" i="2"/>
  <c r="A47" i="2"/>
  <c r="A46" i="2"/>
  <c r="B45" i="2"/>
  <c r="A43" i="2"/>
  <c r="A42" i="2"/>
  <c r="A41" i="2"/>
  <c r="A40" i="2"/>
  <c r="A39" i="2"/>
  <c r="A38" i="2"/>
  <c r="A37" i="2"/>
  <c r="B36" i="2"/>
  <c r="A34" i="2"/>
  <c r="A33" i="2"/>
  <c r="A32" i="2"/>
  <c r="A31" i="2"/>
  <c r="A30" i="2"/>
  <c r="A29" i="2"/>
  <c r="A28" i="2"/>
  <c r="B27" i="2"/>
  <c r="A25" i="2"/>
  <c r="A24" i="2"/>
  <c r="A23" i="2"/>
  <c r="A22" i="2"/>
  <c r="A21" i="2"/>
  <c r="A20" i="2"/>
  <c r="A19" i="2"/>
  <c r="B18" i="2"/>
  <c r="A13" i="7"/>
  <c r="A13" i="8" s="1"/>
  <c r="A13" i="3"/>
  <c r="A13" i="4" s="1"/>
  <c r="C13" i="4" s="1"/>
  <c r="A14" i="7"/>
  <c r="A14" i="8" s="1"/>
  <c r="A14" i="3"/>
  <c r="A14" i="4" s="1"/>
  <c r="D14" i="4" s="1"/>
  <c r="I14" i="4" s="1"/>
  <c r="J14" i="4" s="1"/>
  <c r="B17" i="7"/>
  <c r="C17" i="8" s="1"/>
  <c r="B17" i="4"/>
  <c r="B17" i="3"/>
  <c r="B26" i="7"/>
  <c r="C26" i="8" s="1"/>
  <c r="B26" i="4"/>
  <c r="B26" i="3"/>
  <c r="B35" i="7"/>
  <c r="C35" i="8" s="1"/>
  <c r="B35" i="4"/>
  <c r="B35" i="3"/>
  <c r="B44" i="7"/>
  <c r="C44" i="8" s="1"/>
  <c r="B44" i="4"/>
  <c r="B44" i="3"/>
  <c r="B53" i="7"/>
  <c r="C53" i="8" s="1"/>
  <c r="B53" i="4"/>
  <c r="B53" i="3"/>
  <c r="B62" i="7"/>
  <c r="C62" i="8" s="1"/>
  <c r="B62" i="4"/>
  <c r="B62" i="3"/>
  <c r="B71" i="7"/>
  <c r="C71" i="8" s="1"/>
  <c r="B71" i="4"/>
  <c r="B71" i="3"/>
  <c r="B80" i="7"/>
  <c r="C80" i="8" s="1"/>
  <c r="B80" i="4"/>
  <c r="B80" i="3"/>
  <c r="B89" i="7"/>
  <c r="C89" i="8" s="1"/>
  <c r="B89" i="4"/>
  <c r="B89" i="3"/>
  <c r="B98" i="7"/>
  <c r="C98" i="8" s="1"/>
  <c r="B98" i="4"/>
  <c r="B98" i="3"/>
  <c r="B107" i="7"/>
  <c r="C107" i="8" s="1"/>
  <c r="B107" i="4"/>
  <c r="B107" i="3"/>
  <c r="B116" i="7"/>
  <c r="C116" i="8" s="1"/>
  <c r="B116" i="4"/>
  <c r="B116" i="3"/>
  <c r="B125" i="7"/>
  <c r="C125" i="8" s="1"/>
  <c r="B125" i="4"/>
  <c r="B125" i="3"/>
  <c r="B134" i="7"/>
  <c r="C134" i="8" s="1"/>
  <c r="B134" i="4"/>
  <c r="B134" i="3"/>
  <c r="B143" i="7"/>
  <c r="C143" i="8" s="1"/>
  <c r="B143" i="4"/>
  <c r="B143" i="3"/>
  <c r="B152" i="7"/>
  <c r="C152" i="8" s="1"/>
  <c r="B152" i="4"/>
  <c r="B152" i="3"/>
  <c r="B161" i="7"/>
  <c r="C161" i="8" s="1"/>
  <c r="B161" i="4"/>
  <c r="B161" i="3"/>
  <c r="B170" i="7"/>
  <c r="C170" i="8" s="1"/>
  <c r="B170" i="4"/>
  <c r="B170" i="3"/>
  <c r="B179" i="7"/>
  <c r="C179" i="8" s="1"/>
  <c r="B179" i="4"/>
  <c r="B179" i="3"/>
  <c r="B188" i="7"/>
  <c r="C188" i="8" s="1"/>
  <c r="B188" i="4"/>
  <c r="B188" i="3"/>
  <c r="B197" i="7"/>
  <c r="C197" i="8" s="1"/>
  <c r="B197" i="4"/>
  <c r="B197" i="3"/>
  <c r="B206" i="7"/>
  <c r="C206" i="8" s="1"/>
  <c r="B206" i="4"/>
  <c r="B206" i="3"/>
  <c r="B215" i="7"/>
  <c r="C215" i="8" s="1"/>
  <c r="B215" i="4"/>
  <c r="B215" i="3"/>
  <c r="B224" i="7"/>
  <c r="C224" i="8" s="1"/>
  <c r="B224" i="4"/>
  <c r="B224" i="3"/>
  <c r="B233" i="7"/>
  <c r="C233" i="8" s="1"/>
  <c r="B233" i="4"/>
  <c r="B233" i="3"/>
  <c r="B242" i="7"/>
  <c r="C242" i="8" s="1"/>
  <c r="B242" i="4"/>
  <c r="B242" i="3"/>
  <c r="B251" i="7"/>
  <c r="C251" i="8" s="1"/>
  <c r="B251" i="4"/>
  <c r="B251" i="3"/>
  <c r="B260" i="7"/>
  <c r="C260" i="8" s="1"/>
  <c r="B260" i="4"/>
  <c r="B260" i="3"/>
  <c r="B269" i="7"/>
  <c r="C269" i="8" s="1"/>
  <c r="B269" i="4"/>
  <c r="B269" i="3"/>
  <c r="B278" i="7"/>
  <c r="C278" i="8" s="1"/>
  <c r="B278" i="4"/>
  <c r="B278" i="3"/>
  <c r="B287" i="7"/>
  <c r="C287" i="8" s="1"/>
  <c r="B287" i="4"/>
  <c r="B287" i="3"/>
  <c r="B296" i="7"/>
  <c r="C296" i="8" s="1"/>
  <c r="B296" i="4"/>
  <c r="B296" i="3"/>
  <c r="B305" i="7"/>
  <c r="C305" i="8" s="1"/>
  <c r="B305" i="4"/>
  <c r="B305" i="3"/>
  <c r="B314" i="7"/>
  <c r="C314" i="8" s="1"/>
  <c r="B314" i="4"/>
  <c r="B314" i="3"/>
  <c r="B323" i="7"/>
  <c r="C323" i="8" s="1"/>
  <c r="B323" i="4"/>
  <c r="B323" i="3"/>
  <c r="B332" i="7"/>
  <c r="C332" i="8" s="1"/>
  <c r="B332" i="4"/>
  <c r="B332" i="3"/>
  <c r="B341" i="7"/>
  <c r="C341" i="8" s="1"/>
  <c r="B341" i="4"/>
  <c r="B341" i="3"/>
  <c r="B350" i="7"/>
  <c r="C350" i="8" s="1"/>
  <c r="B350" i="4"/>
  <c r="B350" i="3"/>
  <c r="B359" i="7"/>
  <c r="C359" i="8" s="1"/>
  <c r="B359" i="4"/>
  <c r="B359" i="3"/>
  <c r="B368" i="7"/>
  <c r="C368" i="8" s="1"/>
  <c r="B368" i="4"/>
  <c r="B368" i="3"/>
  <c r="B377" i="7"/>
  <c r="C377" i="8" s="1"/>
  <c r="B377" i="4"/>
  <c r="B377" i="3"/>
  <c r="B386" i="7"/>
  <c r="C386" i="8" s="1"/>
  <c r="B386" i="4"/>
  <c r="B386" i="3"/>
  <c r="B395" i="7"/>
  <c r="C395" i="8" s="1"/>
  <c r="B395" i="4"/>
  <c r="B395" i="3"/>
  <c r="B404" i="7"/>
  <c r="C404" i="8" s="1"/>
  <c r="B404" i="4"/>
  <c r="B404" i="3"/>
  <c r="B413" i="7"/>
  <c r="C413" i="8" s="1"/>
  <c r="B413" i="4"/>
  <c r="B413" i="3"/>
  <c r="B422" i="7"/>
  <c r="C422" i="8" s="1"/>
  <c r="B422" i="4"/>
  <c r="B422" i="3"/>
  <c r="B431" i="7"/>
  <c r="C431" i="8" s="1"/>
  <c r="B431" i="4"/>
  <c r="B431" i="3"/>
  <c r="B440" i="7"/>
  <c r="C440" i="8" s="1"/>
  <c r="B440" i="4"/>
  <c r="B440" i="3"/>
  <c r="B449" i="7"/>
  <c r="C449" i="8" s="1"/>
  <c r="B449" i="4"/>
  <c r="B449" i="3"/>
  <c r="B458" i="7"/>
  <c r="C458" i="8" s="1"/>
  <c r="B458" i="4"/>
  <c r="B458" i="3"/>
  <c r="B467" i="7"/>
  <c r="C467" i="8" s="1"/>
  <c r="B467" i="4"/>
  <c r="B467" i="3"/>
  <c r="B476" i="7"/>
  <c r="C476" i="8" s="1"/>
  <c r="B476" i="4"/>
  <c r="B476" i="3"/>
  <c r="B485" i="7"/>
  <c r="C485" i="8" s="1"/>
  <c r="B485" i="4"/>
  <c r="B485" i="3"/>
  <c r="B494" i="7"/>
  <c r="C494" i="8" s="1"/>
  <c r="B494" i="4"/>
  <c r="B494" i="3"/>
  <c r="B503" i="7"/>
  <c r="C503" i="8" s="1"/>
  <c r="B503" i="4"/>
  <c r="B503" i="3"/>
  <c r="B512" i="7"/>
  <c r="C512" i="8" s="1"/>
  <c r="B512" i="4"/>
  <c r="B512" i="3"/>
  <c r="B521" i="7"/>
  <c r="C521" i="8" s="1"/>
  <c r="B521" i="4"/>
  <c r="B521" i="3"/>
  <c r="B530" i="7"/>
  <c r="C530" i="8" s="1"/>
  <c r="B530" i="4"/>
  <c r="B530" i="3"/>
  <c r="B539" i="7"/>
  <c r="C539" i="8" s="1"/>
  <c r="B539" i="4"/>
  <c r="B539" i="3"/>
  <c r="B548" i="7"/>
  <c r="C548" i="8" s="1"/>
  <c r="B548" i="4"/>
  <c r="B548" i="3"/>
  <c r="B557" i="7"/>
  <c r="C557" i="8" s="1"/>
  <c r="B557" i="4"/>
  <c r="B557" i="3"/>
  <c r="B566" i="7"/>
  <c r="C566" i="8" s="1"/>
  <c r="B566" i="4"/>
  <c r="B566" i="3"/>
  <c r="B575" i="7"/>
  <c r="C575" i="8" s="1"/>
  <c r="B575" i="4"/>
  <c r="B575" i="3"/>
  <c r="B584" i="7"/>
  <c r="C584" i="8" s="1"/>
  <c r="B584" i="4"/>
  <c r="B584" i="3"/>
  <c r="B593" i="7"/>
  <c r="C593" i="8" s="1"/>
  <c r="B593" i="4"/>
  <c r="B593" i="3"/>
  <c r="B602" i="7"/>
  <c r="C602" i="8" s="1"/>
  <c r="B602" i="4"/>
  <c r="B602" i="3"/>
  <c r="B611" i="7"/>
  <c r="C611" i="8" s="1"/>
  <c r="B611" i="4"/>
  <c r="B611" i="3"/>
  <c r="B620" i="7"/>
  <c r="C620" i="8" s="1"/>
  <c r="B620" i="4"/>
  <c r="B620" i="3"/>
  <c r="B629" i="7"/>
  <c r="C629" i="8" s="1"/>
  <c r="B629" i="4"/>
  <c r="B629" i="3"/>
  <c r="B638" i="7"/>
  <c r="C638" i="8" s="1"/>
  <c r="B638" i="4"/>
  <c r="B638" i="3"/>
  <c r="B647" i="7"/>
  <c r="C647" i="8" s="1"/>
  <c r="B647" i="4"/>
  <c r="B647" i="3"/>
  <c r="B656" i="7"/>
  <c r="C656" i="8" s="1"/>
  <c r="B656" i="4"/>
  <c r="B656" i="3"/>
  <c r="B665" i="7"/>
  <c r="C665" i="8" s="1"/>
  <c r="B665" i="4"/>
  <c r="B665" i="3"/>
  <c r="B674" i="7"/>
  <c r="C674" i="8" s="1"/>
  <c r="B674" i="4"/>
  <c r="B674" i="3"/>
  <c r="B683" i="7"/>
  <c r="C683" i="8" s="1"/>
  <c r="B683" i="4"/>
  <c r="B683" i="3"/>
  <c r="B692" i="7"/>
  <c r="C692" i="8" s="1"/>
  <c r="B692" i="4"/>
  <c r="B692" i="3"/>
  <c r="B701" i="7"/>
  <c r="C701" i="8" s="1"/>
  <c r="B701" i="4"/>
  <c r="B701" i="3"/>
  <c r="B710" i="7"/>
  <c r="C710" i="8" s="1"/>
  <c r="B710" i="4"/>
  <c r="B710" i="3"/>
  <c r="B719" i="7"/>
  <c r="C719" i="8" s="1"/>
  <c r="B719" i="4"/>
  <c r="B719" i="3"/>
  <c r="B728" i="7"/>
  <c r="C728" i="8" s="1"/>
  <c r="B728" i="4"/>
  <c r="B728" i="3"/>
  <c r="B737" i="7"/>
  <c r="C737" i="8" s="1"/>
  <c r="B737" i="4"/>
  <c r="B737" i="3"/>
  <c r="B746" i="7"/>
  <c r="C746" i="8" s="1"/>
  <c r="B746" i="4"/>
  <c r="B746" i="3"/>
  <c r="B755" i="7"/>
  <c r="C755" i="8" s="1"/>
  <c r="B755" i="4"/>
  <c r="B755" i="3"/>
  <c r="B764" i="7"/>
  <c r="C764" i="8" s="1"/>
  <c r="B764" i="4"/>
  <c r="B764" i="3"/>
  <c r="B773" i="7"/>
  <c r="C773" i="8" s="1"/>
  <c r="B773" i="4"/>
  <c r="B773" i="3"/>
  <c r="B782" i="7"/>
  <c r="C782" i="8" s="1"/>
  <c r="B782" i="4"/>
  <c r="B782" i="3"/>
  <c r="B791" i="7"/>
  <c r="C791" i="8" s="1"/>
  <c r="B791" i="4"/>
  <c r="B791" i="3"/>
  <c r="B800" i="7"/>
  <c r="C800" i="8" s="1"/>
  <c r="B800" i="4"/>
  <c r="B800" i="3"/>
  <c r="B809" i="7"/>
  <c r="C809" i="8" s="1"/>
  <c r="B809" i="4"/>
  <c r="B809" i="3"/>
  <c r="B818" i="7"/>
  <c r="C818" i="8" s="1"/>
  <c r="B818" i="4"/>
  <c r="B818" i="3"/>
  <c r="B827" i="7"/>
  <c r="C827" i="8" s="1"/>
  <c r="B827" i="4"/>
  <c r="B827" i="3"/>
  <c r="B836" i="7"/>
  <c r="C836" i="8" s="1"/>
  <c r="B836" i="4"/>
  <c r="B836" i="3"/>
  <c r="B845" i="7"/>
  <c r="C845" i="8" s="1"/>
  <c r="B845" i="4"/>
  <c r="B845" i="3"/>
  <c r="B854" i="7"/>
  <c r="C854" i="8" s="1"/>
  <c r="B854" i="4"/>
  <c r="B854" i="3"/>
  <c r="B863" i="7"/>
  <c r="C863" i="8" s="1"/>
  <c r="B863" i="4"/>
  <c r="B863" i="3"/>
  <c r="B872" i="7"/>
  <c r="C872" i="8" s="1"/>
  <c r="B872" i="4"/>
  <c r="B872" i="3"/>
  <c r="B881" i="7"/>
  <c r="C881" i="8" s="1"/>
  <c r="B881" i="4"/>
  <c r="B881" i="3"/>
  <c r="B890" i="7"/>
  <c r="C890" i="8" s="1"/>
  <c r="B890" i="4"/>
  <c r="B890" i="3"/>
  <c r="B899" i="7"/>
  <c r="C899" i="8" s="1"/>
  <c r="B899" i="4"/>
  <c r="B899" i="3"/>
  <c r="B908" i="7"/>
  <c r="C908" i="8" s="1"/>
  <c r="B908" i="4"/>
  <c r="B908" i="3"/>
  <c r="B917" i="7"/>
  <c r="C917" i="8" s="1"/>
  <c r="B917" i="4"/>
  <c r="B917" i="3"/>
  <c r="B926" i="7"/>
  <c r="C926" i="8" s="1"/>
  <c r="B926" i="4"/>
  <c r="B926" i="3"/>
  <c r="B935" i="7"/>
  <c r="C935" i="8" s="1"/>
  <c r="B935" i="4"/>
  <c r="B935" i="3"/>
  <c r="B944" i="7"/>
  <c r="C944" i="8" s="1"/>
  <c r="B944" i="4"/>
  <c r="B944" i="3"/>
  <c r="B953" i="7"/>
  <c r="C953" i="8" s="1"/>
  <c r="B953" i="4"/>
  <c r="B953" i="3"/>
  <c r="B962" i="7"/>
  <c r="C962" i="8" s="1"/>
  <c r="B962" i="4"/>
  <c r="B962" i="3"/>
  <c r="B971" i="7"/>
  <c r="C971" i="8" s="1"/>
  <c r="B971" i="4"/>
  <c r="B971" i="3"/>
  <c r="B980" i="7"/>
  <c r="C980" i="8" s="1"/>
  <c r="B980" i="4"/>
  <c r="B980" i="3"/>
  <c r="B989" i="7"/>
  <c r="C989" i="8" s="1"/>
  <c r="B989" i="4"/>
  <c r="B989" i="3"/>
  <c r="B998" i="7"/>
  <c r="C998" i="8" s="1"/>
  <c r="B998" i="4"/>
  <c r="B998" i="3"/>
  <c r="B1007" i="7"/>
  <c r="C1007" i="8" s="1"/>
  <c r="B1007" i="4"/>
  <c r="B1007" i="3"/>
  <c r="B1016" i="7"/>
  <c r="C1016" i="8" s="1"/>
  <c r="B1016" i="4"/>
  <c r="B1016" i="3"/>
  <c r="B1025" i="7"/>
  <c r="C1025" i="8" s="1"/>
  <c r="B1025" i="4"/>
  <c r="B1025" i="3"/>
  <c r="B1034" i="7"/>
  <c r="C1034" i="8" s="1"/>
  <c r="B1034" i="4"/>
  <c r="B1034" i="3"/>
  <c r="B1043" i="7"/>
  <c r="C1043" i="8" s="1"/>
  <c r="B1043" i="4"/>
  <c r="B1043" i="3"/>
  <c r="B1052" i="7"/>
  <c r="C1052" i="8" s="1"/>
  <c r="B1052" i="4"/>
  <c r="B1052" i="3"/>
  <c r="B1061" i="7"/>
  <c r="C1061" i="8" s="1"/>
  <c r="B1061" i="4"/>
  <c r="B1061" i="3"/>
  <c r="B1070" i="7"/>
  <c r="C1070" i="8" s="1"/>
  <c r="B1070" i="4"/>
  <c r="B1070" i="3"/>
  <c r="B1079" i="7"/>
  <c r="C1079" i="8" s="1"/>
  <c r="B1079" i="4"/>
  <c r="B1079" i="3"/>
  <c r="A54" i="1"/>
  <c r="B9" i="2"/>
  <c r="B14" i="7" l="1"/>
  <c r="B14" i="8" s="1"/>
  <c r="T11" i="1"/>
  <c r="T19" i="1" s="1"/>
  <c r="D13" i="4"/>
  <c r="I13" i="4" s="1"/>
  <c r="J13" i="4" s="1"/>
  <c r="B13" i="4"/>
  <c r="M11" i="3"/>
  <c r="C13" i="16"/>
  <c r="C14" i="16" s="1"/>
  <c r="M10" i="3"/>
  <c r="B13" i="16"/>
  <c r="M12" i="3"/>
  <c r="D13" i="16"/>
  <c r="D14" i="16" s="1"/>
  <c r="B6" i="16"/>
  <c r="C14" i="4"/>
  <c r="B14" i="4"/>
  <c r="A61" i="2"/>
  <c r="A60" i="2"/>
  <c r="A59" i="2"/>
  <c r="A58" i="2"/>
  <c r="A57" i="2"/>
  <c r="A56" i="2"/>
  <c r="A55" i="2"/>
  <c r="B54" i="2"/>
  <c r="B18" i="7"/>
  <c r="C18" i="8" s="1"/>
  <c r="B18" i="4"/>
  <c r="B18" i="3"/>
  <c r="A19" i="7"/>
  <c r="A19" i="8" s="1"/>
  <c r="A19" i="3"/>
  <c r="A19" i="4" s="1"/>
  <c r="A20" i="7"/>
  <c r="A20" i="8" s="1"/>
  <c r="A20" i="3"/>
  <c r="A20" i="4" s="1"/>
  <c r="A21" i="7"/>
  <c r="A21" i="8" s="1"/>
  <c r="A21" i="3"/>
  <c r="A21" i="4" s="1"/>
  <c r="A22" i="7"/>
  <c r="A22" i="8" s="1"/>
  <c r="A22" i="3"/>
  <c r="A22" i="4" s="1"/>
  <c r="A23" i="7"/>
  <c r="A23" i="8" s="1"/>
  <c r="A23" i="3"/>
  <c r="A23" i="4" s="1"/>
  <c r="A24" i="7"/>
  <c r="A24" i="8" s="1"/>
  <c r="A24" i="3"/>
  <c r="A24" i="4" s="1"/>
  <c r="A25" i="7"/>
  <c r="A25" i="8" s="1"/>
  <c r="A25" i="3"/>
  <c r="A25" i="4" s="1"/>
  <c r="B27" i="7"/>
  <c r="C27" i="8" s="1"/>
  <c r="B27" i="4"/>
  <c r="B27" i="3"/>
  <c r="A28" i="7"/>
  <c r="A28" i="8" s="1"/>
  <c r="A28" i="3"/>
  <c r="A28" i="4" s="1"/>
  <c r="A29" i="7"/>
  <c r="A29" i="8" s="1"/>
  <c r="A29" i="3"/>
  <c r="A29" i="4" s="1"/>
  <c r="A30" i="7"/>
  <c r="A30" i="8" s="1"/>
  <c r="A30" i="3"/>
  <c r="A30" i="4" s="1"/>
  <c r="A31" i="7"/>
  <c r="A31" i="8" s="1"/>
  <c r="A31" i="3"/>
  <c r="A31" i="4" s="1"/>
  <c r="A32" i="7"/>
  <c r="A32" i="8" s="1"/>
  <c r="A32" i="3"/>
  <c r="A32" i="4" s="1"/>
  <c r="A33" i="7"/>
  <c r="A33" i="8" s="1"/>
  <c r="A33" i="3"/>
  <c r="A33" i="4" s="1"/>
  <c r="A34" i="7"/>
  <c r="A34" i="8" s="1"/>
  <c r="A34" i="3"/>
  <c r="A34" i="4" s="1"/>
  <c r="B36" i="7"/>
  <c r="C36" i="8" s="1"/>
  <c r="B36" i="4"/>
  <c r="B36" i="3"/>
  <c r="A37" i="7"/>
  <c r="A37" i="8" s="1"/>
  <c r="A37" i="3"/>
  <c r="A37" i="4" s="1"/>
  <c r="A38" i="7"/>
  <c r="A38" i="8" s="1"/>
  <c r="A38" i="3"/>
  <c r="A38" i="4" s="1"/>
  <c r="A39" i="7"/>
  <c r="A39" i="8" s="1"/>
  <c r="A39" i="3"/>
  <c r="A39" i="4" s="1"/>
  <c r="A40" i="7"/>
  <c r="A40" i="8" s="1"/>
  <c r="A40" i="3"/>
  <c r="A40" i="4" s="1"/>
  <c r="A41" i="7"/>
  <c r="A41" i="8" s="1"/>
  <c r="A41" i="3"/>
  <c r="A41" i="4" s="1"/>
  <c r="A42" i="7"/>
  <c r="A42" i="8" s="1"/>
  <c r="A42" i="3"/>
  <c r="A42" i="4" s="1"/>
  <c r="A43" i="7"/>
  <c r="A43" i="8" s="1"/>
  <c r="A43" i="3"/>
  <c r="A43" i="4" s="1"/>
  <c r="B45" i="7"/>
  <c r="C45" i="8" s="1"/>
  <c r="B45" i="4"/>
  <c r="B45" i="3"/>
  <c r="A46" i="7"/>
  <c r="A46" i="8" s="1"/>
  <c r="A46" i="3"/>
  <c r="A46" i="4" s="1"/>
  <c r="A47" i="7"/>
  <c r="A47" i="8" s="1"/>
  <c r="A47" i="3"/>
  <c r="A47" i="4" s="1"/>
  <c r="A48" i="7"/>
  <c r="A48" i="8" s="1"/>
  <c r="A48" i="3"/>
  <c r="A48" i="4" s="1"/>
  <c r="A49" i="7"/>
  <c r="A49" i="8" s="1"/>
  <c r="A49" i="3"/>
  <c r="A49" i="4" s="1"/>
  <c r="A50" i="7"/>
  <c r="A50" i="8" s="1"/>
  <c r="A50" i="3"/>
  <c r="A50" i="4" s="1"/>
  <c r="A51" i="7"/>
  <c r="A51" i="8" s="1"/>
  <c r="A51" i="3"/>
  <c r="A51" i="4" s="1"/>
  <c r="A52" i="7"/>
  <c r="A52" i="8" s="1"/>
  <c r="A52" i="3"/>
  <c r="A52" i="4" s="1"/>
  <c r="A63" i="1"/>
  <c r="A16" i="7"/>
  <c r="A16" i="8" s="1"/>
  <c r="A15" i="7"/>
  <c r="A15" i="8" s="1"/>
  <c r="A12" i="7"/>
  <c r="A12" i="8" s="1"/>
  <c r="A11" i="7"/>
  <c r="A11" i="8" s="1"/>
  <c r="A11" i="3"/>
  <c r="A11" i="4" s="1"/>
  <c r="A12" i="3"/>
  <c r="A15" i="3"/>
  <c r="A15" i="4" s="1"/>
  <c r="A16" i="3"/>
  <c r="A16" i="4" s="1"/>
  <c r="A10" i="3"/>
  <c r="A10" i="4" s="1"/>
  <c r="D39" i="4" l="1"/>
  <c r="I39" i="4" s="1"/>
  <c r="J39" i="4" s="1"/>
  <c r="B39" i="7" s="1"/>
  <c r="B39" i="8" s="1"/>
  <c r="C39" i="4"/>
  <c r="B39" i="4"/>
  <c r="D22" i="4"/>
  <c r="I22" i="4" s="1"/>
  <c r="J22" i="4" s="1"/>
  <c r="B22" i="7" s="1"/>
  <c r="B22" i="8" s="1"/>
  <c r="B22" i="4"/>
  <c r="C22" i="4"/>
  <c r="D47" i="4"/>
  <c r="I47" i="4" s="1"/>
  <c r="J47" i="4" s="1"/>
  <c r="B47" i="7" s="1"/>
  <c r="B47" i="8" s="1"/>
  <c r="C47" i="4"/>
  <c r="B47" i="4"/>
  <c r="D30" i="4"/>
  <c r="I30" i="4" s="1"/>
  <c r="J30" i="4" s="1"/>
  <c r="B30" i="7" s="1"/>
  <c r="B30" i="8" s="1"/>
  <c r="C30" i="4"/>
  <c r="B30" i="4"/>
  <c r="D38" i="4"/>
  <c r="I38" i="4" s="1"/>
  <c r="J38" i="4" s="1"/>
  <c r="B38" i="7" s="1"/>
  <c r="B38" i="8" s="1"/>
  <c r="C38" i="4"/>
  <c r="B38" i="4"/>
  <c r="D21" i="4"/>
  <c r="I21" i="4" s="1"/>
  <c r="J21" i="4" s="1"/>
  <c r="B21" i="7" s="1"/>
  <c r="B21" i="8" s="1"/>
  <c r="C21" i="4"/>
  <c r="B21" i="4"/>
  <c r="D46" i="4"/>
  <c r="I46" i="4" s="1"/>
  <c r="J46" i="4" s="1"/>
  <c r="B46" i="7" s="1"/>
  <c r="B46" i="8" s="1"/>
  <c r="C46" i="4"/>
  <c r="B46" i="4"/>
  <c r="B29" i="4"/>
  <c r="C29" i="4"/>
  <c r="D29" i="4"/>
  <c r="I29" i="4" s="1"/>
  <c r="J29" i="4" s="1"/>
  <c r="B29" i="7" s="1"/>
  <c r="B29" i="8" s="1"/>
  <c r="D37" i="4"/>
  <c r="I37" i="4" s="1"/>
  <c r="J37" i="4" s="1"/>
  <c r="B37" i="7" s="1"/>
  <c r="B37" i="8" s="1"/>
  <c r="C37" i="4"/>
  <c r="B37" i="4"/>
  <c r="D20" i="4"/>
  <c r="I20" i="4" s="1"/>
  <c r="J20" i="4" s="1"/>
  <c r="C20" i="4"/>
  <c r="B20" i="4"/>
  <c r="D28" i="4"/>
  <c r="I28" i="4" s="1"/>
  <c r="J28" i="4" s="1"/>
  <c r="B28" i="7" s="1"/>
  <c r="B28" i="8" s="1"/>
  <c r="C28" i="4"/>
  <c r="B28" i="4"/>
  <c r="D19" i="4"/>
  <c r="I19" i="4" s="1"/>
  <c r="J19" i="4" s="1"/>
  <c r="C19" i="4"/>
  <c r="B19" i="4"/>
  <c r="D52" i="4"/>
  <c r="I52" i="4" s="1"/>
  <c r="J52" i="4" s="1"/>
  <c r="B52" i="7" s="1"/>
  <c r="B52" i="8" s="1"/>
  <c r="C52" i="4"/>
  <c r="B52" i="4"/>
  <c r="D51" i="4"/>
  <c r="I51" i="4" s="1"/>
  <c r="J51" i="4" s="1"/>
  <c r="B51" i="7" s="1"/>
  <c r="B51" i="8" s="1"/>
  <c r="C51" i="4"/>
  <c r="B51" i="4"/>
  <c r="C34" i="4"/>
  <c r="B34" i="4"/>
  <c r="D34" i="4"/>
  <c r="I34" i="4" s="1"/>
  <c r="J34" i="4" s="1"/>
  <c r="B34" i="7" s="1"/>
  <c r="B34" i="8" s="1"/>
  <c r="D25" i="4"/>
  <c r="I25" i="4" s="1"/>
  <c r="J25" i="4" s="1"/>
  <c r="B25" i="7" s="1"/>
  <c r="B25" i="8" s="1"/>
  <c r="C25" i="4"/>
  <c r="B25" i="4"/>
  <c r="D50" i="4"/>
  <c r="I50" i="4" s="1"/>
  <c r="J50" i="4" s="1"/>
  <c r="B50" i="7" s="1"/>
  <c r="B50" i="8" s="1"/>
  <c r="B50" i="4"/>
  <c r="C50" i="4"/>
  <c r="D33" i="4"/>
  <c r="I33" i="4" s="1"/>
  <c r="J33" i="4" s="1"/>
  <c r="B33" i="7" s="1"/>
  <c r="B33" i="8" s="1"/>
  <c r="C33" i="4"/>
  <c r="B33" i="4"/>
  <c r="D41" i="4"/>
  <c r="I41" i="4" s="1"/>
  <c r="J41" i="4" s="1"/>
  <c r="B41" i="7" s="1"/>
  <c r="B41" i="8" s="1"/>
  <c r="C41" i="4"/>
  <c r="B41" i="4"/>
  <c r="D24" i="4"/>
  <c r="I24" i="4" s="1"/>
  <c r="J24" i="4" s="1"/>
  <c r="B24" i="7" s="1"/>
  <c r="B24" i="8" s="1"/>
  <c r="C24" i="4"/>
  <c r="B24" i="4"/>
  <c r="D43" i="4"/>
  <c r="I43" i="4" s="1"/>
  <c r="J43" i="4" s="1"/>
  <c r="B43" i="7" s="1"/>
  <c r="B43" i="8" s="1"/>
  <c r="C43" i="4"/>
  <c r="B43" i="4"/>
  <c r="D42" i="4"/>
  <c r="I42" i="4" s="1"/>
  <c r="J42" i="4" s="1"/>
  <c r="B42" i="7" s="1"/>
  <c r="B42" i="8" s="1"/>
  <c r="C42" i="4"/>
  <c r="B42" i="4"/>
  <c r="D32" i="4"/>
  <c r="I32" i="4" s="1"/>
  <c r="J32" i="4" s="1"/>
  <c r="B32" i="7" s="1"/>
  <c r="B32" i="8" s="1"/>
  <c r="C32" i="4"/>
  <c r="B32" i="4"/>
  <c r="B49" i="4"/>
  <c r="C49" i="4"/>
  <c r="D49" i="4"/>
  <c r="I49" i="4" s="1"/>
  <c r="J49" i="4" s="1"/>
  <c r="B49" i="7" s="1"/>
  <c r="B49" i="8" s="1"/>
  <c r="D40" i="4"/>
  <c r="I40" i="4" s="1"/>
  <c r="J40" i="4" s="1"/>
  <c r="B40" i="7" s="1"/>
  <c r="B40" i="8" s="1"/>
  <c r="C40" i="4"/>
  <c r="B40" i="4"/>
  <c r="D23" i="4"/>
  <c r="I23" i="4" s="1"/>
  <c r="J23" i="4" s="1"/>
  <c r="B23" i="7" s="1"/>
  <c r="B23" i="8" s="1"/>
  <c r="C23" i="4"/>
  <c r="B23" i="4"/>
  <c r="D48" i="4"/>
  <c r="I48" i="4" s="1"/>
  <c r="J48" i="4" s="1"/>
  <c r="B48" i="7" s="1"/>
  <c r="B48" i="8" s="1"/>
  <c r="C48" i="4"/>
  <c r="B48" i="4"/>
  <c r="D31" i="4"/>
  <c r="I31" i="4" s="1"/>
  <c r="J31" i="4" s="1"/>
  <c r="B31" i="7" s="1"/>
  <c r="B31" i="8" s="1"/>
  <c r="C31" i="4"/>
  <c r="B31" i="4"/>
  <c r="C14" i="8"/>
  <c r="D14" i="8" s="1"/>
  <c r="E14" i="8"/>
  <c r="F14" i="8"/>
  <c r="B13" i="7"/>
  <c r="B13" i="8" s="1"/>
  <c r="C5" i="16"/>
  <c r="C6" i="16" s="1"/>
  <c r="M13" i="3"/>
  <c r="M14" i="3" s="1"/>
  <c r="K3" i="3" s="1"/>
  <c r="E13" i="16"/>
  <c r="E14" i="16" s="1"/>
  <c r="B14" i="16"/>
  <c r="A70" i="2"/>
  <c r="A69" i="2"/>
  <c r="A68" i="2"/>
  <c r="A67" i="2"/>
  <c r="A66" i="2"/>
  <c r="A65" i="2"/>
  <c r="A64" i="2"/>
  <c r="B63" i="2"/>
  <c r="B54" i="7"/>
  <c r="C54" i="8" s="1"/>
  <c r="B54" i="4"/>
  <c r="B54" i="3"/>
  <c r="A55" i="7"/>
  <c r="A55" i="8" s="1"/>
  <c r="A55" i="3"/>
  <c r="A55" i="4" s="1"/>
  <c r="A56" i="7"/>
  <c r="A56" i="8" s="1"/>
  <c r="A56" i="3"/>
  <c r="A56" i="4" s="1"/>
  <c r="A57" i="7"/>
  <c r="A57" i="8" s="1"/>
  <c r="A57" i="3"/>
  <c r="A57" i="4" s="1"/>
  <c r="A58" i="7"/>
  <c r="A58" i="8" s="1"/>
  <c r="A58" i="3"/>
  <c r="A58" i="4" s="1"/>
  <c r="A59" i="7"/>
  <c r="A59" i="8" s="1"/>
  <c r="A59" i="3"/>
  <c r="A59" i="4" s="1"/>
  <c r="A60" i="7"/>
  <c r="A60" i="8" s="1"/>
  <c r="A60" i="3"/>
  <c r="A60" i="4" s="1"/>
  <c r="A61" i="7"/>
  <c r="A61" i="8" s="1"/>
  <c r="A61" i="3"/>
  <c r="A61" i="4" s="1"/>
  <c r="B15" i="4"/>
  <c r="C15" i="4"/>
  <c r="D15" i="4"/>
  <c r="I15" i="4" s="1"/>
  <c r="J15" i="4" s="1"/>
  <c r="C10" i="4"/>
  <c r="D10" i="4"/>
  <c r="I10" i="4" s="1"/>
  <c r="J10" i="4" s="1"/>
  <c r="C11" i="4"/>
  <c r="D11" i="4"/>
  <c r="I11" i="4" s="1"/>
  <c r="J11" i="4" s="1"/>
  <c r="B16" i="4"/>
  <c r="C16" i="4"/>
  <c r="D16" i="4"/>
  <c r="I16" i="4" s="1"/>
  <c r="J16" i="4" s="1"/>
  <c r="A72" i="1"/>
  <c r="A81" i="1" s="1"/>
  <c r="A90" i="1" s="1"/>
  <c r="A99" i="1" s="1"/>
  <c r="A108" i="1" s="1"/>
  <c r="A117" i="1" s="1"/>
  <c r="A126" i="1" s="1"/>
  <c r="A135" i="1" s="1"/>
  <c r="A144" i="1" s="1"/>
  <c r="A153" i="1" s="1"/>
  <c r="A162" i="1" s="1"/>
  <c r="A171" i="1" s="1"/>
  <c r="A180" i="1" s="1"/>
  <c r="A189" i="1" s="1"/>
  <c r="A198" i="1" s="1"/>
  <c r="A207" i="1" s="1"/>
  <c r="A216" i="1" s="1"/>
  <c r="A225" i="1" s="1"/>
  <c r="A234" i="1" s="1"/>
  <c r="A243" i="1" s="1"/>
  <c r="A252" i="1" s="1"/>
  <c r="A261" i="1" s="1"/>
  <c r="A270" i="1" s="1"/>
  <c r="A279" i="1" s="1"/>
  <c r="A288" i="1" s="1"/>
  <c r="A297" i="1" s="1"/>
  <c r="A306" i="1" s="1"/>
  <c r="A315" i="1" s="1"/>
  <c r="A324" i="1" s="1"/>
  <c r="A333" i="1" s="1"/>
  <c r="A342" i="1" s="1"/>
  <c r="A351" i="1" s="1"/>
  <c r="A360" i="1" s="1"/>
  <c r="A369" i="1" s="1"/>
  <c r="A378" i="1" s="1"/>
  <c r="A387" i="1" s="1"/>
  <c r="A396" i="1" s="1"/>
  <c r="A405" i="1" s="1"/>
  <c r="A414" i="1" s="1"/>
  <c r="A423" i="1" s="1"/>
  <c r="A432" i="1" s="1"/>
  <c r="A441" i="1" s="1"/>
  <c r="A450" i="1" s="1"/>
  <c r="A459" i="1" s="1"/>
  <c r="A468" i="1" s="1"/>
  <c r="A477" i="1" s="1"/>
  <c r="A486" i="1" s="1"/>
  <c r="A495" i="1" s="1"/>
  <c r="A504" i="1" s="1"/>
  <c r="A513" i="1" s="1"/>
  <c r="A522" i="1" s="1"/>
  <c r="A531" i="1" s="1"/>
  <c r="A540" i="1" s="1"/>
  <c r="A549" i="1" s="1"/>
  <c r="A558" i="1" s="1"/>
  <c r="A567" i="1" s="1"/>
  <c r="A576" i="1" s="1"/>
  <c r="A585" i="1" s="1"/>
  <c r="A594" i="1" s="1"/>
  <c r="A603" i="1" s="1"/>
  <c r="A612" i="1" s="1"/>
  <c r="A621" i="1" s="1"/>
  <c r="A630" i="1" s="1"/>
  <c r="A639" i="1" s="1"/>
  <c r="A648" i="1" s="1"/>
  <c r="A657" i="1" s="1"/>
  <c r="A666" i="1" s="1"/>
  <c r="A675" i="1" s="1"/>
  <c r="A684" i="1" s="1"/>
  <c r="A693" i="1" s="1"/>
  <c r="A702" i="1" s="1"/>
  <c r="A711" i="1" s="1"/>
  <c r="A720" i="1" s="1"/>
  <c r="A729" i="1" s="1"/>
  <c r="A738" i="1" s="1"/>
  <c r="A747" i="1" s="1"/>
  <c r="A756" i="1" s="1"/>
  <c r="A765" i="1" s="1"/>
  <c r="A774" i="1" s="1"/>
  <c r="A783" i="1" s="1"/>
  <c r="A792" i="1" s="1"/>
  <c r="A801" i="1" s="1"/>
  <c r="A810" i="1" s="1"/>
  <c r="A819" i="1" s="1"/>
  <c r="A828" i="1" s="1"/>
  <c r="A837" i="1" s="1"/>
  <c r="A846" i="1" s="1"/>
  <c r="A855" i="1" s="1"/>
  <c r="A864" i="1" s="1"/>
  <c r="A873" i="1" s="1"/>
  <c r="A882" i="1" s="1"/>
  <c r="A891" i="1" s="1"/>
  <c r="A900" i="1" s="1"/>
  <c r="A909" i="1" s="1"/>
  <c r="A918" i="1" s="1"/>
  <c r="A927" i="1" s="1"/>
  <c r="A936" i="1" s="1"/>
  <c r="A945" i="1" s="1"/>
  <c r="A954" i="1" s="1"/>
  <c r="A963" i="1" s="1"/>
  <c r="A972" i="1" s="1"/>
  <c r="A981" i="1" s="1"/>
  <c r="A990" i="1" s="1"/>
  <c r="A999" i="1" s="1"/>
  <c r="A1008" i="1" s="1"/>
  <c r="A1017" i="1" s="1"/>
  <c r="A1026" i="1" s="1"/>
  <c r="A1035" i="1" s="1"/>
  <c r="A1044" i="1" s="1"/>
  <c r="A1053" i="1" s="1"/>
  <c r="A1062" i="1" s="1"/>
  <c r="A1071" i="1" s="1"/>
  <c r="A1080" i="1" s="1"/>
  <c r="B20" i="7" l="1"/>
  <c r="B20" i="8" s="1"/>
  <c r="C20" i="8" s="1"/>
  <c r="D20" i="8" s="1"/>
  <c r="C42" i="8"/>
  <c r="D42" i="8" s="1"/>
  <c r="E42" i="8"/>
  <c r="F42" i="8"/>
  <c r="F21" i="8"/>
  <c r="E21" i="8"/>
  <c r="C21" i="8"/>
  <c r="D21" i="8" s="1"/>
  <c r="F48" i="8"/>
  <c r="C48" i="8"/>
  <c r="D48" i="8" s="1"/>
  <c r="E48" i="8"/>
  <c r="F28" i="8"/>
  <c r="C28" i="8"/>
  <c r="D28" i="8" s="1"/>
  <c r="E28" i="8"/>
  <c r="F25" i="8"/>
  <c r="E25" i="8"/>
  <c r="C25" i="8"/>
  <c r="D25" i="8" s="1"/>
  <c r="F43" i="8"/>
  <c r="C43" i="8"/>
  <c r="D43" i="8" s="1"/>
  <c r="E43" i="8"/>
  <c r="E34" i="8"/>
  <c r="F34" i="8"/>
  <c r="C34" i="8"/>
  <c r="D34" i="8" s="1"/>
  <c r="C38" i="8"/>
  <c r="D38" i="8" s="1"/>
  <c r="E38" i="8"/>
  <c r="F38" i="8"/>
  <c r="F20" i="8"/>
  <c r="F23" i="8"/>
  <c r="E23" i="8"/>
  <c r="C23" i="8"/>
  <c r="D23" i="8" s="1"/>
  <c r="C56" i="4"/>
  <c r="B56" i="4"/>
  <c r="D56" i="4"/>
  <c r="I56" i="4" s="1"/>
  <c r="J56" i="4" s="1"/>
  <c r="B56" i="7" s="1"/>
  <c r="B56" i="8" s="1"/>
  <c r="C24" i="8"/>
  <c r="D24" i="8" s="1"/>
  <c r="E24" i="8"/>
  <c r="F24" i="8"/>
  <c r="F30" i="8"/>
  <c r="C30" i="8"/>
  <c r="D30" i="8" s="1"/>
  <c r="E30" i="8"/>
  <c r="E40" i="8"/>
  <c r="C40" i="8"/>
  <c r="D40" i="8" s="1"/>
  <c r="F40" i="8"/>
  <c r="E37" i="8"/>
  <c r="C37" i="8"/>
  <c r="D37" i="8" s="1"/>
  <c r="F37" i="8"/>
  <c r="C29" i="8"/>
  <c r="D29" i="8" s="1"/>
  <c r="E29" i="8"/>
  <c r="F29" i="8"/>
  <c r="D55" i="4"/>
  <c r="I55" i="4" s="1"/>
  <c r="J55" i="4" s="1"/>
  <c r="B55" i="7" s="1"/>
  <c r="B55" i="8" s="1"/>
  <c r="C55" i="4"/>
  <c r="B55" i="4"/>
  <c r="E49" i="8"/>
  <c r="F49" i="8"/>
  <c r="C49" i="8"/>
  <c r="D49" i="8" s="1"/>
  <c r="F41" i="8"/>
  <c r="E41" i="8"/>
  <c r="C41" i="8"/>
  <c r="D41" i="8" s="1"/>
  <c r="C47" i="8"/>
  <c r="D47" i="8" s="1"/>
  <c r="F47" i="8"/>
  <c r="E47" i="8"/>
  <c r="C51" i="8"/>
  <c r="D51" i="8" s="1"/>
  <c r="F51" i="8"/>
  <c r="E51" i="8"/>
  <c r="D61" i="4"/>
  <c r="I61" i="4" s="1"/>
  <c r="J61" i="4" s="1"/>
  <c r="B61" i="7" s="1"/>
  <c r="B61" i="8" s="1"/>
  <c r="C61" i="4"/>
  <c r="B61" i="4"/>
  <c r="E52" i="8"/>
  <c r="F52" i="8"/>
  <c r="C52" i="8"/>
  <c r="D52" i="8" s="1"/>
  <c r="D57" i="4"/>
  <c r="I57" i="4" s="1"/>
  <c r="J57" i="4" s="1"/>
  <c r="B57" i="7" s="1"/>
  <c r="B57" i="8" s="1"/>
  <c r="C57" i="4"/>
  <c r="B57" i="4"/>
  <c r="C33" i="8"/>
  <c r="D33" i="8" s="1"/>
  <c r="E33" i="8"/>
  <c r="F33" i="8"/>
  <c r="E22" i="8"/>
  <c r="C22" i="8"/>
  <c r="D22" i="8" s="1"/>
  <c r="F22" i="8"/>
  <c r="F32" i="8"/>
  <c r="C32" i="8"/>
  <c r="D32" i="8" s="1"/>
  <c r="E32" i="8"/>
  <c r="E46" i="8"/>
  <c r="F46" i="8"/>
  <c r="C46" i="8"/>
  <c r="D46" i="8" s="1"/>
  <c r="E31" i="8"/>
  <c r="F31" i="8"/>
  <c r="C31" i="8"/>
  <c r="D31" i="8" s="1"/>
  <c r="B19" i="7"/>
  <c r="B19" i="8" s="1"/>
  <c r="D58" i="4"/>
  <c r="I58" i="4" s="1"/>
  <c r="J58" i="4" s="1"/>
  <c r="B58" i="7" s="1"/>
  <c r="B58" i="8" s="1"/>
  <c r="C58" i="4"/>
  <c r="B58" i="4"/>
  <c r="D60" i="4"/>
  <c r="I60" i="4" s="1"/>
  <c r="J60" i="4" s="1"/>
  <c r="B60" i="7" s="1"/>
  <c r="B60" i="8" s="1"/>
  <c r="C60" i="4"/>
  <c r="B60" i="4"/>
  <c r="D59" i="4"/>
  <c r="I59" i="4" s="1"/>
  <c r="J59" i="4" s="1"/>
  <c r="B59" i="7" s="1"/>
  <c r="B59" i="8" s="1"/>
  <c r="C59" i="4"/>
  <c r="B59" i="4"/>
  <c r="F50" i="8"/>
  <c r="C50" i="8"/>
  <c r="D50" i="8" s="1"/>
  <c r="E50" i="8"/>
  <c r="F39" i="8"/>
  <c r="E39" i="8"/>
  <c r="C39" i="8"/>
  <c r="D39" i="8" s="1"/>
  <c r="E13" i="8"/>
  <c r="F13" i="8"/>
  <c r="C13" i="8"/>
  <c r="D13" i="8" s="1"/>
  <c r="B16" i="7"/>
  <c r="B16" i="8" s="1"/>
  <c r="B15" i="7"/>
  <c r="B15" i="8" s="1"/>
  <c r="A79" i="2"/>
  <c r="A78" i="2"/>
  <c r="A77" i="2"/>
  <c r="A76" i="2"/>
  <c r="A75" i="2"/>
  <c r="A74" i="2"/>
  <c r="A73" i="2"/>
  <c r="B72" i="2"/>
  <c r="B63" i="7"/>
  <c r="C63" i="8" s="1"/>
  <c r="B63" i="4"/>
  <c r="B63" i="3"/>
  <c r="A64" i="7"/>
  <c r="A64" i="8" s="1"/>
  <c r="A64" i="3"/>
  <c r="A64" i="4" s="1"/>
  <c r="A65" i="7"/>
  <c r="A65" i="8" s="1"/>
  <c r="A65" i="3"/>
  <c r="A65" i="4" s="1"/>
  <c r="A66" i="7"/>
  <c r="A66" i="8" s="1"/>
  <c r="A66" i="3"/>
  <c r="A66" i="4" s="1"/>
  <c r="A67" i="7"/>
  <c r="A67" i="8" s="1"/>
  <c r="A67" i="3"/>
  <c r="A67" i="4" s="1"/>
  <c r="A68" i="7"/>
  <c r="A68" i="8" s="1"/>
  <c r="A68" i="3"/>
  <c r="A68" i="4" s="1"/>
  <c r="A69" i="7"/>
  <c r="A69" i="8" s="1"/>
  <c r="A69" i="3"/>
  <c r="A69" i="4" s="1"/>
  <c r="A70" i="7"/>
  <c r="A70" i="8" s="1"/>
  <c r="A70" i="3"/>
  <c r="A70" i="4" s="1"/>
  <c r="B9" i="4"/>
  <c r="A10" i="7"/>
  <c r="A3" i="2"/>
  <c r="L10" i="2" s="1"/>
  <c r="A9" i="7"/>
  <c r="A9" i="8" s="1"/>
  <c r="A9" i="4"/>
  <c r="A2" i="4"/>
  <c r="A1" i="4"/>
  <c r="A9" i="3"/>
  <c r="A2" i="3"/>
  <c r="A1" i="3"/>
  <c r="B8" i="2"/>
  <c r="B8" i="3" s="1"/>
  <c r="A8" i="7"/>
  <c r="A8" i="8" s="1"/>
  <c r="E20" i="8" l="1"/>
  <c r="E61" i="8"/>
  <c r="C61" i="8"/>
  <c r="D61" i="8" s="1"/>
  <c r="F61" i="8"/>
  <c r="F55" i="8"/>
  <c r="E55" i="8"/>
  <c r="C55" i="8"/>
  <c r="D55" i="8" s="1"/>
  <c r="D66" i="4"/>
  <c r="I66" i="4" s="1"/>
  <c r="J66" i="4" s="1"/>
  <c r="B66" i="7" s="1"/>
  <c r="B66" i="8" s="1"/>
  <c r="C66" i="4"/>
  <c r="B66" i="4"/>
  <c r="E60" i="8"/>
  <c r="F60" i="8"/>
  <c r="C60" i="8"/>
  <c r="D60" i="8" s="1"/>
  <c r="D67" i="4"/>
  <c r="I67" i="4" s="1"/>
  <c r="J67" i="4" s="1"/>
  <c r="B67" i="7" s="1"/>
  <c r="B67" i="8" s="1"/>
  <c r="C67" i="4"/>
  <c r="B67" i="4"/>
  <c r="E58" i="8"/>
  <c r="F58" i="8"/>
  <c r="C58" i="8"/>
  <c r="D58" i="8" s="1"/>
  <c r="D65" i="4"/>
  <c r="I65" i="4" s="1"/>
  <c r="J65" i="4" s="1"/>
  <c r="B65" i="7" s="1"/>
  <c r="B65" i="8" s="1"/>
  <c r="C65" i="4"/>
  <c r="B65" i="4"/>
  <c r="F19" i="8"/>
  <c r="E19" i="8"/>
  <c r="C19" i="8"/>
  <c r="D19" i="8" s="1"/>
  <c r="D68" i="4"/>
  <c r="I68" i="4" s="1"/>
  <c r="J68" i="4" s="1"/>
  <c r="B68" i="7" s="1"/>
  <c r="B68" i="8" s="1"/>
  <c r="C68" i="4"/>
  <c r="B68" i="4"/>
  <c r="E57" i="8"/>
  <c r="F57" i="8"/>
  <c r="C57" i="8"/>
  <c r="D57" i="8" s="1"/>
  <c r="D70" i="4"/>
  <c r="I70" i="4" s="1"/>
  <c r="J70" i="4" s="1"/>
  <c r="B70" i="7" s="1"/>
  <c r="B70" i="8" s="1"/>
  <c r="B70" i="4"/>
  <c r="C70" i="4"/>
  <c r="B69" i="4"/>
  <c r="C69" i="4"/>
  <c r="D69" i="4"/>
  <c r="I69" i="4" s="1"/>
  <c r="J69" i="4" s="1"/>
  <c r="B69" i="7" s="1"/>
  <c r="B69" i="8" s="1"/>
  <c r="F59" i="8"/>
  <c r="C59" i="8"/>
  <c r="D59" i="8" s="1"/>
  <c r="E59" i="8"/>
  <c r="C64" i="4"/>
  <c r="D64" i="4"/>
  <c r="I64" i="4" s="1"/>
  <c r="J64" i="4" s="1"/>
  <c r="B64" i="7" s="1"/>
  <c r="B64" i="8" s="1"/>
  <c r="B64" i="4"/>
  <c r="E56" i="8"/>
  <c r="F56" i="8"/>
  <c r="C56" i="8"/>
  <c r="D56" i="8" s="1"/>
  <c r="F16" i="8"/>
  <c r="E16" i="8"/>
  <c r="C16" i="8"/>
  <c r="D16" i="8" s="1"/>
  <c r="F15" i="8"/>
  <c r="C15" i="8"/>
  <c r="D15" i="8" s="1"/>
  <c r="E15" i="8"/>
  <c r="A88" i="2"/>
  <c r="A87" i="2"/>
  <c r="A86" i="2"/>
  <c r="A85" i="2"/>
  <c r="A84" i="2"/>
  <c r="A83" i="2"/>
  <c r="A82" i="2"/>
  <c r="B81" i="2"/>
  <c r="B72" i="7"/>
  <c r="C72" i="8" s="1"/>
  <c r="B72" i="4"/>
  <c r="B72" i="3"/>
  <c r="A73" i="7"/>
  <c r="A73" i="8" s="1"/>
  <c r="A73" i="3"/>
  <c r="A73" i="4" s="1"/>
  <c r="A74" i="7"/>
  <c r="A74" i="8" s="1"/>
  <c r="A74" i="3"/>
  <c r="A74" i="4" s="1"/>
  <c r="A75" i="7"/>
  <c r="A75" i="8" s="1"/>
  <c r="A75" i="3"/>
  <c r="A75" i="4" s="1"/>
  <c r="A76" i="7"/>
  <c r="A76" i="8" s="1"/>
  <c r="A76" i="3"/>
  <c r="A76" i="4" s="1"/>
  <c r="A77" i="7"/>
  <c r="A77" i="8" s="1"/>
  <c r="A77" i="3"/>
  <c r="A77" i="4" s="1"/>
  <c r="A78" i="7"/>
  <c r="A78" i="8" s="1"/>
  <c r="A78" i="3"/>
  <c r="A78" i="4" s="1"/>
  <c r="A79" i="7"/>
  <c r="A79" i="8" s="1"/>
  <c r="A79" i="3"/>
  <c r="A79" i="4" s="1"/>
  <c r="B10" i="4"/>
  <c r="B10" i="7" s="1"/>
  <c r="A12" i="4"/>
  <c r="A10" i="8"/>
  <c r="B9" i="7"/>
  <c r="C9" i="8" s="1"/>
  <c r="B8" i="7"/>
  <c r="C8" i="8" s="1"/>
  <c r="B9" i="3"/>
  <c r="B8" i="4"/>
  <c r="A3" i="4"/>
  <c r="A3" i="3"/>
  <c r="L8" i="3" s="1"/>
  <c r="A8" i="3"/>
  <c r="A8" i="4"/>
  <c r="E70" i="8" l="1"/>
  <c r="F70" i="8"/>
  <c r="C70" i="8"/>
  <c r="D70" i="8" s="1"/>
  <c r="E67" i="8"/>
  <c r="C67" i="8"/>
  <c r="D67" i="8" s="1"/>
  <c r="F67" i="8"/>
  <c r="D78" i="4"/>
  <c r="I78" i="4" s="1"/>
  <c r="J78" i="4" s="1"/>
  <c r="B78" i="7" s="1"/>
  <c r="B78" i="8" s="1"/>
  <c r="C78" i="4"/>
  <c r="B78" i="4"/>
  <c r="D73" i="4"/>
  <c r="I73" i="4" s="1"/>
  <c r="J73" i="4" s="1"/>
  <c r="B73" i="7" s="1"/>
  <c r="B73" i="8" s="1"/>
  <c r="C73" i="4"/>
  <c r="B73" i="4"/>
  <c r="F68" i="8"/>
  <c r="C68" i="8"/>
  <c r="D68" i="8" s="1"/>
  <c r="E68" i="8"/>
  <c r="F66" i="8"/>
  <c r="E66" i="8"/>
  <c r="C66" i="8"/>
  <c r="D66" i="8" s="1"/>
  <c r="C76" i="4"/>
  <c r="B76" i="4"/>
  <c r="D76" i="4"/>
  <c r="I76" i="4" s="1"/>
  <c r="J76" i="4" s="1"/>
  <c r="B76" i="7" s="1"/>
  <c r="B76" i="8" s="1"/>
  <c r="D79" i="4"/>
  <c r="I79" i="4" s="1"/>
  <c r="J79" i="4" s="1"/>
  <c r="B79" i="7" s="1"/>
  <c r="B79" i="8" s="1"/>
  <c r="C79" i="4"/>
  <c r="B79" i="4"/>
  <c r="E69" i="8"/>
  <c r="F69" i="8"/>
  <c r="C69" i="8"/>
  <c r="D69" i="8" s="1"/>
  <c r="D77" i="4"/>
  <c r="I77" i="4" s="1"/>
  <c r="J77" i="4" s="1"/>
  <c r="B77" i="7" s="1"/>
  <c r="B77" i="8" s="1"/>
  <c r="B77" i="4"/>
  <c r="C77" i="4"/>
  <c r="F65" i="8"/>
  <c r="C65" i="8"/>
  <c r="D65" i="8" s="1"/>
  <c r="E65" i="8"/>
  <c r="D74" i="4"/>
  <c r="I74" i="4" s="1"/>
  <c r="J74" i="4" s="1"/>
  <c r="B74" i="7" s="1"/>
  <c r="B74" i="8" s="1"/>
  <c r="C74" i="4"/>
  <c r="B74" i="4"/>
  <c r="F64" i="8"/>
  <c r="E64" i="8"/>
  <c r="C64" i="8"/>
  <c r="D64" i="8" s="1"/>
  <c r="D75" i="4"/>
  <c r="I75" i="4" s="1"/>
  <c r="J75" i="4" s="1"/>
  <c r="B75" i="7" s="1"/>
  <c r="B75" i="8" s="1"/>
  <c r="C75" i="4"/>
  <c r="B75" i="4"/>
  <c r="A3" i="7"/>
  <c r="A3" i="8" s="1"/>
  <c r="M8" i="8" s="1"/>
  <c r="L8" i="4"/>
  <c r="B11" i="4"/>
  <c r="A97" i="2"/>
  <c r="A96" i="2"/>
  <c r="A95" i="2"/>
  <c r="A94" i="2"/>
  <c r="A93" i="2"/>
  <c r="A92" i="2"/>
  <c r="A91" i="2"/>
  <c r="B90" i="2"/>
  <c r="B81" i="7"/>
  <c r="C81" i="8" s="1"/>
  <c r="B81" i="4"/>
  <c r="B81" i="3"/>
  <c r="A82" i="7"/>
  <c r="A82" i="8" s="1"/>
  <c r="A82" i="3"/>
  <c r="A82" i="4" s="1"/>
  <c r="A83" i="7"/>
  <c r="A83" i="8" s="1"/>
  <c r="A83" i="3"/>
  <c r="A83" i="4" s="1"/>
  <c r="A84" i="7"/>
  <c r="A84" i="8" s="1"/>
  <c r="A84" i="3"/>
  <c r="A84" i="4" s="1"/>
  <c r="A85" i="7"/>
  <c r="A85" i="8" s="1"/>
  <c r="A85" i="3"/>
  <c r="A85" i="4" s="1"/>
  <c r="A86" i="7"/>
  <c r="A86" i="8" s="1"/>
  <c r="A86" i="3"/>
  <c r="A86" i="4" s="1"/>
  <c r="A87" i="7"/>
  <c r="A87" i="8" s="1"/>
  <c r="A87" i="3"/>
  <c r="A87" i="4" s="1"/>
  <c r="A88" i="7"/>
  <c r="A88" i="8" s="1"/>
  <c r="A88" i="3"/>
  <c r="A88" i="4" s="1"/>
  <c r="D12" i="4"/>
  <c r="I12" i="4" s="1"/>
  <c r="J12" i="4" s="1"/>
  <c r="B12" i="7" s="1"/>
  <c r="B12" i="4"/>
  <c r="C12" i="4"/>
  <c r="C77" i="8" l="1"/>
  <c r="D77" i="8" s="1"/>
  <c r="E77" i="8"/>
  <c r="F77" i="8"/>
  <c r="C73" i="8"/>
  <c r="D73" i="8" s="1"/>
  <c r="E73" i="8"/>
  <c r="F73" i="8"/>
  <c r="D85" i="4"/>
  <c r="I85" i="4" s="1"/>
  <c r="J85" i="4" s="1"/>
  <c r="B85" i="7" s="1"/>
  <c r="B85" i="8" s="1"/>
  <c r="C85" i="4"/>
  <c r="B85" i="4"/>
  <c r="F75" i="8"/>
  <c r="C75" i="8"/>
  <c r="D75" i="8" s="1"/>
  <c r="E75" i="8"/>
  <c r="B84" i="4"/>
  <c r="D84" i="4"/>
  <c r="I84" i="4" s="1"/>
  <c r="J84" i="4" s="1"/>
  <c r="B84" i="7" s="1"/>
  <c r="B84" i="8" s="1"/>
  <c r="C84" i="4"/>
  <c r="E78" i="8"/>
  <c r="C78" i="8"/>
  <c r="D78" i="8" s="1"/>
  <c r="F78" i="8"/>
  <c r="D82" i="4"/>
  <c r="I82" i="4" s="1"/>
  <c r="J82" i="4" s="1"/>
  <c r="B82" i="7" s="1"/>
  <c r="B82" i="8" s="1"/>
  <c r="C82" i="4"/>
  <c r="B82" i="4"/>
  <c r="F79" i="8"/>
  <c r="E79" i="8"/>
  <c r="C79" i="8"/>
  <c r="D79" i="8" s="1"/>
  <c r="D83" i="4"/>
  <c r="I83" i="4" s="1"/>
  <c r="J83" i="4" s="1"/>
  <c r="B83" i="7" s="1"/>
  <c r="B83" i="8" s="1"/>
  <c r="C83" i="4"/>
  <c r="B83" i="4"/>
  <c r="F76" i="8"/>
  <c r="E76" i="8"/>
  <c r="C76" i="8"/>
  <c r="D76" i="8" s="1"/>
  <c r="D87" i="4"/>
  <c r="I87" i="4" s="1"/>
  <c r="J87" i="4" s="1"/>
  <c r="B87" i="7" s="1"/>
  <c r="B87" i="8" s="1"/>
  <c r="C87" i="4"/>
  <c r="B87" i="4"/>
  <c r="D88" i="4"/>
  <c r="I88" i="4" s="1"/>
  <c r="J88" i="4" s="1"/>
  <c r="B88" i="7" s="1"/>
  <c r="B88" i="8" s="1"/>
  <c r="C88" i="4"/>
  <c r="B88" i="4"/>
  <c r="C74" i="8"/>
  <c r="D74" i="8" s="1"/>
  <c r="E74" i="8"/>
  <c r="F74" i="8"/>
  <c r="D86" i="4"/>
  <c r="I86" i="4" s="1"/>
  <c r="J86" i="4" s="1"/>
  <c r="B86" i="7" s="1"/>
  <c r="B86" i="8" s="1"/>
  <c r="C86" i="4"/>
  <c r="B86" i="4"/>
  <c r="B11" i="7"/>
  <c r="B11" i="8" s="1"/>
  <c r="B12" i="8"/>
  <c r="A106" i="2"/>
  <c r="A105" i="2"/>
  <c r="A104" i="2"/>
  <c r="A103" i="2"/>
  <c r="A102" i="2"/>
  <c r="A101" i="2"/>
  <c r="A100" i="2"/>
  <c r="B99" i="2"/>
  <c r="B90" i="7"/>
  <c r="C90" i="8" s="1"/>
  <c r="B90" i="4"/>
  <c r="B90" i="3"/>
  <c r="A91" i="7"/>
  <c r="A91" i="8" s="1"/>
  <c r="A91" i="3"/>
  <c r="A91" i="4" s="1"/>
  <c r="A92" i="7"/>
  <c r="A92" i="8" s="1"/>
  <c r="A92" i="3"/>
  <c r="A92" i="4" s="1"/>
  <c r="A93" i="7"/>
  <c r="A93" i="8" s="1"/>
  <c r="A93" i="3"/>
  <c r="A93" i="4" s="1"/>
  <c r="A94" i="7"/>
  <c r="A94" i="8" s="1"/>
  <c r="A94" i="3"/>
  <c r="A94" i="4" s="1"/>
  <c r="A95" i="7"/>
  <c r="A95" i="8" s="1"/>
  <c r="A95" i="3"/>
  <c r="A95" i="4" s="1"/>
  <c r="A96" i="7"/>
  <c r="A96" i="8" s="1"/>
  <c r="A96" i="3"/>
  <c r="A96" i="4" s="1"/>
  <c r="A97" i="7"/>
  <c r="A97" i="8" s="1"/>
  <c r="A97" i="3"/>
  <c r="A97" i="4" s="1"/>
  <c r="F87" i="8" l="1"/>
  <c r="C87" i="8"/>
  <c r="D87" i="8" s="1"/>
  <c r="E87" i="8"/>
  <c r="C84" i="8"/>
  <c r="D84" i="8" s="1"/>
  <c r="F84" i="8"/>
  <c r="E84" i="8"/>
  <c r="F83" i="8"/>
  <c r="C83" i="8"/>
  <c r="D83" i="8" s="1"/>
  <c r="E83" i="8"/>
  <c r="D94" i="4"/>
  <c r="I94" i="4" s="1"/>
  <c r="J94" i="4" s="1"/>
  <c r="B94" i="7" s="1"/>
  <c r="B94" i="8" s="1"/>
  <c r="C94" i="4"/>
  <c r="B94" i="4"/>
  <c r="E85" i="8"/>
  <c r="C85" i="8"/>
  <c r="D85" i="8" s="1"/>
  <c r="F85" i="8"/>
  <c r="D92" i="4"/>
  <c r="I92" i="4" s="1"/>
  <c r="J92" i="4" s="1"/>
  <c r="B92" i="7" s="1"/>
  <c r="B92" i="8" s="1"/>
  <c r="C92" i="4"/>
  <c r="B92" i="4"/>
  <c r="F86" i="8"/>
  <c r="C86" i="8"/>
  <c r="D86" i="8" s="1"/>
  <c r="E86" i="8"/>
  <c r="C96" i="4"/>
  <c r="B96" i="4"/>
  <c r="D96" i="4"/>
  <c r="I96" i="4" s="1"/>
  <c r="J96" i="4" s="1"/>
  <c r="B96" i="7" s="1"/>
  <c r="B96" i="8" s="1"/>
  <c r="F82" i="8"/>
  <c r="C82" i="8"/>
  <c r="D82" i="8" s="1"/>
  <c r="E82" i="8"/>
  <c r="B91" i="4"/>
  <c r="D91" i="4"/>
  <c r="I91" i="4" s="1"/>
  <c r="J91" i="4" s="1"/>
  <c r="B91" i="7" s="1"/>
  <c r="B91" i="8" s="1"/>
  <c r="C91" i="4"/>
  <c r="C88" i="8"/>
  <c r="D88" i="8" s="1"/>
  <c r="E88" i="8"/>
  <c r="F88" i="8"/>
  <c r="D93" i="4"/>
  <c r="I93" i="4" s="1"/>
  <c r="J93" i="4" s="1"/>
  <c r="B93" i="7" s="1"/>
  <c r="B93" i="8" s="1"/>
  <c r="C93" i="4"/>
  <c r="B93" i="4"/>
  <c r="C97" i="4"/>
  <c r="B97" i="4"/>
  <c r="D97" i="4"/>
  <c r="I97" i="4" s="1"/>
  <c r="J97" i="4" s="1"/>
  <c r="B97" i="7" s="1"/>
  <c r="B97" i="8" s="1"/>
  <c r="D95" i="4"/>
  <c r="I95" i="4" s="1"/>
  <c r="J95" i="4" s="1"/>
  <c r="B95" i="7" s="1"/>
  <c r="B95" i="8" s="1"/>
  <c r="C95" i="4"/>
  <c r="B95" i="4"/>
  <c r="E11" i="8"/>
  <c r="F11" i="8"/>
  <c r="C11" i="8"/>
  <c r="D11" i="8" s="1"/>
  <c r="F12" i="8"/>
  <c r="E12" i="8"/>
  <c r="C12" i="8"/>
  <c r="D12" i="8" s="1"/>
  <c r="A115" i="2"/>
  <c r="A114" i="2"/>
  <c r="A113" i="2"/>
  <c r="A112" i="2"/>
  <c r="A111" i="2"/>
  <c r="A110" i="2"/>
  <c r="A109" i="2"/>
  <c r="B108" i="2"/>
  <c r="B99" i="7"/>
  <c r="C99" i="8" s="1"/>
  <c r="B99" i="4"/>
  <c r="B99" i="3"/>
  <c r="A100" i="7"/>
  <c r="A100" i="8" s="1"/>
  <c r="A100" i="3"/>
  <c r="A100" i="4" s="1"/>
  <c r="A101" i="7"/>
  <c r="A101" i="8" s="1"/>
  <c r="A101" i="3"/>
  <c r="A101" i="4" s="1"/>
  <c r="A102" i="7"/>
  <c r="A102" i="8" s="1"/>
  <c r="A102" i="3"/>
  <c r="A102" i="4" s="1"/>
  <c r="A103" i="7"/>
  <c r="A103" i="8" s="1"/>
  <c r="A103" i="3"/>
  <c r="A103" i="4" s="1"/>
  <c r="A104" i="7"/>
  <c r="A104" i="8" s="1"/>
  <c r="A104" i="3"/>
  <c r="A104" i="4" s="1"/>
  <c r="A105" i="7"/>
  <c r="A105" i="8" s="1"/>
  <c r="A105" i="3"/>
  <c r="A105" i="4" s="1"/>
  <c r="A106" i="7"/>
  <c r="A106" i="8" s="1"/>
  <c r="A106" i="3"/>
  <c r="A106" i="4" s="1"/>
  <c r="B10" i="8"/>
  <c r="C92" i="8" l="1"/>
  <c r="D92" i="8" s="1"/>
  <c r="E92" i="8"/>
  <c r="F92" i="8"/>
  <c r="D101" i="4"/>
  <c r="I101" i="4" s="1"/>
  <c r="J101" i="4" s="1"/>
  <c r="B101" i="7" s="1"/>
  <c r="B101" i="8" s="1"/>
  <c r="C101" i="4"/>
  <c r="B101" i="4"/>
  <c r="F91" i="8"/>
  <c r="C91" i="8"/>
  <c r="D91" i="8" s="1"/>
  <c r="E91" i="8"/>
  <c r="E94" i="8"/>
  <c r="F94" i="8"/>
  <c r="C94" i="8"/>
  <c r="D94" i="8" s="1"/>
  <c r="D106" i="4"/>
  <c r="I106" i="4" s="1"/>
  <c r="J106" i="4" s="1"/>
  <c r="B106" i="7" s="1"/>
  <c r="B106" i="8" s="1"/>
  <c r="C106" i="4"/>
  <c r="B106" i="4"/>
  <c r="C96" i="8"/>
  <c r="D96" i="8" s="1"/>
  <c r="F96" i="8"/>
  <c r="E96" i="8"/>
  <c r="F97" i="8"/>
  <c r="C97" i="8"/>
  <c r="D97" i="8" s="1"/>
  <c r="E97" i="8"/>
  <c r="F95" i="8"/>
  <c r="C95" i="8"/>
  <c r="D95" i="8" s="1"/>
  <c r="E95" i="8"/>
  <c r="D105" i="4"/>
  <c r="I105" i="4" s="1"/>
  <c r="J105" i="4" s="1"/>
  <c r="B105" i="7" s="1"/>
  <c r="B105" i="8" s="1"/>
  <c r="C105" i="4"/>
  <c r="B105" i="4"/>
  <c r="C104" i="4"/>
  <c r="D104" i="4"/>
  <c r="I104" i="4" s="1"/>
  <c r="J104" i="4" s="1"/>
  <c r="B104" i="7" s="1"/>
  <c r="B104" i="8" s="1"/>
  <c r="B104" i="4"/>
  <c r="D103" i="4"/>
  <c r="I103" i="4" s="1"/>
  <c r="J103" i="4" s="1"/>
  <c r="B103" i="7" s="1"/>
  <c r="B103" i="8" s="1"/>
  <c r="C103" i="4"/>
  <c r="B103" i="4"/>
  <c r="D100" i="4"/>
  <c r="I100" i="4" s="1"/>
  <c r="J100" i="4" s="1"/>
  <c r="B100" i="7" s="1"/>
  <c r="B100" i="8" s="1"/>
  <c r="C100" i="4"/>
  <c r="B100" i="4"/>
  <c r="F93" i="8"/>
  <c r="C93" i="8"/>
  <c r="D93" i="8" s="1"/>
  <c r="E93" i="8"/>
  <c r="D102" i="4"/>
  <c r="I102" i="4" s="1"/>
  <c r="J102" i="4" s="1"/>
  <c r="B102" i="7" s="1"/>
  <c r="B102" i="8" s="1"/>
  <c r="C102" i="4"/>
  <c r="B102" i="4"/>
  <c r="C10" i="8"/>
  <c r="D10" i="8" s="1"/>
  <c r="F10" i="8"/>
  <c r="E10" i="8"/>
  <c r="A124" i="2"/>
  <c r="A123" i="2"/>
  <c r="A122" i="2"/>
  <c r="A121" i="2"/>
  <c r="A120" i="2"/>
  <c r="A119" i="2"/>
  <c r="A118" i="2"/>
  <c r="B117" i="2"/>
  <c r="B108" i="7"/>
  <c r="C108" i="8" s="1"/>
  <c r="B108" i="4"/>
  <c r="B108" i="3"/>
  <c r="A109" i="7"/>
  <c r="A109" i="8" s="1"/>
  <c r="A109" i="3"/>
  <c r="A109" i="4" s="1"/>
  <c r="A110" i="7"/>
  <c r="A110" i="8" s="1"/>
  <c r="A110" i="3"/>
  <c r="A110" i="4" s="1"/>
  <c r="A111" i="7"/>
  <c r="A111" i="8" s="1"/>
  <c r="A111" i="3"/>
  <c r="A111" i="4" s="1"/>
  <c r="A112" i="7"/>
  <c r="A112" i="8" s="1"/>
  <c r="A112" i="3"/>
  <c r="A112" i="4" s="1"/>
  <c r="A113" i="7"/>
  <c r="A113" i="8" s="1"/>
  <c r="A113" i="3"/>
  <c r="A113" i="4" s="1"/>
  <c r="A114" i="7"/>
  <c r="A114" i="8" s="1"/>
  <c r="A114" i="3"/>
  <c r="A114" i="4" s="1"/>
  <c r="A115" i="7"/>
  <c r="A115" i="8" s="1"/>
  <c r="A115" i="3"/>
  <c r="A115" i="4" s="1"/>
  <c r="D112" i="4" l="1"/>
  <c r="I112" i="4" s="1"/>
  <c r="J112" i="4" s="1"/>
  <c r="B112" i="7" s="1"/>
  <c r="B112" i="8" s="1"/>
  <c r="C112" i="4"/>
  <c r="B112" i="4"/>
  <c r="F106" i="8"/>
  <c r="E106" i="8"/>
  <c r="C106" i="8"/>
  <c r="D106" i="8" s="1"/>
  <c r="F104" i="8"/>
  <c r="C104" i="8"/>
  <c r="D104" i="8" s="1"/>
  <c r="E104" i="8"/>
  <c r="D109" i="4"/>
  <c r="I109" i="4" s="1"/>
  <c r="J109" i="4" s="1"/>
  <c r="B109" i="7" s="1"/>
  <c r="B109" i="8" s="1"/>
  <c r="C109" i="4"/>
  <c r="B109" i="4"/>
  <c r="C105" i="8"/>
  <c r="D105" i="8" s="1"/>
  <c r="E105" i="8"/>
  <c r="F105" i="8"/>
  <c r="F102" i="8"/>
  <c r="E102" i="8"/>
  <c r="C102" i="8"/>
  <c r="D102" i="8" s="1"/>
  <c r="B111" i="4"/>
  <c r="D111" i="4"/>
  <c r="I111" i="4" s="1"/>
  <c r="J111" i="4" s="1"/>
  <c r="B111" i="7" s="1"/>
  <c r="B111" i="8" s="1"/>
  <c r="C111" i="4"/>
  <c r="D115" i="4"/>
  <c r="I115" i="4" s="1"/>
  <c r="J115" i="4" s="1"/>
  <c r="B115" i="7" s="1"/>
  <c r="B115" i="8" s="1"/>
  <c r="C115" i="4"/>
  <c r="B115" i="4"/>
  <c r="D110" i="4"/>
  <c r="I110" i="4" s="1"/>
  <c r="J110" i="4" s="1"/>
  <c r="B110" i="7" s="1"/>
  <c r="B110" i="8" s="1"/>
  <c r="C110" i="4"/>
  <c r="B110" i="4"/>
  <c r="E103" i="8"/>
  <c r="F103" i="8"/>
  <c r="C103" i="8"/>
  <c r="D103" i="8" s="1"/>
  <c r="C101" i="8"/>
  <c r="D101" i="8" s="1"/>
  <c r="E101" i="8"/>
  <c r="F101" i="8"/>
  <c r="F100" i="8"/>
  <c r="E100" i="8"/>
  <c r="C100" i="8"/>
  <c r="D100" i="8" s="1"/>
  <c r="D114" i="4"/>
  <c r="I114" i="4" s="1"/>
  <c r="J114" i="4" s="1"/>
  <c r="B114" i="7" s="1"/>
  <c r="B114" i="8" s="1"/>
  <c r="C114" i="4"/>
  <c r="B114" i="4"/>
  <c r="D113" i="4"/>
  <c r="I113" i="4" s="1"/>
  <c r="J113" i="4" s="1"/>
  <c r="B113" i="7" s="1"/>
  <c r="B113" i="8" s="1"/>
  <c r="C113" i="4"/>
  <c r="B113" i="4"/>
  <c r="A133" i="2"/>
  <c r="A132" i="2"/>
  <c r="A131" i="2"/>
  <c r="A130" i="2"/>
  <c r="A129" i="2"/>
  <c r="A128" i="2"/>
  <c r="A127" i="2"/>
  <c r="B126" i="2"/>
  <c r="B117" i="7"/>
  <c r="C117" i="8" s="1"/>
  <c r="B117" i="4"/>
  <c r="B117" i="3"/>
  <c r="A118" i="7"/>
  <c r="A118" i="8" s="1"/>
  <c r="A118" i="3"/>
  <c r="A118" i="4" s="1"/>
  <c r="A119" i="7"/>
  <c r="A119" i="8" s="1"/>
  <c r="A119" i="3"/>
  <c r="A119" i="4" s="1"/>
  <c r="A120" i="7"/>
  <c r="A120" i="8" s="1"/>
  <c r="A120" i="3"/>
  <c r="A120" i="4" s="1"/>
  <c r="A121" i="7"/>
  <c r="A121" i="8" s="1"/>
  <c r="A121" i="3"/>
  <c r="A121" i="4" s="1"/>
  <c r="A122" i="7"/>
  <c r="A122" i="8" s="1"/>
  <c r="A122" i="3"/>
  <c r="A122" i="4" s="1"/>
  <c r="A123" i="7"/>
  <c r="A123" i="8" s="1"/>
  <c r="A123" i="3"/>
  <c r="A123" i="4" s="1"/>
  <c r="A124" i="7"/>
  <c r="A124" i="8" s="1"/>
  <c r="A124" i="3"/>
  <c r="A124" i="4" s="1"/>
  <c r="E109" i="8" l="1"/>
  <c r="C109" i="8"/>
  <c r="D109" i="8" s="1"/>
  <c r="F109" i="8"/>
  <c r="C110" i="8"/>
  <c r="D110" i="8" s="1"/>
  <c r="E110" i="8"/>
  <c r="F110" i="8"/>
  <c r="C113" i="8"/>
  <c r="D113" i="8" s="1"/>
  <c r="E113" i="8"/>
  <c r="F113" i="8"/>
  <c r="C118" i="4"/>
  <c r="B118" i="4"/>
  <c r="D118" i="4"/>
  <c r="I118" i="4" s="1"/>
  <c r="J118" i="4" s="1"/>
  <c r="B118" i="7" s="1"/>
  <c r="B118" i="8" s="1"/>
  <c r="F115" i="8"/>
  <c r="C115" i="8"/>
  <c r="D115" i="8" s="1"/>
  <c r="E115" i="8"/>
  <c r="D121" i="4"/>
  <c r="I121" i="4" s="1"/>
  <c r="J121" i="4" s="1"/>
  <c r="B121" i="7" s="1"/>
  <c r="B121" i="8" s="1"/>
  <c r="C121" i="4"/>
  <c r="B121" i="4"/>
  <c r="F114" i="8"/>
  <c r="C114" i="8"/>
  <c r="D114" i="8" s="1"/>
  <c r="E114" i="8"/>
  <c r="F111" i="8"/>
  <c r="C111" i="8"/>
  <c r="D111" i="8" s="1"/>
  <c r="E111" i="8"/>
  <c r="D122" i="4"/>
  <c r="I122" i="4" s="1"/>
  <c r="J122" i="4" s="1"/>
  <c r="B122" i="7" s="1"/>
  <c r="B122" i="8" s="1"/>
  <c r="C122" i="4"/>
  <c r="B122" i="4"/>
  <c r="D124" i="4"/>
  <c r="I124" i="4" s="1"/>
  <c r="J124" i="4" s="1"/>
  <c r="B124" i="7" s="1"/>
  <c r="B124" i="8" s="1"/>
  <c r="C124" i="4"/>
  <c r="B124" i="4"/>
  <c r="C119" i="4"/>
  <c r="B119" i="4"/>
  <c r="D119" i="4"/>
  <c r="I119" i="4" s="1"/>
  <c r="J119" i="4" s="1"/>
  <c r="B119" i="7" s="1"/>
  <c r="B119" i="8" s="1"/>
  <c r="D120" i="4"/>
  <c r="I120" i="4" s="1"/>
  <c r="J120" i="4" s="1"/>
  <c r="B120" i="7" s="1"/>
  <c r="B120" i="8" s="1"/>
  <c r="C120" i="4"/>
  <c r="B120" i="4"/>
  <c r="D123" i="4"/>
  <c r="I123" i="4" s="1"/>
  <c r="J123" i="4" s="1"/>
  <c r="B123" i="7" s="1"/>
  <c r="B123" i="8" s="1"/>
  <c r="C123" i="4"/>
  <c r="B123" i="4"/>
  <c r="E112" i="8"/>
  <c r="C112" i="8"/>
  <c r="D112" i="8" s="1"/>
  <c r="F112" i="8"/>
  <c r="A142" i="2"/>
  <c r="A141" i="2"/>
  <c r="A140" i="2"/>
  <c r="A139" i="2"/>
  <c r="A138" i="2"/>
  <c r="A137" i="2"/>
  <c r="A136" i="2"/>
  <c r="B135" i="2"/>
  <c r="B126" i="7"/>
  <c r="C126" i="8" s="1"/>
  <c r="B126" i="4"/>
  <c r="B126" i="3"/>
  <c r="A127" i="7"/>
  <c r="A127" i="8" s="1"/>
  <c r="A127" i="3"/>
  <c r="A127" i="4" s="1"/>
  <c r="A128" i="7"/>
  <c r="A128" i="8" s="1"/>
  <c r="A128" i="3"/>
  <c r="A128" i="4" s="1"/>
  <c r="A129" i="7"/>
  <c r="A129" i="8" s="1"/>
  <c r="A129" i="3"/>
  <c r="A129" i="4" s="1"/>
  <c r="A130" i="7"/>
  <c r="A130" i="8" s="1"/>
  <c r="A130" i="3"/>
  <c r="A130" i="4" s="1"/>
  <c r="A131" i="7"/>
  <c r="A131" i="8" s="1"/>
  <c r="A131" i="3"/>
  <c r="A131" i="4" s="1"/>
  <c r="A132" i="7"/>
  <c r="A132" i="8" s="1"/>
  <c r="A132" i="3"/>
  <c r="A132" i="4" s="1"/>
  <c r="A133" i="7"/>
  <c r="A133" i="8" s="1"/>
  <c r="A133" i="3"/>
  <c r="A133" i="4" s="1"/>
  <c r="E121" i="8" l="1"/>
  <c r="F121" i="8"/>
  <c r="C121" i="8"/>
  <c r="D121" i="8" s="1"/>
  <c r="F118" i="8"/>
  <c r="E118" i="8"/>
  <c r="C118" i="8"/>
  <c r="D118" i="8" s="1"/>
  <c r="F124" i="8"/>
  <c r="C124" i="8"/>
  <c r="D124" i="8" s="1"/>
  <c r="E124" i="8"/>
  <c r="C122" i="8"/>
  <c r="D122" i="8" s="1"/>
  <c r="F122" i="8"/>
  <c r="E122" i="8"/>
  <c r="D128" i="4"/>
  <c r="I128" i="4" s="1"/>
  <c r="J128" i="4" s="1"/>
  <c r="B128" i="7" s="1"/>
  <c r="B128" i="8" s="1"/>
  <c r="C128" i="4"/>
  <c r="B128" i="4"/>
  <c r="D130" i="4"/>
  <c r="I130" i="4" s="1"/>
  <c r="J130" i="4" s="1"/>
  <c r="B130" i="7" s="1"/>
  <c r="B130" i="8" s="1"/>
  <c r="C130" i="4"/>
  <c r="B130" i="4"/>
  <c r="D129" i="4"/>
  <c r="I129" i="4" s="1"/>
  <c r="J129" i="4" s="1"/>
  <c r="B129" i="7" s="1"/>
  <c r="B129" i="8" s="1"/>
  <c r="C129" i="4"/>
  <c r="B129" i="4"/>
  <c r="C123" i="8"/>
  <c r="D123" i="8" s="1"/>
  <c r="E123" i="8"/>
  <c r="F123" i="8"/>
  <c r="D127" i="4"/>
  <c r="I127" i="4" s="1"/>
  <c r="J127" i="4" s="1"/>
  <c r="B127" i="7" s="1"/>
  <c r="B127" i="8" s="1"/>
  <c r="C127" i="4"/>
  <c r="B127" i="4"/>
  <c r="D133" i="4"/>
  <c r="I133" i="4" s="1"/>
  <c r="J133" i="4" s="1"/>
  <c r="B133" i="7" s="1"/>
  <c r="B133" i="8" s="1"/>
  <c r="C133" i="4"/>
  <c r="B133" i="4"/>
  <c r="B131" i="4"/>
  <c r="C131" i="4"/>
  <c r="D131" i="4"/>
  <c r="I131" i="4" s="1"/>
  <c r="J131" i="4" s="1"/>
  <c r="B131" i="7" s="1"/>
  <c r="B131" i="8" s="1"/>
  <c r="F120" i="8"/>
  <c r="E120" i="8"/>
  <c r="C120" i="8"/>
  <c r="D120" i="8" s="1"/>
  <c r="D132" i="4"/>
  <c r="I132" i="4" s="1"/>
  <c r="J132" i="4" s="1"/>
  <c r="B132" i="7" s="1"/>
  <c r="B132" i="8" s="1"/>
  <c r="C132" i="4"/>
  <c r="B132" i="4"/>
  <c r="C119" i="8"/>
  <c r="D119" i="8" s="1"/>
  <c r="E119" i="8"/>
  <c r="F119" i="8"/>
  <c r="A151" i="2"/>
  <c r="A150" i="2"/>
  <c r="A149" i="2"/>
  <c r="A148" i="2"/>
  <c r="A147" i="2"/>
  <c r="A146" i="2"/>
  <c r="A145" i="2"/>
  <c r="B144" i="2"/>
  <c r="B135" i="7"/>
  <c r="C135" i="8" s="1"/>
  <c r="B135" i="4"/>
  <c r="B135" i="3"/>
  <c r="A136" i="7"/>
  <c r="A136" i="8" s="1"/>
  <c r="A136" i="3"/>
  <c r="A136" i="4" s="1"/>
  <c r="A137" i="7"/>
  <c r="A137" i="8" s="1"/>
  <c r="A137" i="3"/>
  <c r="A137" i="4" s="1"/>
  <c r="A138" i="7"/>
  <c r="A138" i="8" s="1"/>
  <c r="A138" i="3"/>
  <c r="A138" i="4" s="1"/>
  <c r="A139" i="7"/>
  <c r="A139" i="8" s="1"/>
  <c r="A139" i="3"/>
  <c r="A139" i="4" s="1"/>
  <c r="A140" i="7"/>
  <c r="A140" i="8" s="1"/>
  <c r="A140" i="3"/>
  <c r="A140" i="4" s="1"/>
  <c r="A141" i="7"/>
  <c r="A141" i="8" s="1"/>
  <c r="A141" i="3"/>
  <c r="A141" i="4" s="1"/>
  <c r="A142" i="7"/>
  <c r="A142" i="8" s="1"/>
  <c r="A142" i="3"/>
  <c r="A142" i="4" s="1"/>
  <c r="E130" i="8" l="1"/>
  <c r="C130" i="8"/>
  <c r="D130" i="8" s="1"/>
  <c r="F130" i="8"/>
  <c r="E128" i="8"/>
  <c r="F128" i="8"/>
  <c r="C128" i="8"/>
  <c r="D128" i="8" s="1"/>
  <c r="F133" i="8"/>
  <c r="C133" i="8"/>
  <c r="D133" i="8" s="1"/>
  <c r="E133" i="8"/>
  <c r="C138" i="4"/>
  <c r="B138" i="4"/>
  <c r="D138" i="4"/>
  <c r="I138" i="4" s="1"/>
  <c r="J138" i="4" s="1"/>
  <c r="B138" i="7" s="1"/>
  <c r="B138" i="8" s="1"/>
  <c r="D140" i="4"/>
  <c r="I140" i="4" s="1"/>
  <c r="J140" i="4" s="1"/>
  <c r="B140" i="7" s="1"/>
  <c r="B140" i="8" s="1"/>
  <c r="C140" i="4"/>
  <c r="B140" i="4"/>
  <c r="F127" i="8"/>
  <c r="C127" i="8"/>
  <c r="D127" i="8" s="1"/>
  <c r="E127" i="8"/>
  <c r="D137" i="4"/>
  <c r="I137" i="4" s="1"/>
  <c r="J137" i="4" s="1"/>
  <c r="B137" i="7" s="1"/>
  <c r="B137" i="8" s="1"/>
  <c r="C137" i="4"/>
  <c r="B137" i="4"/>
  <c r="D136" i="4"/>
  <c r="I136" i="4" s="1"/>
  <c r="J136" i="4" s="1"/>
  <c r="B136" i="7" s="1"/>
  <c r="B136" i="8" s="1"/>
  <c r="C136" i="4"/>
  <c r="B136" i="4"/>
  <c r="F132" i="8"/>
  <c r="C132" i="8"/>
  <c r="D132" i="8" s="1"/>
  <c r="E132" i="8"/>
  <c r="F129" i="8"/>
  <c r="C129" i="8"/>
  <c r="D129" i="8" s="1"/>
  <c r="E129" i="8"/>
  <c r="D139" i="4"/>
  <c r="I139" i="4" s="1"/>
  <c r="J139" i="4" s="1"/>
  <c r="B139" i="7" s="1"/>
  <c r="B139" i="8" s="1"/>
  <c r="C139" i="4"/>
  <c r="B139" i="4"/>
  <c r="D142" i="4"/>
  <c r="I142" i="4" s="1"/>
  <c r="J142" i="4" s="1"/>
  <c r="B142" i="7" s="1"/>
  <c r="B142" i="8" s="1"/>
  <c r="C142" i="4"/>
  <c r="B142" i="4"/>
  <c r="D141" i="4"/>
  <c r="I141" i="4" s="1"/>
  <c r="J141" i="4" s="1"/>
  <c r="B141" i="7" s="1"/>
  <c r="B141" i="8" s="1"/>
  <c r="C141" i="4"/>
  <c r="B141" i="4"/>
  <c r="C131" i="8"/>
  <c r="D131" i="8" s="1"/>
  <c r="F131" i="8"/>
  <c r="E131" i="8"/>
  <c r="A160" i="2"/>
  <c r="A159" i="2"/>
  <c r="A158" i="2"/>
  <c r="A157" i="2"/>
  <c r="A156" i="2"/>
  <c r="A155" i="2"/>
  <c r="A154" i="2"/>
  <c r="B153" i="2"/>
  <c r="B144" i="7"/>
  <c r="C144" i="8" s="1"/>
  <c r="B144" i="4"/>
  <c r="B144" i="3"/>
  <c r="A145" i="7"/>
  <c r="A145" i="8" s="1"/>
  <c r="A145" i="3"/>
  <c r="A145" i="4" s="1"/>
  <c r="A146" i="7"/>
  <c r="A146" i="8" s="1"/>
  <c r="A146" i="3"/>
  <c r="A146" i="4" s="1"/>
  <c r="A147" i="7"/>
  <c r="A147" i="8" s="1"/>
  <c r="A147" i="3"/>
  <c r="A147" i="4" s="1"/>
  <c r="A148" i="7"/>
  <c r="A148" i="8" s="1"/>
  <c r="A148" i="3"/>
  <c r="A148" i="4" s="1"/>
  <c r="A149" i="7"/>
  <c r="A149" i="8" s="1"/>
  <c r="A149" i="3"/>
  <c r="A149" i="4" s="1"/>
  <c r="A150" i="7"/>
  <c r="A150" i="8" s="1"/>
  <c r="A150" i="3"/>
  <c r="A150" i="4" s="1"/>
  <c r="A151" i="7"/>
  <c r="A151" i="8" s="1"/>
  <c r="A151" i="3"/>
  <c r="A151" i="4" s="1"/>
  <c r="E139" i="8" l="1"/>
  <c r="F139" i="8"/>
  <c r="C139" i="8"/>
  <c r="D139" i="8" s="1"/>
  <c r="F140" i="8"/>
  <c r="E140" i="8"/>
  <c r="C140" i="8"/>
  <c r="D140" i="8" s="1"/>
  <c r="F138" i="8"/>
  <c r="E138" i="8"/>
  <c r="C138" i="8"/>
  <c r="D138" i="8" s="1"/>
  <c r="C146" i="4"/>
  <c r="D146" i="4"/>
  <c r="I146" i="4" s="1"/>
  <c r="J146" i="4" s="1"/>
  <c r="B146" i="7" s="1"/>
  <c r="B146" i="8" s="1"/>
  <c r="B146" i="4"/>
  <c r="D147" i="4"/>
  <c r="I147" i="4" s="1"/>
  <c r="J147" i="4" s="1"/>
  <c r="B147" i="7" s="1"/>
  <c r="B147" i="8" s="1"/>
  <c r="C147" i="4"/>
  <c r="B147" i="4"/>
  <c r="D145" i="4"/>
  <c r="I145" i="4" s="1"/>
  <c r="J145" i="4" s="1"/>
  <c r="B145" i="7" s="1"/>
  <c r="B145" i="8" s="1"/>
  <c r="C145" i="4"/>
  <c r="B145" i="4"/>
  <c r="D148" i="4"/>
  <c r="I148" i="4" s="1"/>
  <c r="J148" i="4" s="1"/>
  <c r="B148" i="7" s="1"/>
  <c r="B148" i="8" s="1"/>
  <c r="C148" i="4"/>
  <c r="B148" i="4"/>
  <c r="C136" i="8"/>
  <c r="D136" i="8" s="1"/>
  <c r="F136" i="8"/>
  <c r="E136" i="8"/>
  <c r="C141" i="8"/>
  <c r="D141" i="8" s="1"/>
  <c r="E141" i="8"/>
  <c r="F141" i="8"/>
  <c r="C137" i="8"/>
  <c r="D137" i="8" s="1"/>
  <c r="E137" i="8"/>
  <c r="F137" i="8"/>
  <c r="D149" i="4"/>
  <c r="I149" i="4" s="1"/>
  <c r="J149" i="4" s="1"/>
  <c r="B149" i="7" s="1"/>
  <c r="B149" i="8" s="1"/>
  <c r="C149" i="4"/>
  <c r="B149" i="4"/>
  <c r="F142" i="8"/>
  <c r="C142" i="8"/>
  <c r="D142" i="8" s="1"/>
  <c r="E142" i="8"/>
  <c r="B151" i="4"/>
  <c r="C151" i="4"/>
  <c r="D151" i="4"/>
  <c r="I151" i="4" s="1"/>
  <c r="J151" i="4" s="1"/>
  <c r="B151" i="7" s="1"/>
  <c r="B151" i="8" s="1"/>
  <c r="D150" i="4"/>
  <c r="I150" i="4" s="1"/>
  <c r="J150" i="4" s="1"/>
  <c r="B150" i="7" s="1"/>
  <c r="B150" i="8" s="1"/>
  <c r="C150" i="4"/>
  <c r="B150" i="4"/>
  <c r="A169" i="2"/>
  <c r="A168" i="2"/>
  <c r="A167" i="2"/>
  <c r="A166" i="2"/>
  <c r="A165" i="2"/>
  <c r="A164" i="2"/>
  <c r="A163" i="2"/>
  <c r="B162" i="2"/>
  <c r="B153" i="7"/>
  <c r="C153" i="8" s="1"/>
  <c r="B153" i="4"/>
  <c r="B153" i="3"/>
  <c r="A154" i="7"/>
  <c r="A154" i="8" s="1"/>
  <c r="A154" i="3"/>
  <c r="A154" i="4" s="1"/>
  <c r="A155" i="7"/>
  <c r="A155" i="8" s="1"/>
  <c r="A155" i="3"/>
  <c r="A155" i="4" s="1"/>
  <c r="A156" i="7"/>
  <c r="A156" i="8" s="1"/>
  <c r="A156" i="3"/>
  <c r="A156" i="4" s="1"/>
  <c r="A157" i="7"/>
  <c r="A157" i="8" s="1"/>
  <c r="A157" i="3"/>
  <c r="A157" i="4" s="1"/>
  <c r="A158" i="7"/>
  <c r="A158" i="8" s="1"/>
  <c r="A158" i="3"/>
  <c r="A158" i="4" s="1"/>
  <c r="A159" i="7"/>
  <c r="A159" i="8" s="1"/>
  <c r="A159" i="3"/>
  <c r="A159" i="4" s="1"/>
  <c r="A160" i="7"/>
  <c r="A160" i="8" s="1"/>
  <c r="A160" i="3"/>
  <c r="A160" i="4" s="1"/>
  <c r="F145" i="8" l="1"/>
  <c r="E145" i="8"/>
  <c r="C145" i="8"/>
  <c r="D145" i="8" s="1"/>
  <c r="F147" i="8"/>
  <c r="E147" i="8"/>
  <c r="C147" i="8"/>
  <c r="D147" i="8" s="1"/>
  <c r="F149" i="8"/>
  <c r="E149" i="8"/>
  <c r="C149" i="8"/>
  <c r="D149" i="8" s="1"/>
  <c r="C146" i="8"/>
  <c r="D146" i="8" s="1"/>
  <c r="F146" i="8"/>
  <c r="E146" i="8"/>
  <c r="D156" i="4"/>
  <c r="I156" i="4" s="1"/>
  <c r="J156" i="4" s="1"/>
  <c r="B156" i="7" s="1"/>
  <c r="B156" i="8" s="1"/>
  <c r="C156" i="4"/>
  <c r="B156" i="4"/>
  <c r="D155" i="4"/>
  <c r="I155" i="4" s="1"/>
  <c r="J155" i="4" s="1"/>
  <c r="B155" i="7" s="1"/>
  <c r="B155" i="8" s="1"/>
  <c r="C155" i="4"/>
  <c r="B155" i="4"/>
  <c r="C150" i="8"/>
  <c r="D150" i="8" s="1"/>
  <c r="E150" i="8"/>
  <c r="F150" i="8"/>
  <c r="D157" i="4"/>
  <c r="I157" i="4" s="1"/>
  <c r="J157" i="4" s="1"/>
  <c r="B157" i="7" s="1"/>
  <c r="B157" i="8" s="1"/>
  <c r="C157" i="4"/>
  <c r="B157" i="4"/>
  <c r="F151" i="8"/>
  <c r="E151" i="8"/>
  <c r="C151" i="8"/>
  <c r="D151" i="8" s="1"/>
  <c r="C158" i="4"/>
  <c r="B158" i="4"/>
  <c r="D158" i="4"/>
  <c r="I158" i="4" s="1"/>
  <c r="J158" i="4" s="1"/>
  <c r="B158" i="7" s="1"/>
  <c r="B158" i="8" s="1"/>
  <c r="E148" i="8"/>
  <c r="F148" i="8"/>
  <c r="C148" i="8"/>
  <c r="D148" i="8" s="1"/>
  <c r="D154" i="4"/>
  <c r="I154" i="4" s="1"/>
  <c r="J154" i="4" s="1"/>
  <c r="B154" i="7" s="1"/>
  <c r="B154" i="8" s="1"/>
  <c r="B154" i="4"/>
  <c r="C154" i="4"/>
  <c r="D160" i="4"/>
  <c r="I160" i="4" s="1"/>
  <c r="J160" i="4" s="1"/>
  <c r="B160" i="7" s="1"/>
  <c r="B160" i="8" s="1"/>
  <c r="C160" i="4"/>
  <c r="B160" i="4"/>
  <c r="C159" i="4"/>
  <c r="B159" i="4"/>
  <c r="D159" i="4"/>
  <c r="I159" i="4" s="1"/>
  <c r="J159" i="4" s="1"/>
  <c r="B159" i="7" s="1"/>
  <c r="B159" i="8" s="1"/>
  <c r="A178" i="2"/>
  <c r="A177" i="2"/>
  <c r="A176" i="2"/>
  <c r="A175" i="2"/>
  <c r="A174" i="2"/>
  <c r="A173" i="2"/>
  <c r="A172" i="2"/>
  <c r="B171" i="2"/>
  <c r="B162" i="7"/>
  <c r="C162" i="8" s="1"/>
  <c r="B162" i="4"/>
  <c r="B162" i="3"/>
  <c r="A163" i="7"/>
  <c r="A163" i="8" s="1"/>
  <c r="A163" i="3"/>
  <c r="A163" i="4" s="1"/>
  <c r="A164" i="7"/>
  <c r="A164" i="8" s="1"/>
  <c r="A164" i="3"/>
  <c r="A164" i="4" s="1"/>
  <c r="A165" i="7"/>
  <c r="A165" i="8" s="1"/>
  <c r="A165" i="3"/>
  <c r="A165" i="4" s="1"/>
  <c r="A166" i="7"/>
  <c r="A166" i="8" s="1"/>
  <c r="A166" i="3"/>
  <c r="A166" i="4" s="1"/>
  <c r="A167" i="7"/>
  <c r="A167" i="8" s="1"/>
  <c r="A167" i="3"/>
  <c r="A167" i="4" s="1"/>
  <c r="A168" i="7"/>
  <c r="A168" i="8" s="1"/>
  <c r="A168" i="3"/>
  <c r="A168" i="4" s="1"/>
  <c r="A169" i="7"/>
  <c r="A169" i="8" s="1"/>
  <c r="A169" i="3"/>
  <c r="A169" i="4" s="1"/>
  <c r="F155" i="8" l="1"/>
  <c r="C155" i="8"/>
  <c r="D155" i="8" s="1"/>
  <c r="E155" i="8"/>
  <c r="E156" i="8"/>
  <c r="F156" i="8"/>
  <c r="C156" i="8"/>
  <c r="D156" i="8" s="1"/>
  <c r="C158" i="8"/>
  <c r="D158" i="8" s="1"/>
  <c r="E158" i="8"/>
  <c r="F158" i="8"/>
  <c r="D165" i="4"/>
  <c r="I165" i="4" s="1"/>
  <c r="J165" i="4" s="1"/>
  <c r="B165" i="7" s="1"/>
  <c r="B165" i="8" s="1"/>
  <c r="C165" i="4"/>
  <c r="B165" i="4"/>
  <c r="D163" i="4"/>
  <c r="I163" i="4" s="1"/>
  <c r="J163" i="4" s="1"/>
  <c r="B163" i="7" s="1"/>
  <c r="B163" i="8" s="1"/>
  <c r="C163" i="4"/>
  <c r="B163" i="4"/>
  <c r="E157" i="8"/>
  <c r="C157" i="8"/>
  <c r="D157" i="8" s="1"/>
  <c r="F157" i="8"/>
  <c r="D167" i="4"/>
  <c r="I167" i="4" s="1"/>
  <c r="J167" i="4" s="1"/>
  <c r="B167" i="7" s="1"/>
  <c r="B167" i="8" s="1"/>
  <c r="C167" i="4"/>
  <c r="B167" i="4"/>
  <c r="F160" i="8"/>
  <c r="C160" i="8"/>
  <c r="D160" i="8" s="1"/>
  <c r="E160" i="8"/>
  <c r="F159" i="8"/>
  <c r="E159" i="8"/>
  <c r="C159" i="8"/>
  <c r="D159" i="8" s="1"/>
  <c r="D169" i="4"/>
  <c r="I169" i="4" s="1"/>
  <c r="J169" i="4" s="1"/>
  <c r="B169" i="7" s="1"/>
  <c r="B169" i="8" s="1"/>
  <c r="C169" i="4"/>
  <c r="B169" i="4"/>
  <c r="B166" i="4"/>
  <c r="D166" i="4"/>
  <c r="I166" i="4" s="1"/>
  <c r="J166" i="4" s="1"/>
  <c r="B166" i="7" s="1"/>
  <c r="B166" i="8" s="1"/>
  <c r="C166" i="4"/>
  <c r="D164" i="4"/>
  <c r="I164" i="4" s="1"/>
  <c r="J164" i="4" s="1"/>
  <c r="B164" i="7" s="1"/>
  <c r="B164" i="8" s="1"/>
  <c r="C164" i="4"/>
  <c r="B164" i="4"/>
  <c r="C154" i="8"/>
  <c r="D154" i="8" s="1"/>
  <c r="E154" i="8"/>
  <c r="F154" i="8"/>
  <c r="D168" i="4"/>
  <c r="I168" i="4" s="1"/>
  <c r="J168" i="4" s="1"/>
  <c r="B168" i="7" s="1"/>
  <c r="B168" i="8" s="1"/>
  <c r="C168" i="4"/>
  <c r="B168" i="4"/>
  <c r="A187" i="2"/>
  <c r="A186" i="2"/>
  <c r="A185" i="2"/>
  <c r="A184" i="2"/>
  <c r="A183" i="2"/>
  <c r="A182" i="2"/>
  <c r="A181" i="2"/>
  <c r="B180" i="2"/>
  <c r="B171" i="7"/>
  <c r="C171" i="8" s="1"/>
  <c r="B171" i="4"/>
  <c r="B171" i="3"/>
  <c r="A172" i="7"/>
  <c r="A172" i="8" s="1"/>
  <c r="A172" i="3"/>
  <c r="A172" i="4" s="1"/>
  <c r="A173" i="7"/>
  <c r="A173" i="8" s="1"/>
  <c r="A173" i="3"/>
  <c r="A173" i="4" s="1"/>
  <c r="A174" i="7"/>
  <c r="A174" i="8" s="1"/>
  <c r="A174" i="3"/>
  <c r="A174" i="4" s="1"/>
  <c r="A175" i="7"/>
  <c r="A175" i="8" s="1"/>
  <c r="A175" i="3"/>
  <c r="A175" i="4" s="1"/>
  <c r="A176" i="7"/>
  <c r="A176" i="8" s="1"/>
  <c r="A176" i="3"/>
  <c r="A176" i="4" s="1"/>
  <c r="A177" i="7"/>
  <c r="A177" i="8" s="1"/>
  <c r="A177" i="3"/>
  <c r="A177" i="4" s="1"/>
  <c r="A178" i="7"/>
  <c r="A178" i="8" s="1"/>
  <c r="A178" i="3"/>
  <c r="A178" i="4" s="1"/>
  <c r="C163" i="8" l="1"/>
  <c r="D163" i="8" s="1"/>
  <c r="E163" i="8"/>
  <c r="F163" i="8"/>
  <c r="F169" i="8"/>
  <c r="C169" i="8"/>
  <c r="D169" i="8" s="1"/>
  <c r="E169" i="8"/>
  <c r="D174" i="4"/>
  <c r="I174" i="4" s="1"/>
  <c r="J174" i="4" s="1"/>
  <c r="B174" i="7" s="1"/>
  <c r="B174" i="8" s="1"/>
  <c r="B174" i="4"/>
  <c r="C174" i="4"/>
  <c r="F168" i="8"/>
  <c r="C168" i="8"/>
  <c r="D168" i="8" s="1"/>
  <c r="E168" i="8"/>
  <c r="B173" i="4"/>
  <c r="D173" i="4"/>
  <c r="I173" i="4" s="1"/>
  <c r="J173" i="4" s="1"/>
  <c r="B173" i="7" s="1"/>
  <c r="B173" i="8" s="1"/>
  <c r="C173" i="4"/>
  <c r="D172" i="4"/>
  <c r="I172" i="4" s="1"/>
  <c r="J172" i="4" s="1"/>
  <c r="B172" i="7" s="1"/>
  <c r="B172" i="8" s="1"/>
  <c r="C172" i="4"/>
  <c r="B172" i="4"/>
  <c r="F165" i="8"/>
  <c r="C165" i="8"/>
  <c r="D165" i="8" s="1"/>
  <c r="E165" i="8"/>
  <c r="D175" i="4"/>
  <c r="I175" i="4" s="1"/>
  <c r="J175" i="4" s="1"/>
  <c r="B175" i="7" s="1"/>
  <c r="B175" i="8" s="1"/>
  <c r="C175" i="4"/>
  <c r="B175" i="4"/>
  <c r="D176" i="4"/>
  <c r="I176" i="4" s="1"/>
  <c r="J176" i="4" s="1"/>
  <c r="B176" i="7" s="1"/>
  <c r="B176" i="8" s="1"/>
  <c r="C176" i="4"/>
  <c r="B176" i="4"/>
  <c r="C167" i="8"/>
  <c r="D167" i="8" s="1"/>
  <c r="E167" i="8"/>
  <c r="F167" i="8"/>
  <c r="C178" i="4"/>
  <c r="B178" i="4"/>
  <c r="D178" i="4"/>
  <c r="I178" i="4" s="1"/>
  <c r="J178" i="4" s="1"/>
  <c r="B178" i="7" s="1"/>
  <c r="B178" i="8" s="1"/>
  <c r="F164" i="8"/>
  <c r="E164" i="8"/>
  <c r="C164" i="8"/>
  <c r="D164" i="8" s="1"/>
  <c r="E166" i="8"/>
  <c r="F166" i="8"/>
  <c r="C166" i="8"/>
  <c r="D166" i="8" s="1"/>
  <c r="D177" i="4"/>
  <c r="I177" i="4" s="1"/>
  <c r="J177" i="4" s="1"/>
  <c r="B177" i="7" s="1"/>
  <c r="B177" i="8" s="1"/>
  <c r="C177" i="4"/>
  <c r="B177" i="4"/>
  <c r="A196" i="2"/>
  <c r="A195" i="2"/>
  <c r="A194" i="2"/>
  <c r="A193" i="2"/>
  <c r="A192" i="2"/>
  <c r="A191" i="2"/>
  <c r="A190" i="2"/>
  <c r="B189" i="2"/>
  <c r="B180" i="7"/>
  <c r="C180" i="8" s="1"/>
  <c r="B180" i="4"/>
  <c r="B180" i="3"/>
  <c r="A181" i="7"/>
  <c r="A181" i="8" s="1"/>
  <c r="A181" i="3"/>
  <c r="A181" i="4" s="1"/>
  <c r="A182" i="7"/>
  <c r="A182" i="8" s="1"/>
  <c r="A182" i="3"/>
  <c r="A182" i="4" s="1"/>
  <c r="A183" i="7"/>
  <c r="A183" i="8" s="1"/>
  <c r="A183" i="3"/>
  <c r="A183" i="4" s="1"/>
  <c r="A184" i="7"/>
  <c r="A184" i="8" s="1"/>
  <c r="A184" i="3"/>
  <c r="A184" i="4" s="1"/>
  <c r="A185" i="7"/>
  <c r="A185" i="8" s="1"/>
  <c r="A185" i="3"/>
  <c r="A185" i="4" s="1"/>
  <c r="A186" i="7"/>
  <c r="A186" i="8" s="1"/>
  <c r="A186" i="3"/>
  <c r="A186" i="4" s="1"/>
  <c r="A187" i="7"/>
  <c r="A187" i="8" s="1"/>
  <c r="A187" i="3"/>
  <c r="A187" i="4" s="1"/>
  <c r="C173" i="8" l="1"/>
  <c r="D173" i="8" s="1"/>
  <c r="E173" i="8"/>
  <c r="F173" i="8"/>
  <c r="F176" i="8"/>
  <c r="C176" i="8"/>
  <c r="D176" i="8" s="1"/>
  <c r="E176" i="8"/>
  <c r="F172" i="8"/>
  <c r="E172" i="8"/>
  <c r="C172" i="8"/>
  <c r="D172" i="8" s="1"/>
  <c r="C177" i="8"/>
  <c r="D177" i="8" s="1"/>
  <c r="E177" i="8"/>
  <c r="F177" i="8"/>
  <c r="E174" i="8"/>
  <c r="C174" i="8"/>
  <c r="D174" i="8" s="1"/>
  <c r="F174" i="8"/>
  <c r="E175" i="8"/>
  <c r="F175" i="8"/>
  <c r="C175" i="8"/>
  <c r="D175" i="8" s="1"/>
  <c r="D182" i="4"/>
  <c r="I182" i="4" s="1"/>
  <c r="J182" i="4" s="1"/>
  <c r="B182" i="7" s="1"/>
  <c r="B182" i="8" s="1"/>
  <c r="C182" i="4"/>
  <c r="B182" i="4"/>
  <c r="D184" i="4"/>
  <c r="I184" i="4" s="1"/>
  <c r="J184" i="4" s="1"/>
  <c r="B184" i="7" s="1"/>
  <c r="B184" i="8" s="1"/>
  <c r="C184" i="4"/>
  <c r="B184" i="4"/>
  <c r="D187" i="4"/>
  <c r="I187" i="4" s="1"/>
  <c r="J187" i="4" s="1"/>
  <c r="B187" i="7" s="1"/>
  <c r="B187" i="8" s="1"/>
  <c r="C187" i="4"/>
  <c r="B187" i="4"/>
  <c r="D183" i="4"/>
  <c r="I183" i="4" s="1"/>
  <c r="J183" i="4" s="1"/>
  <c r="B183" i="7" s="1"/>
  <c r="B183" i="8" s="1"/>
  <c r="C183" i="4"/>
  <c r="B183" i="4"/>
  <c r="C181" i="4"/>
  <c r="B181" i="4"/>
  <c r="D181" i="4"/>
  <c r="I181" i="4" s="1"/>
  <c r="J181" i="4" s="1"/>
  <c r="B181" i="7" s="1"/>
  <c r="B181" i="8" s="1"/>
  <c r="D185" i="4"/>
  <c r="I185" i="4" s="1"/>
  <c r="J185" i="4" s="1"/>
  <c r="B185" i="7" s="1"/>
  <c r="B185" i="8" s="1"/>
  <c r="C185" i="4"/>
  <c r="B185" i="4"/>
  <c r="C186" i="4"/>
  <c r="D186" i="4"/>
  <c r="I186" i="4" s="1"/>
  <c r="J186" i="4" s="1"/>
  <c r="B186" i="7" s="1"/>
  <c r="B186" i="8" s="1"/>
  <c r="B186" i="4"/>
  <c r="F178" i="8"/>
  <c r="C178" i="8"/>
  <c r="D178" i="8" s="1"/>
  <c r="E178" i="8"/>
  <c r="A205" i="2"/>
  <c r="A204" i="2"/>
  <c r="A203" i="2"/>
  <c r="A202" i="2"/>
  <c r="A201" i="2"/>
  <c r="A200" i="2"/>
  <c r="A199" i="2"/>
  <c r="B198" i="2"/>
  <c r="B189" i="7"/>
  <c r="C189" i="8" s="1"/>
  <c r="B189" i="4"/>
  <c r="B189" i="3"/>
  <c r="A190" i="7"/>
  <c r="A190" i="8" s="1"/>
  <c r="A190" i="3"/>
  <c r="A190" i="4" s="1"/>
  <c r="A191" i="7"/>
  <c r="A191" i="8" s="1"/>
  <c r="A191" i="3"/>
  <c r="A191" i="4" s="1"/>
  <c r="A192" i="7"/>
  <c r="A192" i="8" s="1"/>
  <c r="A192" i="3"/>
  <c r="A192" i="4" s="1"/>
  <c r="A193" i="7"/>
  <c r="A193" i="8" s="1"/>
  <c r="A193" i="3"/>
  <c r="A193" i="4" s="1"/>
  <c r="A194" i="7"/>
  <c r="A194" i="8" s="1"/>
  <c r="A194" i="3"/>
  <c r="A194" i="4" s="1"/>
  <c r="A195" i="7"/>
  <c r="A195" i="8" s="1"/>
  <c r="A195" i="3"/>
  <c r="A195" i="4" s="1"/>
  <c r="A196" i="7"/>
  <c r="A196" i="8" s="1"/>
  <c r="A196" i="3"/>
  <c r="A196" i="4" s="1"/>
  <c r="F183" i="8" l="1"/>
  <c r="E183" i="8"/>
  <c r="C183" i="8"/>
  <c r="D183" i="8" s="1"/>
  <c r="D194" i="4"/>
  <c r="I194" i="4" s="1"/>
  <c r="J194" i="4" s="1"/>
  <c r="B194" i="7" s="1"/>
  <c r="B194" i="8" s="1"/>
  <c r="C194" i="4"/>
  <c r="B194" i="4"/>
  <c r="D192" i="4"/>
  <c r="I192" i="4" s="1"/>
  <c r="J192" i="4" s="1"/>
  <c r="B192" i="7" s="1"/>
  <c r="B192" i="8" s="1"/>
  <c r="C192" i="4"/>
  <c r="B192" i="4"/>
  <c r="F187" i="8"/>
  <c r="C187" i="8"/>
  <c r="D187" i="8" s="1"/>
  <c r="E187" i="8"/>
  <c r="D191" i="4"/>
  <c r="I191" i="4" s="1"/>
  <c r="J191" i="4" s="1"/>
  <c r="B191" i="7" s="1"/>
  <c r="B191" i="8" s="1"/>
  <c r="C191" i="4"/>
  <c r="B191" i="4"/>
  <c r="D190" i="4"/>
  <c r="I190" i="4" s="1"/>
  <c r="J190" i="4" s="1"/>
  <c r="B190" i="7" s="1"/>
  <c r="B190" i="8" s="1"/>
  <c r="C190" i="4"/>
  <c r="B190" i="4"/>
  <c r="E184" i="8"/>
  <c r="F184" i="8"/>
  <c r="C184" i="8"/>
  <c r="D184" i="8" s="1"/>
  <c r="C186" i="8"/>
  <c r="D186" i="8" s="1"/>
  <c r="E186" i="8"/>
  <c r="F186" i="8"/>
  <c r="B193" i="4"/>
  <c r="D193" i="4"/>
  <c r="I193" i="4" s="1"/>
  <c r="J193" i="4" s="1"/>
  <c r="B193" i="7" s="1"/>
  <c r="B193" i="8" s="1"/>
  <c r="C193" i="4"/>
  <c r="C182" i="8"/>
  <c r="D182" i="8" s="1"/>
  <c r="E182" i="8"/>
  <c r="F182" i="8"/>
  <c r="D196" i="4"/>
  <c r="I196" i="4" s="1"/>
  <c r="J196" i="4" s="1"/>
  <c r="B196" i="7" s="1"/>
  <c r="B196" i="8" s="1"/>
  <c r="C196" i="4"/>
  <c r="B196" i="4"/>
  <c r="F185" i="8"/>
  <c r="E185" i="8"/>
  <c r="C185" i="8"/>
  <c r="D185" i="8" s="1"/>
  <c r="D195" i="4"/>
  <c r="I195" i="4" s="1"/>
  <c r="J195" i="4" s="1"/>
  <c r="B195" i="7" s="1"/>
  <c r="B195" i="8" s="1"/>
  <c r="C195" i="4"/>
  <c r="B195" i="4"/>
  <c r="C181" i="8"/>
  <c r="D181" i="8" s="1"/>
  <c r="F181" i="8"/>
  <c r="E181" i="8"/>
  <c r="A214" i="2"/>
  <c r="A213" i="2"/>
  <c r="A212" i="2"/>
  <c r="A211" i="2"/>
  <c r="A210" i="2"/>
  <c r="A209" i="2"/>
  <c r="A208" i="2"/>
  <c r="B207" i="2"/>
  <c r="B198" i="7"/>
  <c r="C198" i="8" s="1"/>
  <c r="B198" i="4"/>
  <c r="B198" i="3"/>
  <c r="A199" i="7"/>
  <c r="A199" i="8" s="1"/>
  <c r="A199" i="3"/>
  <c r="A199" i="4" s="1"/>
  <c r="A200" i="7"/>
  <c r="A200" i="8" s="1"/>
  <c r="A200" i="3"/>
  <c r="A200" i="4" s="1"/>
  <c r="A201" i="7"/>
  <c r="A201" i="8" s="1"/>
  <c r="A201" i="3"/>
  <c r="A201" i="4" s="1"/>
  <c r="A202" i="7"/>
  <c r="A202" i="8" s="1"/>
  <c r="A202" i="3"/>
  <c r="A202" i="4" s="1"/>
  <c r="A203" i="7"/>
  <c r="A203" i="8" s="1"/>
  <c r="A203" i="3"/>
  <c r="A203" i="4" s="1"/>
  <c r="A204" i="7"/>
  <c r="A204" i="8" s="1"/>
  <c r="A204" i="3"/>
  <c r="A204" i="4" s="1"/>
  <c r="A205" i="7"/>
  <c r="A205" i="8" s="1"/>
  <c r="A205" i="3"/>
  <c r="A205" i="4" s="1"/>
  <c r="F190" i="8" l="1"/>
  <c r="E190" i="8"/>
  <c r="C190" i="8"/>
  <c r="D190" i="8" s="1"/>
  <c r="E191" i="8"/>
  <c r="F191" i="8"/>
  <c r="C191" i="8"/>
  <c r="D191" i="8" s="1"/>
  <c r="D203" i="4"/>
  <c r="I203" i="4" s="1"/>
  <c r="J203" i="4" s="1"/>
  <c r="B203" i="7" s="1"/>
  <c r="B203" i="8" s="1"/>
  <c r="C203" i="4"/>
  <c r="B203" i="4"/>
  <c r="E193" i="8"/>
  <c r="F193" i="8"/>
  <c r="C193" i="8"/>
  <c r="D193" i="8" s="1"/>
  <c r="D202" i="4"/>
  <c r="I202" i="4" s="1"/>
  <c r="J202" i="4" s="1"/>
  <c r="B202" i="7" s="1"/>
  <c r="B202" i="8" s="1"/>
  <c r="C202" i="4"/>
  <c r="B202" i="4"/>
  <c r="C200" i="4"/>
  <c r="B200" i="4"/>
  <c r="D200" i="4"/>
  <c r="I200" i="4" s="1"/>
  <c r="J200" i="4" s="1"/>
  <c r="B200" i="7" s="1"/>
  <c r="B200" i="8" s="1"/>
  <c r="F192" i="8"/>
  <c r="C192" i="8"/>
  <c r="D192" i="8" s="1"/>
  <c r="E192" i="8"/>
  <c r="F195" i="8"/>
  <c r="C195" i="8"/>
  <c r="D195" i="8" s="1"/>
  <c r="E195" i="8"/>
  <c r="F194" i="8"/>
  <c r="C194" i="8"/>
  <c r="D194" i="8" s="1"/>
  <c r="E194" i="8"/>
  <c r="F196" i="8"/>
  <c r="C196" i="8"/>
  <c r="D196" i="8" s="1"/>
  <c r="E196" i="8"/>
  <c r="B201" i="4"/>
  <c r="D201" i="4"/>
  <c r="I201" i="4" s="1"/>
  <c r="J201" i="4" s="1"/>
  <c r="B201" i="7" s="1"/>
  <c r="B201" i="8" s="1"/>
  <c r="C201" i="4"/>
  <c r="D205" i="4"/>
  <c r="I205" i="4" s="1"/>
  <c r="J205" i="4" s="1"/>
  <c r="B205" i="7" s="1"/>
  <c r="B205" i="8" s="1"/>
  <c r="C205" i="4"/>
  <c r="B205" i="4"/>
  <c r="D199" i="4"/>
  <c r="I199" i="4" s="1"/>
  <c r="J199" i="4" s="1"/>
  <c r="B199" i="7" s="1"/>
  <c r="B199" i="8" s="1"/>
  <c r="C199" i="4"/>
  <c r="B199" i="4"/>
  <c r="D204" i="4"/>
  <c r="I204" i="4" s="1"/>
  <c r="J204" i="4" s="1"/>
  <c r="B204" i="7" s="1"/>
  <c r="B204" i="8" s="1"/>
  <c r="C204" i="4"/>
  <c r="B204" i="4"/>
  <c r="A223" i="2"/>
  <c r="A222" i="2"/>
  <c r="A221" i="2"/>
  <c r="A220" i="2"/>
  <c r="A219" i="2"/>
  <c r="A218" i="2"/>
  <c r="A217" i="2"/>
  <c r="B216" i="2"/>
  <c r="B207" i="7"/>
  <c r="C207" i="8" s="1"/>
  <c r="B207" i="4"/>
  <c r="B207" i="3"/>
  <c r="A208" i="7"/>
  <c r="A208" i="8" s="1"/>
  <c r="A208" i="3"/>
  <c r="A208" i="4" s="1"/>
  <c r="A209" i="7"/>
  <c r="A209" i="8" s="1"/>
  <c r="A209" i="3"/>
  <c r="A209" i="4" s="1"/>
  <c r="A210" i="7"/>
  <c r="A210" i="8" s="1"/>
  <c r="A210" i="3"/>
  <c r="A210" i="4" s="1"/>
  <c r="A211" i="7"/>
  <c r="A211" i="8" s="1"/>
  <c r="A211" i="3"/>
  <c r="A211" i="4" s="1"/>
  <c r="A212" i="7"/>
  <c r="A212" i="8" s="1"/>
  <c r="A212" i="3"/>
  <c r="A212" i="4" s="1"/>
  <c r="A213" i="7"/>
  <c r="A213" i="8" s="1"/>
  <c r="A213" i="3"/>
  <c r="A213" i="4" s="1"/>
  <c r="A214" i="7"/>
  <c r="A214" i="8" s="1"/>
  <c r="A214" i="3"/>
  <c r="A214" i="4" s="1"/>
  <c r="E202" i="8" l="1"/>
  <c r="C202" i="8"/>
  <c r="D202" i="8" s="1"/>
  <c r="F202" i="8"/>
  <c r="D211" i="4"/>
  <c r="I211" i="4" s="1"/>
  <c r="J211" i="4" s="1"/>
  <c r="B211" i="7" s="1"/>
  <c r="B211" i="8" s="1"/>
  <c r="C211" i="4"/>
  <c r="B211" i="4"/>
  <c r="D210" i="4"/>
  <c r="I210" i="4" s="1"/>
  <c r="J210" i="4" s="1"/>
  <c r="B210" i="7" s="1"/>
  <c r="B210" i="8" s="1"/>
  <c r="C210" i="4"/>
  <c r="B210" i="4"/>
  <c r="D209" i="4"/>
  <c r="I209" i="4" s="1"/>
  <c r="J209" i="4" s="1"/>
  <c r="B209" i="7" s="1"/>
  <c r="B209" i="8" s="1"/>
  <c r="C209" i="4"/>
  <c r="B209" i="4"/>
  <c r="C203" i="8"/>
  <c r="D203" i="8" s="1"/>
  <c r="E203" i="8"/>
  <c r="F203" i="8"/>
  <c r="C199" i="8"/>
  <c r="D199" i="8" s="1"/>
  <c r="E199" i="8"/>
  <c r="F199" i="8"/>
  <c r="D212" i="4"/>
  <c r="I212" i="4" s="1"/>
  <c r="J212" i="4" s="1"/>
  <c r="B212" i="7" s="1"/>
  <c r="B212" i="8" s="1"/>
  <c r="C212" i="4"/>
  <c r="B212" i="4"/>
  <c r="F204" i="8"/>
  <c r="C204" i="8"/>
  <c r="D204" i="8" s="1"/>
  <c r="E204" i="8"/>
  <c r="D208" i="4"/>
  <c r="I208" i="4" s="1"/>
  <c r="J208" i="4" s="1"/>
  <c r="B208" i="7" s="1"/>
  <c r="B208" i="8" s="1"/>
  <c r="C208" i="4"/>
  <c r="B208" i="4"/>
  <c r="D214" i="4"/>
  <c r="I214" i="4" s="1"/>
  <c r="J214" i="4" s="1"/>
  <c r="B214" i="7" s="1"/>
  <c r="B214" i="8" s="1"/>
  <c r="B214" i="4"/>
  <c r="C214" i="4"/>
  <c r="F201" i="8"/>
  <c r="C201" i="8"/>
  <c r="D201" i="8" s="1"/>
  <c r="E201" i="8"/>
  <c r="F200" i="8"/>
  <c r="C200" i="8"/>
  <c r="D200" i="8" s="1"/>
  <c r="E200" i="8"/>
  <c r="F205" i="8"/>
  <c r="C205" i="8"/>
  <c r="D205" i="8" s="1"/>
  <c r="E205" i="8"/>
  <c r="B213" i="4"/>
  <c r="D213" i="4"/>
  <c r="I213" i="4" s="1"/>
  <c r="J213" i="4" s="1"/>
  <c r="B213" i="7" s="1"/>
  <c r="B213" i="8" s="1"/>
  <c r="C213" i="4"/>
  <c r="A232" i="2"/>
  <c r="A231" i="2"/>
  <c r="A230" i="2"/>
  <c r="A229" i="2"/>
  <c r="A228" i="2"/>
  <c r="A227" i="2"/>
  <c r="A226" i="2"/>
  <c r="B225" i="2"/>
  <c r="B216" i="7"/>
  <c r="C216" i="8" s="1"/>
  <c r="B216" i="4"/>
  <c r="B216" i="3"/>
  <c r="A217" i="7"/>
  <c r="A217" i="8" s="1"/>
  <c r="A217" i="3"/>
  <c r="A217" i="4" s="1"/>
  <c r="A218" i="7"/>
  <c r="A218" i="8" s="1"/>
  <c r="A218" i="3"/>
  <c r="A218" i="4" s="1"/>
  <c r="A219" i="7"/>
  <c r="A219" i="8" s="1"/>
  <c r="A219" i="3"/>
  <c r="A219" i="4" s="1"/>
  <c r="A220" i="7"/>
  <c r="A220" i="8" s="1"/>
  <c r="A220" i="3"/>
  <c r="A220" i="4" s="1"/>
  <c r="A221" i="7"/>
  <c r="A221" i="8" s="1"/>
  <c r="A221" i="3"/>
  <c r="A221" i="4" s="1"/>
  <c r="A222" i="7"/>
  <c r="A222" i="8" s="1"/>
  <c r="A222" i="3"/>
  <c r="A222" i="4" s="1"/>
  <c r="A223" i="7"/>
  <c r="A223" i="8" s="1"/>
  <c r="A223" i="3"/>
  <c r="A223" i="4" s="1"/>
  <c r="F214" i="8" l="1"/>
  <c r="C214" i="8"/>
  <c r="D214" i="8" s="1"/>
  <c r="E214" i="8"/>
  <c r="F209" i="8"/>
  <c r="C209" i="8"/>
  <c r="D209" i="8" s="1"/>
  <c r="E209" i="8"/>
  <c r="D221" i="4"/>
  <c r="I221" i="4" s="1"/>
  <c r="J221" i="4" s="1"/>
  <c r="B221" i="7" s="1"/>
  <c r="B221" i="8" s="1"/>
  <c r="C221" i="4"/>
  <c r="B221" i="4"/>
  <c r="C208" i="8"/>
  <c r="D208" i="8" s="1"/>
  <c r="E208" i="8"/>
  <c r="F208" i="8"/>
  <c r="F210" i="8"/>
  <c r="C210" i="8"/>
  <c r="D210" i="8" s="1"/>
  <c r="E210" i="8"/>
  <c r="D218" i="4"/>
  <c r="I218" i="4" s="1"/>
  <c r="J218" i="4" s="1"/>
  <c r="B218" i="7" s="1"/>
  <c r="B218" i="8" s="1"/>
  <c r="C218" i="4"/>
  <c r="B218" i="4"/>
  <c r="F213" i="8"/>
  <c r="E213" i="8"/>
  <c r="C213" i="8"/>
  <c r="D213" i="8" s="1"/>
  <c r="E211" i="8"/>
  <c r="F211" i="8"/>
  <c r="C211" i="8"/>
  <c r="D211" i="8" s="1"/>
  <c r="C220" i="4"/>
  <c r="B220" i="4"/>
  <c r="D220" i="4"/>
  <c r="I220" i="4" s="1"/>
  <c r="J220" i="4" s="1"/>
  <c r="B220" i="7" s="1"/>
  <c r="B220" i="8" s="1"/>
  <c r="C212" i="8"/>
  <c r="D212" i="8" s="1"/>
  <c r="E212" i="8"/>
  <c r="F212" i="8"/>
  <c r="D219" i="4"/>
  <c r="I219" i="4" s="1"/>
  <c r="J219" i="4" s="1"/>
  <c r="B219" i="7" s="1"/>
  <c r="B219" i="8" s="1"/>
  <c r="C219" i="4"/>
  <c r="B219" i="4"/>
  <c r="D217" i="4"/>
  <c r="I217" i="4" s="1"/>
  <c r="J217" i="4" s="1"/>
  <c r="B217" i="7" s="1"/>
  <c r="B217" i="8" s="1"/>
  <c r="C217" i="4"/>
  <c r="B217" i="4"/>
  <c r="D223" i="4"/>
  <c r="I223" i="4" s="1"/>
  <c r="J223" i="4" s="1"/>
  <c r="B223" i="7" s="1"/>
  <c r="B223" i="8" s="1"/>
  <c r="C223" i="4"/>
  <c r="B223" i="4"/>
  <c r="D222" i="4"/>
  <c r="I222" i="4" s="1"/>
  <c r="J222" i="4" s="1"/>
  <c r="B222" i="7" s="1"/>
  <c r="B222" i="8" s="1"/>
  <c r="C222" i="4"/>
  <c r="B222" i="4"/>
  <c r="A241" i="2"/>
  <c r="A240" i="2"/>
  <c r="A239" i="2"/>
  <c r="A238" i="2"/>
  <c r="A237" i="2"/>
  <c r="A236" i="2"/>
  <c r="A235" i="2"/>
  <c r="B234" i="2"/>
  <c r="B225" i="7"/>
  <c r="C225" i="8" s="1"/>
  <c r="B225" i="4"/>
  <c r="B225" i="3"/>
  <c r="A226" i="7"/>
  <c r="A226" i="8" s="1"/>
  <c r="A226" i="3"/>
  <c r="A226" i="4" s="1"/>
  <c r="A227" i="7"/>
  <c r="A227" i="8" s="1"/>
  <c r="A227" i="3"/>
  <c r="A227" i="4" s="1"/>
  <c r="A228" i="7"/>
  <c r="A228" i="8" s="1"/>
  <c r="A228" i="3"/>
  <c r="A228" i="4" s="1"/>
  <c r="A229" i="7"/>
  <c r="A229" i="8" s="1"/>
  <c r="A229" i="3"/>
  <c r="A229" i="4" s="1"/>
  <c r="A230" i="7"/>
  <c r="A230" i="8" s="1"/>
  <c r="A230" i="3"/>
  <c r="A230" i="4" s="1"/>
  <c r="A231" i="7"/>
  <c r="A231" i="8" s="1"/>
  <c r="A231" i="3"/>
  <c r="A231" i="4" s="1"/>
  <c r="A232" i="7"/>
  <c r="A232" i="8" s="1"/>
  <c r="A232" i="3"/>
  <c r="A232" i="4" s="1"/>
  <c r="C218" i="8" l="1"/>
  <c r="D218" i="8" s="1"/>
  <c r="E218" i="8"/>
  <c r="F218" i="8"/>
  <c r="B229" i="4"/>
  <c r="D229" i="4"/>
  <c r="I229" i="4" s="1"/>
  <c r="J229" i="4" s="1"/>
  <c r="B229" i="7" s="1"/>
  <c r="B229" i="8" s="1"/>
  <c r="C229" i="4"/>
  <c r="E220" i="8"/>
  <c r="F220" i="8"/>
  <c r="C220" i="8"/>
  <c r="D220" i="8" s="1"/>
  <c r="D227" i="4"/>
  <c r="I227" i="4" s="1"/>
  <c r="J227" i="4" s="1"/>
  <c r="B227" i="7" s="1"/>
  <c r="B227" i="8" s="1"/>
  <c r="C227" i="4"/>
  <c r="B227" i="4"/>
  <c r="F219" i="8"/>
  <c r="C219" i="8"/>
  <c r="D219" i="8" s="1"/>
  <c r="E219" i="8"/>
  <c r="D230" i="4"/>
  <c r="I230" i="4" s="1"/>
  <c r="J230" i="4" s="1"/>
  <c r="B230" i="7" s="1"/>
  <c r="B230" i="8" s="1"/>
  <c r="C230" i="4"/>
  <c r="B230" i="4"/>
  <c r="C221" i="8"/>
  <c r="D221" i="8" s="1"/>
  <c r="E221" i="8"/>
  <c r="F221" i="8"/>
  <c r="C223" i="8"/>
  <c r="D223" i="8" s="1"/>
  <c r="F223" i="8"/>
  <c r="E223" i="8"/>
  <c r="C228" i="4"/>
  <c r="D228" i="4"/>
  <c r="I228" i="4" s="1"/>
  <c r="J228" i="4" s="1"/>
  <c r="B228" i="7" s="1"/>
  <c r="B228" i="8" s="1"/>
  <c r="B228" i="4"/>
  <c r="D226" i="4"/>
  <c r="I226" i="4" s="1"/>
  <c r="J226" i="4" s="1"/>
  <c r="B226" i="7" s="1"/>
  <c r="B226" i="8" s="1"/>
  <c r="C226" i="4"/>
  <c r="B226" i="4"/>
  <c r="F222" i="8"/>
  <c r="C222" i="8"/>
  <c r="D222" i="8" s="1"/>
  <c r="E222" i="8"/>
  <c r="D232" i="4"/>
  <c r="I232" i="4" s="1"/>
  <c r="J232" i="4" s="1"/>
  <c r="B232" i="7" s="1"/>
  <c r="B232" i="8" s="1"/>
  <c r="C232" i="4"/>
  <c r="B232" i="4"/>
  <c r="F217" i="8"/>
  <c r="E217" i="8"/>
  <c r="C217" i="8"/>
  <c r="D217" i="8" s="1"/>
  <c r="D231" i="4"/>
  <c r="I231" i="4" s="1"/>
  <c r="J231" i="4" s="1"/>
  <c r="B231" i="7" s="1"/>
  <c r="B231" i="8" s="1"/>
  <c r="C231" i="4"/>
  <c r="B231" i="4"/>
  <c r="A250" i="2"/>
  <c r="A249" i="2"/>
  <c r="A248" i="2"/>
  <c r="A247" i="2"/>
  <c r="A246" i="2"/>
  <c r="A245" i="2"/>
  <c r="A244" i="2"/>
  <c r="B243" i="2"/>
  <c r="B234" i="7"/>
  <c r="C234" i="8" s="1"/>
  <c r="B234" i="4"/>
  <c r="B234" i="3"/>
  <c r="A235" i="7"/>
  <c r="A235" i="8" s="1"/>
  <c r="A235" i="3"/>
  <c r="A235" i="4" s="1"/>
  <c r="A236" i="7"/>
  <c r="A236" i="8" s="1"/>
  <c r="A236" i="3"/>
  <c r="A236" i="4" s="1"/>
  <c r="A237" i="7"/>
  <c r="A237" i="8" s="1"/>
  <c r="A237" i="3"/>
  <c r="A237" i="4" s="1"/>
  <c r="A238" i="7"/>
  <c r="A238" i="8" s="1"/>
  <c r="A238" i="3"/>
  <c r="A238" i="4" s="1"/>
  <c r="A239" i="7"/>
  <c r="A239" i="8" s="1"/>
  <c r="A239" i="3"/>
  <c r="A239" i="4" s="1"/>
  <c r="A240" i="7"/>
  <c r="A240" i="8" s="1"/>
  <c r="A240" i="3"/>
  <c r="A240" i="4" s="1"/>
  <c r="A241" i="7"/>
  <c r="A241" i="8" s="1"/>
  <c r="A241" i="3"/>
  <c r="A241" i="4" s="1"/>
  <c r="C230" i="8" l="1"/>
  <c r="D230" i="8" s="1"/>
  <c r="E230" i="8"/>
  <c r="F230" i="8"/>
  <c r="F226" i="8"/>
  <c r="E226" i="8"/>
  <c r="C226" i="8"/>
  <c r="D226" i="8" s="1"/>
  <c r="F227" i="8"/>
  <c r="C227" i="8"/>
  <c r="D227" i="8" s="1"/>
  <c r="E227" i="8"/>
  <c r="D236" i="4"/>
  <c r="I236" i="4" s="1"/>
  <c r="J236" i="4" s="1"/>
  <c r="B236" i="7" s="1"/>
  <c r="B236" i="8" s="1"/>
  <c r="C236" i="4"/>
  <c r="B236" i="4"/>
  <c r="C231" i="8"/>
  <c r="D231" i="8" s="1"/>
  <c r="F231" i="8"/>
  <c r="E231" i="8"/>
  <c r="B235" i="4"/>
  <c r="D235" i="4"/>
  <c r="I235" i="4" s="1"/>
  <c r="J235" i="4" s="1"/>
  <c r="B235" i="7" s="1"/>
  <c r="B235" i="8" s="1"/>
  <c r="C235" i="4"/>
  <c r="D238" i="4"/>
  <c r="I238" i="4" s="1"/>
  <c r="J238" i="4" s="1"/>
  <c r="B238" i="7" s="1"/>
  <c r="B238" i="8" s="1"/>
  <c r="C238" i="4"/>
  <c r="B238" i="4"/>
  <c r="E229" i="8"/>
  <c r="F229" i="8"/>
  <c r="C229" i="8"/>
  <c r="D229" i="8" s="1"/>
  <c r="D237" i="4"/>
  <c r="I237" i="4" s="1"/>
  <c r="J237" i="4" s="1"/>
  <c r="B237" i="7" s="1"/>
  <c r="B237" i="8" s="1"/>
  <c r="C237" i="4"/>
  <c r="B237" i="4"/>
  <c r="D241" i="4"/>
  <c r="I241" i="4" s="1"/>
  <c r="J241" i="4" s="1"/>
  <c r="B241" i="7" s="1"/>
  <c r="B241" i="8" s="1"/>
  <c r="B241" i="4"/>
  <c r="C241" i="4"/>
  <c r="D239" i="4"/>
  <c r="I239" i="4" s="1"/>
  <c r="J239" i="4" s="1"/>
  <c r="B239" i="7" s="1"/>
  <c r="B239" i="8" s="1"/>
  <c r="C239" i="4"/>
  <c r="B239" i="4"/>
  <c r="C232" i="8"/>
  <c r="D232" i="8" s="1"/>
  <c r="F232" i="8"/>
  <c r="E232" i="8"/>
  <c r="E228" i="8"/>
  <c r="F228" i="8"/>
  <c r="C228" i="8"/>
  <c r="D228" i="8" s="1"/>
  <c r="C240" i="4"/>
  <c r="B240" i="4"/>
  <c r="D240" i="4"/>
  <c r="I240" i="4" s="1"/>
  <c r="J240" i="4" s="1"/>
  <c r="B240" i="7" s="1"/>
  <c r="B240" i="8" s="1"/>
  <c r="A259" i="2"/>
  <c r="A258" i="2"/>
  <c r="A257" i="2"/>
  <c r="A256" i="2"/>
  <c r="A255" i="2"/>
  <c r="A254" i="2"/>
  <c r="A253" i="2"/>
  <c r="B252" i="2"/>
  <c r="B243" i="7"/>
  <c r="C243" i="8" s="1"/>
  <c r="B243" i="4"/>
  <c r="B243" i="3"/>
  <c r="A244" i="7"/>
  <c r="A244" i="8" s="1"/>
  <c r="A244" i="3"/>
  <c r="A244" i="4" s="1"/>
  <c r="A245" i="7"/>
  <c r="A245" i="8" s="1"/>
  <c r="A245" i="3"/>
  <c r="A245" i="4" s="1"/>
  <c r="A246" i="7"/>
  <c r="A246" i="8" s="1"/>
  <c r="A246" i="3"/>
  <c r="A246" i="4" s="1"/>
  <c r="A247" i="7"/>
  <c r="A247" i="8" s="1"/>
  <c r="A247" i="3"/>
  <c r="A247" i="4" s="1"/>
  <c r="A248" i="7"/>
  <c r="A248" i="8" s="1"/>
  <c r="A248" i="3"/>
  <c r="A248" i="4" s="1"/>
  <c r="A249" i="7"/>
  <c r="A249" i="8" s="1"/>
  <c r="A249" i="3"/>
  <c r="A249" i="4" s="1"/>
  <c r="A250" i="7"/>
  <c r="A250" i="8" s="1"/>
  <c r="A250" i="3"/>
  <c r="A250" i="4" s="1"/>
  <c r="F239" i="8" l="1"/>
  <c r="E239" i="8"/>
  <c r="C239" i="8"/>
  <c r="D239" i="8" s="1"/>
  <c r="F241" i="8"/>
  <c r="C241" i="8"/>
  <c r="D241" i="8" s="1"/>
  <c r="E241" i="8"/>
  <c r="B248" i="4"/>
  <c r="D248" i="4"/>
  <c r="I248" i="4" s="1"/>
  <c r="J248" i="4" s="1"/>
  <c r="B248" i="7" s="1"/>
  <c r="B248" i="8" s="1"/>
  <c r="C248" i="4"/>
  <c r="C236" i="8"/>
  <c r="D236" i="8" s="1"/>
  <c r="E236" i="8"/>
  <c r="F236" i="8"/>
  <c r="F237" i="8"/>
  <c r="C237" i="8"/>
  <c r="D237" i="8" s="1"/>
  <c r="E237" i="8"/>
  <c r="D244" i="4"/>
  <c r="I244" i="4" s="1"/>
  <c r="J244" i="4" s="1"/>
  <c r="B244" i="7" s="1"/>
  <c r="B244" i="8" s="1"/>
  <c r="C244" i="4"/>
  <c r="B244" i="4"/>
  <c r="D245" i="4"/>
  <c r="I245" i="4" s="1"/>
  <c r="J245" i="4" s="1"/>
  <c r="B245" i="7" s="1"/>
  <c r="B245" i="8" s="1"/>
  <c r="C245" i="4"/>
  <c r="B245" i="4"/>
  <c r="D247" i="4"/>
  <c r="I247" i="4" s="1"/>
  <c r="J247" i="4" s="1"/>
  <c r="B247" i="7" s="1"/>
  <c r="B247" i="8" s="1"/>
  <c r="C247" i="4"/>
  <c r="B247" i="4"/>
  <c r="D246" i="4"/>
  <c r="I246" i="4" s="1"/>
  <c r="J246" i="4" s="1"/>
  <c r="B246" i="7" s="1"/>
  <c r="B246" i="8" s="1"/>
  <c r="C246" i="4"/>
  <c r="B246" i="4"/>
  <c r="E238" i="8"/>
  <c r="F238" i="8"/>
  <c r="C238" i="8"/>
  <c r="D238" i="8" s="1"/>
  <c r="F240" i="8"/>
  <c r="C240" i="8"/>
  <c r="D240" i="8" s="1"/>
  <c r="E240" i="8"/>
  <c r="D250" i="4"/>
  <c r="I250" i="4" s="1"/>
  <c r="J250" i="4" s="1"/>
  <c r="B250" i="7" s="1"/>
  <c r="B250" i="8" s="1"/>
  <c r="C250" i="4"/>
  <c r="B250" i="4"/>
  <c r="D249" i="4"/>
  <c r="I249" i="4" s="1"/>
  <c r="J249" i="4" s="1"/>
  <c r="B249" i="7" s="1"/>
  <c r="B249" i="8" s="1"/>
  <c r="C249" i="4"/>
  <c r="B249" i="4"/>
  <c r="F235" i="8"/>
  <c r="C235" i="8"/>
  <c r="D235" i="8" s="1"/>
  <c r="E235" i="8"/>
  <c r="A268" i="2"/>
  <c r="A267" i="2"/>
  <c r="A266" i="2"/>
  <c r="A265" i="2"/>
  <c r="A264" i="2"/>
  <c r="A263" i="2"/>
  <c r="A262" i="2"/>
  <c r="B261" i="2"/>
  <c r="B252" i="7"/>
  <c r="C252" i="8" s="1"/>
  <c r="B252" i="4"/>
  <c r="B252" i="3"/>
  <c r="A253" i="7"/>
  <c r="A253" i="8" s="1"/>
  <c r="A253" i="3"/>
  <c r="A253" i="4" s="1"/>
  <c r="A254" i="7"/>
  <c r="A254" i="8" s="1"/>
  <c r="A254" i="3"/>
  <c r="A254" i="4" s="1"/>
  <c r="A255" i="7"/>
  <c r="A255" i="8" s="1"/>
  <c r="A255" i="3"/>
  <c r="A255" i="4" s="1"/>
  <c r="A256" i="7"/>
  <c r="A256" i="8" s="1"/>
  <c r="A256" i="3"/>
  <c r="A256" i="4" s="1"/>
  <c r="A257" i="7"/>
  <c r="A257" i="8" s="1"/>
  <c r="A257" i="3"/>
  <c r="A257" i="4" s="1"/>
  <c r="A258" i="7"/>
  <c r="A258" i="8" s="1"/>
  <c r="A258" i="3"/>
  <c r="A258" i="4" s="1"/>
  <c r="A259" i="7"/>
  <c r="A259" i="8" s="1"/>
  <c r="A259" i="3"/>
  <c r="A259" i="4" s="1"/>
  <c r="F244" i="8" l="1"/>
  <c r="E244" i="8"/>
  <c r="C244" i="8"/>
  <c r="D244" i="8" s="1"/>
  <c r="C256" i="4"/>
  <c r="D256" i="4"/>
  <c r="I256" i="4" s="1"/>
  <c r="J256" i="4" s="1"/>
  <c r="B256" i="7" s="1"/>
  <c r="B256" i="8" s="1"/>
  <c r="B256" i="4"/>
  <c r="D257" i="4"/>
  <c r="I257" i="4" s="1"/>
  <c r="J257" i="4" s="1"/>
  <c r="B257" i="7" s="1"/>
  <c r="B257" i="8" s="1"/>
  <c r="C257" i="4"/>
  <c r="B257" i="4"/>
  <c r="F246" i="8"/>
  <c r="E246" i="8"/>
  <c r="C246" i="8"/>
  <c r="D246" i="8" s="1"/>
  <c r="F248" i="8"/>
  <c r="E248" i="8"/>
  <c r="C248" i="8"/>
  <c r="D248" i="8" s="1"/>
  <c r="D253" i="4"/>
  <c r="I253" i="4" s="1"/>
  <c r="J253" i="4" s="1"/>
  <c r="B253" i="7" s="1"/>
  <c r="B253" i="8" s="1"/>
  <c r="C253" i="4"/>
  <c r="B253" i="4"/>
  <c r="E247" i="8"/>
  <c r="C247" i="8"/>
  <c r="D247" i="8" s="1"/>
  <c r="F247" i="8"/>
  <c r="D254" i="4"/>
  <c r="I254" i="4" s="1"/>
  <c r="J254" i="4" s="1"/>
  <c r="B254" i="7" s="1"/>
  <c r="B254" i="8" s="1"/>
  <c r="C254" i="4"/>
  <c r="B254" i="4"/>
  <c r="C249" i="8"/>
  <c r="D249" i="8" s="1"/>
  <c r="F249" i="8"/>
  <c r="E249" i="8"/>
  <c r="B255" i="4"/>
  <c r="D255" i="4"/>
  <c r="I255" i="4" s="1"/>
  <c r="J255" i="4" s="1"/>
  <c r="B255" i="7" s="1"/>
  <c r="B255" i="8" s="1"/>
  <c r="C255" i="4"/>
  <c r="D259" i="4"/>
  <c r="I259" i="4" s="1"/>
  <c r="J259" i="4" s="1"/>
  <c r="B259" i="7" s="1"/>
  <c r="B259" i="8" s="1"/>
  <c r="C259" i="4"/>
  <c r="B259" i="4"/>
  <c r="C245" i="8"/>
  <c r="D245" i="8" s="1"/>
  <c r="F245" i="8"/>
  <c r="E245" i="8"/>
  <c r="F250" i="8"/>
  <c r="E250" i="8"/>
  <c r="C250" i="8"/>
  <c r="D250" i="8" s="1"/>
  <c r="D258" i="4"/>
  <c r="I258" i="4" s="1"/>
  <c r="J258" i="4" s="1"/>
  <c r="B258" i="7" s="1"/>
  <c r="B258" i="8" s="1"/>
  <c r="C258" i="4"/>
  <c r="B258" i="4"/>
  <c r="A277" i="2"/>
  <c r="A276" i="2"/>
  <c r="A275" i="2"/>
  <c r="A274" i="2"/>
  <c r="A273" i="2"/>
  <c r="A272" i="2"/>
  <c r="A271" i="2"/>
  <c r="B270" i="2"/>
  <c r="B261" i="7"/>
  <c r="C261" i="8" s="1"/>
  <c r="B261" i="4"/>
  <c r="B261" i="3"/>
  <c r="A262" i="7"/>
  <c r="A262" i="8" s="1"/>
  <c r="A262" i="3"/>
  <c r="A262" i="4" s="1"/>
  <c r="A263" i="7"/>
  <c r="A263" i="8" s="1"/>
  <c r="A263" i="3"/>
  <c r="A263" i="4" s="1"/>
  <c r="A264" i="7"/>
  <c r="A264" i="8" s="1"/>
  <c r="A264" i="3"/>
  <c r="A264" i="4" s="1"/>
  <c r="A265" i="7"/>
  <c r="A265" i="8" s="1"/>
  <c r="A265" i="3"/>
  <c r="A265" i="4" s="1"/>
  <c r="A266" i="7"/>
  <c r="A266" i="8" s="1"/>
  <c r="A266" i="3"/>
  <c r="A266" i="4" s="1"/>
  <c r="A267" i="7"/>
  <c r="A267" i="8" s="1"/>
  <c r="A267" i="3"/>
  <c r="A267" i="4" s="1"/>
  <c r="A268" i="7"/>
  <c r="A268" i="8" s="1"/>
  <c r="A268" i="3"/>
  <c r="A268" i="4" s="1"/>
  <c r="F253" i="8" l="1"/>
  <c r="E253" i="8"/>
  <c r="C253" i="8"/>
  <c r="D253" i="8" s="1"/>
  <c r="F259" i="8"/>
  <c r="C259" i="8"/>
  <c r="D259" i="8" s="1"/>
  <c r="E259" i="8"/>
  <c r="D264" i="4"/>
  <c r="I264" i="4" s="1"/>
  <c r="J264" i="4" s="1"/>
  <c r="B264" i="7" s="1"/>
  <c r="B264" i="8" s="1"/>
  <c r="C264" i="4"/>
  <c r="B264" i="4"/>
  <c r="D263" i="4"/>
  <c r="I263" i="4" s="1"/>
  <c r="J263" i="4" s="1"/>
  <c r="B263" i="7" s="1"/>
  <c r="B263" i="8" s="1"/>
  <c r="C263" i="4"/>
  <c r="B263" i="4"/>
  <c r="F257" i="8"/>
  <c r="E257" i="8"/>
  <c r="C257" i="8"/>
  <c r="D257" i="8" s="1"/>
  <c r="D266" i="4"/>
  <c r="I266" i="4" s="1"/>
  <c r="J266" i="4" s="1"/>
  <c r="B266" i="7" s="1"/>
  <c r="B266" i="8" s="1"/>
  <c r="C266" i="4"/>
  <c r="B266" i="4"/>
  <c r="D265" i="4"/>
  <c r="I265" i="4" s="1"/>
  <c r="J265" i="4" s="1"/>
  <c r="B265" i="7" s="1"/>
  <c r="B265" i="8" s="1"/>
  <c r="C265" i="4"/>
  <c r="B265" i="4"/>
  <c r="C254" i="8"/>
  <c r="D254" i="8" s="1"/>
  <c r="F254" i="8"/>
  <c r="E254" i="8"/>
  <c r="E256" i="8"/>
  <c r="C256" i="8"/>
  <c r="D256" i="8" s="1"/>
  <c r="F256" i="8"/>
  <c r="C262" i="4"/>
  <c r="B262" i="4"/>
  <c r="D262" i="4"/>
  <c r="I262" i="4" s="1"/>
  <c r="J262" i="4" s="1"/>
  <c r="B262" i="7" s="1"/>
  <c r="B262" i="8" s="1"/>
  <c r="C258" i="8"/>
  <c r="D258" i="8" s="1"/>
  <c r="E258" i="8"/>
  <c r="F258" i="8"/>
  <c r="D268" i="4"/>
  <c r="I268" i="4" s="1"/>
  <c r="J268" i="4" s="1"/>
  <c r="B268" i="7" s="1"/>
  <c r="B268" i="8" s="1"/>
  <c r="C268" i="4"/>
  <c r="B268" i="4"/>
  <c r="C255" i="8"/>
  <c r="D255" i="8" s="1"/>
  <c r="F255" i="8"/>
  <c r="E255" i="8"/>
  <c r="D267" i="4"/>
  <c r="I267" i="4" s="1"/>
  <c r="J267" i="4" s="1"/>
  <c r="B267" i="7" s="1"/>
  <c r="B267" i="8" s="1"/>
  <c r="C267" i="4"/>
  <c r="B267" i="4"/>
  <c r="A286" i="2"/>
  <c r="A285" i="2"/>
  <c r="A284" i="2"/>
  <c r="A283" i="2"/>
  <c r="A282" i="2"/>
  <c r="A281" i="2"/>
  <c r="A280" i="2"/>
  <c r="B279" i="2"/>
  <c r="B270" i="7"/>
  <c r="C270" i="8" s="1"/>
  <c r="B270" i="4"/>
  <c r="B270" i="3"/>
  <c r="A271" i="7"/>
  <c r="A271" i="8" s="1"/>
  <c r="A271" i="3"/>
  <c r="A271" i="4" s="1"/>
  <c r="A272" i="7"/>
  <c r="A272" i="8" s="1"/>
  <c r="A272" i="3"/>
  <c r="A272" i="4" s="1"/>
  <c r="A273" i="7"/>
  <c r="A273" i="8" s="1"/>
  <c r="A273" i="3"/>
  <c r="A273" i="4" s="1"/>
  <c r="A274" i="7"/>
  <c r="A274" i="8" s="1"/>
  <c r="A274" i="3"/>
  <c r="A274" i="4" s="1"/>
  <c r="A275" i="7"/>
  <c r="A275" i="8" s="1"/>
  <c r="A275" i="3"/>
  <c r="A275" i="4" s="1"/>
  <c r="A276" i="7"/>
  <c r="A276" i="8" s="1"/>
  <c r="A276" i="3"/>
  <c r="A276" i="4" s="1"/>
  <c r="A277" i="7"/>
  <c r="A277" i="8" s="1"/>
  <c r="A277" i="3"/>
  <c r="A277" i="4" s="1"/>
  <c r="C262" i="8" l="1"/>
  <c r="D262" i="8" s="1"/>
  <c r="F262" i="8"/>
  <c r="E262" i="8"/>
  <c r="E263" i="8"/>
  <c r="C263" i="8"/>
  <c r="D263" i="8" s="1"/>
  <c r="F263" i="8"/>
  <c r="F267" i="8"/>
  <c r="E267" i="8"/>
  <c r="C267" i="8"/>
  <c r="D267" i="8" s="1"/>
  <c r="C266" i="8"/>
  <c r="D266" i="8" s="1"/>
  <c r="F266" i="8"/>
  <c r="E266" i="8"/>
  <c r="F264" i="8"/>
  <c r="E264" i="8"/>
  <c r="C264" i="8"/>
  <c r="D264" i="8" s="1"/>
  <c r="D272" i="4"/>
  <c r="I272" i="4" s="1"/>
  <c r="J272" i="4" s="1"/>
  <c r="B272" i="7" s="1"/>
  <c r="B272" i="8" s="1"/>
  <c r="C272" i="4"/>
  <c r="B272" i="4"/>
  <c r="D271" i="4"/>
  <c r="I271" i="4" s="1"/>
  <c r="J271" i="4" s="1"/>
  <c r="B271" i="7" s="1"/>
  <c r="B271" i="8" s="1"/>
  <c r="C271" i="4"/>
  <c r="B271" i="4"/>
  <c r="B275" i="4"/>
  <c r="C275" i="4"/>
  <c r="D275" i="4"/>
  <c r="I275" i="4" s="1"/>
  <c r="J275" i="4" s="1"/>
  <c r="B275" i="7" s="1"/>
  <c r="B275" i="8" s="1"/>
  <c r="D274" i="4"/>
  <c r="I274" i="4" s="1"/>
  <c r="J274" i="4" s="1"/>
  <c r="B274" i="7" s="1"/>
  <c r="B274" i="8" s="1"/>
  <c r="C274" i="4"/>
  <c r="B274" i="4"/>
  <c r="D273" i="4"/>
  <c r="I273" i="4" s="1"/>
  <c r="J273" i="4" s="1"/>
  <c r="B273" i="7" s="1"/>
  <c r="B273" i="8" s="1"/>
  <c r="C273" i="4"/>
  <c r="B273" i="4"/>
  <c r="F265" i="8"/>
  <c r="E265" i="8"/>
  <c r="C265" i="8"/>
  <c r="D265" i="8" s="1"/>
  <c r="F268" i="8"/>
  <c r="C268" i="8"/>
  <c r="D268" i="8" s="1"/>
  <c r="E268" i="8"/>
  <c r="D277" i="4"/>
  <c r="I277" i="4" s="1"/>
  <c r="J277" i="4" s="1"/>
  <c r="B277" i="7" s="1"/>
  <c r="B277" i="8" s="1"/>
  <c r="C277" i="4"/>
  <c r="B277" i="4"/>
  <c r="D276" i="4"/>
  <c r="I276" i="4" s="1"/>
  <c r="J276" i="4" s="1"/>
  <c r="B276" i="7" s="1"/>
  <c r="B276" i="8" s="1"/>
  <c r="C276" i="4"/>
  <c r="B276" i="4"/>
  <c r="A295" i="2"/>
  <c r="A294" i="2"/>
  <c r="A293" i="2"/>
  <c r="A292" i="2"/>
  <c r="A291" i="2"/>
  <c r="A290" i="2"/>
  <c r="A289" i="2"/>
  <c r="B288" i="2"/>
  <c r="B279" i="7"/>
  <c r="C279" i="8" s="1"/>
  <c r="B279" i="4"/>
  <c r="B279" i="3"/>
  <c r="A280" i="7"/>
  <c r="A280" i="8" s="1"/>
  <c r="A280" i="3"/>
  <c r="A280" i="4" s="1"/>
  <c r="A281" i="7"/>
  <c r="A281" i="8" s="1"/>
  <c r="A281" i="3"/>
  <c r="A281" i="4" s="1"/>
  <c r="A282" i="7"/>
  <c r="A282" i="8" s="1"/>
  <c r="A282" i="3"/>
  <c r="A282" i="4" s="1"/>
  <c r="A283" i="7"/>
  <c r="A283" i="8" s="1"/>
  <c r="A283" i="3"/>
  <c r="A283" i="4" s="1"/>
  <c r="A284" i="7"/>
  <c r="A284" i="8" s="1"/>
  <c r="A284" i="3"/>
  <c r="A284" i="4" s="1"/>
  <c r="A285" i="7"/>
  <c r="A285" i="8" s="1"/>
  <c r="A285" i="3"/>
  <c r="A285" i="4" s="1"/>
  <c r="A286" i="7"/>
  <c r="A286" i="8" s="1"/>
  <c r="A286" i="3"/>
  <c r="A286" i="4" s="1"/>
  <c r="F272" i="8" l="1"/>
  <c r="C272" i="8"/>
  <c r="D272" i="8" s="1"/>
  <c r="E272" i="8"/>
  <c r="F273" i="8"/>
  <c r="C273" i="8"/>
  <c r="D273" i="8" s="1"/>
  <c r="E273" i="8"/>
  <c r="E274" i="8"/>
  <c r="C274" i="8"/>
  <c r="D274" i="8" s="1"/>
  <c r="F274" i="8"/>
  <c r="C282" i="4"/>
  <c r="B282" i="4"/>
  <c r="D282" i="4"/>
  <c r="I282" i="4" s="1"/>
  <c r="J282" i="4" s="1"/>
  <c r="B282" i="7" s="1"/>
  <c r="B282" i="8" s="1"/>
  <c r="C275" i="8"/>
  <c r="D275" i="8" s="1"/>
  <c r="E275" i="8"/>
  <c r="F275" i="8"/>
  <c r="D280" i="4"/>
  <c r="I280" i="4" s="1"/>
  <c r="J280" i="4" s="1"/>
  <c r="B280" i="7" s="1"/>
  <c r="B280" i="8" s="1"/>
  <c r="C280" i="4"/>
  <c r="B280" i="4"/>
  <c r="F276" i="8"/>
  <c r="C276" i="8"/>
  <c r="D276" i="8" s="1"/>
  <c r="E276" i="8"/>
  <c r="F277" i="8"/>
  <c r="C277" i="8"/>
  <c r="D277" i="8" s="1"/>
  <c r="E277" i="8"/>
  <c r="D281" i="4"/>
  <c r="I281" i="4" s="1"/>
  <c r="J281" i="4" s="1"/>
  <c r="B281" i="7" s="1"/>
  <c r="B281" i="8" s="1"/>
  <c r="C281" i="4"/>
  <c r="B281" i="4"/>
  <c r="D286" i="4"/>
  <c r="I286" i="4" s="1"/>
  <c r="J286" i="4" s="1"/>
  <c r="B286" i="7" s="1"/>
  <c r="B286" i="8" s="1"/>
  <c r="C286" i="4"/>
  <c r="B286" i="4"/>
  <c r="C271" i="8"/>
  <c r="D271" i="8" s="1"/>
  <c r="E271" i="8"/>
  <c r="F271" i="8"/>
  <c r="D284" i="4"/>
  <c r="I284" i="4" s="1"/>
  <c r="J284" i="4" s="1"/>
  <c r="B284" i="7" s="1"/>
  <c r="B284" i="8" s="1"/>
  <c r="C284" i="4"/>
  <c r="B284" i="4"/>
  <c r="D283" i="4"/>
  <c r="I283" i="4" s="1"/>
  <c r="J283" i="4" s="1"/>
  <c r="B283" i="7" s="1"/>
  <c r="B283" i="8" s="1"/>
  <c r="C283" i="4"/>
  <c r="B283" i="4"/>
  <c r="D285" i="4"/>
  <c r="I285" i="4" s="1"/>
  <c r="J285" i="4" s="1"/>
  <c r="B285" i="7" s="1"/>
  <c r="B285" i="8" s="1"/>
  <c r="C285" i="4"/>
  <c r="B285" i="4"/>
  <c r="A304" i="2"/>
  <c r="A303" i="2"/>
  <c r="A302" i="2"/>
  <c r="A301" i="2"/>
  <c r="A300" i="2"/>
  <c r="A299" i="2"/>
  <c r="A298" i="2"/>
  <c r="B297" i="2"/>
  <c r="B288" i="7"/>
  <c r="C288" i="8" s="1"/>
  <c r="B288" i="4"/>
  <c r="B288" i="3"/>
  <c r="A289" i="7"/>
  <c r="A289" i="8" s="1"/>
  <c r="A289" i="3"/>
  <c r="A289" i="4" s="1"/>
  <c r="A290" i="7"/>
  <c r="A290" i="8" s="1"/>
  <c r="A290" i="3"/>
  <c r="A290" i="4" s="1"/>
  <c r="A291" i="7"/>
  <c r="A291" i="8" s="1"/>
  <c r="A291" i="3"/>
  <c r="A291" i="4" s="1"/>
  <c r="A292" i="7"/>
  <c r="A292" i="8" s="1"/>
  <c r="A292" i="3"/>
  <c r="A292" i="4" s="1"/>
  <c r="A293" i="7"/>
  <c r="A293" i="8" s="1"/>
  <c r="A293" i="3"/>
  <c r="A293" i="4" s="1"/>
  <c r="A294" i="7"/>
  <c r="A294" i="8" s="1"/>
  <c r="A294" i="3"/>
  <c r="A294" i="4" s="1"/>
  <c r="A295" i="7"/>
  <c r="A295" i="8" s="1"/>
  <c r="A295" i="3"/>
  <c r="A295" i="4" s="1"/>
  <c r="C280" i="8" l="1"/>
  <c r="D280" i="8" s="1"/>
  <c r="E280" i="8"/>
  <c r="F280" i="8"/>
  <c r="D292" i="4"/>
  <c r="I292" i="4" s="1"/>
  <c r="J292" i="4" s="1"/>
  <c r="B292" i="7" s="1"/>
  <c r="B292" i="8" s="1"/>
  <c r="C292" i="4"/>
  <c r="B292" i="4"/>
  <c r="F282" i="8"/>
  <c r="C282" i="8"/>
  <c r="D282" i="8" s="1"/>
  <c r="E282" i="8"/>
  <c r="D291" i="4"/>
  <c r="I291" i="4" s="1"/>
  <c r="J291" i="4" s="1"/>
  <c r="B291" i="7" s="1"/>
  <c r="B291" i="8" s="1"/>
  <c r="C291" i="4"/>
  <c r="B291" i="4"/>
  <c r="F281" i="8"/>
  <c r="C281" i="8"/>
  <c r="D281" i="8" s="1"/>
  <c r="E281" i="8"/>
  <c r="F285" i="8"/>
  <c r="C285" i="8"/>
  <c r="D285" i="8" s="1"/>
  <c r="E285" i="8"/>
  <c r="D293" i="4"/>
  <c r="I293" i="4" s="1"/>
  <c r="J293" i="4" s="1"/>
  <c r="B293" i="7" s="1"/>
  <c r="B293" i="8" s="1"/>
  <c r="C293" i="4"/>
  <c r="B293" i="4"/>
  <c r="D290" i="4"/>
  <c r="I290" i="4" s="1"/>
  <c r="J290" i="4" s="1"/>
  <c r="B290" i="7" s="1"/>
  <c r="B290" i="8" s="1"/>
  <c r="C290" i="4"/>
  <c r="B290" i="4"/>
  <c r="F286" i="8"/>
  <c r="C286" i="8"/>
  <c r="D286" i="8" s="1"/>
  <c r="E286" i="8"/>
  <c r="E283" i="8"/>
  <c r="F283" i="8"/>
  <c r="C283" i="8"/>
  <c r="D283" i="8" s="1"/>
  <c r="D289" i="4"/>
  <c r="I289" i="4" s="1"/>
  <c r="J289" i="4" s="1"/>
  <c r="B289" i="7" s="1"/>
  <c r="B289" i="8" s="1"/>
  <c r="C289" i="4"/>
  <c r="B289" i="4"/>
  <c r="B295" i="4"/>
  <c r="D295" i="4"/>
  <c r="I295" i="4" s="1"/>
  <c r="J295" i="4" s="1"/>
  <c r="B295" i="7" s="1"/>
  <c r="B295" i="8" s="1"/>
  <c r="C295" i="4"/>
  <c r="C284" i="8"/>
  <c r="D284" i="8" s="1"/>
  <c r="E284" i="8"/>
  <c r="F284" i="8"/>
  <c r="D294" i="4"/>
  <c r="I294" i="4" s="1"/>
  <c r="J294" i="4" s="1"/>
  <c r="B294" i="7" s="1"/>
  <c r="B294" i="8" s="1"/>
  <c r="C294" i="4"/>
  <c r="B294" i="4"/>
  <c r="A313" i="2"/>
  <c r="A312" i="2"/>
  <c r="A311" i="2"/>
  <c r="A310" i="2"/>
  <c r="A309" i="2"/>
  <c r="A308" i="2"/>
  <c r="A307" i="2"/>
  <c r="B306" i="2"/>
  <c r="B297" i="7"/>
  <c r="C297" i="8" s="1"/>
  <c r="B297" i="4"/>
  <c r="B297" i="3"/>
  <c r="A298" i="7"/>
  <c r="A298" i="8" s="1"/>
  <c r="A298" i="3"/>
  <c r="A298" i="4" s="1"/>
  <c r="A299" i="7"/>
  <c r="A299" i="8" s="1"/>
  <c r="A299" i="3"/>
  <c r="A299" i="4" s="1"/>
  <c r="A300" i="7"/>
  <c r="A300" i="8" s="1"/>
  <c r="A300" i="3"/>
  <c r="A300" i="4" s="1"/>
  <c r="A301" i="7"/>
  <c r="A301" i="8" s="1"/>
  <c r="A301" i="3"/>
  <c r="A301" i="4" s="1"/>
  <c r="A302" i="7"/>
  <c r="A302" i="8" s="1"/>
  <c r="A302" i="3"/>
  <c r="A302" i="4" s="1"/>
  <c r="A303" i="7"/>
  <c r="A303" i="8" s="1"/>
  <c r="A303" i="3"/>
  <c r="A303" i="4" s="1"/>
  <c r="A304" i="7"/>
  <c r="A304" i="8" s="1"/>
  <c r="A304" i="3"/>
  <c r="A304" i="4" s="1"/>
  <c r="C302" i="4" l="1"/>
  <c r="B302" i="4"/>
  <c r="D302" i="4"/>
  <c r="I302" i="4" s="1"/>
  <c r="J302" i="4" s="1"/>
  <c r="B302" i="7" s="1"/>
  <c r="B302" i="8" s="1"/>
  <c r="F289" i="8"/>
  <c r="E289" i="8"/>
  <c r="C289" i="8"/>
  <c r="D289" i="8" s="1"/>
  <c r="D300" i="4"/>
  <c r="I300" i="4" s="1"/>
  <c r="J300" i="4" s="1"/>
  <c r="B300" i="7" s="1"/>
  <c r="B300" i="8" s="1"/>
  <c r="C300" i="4"/>
  <c r="B300" i="4"/>
  <c r="D301" i="4"/>
  <c r="I301" i="4" s="1"/>
  <c r="J301" i="4" s="1"/>
  <c r="B301" i="7" s="1"/>
  <c r="B301" i="8" s="1"/>
  <c r="C301" i="4"/>
  <c r="B301" i="4"/>
  <c r="E291" i="8"/>
  <c r="C291" i="8"/>
  <c r="D291" i="8" s="1"/>
  <c r="F291" i="8"/>
  <c r="D299" i="4"/>
  <c r="I299" i="4" s="1"/>
  <c r="J299" i="4" s="1"/>
  <c r="B299" i="7" s="1"/>
  <c r="B299" i="8" s="1"/>
  <c r="C299" i="4"/>
  <c r="B299" i="4"/>
  <c r="C294" i="8"/>
  <c r="D294" i="8" s="1"/>
  <c r="F294" i="8"/>
  <c r="E294" i="8"/>
  <c r="C298" i="4"/>
  <c r="D298" i="4"/>
  <c r="I298" i="4" s="1"/>
  <c r="J298" i="4" s="1"/>
  <c r="B298" i="7" s="1"/>
  <c r="B298" i="8" s="1"/>
  <c r="B298" i="4"/>
  <c r="C290" i="8"/>
  <c r="D290" i="8" s="1"/>
  <c r="F290" i="8"/>
  <c r="E290" i="8"/>
  <c r="E292" i="8"/>
  <c r="F292" i="8"/>
  <c r="C292" i="8"/>
  <c r="D292" i="8" s="1"/>
  <c r="F293" i="8"/>
  <c r="C293" i="8"/>
  <c r="D293" i="8" s="1"/>
  <c r="E293" i="8"/>
  <c r="D304" i="4"/>
  <c r="I304" i="4" s="1"/>
  <c r="J304" i="4" s="1"/>
  <c r="B304" i="7" s="1"/>
  <c r="B304" i="8" s="1"/>
  <c r="C304" i="4"/>
  <c r="B304" i="4"/>
  <c r="F295" i="8"/>
  <c r="C295" i="8"/>
  <c r="D295" i="8" s="1"/>
  <c r="E295" i="8"/>
  <c r="B303" i="4"/>
  <c r="D303" i="4"/>
  <c r="I303" i="4" s="1"/>
  <c r="J303" i="4" s="1"/>
  <c r="B303" i="7" s="1"/>
  <c r="B303" i="8" s="1"/>
  <c r="C303" i="4"/>
  <c r="A322" i="2"/>
  <c r="A321" i="2"/>
  <c r="A320" i="2"/>
  <c r="A319" i="2"/>
  <c r="A318" i="2"/>
  <c r="A317" i="2"/>
  <c r="A316" i="2"/>
  <c r="B315" i="2"/>
  <c r="B306" i="7"/>
  <c r="C306" i="8" s="1"/>
  <c r="B306" i="4"/>
  <c r="B306" i="3"/>
  <c r="A307" i="7"/>
  <c r="A307" i="8" s="1"/>
  <c r="A307" i="3"/>
  <c r="A307" i="4" s="1"/>
  <c r="A308" i="7"/>
  <c r="A308" i="8" s="1"/>
  <c r="A308" i="3"/>
  <c r="A308" i="4" s="1"/>
  <c r="A309" i="7"/>
  <c r="A309" i="8" s="1"/>
  <c r="A309" i="3"/>
  <c r="A309" i="4" s="1"/>
  <c r="A310" i="7"/>
  <c r="A310" i="8" s="1"/>
  <c r="A310" i="3"/>
  <c r="A310" i="4" s="1"/>
  <c r="A311" i="7"/>
  <c r="A311" i="8" s="1"/>
  <c r="A311" i="3"/>
  <c r="A311" i="4" s="1"/>
  <c r="A312" i="7"/>
  <c r="A312" i="8" s="1"/>
  <c r="A312" i="3"/>
  <c r="A312" i="4" s="1"/>
  <c r="A313" i="7"/>
  <c r="A313" i="8" s="1"/>
  <c r="A313" i="3"/>
  <c r="A313" i="4" s="1"/>
  <c r="C299" i="8" l="1"/>
  <c r="D299" i="8" s="1"/>
  <c r="E299" i="8"/>
  <c r="F299" i="8"/>
  <c r="B311" i="4"/>
  <c r="D311" i="4"/>
  <c r="I311" i="4" s="1"/>
  <c r="J311" i="4" s="1"/>
  <c r="B311" i="7" s="1"/>
  <c r="B311" i="8" s="1"/>
  <c r="C311" i="4"/>
  <c r="D310" i="4"/>
  <c r="I310" i="4" s="1"/>
  <c r="J310" i="4" s="1"/>
  <c r="B310" i="7" s="1"/>
  <c r="B310" i="8" s="1"/>
  <c r="C310" i="4"/>
  <c r="B310" i="4"/>
  <c r="D309" i="4"/>
  <c r="I309" i="4" s="1"/>
  <c r="J309" i="4" s="1"/>
  <c r="B309" i="7" s="1"/>
  <c r="B309" i="8" s="1"/>
  <c r="C309" i="4"/>
  <c r="B309" i="4"/>
  <c r="E301" i="8"/>
  <c r="F301" i="8"/>
  <c r="C301" i="8"/>
  <c r="D301" i="8" s="1"/>
  <c r="C303" i="8"/>
  <c r="D303" i="8" s="1"/>
  <c r="F303" i="8"/>
  <c r="E303" i="8"/>
  <c r="F300" i="8"/>
  <c r="C300" i="8"/>
  <c r="D300" i="8" s="1"/>
  <c r="E300" i="8"/>
  <c r="D307" i="4"/>
  <c r="I307" i="4" s="1"/>
  <c r="J307" i="4" s="1"/>
  <c r="B307" i="7" s="1"/>
  <c r="B307" i="8" s="1"/>
  <c r="C307" i="4"/>
  <c r="B307" i="4"/>
  <c r="C298" i="8"/>
  <c r="D298" i="8" s="1"/>
  <c r="E298" i="8"/>
  <c r="F298" i="8"/>
  <c r="D313" i="4"/>
  <c r="I313" i="4" s="1"/>
  <c r="J313" i="4" s="1"/>
  <c r="B313" i="7" s="1"/>
  <c r="B313" i="8" s="1"/>
  <c r="C313" i="4"/>
  <c r="B313" i="4"/>
  <c r="F302" i="8"/>
  <c r="C302" i="8"/>
  <c r="D302" i="8" s="1"/>
  <c r="E302" i="8"/>
  <c r="F304" i="8"/>
  <c r="C304" i="8"/>
  <c r="D304" i="8" s="1"/>
  <c r="E304" i="8"/>
  <c r="D308" i="4"/>
  <c r="I308" i="4" s="1"/>
  <c r="J308" i="4" s="1"/>
  <c r="B308" i="7" s="1"/>
  <c r="B308" i="8" s="1"/>
  <c r="C308" i="4"/>
  <c r="B308" i="4"/>
  <c r="D312" i="4"/>
  <c r="I312" i="4" s="1"/>
  <c r="J312" i="4" s="1"/>
  <c r="B312" i="7" s="1"/>
  <c r="B312" i="8" s="1"/>
  <c r="C312" i="4"/>
  <c r="B312" i="4"/>
  <c r="A331" i="2"/>
  <c r="A330" i="2"/>
  <c r="A329" i="2"/>
  <c r="A328" i="2"/>
  <c r="A327" i="2"/>
  <c r="A326" i="2"/>
  <c r="A325" i="2"/>
  <c r="B324" i="2"/>
  <c r="B315" i="7"/>
  <c r="C315" i="8" s="1"/>
  <c r="B315" i="4"/>
  <c r="B315" i="3"/>
  <c r="A316" i="7"/>
  <c r="A316" i="8" s="1"/>
  <c r="A316" i="3"/>
  <c r="A316" i="4" s="1"/>
  <c r="A317" i="7"/>
  <c r="A317" i="8" s="1"/>
  <c r="A317" i="3"/>
  <c r="A317" i="4" s="1"/>
  <c r="A318" i="7"/>
  <c r="A318" i="8" s="1"/>
  <c r="A318" i="3"/>
  <c r="A318" i="4" s="1"/>
  <c r="A319" i="7"/>
  <c r="A319" i="8" s="1"/>
  <c r="A319" i="3"/>
  <c r="A319" i="4" s="1"/>
  <c r="A320" i="7"/>
  <c r="A320" i="8" s="1"/>
  <c r="A320" i="3"/>
  <c r="A320" i="4" s="1"/>
  <c r="A321" i="7"/>
  <c r="A321" i="8" s="1"/>
  <c r="A321" i="3"/>
  <c r="A321" i="4" s="1"/>
  <c r="A322" i="7"/>
  <c r="A322" i="8" s="1"/>
  <c r="A322" i="3"/>
  <c r="A322" i="4" s="1"/>
  <c r="F313" i="8" l="1"/>
  <c r="C313" i="8"/>
  <c r="D313" i="8" s="1"/>
  <c r="E313" i="8"/>
  <c r="C318" i="4"/>
  <c r="D318" i="4"/>
  <c r="I318" i="4" s="1"/>
  <c r="J318" i="4" s="1"/>
  <c r="B318" i="7" s="1"/>
  <c r="B318" i="8" s="1"/>
  <c r="B318" i="4"/>
  <c r="F309" i="8"/>
  <c r="C309" i="8"/>
  <c r="D309" i="8" s="1"/>
  <c r="E309" i="8"/>
  <c r="B317" i="4"/>
  <c r="D317" i="4"/>
  <c r="I317" i="4" s="1"/>
  <c r="J317" i="4" s="1"/>
  <c r="B317" i="7" s="1"/>
  <c r="B317" i="8" s="1"/>
  <c r="C317" i="4"/>
  <c r="F312" i="8"/>
  <c r="C312" i="8"/>
  <c r="D312" i="8" s="1"/>
  <c r="E312" i="8"/>
  <c r="E310" i="8"/>
  <c r="C310" i="8"/>
  <c r="D310" i="8" s="1"/>
  <c r="F310" i="8"/>
  <c r="F307" i="8"/>
  <c r="C307" i="8"/>
  <c r="D307" i="8" s="1"/>
  <c r="E307" i="8"/>
  <c r="C311" i="8"/>
  <c r="D311" i="8" s="1"/>
  <c r="E311" i="8"/>
  <c r="F311" i="8"/>
  <c r="D320" i="4"/>
  <c r="I320" i="4" s="1"/>
  <c r="J320" i="4" s="1"/>
  <c r="B320" i="7" s="1"/>
  <c r="B320" i="8" s="1"/>
  <c r="C320" i="4"/>
  <c r="B320" i="4"/>
  <c r="F308" i="8"/>
  <c r="C308" i="8"/>
  <c r="D308" i="8" s="1"/>
  <c r="E308" i="8"/>
  <c r="C322" i="4"/>
  <c r="B322" i="4"/>
  <c r="D322" i="4"/>
  <c r="I322" i="4" s="1"/>
  <c r="J322" i="4" s="1"/>
  <c r="B322" i="7" s="1"/>
  <c r="B322" i="8" s="1"/>
  <c r="D319" i="4"/>
  <c r="I319" i="4" s="1"/>
  <c r="J319" i="4" s="1"/>
  <c r="B319" i="7" s="1"/>
  <c r="B319" i="8" s="1"/>
  <c r="C319" i="4"/>
  <c r="B319" i="4"/>
  <c r="D316" i="4"/>
  <c r="I316" i="4" s="1"/>
  <c r="J316" i="4" s="1"/>
  <c r="B316" i="7" s="1"/>
  <c r="B316" i="8" s="1"/>
  <c r="C316" i="4"/>
  <c r="B316" i="4"/>
  <c r="D321" i="4"/>
  <c r="I321" i="4" s="1"/>
  <c r="J321" i="4" s="1"/>
  <c r="B321" i="7" s="1"/>
  <c r="B321" i="8" s="1"/>
  <c r="C321" i="4"/>
  <c r="B321" i="4"/>
  <c r="A340" i="2"/>
  <c r="A339" i="2"/>
  <c r="A338" i="2"/>
  <c r="A337" i="2"/>
  <c r="A336" i="2"/>
  <c r="A335" i="2"/>
  <c r="A334" i="2"/>
  <c r="B333" i="2"/>
  <c r="B324" i="7"/>
  <c r="C324" i="8" s="1"/>
  <c r="B324" i="4"/>
  <c r="B324" i="3"/>
  <c r="A325" i="7"/>
  <c r="A325" i="8" s="1"/>
  <c r="A325" i="3"/>
  <c r="A325" i="4" s="1"/>
  <c r="A326" i="7"/>
  <c r="A326" i="8" s="1"/>
  <c r="A326" i="3"/>
  <c r="A326" i="4" s="1"/>
  <c r="A327" i="7"/>
  <c r="A327" i="8" s="1"/>
  <c r="A327" i="3"/>
  <c r="A327" i="4" s="1"/>
  <c r="A328" i="7"/>
  <c r="A328" i="8" s="1"/>
  <c r="A328" i="3"/>
  <c r="A328" i="4" s="1"/>
  <c r="A329" i="7"/>
  <c r="A329" i="8" s="1"/>
  <c r="A329" i="3"/>
  <c r="A329" i="4" s="1"/>
  <c r="A330" i="7"/>
  <c r="A330" i="8" s="1"/>
  <c r="A330" i="3"/>
  <c r="A330" i="4" s="1"/>
  <c r="A331" i="7"/>
  <c r="A331" i="8" s="1"/>
  <c r="A331" i="3"/>
  <c r="A331" i="4" s="1"/>
  <c r="F317" i="8" l="1"/>
  <c r="E317" i="8"/>
  <c r="C317" i="8"/>
  <c r="D317" i="8" s="1"/>
  <c r="F320" i="8"/>
  <c r="C320" i="8"/>
  <c r="D320" i="8" s="1"/>
  <c r="E320" i="8"/>
  <c r="F321" i="8"/>
  <c r="C321" i="8"/>
  <c r="D321" i="8" s="1"/>
  <c r="E321" i="8"/>
  <c r="D325" i="4"/>
  <c r="I325" i="4" s="1"/>
  <c r="J325" i="4" s="1"/>
  <c r="B325" i="7" s="1"/>
  <c r="B325" i="8" s="1"/>
  <c r="C325" i="4"/>
  <c r="B325" i="4"/>
  <c r="D327" i="4"/>
  <c r="I327" i="4" s="1"/>
  <c r="J327" i="4" s="1"/>
  <c r="B327" i="7" s="1"/>
  <c r="B327" i="8" s="1"/>
  <c r="C327" i="4"/>
  <c r="B327" i="4"/>
  <c r="F318" i="8"/>
  <c r="C318" i="8"/>
  <c r="D318" i="8" s="1"/>
  <c r="E318" i="8"/>
  <c r="C316" i="8"/>
  <c r="D316" i="8" s="1"/>
  <c r="F316" i="8"/>
  <c r="E316" i="8"/>
  <c r="D328" i="4"/>
  <c r="I328" i="4" s="1"/>
  <c r="J328" i="4" s="1"/>
  <c r="B328" i="7" s="1"/>
  <c r="B328" i="8" s="1"/>
  <c r="C328" i="4"/>
  <c r="B328" i="4"/>
  <c r="D331" i="4"/>
  <c r="I331" i="4" s="1"/>
  <c r="J331" i="4" s="1"/>
  <c r="B331" i="7" s="1"/>
  <c r="B331" i="8" s="1"/>
  <c r="C331" i="4"/>
  <c r="B331" i="4"/>
  <c r="D326" i="4"/>
  <c r="I326" i="4" s="1"/>
  <c r="J326" i="4" s="1"/>
  <c r="B326" i="7" s="1"/>
  <c r="B326" i="8" s="1"/>
  <c r="C326" i="4"/>
  <c r="B326" i="4"/>
  <c r="E319" i="8"/>
  <c r="C319" i="8"/>
  <c r="D319" i="8" s="1"/>
  <c r="F319" i="8"/>
  <c r="D329" i="4"/>
  <c r="I329" i="4" s="1"/>
  <c r="J329" i="4" s="1"/>
  <c r="B329" i="7" s="1"/>
  <c r="B329" i="8" s="1"/>
  <c r="C329" i="4"/>
  <c r="B329" i="4"/>
  <c r="D330" i="4"/>
  <c r="I330" i="4" s="1"/>
  <c r="J330" i="4" s="1"/>
  <c r="B330" i="7" s="1"/>
  <c r="B330" i="8" s="1"/>
  <c r="C330" i="4"/>
  <c r="B330" i="4"/>
  <c r="F322" i="8"/>
  <c r="C322" i="8"/>
  <c r="D322" i="8" s="1"/>
  <c r="E322" i="8"/>
  <c r="A349" i="2"/>
  <c r="A348" i="2"/>
  <c r="A347" i="2"/>
  <c r="A346" i="2"/>
  <c r="A345" i="2"/>
  <c r="A344" i="2"/>
  <c r="A343" i="2"/>
  <c r="B342" i="2"/>
  <c r="B333" i="7"/>
  <c r="C333" i="8" s="1"/>
  <c r="B333" i="4"/>
  <c r="B333" i="3"/>
  <c r="A334" i="7"/>
  <c r="A334" i="8" s="1"/>
  <c r="A334" i="3"/>
  <c r="A334" i="4" s="1"/>
  <c r="A335" i="7"/>
  <c r="A335" i="8" s="1"/>
  <c r="A335" i="3"/>
  <c r="A335" i="4" s="1"/>
  <c r="A336" i="7"/>
  <c r="A336" i="8" s="1"/>
  <c r="A336" i="3"/>
  <c r="A336" i="4" s="1"/>
  <c r="A337" i="7"/>
  <c r="A337" i="8" s="1"/>
  <c r="A337" i="3"/>
  <c r="A337" i="4" s="1"/>
  <c r="A338" i="7"/>
  <c r="A338" i="8" s="1"/>
  <c r="A338" i="3"/>
  <c r="A338" i="4" s="1"/>
  <c r="A339" i="7"/>
  <c r="A339" i="8" s="1"/>
  <c r="A339" i="3"/>
  <c r="A339" i="4" s="1"/>
  <c r="A340" i="7"/>
  <c r="A340" i="8" s="1"/>
  <c r="A340" i="3"/>
  <c r="A340" i="4" s="1"/>
  <c r="E327" i="8" l="1"/>
  <c r="F327" i="8"/>
  <c r="C327" i="8"/>
  <c r="D327" i="8" s="1"/>
  <c r="F325" i="8"/>
  <c r="E325" i="8"/>
  <c r="C325" i="8"/>
  <c r="D325" i="8" s="1"/>
  <c r="F331" i="8"/>
  <c r="C331" i="8"/>
  <c r="D331" i="8" s="1"/>
  <c r="E331" i="8"/>
  <c r="B337" i="4"/>
  <c r="D337" i="4"/>
  <c r="I337" i="4" s="1"/>
  <c r="J337" i="4" s="1"/>
  <c r="B337" i="7" s="1"/>
  <c r="B337" i="8" s="1"/>
  <c r="C337" i="4"/>
  <c r="D334" i="4"/>
  <c r="I334" i="4" s="1"/>
  <c r="J334" i="4" s="1"/>
  <c r="B334" i="7" s="1"/>
  <c r="B334" i="8" s="1"/>
  <c r="C334" i="4"/>
  <c r="B334" i="4"/>
  <c r="E328" i="8"/>
  <c r="F328" i="8"/>
  <c r="C328" i="8"/>
  <c r="D328" i="8" s="1"/>
  <c r="F330" i="8"/>
  <c r="E330" i="8"/>
  <c r="C330" i="8"/>
  <c r="D330" i="8" s="1"/>
  <c r="F326" i="8"/>
  <c r="C326" i="8"/>
  <c r="D326" i="8" s="1"/>
  <c r="E326" i="8"/>
  <c r="D340" i="4"/>
  <c r="I340" i="4" s="1"/>
  <c r="J340" i="4" s="1"/>
  <c r="B340" i="7" s="1"/>
  <c r="B340" i="8" s="1"/>
  <c r="C340" i="4"/>
  <c r="B340" i="4"/>
  <c r="C338" i="4"/>
  <c r="D338" i="4"/>
  <c r="I338" i="4" s="1"/>
  <c r="J338" i="4" s="1"/>
  <c r="B338" i="7" s="1"/>
  <c r="B338" i="8" s="1"/>
  <c r="B338" i="4"/>
  <c r="F329" i="8"/>
  <c r="C329" i="8"/>
  <c r="D329" i="8" s="1"/>
  <c r="E329" i="8"/>
  <c r="D336" i="4"/>
  <c r="I336" i="4" s="1"/>
  <c r="J336" i="4" s="1"/>
  <c r="B336" i="7" s="1"/>
  <c r="B336" i="8" s="1"/>
  <c r="C336" i="4"/>
  <c r="B336" i="4"/>
  <c r="D335" i="4"/>
  <c r="I335" i="4" s="1"/>
  <c r="J335" i="4" s="1"/>
  <c r="B335" i="7" s="1"/>
  <c r="B335" i="8" s="1"/>
  <c r="C335" i="4"/>
  <c r="B335" i="4"/>
  <c r="D339" i="4"/>
  <c r="I339" i="4" s="1"/>
  <c r="J339" i="4" s="1"/>
  <c r="B339" i="7" s="1"/>
  <c r="B339" i="8" s="1"/>
  <c r="C339" i="4"/>
  <c r="B339" i="4"/>
  <c r="A358" i="2"/>
  <c r="A357" i="2"/>
  <c r="A356" i="2"/>
  <c r="A355" i="2"/>
  <c r="A354" i="2"/>
  <c r="A353" i="2"/>
  <c r="A352" i="2"/>
  <c r="B351" i="2"/>
  <c r="B342" i="7"/>
  <c r="C342" i="8" s="1"/>
  <c r="B342" i="4"/>
  <c r="B342" i="3"/>
  <c r="A343" i="7"/>
  <c r="A343" i="8" s="1"/>
  <c r="A343" i="3"/>
  <c r="A343" i="4" s="1"/>
  <c r="A344" i="7"/>
  <c r="A344" i="8" s="1"/>
  <c r="A344" i="3"/>
  <c r="A344" i="4" s="1"/>
  <c r="A345" i="7"/>
  <c r="A345" i="8" s="1"/>
  <c r="A345" i="3"/>
  <c r="A345" i="4" s="1"/>
  <c r="A346" i="7"/>
  <c r="A346" i="8" s="1"/>
  <c r="A346" i="3"/>
  <c r="A346" i="4" s="1"/>
  <c r="A347" i="7"/>
  <c r="A347" i="8" s="1"/>
  <c r="A347" i="3"/>
  <c r="A347" i="4" s="1"/>
  <c r="A348" i="7"/>
  <c r="A348" i="8" s="1"/>
  <c r="A348" i="3"/>
  <c r="A348" i="4" s="1"/>
  <c r="A349" i="7"/>
  <c r="A349" i="8" s="1"/>
  <c r="A349" i="3"/>
  <c r="A349" i="4" s="1"/>
  <c r="F334" i="8" l="1"/>
  <c r="C334" i="8"/>
  <c r="D334" i="8" s="1"/>
  <c r="E334" i="8"/>
  <c r="F338" i="8"/>
  <c r="E338" i="8"/>
  <c r="C338" i="8"/>
  <c r="D338" i="8" s="1"/>
  <c r="E337" i="8"/>
  <c r="F337" i="8"/>
  <c r="C337" i="8"/>
  <c r="D337" i="8" s="1"/>
  <c r="F340" i="8"/>
  <c r="C340" i="8"/>
  <c r="D340" i="8" s="1"/>
  <c r="E340" i="8"/>
  <c r="F339" i="8"/>
  <c r="C339" i="8"/>
  <c r="D339" i="8" s="1"/>
  <c r="E339" i="8"/>
  <c r="C344" i="4"/>
  <c r="B344" i="4"/>
  <c r="D344" i="4"/>
  <c r="I344" i="4" s="1"/>
  <c r="J344" i="4" s="1"/>
  <c r="B344" i="7" s="1"/>
  <c r="B344" i="8" s="1"/>
  <c r="D343" i="4"/>
  <c r="I343" i="4" s="1"/>
  <c r="J343" i="4" s="1"/>
  <c r="B343" i="7" s="1"/>
  <c r="B343" i="8" s="1"/>
  <c r="C343" i="4"/>
  <c r="B343" i="4"/>
  <c r="F335" i="8"/>
  <c r="C335" i="8"/>
  <c r="D335" i="8" s="1"/>
  <c r="E335" i="8"/>
  <c r="D345" i="4"/>
  <c r="I345" i="4" s="1"/>
  <c r="J345" i="4" s="1"/>
  <c r="B345" i="7" s="1"/>
  <c r="B345" i="8" s="1"/>
  <c r="B345" i="4"/>
  <c r="C345" i="4"/>
  <c r="D347" i="4"/>
  <c r="I347" i="4" s="1"/>
  <c r="J347" i="4" s="1"/>
  <c r="B347" i="7" s="1"/>
  <c r="B347" i="8" s="1"/>
  <c r="C347" i="4"/>
  <c r="B347" i="4"/>
  <c r="D346" i="4"/>
  <c r="I346" i="4" s="1"/>
  <c r="J346" i="4" s="1"/>
  <c r="B346" i="7" s="1"/>
  <c r="B346" i="8" s="1"/>
  <c r="C346" i="4"/>
  <c r="B346" i="4"/>
  <c r="D349" i="4"/>
  <c r="I349" i="4" s="1"/>
  <c r="J349" i="4" s="1"/>
  <c r="B349" i="7" s="1"/>
  <c r="B349" i="8" s="1"/>
  <c r="C349" i="4"/>
  <c r="B349" i="4"/>
  <c r="F336" i="8"/>
  <c r="C336" i="8"/>
  <c r="D336" i="8" s="1"/>
  <c r="E336" i="8"/>
  <c r="D348" i="4"/>
  <c r="I348" i="4" s="1"/>
  <c r="J348" i="4" s="1"/>
  <c r="B348" i="7" s="1"/>
  <c r="B348" i="8" s="1"/>
  <c r="C348" i="4"/>
  <c r="B348" i="4"/>
  <c r="A367" i="2"/>
  <c r="A366" i="2"/>
  <c r="A365" i="2"/>
  <c r="A364" i="2"/>
  <c r="A363" i="2"/>
  <c r="A362" i="2"/>
  <c r="A361" i="2"/>
  <c r="B360" i="2"/>
  <c r="B351" i="7"/>
  <c r="C351" i="8" s="1"/>
  <c r="B351" i="4"/>
  <c r="B351" i="3"/>
  <c r="A352" i="7"/>
  <c r="A352" i="8" s="1"/>
  <c r="A352" i="3"/>
  <c r="A352" i="4" s="1"/>
  <c r="A353" i="7"/>
  <c r="A353" i="8" s="1"/>
  <c r="A353" i="3"/>
  <c r="A353" i="4" s="1"/>
  <c r="A354" i="7"/>
  <c r="A354" i="8" s="1"/>
  <c r="A354" i="3"/>
  <c r="A354" i="4" s="1"/>
  <c r="A355" i="7"/>
  <c r="A355" i="8" s="1"/>
  <c r="A355" i="3"/>
  <c r="A355" i="4" s="1"/>
  <c r="A356" i="7"/>
  <c r="A356" i="8" s="1"/>
  <c r="A356" i="3"/>
  <c r="A356" i="4" s="1"/>
  <c r="A357" i="7"/>
  <c r="A357" i="8" s="1"/>
  <c r="A357" i="3"/>
  <c r="A357" i="4" s="1"/>
  <c r="A358" i="7"/>
  <c r="A358" i="8" s="1"/>
  <c r="A358" i="3"/>
  <c r="A358" i="4" s="1"/>
  <c r="E346" i="8" l="1"/>
  <c r="F346" i="8"/>
  <c r="C346" i="8"/>
  <c r="D346" i="8" s="1"/>
  <c r="C347" i="8"/>
  <c r="D347" i="8" s="1"/>
  <c r="F347" i="8"/>
  <c r="E347" i="8"/>
  <c r="F345" i="8"/>
  <c r="E345" i="8"/>
  <c r="C345" i="8"/>
  <c r="D345" i="8" s="1"/>
  <c r="C348" i="8"/>
  <c r="D348" i="8" s="1"/>
  <c r="E348" i="8"/>
  <c r="F348" i="8"/>
  <c r="D356" i="4"/>
  <c r="I356" i="4" s="1"/>
  <c r="J356" i="4" s="1"/>
  <c r="B356" i="7" s="1"/>
  <c r="B356" i="8" s="1"/>
  <c r="C356" i="4"/>
  <c r="B356" i="4"/>
  <c r="D355" i="4"/>
  <c r="I355" i="4" s="1"/>
  <c r="J355" i="4" s="1"/>
  <c r="B355" i="7" s="1"/>
  <c r="B355" i="8" s="1"/>
  <c r="C355" i="4"/>
  <c r="B355" i="4"/>
  <c r="D354" i="4"/>
  <c r="I354" i="4" s="1"/>
  <c r="J354" i="4" s="1"/>
  <c r="B354" i="7" s="1"/>
  <c r="B354" i="8" s="1"/>
  <c r="C354" i="4"/>
  <c r="B354" i="4"/>
  <c r="B353" i="4"/>
  <c r="D353" i="4"/>
  <c r="I353" i="4" s="1"/>
  <c r="J353" i="4" s="1"/>
  <c r="B353" i="7" s="1"/>
  <c r="B353" i="8" s="1"/>
  <c r="C353" i="4"/>
  <c r="D352" i="4"/>
  <c r="I352" i="4" s="1"/>
  <c r="J352" i="4" s="1"/>
  <c r="B352" i="7" s="1"/>
  <c r="B352" i="8" s="1"/>
  <c r="C352" i="4"/>
  <c r="B352" i="4"/>
  <c r="C358" i="4"/>
  <c r="D358" i="4"/>
  <c r="I358" i="4" s="1"/>
  <c r="J358" i="4" s="1"/>
  <c r="B358" i="7" s="1"/>
  <c r="B358" i="8" s="1"/>
  <c r="B358" i="4"/>
  <c r="F343" i="8"/>
  <c r="E343" i="8"/>
  <c r="C343" i="8"/>
  <c r="D343" i="8" s="1"/>
  <c r="C344" i="8"/>
  <c r="D344" i="8" s="1"/>
  <c r="E344" i="8"/>
  <c r="F344" i="8"/>
  <c r="F349" i="8"/>
  <c r="C349" i="8"/>
  <c r="D349" i="8" s="1"/>
  <c r="E349" i="8"/>
  <c r="B357" i="4"/>
  <c r="D357" i="4"/>
  <c r="I357" i="4" s="1"/>
  <c r="J357" i="4" s="1"/>
  <c r="B357" i="7" s="1"/>
  <c r="B357" i="8" s="1"/>
  <c r="C357" i="4"/>
  <c r="A376" i="2"/>
  <c r="A375" i="2"/>
  <c r="A374" i="2"/>
  <c r="A373" i="2"/>
  <c r="A372" i="2"/>
  <c r="A371" i="2"/>
  <c r="A370" i="2"/>
  <c r="B369" i="2"/>
  <c r="B360" i="7"/>
  <c r="C360" i="8" s="1"/>
  <c r="B360" i="4"/>
  <c r="B360" i="3"/>
  <c r="A361" i="7"/>
  <c r="A361" i="8" s="1"/>
  <c r="A361" i="3"/>
  <c r="A361" i="4" s="1"/>
  <c r="A362" i="7"/>
  <c r="A362" i="8" s="1"/>
  <c r="A362" i="3"/>
  <c r="A362" i="4" s="1"/>
  <c r="A363" i="7"/>
  <c r="A363" i="8" s="1"/>
  <c r="A363" i="3"/>
  <c r="A363" i="4" s="1"/>
  <c r="A364" i="7"/>
  <c r="A364" i="8" s="1"/>
  <c r="A364" i="3"/>
  <c r="A364" i="4" s="1"/>
  <c r="A365" i="7"/>
  <c r="A365" i="8" s="1"/>
  <c r="A365" i="3"/>
  <c r="A365" i="4" s="1"/>
  <c r="A366" i="7"/>
  <c r="A366" i="8" s="1"/>
  <c r="A366" i="3"/>
  <c r="A366" i="4" s="1"/>
  <c r="A367" i="7"/>
  <c r="A367" i="8" s="1"/>
  <c r="A367" i="3"/>
  <c r="A367" i="4" s="1"/>
  <c r="E355" i="8" l="1"/>
  <c r="C355" i="8"/>
  <c r="D355" i="8" s="1"/>
  <c r="F355" i="8"/>
  <c r="F356" i="8"/>
  <c r="C356" i="8"/>
  <c r="D356" i="8" s="1"/>
  <c r="E356" i="8"/>
  <c r="F352" i="8"/>
  <c r="C352" i="8"/>
  <c r="D352" i="8" s="1"/>
  <c r="E352" i="8"/>
  <c r="D362" i="4"/>
  <c r="I362" i="4" s="1"/>
  <c r="J362" i="4" s="1"/>
  <c r="B362" i="7" s="1"/>
  <c r="B362" i="8" s="1"/>
  <c r="C362" i="4"/>
  <c r="B362" i="4"/>
  <c r="C353" i="8"/>
  <c r="D353" i="8" s="1"/>
  <c r="F353" i="8"/>
  <c r="E353" i="8"/>
  <c r="D361" i="4"/>
  <c r="I361" i="4" s="1"/>
  <c r="J361" i="4" s="1"/>
  <c r="B361" i="7" s="1"/>
  <c r="B361" i="8" s="1"/>
  <c r="C361" i="4"/>
  <c r="B361" i="4"/>
  <c r="D363" i="4"/>
  <c r="I363" i="4" s="1"/>
  <c r="J363" i="4" s="1"/>
  <c r="B363" i="7" s="1"/>
  <c r="B363" i="8" s="1"/>
  <c r="C363" i="4"/>
  <c r="B363" i="4"/>
  <c r="C364" i="4"/>
  <c r="B364" i="4"/>
  <c r="D364" i="4"/>
  <c r="I364" i="4" s="1"/>
  <c r="J364" i="4" s="1"/>
  <c r="B364" i="7" s="1"/>
  <c r="B364" i="8" s="1"/>
  <c r="F358" i="8"/>
  <c r="C358" i="8"/>
  <c r="D358" i="8" s="1"/>
  <c r="E358" i="8"/>
  <c r="F354" i="8"/>
  <c r="C354" i="8"/>
  <c r="D354" i="8" s="1"/>
  <c r="E354" i="8"/>
  <c r="D365" i="4"/>
  <c r="I365" i="4" s="1"/>
  <c r="J365" i="4" s="1"/>
  <c r="B365" i="7" s="1"/>
  <c r="B365" i="8" s="1"/>
  <c r="C365" i="4"/>
  <c r="B365" i="4"/>
  <c r="D367" i="4"/>
  <c r="I367" i="4" s="1"/>
  <c r="J367" i="4" s="1"/>
  <c r="B367" i="7" s="1"/>
  <c r="B367" i="8" s="1"/>
  <c r="C367" i="4"/>
  <c r="B367" i="4"/>
  <c r="C357" i="8"/>
  <c r="D357" i="8" s="1"/>
  <c r="F357" i="8"/>
  <c r="E357" i="8"/>
  <c r="D366" i="4"/>
  <c r="I366" i="4" s="1"/>
  <c r="J366" i="4" s="1"/>
  <c r="B366" i="7" s="1"/>
  <c r="B366" i="8" s="1"/>
  <c r="C366" i="4"/>
  <c r="B366" i="4"/>
  <c r="B369" i="7"/>
  <c r="C369" i="8" s="1"/>
  <c r="B369" i="4"/>
  <c r="B369" i="3"/>
  <c r="A370" i="7"/>
  <c r="A370" i="8" s="1"/>
  <c r="A370" i="3"/>
  <c r="A370" i="4" s="1"/>
  <c r="A371" i="7"/>
  <c r="A371" i="8" s="1"/>
  <c r="A371" i="3"/>
  <c r="A371" i="4" s="1"/>
  <c r="A372" i="7"/>
  <c r="A372" i="8" s="1"/>
  <c r="A372" i="3"/>
  <c r="A372" i="4" s="1"/>
  <c r="A373" i="7"/>
  <c r="A373" i="8" s="1"/>
  <c r="A373" i="3"/>
  <c r="A373" i="4" s="1"/>
  <c r="A374" i="7"/>
  <c r="A374" i="8" s="1"/>
  <c r="A374" i="3"/>
  <c r="A374" i="4" s="1"/>
  <c r="A375" i="7"/>
  <c r="A375" i="8" s="1"/>
  <c r="A375" i="3"/>
  <c r="A375" i="4" s="1"/>
  <c r="A376" i="7"/>
  <c r="A376" i="8" s="1"/>
  <c r="A376" i="3"/>
  <c r="A376" i="4" s="1"/>
  <c r="A385" i="2"/>
  <c r="A384" i="2"/>
  <c r="A383" i="2"/>
  <c r="A382" i="2"/>
  <c r="A381" i="2"/>
  <c r="A380" i="2"/>
  <c r="A379" i="2"/>
  <c r="B378" i="2"/>
  <c r="F361" i="8" l="1"/>
  <c r="E361" i="8"/>
  <c r="C361" i="8"/>
  <c r="D361" i="8" s="1"/>
  <c r="F362" i="8"/>
  <c r="C362" i="8"/>
  <c r="D362" i="8" s="1"/>
  <c r="E362" i="8"/>
  <c r="D375" i="4"/>
  <c r="I375" i="4" s="1"/>
  <c r="J375" i="4" s="1"/>
  <c r="B375" i="7" s="1"/>
  <c r="B375" i="8" s="1"/>
  <c r="C375" i="4"/>
  <c r="B375" i="4"/>
  <c r="E364" i="8"/>
  <c r="F364" i="8"/>
  <c r="C364" i="8"/>
  <c r="D364" i="8" s="1"/>
  <c r="D374" i="4"/>
  <c r="I374" i="4" s="1"/>
  <c r="J374" i="4" s="1"/>
  <c r="B374" i="7" s="1"/>
  <c r="B374" i="8" s="1"/>
  <c r="C374" i="4"/>
  <c r="B374" i="4"/>
  <c r="F366" i="8"/>
  <c r="C366" i="8"/>
  <c r="D366" i="8" s="1"/>
  <c r="E366" i="8"/>
  <c r="D373" i="4"/>
  <c r="I373" i="4" s="1"/>
  <c r="J373" i="4" s="1"/>
  <c r="B373" i="7" s="1"/>
  <c r="B373" i="8" s="1"/>
  <c r="C373" i="4"/>
  <c r="B373" i="4"/>
  <c r="D376" i="4"/>
  <c r="I376" i="4" s="1"/>
  <c r="J376" i="4" s="1"/>
  <c r="B376" i="7" s="1"/>
  <c r="B376" i="8" s="1"/>
  <c r="C376" i="4"/>
  <c r="B376" i="4"/>
  <c r="F363" i="8"/>
  <c r="E363" i="8"/>
  <c r="C363" i="8"/>
  <c r="D363" i="8" s="1"/>
  <c r="D370" i="4"/>
  <c r="I370" i="4" s="1"/>
  <c r="J370" i="4" s="1"/>
  <c r="B370" i="7" s="1"/>
  <c r="B370" i="8" s="1"/>
  <c r="C370" i="4"/>
  <c r="B370" i="4"/>
  <c r="C367" i="8"/>
  <c r="D367" i="8" s="1"/>
  <c r="F367" i="8"/>
  <c r="E367" i="8"/>
  <c r="F365" i="8"/>
  <c r="C365" i="8"/>
  <c r="D365" i="8" s="1"/>
  <c r="E365" i="8"/>
  <c r="D372" i="4"/>
  <c r="I372" i="4" s="1"/>
  <c r="J372" i="4" s="1"/>
  <c r="B372" i="7" s="1"/>
  <c r="B372" i="8" s="1"/>
  <c r="C372" i="4"/>
  <c r="B372" i="4"/>
  <c r="D371" i="4"/>
  <c r="I371" i="4" s="1"/>
  <c r="J371" i="4" s="1"/>
  <c r="B371" i="7" s="1"/>
  <c r="B371" i="8" s="1"/>
  <c r="C371" i="4"/>
  <c r="B371" i="4"/>
  <c r="B378" i="7"/>
  <c r="C378" i="8" s="1"/>
  <c r="B378" i="4"/>
  <c r="B378" i="3"/>
  <c r="A379" i="7"/>
  <c r="A379" i="8" s="1"/>
  <c r="A379" i="3"/>
  <c r="A379" i="4" s="1"/>
  <c r="A380" i="7"/>
  <c r="A380" i="8" s="1"/>
  <c r="A380" i="3"/>
  <c r="A380" i="4" s="1"/>
  <c r="A381" i="7"/>
  <c r="A381" i="8" s="1"/>
  <c r="A381" i="3"/>
  <c r="A381" i="4" s="1"/>
  <c r="A382" i="7"/>
  <c r="A382" i="8" s="1"/>
  <c r="A382" i="3"/>
  <c r="A382" i="4" s="1"/>
  <c r="A383" i="7"/>
  <c r="A383" i="8" s="1"/>
  <c r="A383" i="3"/>
  <c r="A383" i="4" s="1"/>
  <c r="A384" i="7"/>
  <c r="A384" i="8" s="1"/>
  <c r="A384" i="3"/>
  <c r="A384" i="4" s="1"/>
  <c r="A385" i="7"/>
  <c r="A385" i="8" s="1"/>
  <c r="A385" i="3"/>
  <c r="A385" i="4" s="1"/>
  <c r="A394" i="2"/>
  <c r="A393" i="2"/>
  <c r="A392" i="2"/>
  <c r="A391" i="2"/>
  <c r="A390" i="2"/>
  <c r="A389" i="2"/>
  <c r="A388" i="2"/>
  <c r="B387" i="2"/>
  <c r="F374" i="8" l="1"/>
  <c r="C374" i="8"/>
  <c r="D374" i="8" s="1"/>
  <c r="E374" i="8"/>
  <c r="B379" i="4"/>
  <c r="D379" i="4"/>
  <c r="I379" i="4" s="1"/>
  <c r="J379" i="4" s="1"/>
  <c r="B379" i="7" s="1"/>
  <c r="B379" i="8" s="1"/>
  <c r="C379" i="4"/>
  <c r="C384" i="4"/>
  <c r="B384" i="4"/>
  <c r="D384" i="4"/>
  <c r="I384" i="4" s="1"/>
  <c r="J384" i="4" s="1"/>
  <c r="B384" i="7" s="1"/>
  <c r="B384" i="8" s="1"/>
  <c r="E371" i="8"/>
  <c r="F371" i="8"/>
  <c r="C371" i="8"/>
  <c r="D371" i="8" s="1"/>
  <c r="F375" i="8"/>
  <c r="C375" i="8"/>
  <c r="D375" i="8" s="1"/>
  <c r="E375" i="8"/>
  <c r="F376" i="8"/>
  <c r="C376" i="8"/>
  <c r="D376" i="8" s="1"/>
  <c r="E376" i="8"/>
  <c r="F372" i="8"/>
  <c r="C372" i="8"/>
  <c r="D372" i="8" s="1"/>
  <c r="E372" i="8"/>
  <c r="D385" i="4"/>
  <c r="I385" i="4" s="1"/>
  <c r="J385" i="4" s="1"/>
  <c r="B385" i="7" s="1"/>
  <c r="B385" i="8" s="1"/>
  <c r="C385" i="4"/>
  <c r="B385" i="4"/>
  <c r="D382" i="4"/>
  <c r="I382" i="4" s="1"/>
  <c r="J382" i="4" s="1"/>
  <c r="B382" i="7" s="1"/>
  <c r="B382" i="8" s="1"/>
  <c r="C382" i="4"/>
  <c r="B382" i="4"/>
  <c r="D383" i="4"/>
  <c r="I383" i="4" s="1"/>
  <c r="J383" i="4" s="1"/>
  <c r="B383" i="7" s="1"/>
  <c r="B383" i="8" s="1"/>
  <c r="C383" i="4"/>
  <c r="B383" i="4"/>
  <c r="E373" i="8"/>
  <c r="F373" i="8"/>
  <c r="C373" i="8"/>
  <c r="D373" i="8" s="1"/>
  <c r="F370" i="8"/>
  <c r="E370" i="8"/>
  <c r="C370" i="8"/>
  <c r="D370" i="8" s="1"/>
  <c r="D381" i="4"/>
  <c r="I381" i="4" s="1"/>
  <c r="J381" i="4" s="1"/>
  <c r="B381" i="7" s="1"/>
  <c r="B381" i="8" s="1"/>
  <c r="C381" i="4"/>
  <c r="B381" i="4"/>
  <c r="C380" i="4"/>
  <c r="D380" i="4"/>
  <c r="I380" i="4" s="1"/>
  <c r="J380" i="4" s="1"/>
  <c r="B380" i="7" s="1"/>
  <c r="B380" i="8" s="1"/>
  <c r="B380" i="4"/>
  <c r="B387" i="7"/>
  <c r="C387" i="8" s="1"/>
  <c r="B387" i="4"/>
  <c r="B387" i="3"/>
  <c r="A388" i="7"/>
  <c r="A388" i="8" s="1"/>
  <c r="A388" i="3"/>
  <c r="A388" i="4" s="1"/>
  <c r="A389" i="7"/>
  <c r="A389" i="8" s="1"/>
  <c r="A389" i="3"/>
  <c r="A389" i="4" s="1"/>
  <c r="A390" i="7"/>
  <c r="A390" i="8" s="1"/>
  <c r="A390" i="3"/>
  <c r="A390" i="4" s="1"/>
  <c r="A391" i="7"/>
  <c r="A391" i="8" s="1"/>
  <c r="A391" i="3"/>
  <c r="A391" i="4" s="1"/>
  <c r="A392" i="7"/>
  <c r="A392" i="8" s="1"/>
  <c r="A392" i="3"/>
  <c r="A392" i="4" s="1"/>
  <c r="A393" i="7"/>
  <c r="A393" i="8" s="1"/>
  <c r="A393" i="3"/>
  <c r="A393" i="4" s="1"/>
  <c r="A394" i="7"/>
  <c r="A394" i="8" s="1"/>
  <c r="A394" i="3"/>
  <c r="A394" i="4" s="1"/>
  <c r="A403" i="2"/>
  <c r="A402" i="2"/>
  <c r="A401" i="2"/>
  <c r="A400" i="2"/>
  <c r="A399" i="2"/>
  <c r="A398" i="2"/>
  <c r="A397" i="2"/>
  <c r="B396" i="2"/>
  <c r="D394" i="4" l="1"/>
  <c r="I394" i="4" s="1"/>
  <c r="J394" i="4" s="1"/>
  <c r="B394" i="7" s="1"/>
  <c r="B394" i="8" s="1"/>
  <c r="C394" i="4"/>
  <c r="B394" i="4"/>
  <c r="F384" i="8"/>
  <c r="C384" i="8"/>
  <c r="D384" i="8" s="1"/>
  <c r="E384" i="8"/>
  <c r="E382" i="8"/>
  <c r="F382" i="8"/>
  <c r="C382" i="8"/>
  <c r="D382" i="8" s="1"/>
  <c r="C380" i="8"/>
  <c r="D380" i="8" s="1"/>
  <c r="E380" i="8"/>
  <c r="F380" i="8"/>
  <c r="F385" i="8"/>
  <c r="C385" i="8"/>
  <c r="D385" i="8" s="1"/>
  <c r="E385" i="8"/>
  <c r="C379" i="8"/>
  <c r="D379" i="8" s="1"/>
  <c r="E379" i="8"/>
  <c r="F379" i="8"/>
  <c r="D388" i="4"/>
  <c r="I388" i="4" s="1"/>
  <c r="J388" i="4" s="1"/>
  <c r="B388" i="7" s="1"/>
  <c r="B388" i="8" s="1"/>
  <c r="C388" i="4"/>
  <c r="B388" i="4"/>
  <c r="B393" i="4"/>
  <c r="D393" i="4"/>
  <c r="I393" i="4" s="1"/>
  <c r="J393" i="4" s="1"/>
  <c r="B393" i="7" s="1"/>
  <c r="B393" i="8" s="1"/>
  <c r="C393" i="4"/>
  <c r="D390" i="4"/>
  <c r="I390" i="4" s="1"/>
  <c r="J390" i="4" s="1"/>
  <c r="B390" i="7" s="1"/>
  <c r="B390" i="8" s="1"/>
  <c r="C390" i="4"/>
  <c r="B390" i="4"/>
  <c r="C383" i="8"/>
  <c r="D383" i="8" s="1"/>
  <c r="E383" i="8"/>
  <c r="F383" i="8"/>
  <c r="D392" i="4"/>
  <c r="I392" i="4" s="1"/>
  <c r="J392" i="4" s="1"/>
  <c r="B392" i="7" s="1"/>
  <c r="B392" i="8" s="1"/>
  <c r="C392" i="4"/>
  <c r="B392" i="4"/>
  <c r="D391" i="4"/>
  <c r="I391" i="4" s="1"/>
  <c r="J391" i="4" s="1"/>
  <c r="B391" i="7" s="1"/>
  <c r="B391" i="8" s="1"/>
  <c r="C391" i="4"/>
  <c r="B391" i="4"/>
  <c r="E381" i="8"/>
  <c r="C381" i="8"/>
  <c r="D381" i="8" s="1"/>
  <c r="F381" i="8"/>
  <c r="D389" i="4"/>
  <c r="I389" i="4" s="1"/>
  <c r="J389" i="4" s="1"/>
  <c r="B389" i="7" s="1"/>
  <c r="B389" i="8" s="1"/>
  <c r="C389" i="4"/>
  <c r="B389" i="4"/>
  <c r="B396" i="7"/>
  <c r="C396" i="8" s="1"/>
  <c r="B396" i="4"/>
  <c r="B396" i="3"/>
  <c r="A397" i="7"/>
  <c r="A397" i="8" s="1"/>
  <c r="A397" i="3"/>
  <c r="A397" i="4" s="1"/>
  <c r="A398" i="7"/>
  <c r="A398" i="8" s="1"/>
  <c r="A398" i="3"/>
  <c r="A398" i="4" s="1"/>
  <c r="A399" i="7"/>
  <c r="A399" i="8" s="1"/>
  <c r="A399" i="3"/>
  <c r="A399" i="4" s="1"/>
  <c r="A400" i="7"/>
  <c r="A400" i="8" s="1"/>
  <c r="A400" i="3"/>
  <c r="A400" i="4" s="1"/>
  <c r="A401" i="7"/>
  <c r="A401" i="8" s="1"/>
  <c r="A401" i="3"/>
  <c r="A401" i="4" s="1"/>
  <c r="A402" i="7"/>
  <c r="A402" i="8" s="1"/>
  <c r="A402" i="3"/>
  <c r="A402" i="4" s="1"/>
  <c r="A403" i="7"/>
  <c r="A403" i="8" s="1"/>
  <c r="A403" i="3"/>
  <c r="A403" i="4" s="1"/>
  <c r="A412" i="2"/>
  <c r="A411" i="2"/>
  <c r="A410" i="2"/>
  <c r="A409" i="2"/>
  <c r="A408" i="2"/>
  <c r="A407" i="2"/>
  <c r="A406" i="2"/>
  <c r="B405" i="2"/>
  <c r="C392" i="8" l="1"/>
  <c r="D392" i="8" s="1"/>
  <c r="E392" i="8"/>
  <c r="F392" i="8"/>
  <c r="D403" i="4"/>
  <c r="I403" i="4" s="1"/>
  <c r="J403" i="4" s="1"/>
  <c r="B403" i="7" s="1"/>
  <c r="B403" i="8" s="1"/>
  <c r="C403" i="4"/>
  <c r="B403" i="4"/>
  <c r="D397" i="4"/>
  <c r="I397" i="4" s="1"/>
  <c r="J397" i="4" s="1"/>
  <c r="B397" i="7" s="1"/>
  <c r="B397" i="8" s="1"/>
  <c r="C397" i="4"/>
  <c r="B397" i="4"/>
  <c r="F390" i="8"/>
  <c r="C390" i="8"/>
  <c r="D390" i="8" s="1"/>
  <c r="E390" i="8"/>
  <c r="F393" i="8"/>
  <c r="C393" i="8"/>
  <c r="D393" i="8" s="1"/>
  <c r="E393" i="8"/>
  <c r="D402" i="4"/>
  <c r="I402" i="4" s="1"/>
  <c r="J402" i="4" s="1"/>
  <c r="B402" i="7" s="1"/>
  <c r="B402" i="8" s="1"/>
  <c r="C402" i="4"/>
  <c r="B402" i="4"/>
  <c r="F389" i="8"/>
  <c r="C389" i="8"/>
  <c r="D389" i="8" s="1"/>
  <c r="E389" i="8"/>
  <c r="D400" i="4"/>
  <c r="I400" i="4" s="1"/>
  <c r="J400" i="4" s="1"/>
  <c r="B400" i="7" s="1"/>
  <c r="B400" i="8" s="1"/>
  <c r="C400" i="4"/>
  <c r="B400" i="4"/>
  <c r="D401" i="4"/>
  <c r="I401" i="4" s="1"/>
  <c r="J401" i="4" s="1"/>
  <c r="B401" i="7" s="1"/>
  <c r="B401" i="8" s="1"/>
  <c r="C401" i="4"/>
  <c r="B401" i="4"/>
  <c r="B399" i="4"/>
  <c r="D399" i="4"/>
  <c r="I399" i="4" s="1"/>
  <c r="J399" i="4" s="1"/>
  <c r="B399" i="7" s="1"/>
  <c r="B399" i="8" s="1"/>
  <c r="C399" i="4"/>
  <c r="C388" i="8"/>
  <c r="D388" i="8" s="1"/>
  <c r="E388" i="8"/>
  <c r="F388" i="8"/>
  <c r="E391" i="8"/>
  <c r="F391" i="8"/>
  <c r="C391" i="8"/>
  <c r="D391" i="8" s="1"/>
  <c r="D398" i="4"/>
  <c r="I398" i="4" s="1"/>
  <c r="J398" i="4" s="1"/>
  <c r="B398" i="7" s="1"/>
  <c r="B398" i="8" s="1"/>
  <c r="C398" i="4"/>
  <c r="B398" i="4"/>
  <c r="C394" i="8"/>
  <c r="D394" i="8" s="1"/>
  <c r="F394" i="8"/>
  <c r="E394" i="8"/>
  <c r="B405" i="7"/>
  <c r="C405" i="8" s="1"/>
  <c r="B405" i="4"/>
  <c r="B405" i="3"/>
  <c r="A406" i="7"/>
  <c r="A406" i="8" s="1"/>
  <c r="A406" i="3"/>
  <c r="A406" i="4" s="1"/>
  <c r="A407" i="7"/>
  <c r="A407" i="8" s="1"/>
  <c r="A407" i="3"/>
  <c r="A407" i="4" s="1"/>
  <c r="A408" i="7"/>
  <c r="A408" i="8" s="1"/>
  <c r="A408" i="3"/>
  <c r="A408" i="4" s="1"/>
  <c r="A409" i="7"/>
  <c r="A409" i="8" s="1"/>
  <c r="A409" i="3"/>
  <c r="A409" i="4" s="1"/>
  <c r="A410" i="7"/>
  <c r="A410" i="8" s="1"/>
  <c r="A410" i="3"/>
  <c r="A410" i="4" s="1"/>
  <c r="A411" i="7"/>
  <c r="A411" i="8" s="1"/>
  <c r="A411" i="3"/>
  <c r="A411" i="4" s="1"/>
  <c r="A412" i="7"/>
  <c r="A412" i="8" s="1"/>
  <c r="A412" i="3"/>
  <c r="A412" i="4" s="1"/>
  <c r="A421" i="2"/>
  <c r="A420" i="2"/>
  <c r="A419" i="2"/>
  <c r="A418" i="2"/>
  <c r="A417" i="2"/>
  <c r="A416" i="2"/>
  <c r="A415" i="2"/>
  <c r="B414" i="2"/>
  <c r="C402" i="8" l="1"/>
  <c r="D402" i="8" s="1"/>
  <c r="F402" i="8"/>
  <c r="E402" i="8"/>
  <c r="F399" i="8"/>
  <c r="C399" i="8"/>
  <c r="D399" i="8" s="1"/>
  <c r="E399" i="8"/>
  <c r="C406" i="4"/>
  <c r="B406" i="4"/>
  <c r="D406" i="4"/>
  <c r="I406" i="4" s="1"/>
  <c r="J406" i="4" s="1"/>
  <c r="B406" i="7" s="1"/>
  <c r="B406" i="8" s="1"/>
  <c r="B412" i="4"/>
  <c r="C412" i="4"/>
  <c r="D412" i="4"/>
  <c r="I412" i="4" s="1"/>
  <c r="J412" i="4" s="1"/>
  <c r="B412" i="7" s="1"/>
  <c r="B412" i="8" s="1"/>
  <c r="F401" i="8"/>
  <c r="C401" i="8"/>
  <c r="D401" i="8" s="1"/>
  <c r="E401" i="8"/>
  <c r="F397" i="8"/>
  <c r="C397" i="8"/>
  <c r="D397" i="8" s="1"/>
  <c r="E397" i="8"/>
  <c r="E400" i="8"/>
  <c r="F400" i="8"/>
  <c r="C400" i="8"/>
  <c r="D400" i="8" s="1"/>
  <c r="C398" i="8"/>
  <c r="D398" i="8" s="1"/>
  <c r="E398" i="8"/>
  <c r="F398" i="8"/>
  <c r="F403" i="8"/>
  <c r="C403" i="8"/>
  <c r="D403" i="8" s="1"/>
  <c r="E403" i="8"/>
  <c r="D410" i="4"/>
  <c r="I410" i="4" s="1"/>
  <c r="J410" i="4" s="1"/>
  <c r="B410" i="7" s="1"/>
  <c r="B410" i="8" s="1"/>
  <c r="C410" i="4"/>
  <c r="B410" i="4"/>
  <c r="D409" i="4"/>
  <c r="I409" i="4" s="1"/>
  <c r="J409" i="4" s="1"/>
  <c r="B409" i="7" s="1"/>
  <c r="B409" i="8" s="1"/>
  <c r="C409" i="4"/>
  <c r="B409" i="4"/>
  <c r="D408" i="4"/>
  <c r="I408" i="4" s="1"/>
  <c r="J408" i="4" s="1"/>
  <c r="B408" i="7" s="1"/>
  <c r="B408" i="8" s="1"/>
  <c r="C408" i="4"/>
  <c r="B408" i="4"/>
  <c r="D411" i="4"/>
  <c r="I411" i="4" s="1"/>
  <c r="J411" i="4" s="1"/>
  <c r="B411" i="7" s="1"/>
  <c r="B411" i="8" s="1"/>
  <c r="C411" i="4"/>
  <c r="B411" i="4"/>
  <c r="D407" i="4"/>
  <c r="I407" i="4" s="1"/>
  <c r="J407" i="4" s="1"/>
  <c r="B407" i="7" s="1"/>
  <c r="B407" i="8" s="1"/>
  <c r="C407" i="4"/>
  <c r="B407" i="4"/>
  <c r="A430" i="2"/>
  <c r="A429" i="2"/>
  <c r="A428" i="2"/>
  <c r="A427" i="2"/>
  <c r="A426" i="2"/>
  <c r="A425" i="2"/>
  <c r="A424" i="2"/>
  <c r="B423" i="2"/>
  <c r="B414" i="7"/>
  <c r="C414" i="8" s="1"/>
  <c r="B414" i="4"/>
  <c r="B414" i="3"/>
  <c r="A415" i="7"/>
  <c r="A415" i="8" s="1"/>
  <c r="A415" i="3"/>
  <c r="A415" i="4" s="1"/>
  <c r="A416" i="7"/>
  <c r="A416" i="8" s="1"/>
  <c r="A416" i="3"/>
  <c r="A416" i="4" s="1"/>
  <c r="A417" i="7"/>
  <c r="A417" i="8" s="1"/>
  <c r="A417" i="3"/>
  <c r="A417" i="4" s="1"/>
  <c r="A418" i="7"/>
  <c r="A418" i="8" s="1"/>
  <c r="A418" i="3"/>
  <c r="A418" i="4" s="1"/>
  <c r="A419" i="7"/>
  <c r="A419" i="8" s="1"/>
  <c r="A419" i="3"/>
  <c r="A419" i="4" s="1"/>
  <c r="A420" i="7"/>
  <c r="A420" i="8" s="1"/>
  <c r="A420" i="3"/>
  <c r="A420" i="4" s="1"/>
  <c r="A421" i="7"/>
  <c r="A421" i="8" s="1"/>
  <c r="A421" i="3"/>
  <c r="A421" i="4" s="1"/>
  <c r="F412" i="8" l="1"/>
  <c r="C412" i="8"/>
  <c r="D412" i="8" s="1"/>
  <c r="E412" i="8"/>
  <c r="B419" i="4"/>
  <c r="D419" i="4"/>
  <c r="I419" i="4" s="1"/>
  <c r="J419" i="4" s="1"/>
  <c r="B419" i="7" s="1"/>
  <c r="B419" i="8" s="1"/>
  <c r="C419" i="4"/>
  <c r="E409" i="8"/>
  <c r="C409" i="8"/>
  <c r="D409" i="8" s="1"/>
  <c r="F409" i="8"/>
  <c r="D417" i="4"/>
  <c r="I417" i="4" s="1"/>
  <c r="J417" i="4" s="1"/>
  <c r="B417" i="7" s="1"/>
  <c r="B417" i="8" s="1"/>
  <c r="C417" i="4"/>
  <c r="B417" i="4"/>
  <c r="C406" i="8"/>
  <c r="D406" i="8" s="1"/>
  <c r="E406" i="8"/>
  <c r="F406" i="8"/>
  <c r="F407" i="8"/>
  <c r="C407" i="8"/>
  <c r="D407" i="8" s="1"/>
  <c r="E407" i="8"/>
  <c r="B415" i="4"/>
  <c r="D415" i="4"/>
  <c r="I415" i="4" s="1"/>
  <c r="J415" i="4" s="1"/>
  <c r="B415" i="7" s="1"/>
  <c r="B415" i="8" s="1"/>
  <c r="C415" i="4"/>
  <c r="C410" i="8"/>
  <c r="D410" i="8" s="1"/>
  <c r="E410" i="8"/>
  <c r="F410" i="8"/>
  <c r="F411" i="8"/>
  <c r="E411" i="8"/>
  <c r="C411" i="8"/>
  <c r="D411" i="8" s="1"/>
  <c r="D416" i="4"/>
  <c r="I416" i="4" s="1"/>
  <c r="J416" i="4" s="1"/>
  <c r="B416" i="7" s="1"/>
  <c r="B416" i="8" s="1"/>
  <c r="C416" i="4"/>
  <c r="B416" i="4"/>
  <c r="D418" i="4"/>
  <c r="I418" i="4" s="1"/>
  <c r="J418" i="4" s="1"/>
  <c r="B418" i="7" s="1"/>
  <c r="B418" i="8" s="1"/>
  <c r="C418" i="4"/>
  <c r="B418" i="4"/>
  <c r="D421" i="4"/>
  <c r="I421" i="4" s="1"/>
  <c r="J421" i="4" s="1"/>
  <c r="B421" i="7" s="1"/>
  <c r="B421" i="8" s="1"/>
  <c r="C421" i="4"/>
  <c r="B421" i="4"/>
  <c r="F408" i="8"/>
  <c r="C408" i="8"/>
  <c r="D408" i="8" s="1"/>
  <c r="E408" i="8"/>
  <c r="C420" i="4"/>
  <c r="D420" i="4"/>
  <c r="I420" i="4" s="1"/>
  <c r="J420" i="4" s="1"/>
  <c r="B420" i="7" s="1"/>
  <c r="B420" i="8" s="1"/>
  <c r="B420" i="4"/>
  <c r="A439" i="2"/>
  <c r="A438" i="2"/>
  <c r="A437" i="2"/>
  <c r="A436" i="2"/>
  <c r="A435" i="2"/>
  <c r="A434" i="2"/>
  <c r="A433" i="2"/>
  <c r="B432" i="2"/>
  <c r="B423" i="7"/>
  <c r="C423" i="8" s="1"/>
  <c r="B423" i="4"/>
  <c r="B423" i="3"/>
  <c r="A424" i="7"/>
  <c r="A424" i="8" s="1"/>
  <c r="A424" i="3"/>
  <c r="A424" i="4" s="1"/>
  <c r="A425" i="7"/>
  <c r="A425" i="8" s="1"/>
  <c r="A425" i="3"/>
  <c r="A425" i="4" s="1"/>
  <c r="A426" i="7"/>
  <c r="A426" i="8" s="1"/>
  <c r="A426" i="3"/>
  <c r="A426" i="4" s="1"/>
  <c r="A427" i="7"/>
  <c r="A427" i="8" s="1"/>
  <c r="A427" i="3"/>
  <c r="A427" i="4" s="1"/>
  <c r="A428" i="7"/>
  <c r="A428" i="8" s="1"/>
  <c r="A428" i="3"/>
  <c r="A428" i="4" s="1"/>
  <c r="A429" i="7"/>
  <c r="A429" i="8" s="1"/>
  <c r="A429" i="3"/>
  <c r="A429" i="4" s="1"/>
  <c r="A430" i="7"/>
  <c r="A430" i="8" s="1"/>
  <c r="A430" i="3"/>
  <c r="A430" i="4" s="1"/>
  <c r="C416" i="8" l="1"/>
  <c r="D416" i="8" s="1"/>
  <c r="F416" i="8"/>
  <c r="E416" i="8"/>
  <c r="F417" i="8"/>
  <c r="E417" i="8"/>
  <c r="C417" i="8"/>
  <c r="D417" i="8" s="1"/>
  <c r="F420" i="8"/>
  <c r="C420" i="8"/>
  <c r="D420" i="8" s="1"/>
  <c r="E420" i="8"/>
  <c r="C426" i="4"/>
  <c r="B426" i="4"/>
  <c r="D426" i="4"/>
  <c r="I426" i="4" s="1"/>
  <c r="J426" i="4" s="1"/>
  <c r="B426" i="7" s="1"/>
  <c r="B426" i="8" s="1"/>
  <c r="D425" i="4"/>
  <c r="I425" i="4" s="1"/>
  <c r="J425" i="4" s="1"/>
  <c r="B425" i="7" s="1"/>
  <c r="B425" i="8" s="1"/>
  <c r="C425" i="4"/>
  <c r="B425" i="4"/>
  <c r="D424" i="4"/>
  <c r="I424" i="4" s="1"/>
  <c r="J424" i="4" s="1"/>
  <c r="B424" i="7" s="1"/>
  <c r="B424" i="8" s="1"/>
  <c r="C424" i="4"/>
  <c r="B424" i="4"/>
  <c r="E418" i="8"/>
  <c r="F418" i="8"/>
  <c r="C418" i="8"/>
  <c r="D418" i="8" s="1"/>
  <c r="F419" i="8"/>
  <c r="E419" i="8"/>
  <c r="C419" i="8"/>
  <c r="D419" i="8" s="1"/>
  <c r="C415" i="8"/>
  <c r="D415" i="8" s="1"/>
  <c r="E415" i="8"/>
  <c r="F415" i="8"/>
  <c r="D428" i="4"/>
  <c r="I428" i="4" s="1"/>
  <c r="J428" i="4" s="1"/>
  <c r="B428" i="7" s="1"/>
  <c r="B428" i="8" s="1"/>
  <c r="C428" i="4"/>
  <c r="B428" i="4"/>
  <c r="D430" i="4"/>
  <c r="I430" i="4" s="1"/>
  <c r="J430" i="4" s="1"/>
  <c r="B430" i="7" s="1"/>
  <c r="B430" i="8" s="1"/>
  <c r="C430" i="4"/>
  <c r="B430" i="4"/>
  <c r="D427" i="4"/>
  <c r="I427" i="4" s="1"/>
  <c r="J427" i="4" s="1"/>
  <c r="B427" i="7" s="1"/>
  <c r="B427" i="8" s="1"/>
  <c r="C427" i="4"/>
  <c r="B427" i="4"/>
  <c r="F421" i="8"/>
  <c r="C421" i="8"/>
  <c r="D421" i="8" s="1"/>
  <c r="E421" i="8"/>
  <c r="D429" i="4"/>
  <c r="I429" i="4" s="1"/>
  <c r="J429" i="4" s="1"/>
  <c r="B429" i="7" s="1"/>
  <c r="B429" i="8" s="1"/>
  <c r="C429" i="4"/>
  <c r="B429" i="4"/>
  <c r="A448" i="2"/>
  <c r="A447" i="2"/>
  <c r="A446" i="2"/>
  <c r="A445" i="2"/>
  <c r="A444" i="2"/>
  <c r="A443" i="2"/>
  <c r="A442" i="2"/>
  <c r="B441" i="2"/>
  <c r="B432" i="7"/>
  <c r="C432" i="8" s="1"/>
  <c r="B432" i="4"/>
  <c r="B432" i="3"/>
  <c r="A433" i="7"/>
  <c r="A433" i="8" s="1"/>
  <c r="A433" i="3"/>
  <c r="A433" i="4" s="1"/>
  <c r="A434" i="7"/>
  <c r="A434" i="8" s="1"/>
  <c r="A434" i="3"/>
  <c r="A434" i="4" s="1"/>
  <c r="A435" i="7"/>
  <c r="A435" i="8" s="1"/>
  <c r="A435" i="3"/>
  <c r="A435" i="4" s="1"/>
  <c r="A436" i="7"/>
  <c r="A436" i="8" s="1"/>
  <c r="A436" i="3"/>
  <c r="A436" i="4" s="1"/>
  <c r="A437" i="7"/>
  <c r="A437" i="8" s="1"/>
  <c r="A437" i="3"/>
  <c r="A437" i="4" s="1"/>
  <c r="A438" i="7"/>
  <c r="A438" i="8" s="1"/>
  <c r="A438" i="3"/>
  <c r="A438" i="4" s="1"/>
  <c r="A439" i="7"/>
  <c r="A439" i="8" s="1"/>
  <c r="A439" i="3"/>
  <c r="A439" i="4" s="1"/>
  <c r="D437" i="4" l="1"/>
  <c r="I437" i="4" s="1"/>
  <c r="J437" i="4" s="1"/>
  <c r="B437" i="7" s="1"/>
  <c r="B437" i="8" s="1"/>
  <c r="C437" i="4"/>
  <c r="B437" i="4"/>
  <c r="F426" i="8"/>
  <c r="C426" i="8"/>
  <c r="D426" i="8" s="1"/>
  <c r="E426" i="8"/>
  <c r="D435" i="4"/>
  <c r="I435" i="4" s="1"/>
  <c r="J435" i="4" s="1"/>
  <c r="B435" i="7" s="1"/>
  <c r="B435" i="8" s="1"/>
  <c r="C435" i="4"/>
  <c r="B435" i="4"/>
  <c r="C428" i="8"/>
  <c r="D428" i="8" s="1"/>
  <c r="F428" i="8"/>
  <c r="E428" i="8"/>
  <c r="C424" i="8"/>
  <c r="D424" i="8" s="1"/>
  <c r="E424" i="8"/>
  <c r="F424" i="8"/>
  <c r="D433" i="4"/>
  <c r="I433" i="4" s="1"/>
  <c r="J433" i="4" s="1"/>
  <c r="B433" i="7" s="1"/>
  <c r="B433" i="8" s="1"/>
  <c r="C433" i="4"/>
  <c r="B433" i="4"/>
  <c r="C425" i="8"/>
  <c r="D425" i="8" s="1"/>
  <c r="E425" i="8"/>
  <c r="F425" i="8"/>
  <c r="D434" i="4"/>
  <c r="I434" i="4" s="1"/>
  <c r="J434" i="4" s="1"/>
  <c r="B434" i="7" s="1"/>
  <c r="B434" i="8" s="1"/>
  <c r="C434" i="4"/>
  <c r="B434" i="4"/>
  <c r="F429" i="8"/>
  <c r="C429" i="8"/>
  <c r="D429" i="8" s="1"/>
  <c r="E429" i="8"/>
  <c r="F430" i="8"/>
  <c r="C430" i="8"/>
  <c r="D430" i="8" s="1"/>
  <c r="E430" i="8"/>
  <c r="B439" i="4"/>
  <c r="D439" i="4"/>
  <c r="I439" i="4" s="1"/>
  <c r="J439" i="4" s="1"/>
  <c r="B439" i="7" s="1"/>
  <c r="B439" i="8" s="1"/>
  <c r="C439" i="4"/>
  <c r="E427" i="8"/>
  <c r="F427" i="8"/>
  <c r="C427" i="8"/>
  <c r="D427" i="8" s="1"/>
  <c r="D436" i="4"/>
  <c r="I436" i="4" s="1"/>
  <c r="J436" i="4" s="1"/>
  <c r="B436" i="7" s="1"/>
  <c r="B436" i="8" s="1"/>
  <c r="C436" i="4"/>
  <c r="B436" i="4"/>
  <c r="D438" i="4"/>
  <c r="I438" i="4" s="1"/>
  <c r="J438" i="4" s="1"/>
  <c r="B438" i="7" s="1"/>
  <c r="B438" i="8" s="1"/>
  <c r="C438" i="4"/>
  <c r="B438" i="4"/>
  <c r="A457" i="2"/>
  <c r="A456" i="2"/>
  <c r="A455" i="2"/>
  <c r="A454" i="2"/>
  <c r="A453" i="2"/>
  <c r="A452" i="2"/>
  <c r="A451" i="2"/>
  <c r="B450" i="2"/>
  <c r="B441" i="7"/>
  <c r="C441" i="8" s="1"/>
  <c r="B441" i="4"/>
  <c r="B441" i="3"/>
  <c r="A442" i="7"/>
  <c r="A442" i="8" s="1"/>
  <c r="A442" i="3"/>
  <c r="A442" i="4" s="1"/>
  <c r="A443" i="7"/>
  <c r="A443" i="8" s="1"/>
  <c r="A443" i="3"/>
  <c r="A443" i="4" s="1"/>
  <c r="A444" i="7"/>
  <c r="A444" i="8" s="1"/>
  <c r="A444" i="3"/>
  <c r="A444" i="4" s="1"/>
  <c r="A445" i="7"/>
  <c r="A445" i="8" s="1"/>
  <c r="A445" i="3"/>
  <c r="A445" i="4" s="1"/>
  <c r="A446" i="7"/>
  <c r="A446" i="8" s="1"/>
  <c r="A446" i="3"/>
  <c r="A446" i="4" s="1"/>
  <c r="A447" i="7"/>
  <c r="A447" i="8" s="1"/>
  <c r="A447" i="3"/>
  <c r="A447" i="4" s="1"/>
  <c r="A448" i="7"/>
  <c r="A448" i="8" s="1"/>
  <c r="A448" i="3"/>
  <c r="A448" i="4" s="1"/>
  <c r="E433" i="8" l="1"/>
  <c r="C433" i="8"/>
  <c r="D433" i="8" s="1"/>
  <c r="F433" i="8"/>
  <c r="C446" i="4"/>
  <c r="B446" i="4"/>
  <c r="D446" i="4"/>
  <c r="I446" i="4" s="1"/>
  <c r="J446" i="4" s="1"/>
  <c r="B446" i="7" s="1"/>
  <c r="B446" i="8" s="1"/>
  <c r="D445" i="4"/>
  <c r="I445" i="4" s="1"/>
  <c r="J445" i="4" s="1"/>
  <c r="B445" i="7" s="1"/>
  <c r="B445" i="8" s="1"/>
  <c r="C445" i="4"/>
  <c r="B445" i="4"/>
  <c r="D444" i="4"/>
  <c r="I444" i="4" s="1"/>
  <c r="J444" i="4" s="1"/>
  <c r="B444" i="7" s="1"/>
  <c r="B444" i="8" s="1"/>
  <c r="C444" i="4"/>
  <c r="B444" i="4"/>
  <c r="C438" i="8"/>
  <c r="D438" i="8" s="1"/>
  <c r="E438" i="8"/>
  <c r="F438" i="8"/>
  <c r="F435" i="8"/>
  <c r="E435" i="8"/>
  <c r="C435" i="8"/>
  <c r="D435" i="8" s="1"/>
  <c r="C434" i="8"/>
  <c r="D434" i="8" s="1"/>
  <c r="E434" i="8"/>
  <c r="F434" i="8"/>
  <c r="E436" i="8"/>
  <c r="C436" i="8"/>
  <c r="D436" i="8" s="1"/>
  <c r="F436" i="8"/>
  <c r="F439" i="8"/>
  <c r="C439" i="8"/>
  <c r="D439" i="8" s="1"/>
  <c r="E439" i="8"/>
  <c r="D448" i="4"/>
  <c r="I448" i="4" s="1"/>
  <c r="J448" i="4" s="1"/>
  <c r="B448" i="7" s="1"/>
  <c r="B448" i="8" s="1"/>
  <c r="C448" i="4"/>
  <c r="B448" i="4"/>
  <c r="D443" i="4"/>
  <c r="I443" i="4" s="1"/>
  <c r="J443" i="4" s="1"/>
  <c r="B443" i="7" s="1"/>
  <c r="B443" i="8" s="1"/>
  <c r="C443" i="4"/>
  <c r="B443" i="4"/>
  <c r="D442" i="4"/>
  <c r="I442" i="4" s="1"/>
  <c r="J442" i="4" s="1"/>
  <c r="B442" i="7" s="1"/>
  <c r="B442" i="8" s="1"/>
  <c r="C442" i="4"/>
  <c r="B442" i="4"/>
  <c r="D447" i="4"/>
  <c r="I447" i="4" s="1"/>
  <c r="J447" i="4" s="1"/>
  <c r="B447" i="7" s="1"/>
  <c r="B447" i="8" s="1"/>
  <c r="B447" i="4"/>
  <c r="C447" i="4"/>
  <c r="F437" i="8"/>
  <c r="E437" i="8"/>
  <c r="C437" i="8"/>
  <c r="D437" i="8" s="1"/>
  <c r="A466" i="2"/>
  <c r="A465" i="2"/>
  <c r="A464" i="2"/>
  <c r="A463" i="2"/>
  <c r="A462" i="2"/>
  <c r="A461" i="2"/>
  <c r="A460" i="2"/>
  <c r="B459" i="2"/>
  <c r="B450" i="7"/>
  <c r="C450" i="8" s="1"/>
  <c r="B450" i="4"/>
  <c r="B450" i="3"/>
  <c r="A451" i="7"/>
  <c r="A451" i="8" s="1"/>
  <c r="A451" i="3"/>
  <c r="A451" i="4" s="1"/>
  <c r="A452" i="7"/>
  <c r="A452" i="8" s="1"/>
  <c r="A452" i="3"/>
  <c r="A452" i="4" s="1"/>
  <c r="A453" i="7"/>
  <c r="A453" i="8" s="1"/>
  <c r="A453" i="3"/>
  <c r="A453" i="4" s="1"/>
  <c r="A454" i="7"/>
  <c r="A454" i="8" s="1"/>
  <c r="A454" i="3"/>
  <c r="A454" i="4" s="1"/>
  <c r="A455" i="7"/>
  <c r="A455" i="8" s="1"/>
  <c r="A455" i="3"/>
  <c r="A455" i="4" s="1"/>
  <c r="A456" i="7"/>
  <c r="A456" i="8" s="1"/>
  <c r="A456" i="3"/>
  <c r="A456" i="4" s="1"/>
  <c r="A457" i="7"/>
  <c r="A457" i="8" s="1"/>
  <c r="A457" i="3"/>
  <c r="A457" i="4" s="1"/>
  <c r="E448" i="8" l="1"/>
  <c r="F448" i="8"/>
  <c r="C448" i="8"/>
  <c r="D448" i="8" s="1"/>
  <c r="F444" i="8"/>
  <c r="C444" i="8"/>
  <c r="D444" i="8" s="1"/>
  <c r="E444" i="8"/>
  <c r="D452" i="4"/>
  <c r="I452" i="4" s="1"/>
  <c r="J452" i="4" s="1"/>
  <c r="B452" i="7" s="1"/>
  <c r="B452" i="8" s="1"/>
  <c r="C452" i="4"/>
  <c r="B452" i="4"/>
  <c r="B454" i="4"/>
  <c r="D454" i="4"/>
  <c r="I454" i="4" s="1"/>
  <c r="J454" i="4" s="1"/>
  <c r="B454" i="7" s="1"/>
  <c r="B454" i="8" s="1"/>
  <c r="C454" i="4"/>
  <c r="E445" i="8"/>
  <c r="F445" i="8"/>
  <c r="C445" i="8"/>
  <c r="D445" i="8" s="1"/>
  <c r="D453" i="4"/>
  <c r="I453" i="4" s="1"/>
  <c r="J453" i="4" s="1"/>
  <c r="B453" i="7" s="1"/>
  <c r="B453" i="8" s="1"/>
  <c r="C453" i="4"/>
  <c r="B453" i="4"/>
  <c r="F446" i="8"/>
  <c r="E446" i="8"/>
  <c r="C446" i="8"/>
  <c r="D446" i="8" s="1"/>
  <c r="F447" i="8"/>
  <c r="C447" i="8"/>
  <c r="D447" i="8" s="1"/>
  <c r="E447" i="8"/>
  <c r="D455" i="4"/>
  <c r="I455" i="4" s="1"/>
  <c r="J455" i="4" s="1"/>
  <c r="B455" i="7" s="1"/>
  <c r="B455" i="8" s="1"/>
  <c r="C455" i="4"/>
  <c r="B455" i="4"/>
  <c r="D457" i="4"/>
  <c r="I457" i="4" s="1"/>
  <c r="J457" i="4" s="1"/>
  <c r="B457" i="7" s="1"/>
  <c r="B457" i="8" s="1"/>
  <c r="C457" i="4"/>
  <c r="B457" i="4"/>
  <c r="F443" i="8"/>
  <c r="C443" i="8"/>
  <c r="D443" i="8" s="1"/>
  <c r="E443" i="8"/>
  <c r="D451" i="4"/>
  <c r="I451" i="4" s="1"/>
  <c r="J451" i="4" s="1"/>
  <c r="B451" i="7" s="1"/>
  <c r="B451" i="8" s="1"/>
  <c r="C451" i="4"/>
  <c r="B451" i="4"/>
  <c r="C442" i="8"/>
  <c r="D442" i="8" s="1"/>
  <c r="E442" i="8"/>
  <c r="F442" i="8"/>
  <c r="D456" i="4"/>
  <c r="I456" i="4" s="1"/>
  <c r="J456" i="4" s="1"/>
  <c r="B456" i="7" s="1"/>
  <c r="B456" i="8" s="1"/>
  <c r="C456" i="4"/>
  <c r="B456" i="4"/>
  <c r="A475" i="2"/>
  <c r="A474" i="2"/>
  <c r="A473" i="2"/>
  <c r="A472" i="2"/>
  <c r="A471" i="2"/>
  <c r="A470" i="2"/>
  <c r="A469" i="2"/>
  <c r="B468" i="2"/>
  <c r="B459" i="7"/>
  <c r="C459" i="8" s="1"/>
  <c r="B459" i="4"/>
  <c r="B459" i="3"/>
  <c r="A460" i="7"/>
  <c r="A460" i="8" s="1"/>
  <c r="A460" i="3"/>
  <c r="A460" i="4" s="1"/>
  <c r="A461" i="7"/>
  <c r="A461" i="8" s="1"/>
  <c r="A461" i="3"/>
  <c r="A461" i="4" s="1"/>
  <c r="A462" i="7"/>
  <c r="A462" i="8" s="1"/>
  <c r="A462" i="3"/>
  <c r="A462" i="4" s="1"/>
  <c r="A463" i="7"/>
  <c r="A463" i="8" s="1"/>
  <c r="A463" i="3"/>
  <c r="A463" i="4" s="1"/>
  <c r="A464" i="7"/>
  <c r="A464" i="8" s="1"/>
  <c r="A464" i="3"/>
  <c r="A464" i="4" s="1"/>
  <c r="A465" i="7"/>
  <c r="A465" i="8" s="1"/>
  <c r="A465" i="3"/>
  <c r="A465" i="4" s="1"/>
  <c r="A466" i="7"/>
  <c r="A466" i="8" s="1"/>
  <c r="A466" i="3"/>
  <c r="A466" i="4" s="1"/>
  <c r="F453" i="8" l="1"/>
  <c r="E453" i="8"/>
  <c r="C453" i="8"/>
  <c r="D453" i="8" s="1"/>
  <c r="D463" i="4"/>
  <c r="I463" i="4" s="1"/>
  <c r="J463" i="4" s="1"/>
  <c r="B463" i="7" s="1"/>
  <c r="B463" i="8" s="1"/>
  <c r="C463" i="4"/>
  <c r="B463" i="4"/>
  <c r="E454" i="8"/>
  <c r="F454" i="8"/>
  <c r="C454" i="8"/>
  <c r="D454" i="8" s="1"/>
  <c r="C462" i="4"/>
  <c r="D462" i="4"/>
  <c r="I462" i="4" s="1"/>
  <c r="J462" i="4" s="1"/>
  <c r="B462" i="7" s="1"/>
  <c r="B462" i="8" s="1"/>
  <c r="B462" i="4"/>
  <c r="C455" i="8"/>
  <c r="D455" i="8" s="1"/>
  <c r="F455" i="8"/>
  <c r="E455" i="8"/>
  <c r="C456" i="8"/>
  <c r="D456" i="8" s="1"/>
  <c r="E456" i="8"/>
  <c r="F456" i="8"/>
  <c r="C452" i="8"/>
  <c r="D452" i="8" s="1"/>
  <c r="E452" i="8"/>
  <c r="F452" i="8"/>
  <c r="F457" i="8"/>
  <c r="E457" i="8"/>
  <c r="C457" i="8"/>
  <c r="D457" i="8" s="1"/>
  <c r="D460" i="4"/>
  <c r="I460" i="4" s="1"/>
  <c r="J460" i="4" s="1"/>
  <c r="B460" i="7" s="1"/>
  <c r="B460" i="8" s="1"/>
  <c r="C460" i="4"/>
  <c r="B460" i="4"/>
  <c r="B461" i="4"/>
  <c r="D461" i="4"/>
  <c r="I461" i="4" s="1"/>
  <c r="J461" i="4" s="1"/>
  <c r="B461" i="7" s="1"/>
  <c r="B461" i="8" s="1"/>
  <c r="C461" i="4"/>
  <c r="C466" i="4"/>
  <c r="B466" i="4"/>
  <c r="D466" i="4"/>
  <c r="I466" i="4" s="1"/>
  <c r="J466" i="4" s="1"/>
  <c r="B466" i="7" s="1"/>
  <c r="B466" i="8" s="1"/>
  <c r="D464" i="4"/>
  <c r="I464" i="4" s="1"/>
  <c r="J464" i="4" s="1"/>
  <c r="B464" i="7" s="1"/>
  <c r="B464" i="8" s="1"/>
  <c r="C464" i="4"/>
  <c r="B464" i="4"/>
  <c r="F451" i="8"/>
  <c r="E451" i="8"/>
  <c r="C451" i="8"/>
  <c r="D451" i="8" s="1"/>
  <c r="D465" i="4"/>
  <c r="I465" i="4" s="1"/>
  <c r="J465" i="4" s="1"/>
  <c r="B465" i="7" s="1"/>
  <c r="B465" i="8" s="1"/>
  <c r="C465" i="4"/>
  <c r="B465" i="4"/>
  <c r="A484" i="2"/>
  <c r="A483" i="2"/>
  <c r="A482" i="2"/>
  <c r="A481" i="2"/>
  <c r="A480" i="2"/>
  <c r="A479" i="2"/>
  <c r="A478" i="2"/>
  <c r="B477" i="2"/>
  <c r="B468" i="7"/>
  <c r="C468" i="8" s="1"/>
  <c r="B468" i="4"/>
  <c r="B468" i="3"/>
  <c r="A469" i="7"/>
  <c r="A469" i="8" s="1"/>
  <c r="A469" i="3"/>
  <c r="A469" i="4" s="1"/>
  <c r="A470" i="7"/>
  <c r="A470" i="8" s="1"/>
  <c r="A470" i="3"/>
  <c r="A470" i="4" s="1"/>
  <c r="A471" i="7"/>
  <c r="A471" i="8" s="1"/>
  <c r="A471" i="3"/>
  <c r="A471" i="4" s="1"/>
  <c r="A472" i="7"/>
  <c r="A472" i="8" s="1"/>
  <c r="A472" i="3"/>
  <c r="A472" i="4" s="1"/>
  <c r="A473" i="7"/>
  <c r="A473" i="8" s="1"/>
  <c r="A473" i="3"/>
  <c r="A473" i="4" s="1"/>
  <c r="A474" i="7"/>
  <c r="A474" i="8" s="1"/>
  <c r="A474" i="3"/>
  <c r="A474" i="4" s="1"/>
  <c r="A475" i="7"/>
  <c r="A475" i="8" s="1"/>
  <c r="A475" i="3"/>
  <c r="A475" i="4" s="1"/>
  <c r="D473" i="4" l="1"/>
  <c r="I473" i="4" s="1"/>
  <c r="J473" i="4" s="1"/>
  <c r="B473" i="7" s="1"/>
  <c r="B473" i="8" s="1"/>
  <c r="C473" i="4"/>
  <c r="B473" i="4"/>
  <c r="D472" i="4"/>
  <c r="I472" i="4" s="1"/>
  <c r="J472" i="4" s="1"/>
  <c r="B472" i="7" s="1"/>
  <c r="B472" i="8" s="1"/>
  <c r="C472" i="4"/>
  <c r="B472" i="4"/>
  <c r="F462" i="8"/>
  <c r="E462" i="8"/>
  <c r="C462" i="8"/>
  <c r="D462" i="8" s="1"/>
  <c r="E460" i="8"/>
  <c r="C460" i="8"/>
  <c r="D460" i="8" s="1"/>
  <c r="F460" i="8"/>
  <c r="C465" i="8"/>
  <c r="D465" i="8" s="1"/>
  <c r="F465" i="8"/>
  <c r="E465" i="8"/>
  <c r="D471" i="4"/>
  <c r="I471" i="4" s="1"/>
  <c r="J471" i="4" s="1"/>
  <c r="B471" i="7" s="1"/>
  <c r="B471" i="8" s="1"/>
  <c r="C471" i="4"/>
  <c r="B471" i="4"/>
  <c r="D469" i="4"/>
  <c r="I469" i="4" s="1"/>
  <c r="J469" i="4" s="1"/>
  <c r="B469" i="7" s="1"/>
  <c r="B469" i="8" s="1"/>
  <c r="C469" i="4"/>
  <c r="B469" i="4"/>
  <c r="D470" i="4"/>
  <c r="I470" i="4" s="1"/>
  <c r="J470" i="4" s="1"/>
  <c r="B470" i="7" s="1"/>
  <c r="B470" i="8" s="1"/>
  <c r="C470" i="4"/>
  <c r="B470" i="4"/>
  <c r="C461" i="8"/>
  <c r="D461" i="8" s="1"/>
  <c r="F461" i="8"/>
  <c r="E461" i="8"/>
  <c r="E463" i="8"/>
  <c r="C463" i="8"/>
  <c r="D463" i="8" s="1"/>
  <c r="F463" i="8"/>
  <c r="D475" i="4"/>
  <c r="I475" i="4" s="1"/>
  <c r="J475" i="4" s="1"/>
  <c r="B475" i="7" s="1"/>
  <c r="B475" i="8" s="1"/>
  <c r="C475" i="4"/>
  <c r="B475" i="4"/>
  <c r="F464" i="8"/>
  <c r="E464" i="8"/>
  <c r="C464" i="8"/>
  <c r="D464" i="8" s="1"/>
  <c r="D474" i="4"/>
  <c r="I474" i="4" s="1"/>
  <c r="J474" i="4" s="1"/>
  <c r="B474" i="7" s="1"/>
  <c r="B474" i="8" s="1"/>
  <c r="C474" i="4"/>
  <c r="B474" i="4"/>
  <c r="F466" i="8"/>
  <c r="E466" i="8"/>
  <c r="C466" i="8"/>
  <c r="D466" i="8" s="1"/>
  <c r="A493" i="2"/>
  <c r="A492" i="2"/>
  <c r="A491" i="2"/>
  <c r="A490" i="2"/>
  <c r="A489" i="2"/>
  <c r="A488" i="2"/>
  <c r="A487" i="2"/>
  <c r="B486" i="2"/>
  <c r="B477" i="7"/>
  <c r="C477" i="8" s="1"/>
  <c r="B477" i="4"/>
  <c r="B477" i="3"/>
  <c r="A478" i="7"/>
  <c r="A478" i="8" s="1"/>
  <c r="A478" i="3"/>
  <c r="A478" i="4" s="1"/>
  <c r="A479" i="7"/>
  <c r="A479" i="8" s="1"/>
  <c r="A479" i="3"/>
  <c r="A479" i="4" s="1"/>
  <c r="A480" i="7"/>
  <c r="A480" i="8" s="1"/>
  <c r="A480" i="3"/>
  <c r="A480" i="4" s="1"/>
  <c r="A481" i="7"/>
  <c r="A481" i="8" s="1"/>
  <c r="A481" i="3"/>
  <c r="A481" i="4" s="1"/>
  <c r="A482" i="7"/>
  <c r="A482" i="8" s="1"/>
  <c r="A482" i="3"/>
  <c r="A482" i="4" s="1"/>
  <c r="A483" i="7"/>
  <c r="A483" i="8" s="1"/>
  <c r="A483" i="3"/>
  <c r="A483" i="4" s="1"/>
  <c r="A484" i="7"/>
  <c r="A484" i="8" s="1"/>
  <c r="A484" i="3"/>
  <c r="A484" i="4" s="1"/>
  <c r="F471" i="8" l="1"/>
  <c r="C471" i="8"/>
  <c r="D471" i="8" s="1"/>
  <c r="E471" i="8"/>
  <c r="F475" i="8"/>
  <c r="C475" i="8"/>
  <c r="D475" i="8" s="1"/>
  <c r="E475" i="8"/>
  <c r="D479" i="4"/>
  <c r="I479" i="4" s="1"/>
  <c r="J479" i="4" s="1"/>
  <c r="B479" i="7" s="1"/>
  <c r="B479" i="8" s="1"/>
  <c r="C479" i="4"/>
  <c r="B479" i="4"/>
  <c r="D478" i="4"/>
  <c r="I478" i="4" s="1"/>
  <c r="J478" i="4" s="1"/>
  <c r="B478" i="7" s="1"/>
  <c r="B478" i="8" s="1"/>
  <c r="C478" i="4"/>
  <c r="B478" i="4"/>
  <c r="F470" i="8"/>
  <c r="E470" i="8"/>
  <c r="C470" i="8"/>
  <c r="D470" i="8" s="1"/>
  <c r="B481" i="4"/>
  <c r="C481" i="4"/>
  <c r="D481" i="4"/>
  <c r="I481" i="4" s="1"/>
  <c r="J481" i="4" s="1"/>
  <c r="B481" i="7" s="1"/>
  <c r="B481" i="8" s="1"/>
  <c r="F474" i="8"/>
  <c r="C474" i="8"/>
  <c r="D474" i="8" s="1"/>
  <c r="E474" i="8"/>
  <c r="C482" i="4"/>
  <c r="D482" i="4"/>
  <c r="I482" i="4" s="1"/>
  <c r="J482" i="4" s="1"/>
  <c r="B482" i="7" s="1"/>
  <c r="B482" i="8" s="1"/>
  <c r="B482" i="4"/>
  <c r="E472" i="8"/>
  <c r="F472" i="8"/>
  <c r="C472" i="8"/>
  <c r="D472" i="8" s="1"/>
  <c r="D484" i="4"/>
  <c r="I484" i="4" s="1"/>
  <c r="J484" i="4" s="1"/>
  <c r="B484" i="7" s="1"/>
  <c r="B484" i="8" s="1"/>
  <c r="C484" i="4"/>
  <c r="B484" i="4"/>
  <c r="E469" i="8"/>
  <c r="F469" i="8"/>
  <c r="C469" i="8"/>
  <c r="D469" i="8" s="1"/>
  <c r="D480" i="4"/>
  <c r="I480" i="4" s="1"/>
  <c r="J480" i="4" s="1"/>
  <c r="B480" i="7" s="1"/>
  <c r="B480" i="8" s="1"/>
  <c r="C480" i="4"/>
  <c r="B480" i="4"/>
  <c r="D483" i="4"/>
  <c r="I483" i="4" s="1"/>
  <c r="J483" i="4" s="1"/>
  <c r="B483" i="7" s="1"/>
  <c r="B483" i="8" s="1"/>
  <c r="C483" i="4"/>
  <c r="B483" i="4"/>
  <c r="E473" i="8"/>
  <c r="C473" i="8"/>
  <c r="D473" i="8" s="1"/>
  <c r="F473" i="8"/>
  <c r="A502" i="2"/>
  <c r="A501" i="2"/>
  <c r="A500" i="2"/>
  <c r="A499" i="2"/>
  <c r="A498" i="2"/>
  <c r="A497" i="2"/>
  <c r="A496" i="2"/>
  <c r="B495" i="2"/>
  <c r="B486" i="7"/>
  <c r="C486" i="8" s="1"/>
  <c r="B486" i="4"/>
  <c r="B486" i="3"/>
  <c r="A487" i="7"/>
  <c r="A487" i="8" s="1"/>
  <c r="A487" i="3"/>
  <c r="A487" i="4" s="1"/>
  <c r="A488" i="7"/>
  <c r="A488" i="8" s="1"/>
  <c r="A488" i="3"/>
  <c r="A488" i="4" s="1"/>
  <c r="A489" i="7"/>
  <c r="A489" i="8" s="1"/>
  <c r="A489" i="3"/>
  <c r="A489" i="4" s="1"/>
  <c r="A490" i="7"/>
  <c r="A490" i="8" s="1"/>
  <c r="A490" i="3"/>
  <c r="A490" i="4" s="1"/>
  <c r="A491" i="7"/>
  <c r="A491" i="8" s="1"/>
  <c r="A491" i="3"/>
  <c r="A491" i="4" s="1"/>
  <c r="A492" i="7"/>
  <c r="A492" i="8" s="1"/>
  <c r="A492" i="3"/>
  <c r="A492" i="4" s="1"/>
  <c r="A493" i="7"/>
  <c r="A493" i="8" s="1"/>
  <c r="A493" i="3"/>
  <c r="A493" i="4" s="1"/>
  <c r="D490" i="4" l="1"/>
  <c r="I490" i="4" s="1"/>
  <c r="J490" i="4" s="1"/>
  <c r="B490" i="7" s="1"/>
  <c r="B490" i="8" s="1"/>
  <c r="C490" i="4"/>
  <c r="B490" i="4"/>
  <c r="F484" i="8"/>
  <c r="C484" i="8"/>
  <c r="D484" i="8" s="1"/>
  <c r="E484" i="8"/>
  <c r="D489" i="4"/>
  <c r="I489" i="4" s="1"/>
  <c r="J489" i="4" s="1"/>
  <c r="B489" i="7" s="1"/>
  <c r="B489" i="8" s="1"/>
  <c r="B489" i="4"/>
  <c r="C489" i="4"/>
  <c r="C478" i="8"/>
  <c r="D478" i="8" s="1"/>
  <c r="E478" i="8"/>
  <c r="F478" i="8"/>
  <c r="C488" i="4"/>
  <c r="B488" i="4"/>
  <c r="D488" i="4"/>
  <c r="I488" i="4" s="1"/>
  <c r="J488" i="4" s="1"/>
  <c r="B488" i="7" s="1"/>
  <c r="B488" i="8" s="1"/>
  <c r="C482" i="8"/>
  <c r="D482" i="8" s="1"/>
  <c r="E482" i="8"/>
  <c r="F482" i="8"/>
  <c r="F479" i="8"/>
  <c r="E479" i="8"/>
  <c r="C479" i="8"/>
  <c r="D479" i="8" s="1"/>
  <c r="D491" i="4"/>
  <c r="I491" i="4" s="1"/>
  <c r="J491" i="4" s="1"/>
  <c r="B491" i="7" s="1"/>
  <c r="B491" i="8" s="1"/>
  <c r="C491" i="4"/>
  <c r="B491" i="4"/>
  <c r="F483" i="8"/>
  <c r="C483" i="8"/>
  <c r="D483" i="8" s="1"/>
  <c r="E483" i="8"/>
  <c r="D487" i="4"/>
  <c r="I487" i="4" s="1"/>
  <c r="J487" i="4" s="1"/>
  <c r="B487" i="7" s="1"/>
  <c r="B487" i="8" s="1"/>
  <c r="C487" i="4"/>
  <c r="B487" i="4"/>
  <c r="D493" i="4"/>
  <c r="I493" i="4" s="1"/>
  <c r="J493" i="4" s="1"/>
  <c r="B493" i="7" s="1"/>
  <c r="B493" i="8" s="1"/>
  <c r="C493" i="4"/>
  <c r="B493" i="4"/>
  <c r="E481" i="8"/>
  <c r="C481" i="8"/>
  <c r="D481" i="8" s="1"/>
  <c r="F481" i="8"/>
  <c r="F480" i="8"/>
  <c r="C480" i="8"/>
  <c r="D480" i="8" s="1"/>
  <c r="E480" i="8"/>
  <c r="D492" i="4"/>
  <c r="I492" i="4" s="1"/>
  <c r="J492" i="4" s="1"/>
  <c r="B492" i="7" s="1"/>
  <c r="B492" i="8" s="1"/>
  <c r="C492" i="4"/>
  <c r="B492" i="4"/>
  <c r="A511" i="2"/>
  <c r="A510" i="2"/>
  <c r="A509" i="2"/>
  <c r="A508" i="2"/>
  <c r="A507" i="2"/>
  <c r="A506" i="2"/>
  <c r="A505" i="2"/>
  <c r="B504" i="2"/>
  <c r="B495" i="7"/>
  <c r="C495" i="8" s="1"/>
  <c r="B495" i="4"/>
  <c r="B495" i="3"/>
  <c r="A496" i="7"/>
  <c r="A496" i="8" s="1"/>
  <c r="A496" i="3"/>
  <c r="A496" i="4" s="1"/>
  <c r="A497" i="7"/>
  <c r="A497" i="8" s="1"/>
  <c r="A497" i="3"/>
  <c r="A497" i="4" s="1"/>
  <c r="A498" i="7"/>
  <c r="A498" i="8" s="1"/>
  <c r="A498" i="3"/>
  <c r="A498" i="4" s="1"/>
  <c r="A499" i="7"/>
  <c r="A499" i="8" s="1"/>
  <c r="A499" i="3"/>
  <c r="A499" i="4" s="1"/>
  <c r="A500" i="7"/>
  <c r="A500" i="8" s="1"/>
  <c r="A500" i="3"/>
  <c r="A500" i="4" s="1"/>
  <c r="A501" i="7"/>
  <c r="A501" i="8" s="1"/>
  <c r="A501" i="3"/>
  <c r="A501" i="4" s="1"/>
  <c r="A502" i="7"/>
  <c r="A502" i="8" s="1"/>
  <c r="A502" i="3"/>
  <c r="A502" i="4" s="1"/>
  <c r="F493" i="8" l="1"/>
  <c r="C493" i="8"/>
  <c r="D493" i="8" s="1"/>
  <c r="E493" i="8"/>
  <c r="D499" i="4"/>
  <c r="I499" i="4" s="1"/>
  <c r="J499" i="4" s="1"/>
  <c r="B499" i="7" s="1"/>
  <c r="B499" i="8" s="1"/>
  <c r="C499" i="4"/>
  <c r="B499" i="4"/>
  <c r="F487" i="8"/>
  <c r="C487" i="8"/>
  <c r="D487" i="8" s="1"/>
  <c r="E487" i="8"/>
  <c r="F488" i="8"/>
  <c r="C488" i="8"/>
  <c r="D488" i="8" s="1"/>
  <c r="E488" i="8"/>
  <c r="D500" i="4"/>
  <c r="I500" i="4" s="1"/>
  <c r="J500" i="4" s="1"/>
  <c r="B500" i="7" s="1"/>
  <c r="B500" i="8" s="1"/>
  <c r="C500" i="4"/>
  <c r="B500" i="4"/>
  <c r="D498" i="4"/>
  <c r="I498" i="4" s="1"/>
  <c r="J498" i="4" s="1"/>
  <c r="B498" i="7" s="1"/>
  <c r="B498" i="8" s="1"/>
  <c r="C498" i="4"/>
  <c r="B498" i="4"/>
  <c r="F492" i="8"/>
  <c r="C492" i="8"/>
  <c r="D492" i="8" s="1"/>
  <c r="E492" i="8"/>
  <c r="F489" i="8"/>
  <c r="C489" i="8"/>
  <c r="D489" i="8" s="1"/>
  <c r="E489" i="8"/>
  <c r="E491" i="8"/>
  <c r="C491" i="8"/>
  <c r="D491" i="8" s="1"/>
  <c r="F491" i="8"/>
  <c r="B497" i="4"/>
  <c r="D497" i="4"/>
  <c r="I497" i="4" s="1"/>
  <c r="J497" i="4" s="1"/>
  <c r="B497" i="7" s="1"/>
  <c r="B497" i="8" s="1"/>
  <c r="C497" i="4"/>
  <c r="C502" i="4"/>
  <c r="D502" i="4"/>
  <c r="I502" i="4" s="1"/>
  <c r="J502" i="4" s="1"/>
  <c r="B502" i="7" s="1"/>
  <c r="B502" i="8" s="1"/>
  <c r="B502" i="4"/>
  <c r="D496" i="4"/>
  <c r="I496" i="4" s="1"/>
  <c r="J496" i="4" s="1"/>
  <c r="B496" i="7" s="1"/>
  <c r="B496" i="8" s="1"/>
  <c r="C496" i="4"/>
  <c r="B496" i="4"/>
  <c r="B501" i="4"/>
  <c r="D501" i="4"/>
  <c r="I501" i="4" s="1"/>
  <c r="J501" i="4" s="1"/>
  <c r="B501" i="7" s="1"/>
  <c r="B501" i="8" s="1"/>
  <c r="C501" i="4"/>
  <c r="E490" i="8"/>
  <c r="F490" i="8"/>
  <c r="C490" i="8"/>
  <c r="D490" i="8" s="1"/>
  <c r="A520" i="2"/>
  <c r="A519" i="2"/>
  <c r="A518" i="2"/>
  <c r="A517" i="2"/>
  <c r="A516" i="2"/>
  <c r="A515" i="2"/>
  <c r="A514" i="2"/>
  <c r="B513" i="2"/>
  <c r="B504" i="7"/>
  <c r="C504" i="8" s="1"/>
  <c r="B504" i="4"/>
  <c r="B504" i="3"/>
  <c r="A505" i="7"/>
  <c r="A505" i="8" s="1"/>
  <c r="A505" i="3"/>
  <c r="A505" i="4" s="1"/>
  <c r="A506" i="7"/>
  <c r="A506" i="8" s="1"/>
  <c r="A506" i="3"/>
  <c r="A506" i="4" s="1"/>
  <c r="A507" i="7"/>
  <c r="A507" i="8" s="1"/>
  <c r="A507" i="3"/>
  <c r="A507" i="4" s="1"/>
  <c r="A508" i="7"/>
  <c r="A508" i="8" s="1"/>
  <c r="A508" i="3"/>
  <c r="A508" i="4" s="1"/>
  <c r="A509" i="7"/>
  <c r="A509" i="8" s="1"/>
  <c r="A509" i="3"/>
  <c r="A509" i="4" s="1"/>
  <c r="A510" i="7"/>
  <c r="A510" i="8" s="1"/>
  <c r="A510" i="3"/>
  <c r="A510" i="4" s="1"/>
  <c r="A511" i="7"/>
  <c r="A511" i="8" s="1"/>
  <c r="A511" i="3"/>
  <c r="A511" i="4" s="1"/>
  <c r="D508" i="4" l="1"/>
  <c r="I508" i="4" s="1"/>
  <c r="J508" i="4" s="1"/>
  <c r="B508" i="7" s="1"/>
  <c r="B508" i="8" s="1"/>
  <c r="C508" i="4"/>
  <c r="B508" i="4"/>
  <c r="D506" i="4"/>
  <c r="I506" i="4" s="1"/>
  <c r="J506" i="4" s="1"/>
  <c r="B506" i="7" s="1"/>
  <c r="B506" i="8" s="1"/>
  <c r="C506" i="4"/>
  <c r="B506" i="4"/>
  <c r="B507" i="4"/>
  <c r="D507" i="4"/>
  <c r="I507" i="4" s="1"/>
  <c r="J507" i="4" s="1"/>
  <c r="B507" i="7" s="1"/>
  <c r="B507" i="8" s="1"/>
  <c r="C507" i="4"/>
  <c r="C501" i="8"/>
  <c r="D501" i="8" s="1"/>
  <c r="E501" i="8"/>
  <c r="F501" i="8"/>
  <c r="C509" i="4"/>
  <c r="B509" i="4"/>
  <c r="D509" i="4"/>
  <c r="I509" i="4" s="1"/>
  <c r="J509" i="4" s="1"/>
  <c r="B509" i="7" s="1"/>
  <c r="B509" i="8" s="1"/>
  <c r="C500" i="8"/>
  <c r="D500" i="8" s="1"/>
  <c r="E500" i="8"/>
  <c r="F500" i="8"/>
  <c r="E499" i="8"/>
  <c r="F499" i="8"/>
  <c r="C499" i="8"/>
  <c r="D499" i="8" s="1"/>
  <c r="F498" i="8"/>
  <c r="E498" i="8"/>
  <c r="C498" i="8"/>
  <c r="D498" i="8" s="1"/>
  <c r="D511" i="4"/>
  <c r="I511" i="4" s="1"/>
  <c r="J511" i="4" s="1"/>
  <c r="B511" i="7" s="1"/>
  <c r="B511" i="8" s="1"/>
  <c r="C511" i="4"/>
  <c r="B511" i="4"/>
  <c r="E502" i="8"/>
  <c r="C502" i="8"/>
  <c r="D502" i="8" s="1"/>
  <c r="F502" i="8"/>
  <c r="C496" i="8"/>
  <c r="D496" i="8" s="1"/>
  <c r="E496" i="8"/>
  <c r="F496" i="8"/>
  <c r="C497" i="8"/>
  <c r="D497" i="8" s="1"/>
  <c r="E497" i="8"/>
  <c r="F497" i="8"/>
  <c r="D505" i="4"/>
  <c r="I505" i="4" s="1"/>
  <c r="J505" i="4" s="1"/>
  <c r="B505" i="7" s="1"/>
  <c r="B505" i="8" s="1"/>
  <c r="C505" i="4"/>
  <c r="B505" i="4"/>
  <c r="D510" i="4"/>
  <c r="I510" i="4" s="1"/>
  <c r="J510" i="4" s="1"/>
  <c r="B510" i="7" s="1"/>
  <c r="B510" i="8" s="1"/>
  <c r="C510" i="4"/>
  <c r="B510" i="4"/>
  <c r="A529" i="2"/>
  <c r="A528" i="2"/>
  <c r="A527" i="2"/>
  <c r="A526" i="2"/>
  <c r="A525" i="2"/>
  <c r="A524" i="2"/>
  <c r="A523" i="2"/>
  <c r="B522" i="2"/>
  <c r="B513" i="7"/>
  <c r="C513" i="8" s="1"/>
  <c r="B513" i="4"/>
  <c r="B513" i="3"/>
  <c r="A514" i="7"/>
  <c r="A514" i="8" s="1"/>
  <c r="A514" i="3"/>
  <c r="A514" i="4" s="1"/>
  <c r="A515" i="7"/>
  <c r="A515" i="8" s="1"/>
  <c r="A515" i="3"/>
  <c r="A515" i="4" s="1"/>
  <c r="A516" i="7"/>
  <c r="A516" i="8" s="1"/>
  <c r="A516" i="3"/>
  <c r="A516" i="4" s="1"/>
  <c r="A517" i="7"/>
  <c r="A517" i="8" s="1"/>
  <c r="A517" i="3"/>
  <c r="A517" i="4" s="1"/>
  <c r="A518" i="7"/>
  <c r="A518" i="8" s="1"/>
  <c r="A518" i="3"/>
  <c r="A518" i="4" s="1"/>
  <c r="A519" i="7"/>
  <c r="A519" i="8" s="1"/>
  <c r="A519" i="3"/>
  <c r="A519" i="4" s="1"/>
  <c r="A520" i="7"/>
  <c r="A520" i="8" s="1"/>
  <c r="A520" i="3"/>
  <c r="A520" i="4" s="1"/>
  <c r="F509" i="8" l="1"/>
  <c r="C509" i="8"/>
  <c r="D509" i="8" s="1"/>
  <c r="E509" i="8"/>
  <c r="D516" i="4"/>
  <c r="I516" i="4" s="1"/>
  <c r="J516" i="4" s="1"/>
  <c r="B516" i="7" s="1"/>
  <c r="B516" i="8" s="1"/>
  <c r="C516" i="4"/>
  <c r="B516" i="4"/>
  <c r="D517" i="4"/>
  <c r="I517" i="4" s="1"/>
  <c r="J517" i="4" s="1"/>
  <c r="B517" i="7" s="1"/>
  <c r="B517" i="8" s="1"/>
  <c r="C517" i="4"/>
  <c r="B517" i="4"/>
  <c r="F511" i="8"/>
  <c r="C511" i="8"/>
  <c r="D511" i="8" s="1"/>
  <c r="E511" i="8"/>
  <c r="D518" i="4"/>
  <c r="I518" i="4" s="1"/>
  <c r="J518" i="4" s="1"/>
  <c r="B518" i="7" s="1"/>
  <c r="B518" i="8" s="1"/>
  <c r="C518" i="4"/>
  <c r="B518" i="4"/>
  <c r="F507" i="8"/>
  <c r="C507" i="8"/>
  <c r="D507" i="8" s="1"/>
  <c r="E507" i="8"/>
  <c r="F505" i="8"/>
  <c r="E505" i="8"/>
  <c r="C505" i="8"/>
  <c r="D505" i="8" s="1"/>
  <c r="D515" i="4"/>
  <c r="I515" i="4" s="1"/>
  <c r="J515" i="4" s="1"/>
  <c r="B515" i="7" s="1"/>
  <c r="B515" i="8" s="1"/>
  <c r="B515" i="4"/>
  <c r="C515" i="4"/>
  <c r="F506" i="8"/>
  <c r="C506" i="8"/>
  <c r="D506" i="8" s="1"/>
  <c r="E506" i="8"/>
  <c r="B514" i="4"/>
  <c r="C514" i="4"/>
  <c r="D514" i="4"/>
  <c r="I514" i="4" s="1"/>
  <c r="J514" i="4" s="1"/>
  <c r="B514" i="7" s="1"/>
  <c r="B514" i="8" s="1"/>
  <c r="D520" i="4"/>
  <c r="I520" i="4" s="1"/>
  <c r="J520" i="4" s="1"/>
  <c r="B520" i="7" s="1"/>
  <c r="B520" i="8" s="1"/>
  <c r="C520" i="4"/>
  <c r="B520" i="4"/>
  <c r="F510" i="8"/>
  <c r="C510" i="8"/>
  <c r="D510" i="8" s="1"/>
  <c r="E510" i="8"/>
  <c r="C519" i="4"/>
  <c r="B519" i="4"/>
  <c r="D519" i="4"/>
  <c r="I519" i="4" s="1"/>
  <c r="J519" i="4" s="1"/>
  <c r="B519" i="7" s="1"/>
  <c r="B519" i="8" s="1"/>
  <c r="E508" i="8"/>
  <c r="F508" i="8"/>
  <c r="C508" i="8"/>
  <c r="D508" i="8" s="1"/>
  <c r="A538" i="2"/>
  <c r="A537" i="2"/>
  <c r="A536" i="2"/>
  <c r="A535" i="2"/>
  <c r="A534" i="2"/>
  <c r="A533" i="2"/>
  <c r="A532" i="2"/>
  <c r="B531" i="2"/>
  <c r="B522" i="7"/>
  <c r="C522" i="8" s="1"/>
  <c r="B522" i="4"/>
  <c r="B522" i="3"/>
  <c r="A523" i="7"/>
  <c r="A523" i="8" s="1"/>
  <c r="A523" i="3"/>
  <c r="A523" i="4" s="1"/>
  <c r="A524" i="7"/>
  <c r="A524" i="8" s="1"/>
  <c r="A524" i="3"/>
  <c r="A524" i="4" s="1"/>
  <c r="A525" i="7"/>
  <c r="A525" i="8" s="1"/>
  <c r="A525" i="3"/>
  <c r="A525" i="4" s="1"/>
  <c r="A526" i="7"/>
  <c r="A526" i="8" s="1"/>
  <c r="A526" i="3"/>
  <c r="A526" i="4" s="1"/>
  <c r="A527" i="7"/>
  <c r="A527" i="8" s="1"/>
  <c r="A527" i="3"/>
  <c r="A527" i="4" s="1"/>
  <c r="A528" i="7"/>
  <c r="A528" i="8" s="1"/>
  <c r="A528" i="3"/>
  <c r="A528" i="4" s="1"/>
  <c r="A529" i="7"/>
  <c r="A529" i="8" s="1"/>
  <c r="A529" i="3"/>
  <c r="A529" i="4" s="1"/>
  <c r="F520" i="8" l="1"/>
  <c r="C520" i="8"/>
  <c r="D520" i="8" s="1"/>
  <c r="E520" i="8"/>
  <c r="F514" i="8"/>
  <c r="E514" i="8"/>
  <c r="C514" i="8"/>
  <c r="D514" i="8" s="1"/>
  <c r="C518" i="8"/>
  <c r="D518" i="8" s="1"/>
  <c r="E518" i="8"/>
  <c r="F518" i="8"/>
  <c r="D526" i="4"/>
  <c r="I526" i="4" s="1"/>
  <c r="J526" i="4" s="1"/>
  <c r="B526" i="7" s="1"/>
  <c r="B526" i="8" s="1"/>
  <c r="C526" i="4"/>
  <c r="B526" i="4"/>
  <c r="D524" i="4"/>
  <c r="I524" i="4" s="1"/>
  <c r="J524" i="4" s="1"/>
  <c r="B524" i="7" s="1"/>
  <c r="B524" i="8" s="1"/>
  <c r="B524" i="4"/>
  <c r="C524" i="4"/>
  <c r="E517" i="8"/>
  <c r="F517" i="8"/>
  <c r="C517" i="8"/>
  <c r="D517" i="8" s="1"/>
  <c r="D525" i="4"/>
  <c r="I525" i="4" s="1"/>
  <c r="J525" i="4" s="1"/>
  <c r="B525" i="7" s="1"/>
  <c r="B525" i="8" s="1"/>
  <c r="C525" i="4"/>
  <c r="B525" i="4"/>
  <c r="F515" i="8"/>
  <c r="C515" i="8"/>
  <c r="D515" i="8" s="1"/>
  <c r="E515" i="8"/>
  <c r="B527" i="4"/>
  <c r="D527" i="4"/>
  <c r="I527" i="4" s="1"/>
  <c r="J527" i="4" s="1"/>
  <c r="B527" i="7" s="1"/>
  <c r="B527" i="8" s="1"/>
  <c r="C527" i="4"/>
  <c r="D523" i="4"/>
  <c r="I523" i="4" s="1"/>
  <c r="J523" i="4" s="1"/>
  <c r="B523" i="7" s="1"/>
  <c r="B523" i="8" s="1"/>
  <c r="C523" i="4"/>
  <c r="B523" i="4"/>
  <c r="F516" i="8"/>
  <c r="C516" i="8"/>
  <c r="D516" i="8" s="1"/>
  <c r="E516" i="8"/>
  <c r="F519" i="8"/>
  <c r="C519" i="8"/>
  <c r="D519" i="8" s="1"/>
  <c r="E519" i="8"/>
  <c r="C529" i="4"/>
  <c r="B529" i="4"/>
  <c r="D529" i="4"/>
  <c r="I529" i="4" s="1"/>
  <c r="J529" i="4" s="1"/>
  <c r="B529" i="7" s="1"/>
  <c r="B529" i="8" s="1"/>
  <c r="D528" i="4"/>
  <c r="I528" i="4" s="1"/>
  <c r="J528" i="4" s="1"/>
  <c r="B528" i="7" s="1"/>
  <c r="B528" i="8" s="1"/>
  <c r="C528" i="4"/>
  <c r="B528" i="4"/>
  <c r="A547" i="2"/>
  <c r="A546" i="2"/>
  <c r="A545" i="2"/>
  <c r="A544" i="2"/>
  <c r="A543" i="2"/>
  <c r="A542" i="2"/>
  <c r="A541" i="2"/>
  <c r="B540" i="2"/>
  <c r="B531" i="7"/>
  <c r="C531" i="8" s="1"/>
  <c r="B531" i="4"/>
  <c r="B531" i="3"/>
  <c r="A532" i="7"/>
  <c r="A532" i="8" s="1"/>
  <c r="A532" i="3"/>
  <c r="A532" i="4" s="1"/>
  <c r="A533" i="7"/>
  <c r="A533" i="8" s="1"/>
  <c r="A533" i="3"/>
  <c r="A533" i="4" s="1"/>
  <c r="A534" i="7"/>
  <c r="A534" i="8" s="1"/>
  <c r="A534" i="3"/>
  <c r="A534" i="4" s="1"/>
  <c r="A535" i="7"/>
  <c r="A535" i="8" s="1"/>
  <c r="A535" i="3"/>
  <c r="A535" i="4" s="1"/>
  <c r="A536" i="7"/>
  <c r="A536" i="8" s="1"/>
  <c r="A536" i="3"/>
  <c r="A536" i="4" s="1"/>
  <c r="A537" i="7"/>
  <c r="A537" i="8" s="1"/>
  <c r="A537" i="3"/>
  <c r="A537" i="4" s="1"/>
  <c r="A538" i="7"/>
  <c r="A538" i="8" s="1"/>
  <c r="A538" i="3"/>
  <c r="A538" i="4" s="1"/>
  <c r="F524" i="8" l="1"/>
  <c r="C524" i="8"/>
  <c r="D524" i="8" s="1"/>
  <c r="E524" i="8"/>
  <c r="C523" i="8"/>
  <c r="D523" i="8" s="1"/>
  <c r="E523" i="8"/>
  <c r="F523" i="8"/>
  <c r="E526" i="8"/>
  <c r="C526" i="8"/>
  <c r="D526" i="8" s="1"/>
  <c r="F526" i="8"/>
  <c r="B534" i="4"/>
  <c r="C534" i="4"/>
  <c r="D534" i="4"/>
  <c r="I534" i="4" s="1"/>
  <c r="J534" i="4" s="1"/>
  <c r="B534" i="7" s="1"/>
  <c r="B534" i="8" s="1"/>
  <c r="D533" i="4"/>
  <c r="I533" i="4" s="1"/>
  <c r="J533" i="4" s="1"/>
  <c r="B533" i="7" s="1"/>
  <c r="B533" i="8" s="1"/>
  <c r="C533" i="4"/>
  <c r="B533" i="4"/>
  <c r="C528" i="8"/>
  <c r="D528" i="8" s="1"/>
  <c r="F528" i="8"/>
  <c r="E528" i="8"/>
  <c r="F529" i="8"/>
  <c r="C529" i="8"/>
  <c r="D529" i="8" s="1"/>
  <c r="E529" i="8"/>
  <c r="C527" i="8"/>
  <c r="D527" i="8" s="1"/>
  <c r="E527" i="8"/>
  <c r="F527" i="8"/>
  <c r="D535" i="4"/>
  <c r="I535" i="4" s="1"/>
  <c r="J535" i="4" s="1"/>
  <c r="B535" i="7" s="1"/>
  <c r="B535" i="8" s="1"/>
  <c r="C535" i="4"/>
  <c r="B535" i="4"/>
  <c r="D532" i="4"/>
  <c r="I532" i="4" s="1"/>
  <c r="J532" i="4" s="1"/>
  <c r="B532" i="7" s="1"/>
  <c r="B532" i="8" s="1"/>
  <c r="C532" i="4"/>
  <c r="B532" i="4"/>
  <c r="F525" i="8"/>
  <c r="C525" i="8"/>
  <c r="D525" i="8" s="1"/>
  <c r="E525" i="8"/>
  <c r="D536" i="4"/>
  <c r="I536" i="4" s="1"/>
  <c r="J536" i="4" s="1"/>
  <c r="B536" i="7" s="1"/>
  <c r="B536" i="8" s="1"/>
  <c r="C536" i="4"/>
  <c r="B536" i="4"/>
  <c r="D538" i="4"/>
  <c r="I538" i="4" s="1"/>
  <c r="J538" i="4" s="1"/>
  <c r="B538" i="7" s="1"/>
  <c r="B538" i="8" s="1"/>
  <c r="C538" i="4"/>
  <c r="B538" i="4"/>
  <c r="D537" i="4"/>
  <c r="I537" i="4" s="1"/>
  <c r="J537" i="4" s="1"/>
  <c r="B537" i="7" s="1"/>
  <c r="B537" i="8" s="1"/>
  <c r="C537" i="4"/>
  <c r="B537" i="4"/>
  <c r="A556" i="2"/>
  <c r="A555" i="2"/>
  <c r="A554" i="2"/>
  <c r="A553" i="2"/>
  <c r="A552" i="2"/>
  <c r="A551" i="2"/>
  <c r="A550" i="2"/>
  <c r="B549" i="2"/>
  <c r="B540" i="7"/>
  <c r="C540" i="8" s="1"/>
  <c r="B540" i="4"/>
  <c r="B540" i="3"/>
  <c r="A541" i="7"/>
  <c r="A541" i="8" s="1"/>
  <c r="A541" i="3"/>
  <c r="A541" i="4" s="1"/>
  <c r="A542" i="7"/>
  <c r="A542" i="8" s="1"/>
  <c r="A542" i="3"/>
  <c r="A542" i="4" s="1"/>
  <c r="A543" i="7"/>
  <c r="A543" i="8" s="1"/>
  <c r="A543" i="3"/>
  <c r="A543" i="4" s="1"/>
  <c r="A544" i="7"/>
  <c r="A544" i="8" s="1"/>
  <c r="A544" i="3"/>
  <c r="A544" i="4" s="1"/>
  <c r="A545" i="7"/>
  <c r="A545" i="8" s="1"/>
  <c r="A545" i="3"/>
  <c r="A545" i="4" s="1"/>
  <c r="A546" i="7"/>
  <c r="A546" i="8" s="1"/>
  <c r="A546" i="3"/>
  <c r="A546" i="4" s="1"/>
  <c r="A547" i="7"/>
  <c r="A547" i="8" s="1"/>
  <c r="A547" i="3"/>
  <c r="A547" i="4" s="1"/>
  <c r="D545" i="4" l="1"/>
  <c r="I545" i="4" s="1"/>
  <c r="J545" i="4" s="1"/>
  <c r="B545" i="7" s="1"/>
  <c r="B545" i="8" s="1"/>
  <c r="C545" i="4"/>
  <c r="B545" i="4"/>
  <c r="F533" i="8"/>
  <c r="C533" i="8"/>
  <c r="D533" i="8" s="1"/>
  <c r="E533" i="8"/>
  <c r="F534" i="8"/>
  <c r="C534" i="8"/>
  <c r="D534" i="8" s="1"/>
  <c r="E534" i="8"/>
  <c r="D544" i="4"/>
  <c r="I544" i="4" s="1"/>
  <c r="J544" i="4" s="1"/>
  <c r="B544" i="7" s="1"/>
  <c r="B544" i="8" s="1"/>
  <c r="B544" i="4"/>
  <c r="C544" i="4"/>
  <c r="D543" i="4"/>
  <c r="I543" i="4" s="1"/>
  <c r="J543" i="4" s="1"/>
  <c r="B543" i="7" s="1"/>
  <c r="B543" i="8" s="1"/>
  <c r="C543" i="4"/>
  <c r="B543" i="4"/>
  <c r="E535" i="8"/>
  <c r="F535" i="8"/>
  <c r="C535" i="8"/>
  <c r="D535" i="8" s="1"/>
  <c r="F537" i="8"/>
  <c r="C537" i="8"/>
  <c r="D537" i="8" s="1"/>
  <c r="E537" i="8"/>
  <c r="F538" i="8"/>
  <c r="C538" i="8"/>
  <c r="D538" i="8" s="1"/>
  <c r="E538" i="8"/>
  <c r="C541" i="4"/>
  <c r="B541" i="4"/>
  <c r="D541" i="4"/>
  <c r="I541" i="4" s="1"/>
  <c r="J541" i="4" s="1"/>
  <c r="B541" i="7" s="1"/>
  <c r="B541" i="8" s="1"/>
  <c r="E532" i="8"/>
  <c r="C532" i="8"/>
  <c r="D532" i="8" s="1"/>
  <c r="F532" i="8"/>
  <c r="B547" i="4"/>
  <c r="D547" i="4"/>
  <c r="I547" i="4" s="1"/>
  <c r="J547" i="4" s="1"/>
  <c r="B547" i="7" s="1"/>
  <c r="B547" i="8" s="1"/>
  <c r="C547" i="4"/>
  <c r="C536" i="8"/>
  <c r="D536" i="8" s="1"/>
  <c r="E536" i="8"/>
  <c r="F536" i="8"/>
  <c r="C542" i="4"/>
  <c r="B542" i="4"/>
  <c r="D542" i="4"/>
  <c r="I542" i="4" s="1"/>
  <c r="J542" i="4" s="1"/>
  <c r="B542" i="7" s="1"/>
  <c r="B542" i="8" s="1"/>
  <c r="D546" i="4"/>
  <c r="I546" i="4" s="1"/>
  <c r="J546" i="4" s="1"/>
  <c r="B546" i="7" s="1"/>
  <c r="B546" i="8" s="1"/>
  <c r="C546" i="4"/>
  <c r="B546" i="4"/>
  <c r="A565" i="2"/>
  <c r="A564" i="2"/>
  <c r="A563" i="2"/>
  <c r="A562" i="2"/>
  <c r="A561" i="2"/>
  <c r="A560" i="2"/>
  <c r="A559" i="2"/>
  <c r="B558" i="2"/>
  <c r="B549" i="7"/>
  <c r="C549" i="8" s="1"/>
  <c r="B549" i="4"/>
  <c r="B549" i="3"/>
  <c r="A550" i="7"/>
  <c r="A550" i="8" s="1"/>
  <c r="A550" i="3"/>
  <c r="A550" i="4" s="1"/>
  <c r="A551" i="7"/>
  <c r="A551" i="8" s="1"/>
  <c r="A551" i="3"/>
  <c r="A551" i="4" s="1"/>
  <c r="A552" i="7"/>
  <c r="A552" i="8" s="1"/>
  <c r="A552" i="3"/>
  <c r="A552" i="4" s="1"/>
  <c r="A553" i="7"/>
  <c r="A553" i="8" s="1"/>
  <c r="A553" i="3"/>
  <c r="A553" i="4" s="1"/>
  <c r="A554" i="7"/>
  <c r="A554" i="8" s="1"/>
  <c r="A554" i="3"/>
  <c r="A554" i="4" s="1"/>
  <c r="A555" i="7"/>
  <c r="A555" i="8" s="1"/>
  <c r="A555" i="3"/>
  <c r="A555" i="4" s="1"/>
  <c r="A556" i="7"/>
  <c r="A556" i="8" s="1"/>
  <c r="A556" i="3"/>
  <c r="A556" i="4" s="1"/>
  <c r="F547" i="8" l="1"/>
  <c r="C547" i="8"/>
  <c r="D547" i="8" s="1"/>
  <c r="E547" i="8"/>
  <c r="B554" i="4"/>
  <c r="C554" i="4"/>
  <c r="D554" i="4"/>
  <c r="I554" i="4" s="1"/>
  <c r="J554" i="4" s="1"/>
  <c r="B554" i="7" s="1"/>
  <c r="B554" i="8" s="1"/>
  <c r="F543" i="8"/>
  <c r="C543" i="8"/>
  <c r="D543" i="8" s="1"/>
  <c r="E543" i="8"/>
  <c r="C541" i="8"/>
  <c r="D541" i="8" s="1"/>
  <c r="E541" i="8"/>
  <c r="F541" i="8"/>
  <c r="E544" i="8"/>
  <c r="F544" i="8"/>
  <c r="C544" i="8"/>
  <c r="D544" i="8" s="1"/>
  <c r="D553" i="4"/>
  <c r="I553" i="4" s="1"/>
  <c r="J553" i="4" s="1"/>
  <c r="B553" i="7" s="1"/>
  <c r="B553" i="8" s="1"/>
  <c r="C553" i="4"/>
  <c r="B553" i="4"/>
  <c r="C551" i="4"/>
  <c r="B551" i="4"/>
  <c r="D551" i="4"/>
  <c r="I551" i="4" s="1"/>
  <c r="J551" i="4" s="1"/>
  <c r="B551" i="7" s="1"/>
  <c r="B551" i="8" s="1"/>
  <c r="E546" i="8"/>
  <c r="F546" i="8"/>
  <c r="C546" i="8"/>
  <c r="D546" i="8" s="1"/>
  <c r="F542" i="8"/>
  <c r="C542" i="8"/>
  <c r="D542" i="8" s="1"/>
  <c r="E542" i="8"/>
  <c r="D550" i="4"/>
  <c r="I550" i="4" s="1"/>
  <c r="J550" i="4" s="1"/>
  <c r="B550" i="7" s="1"/>
  <c r="B550" i="8" s="1"/>
  <c r="C550" i="4"/>
  <c r="B550" i="4"/>
  <c r="D556" i="4"/>
  <c r="I556" i="4" s="1"/>
  <c r="J556" i="4" s="1"/>
  <c r="B556" i="7" s="1"/>
  <c r="B556" i="8" s="1"/>
  <c r="C556" i="4"/>
  <c r="B556" i="4"/>
  <c r="D552" i="4"/>
  <c r="I552" i="4" s="1"/>
  <c r="J552" i="4" s="1"/>
  <c r="B552" i="7" s="1"/>
  <c r="B552" i="8" s="1"/>
  <c r="C552" i="4"/>
  <c r="B552" i="4"/>
  <c r="D555" i="4"/>
  <c r="I555" i="4" s="1"/>
  <c r="J555" i="4" s="1"/>
  <c r="B555" i="7" s="1"/>
  <c r="B555" i="8" s="1"/>
  <c r="C555" i="4"/>
  <c r="B555" i="4"/>
  <c r="C545" i="8"/>
  <c r="D545" i="8" s="1"/>
  <c r="E545" i="8"/>
  <c r="F545" i="8"/>
  <c r="A574" i="2"/>
  <c r="A573" i="2"/>
  <c r="A572" i="2"/>
  <c r="A571" i="2"/>
  <c r="A570" i="2"/>
  <c r="A569" i="2"/>
  <c r="A568" i="2"/>
  <c r="B567" i="2"/>
  <c r="B558" i="7"/>
  <c r="C558" i="8" s="1"/>
  <c r="B558" i="4"/>
  <c r="B558" i="3"/>
  <c r="A559" i="7"/>
  <c r="A559" i="8" s="1"/>
  <c r="A559" i="3"/>
  <c r="A559" i="4" s="1"/>
  <c r="A560" i="7"/>
  <c r="A560" i="8" s="1"/>
  <c r="A560" i="3"/>
  <c r="A560" i="4" s="1"/>
  <c r="A561" i="7"/>
  <c r="A561" i="8" s="1"/>
  <c r="A561" i="3"/>
  <c r="A561" i="4" s="1"/>
  <c r="A562" i="7"/>
  <c r="A562" i="8" s="1"/>
  <c r="A562" i="3"/>
  <c r="A562" i="4" s="1"/>
  <c r="A563" i="7"/>
  <c r="A563" i="8" s="1"/>
  <c r="A563" i="3"/>
  <c r="A563" i="4" s="1"/>
  <c r="A564" i="7"/>
  <c r="A564" i="8" s="1"/>
  <c r="A564" i="3"/>
  <c r="A564" i="4" s="1"/>
  <c r="A565" i="7"/>
  <c r="A565" i="8" s="1"/>
  <c r="A565" i="3"/>
  <c r="A565" i="4" s="1"/>
  <c r="E553" i="8" l="1"/>
  <c r="C553" i="8"/>
  <c r="D553" i="8" s="1"/>
  <c r="F553" i="8"/>
  <c r="F556" i="8"/>
  <c r="C556" i="8"/>
  <c r="D556" i="8" s="1"/>
  <c r="E556" i="8"/>
  <c r="D563" i="4"/>
  <c r="I563" i="4" s="1"/>
  <c r="J563" i="4" s="1"/>
  <c r="B563" i="7" s="1"/>
  <c r="B563" i="8" s="1"/>
  <c r="C563" i="4"/>
  <c r="B563" i="4"/>
  <c r="D560" i="4"/>
  <c r="I560" i="4" s="1"/>
  <c r="J560" i="4" s="1"/>
  <c r="B560" i="7" s="1"/>
  <c r="B560" i="8" s="1"/>
  <c r="C560" i="4"/>
  <c r="B560" i="4"/>
  <c r="F550" i="8"/>
  <c r="E550" i="8"/>
  <c r="C550" i="8"/>
  <c r="D550" i="8" s="1"/>
  <c r="D562" i="4"/>
  <c r="I562" i="4" s="1"/>
  <c r="J562" i="4" s="1"/>
  <c r="B562" i="7" s="1"/>
  <c r="B562" i="8" s="1"/>
  <c r="C562" i="4"/>
  <c r="B562" i="4"/>
  <c r="C561" i="4"/>
  <c r="B561" i="4"/>
  <c r="D561" i="4"/>
  <c r="I561" i="4" s="1"/>
  <c r="J561" i="4" s="1"/>
  <c r="B561" i="7" s="1"/>
  <c r="B561" i="8" s="1"/>
  <c r="D559" i="4"/>
  <c r="I559" i="4" s="1"/>
  <c r="J559" i="4" s="1"/>
  <c r="B559" i="7" s="1"/>
  <c r="B559" i="8" s="1"/>
  <c r="C559" i="4"/>
  <c r="B559" i="4"/>
  <c r="E554" i="8"/>
  <c r="C554" i="8"/>
  <c r="D554" i="8" s="1"/>
  <c r="F554" i="8"/>
  <c r="C551" i="8"/>
  <c r="D551" i="8" s="1"/>
  <c r="E551" i="8"/>
  <c r="F551" i="8"/>
  <c r="C555" i="8"/>
  <c r="D555" i="8" s="1"/>
  <c r="F555" i="8"/>
  <c r="E555" i="8"/>
  <c r="D565" i="4"/>
  <c r="I565" i="4" s="1"/>
  <c r="J565" i="4" s="1"/>
  <c r="B565" i="7" s="1"/>
  <c r="B565" i="8" s="1"/>
  <c r="C565" i="4"/>
  <c r="B565" i="4"/>
  <c r="F552" i="8"/>
  <c r="E552" i="8"/>
  <c r="C552" i="8"/>
  <c r="D552" i="8" s="1"/>
  <c r="D564" i="4"/>
  <c r="I564" i="4" s="1"/>
  <c r="J564" i="4" s="1"/>
  <c r="B564" i="7" s="1"/>
  <c r="B564" i="8" s="1"/>
  <c r="B564" i="4"/>
  <c r="C564" i="4"/>
  <c r="A583" i="2"/>
  <c r="A582" i="2"/>
  <c r="A581" i="2"/>
  <c r="A580" i="2"/>
  <c r="A579" i="2"/>
  <c r="A578" i="2"/>
  <c r="A577" i="2"/>
  <c r="B576" i="2"/>
  <c r="B567" i="7"/>
  <c r="C567" i="8" s="1"/>
  <c r="B567" i="4"/>
  <c r="B567" i="3"/>
  <c r="A568" i="7"/>
  <c r="A568" i="8" s="1"/>
  <c r="A568" i="3"/>
  <c r="A568" i="4" s="1"/>
  <c r="A569" i="7"/>
  <c r="A569" i="8" s="1"/>
  <c r="A569" i="3"/>
  <c r="A569" i="4" s="1"/>
  <c r="A570" i="7"/>
  <c r="A570" i="8" s="1"/>
  <c r="A570" i="3"/>
  <c r="A570" i="4" s="1"/>
  <c r="A571" i="7"/>
  <c r="A571" i="8" s="1"/>
  <c r="A571" i="3"/>
  <c r="A571" i="4" s="1"/>
  <c r="A572" i="7"/>
  <c r="A572" i="8" s="1"/>
  <c r="A572" i="3"/>
  <c r="A572" i="4" s="1"/>
  <c r="A573" i="7"/>
  <c r="A573" i="8" s="1"/>
  <c r="A573" i="3"/>
  <c r="A573" i="4" s="1"/>
  <c r="A574" i="7"/>
  <c r="A574" i="8" s="1"/>
  <c r="A574" i="3"/>
  <c r="A574" i="4" s="1"/>
  <c r="E562" i="8" l="1"/>
  <c r="F562" i="8"/>
  <c r="C562" i="8"/>
  <c r="D562" i="8" s="1"/>
  <c r="C571" i="4"/>
  <c r="B571" i="4"/>
  <c r="D571" i="4"/>
  <c r="I571" i="4" s="1"/>
  <c r="J571" i="4" s="1"/>
  <c r="B571" i="7" s="1"/>
  <c r="B571" i="8" s="1"/>
  <c r="C560" i="8"/>
  <c r="D560" i="8" s="1"/>
  <c r="E560" i="8"/>
  <c r="F560" i="8"/>
  <c r="B569" i="4"/>
  <c r="D569" i="4"/>
  <c r="I569" i="4" s="1"/>
  <c r="J569" i="4" s="1"/>
  <c r="B569" i="7" s="1"/>
  <c r="B569" i="8" s="1"/>
  <c r="C569" i="4"/>
  <c r="C564" i="8"/>
  <c r="D564" i="8" s="1"/>
  <c r="E564" i="8"/>
  <c r="F564" i="8"/>
  <c r="D572" i="4"/>
  <c r="I572" i="4" s="1"/>
  <c r="J572" i="4" s="1"/>
  <c r="B572" i="7" s="1"/>
  <c r="B572" i="8" s="1"/>
  <c r="C572" i="4"/>
  <c r="B572" i="4"/>
  <c r="F563" i="8"/>
  <c r="C563" i="8"/>
  <c r="D563" i="8" s="1"/>
  <c r="E563" i="8"/>
  <c r="F559" i="8"/>
  <c r="C559" i="8"/>
  <c r="D559" i="8" s="1"/>
  <c r="E559" i="8"/>
  <c r="F561" i="8"/>
  <c r="C561" i="8"/>
  <c r="D561" i="8" s="1"/>
  <c r="E561" i="8"/>
  <c r="D568" i="4"/>
  <c r="I568" i="4" s="1"/>
  <c r="J568" i="4" s="1"/>
  <c r="B568" i="7" s="1"/>
  <c r="B568" i="8" s="1"/>
  <c r="C568" i="4"/>
  <c r="B568" i="4"/>
  <c r="D570" i="4"/>
  <c r="I570" i="4" s="1"/>
  <c r="J570" i="4" s="1"/>
  <c r="B570" i="7" s="1"/>
  <c r="B570" i="8" s="1"/>
  <c r="C570" i="4"/>
  <c r="B570" i="4"/>
  <c r="B574" i="4"/>
  <c r="C574" i="4"/>
  <c r="D574" i="4"/>
  <c r="I574" i="4" s="1"/>
  <c r="J574" i="4" s="1"/>
  <c r="B574" i="7" s="1"/>
  <c r="B574" i="8" s="1"/>
  <c r="C565" i="8"/>
  <c r="D565" i="8" s="1"/>
  <c r="E565" i="8"/>
  <c r="F565" i="8"/>
  <c r="D573" i="4"/>
  <c r="I573" i="4" s="1"/>
  <c r="J573" i="4" s="1"/>
  <c r="B573" i="7" s="1"/>
  <c r="B573" i="8" s="1"/>
  <c r="C573" i="4"/>
  <c r="B573" i="4"/>
  <c r="A592" i="2"/>
  <c r="A591" i="2"/>
  <c r="A590" i="2"/>
  <c r="A589" i="2"/>
  <c r="A588" i="2"/>
  <c r="A587" i="2"/>
  <c r="A586" i="2"/>
  <c r="B585" i="2"/>
  <c r="B576" i="7"/>
  <c r="C576" i="8" s="1"/>
  <c r="B576" i="4"/>
  <c r="B576" i="3"/>
  <c r="A577" i="7"/>
  <c r="A577" i="8" s="1"/>
  <c r="A577" i="3"/>
  <c r="A577" i="4" s="1"/>
  <c r="A578" i="7"/>
  <c r="A578" i="8" s="1"/>
  <c r="A578" i="3"/>
  <c r="A578" i="4" s="1"/>
  <c r="A579" i="7"/>
  <c r="A579" i="8" s="1"/>
  <c r="A579" i="3"/>
  <c r="A579" i="4" s="1"/>
  <c r="A580" i="7"/>
  <c r="A580" i="8" s="1"/>
  <c r="A580" i="3"/>
  <c r="A580" i="4" s="1"/>
  <c r="A581" i="7"/>
  <c r="A581" i="8" s="1"/>
  <c r="A581" i="3"/>
  <c r="A581" i="4" s="1"/>
  <c r="A582" i="7"/>
  <c r="A582" i="8" s="1"/>
  <c r="A582" i="3"/>
  <c r="A582" i="4" s="1"/>
  <c r="A583" i="7"/>
  <c r="A583" i="8" s="1"/>
  <c r="A583" i="3"/>
  <c r="A583" i="4" s="1"/>
  <c r="F572" i="8" l="1"/>
  <c r="C572" i="8"/>
  <c r="D572" i="8" s="1"/>
  <c r="E572" i="8"/>
  <c r="F570" i="8"/>
  <c r="C570" i="8"/>
  <c r="D570" i="8" s="1"/>
  <c r="E570" i="8"/>
  <c r="F569" i="8"/>
  <c r="C569" i="8"/>
  <c r="D569" i="8" s="1"/>
  <c r="E569" i="8"/>
  <c r="F568" i="8"/>
  <c r="E568" i="8"/>
  <c r="C568" i="8"/>
  <c r="D568" i="8" s="1"/>
  <c r="D578" i="4"/>
  <c r="I578" i="4" s="1"/>
  <c r="J578" i="4" s="1"/>
  <c r="B578" i="7" s="1"/>
  <c r="B578" i="8" s="1"/>
  <c r="C578" i="4"/>
  <c r="B578" i="4"/>
  <c r="F573" i="8"/>
  <c r="C573" i="8"/>
  <c r="D573" i="8" s="1"/>
  <c r="E573" i="8"/>
  <c r="D577" i="4"/>
  <c r="I577" i="4" s="1"/>
  <c r="J577" i="4" s="1"/>
  <c r="B577" i="7" s="1"/>
  <c r="B577" i="8" s="1"/>
  <c r="B577" i="4"/>
  <c r="C577" i="4"/>
  <c r="D580" i="4"/>
  <c r="I580" i="4" s="1"/>
  <c r="J580" i="4" s="1"/>
  <c r="B580" i="7" s="1"/>
  <c r="B580" i="8" s="1"/>
  <c r="C580" i="4"/>
  <c r="B580" i="4"/>
  <c r="E571" i="8"/>
  <c r="C571" i="8"/>
  <c r="D571" i="8" s="1"/>
  <c r="F571" i="8"/>
  <c r="C581" i="4"/>
  <c r="B581" i="4"/>
  <c r="D581" i="4"/>
  <c r="I581" i="4" s="1"/>
  <c r="J581" i="4" s="1"/>
  <c r="B581" i="7" s="1"/>
  <c r="B581" i="8" s="1"/>
  <c r="F574" i="8"/>
  <c r="C574" i="8"/>
  <c r="D574" i="8" s="1"/>
  <c r="E574" i="8"/>
  <c r="D583" i="4"/>
  <c r="I583" i="4" s="1"/>
  <c r="J583" i="4" s="1"/>
  <c r="B583" i="7" s="1"/>
  <c r="B583" i="8" s="1"/>
  <c r="C583" i="4"/>
  <c r="B583" i="4"/>
  <c r="D579" i="4"/>
  <c r="I579" i="4" s="1"/>
  <c r="J579" i="4" s="1"/>
  <c r="B579" i="7" s="1"/>
  <c r="B579" i="8" s="1"/>
  <c r="C579" i="4"/>
  <c r="B579" i="4"/>
  <c r="D582" i="4"/>
  <c r="I582" i="4" s="1"/>
  <c r="J582" i="4" s="1"/>
  <c r="B582" i="7" s="1"/>
  <c r="B582" i="8" s="1"/>
  <c r="C582" i="4"/>
  <c r="B582" i="4"/>
  <c r="A601" i="2"/>
  <c r="A600" i="2"/>
  <c r="A599" i="2"/>
  <c r="A598" i="2"/>
  <c r="A597" i="2"/>
  <c r="A596" i="2"/>
  <c r="A595" i="2"/>
  <c r="B594" i="2"/>
  <c r="B585" i="7"/>
  <c r="C585" i="8" s="1"/>
  <c r="B585" i="4"/>
  <c r="B585" i="3"/>
  <c r="A586" i="7"/>
  <c r="A586" i="8" s="1"/>
  <c r="A586" i="3"/>
  <c r="A586" i="4" s="1"/>
  <c r="A587" i="7"/>
  <c r="A587" i="8" s="1"/>
  <c r="A587" i="3"/>
  <c r="A587" i="4" s="1"/>
  <c r="A588" i="7"/>
  <c r="A588" i="8" s="1"/>
  <c r="A588" i="3"/>
  <c r="A588" i="4" s="1"/>
  <c r="A589" i="7"/>
  <c r="A589" i="8" s="1"/>
  <c r="A589" i="3"/>
  <c r="A589" i="4" s="1"/>
  <c r="A590" i="7"/>
  <c r="A590" i="8" s="1"/>
  <c r="A590" i="3"/>
  <c r="A590" i="4" s="1"/>
  <c r="A591" i="7"/>
  <c r="A591" i="8" s="1"/>
  <c r="A591" i="3"/>
  <c r="A591" i="4" s="1"/>
  <c r="A592" i="7"/>
  <c r="A592" i="8" s="1"/>
  <c r="A592" i="3"/>
  <c r="A592" i="4" s="1"/>
  <c r="F581" i="8" l="1"/>
  <c r="C581" i="8"/>
  <c r="D581" i="8" s="1"/>
  <c r="E581" i="8"/>
  <c r="F578" i="8"/>
  <c r="C578" i="8"/>
  <c r="D578" i="8" s="1"/>
  <c r="E578" i="8"/>
  <c r="B589" i="4"/>
  <c r="D589" i="4"/>
  <c r="I589" i="4" s="1"/>
  <c r="J589" i="4" s="1"/>
  <c r="B589" i="7" s="1"/>
  <c r="B589" i="8" s="1"/>
  <c r="C589" i="4"/>
  <c r="D588" i="4"/>
  <c r="I588" i="4" s="1"/>
  <c r="J588" i="4" s="1"/>
  <c r="B588" i="7" s="1"/>
  <c r="B588" i="8" s="1"/>
  <c r="C588" i="4"/>
  <c r="B588" i="4"/>
  <c r="D587" i="4"/>
  <c r="I587" i="4" s="1"/>
  <c r="J587" i="4" s="1"/>
  <c r="B587" i="7" s="1"/>
  <c r="B587" i="8" s="1"/>
  <c r="C587" i="4"/>
  <c r="B587" i="4"/>
  <c r="F582" i="8"/>
  <c r="C582" i="8"/>
  <c r="D582" i="8" s="1"/>
  <c r="E582" i="8"/>
  <c r="D586" i="4"/>
  <c r="I586" i="4" s="1"/>
  <c r="J586" i="4" s="1"/>
  <c r="B586" i="7" s="1"/>
  <c r="B586" i="8" s="1"/>
  <c r="B586" i="4"/>
  <c r="C586" i="4"/>
  <c r="E580" i="8"/>
  <c r="F580" i="8"/>
  <c r="C580" i="8"/>
  <c r="D580" i="8" s="1"/>
  <c r="D590" i="4"/>
  <c r="I590" i="4" s="1"/>
  <c r="J590" i="4" s="1"/>
  <c r="B590" i="7" s="1"/>
  <c r="B590" i="8" s="1"/>
  <c r="C590" i="4"/>
  <c r="B590" i="4"/>
  <c r="F579" i="8"/>
  <c r="C579" i="8"/>
  <c r="D579" i="8" s="1"/>
  <c r="E579" i="8"/>
  <c r="F577" i="8"/>
  <c r="E577" i="8"/>
  <c r="C577" i="8"/>
  <c r="D577" i="8" s="1"/>
  <c r="D592" i="4"/>
  <c r="I592" i="4" s="1"/>
  <c r="J592" i="4" s="1"/>
  <c r="B592" i="7" s="1"/>
  <c r="B592" i="8" s="1"/>
  <c r="C592" i="4"/>
  <c r="B592" i="4"/>
  <c r="F583" i="8"/>
  <c r="C583" i="8"/>
  <c r="D583" i="8" s="1"/>
  <c r="E583" i="8"/>
  <c r="C591" i="4"/>
  <c r="B591" i="4"/>
  <c r="D591" i="4"/>
  <c r="I591" i="4" s="1"/>
  <c r="J591" i="4" s="1"/>
  <c r="B591" i="7" s="1"/>
  <c r="B591" i="8" s="1"/>
  <c r="A610" i="2"/>
  <c r="A609" i="2"/>
  <c r="A608" i="2"/>
  <c r="A607" i="2"/>
  <c r="A606" i="2"/>
  <c r="A605" i="2"/>
  <c r="A604" i="2"/>
  <c r="B603" i="2"/>
  <c r="B594" i="7"/>
  <c r="C594" i="8" s="1"/>
  <c r="B594" i="4"/>
  <c r="B594" i="3"/>
  <c r="A595" i="7"/>
  <c r="A595" i="8" s="1"/>
  <c r="A595" i="3"/>
  <c r="A595" i="4" s="1"/>
  <c r="A596" i="7"/>
  <c r="A596" i="8" s="1"/>
  <c r="A596" i="3"/>
  <c r="A596" i="4" s="1"/>
  <c r="A597" i="7"/>
  <c r="A597" i="8" s="1"/>
  <c r="A597" i="3"/>
  <c r="A597" i="4" s="1"/>
  <c r="A598" i="7"/>
  <c r="A598" i="8" s="1"/>
  <c r="A598" i="3"/>
  <c r="A598" i="4" s="1"/>
  <c r="A599" i="7"/>
  <c r="A599" i="8" s="1"/>
  <c r="A599" i="3"/>
  <c r="A599" i="4" s="1"/>
  <c r="A600" i="7"/>
  <c r="A600" i="8" s="1"/>
  <c r="A600" i="3"/>
  <c r="A600" i="4" s="1"/>
  <c r="A601" i="7"/>
  <c r="A601" i="8" s="1"/>
  <c r="A601" i="3"/>
  <c r="A601" i="4" s="1"/>
  <c r="C587" i="8" l="1"/>
  <c r="D587" i="8" s="1"/>
  <c r="E587" i="8"/>
  <c r="F587" i="8"/>
  <c r="D597" i="4"/>
  <c r="I597" i="4" s="1"/>
  <c r="J597" i="4" s="1"/>
  <c r="B597" i="7" s="1"/>
  <c r="B597" i="8" s="1"/>
  <c r="B597" i="4"/>
  <c r="C597" i="4"/>
  <c r="D598" i="4"/>
  <c r="I598" i="4" s="1"/>
  <c r="J598" i="4" s="1"/>
  <c r="B598" i="7" s="1"/>
  <c r="B598" i="8" s="1"/>
  <c r="C598" i="4"/>
  <c r="B598" i="4"/>
  <c r="F588" i="8"/>
  <c r="C588" i="8"/>
  <c r="D588" i="8" s="1"/>
  <c r="E588" i="8"/>
  <c r="B596" i="4"/>
  <c r="C596" i="4"/>
  <c r="D596" i="4"/>
  <c r="I596" i="4" s="1"/>
  <c r="J596" i="4" s="1"/>
  <c r="B596" i="7" s="1"/>
  <c r="B596" i="8" s="1"/>
  <c r="E589" i="8"/>
  <c r="C589" i="8"/>
  <c r="D589" i="8" s="1"/>
  <c r="F589" i="8"/>
  <c r="C591" i="8"/>
  <c r="D591" i="8" s="1"/>
  <c r="E591" i="8"/>
  <c r="F591" i="8"/>
  <c r="D599" i="4"/>
  <c r="I599" i="4" s="1"/>
  <c r="J599" i="4" s="1"/>
  <c r="B599" i="7" s="1"/>
  <c r="B599" i="8" s="1"/>
  <c r="C599" i="4"/>
  <c r="B599" i="4"/>
  <c r="C590" i="8"/>
  <c r="D590" i="8" s="1"/>
  <c r="E590" i="8"/>
  <c r="F590" i="8"/>
  <c r="D595" i="4"/>
  <c r="I595" i="4" s="1"/>
  <c r="J595" i="4" s="1"/>
  <c r="B595" i="7" s="1"/>
  <c r="B595" i="8" s="1"/>
  <c r="C595" i="4"/>
  <c r="B595" i="4"/>
  <c r="C586" i="8"/>
  <c r="D586" i="8" s="1"/>
  <c r="E586" i="8"/>
  <c r="F586" i="8"/>
  <c r="F592" i="8"/>
  <c r="C592" i="8"/>
  <c r="D592" i="8" s="1"/>
  <c r="E592" i="8"/>
  <c r="C601" i="4"/>
  <c r="B601" i="4"/>
  <c r="D601" i="4"/>
  <c r="I601" i="4" s="1"/>
  <c r="J601" i="4" s="1"/>
  <c r="B601" i="7" s="1"/>
  <c r="B601" i="8" s="1"/>
  <c r="D600" i="4"/>
  <c r="I600" i="4" s="1"/>
  <c r="J600" i="4" s="1"/>
  <c r="B600" i="7" s="1"/>
  <c r="B600" i="8" s="1"/>
  <c r="C600" i="4"/>
  <c r="B600" i="4"/>
  <c r="A619" i="2"/>
  <c r="A618" i="2"/>
  <c r="A617" i="2"/>
  <c r="A616" i="2"/>
  <c r="A615" i="2"/>
  <c r="A614" i="2"/>
  <c r="A613" i="2"/>
  <c r="B612" i="2"/>
  <c r="B603" i="7"/>
  <c r="C603" i="8" s="1"/>
  <c r="B603" i="4"/>
  <c r="B603" i="3"/>
  <c r="A604" i="7"/>
  <c r="A604" i="8" s="1"/>
  <c r="A604" i="3"/>
  <c r="A604" i="4" s="1"/>
  <c r="A605" i="7"/>
  <c r="A605" i="8" s="1"/>
  <c r="A605" i="3"/>
  <c r="A605" i="4" s="1"/>
  <c r="A606" i="7"/>
  <c r="A606" i="8" s="1"/>
  <c r="A606" i="3"/>
  <c r="A606" i="4" s="1"/>
  <c r="A607" i="7"/>
  <c r="A607" i="8" s="1"/>
  <c r="A607" i="3"/>
  <c r="A607" i="4" s="1"/>
  <c r="A608" i="7"/>
  <c r="A608" i="8" s="1"/>
  <c r="A608" i="3"/>
  <c r="A608" i="4" s="1"/>
  <c r="A609" i="7"/>
  <c r="A609" i="8" s="1"/>
  <c r="A609" i="3"/>
  <c r="A609" i="4" s="1"/>
  <c r="A610" i="7"/>
  <c r="A610" i="8" s="1"/>
  <c r="A610" i="3"/>
  <c r="A610" i="4" s="1"/>
  <c r="C596" i="8" l="1"/>
  <c r="D596" i="8" s="1"/>
  <c r="E596" i="8"/>
  <c r="F596" i="8"/>
  <c r="D608" i="4"/>
  <c r="I608" i="4" s="1"/>
  <c r="J608" i="4" s="1"/>
  <c r="B608" i="7" s="1"/>
  <c r="B608" i="8" s="1"/>
  <c r="C608" i="4"/>
  <c r="B608" i="4"/>
  <c r="C595" i="8"/>
  <c r="D595" i="8" s="1"/>
  <c r="E595" i="8"/>
  <c r="F595" i="8"/>
  <c r="D606" i="4"/>
  <c r="I606" i="4" s="1"/>
  <c r="J606" i="4" s="1"/>
  <c r="B606" i="7" s="1"/>
  <c r="B606" i="8" s="1"/>
  <c r="C606" i="4"/>
  <c r="B606" i="4"/>
  <c r="C600" i="8"/>
  <c r="D600" i="8" s="1"/>
  <c r="E600" i="8"/>
  <c r="F600" i="8"/>
  <c r="E598" i="8"/>
  <c r="F598" i="8"/>
  <c r="C598" i="8"/>
  <c r="D598" i="8" s="1"/>
  <c r="C599" i="8"/>
  <c r="D599" i="8" s="1"/>
  <c r="E599" i="8"/>
  <c r="F599" i="8"/>
  <c r="D605" i="4"/>
  <c r="I605" i="4" s="1"/>
  <c r="J605" i="4" s="1"/>
  <c r="B605" i="7" s="1"/>
  <c r="B605" i="8" s="1"/>
  <c r="C605" i="4"/>
  <c r="B605" i="4"/>
  <c r="D607" i="4"/>
  <c r="I607" i="4" s="1"/>
  <c r="J607" i="4" s="1"/>
  <c r="B607" i="7" s="1"/>
  <c r="B607" i="8" s="1"/>
  <c r="C607" i="4"/>
  <c r="B607" i="4"/>
  <c r="C597" i="8"/>
  <c r="D597" i="8" s="1"/>
  <c r="E597" i="8"/>
  <c r="F597" i="8"/>
  <c r="F601" i="8"/>
  <c r="C601" i="8"/>
  <c r="D601" i="8" s="1"/>
  <c r="E601" i="8"/>
  <c r="D610" i="4"/>
  <c r="I610" i="4" s="1"/>
  <c r="J610" i="4" s="1"/>
  <c r="B610" i="7" s="1"/>
  <c r="B610" i="8" s="1"/>
  <c r="C610" i="4"/>
  <c r="B610" i="4"/>
  <c r="B604" i="4"/>
  <c r="D604" i="4"/>
  <c r="I604" i="4" s="1"/>
  <c r="J604" i="4" s="1"/>
  <c r="B604" i="7" s="1"/>
  <c r="B604" i="8" s="1"/>
  <c r="C604" i="4"/>
  <c r="C609" i="4"/>
  <c r="B609" i="4"/>
  <c r="D609" i="4"/>
  <c r="I609" i="4" s="1"/>
  <c r="J609" i="4" s="1"/>
  <c r="B609" i="7" s="1"/>
  <c r="B609" i="8" s="1"/>
  <c r="A628" i="2"/>
  <c r="A627" i="2"/>
  <c r="A626" i="2"/>
  <c r="A625" i="2"/>
  <c r="A624" i="2"/>
  <c r="A623" i="2"/>
  <c r="A622" i="2"/>
  <c r="B621" i="2"/>
  <c r="B612" i="7"/>
  <c r="C612" i="8" s="1"/>
  <c r="B612" i="4"/>
  <c r="B612" i="3"/>
  <c r="A613" i="7"/>
  <c r="A613" i="8" s="1"/>
  <c r="A613" i="3"/>
  <c r="A613" i="4" s="1"/>
  <c r="A614" i="7"/>
  <c r="A614" i="8" s="1"/>
  <c r="A614" i="3"/>
  <c r="A614" i="4" s="1"/>
  <c r="A615" i="7"/>
  <c r="A615" i="8" s="1"/>
  <c r="A615" i="3"/>
  <c r="A615" i="4" s="1"/>
  <c r="A616" i="7"/>
  <c r="A616" i="8" s="1"/>
  <c r="A616" i="3"/>
  <c r="A616" i="4" s="1"/>
  <c r="A617" i="7"/>
  <c r="A617" i="8" s="1"/>
  <c r="A617" i="3"/>
  <c r="A617" i="4" s="1"/>
  <c r="A618" i="7"/>
  <c r="A618" i="8" s="1"/>
  <c r="A618" i="3"/>
  <c r="A618" i="4" s="1"/>
  <c r="A619" i="7"/>
  <c r="A619" i="8" s="1"/>
  <c r="A619" i="3"/>
  <c r="A619" i="4" s="1"/>
  <c r="D617" i="4" l="1"/>
  <c r="I617" i="4" s="1"/>
  <c r="J617" i="4" s="1"/>
  <c r="B617" i="7" s="1"/>
  <c r="B617" i="8" s="1"/>
  <c r="C617" i="4"/>
  <c r="B617" i="4"/>
  <c r="B616" i="4"/>
  <c r="D616" i="4"/>
  <c r="I616" i="4" s="1"/>
  <c r="J616" i="4" s="1"/>
  <c r="B616" i="7" s="1"/>
  <c r="B616" i="8" s="1"/>
  <c r="C616" i="4"/>
  <c r="F606" i="8"/>
  <c r="C606" i="8"/>
  <c r="D606" i="8" s="1"/>
  <c r="E606" i="8"/>
  <c r="E607" i="8"/>
  <c r="F607" i="8"/>
  <c r="C607" i="8"/>
  <c r="D607" i="8" s="1"/>
  <c r="D613" i="4"/>
  <c r="I613" i="4" s="1"/>
  <c r="J613" i="4" s="1"/>
  <c r="B613" i="7" s="1"/>
  <c r="B613" i="8" s="1"/>
  <c r="C613" i="4"/>
  <c r="B613" i="4"/>
  <c r="C605" i="8"/>
  <c r="D605" i="8" s="1"/>
  <c r="E605" i="8"/>
  <c r="F605" i="8"/>
  <c r="C609" i="8"/>
  <c r="D609" i="8" s="1"/>
  <c r="E609" i="8"/>
  <c r="F609" i="8"/>
  <c r="E608" i="8"/>
  <c r="C608" i="8"/>
  <c r="D608" i="8" s="1"/>
  <c r="F608" i="8"/>
  <c r="F604" i="8"/>
  <c r="C604" i="8"/>
  <c r="D604" i="8" s="1"/>
  <c r="E604" i="8"/>
  <c r="D619" i="4"/>
  <c r="I619" i="4" s="1"/>
  <c r="J619" i="4" s="1"/>
  <c r="B619" i="7" s="1"/>
  <c r="B619" i="8" s="1"/>
  <c r="C619" i="4"/>
  <c r="B619" i="4"/>
  <c r="D615" i="4"/>
  <c r="I615" i="4" s="1"/>
  <c r="J615" i="4" s="1"/>
  <c r="B615" i="7" s="1"/>
  <c r="B615" i="8" s="1"/>
  <c r="C615" i="4"/>
  <c r="B615" i="4"/>
  <c r="F610" i="8"/>
  <c r="C610" i="8"/>
  <c r="D610" i="8" s="1"/>
  <c r="E610" i="8"/>
  <c r="D614" i="4"/>
  <c r="I614" i="4" s="1"/>
  <c r="J614" i="4" s="1"/>
  <c r="B614" i="7" s="1"/>
  <c r="B614" i="8" s="1"/>
  <c r="C614" i="4"/>
  <c r="B614" i="4"/>
  <c r="D618" i="4"/>
  <c r="I618" i="4" s="1"/>
  <c r="J618" i="4" s="1"/>
  <c r="B618" i="7" s="1"/>
  <c r="B618" i="8" s="1"/>
  <c r="C618" i="4"/>
  <c r="B618" i="4"/>
  <c r="A637" i="2"/>
  <c r="A636" i="2"/>
  <c r="A635" i="2"/>
  <c r="A634" i="2"/>
  <c r="A633" i="2"/>
  <c r="A632" i="2"/>
  <c r="A631" i="2"/>
  <c r="B630" i="2"/>
  <c r="B621" i="7"/>
  <c r="C621" i="8" s="1"/>
  <c r="B621" i="4"/>
  <c r="B621" i="3"/>
  <c r="A622" i="7"/>
  <c r="A622" i="8" s="1"/>
  <c r="A622" i="3"/>
  <c r="A622" i="4" s="1"/>
  <c r="A623" i="7"/>
  <c r="A623" i="8" s="1"/>
  <c r="A623" i="3"/>
  <c r="A623" i="4" s="1"/>
  <c r="A624" i="7"/>
  <c r="A624" i="8" s="1"/>
  <c r="A624" i="3"/>
  <c r="A624" i="4" s="1"/>
  <c r="A625" i="7"/>
  <c r="A625" i="8" s="1"/>
  <c r="A625" i="3"/>
  <c r="A625" i="4" s="1"/>
  <c r="A626" i="7"/>
  <c r="A626" i="8" s="1"/>
  <c r="A626" i="3"/>
  <c r="A626" i="4" s="1"/>
  <c r="A627" i="7"/>
  <c r="A627" i="8" s="1"/>
  <c r="A627" i="3"/>
  <c r="A627" i="4" s="1"/>
  <c r="A628" i="7"/>
  <c r="A628" i="8" s="1"/>
  <c r="A628" i="3"/>
  <c r="A628" i="4" s="1"/>
  <c r="F615" i="8" l="1"/>
  <c r="C615" i="8"/>
  <c r="D615" i="8" s="1"/>
  <c r="E615" i="8"/>
  <c r="C613" i="8"/>
  <c r="D613" i="8" s="1"/>
  <c r="E613" i="8"/>
  <c r="F613" i="8"/>
  <c r="F619" i="8"/>
  <c r="C619" i="8"/>
  <c r="D619" i="8" s="1"/>
  <c r="E619" i="8"/>
  <c r="D625" i="4"/>
  <c r="I625" i="4" s="1"/>
  <c r="J625" i="4" s="1"/>
  <c r="B625" i="7" s="1"/>
  <c r="B625" i="8" s="1"/>
  <c r="C625" i="4"/>
  <c r="B625" i="4"/>
  <c r="B624" i="4"/>
  <c r="D624" i="4"/>
  <c r="I624" i="4" s="1"/>
  <c r="J624" i="4" s="1"/>
  <c r="B624" i="7" s="1"/>
  <c r="B624" i="8" s="1"/>
  <c r="C624" i="4"/>
  <c r="C623" i="4"/>
  <c r="B623" i="4"/>
  <c r="D623" i="4"/>
  <c r="I623" i="4" s="1"/>
  <c r="J623" i="4" s="1"/>
  <c r="B623" i="7" s="1"/>
  <c r="B623" i="8" s="1"/>
  <c r="F618" i="8"/>
  <c r="E618" i="8"/>
  <c r="C618" i="8"/>
  <c r="D618" i="8" s="1"/>
  <c r="D622" i="4"/>
  <c r="I622" i="4" s="1"/>
  <c r="J622" i="4" s="1"/>
  <c r="B622" i="7" s="1"/>
  <c r="B622" i="8" s="1"/>
  <c r="C622" i="4"/>
  <c r="B622" i="4"/>
  <c r="E616" i="8"/>
  <c r="C616" i="8"/>
  <c r="D616" i="8" s="1"/>
  <c r="F616" i="8"/>
  <c r="F614" i="8"/>
  <c r="C614" i="8"/>
  <c r="D614" i="8" s="1"/>
  <c r="E614" i="8"/>
  <c r="D626" i="4"/>
  <c r="I626" i="4" s="1"/>
  <c r="J626" i="4" s="1"/>
  <c r="B626" i="7" s="1"/>
  <c r="B626" i="8" s="1"/>
  <c r="C626" i="4"/>
  <c r="B626" i="4"/>
  <c r="D628" i="4"/>
  <c r="I628" i="4" s="1"/>
  <c r="J628" i="4" s="1"/>
  <c r="B628" i="7" s="1"/>
  <c r="B628" i="8" s="1"/>
  <c r="C628" i="4"/>
  <c r="B628" i="4"/>
  <c r="D627" i="4"/>
  <c r="I627" i="4" s="1"/>
  <c r="J627" i="4" s="1"/>
  <c r="B627" i="7" s="1"/>
  <c r="B627" i="8" s="1"/>
  <c r="C627" i="4"/>
  <c r="B627" i="4"/>
  <c r="C617" i="8"/>
  <c r="D617" i="8" s="1"/>
  <c r="E617" i="8"/>
  <c r="F617" i="8"/>
  <c r="A646" i="2"/>
  <c r="A645" i="2"/>
  <c r="A644" i="2"/>
  <c r="A643" i="2"/>
  <c r="A642" i="2"/>
  <c r="A641" i="2"/>
  <c r="A640" i="2"/>
  <c r="B639" i="2"/>
  <c r="B630" i="7"/>
  <c r="C630" i="8" s="1"/>
  <c r="B630" i="4"/>
  <c r="B630" i="3"/>
  <c r="A631" i="7"/>
  <c r="A631" i="8" s="1"/>
  <c r="A631" i="3"/>
  <c r="A631" i="4" s="1"/>
  <c r="A632" i="7"/>
  <c r="A632" i="8" s="1"/>
  <c r="A632" i="3"/>
  <c r="A632" i="4" s="1"/>
  <c r="A633" i="7"/>
  <c r="A633" i="8" s="1"/>
  <c r="A633" i="3"/>
  <c r="A633" i="4" s="1"/>
  <c r="A634" i="7"/>
  <c r="A634" i="8" s="1"/>
  <c r="A634" i="3"/>
  <c r="A634" i="4" s="1"/>
  <c r="A635" i="7"/>
  <c r="A635" i="8" s="1"/>
  <c r="A635" i="3"/>
  <c r="A635" i="4" s="1"/>
  <c r="A636" i="7"/>
  <c r="A636" i="8" s="1"/>
  <c r="A636" i="3"/>
  <c r="A636" i="4" s="1"/>
  <c r="A637" i="7"/>
  <c r="A637" i="8" s="1"/>
  <c r="A637" i="3"/>
  <c r="A637" i="4" s="1"/>
  <c r="F624" i="8" l="1"/>
  <c r="C624" i="8"/>
  <c r="D624" i="8" s="1"/>
  <c r="E624" i="8"/>
  <c r="D634" i="4"/>
  <c r="I634" i="4" s="1"/>
  <c r="J634" i="4" s="1"/>
  <c r="B634" i="7" s="1"/>
  <c r="B634" i="8" s="1"/>
  <c r="C634" i="4"/>
  <c r="B634" i="4"/>
  <c r="E625" i="8"/>
  <c r="F625" i="8"/>
  <c r="C625" i="8"/>
  <c r="D625" i="8" s="1"/>
  <c r="D635" i="4"/>
  <c r="I635" i="4" s="1"/>
  <c r="J635" i="4" s="1"/>
  <c r="B635" i="7" s="1"/>
  <c r="B635" i="8" s="1"/>
  <c r="C635" i="4"/>
  <c r="B635" i="4"/>
  <c r="D633" i="4"/>
  <c r="I633" i="4" s="1"/>
  <c r="J633" i="4" s="1"/>
  <c r="B633" i="7" s="1"/>
  <c r="B633" i="8" s="1"/>
  <c r="C633" i="4"/>
  <c r="B633" i="4"/>
  <c r="D632" i="4"/>
  <c r="I632" i="4" s="1"/>
  <c r="J632" i="4" s="1"/>
  <c r="B632" i="7" s="1"/>
  <c r="B632" i="8" s="1"/>
  <c r="C632" i="4"/>
  <c r="B632" i="4"/>
  <c r="F626" i="8"/>
  <c r="E626" i="8"/>
  <c r="C626" i="8"/>
  <c r="D626" i="8" s="1"/>
  <c r="C631" i="4"/>
  <c r="B631" i="4"/>
  <c r="D631" i="4"/>
  <c r="I631" i="4" s="1"/>
  <c r="J631" i="4" s="1"/>
  <c r="B631" i="7" s="1"/>
  <c r="B631" i="8" s="1"/>
  <c r="C622" i="8"/>
  <c r="D622" i="8" s="1"/>
  <c r="E622" i="8"/>
  <c r="F622" i="8"/>
  <c r="F627" i="8"/>
  <c r="C627" i="8"/>
  <c r="D627" i="8" s="1"/>
  <c r="E627" i="8"/>
  <c r="D637" i="4"/>
  <c r="I637" i="4" s="1"/>
  <c r="J637" i="4" s="1"/>
  <c r="B637" i="7" s="1"/>
  <c r="B637" i="8" s="1"/>
  <c r="C637" i="4"/>
  <c r="B637" i="4"/>
  <c r="F628" i="8"/>
  <c r="C628" i="8"/>
  <c r="D628" i="8" s="1"/>
  <c r="E628" i="8"/>
  <c r="F623" i="8"/>
  <c r="C623" i="8"/>
  <c r="D623" i="8" s="1"/>
  <c r="E623" i="8"/>
  <c r="B636" i="4"/>
  <c r="D636" i="4"/>
  <c r="I636" i="4" s="1"/>
  <c r="J636" i="4" s="1"/>
  <c r="B636" i="7" s="1"/>
  <c r="B636" i="8" s="1"/>
  <c r="C636" i="4"/>
  <c r="A655" i="2"/>
  <c r="A654" i="2"/>
  <c r="A653" i="2"/>
  <c r="A652" i="2"/>
  <c r="A651" i="2"/>
  <c r="A650" i="2"/>
  <c r="A649" i="2"/>
  <c r="B648" i="2"/>
  <c r="B639" i="7"/>
  <c r="C639" i="8" s="1"/>
  <c r="B639" i="4"/>
  <c r="B639" i="3"/>
  <c r="A640" i="7"/>
  <c r="A640" i="8" s="1"/>
  <c r="A640" i="3"/>
  <c r="A640" i="4" s="1"/>
  <c r="A641" i="7"/>
  <c r="A641" i="8" s="1"/>
  <c r="A641" i="3"/>
  <c r="A641" i="4" s="1"/>
  <c r="A642" i="7"/>
  <c r="A642" i="8" s="1"/>
  <c r="A642" i="3"/>
  <c r="A642" i="4" s="1"/>
  <c r="A643" i="7"/>
  <c r="A643" i="8" s="1"/>
  <c r="A643" i="3"/>
  <c r="A643" i="4" s="1"/>
  <c r="A644" i="7"/>
  <c r="A644" i="8" s="1"/>
  <c r="A644" i="3"/>
  <c r="A644" i="4" s="1"/>
  <c r="A645" i="7"/>
  <c r="A645" i="8" s="1"/>
  <c r="A645" i="3"/>
  <c r="A645" i="4" s="1"/>
  <c r="A646" i="7"/>
  <c r="A646" i="8" s="1"/>
  <c r="A646" i="3"/>
  <c r="A646" i="4" s="1"/>
  <c r="C632" i="8" l="1"/>
  <c r="D632" i="8" s="1"/>
  <c r="E632" i="8"/>
  <c r="F632" i="8"/>
  <c r="F633" i="8"/>
  <c r="C633" i="8"/>
  <c r="D633" i="8" s="1"/>
  <c r="E633" i="8"/>
  <c r="F637" i="8"/>
  <c r="C637" i="8"/>
  <c r="D637" i="8" s="1"/>
  <c r="E637" i="8"/>
  <c r="F635" i="8"/>
  <c r="C635" i="8"/>
  <c r="D635" i="8" s="1"/>
  <c r="E635" i="8"/>
  <c r="C636" i="8"/>
  <c r="D636" i="8" s="1"/>
  <c r="E636" i="8"/>
  <c r="F636" i="8"/>
  <c r="C631" i="8"/>
  <c r="D631" i="8" s="1"/>
  <c r="E631" i="8"/>
  <c r="F631" i="8"/>
  <c r="D641" i="4"/>
  <c r="I641" i="4" s="1"/>
  <c r="J641" i="4" s="1"/>
  <c r="B641" i="7" s="1"/>
  <c r="B641" i="8" s="1"/>
  <c r="C641" i="4"/>
  <c r="B641" i="4"/>
  <c r="D640" i="4"/>
  <c r="I640" i="4" s="1"/>
  <c r="J640" i="4" s="1"/>
  <c r="B640" i="7" s="1"/>
  <c r="B640" i="8" s="1"/>
  <c r="C640" i="4"/>
  <c r="B640" i="4"/>
  <c r="E634" i="8"/>
  <c r="F634" i="8"/>
  <c r="C634" i="8"/>
  <c r="D634" i="8" s="1"/>
  <c r="D646" i="4"/>
  <c r="I646" i="4" s="1"/>
  <c r="J646" i="4" s="1"/>
  <c r="B646" i="7" s="1"/>
  <c r="B646" i="8" s="1"/>
  <c r="C646" i="4"/>
  <c r="B646" i="4"/>
  <c r="B644" i="4"/>
  <c r="D644" i="4"/>
  <c r="I644" i="4" s="1"/>
  <c r="J644" i="4" s="1"/>
  <c r="B644" i="7" s="1"/>
  <c r="B644" i="8" s="1"/>
  <c r="C644" i="4"/>
  <c r="C643" i="4"/>
  <c r="B643" i="4"/>
  <c r="D643" i="4"/>
  <c r="I643" i="4" s="1"/>
  <c r="J643" i="4" s="1"/>
  <c r="B643" i="7" s="1"/>
  <c r="B643" i="8" s="1"/>
  <c r="D642" i="4"/>
  <c r="I642" i="4" s="1"/>
  <c r="J642" i="4" s="1"/>
  <c r="B642" i="7" s="1"/>
  <c r="B642" i="8" s="1"/>
  <c r="C642" i="4"/>
  <c r="B642" i="4"/>
  <c r="D645" i="4"/>
  <c r="I645" i="4" s="1"/>
  <c r="J645" i="4" s="1"/>
  <c r="B645" i="7" s="1"/>
  <c r="B645" i="8" s="1"/>
  <c r="C645" i="4"/>
  <c r="B645" i="4"/>
  <c r="A664" i="2"/>
  <c r="A663" i="2"/>
  <c r="A662" i="2"/>
  <c r="A661" i="2"/>
  <c r="A660" i="2"/>
  <c r="A659" i="2"/>
  <c r="A658" i="2"/>
  <c r="B657" i="2"/>
  <c r="B648" i="7"/>
  <c r="C648" i="8" s="1"/>
  <c r="B648" i="4"/>
  <c r="B648" i="3"/>
  <c r="A649" i="7"/>
  <c r="A649" i="8" s="1"/>
  <c r="A649" i="3"/>
  <c r="A649" i="4" s="1"/>
  <c r="A650" i="7"/>
  <c r="A650" i="8" s="1"/>
  <c r="A650" i="3"/>
  <c r="A650" i="4" s="1"/>
  <c r="A651" i="7"/>
  <c r="A651" i="8" s="1"/>
  <c r="A651" i="3"/>
  <c r="A651" i="4" s="1"/>
  <c r="A652" i="7"/>
  <c r="A652" i="8" s="1"/>
  <c r="A652" i="3"/>
  <c r="A652" i="4" s="1"/>
  <c r="A653" i="7"/>
  <c r="A653" i="8" s="1"/>
  <c r="A653" i="3"/>
  <c r="A653" i="4" s="1"/>
  <c r="A654" i="7"/>
  <c r="A654" i="8" s="1"/>
  <c r="A654" i="3"/>
  <c r="A654" i="4" s="1"/>
  <c r="A655" i="7"/>
  <c r="A655" i="8" s="1"/>
  <c r="A655" i="3"/>
  <c r="A655" i="4" s="1"/>
  <c r="F644" i="8" l="1"/>
  <c r="C644" i="8"/>
  <c r="D644" i="8" s="1"/>
  <c r="E644" i="8"/>
  <c r="D650" i="4"/>
  <c r="I650" i="4" s="1"/>
  <c r="J650" i="4" s="1"/>
  <c r="B650" i="7" s="1"/>
  <c r="B650" i="8" s="1"/>
  <c r="C650" i="4"/>
  <c r="B650" i="4"/>
  <c r="F645" i="8"/>
  <c r="C645" i="8"/>
  <c r="D645" i="8" s="1"/>
  <c r="E645" i="8"/>
  <c r="D652" i="4"/>
  <c r="I652" i="4" s="1"/>
  <c r="J652" i="4" s="1"/>
  <c r="B652" i="7" s="1"/>
  <c r="B652" i="8" s="1"/>
  <c r="C652" i="4"/>
  <c r="B652" i="4"/>
  <c r="C651" i="4"/>
  <c r="B651" i="4"/>
  <c r="D651" i="4"/>
  <c r="I651" i="4" s="1"/>
  <c r="J651" i="4" s="1"/>
  <c r="B651" i="7" s="1"/>
  <c r="B651" i="8" s="1"/>
  <c r="D649" i="4"/>
  <c r="I649" i="4" s="1"/>
  <c r="J649" i="4" s="1"/>
  <c r="B649" i="7" s="1"/>
  <c r="B649" i="8" s="1"/>
  <c r="C649" i="4"/>
  <c r="B649" i="4"/>
  <c r="F640" i="8"/>
  <c r="C640" i="8"/>
  <c r="D640" i="8" s="1"/>
  <c r="E640" i="8"/>
  <c r="D653" i="4"/>
  <c r="I653" i="4" s="1"/>
  <c r="J653" i="4" s="1"/>
  <c r="B653" i="7" s="1"/>
  <c r="B653" i="8" s="1"/>
  <c r="C653" i="4"/>
  <c r="B653" i="4"/>
  <c r="F642" i="8"/>
  <c r="C642" i="8"/>
  <c r="D642" i="8" s="1"/>
  <c r="E642" i="8"/>
  <c r="E643" i="8"/>
  <c r="F643" i="8"/>
  <c r="C643" i="8"/>
  <c r="D643" i="8" s="1"/>
  <c r="F641" i="8"/>
  <c r="C641" i="8"/>
  <c r="D641" i="8" s="1"/>
  <c r="E641" i="8"/>
  <c r="D655" i="4"/>
  <c r="I655" i="4" s="1"/>
  <c r="J655" i="4" s="1"/>
  <c r="B655" i="7" s="1"/>
  <c r="B655" i="8" s="1"/>
  <c r="C655" i="4"/>
  <c r="B655" i="4"/>
  <c r="F646" i="8"/>
  <c r="C646" i="8"/>
  <c r="D646" i="8" s="1"/>
  <c r="E646" i="8"/>
  <c r="D654" i="4"/>
  <c r="I654" i="4" s="1"/>
  <c r="J654" i="4" s="1"/>
  <c r="B654" i="7" s="1"/>
  <c r="B654" i="8" s="1"/>
  <c r="C654" i="4"/>
  <c r="B654" i="4"/>
  <c r="A673" i="2"/>
  <c r="A672" i="2"/>
  <c r="A671" i="2"/>
  <c r="A670" i="2"/>
  <c r="A669" i="2"/>
  <c r="A668" i="2"/>
  <c r="A667" i="2"/>
  <c r="B666" i="2"/>
  <c r="B657" i="7"/>
  <c r="C657" i="8" s="1"/>
  <c r="B657" i="4"/>
  <c r="B657" i="3"/>
  <c r="A658" i="7"/>
  <c r="A658" i="8" s="1"/>
  <c r="A658" i="3"/>
  <c r="A658" i="4" s="1"/>
  <c r="A659" i="7"/>
  <c r="A659" i="8" s="1"/>
  <c r="A659" i="3"/>
  <c r="A659" i="4" s="1"/>
  <c r="A660" i="7"/>
  <c r="A660" i="8" s="1"/>
  <c r="A660" i="3"/>
  <c r="A660" i="4" s="1"/>
  <c r="A661" i="7"/>
  <c r="A661" i="8" s="1"/>
  <c r="A661" i="3"/>
  <c r="A661" i="4" s="1"/>
  <c r="A662" i="7"/>
  <c r="A662" i="8" s="1"/>
  <c r="A662" i="3"/>
  <c r="A662" i="4" s="1"/>
  <c r="A663" i="7"/>
  <c r="A663" i="8" s="1"/>
  <c r="A663" i="3"/>
  <c r="A663" i="4" s="1"/>
  <c r="A664" i="7"/>
  <c r="A664" i="8" s="1"/>
  <c r="A664" i="3"/>
  <c r="A664" i="4" s="1"/>
  <c r="C649" i="8" l="1"/>
  <c r="D649" i="8" s="1"/>
  <c r="E649" i="8"/>
  <c r="F649" i="8"/>
  <c r="F651" i="8"/>
  <c r="C651" i="8"/>
  <c r="D651" i="8" s="1"/>
  <c r="E651" i="8"/>
  <c r="E652" i="8"/>
  <c r="F652" i="8"/>
  <c r="C652" i="8"/>
  <c r="D652" i="8" s="1"/>
  <c r="D661" i="4"/>
  <c r="I661" i="4" s="1"/>
  <c r="J661" i="4" s="1"/>
  <c r="B661" i="7" s="1"/>
  <c r="B661" i="8" s="1"/>
  <c r="C661" i="4"/>
  <c r="B661" i="4"/>
  <c r="D659" i="4"/>
  <c r="I659" i="4" s="1"/>
  <c r="J659" i="4" s="1"/>
  <c r="B659" i="7" s="1"/>
  <c r="B659" i="8" s="1"/>
  <c r="C659" i="4"/>
  <c r="B659" i="4"/>
  <c r="F654" i="8"/>
  <c r="C654" i="8"/>
  <c r="D654" i="8" s="1"/>
  <c r="E654" i="8"/>
  <c r="D662" i="4"/>
  <c r="I662" i="4" s="1"/>
  <c r="J662" i="4" s="1"/>
  <c r="B662" i="7" s="1"/>
  <c r="B662" i="8" s="1"/>
  <c r="C662" i="4"/>
  <c r="B662" i="4"/>
  <c r="B658" i="4"/>
  <c r="D658" i="4"/>
  <c r="I658" i="4" s="1"/>
  <c r="J658" i="4" s="1"/>
  <c r="B658" i="7" s="1"/>
  <c r="B658" i="8" s="1"/>
  <c r="C658" i="4"/>
  <c r="E653" i="8"/>
  <c r="C653" i="8"/>
  <c r="D653" i="8" s="1"/>
  <c r="F653" i="8"/>
  <c r="C650" i="8"/>
  <c r="D650" i="8" s="1"/>
  <c r="E650" i="8"/>
  <c r="F650" i="8"/>
  <c r="B664" i="4"/>
  <c r="C664" i="4"/>
  <c r="D664" i="4"/>
  <c r="I664" i="4" s="1"/>
  <c r="J664" i="4" s="1"/>
  <c r="B664" i="7" s="1"/>
  <c r="B664" i="8" s="1"/>
  <c r="F655" i="8"/>
  <c r="C655" i="8"/>
  <c r="D655" i="8" s="1"/>
  <c r="E655" i="8"/>
  <c r="D660" i="4"/>
  <c r="I660" i="4" s="1"/>
  <c r="J660" i="4" s="1"/>
  <c r="B660" i="7" s="1"/>
  <c r="B660" i="8" s="1"/>
  <c r="C660" i="4"/>
  <c r="B660" i="4"/>
  <c r="C663" i="4"/>
  <c r="B663" i="4"/>
  <c r="D663" i="4"/>
  <c r="I663" i="4" s="1"/>
  <c r="J663" i="4" s="1"/>
  <c r="B663" i="7" s="1"/>
  <c r="B663" i="8" s="1"/>
  <c r="A682" i="2"/>
  <c r="A681" i="2"/>
  <c r="A680" i="2"/>
  <c r="A679" i="2"/>
  <c r="A678" i="2"/>
  <c r="A677" i="2"/>
  <c r="A676" i="2"/>
  <c r="B675" i="2"/>
  <c r="B666" i="7"/>
  <c r="C666" i="8" s="1"/>
  <c r="B666" i="4"/>
  <c r="B666" i="3"/>
  <c r="A667" i="7"/>
  <c r="A667" i="8" s="1"/>
  <c r="A667" i="3"/>
  <c r="A667" i="4" s="1"/>
  <c r="A668" i="7"/>
  <c r="A668" i="8" s="1"/>
  <c r="A668" i="3"/>
  <c r="A668" i="4" s="1"/>
  <c r="A669" i="7"/>
  <c r="A669" i="8" s="1"/>
  <c r="A669" i="3"/>
  <c r="A669" i="4" s="1"/>
  <c r="A670" i="7"/>
  <c r="A670" i="8" s="1"/>
  <c r="A670" i="3"/>
  <c r="A670" i="4" s="1"/>
  <c r="A671" i="7"/>
  <c r="A671" i="8" s="1"/>
  <c r="A671" i="3"/>
  <c r="A671" i="4" s="1"/>
  <c r="A672" i="7"/>
  <c r="A672" i="8" s="1"/>
  <c r="A672" i="3"/>
  <c r="A672" i="4" s="1"/>
  <c r="A673" i="7"/>
  <c r="A673" i="8" s="1"/>
  <c r="A673" i="3"/>
  <c r="A673" i="4" s="1"/>
  <c r="C659" i="8" l="1"/>
  <c r="D659" i="8" s="1"/>
  <c r="E659" i="8"/>
  <c r="F659" i="8"/>
  <c r="D670" i="4"/>
  <c r="I670" i="4" s="1"/>
  <c r="J670" i="4" s="1"/>
  <c r="B670" i="7" s="1"/>
  <c r="B670" i="8" s="1"/>
  <c r="C670" i="4"/>
  <c r="B670" i="4"/>
  <c r="E661" i="8"/>
  <c r="F661" i="8"/>
  <c r="C661" i="8"/>
  <c r="D661" i="8" s="1"/>
  <c r="D669" i="4"/>
  <c r="I669" i="4" s="1"/>
  <c r="J669" i="4" s="1"/>
  <c r="B669" i="7" s="1"/>
  <c r="B669" i="8" s="1"/>
  <c r="C669" i="4"/>
  <c r="B669" i="4"/>
  <c r="D668" i="4"/>
  <c r="I668" i="4" s="1"/>
  <c r="J668" i="4" s="1"/>
  <c r="B668" i="7" s="1"/>
  <c r="B668" i="8" s="1"/>
  <c r="C668" i="4"/>
  <c r="B668" i="4"/>
  <c r="C658" i="8"/>
  <c r="D658" i="8" s="1"/>
  <c r="E658" i="8"/>
  <c r="F658" i="8"/>
  <c r="D667" i="4"/>
  <c r="I667" i="4" s="1"/>
  <c r="J667" i="4" s="1"/>
  <c r="B667" i="7" s="1"/>
  <c r="B667" i="8" s="1"/>
  <c r="C667" i="4"/>
  <c r="B667" i="4"/>
  <c r="F660" i="8"/>
  <c r="C660" i="8"/>
  <c r="D660" i="8" s="1"/>
  <c r="E660" i="8"/>
  <c r="C671" i="4"/>
  <c r="B671" i="4"/>
  <c r="D671" i="4"/>
  <c r="I671" i="4" s="1"/>
  <c r="J671" i="4" s="1"/>
  <c r="B671" i="7" s="1"/>
  <c r="B671" i="8" s="1"/>
  <c r="C662" i="8"/>
  <c r="D662" i="8" s="1"/>
  <c r="E662" i="8"/>
  <c r="F662" i="8"/>
  <c r="D673" i="4"/>
  <c r="I673" i="4" s="1"/>
  <c r="J673" i="4" s="1"/>
  <c r="B673" i="7" s="1"/>
  <c r="B673" i="8" s="1"/>
  <c r="C673" i="4"/>
  <c r="B673" i="4"/>
  <c r="F663" i="8"/>
  <c r="E663" i="8"/>
  <c r="C663" i="8"/>
  <c r="D663" i="8" s="1"/>
  <c r="D672" i="4"/>
  <c r="I672" i="4" s="1"/>
  <c r="J672" i="4" s="1"/>
  <c r="B672" i="7" s="1"/>
  <c r="B672" i="8" s="1"/>
  <c r="C672" i="4"/>
  <c r="B672" i="4"/>
  <c r="F664" i="8"/>
  <c r="C664" i="8"/>
  <c r="D664" i="8" s="1"/>
  <c r="E664" i="8"/>
  <c r="A691" i="2"/>
  <c r="A690" i="2"/>
  <c r="A689" i="2"/>
  <c r="A688" i="2"/>
  <c r="A687" i="2"/>
  <c r="A686" i="2"/>
  <c r="A685" i="2"/>
  <c r="B684" i="2"/>
  <c r="B675" i="7"/>
  <c r="C675" i="8" s="1"/>
  <c r="B675" i="4"/>
  <c r="B675" i="3"/>
  <c r="A676" i="7"/>
  <c r="A676" i="8" s="1"/>
  <c r="A676" i="3"/>
  <c r="A676" i="4" s="1"/>
  <c r="A677" i="7"/>
  <c r="A677" i="8" s="1"/>
  <c r="A677" i="3"/>
  <c r="A677" i="4" s="1"/>
  <c r="A678" i="7"/>
  <c r="A678" i="8" s="1"/>
  <c r="A678" i="3"/>
  <c r="A678" i="4" s="1"/>
  <c r="A679" i="7"/>
  <c r="A679" i="8" s="1"/>
  <c r="A679" i="3"/>
  <c r="A679" i="4" s="1"/>
  <c r="A680" i="7"/>
  <c r="A680" i="8" s="1"/>
  <c r="A680" i="3"/>
  <c r="A680" i="4" s="1"/>
  <c r="A681" i="7"/>
  <c r="A681" i="8" s="1"/>
  <c r="A681" i="3"/>
  <c r="A681" i="4" s="1"/>
  <c r="A682" i="7"/>
  <c r="A682" i="8" s="1"/>
  <c r="A682" i="3"/>
  <c r="A682" i="4" s="1"/>
  <c r="F673" i="8" l="1"/>
  <c r="C673" i="8"/>
  <c r="D673" i="8" s="1"/>
  <c r="E673" i="8"/>
  <c r="C668" i="8"/>
  <c r="D668" i="8" s="1"/>
  <c r="E668" i="8"/>
  <c r="F668" i="8"/>
  <c r="F671" i="8"/>
  <c r="E671" i="8"/>
  <c r="C671" i="8"/>
  <c r="D671" i="8" s="1"/>
  <c r="F669" i="8"/>
  <c r="E669" i="8"/>
  <c r="C669" i="8"/>
  <c r="D669" i="8" s="1"/>
  <c r="D676" i="4"/>
  <c r="I676" i="4" s="1"/>
  <c r="J676" i="4" s="1"/>
  <c r="B676" i="7" s="1"/>
  <c r="B676" i="8" s="1"/>
  <c r="C676" i="4"/>
  <c r="B676" i="4"/>
  <c r="B678" i="4"/>
  <c r="D678" i="4"/>
  <c r="I678" i="4" s="1"/>
  <c r="J678" i="4" s="1"/>
  <c r="B678" i="7" s="1"/>
  <c r="B678" i="8" s="1"/>
  <c r="C678" i="4"/>
  <c r="C672" i="8"/>
  <c r="D672" i="8" s="1"/>
  <c r="E672" i="8"/>
  <c r="F672" i="8"/>
  <c r="E670" i="8"/>
  <c r="F670" i="8"/>
  <c r="C670" i="8"/>
  <c r="D670" i="8" s="1"/>
  <c r="D680" i="4"/>
  <c r="I680" i="4" s="1"/>
  <c r="J680" i="4" s="1"/>
  <c r="B680" i="7" s="1"/>
  <c r="B680" i="8" s="1"/>
  <c r="C680" i="4"/>
  <c r="B680" i="4"/>
  <c r="C667" i="8"/>
  <c r="D667" i="8" s="1"/>
  <c r="F667" i="8"/>
  <c r="E667" i="8"/>
  <c r="D679" i="4"/>
  <c r="I679" i="4" s="1"/>
  <c r="J679" i="4" s="1"/>
  <c r="B679" i="7" s="1"/>
  <c r="B679" i="8" s="1"/>
  <c r="C679" i="4"/>
  <c r="B679" i="4"/>
  <c r="D677" i="4"/>
  <c r="I677" i="4" s="1"/>
  <c r="J677" i="4" s="1"/>
  <c r="B677" i="7" s="1"/>
  <c r="B677" i="8" s="1"/>
  <c r="C677" i="4"/>
  <c r="B677" i="4"/>
  <c r="D682" i="4"/>
  <c r="I682" i="4" s="1"/>
  <c r="J682" i="4" s="1"/>
  <c r="B682" i="7" s="1"/>
  <c r="B682" i="8" s="1"/>
  <c r="C682" i="4"/>
  <c r="B682" i="4"/>
  <c r="D681" i="4"/>
  <c r="I681" i="4" s="1"/>
  <c r="J681" i="4" s="1"/>
  <c r="B681" i="7" s="1"/>
  <c r="B681" i="8" s="1"/>
  <c r="C681" i="4"/>
  <c r="B681" i="4"/>
  <c r="A700" i="2"/>
  <c r="A699" i="2"/>
  <c r="A698" i="2"/>
  <c r="A697" i="2"/>
  <c r="A696" i="2"/>
  <c r="A695" i="2"/>
  <c r="A694" i="2"/>
  <c r="B693" i="2"/>
  <c r="B684" i="7"/>
  <c r="C684" i="8" s="1"/>
  <c r="B684" i="4"/>
  <c r="B684" i="3"/>
  <c r="A685" i="7"/>
  <c r="A685" i="8" s="1"/>
  <c r="A685" i="3"/>
  <c r="A685" i="4" s="1"/>
  <c r="A686" i="7"/>
  <c r="A686" i="8" s="1"/>
  <c r="A686" i="3"/>
  <c r="A686" i="4" s="1"/>
  <c r="A687" i="7"/>
  <c r="A687" i="8" s="1"/>
  <c r="A687" i="3"/>
  <c r="A687" i="4" s="1"/>
  <c r="A688" i="7"/>
  <c r="A688" i="8" s="1"/>
  <c r="A688" i="3"/>
  <c r="A688" i="4" s="1"/>
  <c r="A689" i="7"/>
  <c r="A689" i="8" s="1"/>
  <c r="A689" i="3"/>
  <c r="A689" i="4" s="1"/>
  <c r="A690" i="7"/>
  <c r="A690" i="8" s="1"/>
  <c r="A690" i="3"/>
  <c r="A690" i="4" s="1"/>
  <c r="A691" i="7"/>
  <c r="A691" i="8" s="1"/>
  <c r="A691" i="3"/>
  <c r="A691" i="4" s="1"/>
  <c r="F676" i="8" l="1"/>
  <c r="E676" i="8"/>
  <c r="C676" i="8"/>
  <c r="D676" i="8" s="1"/>
  <c r="F680" i="8"/>
  <c r="E680" i="8"/>
  <c r="C680" i="8"/>
  <c r="D680" i="8" s="1"/>
  <c r="C681" i="8"/>
  <c r="D681" i="8" s="1"/>
  <c r="E681" i="8"/>
  <c r="F681" i="8"/>
  <c r="E679" i="8"/>
  <c r="C679" i="8"/>
  <c r="D679" i="8" s="1"/>
  <c r="F679" i="8"/>
  <c r="D689" i="4"/>
  <c r="I689" i="4" s="1"/>
  <c r="J689" i="4" s="1"/>
  <c r="B689" i="7" s="1"/>
  <c r="B689" i="8" s="1"/>
  <c r="C689" i="4"/>
  <c r="B689" i="4"/>
  <c r="D687" i="4"/>
  <c r="I687" i="4" s="1"/>
  <c r="J687" i="4" s="1"/>
  <c r="B687" i="7" s="1"/>
  <c r="B687" i="8" s="1"/>
  <c r="C687" i="4"/>
  <c r="B687" i="4"/>
  <c r="F682" i="8"/>
  <c r="C682" i="8"/>
  <c r="D682" i="8" s="1"/>
  <c r="E682" i="8"/>
  <c r="B686" i="4"/>
  <c r="D686" i="4"/>
  <c r="I686" i="4" s="1"/>
  <c r="J686" i="4" s="1"/>
  <c r="B686" i="7" s="1"/>
  <c r="B686" i="8" s="1"/>
  <c r="C686" i="4"/>
  <c r="C685" i="4"/>
  <c r="B685" i="4"/>
  <c r="D685" i="4"/>
  <c r="I685" i="4" s="1"/>
  <c r="J685" i="4" s="1"/>
  <c r="B685" i="7" s="1"/>
  <c r="B685" i="8" s="1"/>
  <c r="D688" i="4"/>
  <c r="I688" i="4" s="1"/>
  <c r="J688" i="4" s="1"/>
  <c r="B688" i="7" s="1"/>
  <c r="B688" i="8" s="1"/>
  <c r="C688" i="4"/>
  <c r="B688" i="4"/>
  <c r="C691" i="4"/>
  <c r="B691" i="4"/>
  <c r="D691" i="4"/>
  <c r="I691" i="4" s="1"/>
  <c r="J691" i="4" s="1"/>
  <c r="B691" i="7" s="1"/>
  <c r="B691" i="8" s="1"/>
  <c r="C677" i="8"/>
  <c r="D677" i="8" s="1"/>
  <c r="F677" i="8"/>
  <c r="E677" i="8"/>
  <c r="D690" i="4"/>
  <c r="I690" i="4" s="1"/>
  <c r="J690" i="4" s="1"/>
  <c r="B690" i="7" s="1"/>
  <c r="B690" i="8" s="1"/>
  <c r="C690" i="4"/>
  <c r="B690" i="4"/>
  <c r="F678" i="8"/>
  <c r="E678" i="8"/>
  <c r="C678" i="8"/>
  <c r="D678" i="8" s="1"/>
  <c r="A709" i="2"/>
  <c r="A708" i="2"/>
  <c r="A707" i="2"/>
  <c r="A706" i="2"/>
  <c r="A705" i="2"/>
  <c r="A704" i="2"/>
  <c r="A703" i="2"/>
  <c r="B702" i="2"/>
  <c r="B693" i="7"/>
  <c r="C693" i="8" s="1"/>
  <c r="B693" i="4"/>
  <c r="B693" i="3"/>
  <c r="A694" i="7"/>
  <c r="A694" i="8" s="1"/>
  <c r="A694" i="3"/>
  <c r="A694" i="4" s="1"/>
  <c r="A695" i="7"/>
  <c r="A695" i="8" s="1"/>
  <c r="A695" i="3"/>
  <c r="A695" i="4" s="1"/>
  <c r="A696" i="7"/>
  <c r="A696" i="8" s="1"/>
  <c r="A696" i="3"/>
  <c r="A696" i="4" s="1"/>
  <c r="A697" i="7"/>
  <c r="A697" i="8" s="1"/>
  <c r="A697" i="3"/>
  <c r="A697" i="4" s="1"/>
  <c r="A698" i="7"/>
  <c r="A698" i="8" s="1"/>
  <c r="A698" i="3"/>
  <c r="A698" i="4" s="1"/>
  <c r="A699" i="7"/>
  <c r="A699" i="8" s="1"/>
  <c r="A699" i="3"/>
  <c r="A699" i="4" s="1"/>
  <c r="A700" i="7"/>
  <c r="A700" i="8" s="1"/>
  <c r="A700" i="3"/>
  <c r="A700" i="4" s="1"/>
  <c r="C687" i="8" l="1"/>
  <c r="D687" i="8" s="1"/>
  <c r="F687" i="8"/>
  <c r="E687" i="8"/>
  <c r="C689" i="8"/>
  <c r="D689" i="8" s="1"/>
  <c r="E689" i="8"/>
  <c r="F689" i="8"/>
  <c r="E688" i="8"/>
  <c r="F688" i="8"/>
  <c r="C688" i="8"/>
  <c r="D688" i="8" s="1"/>
  <c r="C685" i="8"/>
  <c r="D685" i="8" s="1"/>
  <c r="E685" i="8"/>
  <c r="F685" i="8"/>
  <c r="B698" i="4"/>
  <c r="D698" i="4"/>
  <c r="I698" i="4" s="1"/>
  <c r="J698" i="4" s="1"/>
  <c r="B698" i="7" s="1"/>
  <c r="B698" i="8" s="1"/>
  <c r="C698" i="4"/>
  <c r="D695" i="4"/>
  <c r="I695" i="4" s="1"/>
  <c r="J695" i="4" s="1"/>
  <c r="B695" i="7" s="1"/>
  <c r="B695" i="8" s="1"/>
  <c r="C695" i="4"/>
  <c r="B695" i="4"/>
  <c r="F686" i="8"/>
  <c r="E686" i="8"/>
  <c r="C686" i="8"/>
  <c r="D686" i="8" s="1"/>
  <c r="F690" i="8"/>
  <c r="E690" i="8"/>
  <c r="C690" i="8"/>
  <c r="D690" i="8" s="1"/>
  <c r="D696" i="4"/>
  <c r="I696" i="4" s="1"/>
  <c r="J696" i="4" s="1"/>
  <c r="B696" i="7" s="1"/>
  <c r="B696" i="8" s="1"/>
  <c r="C696" i="4"/>
  <c r="B696" i="4"/>
  <c r="D700" i="4"/>
  <c r="I700" i="4" s="1"/>
  <c r="J700" i="4" s="1"/>
  <c r="B700" i="7" s="1"/>
  <c r="B700" i="8" s="1"/>
  <c r="C700" i="4"/>
  <c r="B700" i="4"/>
  <c r="D697" i="4"/>
  <c r="I697" i="4" s="1"/>
  <c r="J697" i="4" s="1"/>
  <c r="B697" i="7" s="1"/>
  <c r="B697" i="8" s="1"/>
  <c r="C697" i="4"/>
  <c r="B697" i="4"/>
  <c r="D694" i="4"/>
  <c r="I694" i="4" s="1"/>
  <c r="J694" i="4" s="1"/>
  <c r="B694" i="7" s="1"/>
  <c r="B694" i="8" s="1"/>
  <c r="C694" i="4"/>
  <c r="B694" i="4"/>
  <c r="D699" i="4"/>
  <c r="I699" i="4" s="1"/>
  <c r="J699" i="4" s="1"/>
  <c r="B699" i="7" s="1"/>
  <c r="B699" i="8" s="1"/>
  <c r="C699" i="4"/>
  <c r="B699" i="4"/>
  <c r="F691" i="8"/>
  <c r="C691" i="8"/>
  <c r="D691" i="8" s="1"/>
  <c r="E691" i="8"/>
  <c r="A718" i="2"/>
  <c r="A717" i="2"/>
  <c r="A716" i="2"/>
  <c r="A715" i="2"/>
  <c r="A714" i="2"/>
  <c r="A713" i="2"/>
  <c r="A712" i="2"/>
  <c r="B711" i="2"/>
  <c r="B702" i="7"/>
  <c r="C702" i="8" s="1"/>
  <c r="B702" i="4"/>
  <c r="B702" i="3"/>
  <c r="A703" i="7"/>
  <c r="A703" i="8" s="1"/>
  <c r="A703" i="3"/>
  <c r="A703" i="4" s="1"/>
  <c r="A704" i="7"/>
  <c r="A704" i="8" s="1"/>
  <c r="A704" i="3"/>
  <c r="A704" i="4" s="1"/>
  <c r="A705" i="7"/>
  <c r="A705" i="8" s="1"/>
  <c r="A705" i="3"/>
  <c r="A705" i="4" s="1"/>
  <c r="A706" i="7"/>
  <c r="A706" i="8" s="1"/>
  <c r="A706" i="3"/>
  <c r="A706" i="4" s="1"/>
  <c r="A707" i="7"/>
  <c r="A707" i="8" s="1"/>
  <c r="A707" i="3"/>
  <c r="A707" i="4" s="1"/>
  <c r="A708" i="7"/>
  <c r="A708" i="8" s="1"/>
  <c r="A708" i="3"/>
  <c r="A708" i="4" s="1"/>
  <c r="A709" i="7"/>
  <c r="A709" i="8" s="1"/>
  <c r="A709" i="3"/>
  <c r="A709" i="4" s="1"/>
  <c r="C695" i="8" l="1"/>
  <c r="D695" i="8" s="1"/>
  <c r="E695" i="8"/>
  <c r="F695" i="8"/>
  <c r="B706" i="4"/>
  <c r="C706" i="4"/>
  <c r="D706" i="4"/>
  <c r="I706" i="4" s="1"/>
  <c r="J706" i="4" s="1"/>
  <c r="B706" i="7" s="1"/>
  <c r="B706" i="8" s="1"/>
  <c r="F700" i="8"/>
  <c r="C700" i="8"/>
  <c r="D700" i="8" s="1"/>
  <c r="E700" i="8"/>
  <c r="D707" i="4"/>
  <c r="I707" i="4" s="1"/>
  <c r="J707" i="4" s="1"/>
  <c r="B707" i="7" s="1"/>
  <c r="B707" i="8" s="1"/>
  <c r="C707" i="4"/>
  <c r="B707" i="4"/>
  <c r="F696" i="8"/>
  <c r="C696" i="8"/>
  <c r="D696" i="8" s="1"/>
  <c r="E696" i="8"/>
  <c r="C699" i="8"/>
  <c r="D699" i="8" s="1"/>
  <c r="E699" i="8"/>
  <c r="F699" i="8"/>
  <c r="F698" i="8"/>
  <c r="C698" i="8"/>
  <c r="D698" i="8" s="1"/>
  <c r="E698" i="8"/>
  <c r="C705" i="4"/>
  <c r="B705" i="4"/>
  <c r="D705" i="4"/>
  <c r="I705" i="4" s="1"/>
  <c r="J705" i="4" s="1"/>
  <c r="B705" i="7" s="1"/>
  <c r="B705" i="8" s="1"/>
  <c r="D703" i="4"/>
  <c r="I703" i="4" s="1"/>
  <c r="J703" i="4" s="1"/>
  <c r="B703" i="7" s="1"/>
  <c r="B703" i="8" s="1"/>
  <c r="C703" i="4"/>
  <c r="B703" i="4"/>
  <c r="D709" i="4"/>
  <c r="I709" i="4" s="1"/>
  <c r="J709" i="4" s="1"/>
  <c r="B709" i="7" s="1"/>
  <c r="B709" i="8" s="1"/>
  <c r="C709" i="4"/>
  <c r="B709" i="4"/>
  <c r="E697" i="8"/>
  <c r="F697" i="8"/>
  <c r="C697" i="8"/>
  <c r="D697" i="8" s="1"/>
  <c r="D704" i="4"/>
  <c r="I704" i="4" s="1"/>
  <c r="J704" i="4" s="1"/>
  <c r="B704" i="7" s="1"/>
  <c r="B704" i="8" s="1"/>
  <c r="C704" i="4"/>
  <c r="B704" i="4"/>
  <c r="F694" i="8"/>
  <c r="C694" i="8"/>
  <c r="D694" i="8" s="1"/>
  <c r="E694" i="8"/>
  <c r="D708" i="4"/>
  <c r="I708" i="4" s="1"/>
  <c r="J708" i="4" s="1"/>
  <c r="B708" i="7" s="1"/>
  <c r="B708" i="8" s="1"/>
  <c r="C708" i="4"/>
  <c r="B708" i="4"/>
  <c r="A727" i="2"/>
  <c r="A726" i="2"/>
  <c r="A725" i="2"/>
  <c r="A724" i="2"/>
  <c r="A723" i="2"/>
  <c r="A722" i="2"/>
  <c r="A721" i="2"/>
  <c r="B720" i="2"/>
  <c r="B711" i="7"/>
  <c r="C711" i="8" s="1"/>
  <c r="B711" i="4"/>
  <c r="B711" i="3"/>
  <c r="A712" i="7"/>
  <c r="A712" i="8" s="1"/>
  <c r="A712" i="3"/>
  <c r="A712" i="4" s="1"/>
  <c r="A713" i="7"/>
  <c r="A713" i="8" s="1"/>
  <c r="A713" i="3"/>
  <c r="A713" i="4" s="1"/>
  <c r="A714" i="7"/>
  <c r="A714" i="8" s="1"/>
  <c r="A714" i="3"/>
  <c r="A714" i="4" s="1"/>
  <c r="A715" i="7"/>
  <c r="A715" i="8" s="1"/>
  <c r="A715" i="3"/>
  <c r="A715" i="4" s="1"/>
  <c r="A716" i="7"/>
  <c r="A716" i="8" s="1"/>
  <c r="A716" i="3"/>
  <c r="A716" i="4" s="1"/>
  <c r="A717" i="7"/>
  <c r="A717" i="8" s="1"/>
  <c r="A717" i="3"/>
  <c r="A717" i="4" s="1"/>
  <c r="A718" i="7"/>
  <c r="A718" i="8" s="1"/>
  <c r="A718" i="3"/>
  <c r="A718" i="4" s="1"/>
  <c r="F709" i="8" l="1"/>
  <c r="C709" i="8"/>
  <c r="D709" i="8" s="1"/>
  <c r="E709" i="8"/>
  <c r="D714" i="4"/>
  <c r="I714" i="4" s="1"/>
  <c r="J714" i="4" s="1"/>
  <c r="B714" i="7" s="1"/>
  <c r="B714" i="8" s="1"/>
  <c r="C714" i="4"/>
  <c r="B714" i="4"/>
  <c r="F707" i="8"/>
  <c r="E707" i="8"/>
  <c r="C707" i="8"/>
  <c r="D707" i="8" s="1"/>
  <c r="F703" i="8"/>
  <c r="E703" i="8"/>
  <c r="C703" i="8"/>
  <c r="D703" i="8" s="1"/>
  <c r="F705" i="8"/>
  <c r="E705" i="8"/>
  <c r="C705" i="8"/>
  <c r="D705" i="8" s="1"/>
  <c r="D716" i="4"/>
  <c r="I716" i="4" s="1"/>
  <c r="J716" i="4" s="1"/>
  <c r="B716" i="7" s="1"/>
  <c r="B716" i="8" s="1"/>
  <c r="C716" i="4"/>
  <c r="B716" i="4"/>
  <c r="F708" i="8"/>
  <c r="C708" i="8"/>
  <c r="D708" i="8" s="1"/>
  <c r="E708" i="8"/>
  <c r="D715" i="4"/>
  <c r="I715" i="4" s="1"/>
  <c r="J715" i="4" s="1"/>
  <c r="B715" i="7" s="1"/>
  <c r="B715" i="8" s="1"/>
  <c r="C715" i="4"/>
  <c r="B715" i="4"/>
  <c r="E706" i="8"/>
  <c r="F706" i="8"/>
  <c r="C706" i="8"/>
  <c r="D706" i="8" s="1"/>
  <c r="D712" i="4"/>
  <c r="I712" i="4" s="1"/>
  <c r="J712" i="4" s="1"/>
  <c r="B712" i="7" s="1"/>
  <c r="B712" i="8" s="1"/>
  <c r="C712" i="4"/>
  <c r="B712" i="4"/>
  <c r="C713" i="4"/>
  <c r="B713" i="4"/>
  <c r="D713" i="4"/>
  <c r="I713" i="4" s="1"/>
  <c r="J713" i="4" s="1"/>
  <c r="B713" i="7" s="1"/>
  <c r="B713" i="8" s="1"/>
  <c r="C704" i="8"/>
  <c r="D704" i="8" s="1"/>
  <c r="F704" i="8"/>
  <c r="E704" i="8"/>
  <c r="B718" i="4"/>
  <c r="D718" i="4"/>
  <c r="I718" i="4" s="1"/>
  <c r="J718" i="4" s="1"/>
  <c r="B718" i="7" s="1"/>
  <c r="B718" i="8" s="1"/>
  <c r="C718" i="4"/>
  <c r="D717" i="4"/>
  <c r="I717" i="4" s="1"/>
  <c r="J717" i="4" s="1"/>
  <c r="B717" i="7" s="1"/>
  <c r="B717" i="8" s="1"/>
  <c r="C717" i="4"/>
  <c r="B717" i="4"/>
  <c r="A736" i="2"/>
  <c r="A735" i="2"/>
  <c r="A734" i="2"/>
  <c r="A733" i="2"/>
  <c r="A732" i="2"/>
  <c r="A731" i="2"/>
  <c r="A730" i="2"/>
  <c r="B729" i="2"/>
  <c r="B720" i="7"/>
  <c r="C720" i="8" s="1"/>
  <c r="B720" i="4"/>
  <c r="B720" i="3"/>
  <c r="A721" i="7"/>
  <c r="A721" i="8" s="1"/>
  <c r="A721" i="3"/>
  <c r="A721" i="4" s="1"/>
  <c r="A722" i="7"/>
  <c r="A722" i="8" s="1"/>
  <c r="A722" i="3"/>
  <c r="A722" i="4" s="1"/>
  <c r="A723" i="7"/>
  <c r="A723" i="8" s="1"/>
  <c r="A723" i="3"/>
  <c r="A723" i="4" s="1"/>
  <c r="A724" i="7"/>
  <c r="A724" i="8" s="1"/>
  <c r="A724" i="3"/>
  <c r="A724" i="4" s="1"/>
  <c r="A725" i="7"/>
  <c r="A725" i="8" s="1"/>
  <c r="A725" i="3"/>
  <c r="A725" i="4" s="1"/>
  <c r="A726" i="7"/>
  <c r="A726" i="8" s="1"/>
  <c r="A726" i="3"/>
  <c r="A726" i="4" s="1"/>
  <c r="A727" i="7"/>
  <c r="A727" i="8" s="1"/>
  <c r="A727" i="3"/>
  <c r="A727" i="4" s="1"/>
  <c r="E712" i="8" l="1"/>
  <c r="F712" i="8"/>
  <c r="C712" i="8"/>
  <c r="D712" i="8" s="1"/>
  <c r="D724" i="4"/>
  <c r="I724" i="4" s="1"/>
  <c r="J724" i="4" s="1"/>
  <c r="B724" i="7" s="1"/>
  <c r="B724" i="8" s="1"/>
  <c r="C724" i="4"/>
  <c r="B724" i="4"/>
  <c r="D722" i="4"/>
  <c r="I722" i="4" s="1"/>
  <c r="J722" i="4" s="1"/>
  <c r="B722" i="7" s="1"/>
  <c r="B722" i="8" s="1"/>
  <c r="C722" i="4"/>
  <c r="B722" i="4"/>
  <c r="F717" i="8"/>
  <c r="E717" i="8"/>
  <c r="C717" i="8"/>
  <c r="D717" i="8" s="1"/>
  <c r="D721" i="4"/>
  <c r="I721" i="4" s="1"/>
  <c r="J721" i="4" s="1"/>
  <c r="B721" i="7" s="1"/>
  <c r="B721" i="8" s="1"/>
  <c r="C721" i="4"/>
  <c r="B721" i="4"/>
  <c r="E715" i="8"/>
  <c r="F715" i="8"/>
  <c r="C715" i="8"/>
  <c r="D715" i="8" s="1"/>
  <c r="F718" i="8"/>
  <c r="C718" i="8"/>
  <c r="D718" i="8" s="1"/>
  <c r="E718" i="8"/>
  <c r="C716" i="8"/>
  <c r="D716" i="8" s="1"/>
  <c r="E716" i="8"/>
  <c r="F716" i="8"/>
  <c r="F714" i="8"/>
  <c r="C714" i="8"/>
  <c r="D714" i="8" s="1"/>
  <c r="E714" i="8"/>
  <c r="D727" i="4"/>
  <c r="I727" i="4" s="1"/>
  <c r="J727" i="4" s="1"/>
  <c r="B727" i="7" s="1"/>
  <c r="B727" i="8" s="1"/>
  <c r="C727" i="4"/>
  <c r="B727" i="4"/>
  <c r="C725" i="4"/>
  <c r="B725" i="4"/>
  <c r="D725" i="4"/>
  <c r="I725" i="4" s="1"/>
  <c r="J725" i="4" s="1"/>
  <c r="B725" i="7" s="1"/>
  <c r="B725" i="8" s="1"/>
  <c r="D723" i="4"/>
  <c r="I723" i="4" s="1"/>
  <c r="J723" i="4" s="1"/>
  <c r="B723" i="7" s="1"/>
  <c r="B723" i="8" s="1"/>
  <c r="C723" i="4"/>
  <c r="B723" i="4"/>
  <c r="B726" i="4"/>
  <c r="D726" i="4"/>
  <c r="I726" i="4" s="1"/>
  <c r="J726" i="4" s="1"/>
  <c r="B726" i="7" s="1"/>
  <c r="B726" i="8" s="1"/>
  <c r="C726" i="4"/>
  <c r="F713" i="8"/>
  <c r="C713" i="8"/>
  <c r="D713" i="8" s="1"/>
  <c r="E713" i="8"/>
  <c r="A745" i="2"/>
  <c r="A744" i="2"/>
  <c r="A743" i="2"/>
  <c r="A742" i="2"/>
  <c r="A741" i="2"/>
  <c r="A740" i="2"/>
  <c r="A739" i="2"/>
  <c r="B738" i="2"/>
  <c r="B729" i="7"/>
  <c r="C729" i="8" s="1"/>
  <c r="B729" i="4"/>
  <c r="B729" i="3"/>
  <c r="A730" i="7"/>
  <c r="A730" i="8" s="1"/>
  <c r="A730" i="3"/>
  <c r="A730" i="4" s="1"/>
  <c r="A731" i="7"/>
  <c r="A731" i="8" s="1"/>
  <c r="A731" i="3"/>
  <c r="A731" i="4" s="1"/>
  <c r="A732" i="7"/>
  <c r="A732" i="8" s="1"/>
  <c r="A732" i="3"/>
  <c r="A732" i="4" s="1"/>
  <c r="A733" i="7"/>
  <c r="A733" i="8" s="1"/>
  <c r="A733" i="3"/>
  <c r="A733" i="4" s="1"/>
  <c r="A734" i="7"/>
  <c r="A734" i="8" s="1"/>
  <c r="A734" i="3"/>
  <c r="A734" i="4" s="1"/>
  <c r="A735" i="7"/>
  <c r="A735" i="8" s="1"/>
  <c r="A735" i="3"/>
  <c r="A735" i="4" s="1"/>
  <c r="A736" i="7"/>
  <c r="A736" i="8" s="1"/>
  <c r="A736" i="3"/>
  <c r="A736" i="4" s="1"/>
  <c r="D734" i="4" l="1"/>
  <c r="I734" i="4" s="1"/>
  <c r="J734" i="4" s="1"/>
  <c r="B734" i="7" s="1"/>
  <c r="B734" i="8" s="1"/>
  <c r="C734" i="4"/>
  <c r="B734" i="4"/>
  <c r="C721" i="8"/>
  <c r="D721" i="8" s="1"/>
  <c r="F721" i="8"/>
  <c r="E721" i="8"/>
  <c r="F727" i="8"/>
  <c r="C727" i="8"/>
  <c r="D727" i="8" s="1"/>
  <c r="E727" i="8"/>
  <c r="C733" i="4"/>
  <c r="B733" i="4"/>
  <c r="D733" i="4"/>
  <c r="I733" i="4" s="1"/>
  <c r="J733" i="4" s="1"/>
  <c r="B733" i="7" s="1"/>
  <c r="B733" i="8" s="1"/>
  <c r="D732" i="4"/>
  <c r="I732" i="4" s="1"/>
  <c r="J732" i="4" s="1"/>
  <c r="B732" i="7" s="1"/>
  <c r="B732" i="8" s="1"/>
  <c r="C732" i="4"/>
  <c r="B732" i="4"/>
  <c r="D731" i="4"/>
  <c r="I731" i="4" s="1"/>
  <c r="J731" i="4" s="1"/>
  <c r="B731" i="7" s="1"/>
  <c r="B731" i="8" s="1"/>
  <c r="C731" i="4"/>
  <c r="B731" i="4"/>
  <c r="F722" i="8"/>
  <c r="C722" i="8"/>
  <c r="D722" i="8" s="1"/>
  <c r="E722" i="8"/>
  <c r="F726" i="8"/>
  <c r="C726" i="8"/>
  <c r="D726" i="8" s="1"/>
  <c r="E726" i="8"/>
  <c r="D730" i="4"/>
  <c r="I730" i="4" s="1"/>
  <c r="J730" i="4" s="1"/>
  <c r="B730" i="7" s="1"/>
  <c r="B730" i="8" s="1"/>
  <c r="C730" i="4"/>
  <c r="B730" i="4"/>
  <c r="F724" i="8"/>
  <c r="C724" i="8"/>
  <c r="D724" i="8" s="1"/>
  <c r="E724" i="8"/>
  <c r="D736" i="4"/>
  <c r="I736" i="4" s="1"/>
  <c r="J736" i="4" s="1"/>
  <c r="B736" i="7" s="1"/>
  <c r="B736" i="8" s="1"/>
  <c r="C736" i="4"/>
  <c r="B736" i="4"/>
  <c r="F723" i="8"/>
  <c r="E723" i="8"/>
  <c r="C723" i="8"/>
  <c r="D723" i="8" s="1"/>
  <c r="D735" i="4"/>
  <c r="I735" i="4" s="1"/>
  <c r="J735" i="4" s="1"/>
  <c r="B735" i="7" s="1"/>
  <c r="B735" i="8" s="1"/>
  <c r="C735" i="4"/>
  <c r="B735" i="4"/>
  <c r="C725" i="8"/>
  <c r="D725" i="8" s="1"/>
  <c r="F725" i="8"/>
  <c r="E725" i="8"/>
  <c r="A754" i="2"/>
  <c r="A753" i="2"/>
  <c r="A752" i="2"/>
  <c r="A751" i="2"/>
  <c r="A750" i="2"/>
  <c r="A749" i="2"/>
  <c r="A748" i="2"/>
  <c r="B747" i="2"/>
  <c r="B738" i="7"/>
  <c r="C738" i="8" s="1"/>
  <c r="B738" i="4"/>
  <c r="B738" i="3"/>
  <c r="A739" i="7"/>
  <c r="A739" i="8" s="1"/>
  <c r="A739" i="3"/>
  <c r="A739" i="4" s="1"/>
  <c r="A740" i="7"/>
  <c r="A740" i="8" s="1"/>
  <c r="A740" i="3"/>
  <c r="A740" i="4" s="1"/>
  <c r="A741" i="7"/>
  <c r="A741" i="8" s="1"/>
  <c r="A741" i="3"/>
  <c r="A741" i="4" s="1"/>
  <c r="A742" i="7"/>
  <c r="A742" i="8" s="1"/>
  <c r="A742" i="3"/>
  <c r="A742" i="4" s="1"/>
  <c r="A743" i="7"/>
  <c r="A743" i="8" s="1"/>
  <c r="A743" i="3"/>
  <c r="A743" i="4" s="1"/>
  <c r="A744" i="7"/>
  <c r="A744" i="8" s="1"/>
  <c r="A744" i="3"/>
  <c r="A744" i="4" s="1"/>
  <c r="A745" i="7"/>
  <c r="A745" i="8" s="1"/>
  <c r="A745" i="3"/>
  <c r="A745" i="4" s="1"/>
  <c r="C731" i="8" l="1"/>
  <c r="D731" i="8" s="1"/>
  <c r="E731" i="8"/>
  <c r="F731" i="8"/>
  <c r="D743" i="4"/>
  <c r="I743" i="4" s="1"/>
  <c r="J743" i="4" s="1"/>
  <c r="B743" i="7" s="1"/>
  <c r="B743" i="8" s="1"/>
  <c r="C743" i="4"/>
  <c r="B743" i="4"/>
  <c r="F732" i="8"/>
  <c r="C732" i="8"/>
  <c r="D732" i="8" s="1"/>
  <c r="E732" i="8"/>
  <c r="E733" i="8"/>
  <c r="F733" i="8"/>
  <c r="C733" i="8"/>
  <c r="D733" i="8" s="1"/>
  <c r="F736" i="8"/>
  <c r="C736" i="8"/>
  <c r="D736" i="8" s="1"/>
  <c r="E736" i="8"/>
  <c r="F730" i="8"/>
  <c r="C730" i="8"/>
  <c r="D730" i="8" s="1"/>
  <c r="E730" i="8"/>
  <c r="D739" i="4"/>
  <c r="I739" i="4" s="1"/>
  <c r="J739" i="4" s="1"/>
  <c r="B739" i="7" s="1"/>
  <c r="B739" i="8" s="1"/>
  <c r="C739" i="4"/>
  <c r="B739" i="4"/>
  <c r="C735" i="8"/>
  <c r="D735" i="8" s="1"/>
  <c r="E735" i="8"/>
  <c r="F735" i="8"/>
  <c r="C745" i="4"/>
  <c r="B745" i="4"/>
  <c r="D745" i="4"/>
  <c r="I745" i="4" s="1"/>
  <c r="J745" i="4" s="1"/>
  <c r="B745" i="7" s="1"/>
  <c r="B745" i="8" s="1"/>
  <c r="D741" i="4"/>
  <c r="I741" i="4" s="1"/>
  <c r="J741" i="4" s="1"/>
  <c r="B741" i="7" s="1"/>
  <c r="B741" i="8" s="1"/>
  <c r="C741" i="4"/>
  <c r="B741" i="4"/>
  <c r="D742" i="4"/>
  <c r="I742" i="4" s="1"/>
  <c r="J742" i="4" s="1"/>
  <c r="B742" i="7" s="1"/>
  <c r="B742" i="8" s="1"/>
  <c r="C742" i="4"/>
  <c r="B742" i="4"/>
  <c r="B740" i="4"/>
  <c r="D740" i="4"/>
  <c r="I740" i="4" s="1"/>
  <c r="J740" i="4" s="1"/>
  <c r="B740" i="7" s="1"/>
  <c r="B740" i="8" s="1"/>
  <c r="C740" i="4"/>
  <c r="D744" i="4"/>
  <c r="I744" i="4" s="1"/>
  <c r="J744" i="4" s="1"/>
  <c r="B744" i="7" s="1"/>
  <c r="B744" i="8" s="1"/>
  <c r="C744" i="4"/>
  <c r="B744" i="4"/>
  <c r="E734" i="8"/>
  <c r="F734" i="8"/>
  <c r="C734" i="8"/>
  <c r="D734" i="8" s="1"/>
  <c r="A763" i="2"/>
  <c r="A762" i="2"/>
  <c r="A761" i="2"/>
  <c r="A760" i="2"/>
  <c r="A759" i="2"/>
  <c r="A758" i="2"/>
  <c r="A757" i="2"/>
  <c r="B756" i="2"/>
  <c r="B747" i="7"/>
  <c r="C747" i="8" s="1"/>
  <c r="B747" i="4"/>
  <c r="B747" i="3"/>
  <c r="A748" i="7"/>
  <c r="A748" i="8" s="1"/>
  <c r="A748" i="3"/>
  <c r="A748" i="4" s="1"/>
  <c r="A749" i="7"/>
  <c r="A749" i="8" s="1"/>
  <c r="A749" i="3"/>
  <c r="A749" i="4" s="1"/>
  <c r="A750" i="7"/>
  <c r="A750" i="8" s="1"/>
  <c r="A750" i="3"/>
  <c r="A750" i="4" s="1"/>
  <c r="A751" i="7"/>
  <c r="A751" i="8" s="1"/>
  <c r="A751" i="3"/>
  <c r="A751" i="4" s="1"/>
  <c r="A752" i="7"/>
  <c r="A752" i="8" s="1"/>
  <c r="A752" i="3"/>
  <c r="A752" i="4" s="1"/>
  <c r="A753" i="7"/>
  <c r="A753" i="8" s="1"/>
  <c r="A753" i="3"/>
  <c r="A753" i="4" s="1"/>
  <c r="A754" i="7"/>
  <c r="A754" i="8" s="1"/>
  <c r="A754" i="3"/>
  <c r="A754" i="4" s="1"/>
  <c r="E742" i="8" l="1"/>
  <c r="C742" i="8"/>
  <c r="D742" i="8" s="1"/>
  <c r="F742" i="8"/>
  <c r="F741" i="8"/>
  <c r="C741" i="8"/>
  <c r="D741" i="8" s="1"/>
  <c r="E741" i="8"/>
  <c r="F745" i="8"/>
  <c r="C745" i="8"/>
  <c r="D745" i="8" s="1"/>
  <c r="E745" i="8"/>
  <c r="D751" i="4"/>
  <c r="I751" i="4" s="1"/>
  <c r="J751" i="4" s="1"/>
  <c r="B751" i="7" s="1"/>
  <c r="B751" i="8" s="1"/>
  <c r="C751" i="4"/>
  <c r="B751" i="4"/>
  <c r="D750" i="4"/>
  <c r="I750" i="4" s="1"/>
  <c r="J750" i="4" s="1"/>
  <c r="B750" i="7" s="1"/>
  <c r="B750" i="8" s="1"/>
  <c r="C750" i="4"/>
  <c r="B750" i="4"/>
  <c r="B748" i="4"/>
  <c r="D748" i="4"/>
  <c r="I748" i="4" s="1"/>
  <c r="J748" i="4" s="1"/>
  <c r="B748" i="7" s="1"/>
  <c r="B748" i="8" s="1"/>
  <c r="C748" i="4"/>
  <c r="D749" i="4"/>
  <c r="I749" i="4" s="1"/>
  <c r="J749" i="4" s="1"/>
  <c r="B749" i="7" s="1"/>
  <c r="B749" i="8" s="1"/>
  <c r="C749" i="4"/>
  <c r="B749" i="4"/>
  <c r="F744" i="8"/>
  <c r="C744" i="8"/>
  <c r="D744" i="8" s="1"/>
  <c r="E744" i="8"/>
  <c r="C743" i="8"/>
  <c r="D743" i="8" s="1"/>
  <c r="E743" i="8"/>
  <c r="F743" i="8"/>
  <c r="C739" i="8"/>
  <c r="D739" i="8" s="1"/>
  <c r="E739" i="8"/>
  <c r="F739" i="8"/>
  <c r="D752" i="4"/>
  <c r="I752" i="4" s="1"/>
  <c r="J752" i="4" s="1"/>
  <c r="B752" i="7" s="1"/>
  <c r="B752" i="8" s="1"/>
  <c r="C752" i="4"/>
  <c r="B752" i="4"/>
  <c r="C740" i="8"/>
  <c r="D740" i="8" s="1"/>
  <c r="E740" i="8"/>
  <c r="F740" i="8"/>
  <c r="D754" i="4"/>
  <c r="I754" i="4" s="1"/>
  <c r="J754" i="4" s="1"/>
  <c r="B754" i="7" s="1"/>
  <c r="B754" i="8" s="1"/>
  <c r="C754" i="4"/>
  <c r="B754" i="4"/>
  <c r="C753" i="4"/>
  <c r="B753" i="4"/>
  <c r="D753" i="4"/>
  <c r="I753" i="4" s="1"/>
  <c r="J753" i="4" s="1"/>
  <c r="B753" i="7" s="1"/>
  <c r="B753" i="8" s="1"/>
  <c r="A772" i="2"/>
  <c r="A771" i="2"/>
  <c r="A770" i="2"/>
  <c r="A769" i="2"/>
  <c r="A768" i="2"/>
  <c r="A767" i="2"/>
  <c r="A766" i="2"/>
  <c r="B765" i="2"/>
  <c r="B756" i="7"/>
  <c r="C756" i="8" s="1"/>
  <c r="B756" i="4"/>
  <c r="B756" i="3"/>
  <c r="A757" i="7"/>
  <c r="A757" i="8" s="1"/>
  <c r="A757" i="3"/>
  <c r="A757" i="4" s="1"/>
  <c r="A758" i="7"/>
  <c r="A758" i="8" s="1"/>
  <c r="A758" i="3"/>
  <c r="A758" i="4" s="1"/>
  <c r="A759" i="7"/>
  <c r="A759" i="8" s="1"/>
  <c r="A759" i="3"/>
  <c r="A759" i="4" s="1"/>
  <c r="A760" i="7"/>
  <c r="A760" i="8" s="1"/>
  <c r="A760" i="3"/>
  <c r="A760" i="4" s="1"/>
  <c r="A761" i="7"/>
  <c r="A761" i="8" s="1"/>
  <c r="A761" i="3"/>
  <c r="A761" i="4" s="1"/>
  <c r="A762" i="7"/>
  <c r="A762" i="8" s="1"/>
  <c r="A762" i="3"/>
  <c r="A762" i="4" s="1"/>
  <c r="A763" i="7"/>
  <c r="A763" i="8" s="1"/>
  <c r="A763" i="3"/>
  <c r="A763" i="4" s="1"/>
  <c r="C752" i="8" l="1"/>
  <c r="D752" i="8" s="1"/>
  <c r="E752" i="8"/>
  <c r="F752" i="8"/>
  <c r="D761" i="4"/>
  <c r="I761" i="4" s="1"/>
  <c r="J761" i="4" s="1"/>
  <c r="B761" i="7" s="1"/>
  <c r="B761" i="8" s="1"/>
  <c r="B761" i="4"/>
  <c r="C761" i="4"/>
  <c r="F750" i="8"/>
  <c r="C750" i="8"/>
  <c r="D750" i="8" s="1"/>
  <c r="E750" i="8"/>
  <c r="D759" i="4"/>
  <c r="I759" i="4" s="1"/>
  <c r="J759" i="4" s="1"/>
  <c r="B759" i="7" s="1"/>
  <c r="B759" i="8" s="1"/>
  <c r="C759" i="4"/>
  <c r="B759" i="4"/>
  <c r="E751" i="8"/>
  <c r="F751" i="8"/>
  <c r="C751" i="8"/>
  <c r="D751" i="8" s="1"/>
  <c r="D757" i="4"/>
  <c r="I757" i="4" s="1"/>
  <c r="J757" i="4" s="1"/>
  <c r="B757" i="7" s="1"/>
  <c r="B757" i="8" s="1"/>
  <c r="C757" i="4"/>
  <c r="B757" i="4"/>
  <c r="F753" i="8"/>
  <c r="C753" i="8"/>
  <c r="D753" i="8" s="1"/>
  <c r="E753" i="8"/>
  <c r="B760" i="4"/>
  <c r="D760" i="4"/>
  <c r="I760" i="4" s="1"/>
  <c r="J760" i="4" s="1"/>
  <c r="B760" i="7" s="1"/>
  <c r="B760" i="8" s="1"/>
  <c r="C760" i="4"/>
  <c r="E754" i="8"/>
  <c r="F754" i="8"/>
  <c r="C754" i="8"/>
  <c r="D754" i="8" s="1"/>
  <c r="D758" i="4"/>
  <c r="I758" i="4" s="1"/>
  <c r="J758" i="4" s="1"/>
  <c r="B758" i="7" s="1"/>
  <c r="B758" i="8" s="1"/>
  <c r="C758" i="4"/>
  <c r="B758" i="4"/>
  <c r="F749" i="8"/>
  <c r="C749" i="8"/>
  <c r="D749" i="8" s="1"/>
  <c r="E749" i="8"/>
  <c r="D763" i="4"/>
  <c r="I763" i="4" s="1"/>
  <c r="J763" i="4" s="1"/>
  <c r="B763" i="7" s="1"/>
  <c r="B763" i="8" s="1"/>
  <c r="C763" i="4"/>
  <c r="B763" i="4"/>
  <c r="D762" i="4"/>
  <c r="I762" i="4" s="1"/>
  <c r="J762" i="4" s="1"/>
  <c r="B762" i="7" s="1"/>
  <c r="B762" i="8" s="1"/>
  <c r="C762" i="4"/>
  <c r="B762" i="4"/>
  <c r="C748" i="8"/>
  <c r="D748" i="8" s="1"/>
  <c r="E748" i="8"/>
  <c r="F748" i="8"/>
  <c r="A781" i="2"/>
  <c r="A780" i="2"/>
  <c r="A779" i="2"/>
  <c r="A778" i="2"/>
  <c r="A777" i="2"/>
  <c r="A776" i="2"/>
  <c r="A775" i="2"/>
  <c r="B774" i="2"/>
  <c r="B765" i="7"/>
  <c r="C765" i="8" s="1"/>
  <c r="B765" i="4"/>
  <c r="B765" i="3"/>
  <c r="A766" i="7"/>
  <c r="A766" i="8" s="1"/>
  <c r="A766" i="3"/>
  <c r="A766" i="4" s="1"/>
  <c r="A767" i="7"/>
  <c r="A767" i="8" s="1"/>
  <c r="A767" i="3"/>
  <c r="A767" i="4" s="1"/>
  <c r="A768" i="7"/>
  <c r="A768" i="8" s="1"/>
  <c r="A768" i="3"/>
  <c r="A768" i="4" s="1"/>
  <c r="A769" i="7"/>
  <c r="A769" i="8" s="1"/>
  <c r="A769" i="3"/>
  <c r="A769" i="4" s="1"/>
  <c r="A770" i="7"/>
  <c r="A770" i="8" s="1"/>
  <c r="A770" i="3"/>
  <c r="A770" i="4" s="1"/>
  <c r="A771" i="7"/>
  <c r="A771" i="8" s="1"/>
  <c r="A771" i="3"/>
  <c r="A771" i="4" s="1"/>
  <c r="A772" i="7"/>
  <c r="A772" i="8" s="1"/>
  <c r="A772" i="3"/>
  <c r="A772" i="4" s="1"/>
  <c r="F757" i="8" l="1"/>
  <c r="E757" i="8"/>
  <c r="C757" i="8"/>
  <c r="D757" i="8" s="1"/>
  <c r="F758" i="8"/>
  <c r="C758" i="8"/>
  <c r="D758" i="8" s="1"/>
  <c r="E758" i="8"/>
  <c r="D769" i="4"/>
  <c r="I769" i="4" s="1"/>
  <c r="J769" i="4" s="1"/>
  <c r="B769" i="7" s="1"/>
  <c r="B769" i="8" s="1"/>
  <c r="C769" i="4"/>
  <c r="B769" i="4"/>
  <c r="F759" i="8"/>
  <c r="E759" i="8"/>
  <c r="C759" i="8"/>
  <c r="D759" i="8" s="1"/>
  <c r="D770" i="4"/>
  <c r="I770" i="4" s="1"/>
  <c r="J770" i="4" s="1"/>
  <c r="B770" i="7" s="1"/>
  <c r="B770" i="8" s="1"/>
  <c r="C770" i="4"/>
  <c r="B770" i="4"/>
  <c r="C767" i="4"/>
  <c r="B767" i="4"/>
  <c r="D767" i="4"/>
  <c r="I767" i="4" s="1"/>
  <c r="J767" i="4" s="1"/>
  <c r="B767" i="7" s="1"/>
  <c r="B767" i="8" s="1"/>
  <c r="B768" i="4"/>
  <c r="D768" i="4"/>
  <c r="I768" i="4" s="1"/>
  <c r="J768" i="4" s="1"/>
  <c r="B768" i="7" s="1"/>
  <c r="B768" i="8" s="1"/>
  <c r="C768" i="4"/>
  <c r="E760" i="8"/>
  <c r="F760" i="8"/>
  <c r="C760" i="8"/>
  <c r="D760" i="8" s="1"/>
  <c r="F762" i="8"/>
  <c r="C762" i="8"/>
  <c r="D762" i="8" s="1"/>
  <c r="E762" i="8"/>
  <c r="F761" i="8"/>
  <c r="C761" i="8"/>
  <c r="D761" i="8" s="1"/>
  <c r="E761" i="8"/>
  <c r="D772" i="4"/>
  <c r="I772" i="4" s="1"/>
  <c r="J772" i="4" s="1"/>
  <c r="B772" i="7" s="1"/>
  <c r="B772" i="8" s="1"/>
  <c r="C772" i="4"/>
  <c r="B772" i="4"/>
  <c r="F763" i="8"/>
  <c r="C763" i="8"/>
  <c r="D763" i="8" s="1"/>
  <c r="E763" i="8"/>
  <c r="D766" i="4"/>
  <c r="I766" i="4" s="1"/>
  <c r="J766" i="4" s="1"/>
  <c r="B766" i="7" s="1"/>
  <c r="B766" i="8" s="1"/>
  <c r="C766" i="4"/>
  <c r="B766" i="4"/>
  <c r="D771" i="4"/>
  <c r="I771" i="4" s="1"/>
  <c r="J771" i="4" s="1"/>
  <c r="B771" i="7" s="1"/>
  <c r="B771" i="8" s="1"/>
  <c r="C771" i="4"/>
  <c r="B771" i="4"/>
  <c r="A790" i="2"/>
  <c r="A789" i="2"/>
  <c r="A788" i="2"/>
  <c r="A787" i="2"/>
  <c r="A786" i="2"/>
  <c r="A785" i="2"/>
  <c r="A784" i="2"/>
  <c r="B783" i="2"/>
  <c r="B774" i="7"/>
  <c r="C774" i="8" s="1"/>
  <c r="B774" i="4"/>
  <c r="B774" i="3"/>
  <c r="A775" i="7"/>
  <c r="A775" i="8" s="1"/>
  <c r="A775" i="3"/>
  <c r="A775" i="4" s="1"/>
  <c r="A776" i="7"/>
  <c r="A776" i="8" s="1"/>
  <c r="A776" i="3"/>
  <c r="A776" i="4" s="1"/>
  <c r="A777" i="7"/>
  <c r="A777" i="8" s="1"/>
  <c r="A777" i="3"/>
  <c r="A777" i="4" s="1"/>
  <c r="A778" i="7"/>
  <c r="A778" i="8" s="1"/>
  <c r="A778" i="3"/>
  <c r="A778" i="4" s="1"/>
  <c r="A779" i="7"/>
  <c r="A779" i="8" s="1"/>
  <c r="A779" i="3"/>
  <c r="A779" i="4" s="1"/>
  <c r="A780" i="7"/>
  <c r="A780" i="8" s="1"/>
  <c r="A780" i="3"/>
  <c r="A780" i="4" s="1"/>
  <c r="A781" i="7"/>
  <c r="A781" i="8" s="1"/>
  <c r="A781" i="3"/>
  <c r="A781" i="4" s="1"/>
  <c r="C770" i="8" l="1"/>
  <c r="D770" i="8" s="1"/>
  <c r="E770" i="8"/>
  <c r="F770" i="8"/>
  <c r="F772" i="8"/>
  <c r="C772" i="8"/>
  <c r="D772" i="8" s="1"/>
  <c r="E772" i="8"/>
  <c r="D778" i="4"/>
  <c r="I778" i="4" s="1"/>
  <c r="J778" i="4" s="1"/>
  <c r="B778" i="7" s="1"/>
  <c r="B778" i="8" s="1"/>
  <c r="C778" i="4"/>
  <c r="B778" i="4"/>
  <c r="D779" i="4"/>
  <c r="I779" i="4" s="1"/>
  <c r="J779" i="4" s="1"/>
  <c r="B779" i="7" s="1"/>
  <c r="B779" i="8" s="1"/>
  <c r="C779" i="4"/>
  <c r="B779" i="4"/>
  <c r="D777" i="4"/>
  <c r="I777" i="4" s="1"/>
  <c r="J777" i="4" s="1"/>
  <c r="B777" i="7" s="1"/>
  <c r="B777" i="8" s="1"/>
  <c r="C777" i="4"/>
  <c r="B777" i="4"/>
  <c r="D776" i="4"/>
  <c r="I776" i="4" s="1"/>
  <c r="J776" i="4" s="1"/>
  <c r="B776" i="7" s="1"/>
  <c r="B776" i="8" s="1"/>
  <c r="C776" i="4"/>
  <c r="B776" i="4"/>
  <c r="F771" i="8"/>
  <c r="C771" i="8"/>
  <c r="D771" i="8" s="1"/>
  <c r="E771" i="8"/>
  <c r="E769" i="8"/>
  <c r="F769" i="8"/>
  <c r="C769" i="8"/>
  <c r="D769" i="8" s="1"/>
  <c r="C766" i="8"/>
  <c r="D766" i="8" s="1"/>
  <c r="E766" i="8"/>
  <c r="F766" i="8"/>
  <c r="F768" i="8"/>
  <c r="C768" i="8"/>
  <c r="D768" i="8" s="1"/>
  <c r="E768" i="8"/>
  <c r="C775" i="4"/>
  <c r="B775" i="4"/>
  <c r="D775" i="4"/>
  <c r="I775" i="4" s="1"/>
  <c r="J775" i="4" s="1"/>
  <c r="B775" i="7" s="1"/>
  <c r="B775" i="8" s="1"/>
  <c r="D781" i="4"/>
  <c r="I781" i="4" s="1"/>
  <c r="J781" i="4" s="1"/>
  <c r="B781" i="7" s="1"/>
  <c r="B781" i="8" s="1"/>
  <c r="C781" i="4"/>
  <c r="B781" i="4"/>
  <c r="E767" i="8"/>
  <c r="C767" i="8"/>
  <c r="D767" i="8" s="1"/>
  <c r="F767" i="8"/>
  <c r="B780" i="4"/>
  <c r="D780" i="4"/>
  <c r="I780" i="4" s="1"/>
  <c r="J780" i="4" s="1"/>
  <c r="B780" i="7" s="1"/>
  <c r="B780" i="8" s="1"/>
  <c r="C780" i="4"/>
  <c r="A799" i="2"/>
  <c r="A798" i="2"/>
  <c r="A797" i="2"/>
  <c r="A796" i="2"/>
  <c r="A795" i="2"/>
  <c r="A794" i="2"/>
  <c r="A793" i="2"/>
  <c r="B792" i="2"/>
  <c r="B783" i="7"/>
  <c r="C783" i="8" s="1"/>
  <c r="B783" i="4"/>
  <c r="B783" i="3"/>
  <c r="A784" i="7"/>
  <c r="A784" i="8" s="1"/>
  <c r="A784" i="3"/>
  <c r="A784" i="4" s="1"/>
  <c r="A785" i="7"/>
  <c r="A785" i="8" s="1"/>
  <c r="A785" i="3"/>
  <c r="A785" i="4" s="1"/>
  <c r="A786" i="7"/>
  <c r="A786" i="8" s="1"/>
  <c r="A786" i="3"/>
  <c r="A786" i="4" s="1"/>
  <c r="A787" i="7"/>
  <c r="A787" i="8" s="1"/>
  <c r="A787" i="3"/>
  <c r="A787" i="4" s="1"/>
  <c r="A788" i="7"/>
  <c r="A788" i="8" s="1"/>
  <c r="A788" i="3"/>
  <c r="A788" i="4" s="1"/>
  <c r="A789" i="7"/>
  <c r="A789" i="8" s="1"/>
  <c r="A789" i="3"/>
  <c r="A789" i="4" s="1"/>
  <c r="A790" i="7"/>
  <c r="A790" i="8" s="1"/>
  <c r="A790" i="3"/>
  <c r="A790" i="4" s="1"/>
  <c r="F776" i="8" l="1"/>
  <c r="C776" i="8"/>
  <c r="D776" i="8" s="1"/>
  <c r="E776" i="8"/>
  <c r="C777" i="8"/>
  <c r="D777" i="8" s="1"/>
  <c r="F777" i="8"/>
  <c r="E777" i="8"/>
  <c r="F779" i="8"/>
  <c r="E779" i="8"/>
  <c r="C779" i="8"/>
  <c r="D779" i="8" s="1"/>
  <c r="E780" i="8"/>
  <c r="F780" i="8"/>
  <c r="C780" i="8"/>
  <c r="D780" i="8" s="1"/>
  <c r="E778" i="8"/>
  <c r="C778" i="8"/>
  <c r="D778" i="8" s="1"/>
  <c r="F778" i="8"/>
  <c r="C787" i="4"/>
  <c r="B787" i="4"/>
  <c r="D787" i="4"/>
  <c r="I787" i="4" s="1"/>
  <c r="J787" i="4" s="1"/>
  <c r="B787" i="7" s="1"/>
  <c r="B787" i="8" s="1"/>
  <c r="D784" i="4"/>
  <c r="I784" i="4" s="1"/>
  <c r="J784" i="4" s="1"/>
  <c r="B784" i="7" s="1"/>
  <c r="B784" i="8" s="1"/>
  <c r="C784" i="4"/>
  <c r="B784" i="4"/>
  <c r="D786" i="4"/>
  <c r="I786" i="4" s="1"/>
  <c r="J786" i="4" s="1"/>
  <c r="B786" i="7" s="1"/>
  <c r="B786" i="8" s="1"/>
  <c r="C786" i="4"/>
  <c r="B786" i="4"/>
  <c r="D790" i="4"/>
  <c r="I790" i="4" s="1"/>
  <c r="J790" i="4" s="1"/>
  <c r="B790" i="7" s="1"/>
  <c r="B790" i="8" s="1"/>
  <c r="C790" i="4"/>
  <c r="B790" i="4"/>
  <c r="F781" i="8"/>
  <c r="C781" i="8"/>
  <c r="D781" i="8" s="1"/>
  <c r="E781" i="8"/>
  <c r="B788" i="4"/>
  <c r="D788" i="4"/>
  <c r="I788" i="4" s="1"/>
  <c r="J788" i="4" s="1"/>
  <c r="B788" i="7" s="1"/>
  <c r="B788" i="8" s="1"/>
  <c r="C788" i="4"/>
  <c r="D785" i="4"/>
  <c r="I785" i="4" s="1"/>
  <c r="J785" i="4" s="1"/>
  <c r="B785" i="7" s="1"/>
  <c r="B785" i="8" s="1"/>
  <c r="C785" i="4"/>
  <c r="B785" i="4"/>
  <c r="D789" i="4"/>
  <c r="I789" i="4" s="1"/>
  <c r="J789" i="4" s="1"/>
  <c r="B789" i="7" s="1"/>
  <c r="B789" i="8" s="1"/>
  <c r="C789" i="4"/>
  <c r="B789" i="4"/>
  <c r="F775" i="8"/>
  <c r="C775" i="8"/>
  <c r="D775" i="8" s="1"/>
  <c r="E775" i="8"/>
  <c r="A808" i="2"/>
  <c r="A807" i="2"/>
  <c r="A806" i="2"/>
  <c r="A805" i="2"/>
  <c r="A804" i="2"/>
  <c r="A803" i="2"/>
  <c r="A802" i="2"/>
  <c r="B801" i="2"/>
  <c r="B792" i="7"/>
  <c r="C792" i="8" s="1"/>
  <c r="B792" i="4"/>
  <c r="B792" i="3"/>
  <c r="A793" i="7"/>
  <c r="A793" i="8" s="1"/>
  <c r="A793" i="3"/>
  <c r="A793" i="4" s="1"/>
  <c r="A794" i="7"/>
  <c r="A794" i="8" s="1"/>
  <c r="A794" i="3"/>
  <c r="A794" i="4" s="1"/>
  <c r="A795" i="7"/>
  <c r="A795" i="8" s="1"/>
  <c r="A795" i="3"/>
  <c r="A795" i="4" s="1"/>
  <c r="A796" i="7"/>
  <c r="A796" i="8" s="1"/>
  <c r="A796" i="3"/>
  <c r="A796" i="4" s="1"/>
  <c r="A797" i="7"/>
  <c r="A797" i="8" s="1"/>
  <c r="A797" i="3"/>
  <c r="A797" i="4" s="1"/>
  <c r="A798" i="7"/>
  <c r="A798" i="8" s="1"/>
  <c r="A798" i="3"/>
  <c r="A798" i="4" s="1"/>
  <c r="A799" i="7"/>
  <c r="A799" i="8" s="1"/>
  <c r="A799" i="3"/>
  <c r="A799" i="4" s="1"/>
  <c r="D797" i="4" l="1"/>
  <c r="I797" i="4" s="1"/>
  <c r="J797" i="4" s="1"/>
  <c r="B797" i="7" s="1"/>
  <c r="B797" i="8" s="1"/>
  <c r="C797" i="4"/>
  <c r="B797" i="4"/>
  <c r="F788" i="8"/>
  <c r="E788" i="8"/>
  <c r="C788" i="8"/>
  <c r="D788" i="8" s="1"/>
  <c r="C795" i="4"/>
  <c r="B795" i="4"/>
  <c r="D795" i="4"/>
  <c r="I795" i="4" s="1"/>
  <c r="J795" i="4" s="1"/>
  <c r="B795" i="7" s="1"/>
  <c r="B795" i="8" s="1"/>
  <c r="F790" i="8"/>
  <c r="C790" i="8"/>
  <c r="D790" i="8" s="1"/>
  <c r="E790" i="8"/>
  <c r="D793" i="4"/>
  <c r="I793" i="4" s="1"/>
  <c r="J793" i="4" s="1"/>
  <c r="B793" i="7" s="1"/>
  <c r="B793" i="8" s="1"/>
  <c r="C793" i="4"/>
  <c r="B793" i="4"/>
  <c r="D794" i="4"/>
  <c r="I794" i="4" s="1"/>
  <c r="J794" i="4" s="1"/>
  <c r="B794" i="7" s="1"/>
  <c r="B794" i="8" s="1"/>
  <c r="C794" i="4"/>
  <c r="B794" i="4"/>
  <c r="F786" i="8"/>
  <c r="C786" i="8"/>
  <c r="D786" i="8" s="1"/>
  <c r="E786" i="8"/>
  <c r="F789" i="8"/>
  <c r="C789" i="8"/>
  <c r="D789" i="8" s="1"/>
  <c r="E789" i="8"/>
  <c r="D796" i="4"/>
  <c r="I796" i="4" s="1"/>
  <c r="J796" i="4" s="1"/>
  <c r="B796" i="7" s="1"/>
  <c r="B796" i="8" s="1"/>
  <c r="C796" i="4"/>
  <c r="B796" i="4"/>
  <c r="F784" i="8"/>
  <c r="E784" i="8"/>
  <c r="C784" i="8"/>
  <c r="D784" i="8" s="1"/>
  <c r="E787" i="8"/>
  <c r="C787" i="8"/>
  <c r="D787" i="8" s="1"/>
  <c r="F787" i="8"/>
  <c r="D799" i="4"/>
  <c r="I799" i="4" s="1"/>
  <c r="J799" i="4" s="1"/>
  <c r="B799" i="7" s="1"/>
  <c r="B799" i="8" s="1"/>
  <c r="C799" i="4"/>
  <c r="B799" i="4"/>
  <c r="C785" i="8"/>
  <c r="D785" i="8" s="1"/>
  <c r="E785" i="8"/>
  <c r="F785" i="8"/>
  <c r="D798" i="4"/>
  <c r="I798" i="4" s="1"/>
  <c r="J798" i="4" s="1"/>
  <c r="B798" i="7" s="1"/>
  <c r="B798" i="8" s="1"/>
  <c r="C798" i="4"/>
  <c r="B798" i="4"/>
  <c r="A817" i="2"/>
  <c r="A816" i="2"/>
  <c r="A815" i="2"/>
  <c r="A814" i="2"/>
  <c r="A813" i="2"/>
  <c r="A812" i="2"/>
  <c r="A811" i="2"/>
  <c r="B810" i="2"/>
  <c r="B801" i="7"/>
  <c r="C801" i="8" s="1"/>
  <c r="B801" i="4"/>
  <c r="B801" i="3"/>
  <c r="A802" i="7"/>
  <c r="A802" i="8" s="1"/>
  <c r="A802" i="3"/>
  <c r="A802" i="4" s="1"/>
  <c r="A803" i="7"/>
  <c r="A803" i="8" s="1"/>
  <c r="A803" i="3"/>
  <c r="A803" i="4" s="1"/>
  <c r="A804" i="7"/>
  <c r="A804" i="8" s="1"/>
  <c r="A804" i="3"/>
  <c r="A804" i="4" s="1"/>
  <c r="A805" i="7"/>
  <c r="A805" i="8" s="1"/>
  <c r="A805" i="3"/>
  <c r="A805" i="4" s="1"/>
  <c r="A806" i="7"/>
  <c r="A806" i="8" s="1"/>
  <c r="A806" i="3"/>
  <c r="A806" i="4" s="1"/>
  <c r="A807" i="7"/>
  <c r="A807" i="8" s="1"/>
  <c r="A807" i="3"/>
  <c r="A807" i="4" s="1"/>
  <c r="A808" i="7"/>
  <c r="A808" i="8" s="1"/>
  <c r="A808" i="3"/>
  <c r="A808" i="4" s="1"/>
  <c r="F794" i="8" l="1"/>
  <c r="C794" i="8"/>
  <c r="D794" i="8" s="1"/>
  <c r="E794" i="8"/>
  <c r="C793" i="8"/>
  <c r="D793" i="8" s="1"/>
  <c r="E793" i="8"/>
  <c r="F793" i="8"/>
  <c r="D806" i="4"/>
  <c r="I806" i="4" s="1"/>
  <c r="J806" i="4" s="1"/>
  <c r="B806" i="7" s="1"/>
  <c r="B806" i="8" s="1"/>
  <c r="C806" i="4"/>
  <c r="B806" i="4"/>
  <c r="F795" i="8"/>
  <c r="C795" i="8"/>
  <c r="D795" i="8" s="1"/>
  <c r="E795" i="8"/>
  <c r="D805" i="4"/>
  <c r="I805" i="4" s="1"/>
  <c r="J805" i="4" s="1"/>
  <c r="B805" i="7" s="1"/>
  <c r="B805" i="8" s="1"/>
  <c r="C805" i="4"/>
  <c r="B805" i="4"/>
  <c r="D803" i="4"/>
  <c r="I803" i="4" s="1"/>
  <c r="J803" i="4" s="1"/>
  <c r="B803" i="7" s="1"/>
  <c r="B803" i="8" s="1"/>
  <c r="C803" i="4"/>
  <c r="B803" i="4"/>
  <c r="B802" i="4"/>
  <c r="D802" i="4"/>
  <c r="I802" i="4" s="1"/>
  <c r="J802" i="4" s="1"/>
  <c r="B802" i="7" s="1"/>
  <c r="B802" i="8" s="1"/>
  <c r="C802" i="4"/>
  <c r="F798" i="8"/>
  <c r="E798" i="8"/>
  <c r="C798" i="8"/>
  <c r="D798" i="8" s="1"/>
  <c r="E796" i="8"/>
  <c r="F796" i="8"/>
  <c r="C796" i="8"/>
  <c r="D796" i="8" s="1"/>
  <c r="D804" i="4"/>
  <c r="I804" i="4" s="1"/>
  <c r="J804" i="4" s="1"/>
  <c r="B804" i="7" s="1"/>
  <c r="B804" i="8" s="1"/>
  <c r="C804" i="4"/>
  <c r="B804" i="4"/>
  <c r="B808" i="4"/>
  <c r="D808" i="4"/>
  <c r="I808" i="4" s="1"/>
  <c r="J808" i="4" s="1"/>
  <c r="B808" i="7" s="1"/>
  <c r="B808" i="8" s="1"/>
  <c r="C808" i="4"/>
  <c r="F799" i="8"/>
  <c r="C799" i="8"/>
  <c r="D799" i="8" s="1"/>
  <c r="E799" i="8"/>
  <c r="C807" i="4"/>
  <c r="B807" i="4"/>
  <c r="D807" i="4"/>
  <c r="I807" i="4" s="1"/>
  <c r="J807" i="4" s="1"/>
  <c r="B807" i="7" s="1"/>
  <c r="B807" i="8" s="1"/>
  <c r="C797" i="8"/>
  <c r="D797" i="8" s="1"/>
  <c r="E797" i="8"/>
  <c r="F797" i="8"/>
  <c r="A826" i="2"/>
  <c r="A825" i="2"/>
  <c r="A824" i="2"/>
  <c r="A823" i="2"/>
  <c r="A822" i="2"/>
  <c r="A821" i="2"/>
  <c r="A820" i="2"/>
  <c r="B819" i="2"/>
  <c r="B810" i="7"/>
  <c r="C810" i="8" s="1"/>
  <c r="B810" i="4"/>
  <c r="B810" i="3"/>
  <c r="A811" i="7"/>
  <c r="A811" i="8" s="1"/>
  <c r="A811" i="3"/>
  <c r="A811" i="4" s="1"/>
  <c r="A812" i="7"/>
  <c r="A812" i="8" s="1"/>
  <c r="A812" i="3"/>
  <c r="A812" i="4" s="1"/>
  <c r="A813" i="7"/>
  <c r="A813" i="8" s="1"/>
  <c r="A813" i="3"/>
  <c r="A813" i="4" s="1"/>
  <c r="A814" i="7"/>
  <c r="A814" i="8" s="1"/>
  <c r="A814" i="3"/>
  <c r="A814" i="4" s="1"/>
  <c r="A815" i="7"/>
  <c r="A815" i="8" s="1"/>
  <c r="A815" i="3"/>
  <c r="A815" i="4" s="1"/>
  <c r="A816" i="7"/>
  <c r="A816" i="8" s="1"/>
  <c r="A816" i="3"/>
  <c r="A816" i="4" s="1"/>
  <c r="A817" i="7"/>
  <c r="A817" i="8" s="1"/>
  <c r="A817" i="3"/>
  <c r="A817" i="4" s="1"/>
  <c r="C803" i="8" l="1"/>
  <c r="D803" i="8" s="1"/>
  <c r="F803" i="8"/>
  <c r="E803" i="8"/>
  <c r="E805" i="8"/>
  <c r="C805" i="8"/>
  <c r="D805" i="8" s="1"/>
  <c r="F805" i="8"/>
  <c r="F804" i="8"/>
  <c r="E804" i="8"/>
  <c r="C804" i="8"/>
  <c r="D804" i="8" s="1"/>
  <c r="D814" i="4"/>
  <c r="I814" i="4" s="1"/>
  <c r="J814" i="4" s="1"/>
  <c r="B814" i="7" s="1"/>
  <c r="B814" i="8" s="1"/>
  <c r="C814" i="4"/>
  <c r="B814" i="4"/>
  <c r="D812" i="4"/>
  <c r="I812" i="4" s="1"/>
  <c r="J812" i="4" s="1"/>
  <c r="B812" i="7" s="1"/>
  <c r="B812" i="8" s="1"/>
  <c r="C812" i="4"/>
  <c r="B812" i="4"/>
  <c r="C815" i="4"/>
  <c r="B815" i="4"/>
  <c r="D815" i="4"/>
  <c r="I815" i="4" s="1"/>
  <c r="J815" i="4" s="1"/>
  <c r="B815" i="7" s="1"/>
  <c r="B815" i="8" s="1"/>
  <c r="F808" i="8"/>
  <c r="C808" i="8"/>
  <c r="D808" i="8" s="1"/>
  <c r="E808" i="8"/>
  <c r="C806" i="8"/>
  <c r="D806" i="8" s="1"/>
  <c r="F806" i="8"/>
  <c r="E806" i="8"/>
  <c r="F802" i="8"/>
  <c r="E802" i="8"/>
  <c r="C802" i="8"/>
  <c r="D802" i="8" s="1"/>
  <c r="D813" i="4"/>
  <c r="I813" i="4" s="1"/>
  <c r="J813" i="4" s="1"/>
  <c r="B813" i="7" s="1"/>
  <c r="B813" i="8" s="1"/>
  <c r="C813" i="4"/>
  <c r="B813" i="4"/>
  <c r="D811" i="4"/>
  <c r="I811" i="4" s="1"/>
  <c r="J811" i="4" s="1"/>
  <c r="B811" i="7" s="1"/>
  <c r="B811" i="8" s="1"/>
  <c r="C811" i="4"/>
  <c r="B811" i="4"/>
  <c r="C807" i="8"/>
  <c r="D807" i="8" s="1"/>
  <c r="E807" i="8"/>
  <c r="F807" i="8"/>
  <c r="D817" i="4"/>
  <c r="I817" i="4" s="1"/>
  <c r="J817" i="4" s="1"/>
  <c r="B817" i="7" s="1"/>
  <c r="B817" i="8" s="1"/>
  <c r="C817" i="4"/>
  <c r="B817" i="4"/>
  <c r="D816" i="4"/>
  <c r="I816" i="4" s="1"/>
  <c r="J816" i="4" s="1"/>
  <c r="B816" i="7" s="1"/>
  <c r="B816" i="8" s="1"/>
  <c r="C816" i="4"/>
  <c r="B816" i="4"/>
  <c r="A835" i="2"/>
  <c r="A834" i="2"/>
  <c r="A833" i="2"/>
  <c r="A832" i="2"/>
  <c r="A831" i="2"/>
  <c r="A830" i="2"/>
  <c r="A829" i="2"/>
  <c r="B828" i="2"/>
  <c r="B819" i="7"/>
  <c r="C819" i="8" s="1"/>
  <c r="B819" i="4"/>
  <c r="B819" i="3"/>
  <c r="A820" i="7"/>
  <c r="A820" i="8" s="1"/>
  <c r="A820" i="3"/>
  <c r="A820" i="4" s="1"/>
  <c r="A821" i="7"/>
  <c r="A821" i="8" s="1"/>
  <c r="A821" i="3"/>
  <c r="A821" i="4" s="1"/>
  <c r="A822" i="7"/>
  <c r="A822" i="8" s="1"/>
  <c r="A822" i="3"/>
  <c r="A822" i="4" s="1"/>
  <c r="A823" i="7"/>
  <c r="A823" i="8" s="1"/>
  <c r="A823" i="3"/>
  <c r="A823" i="4" s="1"/>
  <c r="A824" i="7"/>
  <c r="A824" i="8" s="1"/>
  <c r="A824" i="3"/>
  <c r="A824" i="4" s="1"/>
  <c r="A825" i="7"/>
  <c r="A825" i="8" s="1"/>
  <c r="A825" i="3"/>
  <c r="A825" i="4" s="1"/>
  <c r="A826" i="7"/>
  <c r="A826" i="8" s="1"/>
  <c r="A826" i="3"/>
  <c r="A826" i="4" s="1"/>
  <c r="F811" i="8" l="1"/>
  <c r="C811" i="8"/>
  <c r="D811" i="8" s="1"/>
  <c r="E811" i="8"/>
  <c r="C812" i="8"/>
  <c r="D812" i="8" s="1"/>
  <c r="E812" i="8"/>
  <c r="F812" i="8"/>
  <c r="F813" i="8"/>
  <c r="C813" i="8"/>
  <c r="D813" i="8" s="1"/>
  <c r="E813" i="8"/>
  <c r="D824" i="4"/>
  <c r="I824" i="4" s="1"/>
  <c r="J824" i="4" s="1"/>
  <c r="B824" i="7" s="1"/>
  <c r="B824" i="8" s="1"/>
  <c r="C824" i="4"/>
  <c r="B824" i="4"/>
  <c r="D823" i="4"/>
  <c r="I823" i="4" s="1"/>
  <c r="J823" i="4" s="1"/>
  <c r="B823" i="7" s="1"/>
  <c r="B823" i="8" s="1"/>
  <c r="C823" i="4"/>
  <c r="B823" i="4"/>
  <c r="E814" i="8"/>
  <c r="F814" i="8"/>
  <c r="C814" i="8"/>
  <c r="D814" i="8" s="1"/>
  <c r="B822" i="4"/>
  <c r="D822" i="4"/>
  <c r="I822" i="4" s="1"/>
  <c r="J822" i="4" s="1"/>
  <c r="B822" i="7" s="1"/>
  <c r="B822" i="8" s="1"/>
  <c r="C822" i="4"/>
  <c r="C816" i="8"/>
  <c r="D816" i="8" s="1"/>
  <c r="E816" i="8"/>
  <c r="F816" i="8"/>
  <c r="D821" i="4"/>
  <c r="I821" i="4" s="1"/>
  <c r="J821" i="4" s="1"/>
  <c r="B821" i="7" s="1"/>
  <c r="B821" i="8" s="1"/>
  <c r="C821" i="4"/>
  <c r="B821" i="4"/>
  <c r="F817" i="8"/>
  <c r="C817" i="8"/>
  <c r="D817" i="8" s="1"/>
  <c r="E817" i="8"/>
  <c r="D820" i="4"/>
  <c r="I820" i="4" s="1"/>
  <c r="J820" i="4" s="1"/>
  <c r="B820" i="7" s="1"/>
  <c r="B820" i="8" s="1"/>
  <c r="C820" i="4"/>
  <c r="B820" i="4"/>
  <c r="D826" i="4"/>
  <c r="I826" i="4" s="1"/>
  <c r="J826" i="4" s="1"/>
  <c r="B826" i="7" s="1"/>
  <c r="B826" i="8" s="1"/>
  <c r="C826" i="4"/>
  <c r="B826" i="4"/>
  <c r="F815" i="8"/>
  <c r="C815" i="8"/>
  <c r="D815" i="8" s="1"/>
  <c r="E815" i="8"/>
  <c r="D825" i="4"/>
  <c r="I825" i="4" s="1"/>
  <c r="J825" i="4" s="1"/>
  <c r="B825" i="7" s="1"/>
  <c r="B825" i="8" s="1"/>
  <c r="C825" i="4"/>
  <c r="B825" i="4"/>
  <c r="A844" i="2"/>
  <c r="A843" i="2"/>
  <c r="A842" i="2"/>
  <c r="A841" i="2"/>
  <c r="A840" i="2"/>
  <c r="A839" i="2"/>
  <c r="A838" i="2"/>
  <c r="B837" i="2"/>
  <c r="B828" i="7"/>
  <c r="C828" i="8" s="1"/>
  <c r="B828" i="4"/>
  <c r="B828" i="3"/>
  <c r="A829" i="7"/>
  <c r="A829" i="8" s="1"/>
  <c r="A829" i="3"/>
  <c r="A829" i="4" s="1"/>
  <c r="A830" i="7"/>
  <c r="A830" i="8" s="1"/>
  <c r="A830" i="3"/>
  <c r="A830" i="4" s="1"/>
  <c r="A831" i="7"/>
  <c r="A831" i="8" s="1"/>
  <c r="A831" i="3"/>
  <c r="A831" i="4" s="1"/>
  <c r="A832" i="7"/>
  <c r="A832" i="8" s="1"/>
  <c r="A832" i="3"/>
  <c r="A832" i="4" s="1"/>
  <c r="A833" i="7"/>
  <c r="A833" i="8" s="1"/>
  <c r="A833" i="3"/>
  <c r="A833" i="4" s="1"/>
  <c r="A834" i="7"/>
  <c r="A834" i="8" s="1"/>
  <c r="A834" i="3"/>
  <c r="A834" i="4" s="1"/>
  <c r="A835" i="7"/>
  <c r="A835" i="8" s="1"/>
  <c r="A835" i="3"/>
  <c r="A835" i="4" s="1"/>
  <c r="C820" i="8" l="1"/>
  <c r="D820" i="8" s="1"/>
  <c r="F820" i="8"/>
  <c r="E820" i="8"/>
  <c r="E823" i="8"/>
  <c r="F823" i="8"/>
  <c r="C823" i="8"/>
  <c r="D823" i="8" s="1"/>
  <c r="D833" i="4"/>
  <c r="I833" i="4" s="1"/>
  <c r="J833" i="4" s="1"/>
  <c r="B833" i="7" s="1"/>
  <c r="B833" i="8" s="1"/>
  <c r="C833" i="4"/>
  <c r="B833" i="4"/>
  <c r="D831" i="4"/>
  <c r="I831" i="4" s="1"/>
  <c r="J831" i="4" s="1"/>
  <c r="B831" i="7" s="1"/>
  <c r="B831" i="8" s="1"/>
  <c r="C831" i="4"/>
  <c r="B831" i="4"/>
  <c r="E824" i="8"/>
  <c r="C824" i="8"/>
  <c r="D824" i="8" s="1"/>
  <c r="F824" i="8"/>
  <c r="F821" i="8"/>
  <c r="C821" i="8"/>
  <c r="D821" i="8" s="1"/>
  <c r="E821" i="8"/>
  <c r="F825" i="8"/>
  <c r="E825" i="8"/>
  <c r="C825" i="8"/>
  <c r="D825" i="8" s="1"/>
  <c r="B830" i="4"/>
  <c r="C830" i="4"/>
  <c r="D830" i="4"/>
  <c r="I830" i="4" s="1"/>
  <c r="J830" i="4" s="1"/>
  <c r="B830" i="7" s="1"/>
  <c r="B830" i="8" s="1"/>
  <c r="C829" i="4"/>
  <c r="B829" i="4"/>
  <c r="D829" i="4"/>
  <c r="I829" i="4" s="1"/>
  <c r="J829" i="4" s="1"/>
  <c r="B829" i="7" s="1"/>
  <c r="B829" i="8" s="1"/>
  <c r="D832" i="4"/>
  <c r="I832" i="4" s="1"/>
  <c r="J832" i="4" s="1"/>
  <c r="B832" i="7" s="1"/>
  <c r="B832" i="8" s="1"/>
  <c r="C832" i="4"/>
  <c r="B832" i="4"/>
  <c r="F822" i="8"/>
  <c r="C822" i="8"/>
  <c r="D822" i="8" s="1"/>
  <c r="E822" i="8"/>
  <c r="C835" i="4"/>
  <c r="B835" i="4"/>
  <c r="D835" i="4"/>
  <c r="I835" i="4" s="1"/>
  <c r="J835" i="4" s="1"/>
  <c r="B835" i="7" s="1"/>
  <c r="B835" i="8" s="1"/>
  <c r="F826" i="8"/>
  <c r="C826" i="8"/>
  <c r="D826" i="8" s="1"/>
  <c r="E826" i="8"/>
  <c r="D834" i="4"/>
  <c r="I834" i="4" s="1"/>
  <c r="J834" i="4" s="1"/>
  <c r="B834" i="7" s="1"/>
  <c r="B834" i="8" s="1"/>
  <c r="C834" i="4"/>
  <c r="B834" i="4"/>
  <c r="A853" i="2"/>
  <c r="A852" i="2"/>
  <c r="A851" i="2"/>
  <c r="A850" i="2"/>
  <c r="A849" i="2"/>
  <c r="A848" i="2"/>
  <c r="A847" i="2"/>
  <c r="B846" i="2"/>
  <c r="B837" i="7"/>
  <c r="C837" i="8" s="1"/>
  <c r="B837" i="4"/>
  <c r="B837" i="3"/>
  <c r="A838" i="7"/>
  <c r="A838" i="8" s="1"/>
  <c r="A838" i="3"/>
  <c r="A838" i="4" s="1"/>
  <c r="A839" i="7"/>
  <c r="A839" i="8" s="1"/>
  <c r="A839" i="3"/>
  <c r="A839" i="4" s="1"/>
  <c r="A840" i="7"/>
  <c r="A840" i="8" s="1"/>
  <c r="A840" i="3"/>
  <c r="A840" i="4" s="1"/>
  <c r="A841" i="7"/>
  <c r="A841" i="8" s="1"/>
  <c r="A841" i="3"/>
  <c r="A841" i="4" s="1"/>
  <c r="A842" i="7"/>
  <c r="A842" i="8" s="1"/>
  <c r="A842" i="3"/>
  <c r="A842" i="4" s="1"/>
  <c r="A843" i="7"/>
  <c r="A843" i="8" s="1"/>
  <c r="A843" i="3"/>
  <c r="A843" i="4" s="1"/>
  <c r="A844" i="7"/>
  <c r="A844" i="8" s="1"/>
  <c r="A844" i="3"/>
  <c r="A844" i="4" s="1"/>
  <c r="F831" i="8" l="1"/>
  <c r="C831" i="8"/>
  <c r="D831" i="8" s="1"/>
  <c r="E831" i="8"/>
  <c r="D840" i="4"/>
  <c r="I840" i="4" s="1"/>
  <c r="J840" i="4" s="1"/>
  <c r="B840" i="7" s="1"/>
  <c r="B840" i="8" s="1"/>
  <c r="C840" i="4"/>
  <c r="B840" i="4"/>
  <c r="D841" i="4"/>
  <c r="I841" i="4" s="1"/>
  <c r="J841" i="4" s="1"/>
  <c r="B841" i="7" s="1"/>
  <c r="B841" i="8" s="1"/>
  <c r="C841" i="4"/>
  <c r="B841" i="4"/>
  <c r="F834" i="8"/>
  <c r="E834" i="8"/>
  <c r="C834" i="8"/>
  <c r="D834" i="8" s="1"/>
  <c r="F830" i="8"/>
  <c r="E830" i="8"/>
  <c r="C830" i="8"/>
  <c r="D830" i="8" s="1"/>
  <c r="B842" i="4"/>
  <c r="D842" i="4"/>
  <c r="I842" i="4" s="1"/>
  <c r="J842" i="4" s="1"/>
  <c r="B842" i="7" s="1"/>
  <c r="B842" i="8" s="1"/>
  <c r="C842" i="4"/>
  <c r="F835" i="8"/>
  <c r="C835" i="8"/>
  <c r="D835" i="8" s="1"/>
  <c r="E835" i="8"/>
  <c r="E832" i="8"/>
  <c r="C832" i="8"/>
  <c r="D832" i="8" s="1"/>
  <c r="F832" i="8"/>
  <c r="E829" i="8"/>
  <c r="C829" i="8"/>
  <c r="D829" i="8" s="1"/>
  <c r="F829" i="8"/>
  <c r="D839" i="4"/>
  <c r="I839" i="4" s="1"/>
  <c r="J839" i="4" s="1"/>
  <c r="B839" i="7" s="1"/>
  <c r="B839" i="8" s="1"/>
  <c r="C839" i="4"/>
  <c r="B839" i="4"/>
  <c r="D838" i="4"/>
  <c r="I838" i="4" s="1"/>
  <c r="J838" i="4" s="1"/>
  <c r="B838" i="7" s="1"/>
  <c r="B838" i="8" s="1"/>
  <c r="C838" i="4"/>
  <c r="B838" i="4"/>
  <c r="C833" i="8"/>
  <c r="D833" i="8" s="1"/>
  <c r="E833" i="8"/>
  <c r="F833" i="8"/>
  <c r="D844" i="4"/>
  <c r="I844" i="4" s="1"/>
  <c r="J844" i="4" s="1"/>
  <c r="B844" i="7" s="1"/>
  <c r="B844" i="8" s="1"/>
  <c r="C844" i="4"/>
  <c r="B844" i="4"/>
  <c r="D843" i="4"/>
  <c r="I843" i="4" s="1"/>
  <c r="J843" i="4" s="1"/>
  <c r="B843" i="7" s="1"/>
  <c r="B843" i="8" s="1"/>
  <c r="C843" i="4"/>
  <c r="B843" i="4"/>
  <c r="A862" i="2"/>
  <c r="A861" i="2"/>
  <c r="A860" i="2"/>
  <c r="A859" i="2"/>
  <c r="A858" i="2"/>
  <c r="A857" i="2"/>
  <c r="A856" i="2"/>
  <c r="B855" i="2"/>
  <c r="B846" i="7"/>
  <c r="C846" i="8" s="1"/>
  <c r="B846" i="4"/>
  <c r="B846" i="3"/>
  <c r="A847" i="7"/>
  <c r="A847" i="8" s="1"/>
  <c r="A847" i="3"/>
  <c r="A847" i="4" s="1"/>
  <c r="A848" i="7"/>
  <c r="A848" i="8" s="1"/>
  <c r="A848" i="3"/>
  <c r="A848" i="4" s="1"/>
  <c r="A849" i="7"/>
  <c r="A849" i="8" s="1"/>
  <c r="A849" i="3"/>
  <c r="A849" i="4" s="1"/>
  <c r="A850" i="7"/>
  <c r="A850" i="8" s="1"/>
  <c r="A850" i="3"/>
  <c r="A850" i="4" s="1"/>
  <c r="A851" i="7"/>
  <c r="A851" i="8" s="1"/>
  <c r="A851" i="3"/>
  <c r="A851" i="4" s="1"/>
  <c r="A852" i="7"/>
  <c r="A852" i="8" s="1"/>
  <c r="A852" i="3"/>
  <c r="A852" i="4" s="1"/>
  <c r="A853" i="7"/>
  <c r="A853" i="8" s="1"/>
  <c r="A853" i="3"/>
  <c r="A853" i="4" s="1"/>
  <c r="F838" i="8" l="1"/>
  <c r="C838" i="8"/>
  <c r="D838" i="8" s="1"/>
  <c r="E838" i="8"/>
  <c r="C839" i="8"/>
  <c r="D839" i="8" s="1"/>
  <c r="E839" i="8"/>
  <c r="F839" i="8"/>
  <c r="C849" i="4"/>
  <c r="B849" i="4"/>
  <c r="D849" i="4"/>
  <c r="I849" i="4" s="1"/>
  <c r="J849" i="4" s="1"/>
  <c r="B849" i="7" s="1"/>
  <c r="B849" i="8" s="1"/>
  <c r="B850" i="4"/>
  <c r="D850" i="4"/>
  <c r="I850" i="4" s="1"/>
  <c r="J850" i="4" s="1"/>
  <c r="B850" i="7" s="1"/>
  <c r="B850" i="8" s="1"/>
  <c r="C850" i="4"/>
  <c r="C843" i="8"/>
  <c r="D843" i="8" s="1"/>
  <c r="E843" i="8"/>
  <c r="F843" i="8"/>
  <c r="E841" i="8"/>
  <c r="F841" i="8"/>
  <c r="C841" i="8"/>
  <c r="D841" i="8" s="1"/>
  <c r="D851" i="4"/>
  <c r="I851" i="4" s="1"/>
  <c r="J851" i="4" s="1"/>
  <c r="B851" i="7" s="1"/>
  <c r="B851" i="8" s="1"/>
  <c r="C851" i="4"/>
  <c r="B851" i="4"/>
  <c r="D848" i="4"/>
  <c r="I848" i="4" s="1"/>
  <c r="J848" i="4" s="1"/>
  <c r="B848" i="7" s="1"/>
  <c r="B848" i="8" s="1"/>
  <c r="C848" i="4"/>
  <c r="B848" i="4"/>
  <c r="D847" i="4"/>
  <c r="I847" i="4" s="1"/>
  <c r="J847" i="4" s="1"/>
  <c r="B847" i="7" s="1"/>
  <c r="B847" i="8" s="1"/>
  <c r="C847" i="4"/>
  <c r="B847" i="4"/>
  <c r="C844" i="8"/>
  <c r="D844" i="8" s="1"/>
  <c r="F844" i="8"/>
  <c r="E844" i="8"/>
  <c r="D852" i="4"/>
  <c r="I852" i="4" s="1"/>
  <c r="J852" i="4" s="1"/>
  <c r="B852" i="7" s="1"/>
  <c r="B852" i="8" s="1"/>
  <c r="C852" i="4"/>
  <c r="B852" i="4"/>
  <c r="F840" i="8"/>
  <c r="C840" i="8"/>
  <c r="D840" i="8" s="1"/>
  <c r="E840" i="8"/>
  <c r="D853" i="4"/>
  <c r="I853" i="4" s="1"/>
  <c r="J853" i="4" s="1"/>
  <c r="B853" i="7" s="1"/>
  <c r="B853" i="8" s="1"/>
  <c r="C853" i="4"/>
  <c r="B853" i="4"/>
  <c r="F842" i="8"/>
  <c r="C842" i="8"/>
  <c r="D842" i="8" s="1"/>
  <c r="E842" i="8"/>
  <c r="A871" i="2"/>
  <c r="A870" i="2"/>
  <c r="A869" i="2"/>
  <c r="A868" i="2"/>
  <c r="A867" i="2"/>
  <c r="A866" i="2"/>
  <c r="A865" i="2"/>
  <c r="B864" i="2"/>
  <c r="B855" i="7"/>
  <c r="C855" i="8" s="1"/>
  <c r="B855" i="4"/>
  <c r="B855" i="3"/>
  <c r="A856" i="7"/>
  <c r="A856" i="8" s="1"/>
  <c r="A856" i="3"/>
  <c r="A856" i="4" s="1"/>
  <c r="A857" i="7"/>
  <c r="A857" i="8" s="1"/>
  <c r="A857" i="3"/>
  <c r="A857" i="4" s="1"/>
  <c r="A858" i="7"/>
  <c r="A858" i="8" s="1"/>
  <c r="A858" i="3"/>
  <c r="A858" i="4" s="1"/>
  <c r="A859" i="7"/>
  <c r="A859" i="8" s="1"/>
  <c r="A859" i="3"/>
  <c r="A859" i="4" s="1"/>
  <c r="A860" i="7"/>
  <c r="A860" i="8" s="1"/>
  <c r="A860" i="3"/>
  <c r="A860" i="4" s="1"/>
  <c r="A861" i="7"/>
  <c r="A861" i="8" s="1"/>
  <c r="A861" i="3"/>
  <c r="A861" i="4" s="1"/>
  <c r="A862" i="7"/>
  <c r="A862" i="8" s="1"/>
  <c r="A862" i="3"/>
  <c r="A862" i="4" s="1"/>
  <c r="E852" i="8" l="1"/>
  <c r="C852" i="8"/>
  <c r="D852" i="8" s="1"/>
  <c r="F852" i="8"/>
  <c r="E850" i="8"/>
  <c r="C850" i="8"/>
  <c r="D850" i="8" s="1"/>
  <c r="F850" i="8"/>
  <c r="D860" i="4"/>
  <c r="I860" i="4" s="1"/>
  <c r="J860" i="4" s="1"/>
  <c r="B860" i="7" s="1"/>
  <c r="B860" i="8" s="1"/>
  <c r="C860" i="4"/>
  <c r="B860" i="4"/>
  <c r="F849" i="8"/>
  <c r="C849" i="8"/>
  <c r="D849" i="8" s="1"/>
  <c r="E849" i="8"/>
  <c r="D859" i="4"/>
  <c r="I859" i="4" s="1"/>
  <c r="J859" i="4" s="1"/>
  <c r="B859" i="7" s="1"/>
  <c r="B859" i="8" s="1"/>
  <c r="C859" i="4"/>
  <c r="B859" i="4"/>
  <c r="D858" i="4"/>
  <c r="I858" i="4" s="1"/>
  <c r="J858" i="4" s="1"/>
  <c r="B858" i="7" s="1"/>
  <c r="B858" i="8" s="1"/>
  <c r="C858" i="4"/>
  <c r="B858" i="4"/>
  <c r="D856" i="4"/>
  <c r="I856" i="4" s="1"/>
  <c r="J856" i="4" s="1"/>
  <c r="B856" i="7" s="1"/>
  <c r="B856" i="8" s="1"/>
  <c r="C856" i="4"/>
  <c r="B856" i="4"/>
  <c r="F848" i="8"/>
  <c r="E848" i="8"/>
  <c r="C848" i="8"/>
  <c r="D848" i="8" s="1"/>
  <c r="F853" i="8"/>
  <c r="C853" i="8"/>
  <c r="D853" i="8" s="1"/>
  <c r="E853" i="8"/>
  <c r="F847" i="8"/>
  <c r="E847" i="8"/>
  <c r="C847" i="8"/>
  <c r="D847" i="8" s="1"/>
  <c r="F851" i="8"/>
  <c r="C851" i="8"/>
  <c r="D851" i="8" s="1"/>
  <c r="E851" i="8"/>
  <c r="C857" i="4"/>
  <c r="B857" i="4"/>
  <c r="D857" i="4"/>
  <c r="I857" i="4" s="1"/>
  <c r="J857" i="4" s="1"/>
  <c r="B857" i="7" s="1"/>
  <c r="B857" i="8" s="1"/>
  <c r="B862" i="4"/>
  <c r="D862" i="4"/>
  <c r="I862" i="4" s="1"/>
  <c r="J862" i="4" s="1"/>
  <c r="B862" i="7" s="1"/>
  <c r="B862" i="8" s="1"/>
  <c r="C862" i="4"/>
  <c r="D861" i="4"/>
  <c r="I861" i="4" s="1"/>
  <c r="J861" i="4" s="1"/>
  <c r="B861" i="7" s="1"/>
  <c r="B861" i="8" s="1"/>
  <c r="C861" i="4"/>
  <c r="B861" i="4"/>
  <c r="A880" i="2"/>
  <c r="A879" i="2"/>
  <c r="A878" i="2"/>
  <c r="A877" i="2"/>
  <c r="A876" i="2"/>
  <c r="A875" i="2"/>
  <c r="A874" i="2"/>
  <c r="B873" i="2"/>
  <c r="B864" i="7"/>
  <c r="C864" i="8" s="1"/>
  <c r="B864" i="4"/>
  <c r="B864" i="3"/>
  <c r="A865" i="7"/>
  <c r="A865" i="8" s="1"/>
  <c r="A865" i="3"/>
  <c r="A865" i="4" s="1"/>
  <c r="A866" i="7"/>
  <c r="A866" i="8" s="1"/>
  <c r="A866" i="3"/>
  <c r="A866" i="4" s="1"/>
  <c r="A867" i="7"/>
  <c r="A867" i="8" s="1"/>
  <c r="A867" i="3"/>
  <c r="A867" i="4" s="1"/>
  <c r="A868" i="7"/>
  <c r="A868" i="8" s="1"/>
  <c r="A868" i="3"/>
  <c r="A868" i="4" s="1"/>
  <c r="A869" i="7"/>
  <c r="A869" i="8" s="1"/>
  <c r="A869" i="3"/>
  <c r="A869" i="4" s="1"/>
  <c r="A870" i="7"/>
  <c r="A870" i="8" s="1"/>
  <c r="A870" i="3"/>
  <c r="A870" i="4" s="1"/>
  <c r="A871" i="7"/>
  <c r="A871" i="8" s="1"/>
  <c r="A871" i="3"/>
  <c r="A871" i="4" s="1"/>
  <c r="F858" i="8" l="1"/>
  <c r="C858" i="8"/>
  <c r="D858" i="8" s="1"/>
  <c r="E858" i="8"/>
  <c r="C869" i="4"/>
  <c r="B869" i="4"/>
  <c r="D869" i="4"/>
  <c r="I869" i="4" s="1"/>
  <c r="J869" i="4" s="1"/>
  <c r="B869" i="7" s="1"/>
  <c r="B869" i="8" s="1"/>
  <c r="E859" i="8"/>
  <c r="F859" i="8"/>
  <c r="C859" i="8"/>
  <c r="D859" i="8" s="1"/>
  <c r="D867" i="4"/>
  <c r="I867" i="4" s="1"/>
  <c r="J867" i="4" s="1"/>
  <c r="B867" i="7" s="1"/>
  <c r="B867" i="8" s="1"/>
  <c r="C867" i="4"/>
  <c r="B867" i="4"/>
  <c r="D866" i="4"/>
  <c r="I866" i="4" s="1"/>
  <c r="J866" i="4" s="1"/>
  <c r="B866" i="7" s="1"/>
  <c r="B866" i="8" s="1"/>
  <c r="C866" i="4"/>
  <c r="B866" i="4"/>
  <c r="C860" i="8"/>
  <c r="D860" i="8" s="1"/>
  <c r="E860" i="8"/>
  <c r="F860" i="8"/>
  <c r="F862" i="8"/>
  <c r="C862" i="8"/>
  <c r="D862" i="8" s="1"/>
  <c r="E862" i="8"/>
  <c r="D868" i="4"/>
  <c r="I868" i="4" s="1"/>
  <c r="J868" i="4" s="1"/>
  <c r="B868" i="7" s="1"/>
  <c r="B868" i="8" s="1"/>
  <c r="C868" i="4"/>
  <c r="B868" i="4"/>
  <c r="F857" i="8"/>
  <c r="C857" i="8"/>
  <c r="D857" i="8" s="1"/>
  <c r="E857" i="8"/>
  <c r="C856" i="8"/>
  <c r="D856" i="8" s="1"/>
  <c r="E856" i="8"/>
  <c r="F856" i="8"/>
  <c r="C861" i="8"/>
  <c r="D861" i="8" s="1"/>
  <c r="E861" i="8"/>
  <c r="F861" i="8"/>
  <c r="D871" i="4"/>
  <c r="I871" i="4" s="1"/>
  <c r="J871" i="4" s="1"/>
  <c r="B871" i="7" s="1"/>
  <c r="B871" i="8" s="1"/>
  <c r="C871" i="4"/>
  <c r="B871" i="4"/>
  <c r="D865" i="4"/>
  <c r="I865" i="4" s="1"/>
  <c r="J865" i="4" s="1"/>
  <c r="B865" i="7" s="1"/>
  <c r="B865" i="8" s="1"/>
  <c r="C865" i="4"/>
  <c r="B865" i="4"/>
  <c r="B870" i="4"/>
  <c r="C870" i="4"/>
  <c r="D870" i="4"/>
  <c r="I870" i="4" s="1"/>
  <c r="J870" i="4" s="1"/>
  <c r="B870" i="7" s="1"/>
  <c r="B870" i="8" s="1"/>
  <c r="A889" i="2"/>
  <c r="A888" i="2"/>
  <c r="A887" i="2"/>
  <c r="A886" i="2"/>
  <c r="A885" i="2"/>
  <c r="A884" i="2"/>
  <c r="A883" i="2"/>
  <c r="B882" i="2"/>
  <c r="B873" i="7"/>
  <c r="C873" i="8" s="1"/>
  <c r="B873" i="4"/>
  <c r="B873" i="3"/>
  <c r="A874" i="7"/>
  <c r="A874" i="8" s="1"/>
  <c r="A874" i="3"/>
  <c r="A874" i="4" s="1"/>
  <c r="A875" i="7"/>
  <c r="A875" i="8" s="1"/>
  <c r="A875" i="3"/>
  <c r="A875" i="4" s="1"/>
  <c r="A876" i="7"/>
  <c r="A876" i="8" s="1"/>
  <c r="A876" i="3"/>
  <c r="A876" i="4" s="1"/>
  <c r="A877" i="7"/>
  <c r="A877" i="8" s="1"/>
  <c r="A877" i="3"/>
  <c r="A877" i="4" s="1"/>
  <c r="A878" i="7"/>
  <c r="A878" i="8" s="1"/>
  <c r="A878" i="3"/>
  <c r="A878" i="4" s="1"/>
  <c r="A879" i="7"/>
  <c r="A879" i="8" s="1"/>
  <c r="A879" i="3"/>
  <c r="A879" i="4" s="1"/>
  <c r="A880" i="7"/>
  <c r="A880" i="8" s="1"/>
  <c r="A880" i="3"/>
  <c r="A880" i="4" s="1"/>
  <c r="C866" i="8" l="1"/>
  <c r="D866" i="8" s="1"/>
  <c r="E866" i="8"/>
  <c r="F866" i="8"/>
  <c r="C867" i="8"/>
  <c r="D867" i="8" s="1"/>
  <c r="E867" i="8"/>
  <c r="F867" i="8"/>
  <c r="D875" i="4"/>
  <c r="I875" i="4" s="1"/>
  <c r="J875" i="4" s="1"/>
  <c r="B875" i="7" s="1"/>
  <c r="B875" i="8" s="1"/>
  <c r="C875" i="4"/>
  <c r="B875" i="4"/>
  <c r="D878" i="4"/>
  <c r="I878" i="4" s="1"/>
  <c r="J878" i="4" s="1"/>
  <c r="B878" i="7" s="1"/>
  <c r="B878" i="8" s="1"/>
  <c r="C878" i="4"/>
  <c r="B878" i="4"/>
  <c r="D874" i="4"/>
  <c r="I874" i="4" s="1"/>
  <c r="J874" i="4" s="1"/>
  <c r="B874" i="7" s="1"/>
  <c r="B874" i="8" s="1"/>
  <c r="C874" i="4"/>
  <c r="B874" i="4"/>
  <c r="C870" i="8"/>
  <c r="D870" i="8" s="1"/>
  <c r="E870" i="8"/>
  <c r="F870" i="8"/>
  <c r="C869" i="8"/>
  <c r="D869" i="8" s="1"/>
  <c r="E869" i="8"/>
  <c r="F869" i="8"/>
  <c r="F865" i="8"/>
  <c r="E865" i="8"/>
  <c r="C865" i="8"/>
  <c r="D865" i="8" s="1"/>
  <c r="C877" i="4"/>
  <c r="B877" i="4"/>
  <c r="D877" i="4"/>
  <c r="I877" i="4" s="1"/>
  <c r="J877" i="4" s="1"/>
  <c r="B877" i="7" s="1"/>
  <c r="B877" i="8" s="1"/>
  <c r="D876" i="4"/>
  <c r="I876" i="4" s="1"/>
  <c r="J876" i="4" s="1"/>
  <c r="B876" i="7" s="1"/>
  <c r="B876" i="8" s="1"/>
  <c r="C876" i="4"/>
  <c r="B876" i="4"/>
  <c r="E868" i="8"/>
  <c r="C868" i="8"/>
  <c r="D868" i="8" s="1"/>
  <c r="F868" i="8"/>
  <c r="D880" i="4"/>
  <c r="I880" i="4" s="1"/>
  <c r="J880" i="4" s="1"/>
  <c r="B880" i="7" s="1"/>
  <c r="B880" i="8" s="1"/>
  <c r="C880" i="4"/>
  <c r="B880" i="4"/>
  <c r="F871" i="8"/>
  <c r="C871" i="8"/>
  <c r="D871" i="8" s="1"/>
  <c r="E871" i="8"/>
  <c r="D879" i="4"/>
  <c r="I879" i="4" s="1"/>
  <c r="J879" i="4" s="1"/>
  <c r="B879" i="7" s="1"/>
  <c r="B879" i="8" s="1"/>
  <c r="C879" i="4"/>
  <c r="B879" i="4"/>
  <c r="A898" i="2"/>
  <c r="A897" i="2"/>
  <c r="A896" i="2"/>
  <c r="A895" i="2"/>
  <c r="A894" i="2"/>
  <c r="A893" i="2"/>
  <c r="A892" i="2"/>
  <c r="B891" i="2"/>
  <c r="B882" i="7"/>
  <c r="C882" i="8" s="1"/>
  <c r="B882" i="4"/>
  <c r="B882" i="3"/>
  <c r="A883" i="7"/>
  <c r="A883" i="8" s="1"/>
  <c r="A883" i="3"/>
  <c r="A883" i="4" s="1"/>
  <c r="A884" i="7"/>
  <c r="A884" i="8" s="1"/>
  <c r="A884" i="3"/>
  <c r="A884" i="4" s="1"/>
  <c r="A885" i="7"/>
  <c r="A885" i="8" s="1"/>
  <c r="A885" i="3"/>
  <c r="A885" i="4" s="1"/>
  <c r="A886" i="7"/>
  <c r="A886" i="8" s="1"/>
  <c r="A886" i="3"/>
  <c r="A886" i="4" s="1"/>
  <c r="A887" i="7"/>
  <c r="A887" i="8" s="1"/>
  <c r="A887" i="3"/>
  <c r="A887" i="4" s="1"/>
  <c r="A888" i="7"/>
  <c r="A888" i="8" s="1"/>
  <c r="A888" i="3"/>
  <c r="A888" i="4" s="1"/>
  <c r="A889" i="7"/>
  <c r="A889" i="8" s="1"/>
  <c r="A889" i="3"/>
  <c r="A889" i="4" s="1"/>
  <c r="C874" i="8" l="1"/>
  <c r="D874" i="8" s="1"/>
  <c r="E874" i="8"/>
  <c r="F874" i="8"/>
  <c r="E877" i="8"/>
  <c r="F877" i="8"/>
  <c r="C877" i="8"/>
  <c r="D877" i="8" s="1"/>
  <c r="C878" i="8"/>
  <c r="D878" i="8" s="1"/>
  <c r="E878" i="8"/>
  <c r="F878" i="8"/>
  <c r="B884" i="4"/>
  <c r="D884" i="4"/>
  <c r="I884" i="4" s="1"/>
  <c r="J884" i="4" s="1"/>
  <c r="B884" i="7" s="1"/>
  <c r="B884" i="8" s="1"/>
  <c r="C884" i="4"/>
  <c r="F875" i="8"/>
  <c r="C875" i="8"/>
  <c r="D875" i="8" s="1"/>
  <c r="E875" i="8"/>
  <c r="D887" i="4"/>
  <c r="I887" i="4" s="1"/>
  <c r="J887" i="4" s="1"/>
  <c r="B887" i="7" s="1"/>
  <c r="B887" i="8" s="1"/>
  <c r="C887" i="4"/>
  <c r="B887" i="4"/>
  <c r="D886" i="4"/>
  <c r="I886" i="4" s="1"/>
  <c r="J886" i="4" s="1"/>
  <c r="B886" i="7" s="1"/>
  <c r="B886" i="8" s="1"/>
  <c r="C886" i="4"/>
  <c r="B886" i="4"/>
  <c r="D885" i="4"/>
  <c r="I885" i="4" s="1"/>
  <c r="J885" i="4" s="1"/>
  <c r="B885" i="7" s="1"/>
  <c r="B885" i="8" s="1"/>
  <c r="B885" i="4"/>
  <c r="C885" i="4"/>
  <c r="D883" i="4"/>
  <c r="I883" i="4" s="1"/>
  <c r="J883" i="4" s="1"/>
  <c r="B883" i="7" s="1"/>
  <c r="B883" i="8" s="1"/>
  <c r="C883" i="4"/>
  <c r="B883" i="4"/>
  <c r="F879" i="8"/>
  <c r="C879" i="8"/>
  <c r="D879" i="8" s="1"/>
  <c r="E879" i="8"/>
  <c r="F880" i="8"/>
  <c r="C880" i="8"/>
  <c r="D880" i="8" s="1"/>
  <c r="E880" i="8"/>
  <c r="F876" i="8"/>
  <c r="C876" i="8"/>
  <c r="D876" i="8" s="1"/>
  <c r="E876" i="8"/>
  <c r="C889" i="4"/>
  <c r="B889" i="4"/>
  <c r="D889" i="4"/>
  <c r="I889" i="4" s="1"/>
  <c r="J889" i="4" s="1"/>
  <c r="B889" i="7" s="1"/>
  <c r="B889" i="8" s="1"/>
  <c r="D888" i="4"/>
  <c r="I888" i="4" s="1"/>
  <c r="J888" i="4" s="1"/>
  <c r="B888" i="7" s="1"/>
  <c r="B888" i="8" s="1"/>
  <c r="C888" i="4"/>
  <c r="B888" i="4"/>
  <c r="A907" i="2"/>
  <c r="A906" i="2"/>
  <c r="A905" i="2"/>
  <c r="A904" i="2"/>
  <c r="A903" i="2"/>
  <c r="A902" i="2"/>
  <c r="A901" i="2"/>
  <c r="B900" i="2"/>
  <c r="B891" i="7"/>
  <c r="C891" i="8" s="1"/>
  <c r="B891" i="4"/>
  <c r="B891" i="3"/>
  <c r="A892" i="7"/>
  <c r="A892" i="8" s="1"/>
  <c r="A892" i="3"/>
  <c r="A892" i="4" s="1"/>
  <c r="A893" i="7"/>
  <c r="A893" i="8" s="1"/>
  <c r="A893" i="3"/>
  <c r="A893" i="4" s="1"/>
  <c r="A894" i="7"/>
  <c r="A894" i="8" s="1"/>
  <c r="A894" i="3"/>
  <c r="A894" i="4" s="1"/>
  <c r="A895" i="7"/>
  <c r="A895" i="8" s="1"/>
  <c r="A895" i="3"/>
  <c r="A895" i="4" s="1"/>
  <c r="A896" i="7"/>
  <c r="A896" i="8" s="1"/>
  <c r="A896" i="3"/>
  <c r="A896" i="4" s="1"/>
  <c r="A897" i="7"/>
  <c r="A897" i="8" s="1"/>
  <c r="A897" i="3"/>
  <c r="A897" i="4" s="1"/>
  <c r="A898" i="7"/>
  <c r="A898" i="8" s="1"/>
  <c r="A898" i="3"/>
  <c r="A898" i="4" s="1"/>
  <c r="C887" i="8" l="1"/>
  <c r="D887" i="8" s="1"/>
  <c r="E887" i="8"/>
  <c r="F887" i="8"/>
  <c r="D895" i="4"/>
  <c r="I895" i="4" s="1"/>
  <c r="J895" i="4" s="1"/>
  <c r="B895" i="7" s="1"/>
  <c r="B895" i="8" s="1"/>
  <c r="C895" i="4"/>
  <c r="B895" i="4"/>
  <c r="F884" i="8"/>
  <c r="C884" i="8"/>
  <c r="D884" i="8" s="1"/>
  <c r="E884" i="8"/>
  <c r="F883" i="8"/>
  <c r="C883" i="8"/>
  <c r="D883" i="8" s="1"/>
  <c r="E883" i="8"/>
  <c r="D894" i="4"/>
  <c r="I894" i="4" s="1"/>
  <c r="J894" i="4" s="1"/>
  <c r="B894" i="7" s="1"/>
  <c r="B894" i="8" s="1"/>
  <c r="C894" i="4"/>
  <c r="B894" i="4"/>
  <c r="F888" i="8"/>
  <c r="E888" i="8"/>
  <c r="C888" i="8"/>
  <c r="D888" i="8" s="1"/>
  <c r="F889" i="8"/>
  <c r="C889" i="8"/>
  <c r="D889" i="8" s="1"/>
  <c r="E889" i="8"/>
  <c r="F885" i="8"/>
  <c r="C885" i="8"/>
  <c r="D885" i="8" s="1"/>
  <c r="E885" i="8"/>
  <c r="D893" i="4"/>
  <c r="I893" i="4" s="1"/>
  <c r="J893" i="4" s="1"/>
  <c r="B893" i="7" s="1"/>
  <c r="B893" i="8" s="1"/>
  <c r="C893" i="4"/>
  <c r="B893" i="4"/>
  <c r="B892" i="4"/>
  <c r="D892" i="4"/>
  <c r="I892" i="4" s="1"/>
  <c r="J892" i="4" s="1"/>
  <c r="B892" i="7" s="1"/>
  <c r="B892" i="8" s="1"/>
  <c r="C892" i="4"/>
  <c r="D896" i="4"/>
  <c r="I896" i="4" s="1"/>
  <c r="J896" i="4" s="1"/>
  <c r="B896" i="7" s="1"/>
  <c r="B896" i="8" s="1"/>
  <c r="C896" i="4"/>
  <c r="B896" i="4"/>
  <c r="D898" i="4"/>
  <c r="I898" i="4" s="1"/>
  <c r="J898" i="4" s="1"/>
  <c r="B898" i="7" s="1"/>
  <c r="B898" i="8" s="1"/>
  <c r="C898" i="4"/>
  <c r="B898" i="4"/>
  <c r="E886" i="8"/>
  <c r="C886" i="8"/>
  <c r="D886" i="8" s="1"/>
  <c r="F886" i="8"/>
  <c r="C897" i="4"/>
  <c r="B897" i="4"/>
  <c r="D897" i="4"/>
  <c r="I897" i="4" s="1"/>
  <c r="J897" i="4" s="1"/>
  <c r="B897" i="7" s="1"/>
  <c r="B897" i="8" s="1"/>
  <c r="A916" i="2"/>
  <c r="A915" i="2"/>
  <c r="A914" i="2"/>
  <c r="A913" i="2"/>
  <c r="A912" i="2"/>
  <c r="A911" i="2"/>
  <c r="A910" i="2"/>
  <c r="B909" i="2"/>
  <c r="B900" i="7"/>
  <c r="C900" i="8" s="1"/>
  <c r="B900" i="4"/>
  <c r="B900" i="3"/>
  <c r="A901" i="7"/>
  <c r="A901" i="8" s="1"/>
  <c r="A901" i="3"/>
  <c r="A901" i="4" s="1"/>
  <c r="A902" i="7"/>
  <c r="A902" i="8" s="1"/>
  <c r="A902" i="3"/>
  <c r="A902" i="4" s="1"/>
  <c r="A903" i="7"/>
  <c r="A903" i="8" s="1"/>
  <c r="A903" i="3"/>
  <c r="A903" i="4" s="1"/>
  <c r="A904" i="7"/>
  <c r="A904" i="8" s="1"/>
  <c r="A904" i="3"/>
  <c r="A904" i="4" s="1"/>
  <c r="A905" i="7"/>
  <c r="A905" i="8" s="1"/>
  <c r="A905" i="3"/>
  <c r="A905" i="4" s="1"/>
  <c r="A906" i="7"/>
  <c r="A906" i="8" s="1"/>
  <c r="A906" i="3"/>
  <c r="A906" i="4" s="1"/>
  <c r="A907" i="7"/>
  <c r="A907" i="8" s="1"/>
  <c r="A907" i="3"/>
  <c r="A907" i="4" s="1"/>
  <c r="F896" i="8" l="1"/>
  <c r="C896" i="8"/>
  <c r="D896" i="8" s="1"/>
  <c r="E896" i="8"/>
  <c r="F894" i="8"/>
  <c r="C894" i="8"/>
  <c r="D894" i="8" s="1"/>
  <c r="E894" i="8"/>
  <c r="F897" i="8"/>
  <c r="C897" i="8"/>
  <c r="D897" i="8" s="1"/>
  <c r="E897" i="8"/>
  <c r="F893" i="8"/>
  <c r="E893" i="8"/>
  <c r="C893" i="8"/>
  <c r="D893" i="8" s="1"/>
  <c r="D902" i="4"/>
  <c r="I902" i="4" s="1"/>
  <c r="J902" i="4" s="1"/>
  <c r="B902" i="7" s="1"/>
  <c r="B902" i="8" s="1"/>
  <c r="C902" i="4"/>
  <c r="B902" i="4"/>
  <c r="D901" i="4"/>
  <c r="I901" i="4" s="1"/>
  <c r="J901" i="4" s="1"/>
  <c r="B901" i="7" s="1"/>
  <c r="B901" i="8" s="1"/>
  <c r="C901" i="4"/>
  <c r="B901" i="4"/>
  <c r="E892" i="8"/>
  <c r="C892" i="8"/>
  <c r="D892" i="8" s="1"/>
  <c r="F892" i="8"/>
  <c r="E895" i="8"/>
  <c r="C895" i="8"/>
  <c r="D895" i="8" s="1"/>
  <c r="F895" i="8"/>
  <c r="B904" i="4"/>
  <c r="D904" i="4"/>
  <c r="I904" i="4" s="1"/>
  <c r="J904" i="4" s="1"/>
  <c r="B904" i="7" s="1"/>
  <c r="B904" i="8" s="1"/>
  <c r="C904" i="4"/>
  <c r="D907" i="4"/>
  <c r="I907" i="4" s="1"/>
  <c r="J907" i="4" s="1"/>
  <c r="B907" i="7" s="1"/>
  <c r="B907" i="8" s="1"/>
  <c r="C907" i="4"/>
  <c r="B907" i="4"/>
  <c r="D905" i="4"/>
  <c r="I905" i="4" s="1"/>
  <c r="J905" i="4" s="1"/>
  <c r="B905" i="7" s="1"/>
  <c r="B905" i="8" s="1"/>
  <c r="C905" i="4"/>
  <c r="B905" i="4"/>
  <c r="D903" i="4"/>
  <c r="I903" i="4" s="1"/>
  <c r="J903" i="4" s="1"/>
  <c r="B903" i="7" s="1"/>
  <c r="B903" i="8" s="1"/>
  <c r="C903" i="4"/>
  <c r="B903" i="4"/>
  <c r="F898" i="8"/>
  <c r="C898" i="8"/>
  <c r="D898" i="8" s="1"/>
  <c r="E898" i="8"/>
  <c r="D906" i="4"/>
  <c r="I906" i="4" s="1"/>
  <c r="J906" i="4" s="1"/>
  <c r="B906" i="7" s="1"/>
  <c r="B906" i="8" s="1"/>
  <c r="C906" i="4"/>
  <c r="B906" i="4"/>
  <c r="A925" i="2"/>
  <c r="A924" i="2"/>
  <c r="A923" i="2"/>
  <c r="A922" i="2"/>
  <c r="A921" i="2"/>
  <c r="A920" i="2"/>
  <c r="A919" i="2"/>
  <c r="B918" i="2"/>
  <c r="B909" i="7"/>
  <c r="C909" i="8" s="1"/>
  <c r="B909" i="4"/>
  <c r="B909" i="3"/>
  <c r="A910" i="7"/>
  <c r="A910" i="8" s="1"/>
  <c r="A910" i="3"/>
  <c r="A910" i="4" s="1"/>
  <c r="A911" i="7"/>
  <c r="A911" i="8" s="1"/>
  <c r="A911" i="3"/>
  <c r="A911" i="4" s="1"/>
  <c r="A912" i="7"/>
  <c r="A912" i="8" s="1"/>
  <c r="A912" i="3"/>
  <c r="A912" i="4" s="1"/>
  <c r="A913" i="7"/>
  <c r="A913" i="8" s="1"/>
  <c r="A913" i="3"/>
  <c r="A913" i="4" s="1"/>
  <c r="A914" i="7"/>
  <c r="A914" i="8" s="1"/>
  <c r="A914" i="3"/>
  <c r="A914" i="4" s="1"/>
  <c r="A915" i="7"/>
  <c r="A915" i="8" s="1"/>
  <c r="A915" i="3"/>
  <c r="A915" i="4" s="1"/>
  <c r="A916" i="7"/>
  <c r="A916" i="8" s="1"/>
  <c r="A916" i="3"/>
  <c r="A916" i="4" s="1"/>
  <c r="F901" i="8" l="1"/>
  <c r="E901" i="8"/>
  <c r="C901" i="8"/>
  <c r="D901" i="8" s="1"/>
  <c r="C902" i="8"/>
  <c r="D902" i="8" s="1"/>
  <c r="E902" i="8"/>
  <c r="F902" i="8"/>
  <c r="E904" i="8"/>
  <c r="F904" i="8"/>
  <c r="C904" i="8"/>
  <c r="D904" i="8" s="1"/>
  <c r="C911" i="4"/>
  <c r="B911" i="4"/>
  <c r="D911" i="4"/>
  <c r="I911" i="4" s="1"/>
  <c r="J911" i="4" s="1"/>
  <c r="B911" i="7" s="1"/>
  <c r="B911" i="8" s="1"/>
  <c r="D913" i="4"/>
  <c r="I913" i="4" s="1"/>
  <c r="J913" i="4" s="1"/>
  <c r="B913" i="7" s="1"/>
  <c r="B913" i="8" s="1"/>
  <c r="C913" i="4"/>
  <c r="B913" i="4"/>
  <c r="D910" i="4"/>
  <c r="I910" i="4" s="1"/>
  <c r="J910" i="4" s="1"/>
  <c r="B910" i="7" s="1"/>
  <c r="B910" i="8" s="1"/>
  <c r="C910" i="4"/>
  <c r="B910" i="4"/>
  <c r="F907" i="8"/>
  <c r="C907" i="8"/>
  <c r="D907" i="8" s="1"/>
  <c r="E907" i="8"/>
  <c r="C906" i="8"/>
  <c r="D906" i="8" s="1"/>
  <c r="E906" i="8"/>
  <c r="F906" i="8"/>
  <c r="F905" i="8"/>
  <c r="E905" i="8"/>
  <c r="C905" i="8"/>
  <c r="D905" i="8" s="1"/>
  <c r="B912" i="4"/>
  <c r="D912" i="4"/>
  <c r="I912" i="4" s="1"/>
  <c r="J912" i="4" s="1"/>
  <c r="B912" i="7" s="1"/>
  <c r="B912" i="8" s="1"/>
  <c r="C912" i="4"/>
  <c r="D916" i="4"/>
  <c r="I916" i="4" s="1"/>
  <c r="J916" i="4" s="1"/>
  <c r="B916" i="7" s="1"/>
  <c r="B916" i="8" s="1"/>
  <c r="C916" i="4"/>
  <c r="B916" i="4"/>
  <c r="D914" i="4"/>
  <c r="I914" i="4" s="1"/>
  <c r="J914" i="4" s="1"/>
  <c r="B914" i="7" s="1"/>
  <c r="B914" i="8" s="1"/>
  <c r="C914" i="4"/>
  <c r="B914" i="4"/>
  <c r="F903" i="8"/>
  <c r="E903" i="8"/>
  <c r="C903" i="8"/>
  <c r="D903" i="8" s="1"/>
  <c r="D915" i="4"/>
  <c r="I915" i="4" s="1"/>
  <c r="J915" i="4" s="1"/>
  <c r="B915" i="7" s="1"/>
  <c r="B915" i="8" s="1"/>
  <c r="C915" i="4"/>
  <c r="B915" i="4"/>
  <c r="A934" i="2"/>
  <c r="A933" i="2"/>
  <c r="A932" i="2"/>
  <c r="A931" i="2"/>
  <c r="A930" i="2"/>
  <c r="A929" i="2"/>
  <c r="A928" i="2"/>
  <c r="B927" i="2"/>
  <c r="B918" i="7"/>
  <c r="C918" i="8" s="1"/>
  <c r="B918" i="4"/>
  <c r="B918" i="3"/>
  <c r="A919" i="7"/>
  <c r="A919" i="8" s="1"/>
  <c r="A919" i="3"/>
  <c r="A919" i="4" s="1"/>
  <c r="A920" i="7"/>
  <c r="A920" i="8" s="1"/>
  <c r="A920" i="3"/>
  <c r="A920" i="4" s="1"/>
  <c r="A921" i="7"/>
  <c r="A921" i="8" s="1"/>
  <c r="A921" i="3"/>
  <c r="A921" i="4" s="1"/>
  <c r="A922" i="7"/>
  <c r="A922" i="8" s="1"/>
  <c r="A922" i="3"/>
  <c r="A922" i="4" s="1"/>
  <c r="A923" i="7"/>
  <c r="A923" i="8" s="1"/>
  <c r="A923" i="3"/>
  <c r="A923" i="4" s="1"/>
  <c r="A924" i="7"/>
  <c r="A924" i="8" s="1"/>
  <c r="A924" i="3"/>
  <c r="A924" i="4" s="1"/>
  <c r="A925" i="7"/>
  <c r="A925" i="8" s="1"/>
  <c r="A925" i="3"/>
  <c r="A925" i="4" s="1"/>
  <c r="C910" i="8" l="1"/>
  <c r="D910" i="8" s="1"/>
  <c r="F910" i="8"/>
  <c r="E910" i="8"/>
  <c r="E913" i="8"/>
  <c r="C913" i="8"/>
  <c r="D913" i="8" s="1"/>
  <c r="F913" i="8"/>
  <c r="C911" i="8"/>
  <c r="D911" i="8" s="1"/>
  <c r="E911" i="8"/>
  <c r="F911" i="8"/>
  <c r="F916" i="8"/>
  <c r="C916" i="8"/>
  <c r="D916" i="8" s="1"/>
  <c r="E916" i="8"/>
  <c r="D921" i="4"/>
  <c r="I921" i="4" s="1"/>
  <c r="J921" i="4" s="1"/>
  <c r="B921" i="7" s="1"/>
  <c r="B921" i="8" s="1"/>
  <c r="C921" i="4"/>
  <c r="B921" i="4"/>
  <c r="F915" i="8"/>
  <c r="C915" i="8"/>
  <c r="D915" i="8" s="1"/>
  <c r="E915" i="8"/>
  <c r="F912" i="8"/>
  <c r="E912" i="8"/>
  <c r="C912" i="8"/>
  <c r="D912" i="8" s="1"/>
  <c r="D923" i="4"/>
  <c r="I923" i="4" s="1"/>
  <c r="J923" i="4" s="1"/>
  <c r="B923" i="7" s="1"/>
  <c r="B923" i="8" s="1"/>
  <c r="C923" i="4"/>
  <c r="B923" i="4"/>
  <c r="C919" i="4"/>
  <c r="B919" i="4"/>
  <c r="D919" i="4"/>
  <c r="I919" i="4" s="1"/>
  <c r="J919" i="4" s="1"/>
  <c r="B919" i="7" s="1"/>
  <c r="B919" i="8" s="1"/>
  <c r="D922" i="4"/>
  <c r="I922" i="4" s="1"/>
  <c r="J922" i="4" s="1"/>
  <c r="B922" i="7" s="1"/>
  <c r="B922" i="8" s="1"/>
  <c r="C922" i="4"/>
  <c r="B922" i="4"/>
  <c r="D920" i="4"/>
  <c r="I920" i="4" s="1"/>
  <c r="J920" i="4" s="1"/>
  <c r="B920" i="7" s="1"/>
  <c r="B920" i="8" s="1"/>
  <c r="C920" i="4"/>
  <c r="B920" i="4"/>
  <c r="D925" i="4"/>
  <c r="I925" i="4" s="1"/>
  <c r="J925" i="4" s="1"/>
  <c r="B925" i="7" s="1"/>
  <c r="B925" i="8" s="1"/>
  <c r="B925" i="4"/>
  <c r="C925" i="4"/>
  <c r="F914" i="8"/>
  <c r="E914" i="8"/>
  <c r="C914" i="8"/>
  <c r="D914" i="8" s="1"/>
  <c r="B924" i="4"/>
  <c r="D924" i="4"/>
  <c r="I924" i="4" s="1"/>
  <c r="J924" i="4" s="1"/>
  <c r="B924" i="7" s="1"/>
  <c r="B924" i="8" s="1"/>
  <c r="C924" i="4"/>
  <c r="A943" i="2"/>
  <c r="A942" i="2"/>
  <c r="A941" i="2"/>
  <c r="A940" i="2"/>
  <c r="A939" i="2"/>
  <c r="A938" i="2"/>
  <c r="A937" i="2"/>
  <c r="B936" i="2"/>
  <c r="B927" i="7"/>
  <c r="C927" i="8" s="1"/>
  <c r="B927" i="4"/>
  <c r="B927" i="3"/>
  <c r="A928" i="7"/>
  <c r="A928" i="8" s="1"/>
  <c r="A928" i="3"/>
  <c r="A928" i="4" s="1"/>
  <c r="A929" i="7"/>
  <c r="A929" i="8" s="1"/>
  <c r="A929" i="3"/>
  <c r="A929" i="4" s="1"/>
  <c r="A930" i="7"/>
  <c r="A930" i="8" s="1"/>
  <c r="A930" i="3"/>
  <c r="A930" i="4" s="1"/>
  <c r="A931" i="7"/>
  <c r="A931" i="8" s="1"/>
  <c r="A931" i="3"/>
  <c r="A931" i="4" s="1"/>
  <c r="A932" i="7"/>
  <c r="A932" i="8" s="1"/>
  <c r="A932" i="3"/>
  <c r="A932" i="4" s="1"/>
  <c r="A933" i="7"/>
  <c r="A933" i="8" s="1"/>
  <c r="A933" i="3"/>
  <c r="A933" i="4" s="1"/>
  <c r="A934" i="7"/>
  <c r="A934" i="8" s="1"/>
  <c r="A934" i="3"/>
  <c r="A934" i="4" s="1"/>
  <c r="F920" i="8" l="1"/>
  <c r="C920" i="8"/>
  <c r="D920" i="8" s="1"/>
  <c r="E920" i="8"/>
  <c r="F921" i="8"/>
  <c r="C921" i="8"/>
  <c r="D921" i="8" s="1"/>
  <c r="E921" i="8"/>
  <c r="E922" i="8"/>
  <c r="F922" i="8"/>
  <c r="C922" i="8"/>
  <c r="D922" i="8" s="1"/>
  <c r="E919" i="8"/>
  <c r="C919" i="8"/>
  <c r="D919" i="8" s="1"/>
  <c r="F919" i="8"/>
  <c r="D930" i="4"/>
  <c r="I930" i="4" s="1"/>
  <c r="J930" i="4" s="1"/>
  <c r="B930" i="7" s="1"/>
  <c r="B930" i="8" s="1"/>
  <c r="C930" i="4"/>
  <c r="B930" i="4"/>
  <c r="F924" i="8"/>
  <c r="C924" i="8"/>
  <c r="D924" i="8" s="1"/>
  <c r="E924" i="8"/>
  <c r="C931" i="4"/>
  <c r="B931" i="4"/>
  <c r="D931" i="4"/>
  <c r="I931" i="4" s="1"/>
  <c r="J931" i="4" s="1"/>
  <c r="B931" i="7" s="1"/>
  <c r="B931" i="8" s="1"/>
  <c r="F923" i="8"/>
  <c r="E923" i="8"/>
  <c r="C923" i="8"/>
  <c r="D923" i="8" s="1"/>
  <c r="D928" i="4"/>
  <c r="I928" i="4" s="1"/>
  <c r="J928" i="4" s="1"/>
  <c r="B928" i="7" s="1"/>
  <c r="B928" i="8" s="1"/>
  <c r="C928" i="4"/>
  <c r="B928" i="4"/>
  <c r="D934" i="4"/>
  <c r="I934" i="4" s="1"/>
  <c r="J934" i="4" s="1"/>
  <c r="B934" i="7" s="1"/>
  <c r="B934" i="8" s="1"/>
  <c r="C934" i="4"/>
  <c r="B934" i="4"/>
  <c r="F925" i="8"/>
  <c r="C925" i="8"/>
  <c r="D925" i="8" s="1"/>
  <c r="E925" i="8"/>
  <c r="B932" i="4"/>
  <c r="D932" i="4"/>
  <c r="I932" i="4" s="1"/>
  <c r="J932" i="4" s="1"/>
  <c r="B932" i="7" s="1"/>
  <c r="B932" i="8" s="1"/>
  <c r="C932" i="4"/>
  <c r="D929" i="4"/>
  <c r="I929" i="4" s="1"/>
  <c r="J929" i="4" s="1"/>
  <c r="B929" i="7" s="1"/>
  <c r="B929" i="8" s="1"/>
  <c r="C929" i="4"/>
  <c r="B929" i="4"/>
  <c r="D933" i="4"/>
  <c r="I933" i="4" s="1"/>
  <c r="J933" i="4" s="1"/>
  <c r="B933" i="7" s="1"/>
  <c r="B933" i="8" s="1"/>
  <c r="C933" i="4"/>
  <c r="B933" i="4"/>
  <c r="A952" i="2"/>
  <c r="A951" i="2"/>
  <c r="A950" i="2"/>
  <c r="A949" i="2"/>
  <c r="A948" i="2"/>
  <c r="A947" i="2"/>
  <c r="A946" i="2"/>
  <c r="B945" i="2"/>
  <c r="B936" i="7"/>
  <c r="C936" i="8" s="1"/>
  <c r="B936" i="4"/>
  <c r="B936" i="3"/>
  <c r="A937" i="7"/>
  <c r="A937" i="8" s="1"/>
  <c r="A937" i="3"/>
  <c r="A937" i="4" s="1"/>
  <c r="A938" i="7"/>
  <c r="A938" i="8" s="1"/>
  <c r="A938" i="3"/>
  <c r="A938" i="4" s="1"/>
  <c r="A939" i="7"/>
  <c r="A939" i="8" s="1"/>
  <c r="A939" i="3"/>
  <c r="A939" i="4" s="1"/>
  <c r="A940" i="7"/>
  <c r="A940" i="8" s="1"/>
  <c r="A940" i="3"/>
  <c r="A940" i="4" s="1"/>
  <c r="A941" i="7"/>
  <c r="A941" i="8" s="1"/>
  <c r="A941" i="3"/>
  <c r="A941" i="4" s="1"/>
  <c r="A942" i="7"/>
  <c r="A942" i="8" s="1"/>
  <c r="A942" i="3"/>
  <c r="A942" i="4" s="1"/>
  <c r="A943" i="7"/>
  <c r="A943" i="8" s="1"/>
  <c r="A943" i="3"/>
  <c r="A943" i="4" s="1"/>
  <c r="F930" i="8" l="1"/>
  <c r="E930" i="8"/>
  <c r="C930" i="8"/>
  <c r="D930" i="8" s="1"/>
  <c r="F934" i="8"/>
  <c r="C934" i="8"/>
  <c r="D934" i="8" s="1"/>
  <c r="E934" i="8"/>
  <c r="C939" i="4"/>
  <c r="B939" i="4"/>
  <c r="D939" i="4"/>
  <c r="I939" i="4" s="1"/>
  <c r="J939" i="4" s="1"/>
  <c r="B939" i="7" s="1"/>
  <c r="B939" i="8" s="1"/>
  <c r="F928" i="8"/>
  <c r="E928" i="8"/>
  <c r="C928" i="8"/>
  <c r="D928" i="8" s="1"/>
  <c r="D941" i="4"/>
  <c r="I941" i="4" s="1"/>
  <c r="J941" i="4" s="1"/>
  <c r="B941" i="7" s="1"/>
  <c r="B941" i="8" s="1"/>
  <c r="C941" i="4"/>
  <c r="B941" i="4"/>
  <c r="C933" i="8"/>
  <c r="D933" i="8" s="1"/>
  <c r="E933" i="8"/>
  <c r="F933" i="8"/>
  <c r="D937" i="4"/>
  <c r="I937" i="4" s="1"/>
  <c r="J937" i="4" s="1"/>
  <c r="B937" i="7" s="1"/>
  <c r="B937" i="8" s="1"/>
  <c r="C937" i="4"/>
  <c r="B937" i="4"/>
  <c r="E931" i="8"/>
  <c r="F931" i="8"/>
  <c r="C931" i="8"/>
  <c r="D931" i="8" s="1"/>
  <c r="C929" i="8"/>
  <c r="D929" i="8" s="1"/>
  <c r="E929" i="8"/>
  <c r="F929" i="8"/>
  <c r="E932" i="8"/>
  <c r="C932" i="8"/>
  <c r="D932" i="8" s="1"/>
  <c r="F932" i="8"/>
  <c r="D938" i="4"/>
  <c r="I938" i="4" s="1"/>
  <c r="J938" i="4" s="1"/>
  <c r="B938" i="7" s="1"/>
  <c r="B938" i="8" s="1"/>
  <c r="C938" i="4"/>
  <c r="B938" i="4"/>
  <c r="D943" i="4"/>
  <c r="I943" i="4" s="1"/>
  <c r="J943" i="4" s="1"/>
  <c r="B943" i="7" s="1"/>
  <c r="B943" i="8" s="1"/>
  <c r="C943" i="4"/>
  <c r="B943" i="4"/>
  <c r="D940" i="4"/>
  <c r="I940" i="4" s="1"/>
  <c r="J940" i="4" s="1"/>
  <c r="B940" i="7" s="1"/>
  <c r="B940" i="8" s="1"/>
  <c r="C940" i="4"/>
  <c r="B940" i="4"/>
  <c r="D942" i="4"/>
  <c r="I942" i="4" s="1"/>
  <c r="J942" i="4" s="1"/>
  <c r="B942" i="7" s="1"/>
  <c r="B942" i="8" s="1"/>
  <c r="C942" i="4"/>
  <c r="B942" i="4"/>
  <c r="A961" i="2"/>
  <c r="A960" i="2"/>
  <c r="A959" i="2"/>
  <c r="A958" i="2"/>
  <c r="A957" i="2"/>
  <c r="A956" i="2"/>
  <c r="A955" i="2"/>
  <c r="B954" i="2"/>
  <c r="B945" i="7"/>
  <c r="C945" i="8" s="1"/>
  <c r="B945" i="4"/>
  <c r="B945" i="3"/>
  <c r="A946" i="7"/>
  <c r="A946" i="8" s="1"/>
  <c r="A946" i="3"/>
  <c r="A946" i="4" s="1"/>
  <c r="A947" i="7"/>
  <c r="A947" i="8" s="1"/>
  <c r="A947" i="3"/>
  <c r="A947" i="4" s="1"/>
  <c r="A948" i="7"/>
  <c r="A948" i="8" s="1"/>
  <c r="A948" i="3"/>
  <c r="A948" i="4" s="1"/>
  <c r="A949" i="7"/>
  <c r="A949" i="8" s="1"/>
  <c r="A949" i="3"/>
  <c r="A949" i="4" s="1"/>
  <c r="A950" i="7"/>
  <c r="A950" i="8" s="1"/>
  <c r="A950" i="3"/>
  <c r="A950" i="4" s="1"/>
  <c r="A951" i="7"/>
  <c r="A951" i="8" s="1"/>
  <c r="A951" i="3"/>
  <c r="A951" i="4" s="1"/>
  <c r="A952" i="7"/>
  <c r="A952" i="8" s="1"/>
  <c r="A952" i="3"/>
  <c r="A952" i="4" s="1"/>
  <c r="C941" i="8" l="1"/>
  <c r="D941" i="8" s="1"/>
  <c r="E941" i="8"/>
  <c r="F941" i="8"/>
  <c r="D950" i="4"/>
  <c r="I950" i="4" s="1"/>
  <c r="J950" i="4" s="1"/>
  <c r="B950" i="7" s="1"/>
  <c r="B950" i="8" s="1"/>
  <c r="C950" i="4"/>
  <c r="B950" i="4"/>
  <c r="D948" i="4"/>
  <c r="I948" i="4" s="1"/>
  <c r="J948" i="4" s="1"/>
  <c r="B948" i="7" s="1"/>
  <c r="B948" i="8" s="1"/>
  <c r="C948" i="4"/>
  <c r="B948" i="4"/>
  <c r="F939" i="8"/>
  <c r="C939" i="8"/>
  <c r="D939" i="8" s="1"/>
  <c r="E939" i="8"/>
  <c r="F942" i="8"/>
  <c r="C942" i="8"/>
  <c r="D942" i="8" s="1"/>
  <c r="E942" i="8"/>
  <c r="D947" i="4"/>
  <c r="I947" i="4" s="1"/>
  <c r="J947" i="4" s="1"/>
  <c r="B947" i="7" s="1"/>
  <c r="B947" i="8" s="1"/>
  <c r="C947" i="4"/>
  <c r="B947" i="4"/>
  <c r="B946" i="4"/>
  <c r="D946" i="4"/>
  <c r="I946" i="4" s="1"/>
  <c r="J946" i="4" s="1"/>
  <c r="B946" i="7" s="1"/>
  <c r="B946" i="8" s="1"/>
  <c r="C946" i="4"/>
  <c r="D949" i="4"/>
  <c r="I949" i="4" s="1"/>
  <c r="J949" i="4" s="1"/>
  <c r="B949" i="7" s="1"/>
  <c r="B949" i="8" s="1"/>
  <c r="C949" i="4"/>
  <c r="B949" i="4"/>
  <c r="E940" i="8"/>
  <c r="C940" i="8"/>
  <c r="D940" i="8" s="1"/>
  <c r="F940" i="8"/>
  <c r="C937" i="8"/>
  <c r="D937" i="8" s="1"/>
  <c r="E937" i="8"/>
  <c r="F937" i="8"/>
  <c r="C938" i="8"/>
  <c r="D938" i="8" s="1"/>
  <c r="F938" i="8"/>
  <c r="E938" i="8"/>
  <c r="F943" i="8"/>
  <c r="C943" i="8"/>
  <c r="D943" i="8" s="1"/>
  <c r="E943" i="8"/>
  <c r="B952" i="4"/>
  <c r="D952" i="4"/>
  <c r="I952" i="4" s="1"/>
  <c r="J952" i="4" s="1"/>
  <c r="B952" i="7" s="1"/>
  <c r="B952" i="8" s="1"/>
  <c r="C952" i="4"/>
  <c r="C951" i="4"/>
  <c r="B951" i="4"/>
  <c r="D951" i="4"/>
  <c r="I951" i="4" s="1"/>
  <c r="J951" i="4" s="1"/>
  <c r="B951" i="7" s="1"/>
  <c r="B951" i="8" s="1"/>
  <c r="A970" i="2"/>
  <c r="A969" i="2"/>
  <c r="A968" i="2"/>
  <c r="A967" i="2"/>
  <c r="A966" i="2"/>
  <c r="A965" i="2"/>
  <c r="A964" i="2"/>
  <c r="B963" i="2"/>
  <c r="B954" i="7"/>
  <c r="C954" i="8" s="1"/>
  <c r="B954" i="4"/>
  <c r="B954" i="3"/>
  <c r="A955" i="7"/>
  <c r="A955" i="8" s="1"/>
  <c r="A955" i="3"/>
  <c r="A955" i="4" s="1"/>
  <c r="A956" i="7"/>
  <c r="A956" i="8" s="1"/>
  <c r="A956" i="3"/>
  <c r="A956" i="4" s="1"/>
  <c r="A957" i="7"/>
  <c r="A957" i="8" s="1"/>
  <c r="A957" i="3"/>
  <c r="A957" i="4" s="1"/>
  <c r="A958" i="7"/>
  <c r="A958" i="8" s="1"/>
  <c r="A958" i="3"/>
  <c r="A958" i="4" s="1"/>
  <c r="A959" i="7"/>
  <c r="A959" i="8" s="1"/>
  <c r="A959" i="3"/>
  <c r="A959" i="4" s="1"/>
  <c r="A960" i="7"/>
  <c r="A960" i="8" s="1"/>
  <c r="A960" i="3"/>
  <c r="A960" i="4" s="1"/>
  <c r="A961" i="7"/>
  <c r="A961" i="8" s="1"/>
  <c r="A961" i="3"/>
  <c r="A961" i="4" s="1"/>
  <c r="C951" i="8" l="1"/>
  <c r="D951" i="8" s="1"/>
  <c r="E951" i="8"/>
  <c r="F951" i="8"/>
  <c r="C959" i="4"/>
  <c r="B959" i="4"/>
  <c r="D959" i="4"/>
  <c r="I959" i="4" s="1"/>
  <c r="J959" i="4" s="1"/>
  <c r="B959" i="7" s="1"/>
  <c r="B959" i="8" s="1"/>
  <c r="F948" i="8"/>
  <c r="C948" i="8"/>
  <c r="D948" i="8" s="1"/>
  <c r="E948" i="8"/>
  <c r="E949" i="8"/>
  <c r="F949" i="8"/>
  <c r="C949" i="8"/>
  <c r="D949" i="8" s="1"/>
  <c r="D956" i="4"/>
  <c r="I956" i="4" s="1"/>
  <c r="J956" i="4" s="1"/>
  <c r="B956" i="7" s="1"/>
  <c r="B956" i="8" s="1"/>
  <c r="C956" i="4"/>
  <c r="B956" i="4"/>
  <c r="F950" i="8"/>
  <c r="C950" i="8"/>
  <c r="D950" i="8" s="1"/>
  <c r="E950" i="8"/>
  <c r="D957" i="4"/>
  <c r="I957" i="4" s="1"/>
  <c r="J957" i="4" s="1"/>
  <c r="B957" i="7" s="1"/>
  <c r="B957" i="8" s="1"/>
  <c r="C957" i="4"/>
  <c r="B957" i="4"/>
  <c r="D955" i="4"/>
  <c r="I955" i="4" s="1"/>
  <c r="J955" i="4" s="1"/>
  <c r="B955" i="7" s="1"/>
  <c r="B955" i="8" s="1"/>
  <c r="C955" i="4"/>
  <c r="B955" i="4"/>
  <c r="D958" i="4"/>
  <c r="I958" i="4" s="1"/>
  <c r="J958" i="4" s="1"/>
  <c r="B958" i="7" s="1"/>
  <c r="B958" i="8" s="1"/>
  <c r="C958" i="4"/>
  <c r="B958" i="4"/>
  <c r="C946" i="8"/>
  <c r="D946" i="8" s="1"/>
  <c r="E946" i="8"/>
  <c r="F946" i="8"/>
  <c r="C947" i="8"/>
  <c r="D947" i="8" s="1"/>
  <c r="E947" i="8"/>
  <c r="F947" i="8"/>
  <c r="F952" i="8"/>
  <c r="C952" i="8"/>
  <c r="D952" i="8" s="1"/>
  <c r="E952" i="8"/>
  <c r="D961" i="4"/>
  <c r="I961" i="4" s="1"/>
  <c r="J961" i="4" s="1"/>
  <c r="B961" i="7" s="1"/>
  <c r="B961" i="8" s="1"/>
  <c r="C961" i="4"/>
  <c r="B961" i="4"/>
  <c r="D960" i="4"/>
  <c r="I960" i="4" s="1"/>
  <c r="J960" i="4" s="1"/>
  <c r="B960" i="7" s="1"/>
  <c r="B960" i="8" s="1"/>
  <c r="C960" i="4"/>
  <c r="B960" i="4"/>
  <c r="A979" i="2"/>
  <c r="A978" i="2"/>
  <c r="A977" i="2"/>
  <c r="A976" i="2"/>
  <c r="A975" i="2"/>
  <c r="A974" i="2"/>
  <c r="A973" i="2"/>
  <c r="B972" i="2"/>
  <c r="B963" i="7"/>
  <c r="C963" i="8" s="1"/>
  <c r="B963" i="4"/>
  <c r="B963" i="3"/>
  <c r="A964" i="7"/>
  <c r="A964" i="8" s="1"/>
  <c r="A964" i="3"/>
  <c r="A964" i="4" s="1"/>
  <c r="A965" i="7"/>
  <c r="A965" i="8" s="1"/>
  <c r="A965" i="3"/>
  <c r="A965" i="4" s="1"/>
  <c r="A966" i="7"/>
  <c r="A966" i="8" s="1"/>
  <c r="A966" i="3"/>
  <c r="A966" i="4" s="1"/>
  <c r="A967" i="7"/>
  <c r="A967" i="8" s="1"/>
  <c r="A967" i="3"/>
  <c r="A967" i="4" s="1"/>
  <c r="A968" i="7"/>
  <c r="A968" i="8" s="1"/>
  <c r="A968" i="3"/>
  <c r="A968" i="4" s="1"/>
  <c r="A969" i="7"/>
  <c r="A969" i="8" s="1"/>
  <c r="A969" i="3"/>
  <c r="A969" i="4" s="1"/>
  <c r="A970" i="7"/>
  <c r="A970" i="8" s="1"/>
  <c r="A970" i="3"/>
  <c r="A970" i="4" s="1"/>
  <c r="F956" i="8" l="1"/>
  <c r="C956" i="8"/>
  <c r="D956" i="8" s="1"/>
  <c r="E956" i="8"/>
  <c r="D968" i="4"/>
  <c r="I968" i="4" s="1"/>
  <c r="J968" i="4" s="1"/>
  <c r="B968" i="7" s="1"/>
  <c r="B968" i="8" s="1"/>
  <c r="C968" i="4"/>
  <c r="B968" i="4"/>
  <c r="B966" i="4"/>
  <c r="D966" i="4"/>
  <c r="I966" i="4" s="1"/>
  <c r="J966" i="4" s="1"/>
  <c r="B966" i="7" s="1"/>
  <c r="B966" i="8" s="1"/>
  <c r="C966" i="4"/>
  <c r="E958" i="8"/>
  <c r="C958" i="8"/>
  <c r="D958" i="8" s="1"/>
  <c r="F958" i="8"/>
  <c r="D967" i="4"/>
  <c r="I967" i="4" s="1"/>
  <c r="J967" i="4" s="1"/>
  <c r="B967" i="7" s="1"/>
  <c r="B967" i="8" s="1"/>
  <c r="C967" i="4"/>
  <c r="B967" i="4"/>
  <c r="D964" i="4"/>
  <c r="I964" i="4" s="1"/>
  <c r="J964" i="4" s="1"/>
  <c r="B964" i="7" s="1"/>
  <c r="B964" i="8" s="1"/>
  <c r="C964" i="4"/>
  <c r="B964" i="4"/>
  <c r="C959" i="8"/>
  <c r="D959" i="8" s="1"/>
  <c r="E959" i="8"/>
  <c r="F959" i="8"/>
  <c r="F961" i="8"/>
  <c r="C961" i="8"/>
  <c r="D961" i="8" s="1"/>
  <c r="E961" i="8"/>
  <c r="F960" i="8"/>
  <c r="C960" i="8"/>
  <c r="D960" i="8" s="1"/>
  <c r="E960" i="8"/>
  <c r="D965" i="4"/>
  <c r="I965" i="4" s="1"/>
  <c r="J965" i="4" s="1"/>
  <c r="B965" i="7" s="1"/>
  <c r="B965" i="8" s="1"/>
  <c r="C965" i="4"/>
  <c r="B965" i="4"/>
  <c r="F957" i="8"/>
  <c r="C957" i="8"/>
  <c r="D957" i="8" s="1"/>
  <c r="E957" i="8"/>
  <c r="C955" i="8"/>
  <c r="D955" i="8" s="1"/>
  <c r="E955" i="8"/>
  <c r="F955" i="8"/>
  <c r="D970" i="4"/>
  <c r="I970" i="4" s="1"/>
  <c r="J970" i="4" s="1"/>
  <c r="B970" i="7" s="1"/>
  <c r="B970" i="8" s="1"/>
  <c r="C970" i="4"/>
  <c r="B970" i="4"/>
  <c r="D969" i="4"/>
  <c r="I969" i="4" s="1"/>
  <c r="J969" i="4" s="1"/>
  <c r="B969" i="7" s="1"/>
  <c r="B969" i="8" s="1"/>
  <c r="C969" i="4"/>
  <c r="B969" i="4"/>
  <c r="A988" i="2"/>
  <c r="A987" i="2"/>
  <c r="A986" i="2"/>
  <c r="A985" i="2"/>
  <c r="A984" i="2"/>
  <c r="A983" i="2"/>
  <c r="A982" i="2"/>
  <c r="B981" i="2"/>
  <c r="B972" i="7"/>
  <c r="C972" i="8" s="1"/>
  <c r="B972" i="4"/>
  <c r="B972" i="3"/>
  <c r="A973" i="7"/>
  <c r="A973" i="8" s="1"/>
  <c r="A973" i="3"/>
  <c r="A973" i="4" s="1"/>
  <c r="A974" i="7"/>
  <c r="A974" i="8" s="1"/>
  <c r="A974" i="3"/>
  <c r="A974" i="4" s="1"/>
  <c r="A975" i="7"/>
  <c r="A975" i="8" s="1"/>
  <c r="A975" i="3"/>
  <c r="A975" i="4" s="1"/>
  <c r="A976" i="7"/>
  <c r="A976" i="8" s="1"/>
  <c r="A976" i="3"/>
  <c r="A976" i="4" s="1"/>
  <c r="A977" i="7"/>
  <c r="A977" i="8" s="1"/>
  <c r="A977" i="3"/>
  <c r="A977" i="4" s="1"/>
  <c r="A978" i="7"/>
  <c r="A978" i="8" s="1"/>
  <c r="A978" i="3"/>
  <c r="A978" i="4" s="1"/>
  <c r="A979" i="7"/>
  <c r="A979" i="8" s="1"/>
  <c r="A979" i="3"/>
  <c r="A979" i="4" s="1"/>
  <c r="F964" i="8" l="1"/>
  <c r="C964" i="8"/>
  <c r="D964" i="8" s="1"/>
  <c r="E964" i="8"/>
  <c r="D977" i="4"/>
  <c r="I977" i="4" s="1"/>
  <c r="J977" i="4" s="1"/>
  <c r="B977" i="7" s="1"/>
  <c r="B977" i="8" s="1"/>
  <c r="C977" i="4"/>
  <c r="B977" i="4"/>
  <c r="E967" i="8"/>
  <c r="F967" i="8"/>
  <c r="C967" i="8"/>
  <c r="D967" i="8" s="1"/>
  <c r="C965" i="8"/>
  <c r="D965" i="8" s="1"/>
  <c r="E965" i="8"/>
  <c r="F965" i="8"/>
  <c r="D976" i="4"/>
  <c r="I976" i="4" s="1"/>
  <c r="J976" i="4" s="1"/>
  <c r="B976" i="7" s="1"/>
  <c r="B976" i="8" s="1"/>
  <c r="C976" i="4"/>
  <c r="B976" i="4"/>
  <c r="B974" i="4"/>
  <c r="D974" i="4"/>
  <c r="I974" i="4" s="1"/>
  <c r="J974" i="4" s="1"/>
  <c r="B974" i="7" s="1"/>
  <c r="B974" i="8" s="1"/>
  <c r="C974" i="4"/>
  <c r="E966" i="8"/>
  <c r="C966" i="8"/>
  <c r="D966" i="8" s="1"/>
  <c r="F966" i="8"/>
  <c r="C973" i="4"/>
  <c r="B973" i="4"/>
  <c r="D973" i="4"/>
  <c r="I973" i="4" s="1"/>
  <c r="J973" i="4" s="1"/>
  <c r="B973" i="7" s="1"/>
  <c r="B973" i="8" s="1"/>
  <c r="F970" i="8"/>
  <c r="C970" i="8"/>
  <c r="D970" i="8" s="1"/>
  <c r="E970" i="8"/>
  <c r="D975" i="4"/>
  <c r="I975" i="4" s="1"/>
  <c r="J975" i="4" s="1"/>
  <c r="B975" i="7" s="1"/>
  <c r="B975" i="8" s="1"/>
  <c r="C975" i="4"/>
  <c r="B975" i="4"/>
  <c r="F968" i="8"/>
  <c r="C968" i="8"/>
  <c r="D968" i="8" s="1"/>
  <c r="E968" i="8"/>
  <c r="C979" i="4"/>
  <c r="B979" i="4"/>
  <c r="D979" i="4"/>
  <c r="I979" i="4" s="1"/>
  <c r="J979" i="4" s="1"/>
  <c r="B979" i="7" s="1"/>
  <c r="B979" i="8" s="1"/>
  <c r="C969" i="8"/>
  <c r="D969" i="8" s="1"/>
  <c r="E969" i="8"/>
  <c r="F969" i="8"/>
  <c r="D978" i="4"/>
  <c r="I978" i="4" s="1"/>
  <c r="J978" i="4" s="1"/>
  <c r="B978" i="7" s="1"/>
  <c r="B978" i="8" s="1"/>
  <c r="C978" i="4"/>
  <c r="B978" i="4"/>
  <c r="A997" i="2"/>
  <c r="A996" i="2"/>
  <c r="A995" i="2"/>
  <c r="A994" i="2"/>
  <c r="A993" i="2"/>
  <c r="A992" i="2"/>
  <c r="A991" i="2"/>
  <c r="B990" i="2"/>
  <c r="B981" i="7"/>
  <c r="C981" i="8" s="1"/>
  <c r="B981" i="4"/>
  <c r="B981" i="3"/>
  <c r="A982" i="7"/>
  <c r="A982" i="8" s="1"/>
  <c r="A982" i="3"/>
  <c r="A982" i="4" s="1"/>
  <c r="A983" i="7"/>
  <c r="A983" i="8" s="1"/>
  <c r="A983" i="3"/>
  <c r="A983" i="4" s="1"/>
  <c r="A984" i="7"/>
  <c r="A984" i="8" s="1"/>
  <c r="A984" i="3"/>
  <c r="A984" i="4" s="1"/>
  <c r="A985" i="7"/>
  <c r="A985" i="8" s="1"/>
  <c r="A985" i="3"/>
  <c r="A985" i="4" s="1"/>
  <c r="A986" i="7"/>
  <c r="A986" i="8" s="1"/>
  <c r="A986" i="3"/>
  <c r="A986" i="4" s="1"/>
  <c r="A987" i="7"/>
  <c r="A987" i="8" s="1"/>
  <c r="A987" i="3"/>
  <c r="A987" i="4" s="1"/>
  <c r="A988" i="7"/>
  <c r="A988" i="8" s="1"/>
  <c r="A988" i="3"/>
  <c r="A988" i="4" s="1"/>
  <c r="E976" i="8" l="1"/>
  <c r="C976" i="8"/>
  <c r="D976" i="8" s="1"/>
  <c r="F976" i="8"/>
  <c r="F975" i="8"/>
  <c r="C975" i="8"/>
  <c r="D975" i="8" s="1"/>
  <c r="E975" i="8"/>
  <c r="D985" i="4"/>
  <c r="I985" i="4" s="1"/>
  <c r="J985" i="4" s="1"/>
  <c r="B985" i="7" s="1"/>
  <c r="B985" i="8" s="1"/>
  <c r="C985" i="4"/>
  <c r="B985" i="4"/>
  <c r="D984" i="4"/>
  <c r="I984" i="4" s="1"/>
  <c r="J984" i="4" s="1"/>
  <c r="B984" i="7" s="1"/>
  <c r="B984" i="8" s="1"/>
  <c r="C984" i="4"/>
  <c r="B984" i="4"/>
  <c r="D983" i="4"/>
  <c r="I983" i="4" s="1"/>
  <c r="J983" i="4" s="1"/>
  <c r="B983" i="7" s="1"/>
  <c r="B983" i="8" s="1"/>
  <c r="C983" i="4"/>
  <c r="B983" i="4"/>
  <c r="F973" i="8"/>
  <c r="E973" i="8"/>
  <c r="C973" i="8"/>
  <c r="D973" i="8" s="1"/>
  <c r="D982" i="4"/>
  <c r="I982" i="4" s="1"/>
  <c r="J982" i="4" s="1"/>
  <c r="B982" i="7" s="1"/>
  <c r="B982" i="8" s="1"/>
  <c r="C982" i="4"/>
  <c r="B982" i="4"/>
  <c r="B986" i="4"/>
  <c r="D986" i="4"/>
  <c r="I986" i="4" s="1"/>
  <c r="J986" i="4" s="1"/>
  <c r="B986" i="7" s="1"/>
  <c r="B986" i="8" s="1"/>
  <c r="C986" i="4"/>
  <c r="F977" i="8"/>
  <c r="E977" i="8"/>
  <c r="C977" i="8"/>
  <c r="D977" i="8" s="1"/>
  <c r="F979" i="8"/>
  <c r="C979" i="8"/>
  <c r="D979" i="8" s="1"/>
  <c r="E979" i="8"/>
  <c r="D988" i="4"/>
  <c r="I988" i="4" s="1"/>
  <c r="J988" i="4" s="1"/>
  <c r="B988" i="7" s="1"/>
  <c r="B988" i="8" s="1"/>
  <c r="C988" i="4"/>
  <c r="B988" i="4"/>
  <c r="F978" i="8"/>
  <c r="C978" i="8"/>
  <c r="D978" i="8" s="1"/>
  <c r="E978" i="8"/>
  <c r="D987" i="4"/>
  <c r="I987" i="4" s="1"/>
  <c r="J987" i="4" s="1"/>
  <c r="B987" i="7" s="1"/>
  <c r="B987" i="8" s="1"/>
  <c r="C987" i="4"/>
  <c r="B987" i="4"/>
  <c r="F974" i="8"/>
  <c r="C974" i="8"/>
  <c r="D974" i="8" s="1"/>
  <c r="E974" i="8"/>
  <c r="A1006" i="2"/>
  <c r="A1005" i="2"/>
  <c r="A1004" i="2"/>
  <c r="A1003" i="2"/>
  <c r="A1002" i="2"/>
  <c r="A1001" i="2"/>
  <c r="A1000" i="2"/>
  <c r="B999" i="2"/>
  <c r="B990" i="7"/>
  <c r="C990" i="8" s="1"/>
  <c r="B990" i="4"/>
  <c r="B990" i="3"/>
  <c r="A991" i="7"/>
  <c r="A991" i="8" s="1"/>
  <c r="A991" i="3"/>
  <c r="A991" i="4" s="1"/>
  <c r="A992" i="7"/>
  <c r="A992" i="8" s="1"/>
  <c r="A992" i="3"/>
  <c r="A992" i="4" s="1"/>
  <c r="A993" i="7"/>
  <c r="A993" i="8" s="1"/>
  <c r="A993" i="3"/>
  <c r="A993" i="4" s="1"/>
  <c r="A994" i="7"/>
  <c r="A994" i="8" s="1"/>
  <c r="A994" i="3"/>
  <c r="A994" i="4" s="1"/>
  <c r="A995" i="7"/>
  <c r="A995" i="8" s="1"/>
  <c r="A995" i="3"/>
  <c r="A995" i="4" s="1"/>
  <c r="A996" i="7"/>
  <c r="A996" i="8" s="1"/>
  <c r="A996" i="3"/>
  <c r="A996" i="4" s="1"/>
  <c r="A997" i="7"/>
  <c r="A997" i="8" s="1"/>
  <c r="A997" i="3"/>
  <c r="A997" i="4" s="1"/>
  <c r="D995" i="4" l="1"/>
  <c r="I995" i="4" s="1"/>
  <c r="J995" i="4" s="1"/>
  <c r="B995" i="7" s="1"/>
  <c r="B995" i="8" s="1"/>
  <c r="C995" i="4"/>
  <c r="B995" i="4"/>
  <c r="F983" i="8"/>
  <c r="C983" i="8"/>
  <c r="D983" i="8" s="1"/>
  <c r="E983" i="8"/>
  <c r="B994" i="4"/>
  <c r="D994" i="4"/>
  <c r="I994" i="4" s="1"/>
  <c r="J994" i="4" s="1"/>
  <c r="B994" i="7" s="1"/>
  <c r="B994" i="8" s="1"/>
  <c r="C994" i="4"/>
  <c r="F984" i="8"/>
  <c r="C984" i="8"/>
  <c r="D984" i="8" s="1"/>
  <c r="E984" i="8"/>
  <c r="E985" i="8"/>
  <c r="F985" i="8"/>
  <c r="C985" i="8"/>
  <c r="D985" i="8" s="1"/>
  <c r="C993" i="4"/>
  <c r="B993" i="4"/>
  <c r="D993" i="4"/>
  <c r="I993" i="4" s="1"/>
  <c r="J993" i="4" s="1"/>
  <c r="B993" i="7" s="1"/>
  <c r="B993" i="8" s="1"/>
  <c r="F987" i="8"/>
  <c r="C987" i="8"/>
  <c r="D987" i="8" s="1"/>
  <c r="E987" i="8"/>
  <c r="C986" i="8"/>
  <c r="D986" i="8" s="1"/>
  <c r="E986" i="8"/>
  <c r="F986" i="8"/>
  <c r="F988" i="8"/>
  <c r="C988" i="8"/>
  <c r="D988" i="8" s="1"/>
  <c r="E988" i="8"/>
  <c r="D992" i="4"/>
  <c r="I992" i="4" s="1"/>
  <c r="J992" i="4" s="1"/>
  <c r="B992" i="7" s="1"/>
  <c r="B992" i="8" s="1"/>
  <c r="C992" i="4"/>
  <c r="B992" i="4"/>
  <c r="C982" i="8"/>
  <c r="D982" i="8" s="1"/>
  <c r="E982" i="8"/>
  <c r="F982" i="8"/>
  <c r="D991" i="4"/>
  <c r="I991" i="4" s="1"/>
  <c r="J991" i="4" s="1"/>
  <c r="B991" i="7" s="1"/>
  <c r="B991" i="8" s="1"/>
  <c r="C991" i="4"/>
  <c r="B991" i="4"/>
  <c r="D997" i="4"/>
  <c r="I997" i="4" s="1"/>
  <c r="J997" i="4" s="1"/>
  <c r="B997" i="7" s="1"/>
  <c r="B997" i="8" s="1"/>
  <c r="C997" i="4"/>
  <c r="B997" i="4"/>
  <c r="D996" i="4"/>
  <c r="I996" i="4" s="1"/>
  <c r="J996" i="4" s="1"/>
  <c r="B996" i="7" s="1"/>
  <c r="B996" i="8" s="1"/>
  <c r="C996" i="4"/>
  <c r="B996" i="4"/>
  <c r="A1015" i="2"/>
  <c r="A1014" i="2"/>
  <c r="A1013" i="2"/>
  <c r="A1012" i="2"/>
  <c r="A1011" i="2"/>
  <c r="A1010" i="2"/>
  <c r="A1009" i="2"/>
  <c r="B1008" i="2"/>
  <c r="B999" i="7"/>
  <c r="C999" i="8" s="1"/>
  <c r="B999" i="4"/>
  <c r="B999" i="3"/>
  <c r="A1000" i="7"/>
  <c r="A1000" i="8" s="1"/>
  <c r="A1000" i="3"/>
  <c r="A1000" i="4" s="1"/>
  <c r="A1001" i="7"/>
  <c r="A1001" i="8" s="1"/>
  <c r="A1001" i="3"/>
  <c r="A1001" i="4" s="1"/>
  <c r="A1002" i="7"/>
  <c r="A1002" i="8" s="1"/>
  <c r="A1002" i="3"/>
  <c r="A1002" i="4" s="1"/>
  <c r="A1003" i="7"/>
  <c r="A1003" i="8" s="1"/>
  <c r="A1003" i="3"/>
  <c r="A1003" i="4" s="1"/>
  <c r="A1004" i="7"/>
  <c r="A1004" i="8" s="1"/>
  <c r="A1004" i="3"/>
  <c r="A1004" i="4" s="1"/>
  <c r="A1005" i="7"/>
  <c r="A1005" i="8" s="1"/>
  <c r="A1005" i="3"/>
  <c r="A1005" i="4" s="1"/>
  <c r="A1006" i="7"/>
  <c r="A1006" i="8" s="1"/>
  <c r="A1006" i="3"/>
  <c r="A1006" i="4" s="1"/>
  <c r="C992" i="8" l="1"/>
  <c r="D992" i="8" s="1"/>
  <c r="E992" i="8"/>
  <c r="F992" i="8"/>
  <c r="D1003" i="4"/>
  <c r="I1003" i="4" s="1"/>
  <c r="J1003" i="4" s="1"/>
  <c r="B1003" i="7" s="1"/>
  <c r="B1003" i="8" s="1"/>
  <c r="C1003" i="4"/>
  <c r="B1003" i="4"/>
  <c r="D1002" i="4"/>
  <c r="I1002" i="4" s="1"/>
  <c r="J1002" i="4" s="1"/>
  <c r="B1002" i="7" s="1"/>
  <c r="B1002" i="8" s="1"/>
  <c r="C1002" i="4"/>
  <c r="B1002" i="4"/>
  <c r="C1001" i="4"/>
  <c r="B1001" i="4"/>
  <c r="D1001" i="4"/>
  <c r="I1001" i="4" s="1"/>
  <c r="J1001" i="4" s="1"/>
  <c r="B1001" i="7" s="1"/>
  <c r="B1001" i="8" s="1"/>
  <c r="E994" i="8"/>
  <c r="C994" i="8"/>
  <c r="D994" i="8" s="1"/>
  <c r="F994" i="8"/>
  <c r="D1000" i="4"/>
  <c r="I1000" i="4" s="1"/>
  <c r="J1000" i="4" s="1"/>
  <c r="B1000" i="7" s="1"/>
  <c r="B1000" i="8" s="1"/>
  <c r="C1000" i="4"/>
  <c r="B1000" i="4"/>
  <c r="F997" i="8"/>
  <c r="C997" i="8"/>
  <c r="D997" i="8" s="1"/>
  <c r="E997" i="8"/>
  <c r="D1004" i="4"/>
  <c r="I1004" i="4" s="1"/>
  <c r="J1004" i="4" s="1"/>
  <c r="B1004" i="7" s="1"/>
  <c r="B1004" i="8" s="1"/>
  <c r="C1004" i="4"/>
  <c r="B1004" i="4"/>
  <c r="C996" i="8"/>
  <c r="D996" i="8" s="1"/>
  <c r="E996" i="8"/>
  <c r="F996" i="8"/>
  <c r="B1006" i="4"/>
  <c r="D1006" i="4"/>
  <c r="I1006" i="4" s="1"/>
  <c r="J1006" i="4" s="1"/>
  <c r="B1006" i="7" s="1"/>
  <c r="B1006" i="8" s="1"/>
  <c r="C1006" i="4"/>
  <c r="F993" i="8"/>
  <c r="E993" i="8"/>
  <c r="C993" i="8"/>
  <c r="D993" i="8" s="1"/>
  <c r="F991" i="8"/>
  <c r="E991" i="8"/>
  <c r="C991" i="8"/>
  <c r="D991" i="8" s="1"/>
  <c r="D1005" i="4"/>
  <c r="I1005" i="4" s="1"/>
  <c r="J1005" i="4" s="1"/>
  <c r="B1005" i="7" s="1"/>
  <c r="B1005" i="8" s="1"/>
  <c r="C1005" i="4"/>
  <c r="B1005" i="4"/>
  <c r="F995" i="8"/>
  <c r="E995" i="8"/>
  <c r="C995" i="8"/>
  <c r="D995" i="8" s="1"/>
  <c r="A1024" i="2"/>
  <c r="A1023" i="2"/>
  <c r="A1022" i="2"/>
  <c r="A1021" i="2"/>
  <c r="A1020" i="2"/>
  <c r="A1019" i="2"/>
  <c r="A1018" i="2"/>
  <c r="B1017" i="2"/>
  <c r="B1008" i="7"/>
  <c r="C1008" i="8" s="1"/>
  <c r="B1008" i="4"/>
  <c r="B1008" i="3"/>
  <c r="A1009" i="7"/>
  <c r="A1009" i="8" s="1"/>
  <c r="A1009" i="3"/>
  <c r="A1009" i="4" s="1"/>
  <c r="A1010" i="7"/>
  <c r="A1010" i="8" s="1"/>
  <c r="A1010" i="3"/>
  <c r="A1010" i="4" s="1"/>
  <c r="A1011" i="7"/>
  <c r="A1011" i="8" s="1"/>
  <c r="A1011" i="3"/>
  <c r="A1011" i="4" s="1"/>
  <c r="A1012" i="7"/>
  <c r="A1012" i="8" s="1"/>
  <c r="A1012" i="3"/>
  <c r="A1012" i="4" s="1"/>
  <c r="A1013" i="7"/>
  <c r="A1013" i="8" s="1"/>
  <c r="A1013" i="3"/>
  <c r="A1013" i="4" s="1"/>
  <c r="A1014" i="7"/>
  <c r="A1014" i="8" s="1"/>
  <c r="A1014" i="3"/>
  <c r="A1014" i="4" s="1"/>
  <c r="A1015" i="7"/>
  <c r="A1015" i="8" s="1"/>
  <c r="A1015" i="3"/>
  <c r="A1015" i="4" s="1"/>
  <c r="F1000" i="8" l="1"/>
  <c r="E1000" i="8"/>
  <c r="C1000" i="8"/>
  <c r="D1000" i="8" s="1"/>
  <c r="C1013" i="4"/>
  <c r="B1013" i="4"/>
  <c r="D1013" i="4"/>
  <c r="I1013" i="4" s="1"/>
  <c r="J1013" i="4" s="1"/>
  <c r="B1013" i="7" s="1"/>
  <c r="B1013" i="8" s="1"/>
  <c r="F1006" i="8"/>
  <c r="C1006" i="8"/>
  <c r="D1006" i="8" s="1"/>
  <c r="E1006" i="8"/>
  <c r="C1001" i="8"/>
  <c r="D1001" i="8" s="1"/>
  <c r="F1001" i="8"/>
  <c r="E1001" i="8"/>
  <c r="D1012" i="4"/>
  <c r="I1012" i="4" s="1"/>
  <c r="J1012" i="4" s="1"/>
  <c r="B1012" i="7" s="1"/>
  <c r="B1012" i="8" s="1"/>
  <c r="C1012" i="4"/>
  <c r="B1012" i="4"/>
  <c r="D1010" i="4"/>
  <c r="I1010" i="4" s="1"/>
  <c r="J1010" i="4" s="1"/>
  <c r="B1010" i="7" s="1"/>
  <c r="B1010" i="8" s="1"/>
  <c r="C1010" i="4"/>
  <c r="B1010" i="4"/>
  <c r="D1011" i="4"/>
  <c r="I1011" i="4" s="1"/>
  <c r="J1011" i="4" s="1"/>
  <c r="B1011" i="7" s="1"/>
  <c r="B1011" i="8" s="1"/>
  <c r="C1011" i="4"/>
  <c r="B1011" i="4"/>
  <c r="F1002" i="8"/>
  <c r="E1002" i="8"/>
  <c r="C1002" i="8"/>
  <c r="D1002" i="8" s="1"/>
  <c r="D1009" i="4"/>
  <c r="I1009" i="4" s="1"/>
  <c r="J1009" i="4" s="1"/>
  <c r="B1009" i="7" s="1"/>
  <c r="B1009" i="8" s="1"/>
  <c r="C1009" i="4"/>
  <c r="B1009" i="4"/>
  <c r="E1004" i="8"/>
  <c r="C1004" i="8"/>
  <c r="D1004" i="8" s="1"/>
  <c r="F1004" i="8"/>
  <c r="C1005" i="8"/>
  <c r="D1005" i="8" s="1"/>
  <c r="F1005" i="8"/>
  <c r="E1005" i="8"/>
  <c r="E1003" i="8"/>
  <c r="F1003" i="8"/>
  <c r="C1003" i="8"/>
  <c r="D1003" i="8" s="1"/>
  <c r="D1015" i="4"/>
  <c r="I1015" i="4" s="1"/>
  <c r="J1015" i="4" s="1"/>
  <c r="B1015" i="7" s="1"/>
  <c r="B1015" i="8" s="1"/>
  <c r="C1015" i="4"/>
  <c r="B1015" i="4"/>
  <c r="B1014" i="4"/>
  <c r="D1014" i="4"/>
  <c r="I1014" i="4" s="1"/>
  <c r="J1014" i="4" s="1"/>
  <c r="B1014" i="7" s="1"/>
  <c r="B1014" i="8" s="1"/>
  <c r="C1014" i="4"/>
  <c r="A1033" i="2"/>
  <c r="A1032" i="2"/>
  <c r="A1031" i="2"/>
  <c r="A1030" i="2"/>
  <c r="A1029" i="2"/>
  <c r="A1028" i="2"/>
  <c r="A1027" i="2"/>
  <c r="B1026" i="2"/>
  <c r="B1017" i="7"/>
  <c r="C1017" i="8" s="1"/>
  <c r="B1017" i="4"/>
  <c r="B1017" i="3"/>
  <c r="A1018" i="7"/>
  <c r="A1018" i="8" s="1"/>
  <c r="A1018" i="3"/>
  <c r="A1018" i="4" s="1"/>
  <c r="A1019" i="7"/>
  <c r="A1019" i="8" s="1"/>
  <c r="A1019" i="3"/>
  <c r="A1019" i="4" s="1"/>
  <c r="A1020" i="7"/>
  <c r="A1020" i="8" s="1"/>
  <c r="A1020" i="3"/>
  <c r="A1020" i="4" s="1"/>
  <c r="A1021" i="7"/>
  <c r="A1021" i="8" s="1"/>
  <c r="A1021" i="3"/>
  <c r="A1021" i="4" s="1"/>
  <c r="A1022" i="7"/>
  <c r="A1022" i="8" s="1"/>
  <c r="A1022" i="3"/>
  <c r="A1022" i="4" s="1"/>
  <c r="A1023" i="7"/>
  <c r="A1023" i="8" s="1"/>
  <c r="A1023" i="3"/>
  <c r="A1023" i="4" s="1"/>
  <c r="A1024" i="7"/>
  <c r="A1024" i="8" s="1"/>
  <c r="A1024" i="3"/>
  <c r="A1024" i="4" s="1"/>
  <c r="F1010" i="8" l="1"/>
  <c r="C1010" i="8"/>
  <c r="D1010" i="8" s="1"/>
  <c r="E1010" i="8"/>
  <c r="E1012" i="8"/>
  <c r="F1012" i="8"/>
  <c r="C1012" i="8"/>
  <c r="D1012" i="8" s="1"/>
  <c r="C1021" i="4"/>
  <c r="B1021" i="4"/>
  <c r="D1021" i="4"/>
  <c r="I1021" i="4" s="1"/>
  <c r="J1021" i="4" s="1"/>
  <c r="B1021" i="7" s="1"/>
  <c r="B1021" i="8" s="1"/>
  <c r="C1009" i="8"/>
  <c r="D1009" i="8" s="1"/>
  <c r="E1009" i="8"/>
  <c r="F1009" i="8"/>
  <c r="D1018" i="4"/>
  <c r="I1018" i="4" s="1"/>
  <c r="J1018" i="4" s="1"/>
  <c r="B1018" i="7" s="1"/>
  <c r="B1018" i="8" s="1"/>
  <c r="C1018" i="4"/>
  <c r="B1018" i="4"/>
  <c r="D1020" i="4"/>
  <c r="I1020" i="4" s="1"/>
  <c r="J1020" i="4" s="1"/>
  <c r="B1020" i="7" s="1"/>
  <c r="B1020" i="8" s="1"/>
  <c r="C1020" i="4"/>
  <c r="B1020" i="4"/>
  <c r="E1013" i="8"/>
  <c r="C1013" i="8"/>
  <c r="D1013" i="8" s="1"/>
  <c r="F1013" i="8"/>
  <c r="F1015" i="8"/>
  <c r="C1015" i="8"/>
  <c r="D1015" i="8" s="1"/>
  <c r="E1015" i="8"/>
  <c r="F1014" i="8"/>
  <c r="C1014" i="8"/>
  <c r="D1014" i="8" s="1"/>
  <c r="E1014" i="8"/>
  <c r="F1011" i="8"/>
  <c r="C1011" i="8"/>
  <c r="D1011" i="8" s="1"/>
  <c r="E1011" i="8"/>
  <c r="D1022" i="4"/>
  <c r="I1022" i="4" s="1"/>
  <c r="J1022" i="4" s="1"/>
  <c r="B1022" i="7" s="1"/>
  <c r="B1022" i="8" s="1"/>
  <c r="C1022" i="4"/>
  <c r="B1022" i="4"/>
  <c r="D1019" i="4"/>
  <c r="I1019" i="4" s="1"/>
  <c r="J1019" i="4" s="1"/>
  <c r="B1019" i="7" s="1"/>
  <c r="B1019" i="8" s="1"/>
  <c r="C1019" i="4"/>
  <c r="B1019" i="4"/>
  <c r="D1024" i="4"/>
  <c r="I1024" i="4" s="1"/>
  <c r="J1024" i="4" s="1"/>
  <c r="B1024" i="7" s="1"/>
  <c r="B1024" i="8" s="1"/>
  <c r="C1024" i="4"/>
  <c r="B1024" i="4"/>
  <c r="D1023" i="4"/>
  <c r="I1023" i="4" s="1"/>
  <c r="J1023" i="4" s="1"/>
  <c r="B1023" i="7" s="1"/>
  <c r="B1023" i="8" s="1"/>
  <c r="C1023" i="4"/>
  <c r="B1023" i="4"/>
  <c r="A1042" i="2"/>
  <c r="A1041" i="2"/>
  <c r="A1040" i="2"/>
  <c r="A1039" i="2"/>
  <c r="A1038" i="2"/>
  <c r="A1037" i="2"/>
  <c r="A1036" i="2"/>
  <c r="B1035" i="2"/>
  <c r="B1026" i="7"/>
  <c r="C1026" i="8" s="1"/>
  <c r="B1026" i="4"/>
  <c r="B1026" i="3"/>
  <c r="A1027" i="7"/>
  <c r="A1027" i="8" s="1"/>
  <c r="A1027" i="3"/>
  <c r="A1027" i="4" s="1"/>
  <c r="A1028" i="7"/>
  <c r="A1028" i="8" s="1"/>
  <c r="A1028" i="3"/>
  <c r="A1028" i="4" s="1"/>
  <c r="A1029" i="7"/>
  <c r="A1029" i="8" s="1"/>
  <c r="A1029" i="3"/>
  <c r="A1029" i="4" s="1"/>
  <c r="A1030" i="7"/>
  <c r="A1030" i="8" s="1"/>
  <c r="A1030" i="3"/>
  <c r="A1030" i="4" s="1"/>
  <c r="A1031" i="7"/>
  <c r="A1031" i="8" s="1"/>
  <c r="A1031" i="3"/>
  <c r="A1031" i="4" s="1"/>
  <c r="A1032" i="7"/>
  <c r="A1032" i="8" s="1"/>
  <c r="A1032" i="3"/>
  <c r="A1032" i="4" s="1"/>
  <c r="A1033" i="7"/>
  <c r="A1033" i="8" s="1"/>
  <c r="A1033" i="3"/>
  <c r="A1033" i="4" s="1"/>
  <c r="F1020" i="8" l="1"/>
  <c r="C1020" i="8"/>
  <c r="D1020" i="8" s="1"/>
  <c r="E1020" i="8"/>
  <c r="C1018" i="8"/>
  <c r="D1018" i="8" s="1"/>
  <c r="E1018" i="8"/>
  <c r="F1018" i="8"/>
  <c r="C1022" i="8"/>
  <c r="D1022" i="8" s="1"/>
  <c r="E1022" i="8"/>
  <c r="F1022" i="8"/>
  <c r="D1030" i="4"/>
  <c r="I1030" i="4" s="1"/>
  <c r="J1030" i="4" s="1"/>
  <c r="B1030" i="7" s="1"/>
  <c r="B1030" i="8" s="1"/>
  <c r="C1030" i="4"/>
  <c r="B1030" i="4"/>
  <c r="E1021" i="8"/>
  <c r="F1021" i="8"/>
  <c r="C1021" i="8"/>
  <c r="D1021" i="8" s="1"/>
  <c r="D1031" i="4"/>
  <c r="I1031" i="4" s="1"/>
  <c r="J1031" i="4" s="1"/>
  <c r="B1031" i="7" s="1"/>
  <c r="B1031" i="8" s="1"/>
  <c r="C1031" i="4"/>
  <c r="B1031" i="4"/>
  <c r="C1023" i="8"/>
  <c r="D1023" i="8" s="1"/>
  <c r="F1023" i="8"/>
  <c r="E1023" i="8"/>
  <c r="F1024" i="8"/>
  <c r="C1024" i="8"/>
  <c r="D1024" i="8" s="1"/>
  <c r="E1024" i="8"/>
  <c r="D1027" i="4"/>
  <c r="I1027" i="4" s="1"/>
  <c r="J1027" i="4" s="1"/>
  <c r="B1027" i="7" s="1"/>
  <c r="B1027" i="8" s="1"/>
  <c r="C1027" i="4"/>
  <c r="B1027" i="4"/>
  <c r="D1029" i="4"/>
  <c r="I1029" i="4" s="1"/>
  <c r="J1029" i="4" s="1"/>
  <c r="B1029" i="7" s="1"/>
  <c r="B1029" i="8" s="1"/>
  <c r="C1029" i="4"/>
  <c r="B1029" i="4"/>
  <c r="C1033" i="4"/>
  <c r="B1033" i="4"/>
  <c r="D1033" i="4"/>
  <c r="I1033" i="4" s="1"/>
  <c r="J1033" i="4" s="1"/>
  <c r="B1033" i="7" s="1"/>
  <c r="B1033" i="8" s="1"/>
  <c r="C1019" i="8"/>
  <c r="D1019" i="8" s="1"/>
  <c r="F1019" i="8"/>
  <c r="E1019" i="8"/>
  <c r="B1028" i="4"/>
  <c r="D1028" i="4"/>
  <c r="I1028" i="4" s="1"/>
  <c r="J1028" i="4" s="1"/>
  <c r="B1028" i="7" s="1"/>
  <c r="B1028" i="8" s="1"/>
  <c r="C1028" i="4"/>
  <c r="D1032" i="4"/>
  <c r="I1032" i="4" s="1"/>
  <c r="J1032" i="4" s="1"/>
  <c r="B1032" i="7" s="1"/>
  <c r="B1032" i="8" s="1"/>
  <c r="C1032" i="4"/>
  <c r="B1032" i="4"/>
  <c r="A1051" i="2"/>
  <c r="A1050" i="2"/>
  <c r="A1049" i="2"/>
  <c r="A1048" i="2"/>
  <c r="A1047" i="2"/>
  <c r="A1046" i="2"/>
  <c r="A1045" i="2"/>
  <c r="B1044" i="2"/>
  <c r="B1035" i="7"/>
  <c r="C1035" i="8" s="1"/>
  <c r="B1035" i="4"/>
  <c r="B1035" i="3"/>
  <c r="A1036" i="7"/>
  <c r="A1036" i="8" s="1"/>
  <c r="A1036" i="3"/>
  <c r="A1036" i="4" s="1"/>
  <c r="A1037" i="7"/>
  <c r="A1037" i="8" s="1"/>
  <c r="A1037" i="3"/>
  <c r="A1037" i="4" s="1"/>
  <c r="A1038" i="7"/>
  <c r="A1038" i="8" s="1"/>
  <c r="A1038" i="3"/>
  <c r="A1038" i="4" s="1"/>
  <c r="A1039" i="7"/>
  <c r="A1039" i="8" s="1"/>
  <c r="A1039" i="3"/>
  <c r="A1039" i="4" s="1"/>
  <c r="A1040" i="7"/>
  <c r="A1040" i="8" s="1"/>
  <c r="A1040" i="3"/>
  <c r="A1040" i="4" s="1"/>
  <c r="A1041" i="7"/>
  <c r="A1041" i="8" s="1"/>
  <c r="A1041" i="3"/>
  <c r="A1041" i="4" s="1"/>
  <c r="A1042" i="7"/>
  <c r="A1042" i="8" s="1"/>
  <c r="A1042" i="3"/>
  <c r="A1042" i="4" s="1"/>
  <c r="C1031" i="8" l="1"/>
  <c r="D1031" i="8" s="1"/>
  <c r="E1031" i="8"/>
  <c r="F1031" i="8"/>
  <c r="D1040" i="4"/>
  <c r="I1040" i="4" s="1"/>
  <c r="J1040" i="4" s="1"/>
  <c r="B1040" i="7" s="1"/>
  <c r="B1040" i="8" s="1"/>
  <c r="C1040" i="4"/>
  <c r="B1040" i="4"/>
  <c r="F1029" i="8"/>
  <c r="C1029" i="8"/>
  <c r="D1029" i="8" s="1"/>
  <c r="E1029" i="8"/>
  <c r="E1030" i="8"/>
  <c r="F1030" i="8"/>
  <c r="C1030" i="8"/>
  <c r="D1030" i="8" s="1"/>
  <c r="D1037" i="4"/>
  <c r="I1037" i="4" s="1"/>
  <c r="J1037" i="4" s="1"/>
  <c r="B1037" i="7" s="1"/>
  <c r="B1037" i="8" s="1"/>
  <c r="C1037" i="4"/>
  <c r="B1037" i="4"/>
  <c r="F1032" i="8"/>
  <c r="C1032" i="8"/>
  <c r="D1032" i="8" s="1"/>
  <c r="E1032" i="8"/>
  <c r="D1039" i="4"/>
  <c r="I1039" i="4" s="1"/>
  <c r="J1039" i="4" s="1"/>
  <c r="B1039" i="7" s="1"/>
  <c r="B1039" i="8" s="1"/>
  <c r="C1039" i="4"/>
  <c r="B1039" i="4"/>
  <c r="F1028" i="8"/>
  <c r="C1028" i="8"/>
  <c r="D1028" i="8" s="1"/>
  <c r="E1028" i="8"/>
  <c r="D1038" i="4"/>
  <c r="I1038" i="4" s="1"/>
  <c r="J1038" i="4" s="1"/>
  <c r="B1038" i="7" s="1"/>
  <c r="B1038" i="8" s="1"/>
  <c r="C1038" i="4"/>
  <c r="B1038" i="4"/>
  <c r="B1036" i="4"/>
  <c r="C1036" i="4"/>
  <c r="D1036" i="4"/>
  <c r="I1036" i="4" s="1"/>
  <c r="J1036" i="4" s="1"/>
  <c r="B1036" i="7" s="1"/>
  <c r="B1036" i="8" s="1"/>
  <c r="C1027" i="8"/>
  <c r="D1027" i="8" s="1"/>
  <c r="E1027" i="8"/>
  <c r="F1027" i="8"/>
  <c r="D1042" i="4"/>
  <c r="I1042" i="4" s="1"/>
  <c r="J1042" i="4" s="1"/>
  <c r="B1042" i="7" s="1"/>
  <c r="B1042" i="8" s="1"/>
  <c r="C1042" i="4"/>
  <c r="B1042" i="4"/>
  <c r="C1041" i="4"/>
  <c r="B1041" i="4"/>
  <c r="D1041" i="4"/>
  <c r="I1041" i="4" s="1"/>
  <c r="J1041" i="4" s="1"/>
  <c r="B1041" i="7" s="1"/>
  <c r="B1041" i="8" s="1"/>
  <c r="F1033" i="8"/>
  <c r="C1033" i="8"/>
  <c r="D1033" i="8" s="1"/>
  <c r="E1033" i="8"/>
  <c r="A1060" i="2"/>
  <c r="A1059" i="2"/>
  <c r="A1058" i="2"/>
  <c r="A1057" i="2"/>
  <c r="A1056" i="2"/>
  <c r="A1055" i="2"/>
  <c r="A1054" i="2"/>
  <c r="B1053" i="2"/>
  <c r="B1044" i="7"/>
  <c r="C1044" i="8" s="1"/>
  <c r="B1044" i="4"/>
  <c r="B1044" i="3"/>
  <c r="A1045" i="7"/>
  <c r="A1045" i="8" s="1"/>
  <c r="A1045" i="3"/>
  <c r="A1045" i="4" s="1"/>
  <c r="A1046" i="7"/>
  <c r="A1046" i="8" s="1"/>
  <c r="A1046" i="3"/>
  <c r="A1046" i="4" s="1"/>
  <c r="A1047" i="7"/>
  <c r="A1047" i="8" s="1"/>
  <c r="A1047" i="3"/>
  <c r="A1047" i="4" s="1"/>
  <c r="A1048" i="7"/>
  <c r="A1048" i="8" s="1"/>
  <c r="A1048" i="3"/>
  <c r="A1048" i="4" s="1"/>
  <c r="A1049" i="7"/>
  <c r="A1049" i="8" s="1"/>
  <c r="A1049" i="3"/>
  <c r="A1049" i="4" s="1"/>
  <c r="A1050" i="7"/>
  <c r="A1050" i="8" s="1"/>
  <c r="A1050" i="3"/>
  <c r="A1050" i="4" s="1"/>
  <c r="A1051" i="7"/>
  <c r="A1051" i="8" s="1"/>
  <c r="A1051" i="3"/>
  <c r="A1051" i="4" s="1"/>
  <c r="F1036" i="8" l="1"/>
  <c r="E1036" i="8"/>
  <c r="C1036" i="8"/>
  <c r="D1036" i="8" s="1"/>
  <c r="C1037" i="8"/>
  <c r="D1037" i="8" s="1"/>
  <c r="E1037" i="8"/>
  <c r="F1037" i="8"/>
  <c r="B1048" i="4"/>
  <c r="D1048" i="4"/>
  <c r="I1048" i="4" s="1"/>
  <c r="J1048" i="4" s="1"/>
  <c r="B1048" i="7" s="1"/>
  <c r="B1048" i="8" s="1"/>
  <c r="C1048" i="4"/>
  <c r="F1038" i="8"/>
  <c r="E1038" i="8"/>
  <c r="C1038" i="8"/>
  <c r="D1038" i="8" s="1"/>
  <c r="D1049" i="4"/>
  <c r="I1049" i="4" s="1"/>
  <c r="J1049" i="4" s="1"/>
  <c r="B1049" i="7" s="1"/>
  <c r="B1049" i="8" s="1"/>
  <c r="C1049" i="4"/>
  <c r="B1049" i="4"/>
  <c r="F1041" i="8"/>
  <c r="C1041" i="8"/>
  <c r="D1041" i="8" s="1"/>
  <c r="E1041" i="8"/>
  <c r="D1045" i="4"/>
  <c r="I1045" i="4" s="1"/>
  <c r="J1045" i="4" s="1"/>
  <c r="B1045" i="7" s="1"/>
  <c r="B1045" i="8" s="1"/>
  <c r="C1045" i="4"/>
  <c r="B1045" i="4"/>
  <c r="D1046" i="4"/>
  <c r="I1046" i="4" s="1"/>
  <c r="J1046" i="4" s="1"/>
  <c r="B1046" i="7" s="1"/>
  <c r="B1046" i="8" s="1"/>
  <c r="C1046" i="4"/>
  <c r="B1046" i="4"/>
  <c r="D1047" i="4"/>
  <c r="I1047" i="4" s="1"/>
  <c r="J1047" i="4" s="1"/>
  <c r="B1047" i="7" s="1"/>
  <c r="B1047" i="8" s="1"/>
  <c r="C1047" i="4"/>
  <c r="B1047" i="4"/>
  <c r="E1040" i="8"/>
  <c r="C1040" i="8"/>
  <c r="D1040" i="8" s="1"/>
  <c r="F1040" i="8"/>
  <c r="E1039" i="8"/>
  <c r="C1039" i="8"/>
  <c r="D1039" i="8" s="1"/>
  <c r="F1039" i="8"/>
  <c r="F1042" i="8"/>
  <c r="C1042" i="8"/>
  <c r="D1042" i="8" s="1"/>
  <c r="E1042" i="8"/>
  <c r="D1051" i="4"/>
  <c r="I1051" i="4" s="1"/>
  <c r="J1051" i="4" s="1"/>
  <c r="B1051" i="7" s="1"/>
  <c r="B1051" i="8" s="1"/>
  <c r="C1051" i="4"/>
  <c r="B1051" i="4"/>
  <c r="D1050" i="4"/>
  <c r="I1050" i="4" s="1"/>
  <c r="J1050" i="4" s="1"/>
  <c r="B1050" i="7" s="1"/>
  <c r="B1050" i="8" s="1"/>
  <c r="C1050" i="4"/>
  <c r="B1050" i="4"/>
  <c r="A1069" i="2"/>
  <c r="A1068" i="2"/>
  <c r="A1067" i="2"/>
  <c r="A1066" i="2"/>
  <c r="A1065" i="2"/>
  <c r="A1064" i="2"/>
  <c r="A1063" i="2"/>
  <c r="B1062" i="2"/>
  <c r="B1053" i="7"/>
  <c r="C1053" i="8" s="1"/>
  <c r="B1053" i="4"/>
  <c r="B1053" i="3"/>
  <c r="A1054" i="7"/>
  <c r="A1054" i="8" s="1"/>
  <c r="A1054" i="3"/>
  <c r="A1054" i="4" s="1"/>
  <c r="A1055" i="7"/>
  <c r="A1055" i="8" s="1"/>
  <c r="A1055" i="3"/>
  <c r="A1055" i="4" s="1"/>
  <c r="A1056" i="7"/>
  <c r="A1056" i="8" s="1"/>
  <c r="A1056" i="3"/>
  <c r="A1056" i="4" s="1"/>
  <c r="A1057" i="7"/>
  <c r="A1057" i="8" s="1"/>
  <c r="A1057" i="3"/>
  <c r="A1057" i="4" s="1"/>
  <c r="A1058" i="7"/>
  <c r="A1058" i="8" s="1"/>
  <c r="A1058" i="3"/>
  <c r="A1058" i="4" s="1"/>
  <c r="A1059" i="7"/>
  <c r="A1059" i="8" s="1"/>
  <c r="A1059" i="3"/>
  <c r="A1059" i="4" s="1"/>
  <c r="A1060" i="7"/>
  <c r="A1060" i="8" s="1"/>
  <c r="A1060" i="3"/>
  <c r="A1060" i="4" s="1"/>
  <c r="C1049" i="8" l="1"/>
  <c r="D1049" i="8" s="1"/>
  <c r="E1049" i="8"/>
  <c r="F1049" i="8"/>
  <c r="D1058" i="4"/>
  <c r="I1058" i="4" s="1"/>
  <c r="J1058" i="4" s="1"/>
  <c r="B1058" i="7" s="1"/>
  <c r="B1058" i="8" s="1"/>
  <c r="C1058" i="4"/>
  <c r="B1058" i="4"/>
  <c r="D1057" i="4"/>
  <c r="I1057" i="4" s="1"/>
  <c r="J1057" i="4" s="1"/>
  <c r="B1057" i="7" s="1"/>
  <c r="B1057" i="8" s="1"/>
  <c r="C1057" i="4"/>
  <c r="B1057" i="4"/>
  <c r="C1047" i="8"/>
  <c r="D1047" i="8" s="1"/>
  <c r="F1047" i="8"/>
  <c r="E1047" i="8"/>
  <c r="E1048" i="8"/>
  <c r="F1048" i="8"/>
  <c r="C1048" i="8"/>
  <c r="D1048" i="8" s="1"/>
  <c r="B1056" i="4"/>
  <c r="D1056" i="4"/>
  <c r="I1056" i="4" s="1"/>
  <c r="J1056" i="4" s="1"/>
  <c r="B1056" i="7" s="1"/>
  <c r="B1056" i="8" s="1"/>
  <c r="C1056" i="4"/>
  <c r="D1054" i="4"/>
  <c r="I1054" i="4" s="1"/>
  <c r="J1054" i="4" s="1"/>
  <c r="B1054" i="7" s="1"/>
  <c r="B1054" i="8" s="1"/>
  <c r="C1054" i="4"/>
  <c r="B1054" i="4"/>
  <c r="C1046" i="8"/>
  <c r="D1046" i="8" s="1"/>
  <c r="E1046" i="8"/>
  <c r="F1046" i="8"/>
  <c r="F1051" i="8"/>
  <c r="C1051" i="8"/>
  <c r="D1051" i="8" s="1"/>
  <c r="E1051" i="8"/>
  <c r="C1055" i="4"/>
  <c r="B1055" i="4"/>
  <c r="D1055" i="4"/>
  <c r="I1055" i="4" s="1"/>
  <c r="J1055" i="4" s="1"/>
  <c r="B1055" i="7" s="1"/>
  <c r="B1055" i="8" s="1"/>
  <c r="C1045" i="8"/>
  <c r="D1045" i="8" s="1"/>
  <c r="E1045" i="8"/>
  <c r="F1045" i="8"/>
  <c r="C1050" i="8"/>
  <c r="D1050" i="8" s="1"/>
  <c r="E1050" i="8"/>
  <c r="F1050" i="8"/>
  <c r="D1060" i="4"/>
  <c r="I1060" i="4" s="1"/>
  <c r="J1060" i="4" s="1"/>
  <c r="B1060" i="7" s="1"/>
  <c r="B1060" i="8" s="1"/>
  <c r="C1060" i="4"/>
  <c r="B1060" i="4"/>
  <c r="D1059" i="4"/>
  <c r="I1059" i="4" s="1"/>
  <c r="J1059" i="4" s="1"/>
  <c r="B1059" i="7" s="1"/>
  <c r="B1059" i="8" s="1"/>
  <c r="C1059" i="4"/>
  <c r="B1059" i="4"/>
  <c r="A1078" i="2"/>
  <c r="A1077" i="2"/>
  <c r="A1076" i="2"/>
  <c r="A1075" i="2"/>
  <c r="A1074" i="2"/>
  <c r="A1073" i="2"/>
  <c r="A1072" i="2"/>
  <c r="B1071" i="2"/>
  <c r="B1062" i="7"/>
  <c r="C1062" i="8" s="1"/>
  <c r="B1062" i="4"/>
  <c r="B1062" i="3"/>
  <c r="A1063" i="7"/>
  <c r="A1063" i="8" s="1"/>
  <c r="A1063" i="3"/>
  <c r="A1063" i="4" s="1"/>
  <c r="A1064" i="7"/>
  <c r="A1064" i="8" s="1"/>
  <c r="A1064" i="3"/>
  <c r="A1064" i="4" s="1"/>
  <c r="A1065" i="7"/>
  <c r="A1065" i="8" s="1"/>
  <c r="A1065" i="3"/>
  <c r="A1065" i="4" s="1"/>
  <c r="A1066" i="7"/>
  <c r="A1066" i="8" s="1"/>
  <c r="A1066" i="3"/>
  <c r="A1066" i="4" s="1"/>
  <c r="A1067" i="7"/>
  <c r="A1067" i="8" s="1"/>
  <c r="A1067" i="3"/>
  <c r="A1067" i="4" s="1"/>
  <c r="A1068" i="7"/>
  <c r="A1068" i="8" s="1"/>
  <c r="A1068" i="3"/>
  <c r="A1068" i="4" s="1"/>
  <c r="A1069" i="7"/>
  <c r="A1069" i="8" s="1"/>
  <c r="A1069" i="3"/>
  <c r="A1069" i="4" s="1"/>
  <c r="F1055" i="8" l="1"/>
  <c r="C1055" i="8"/>
  <c r="D1055" i="8" s="1"/>
  <c r="E1055" i="8"/>
  <c r="D1066" i="4"/>
  <c r="I1066" i="4" s="1"/>
  <c r="J1066" i="4" s="1"/>
  <c r="B1066" i="7" s="1"/>
  <c r="B1066" i="8" s="1"/>
  <c r="C1066" i="4"/>
  <c r="B1066" i="4"/>
  <c r="D1065" i="4"/>
  <c r="I1065" i="4" s="1"/>
  <c r="J1065" i="4" s="1"/>
  <c r="B1065" i="7" s="1"/>
  <c r="B1065" i="8" s="1"/>
  <c r="C1065" i="4"/>
  <c r="B1065" i="4"/>
  <c r="D1064" i="4"/>
  <c r="I1064" i="4" s="1"/>
  <c r="J1064" i="4" s="1"/>
  <c r="B1064" i="7" s="1"/>
  <c r="B1064" i="8" s="1"/>
  <c r="C1064" i="4"/>
  <c r="B1064" i="4"/>
  <c r="F1059" i="8"/>
  <c r="C1059" i="8"/>
  <c r="D1059" i="8" s="1"/>
  <c r="E1059" i="8"/>
  <c r="D1067" i="4"/>
  <c r="I1067" i="4" s="1"/>
  <c r="J1067" i="4" s="1"/>
  <c r="B1067" i="7" s="1"/>
  <c r="B1067" i="8" s="1"/>
  <c r="C1067" i="4"/>
  <c r="B1067" i="4"/>
  <c r="E1057" i="8"/>
  <c r="C1057" i="8"/>
  <c r="D1057" i="8" s="1"/>
  <c r="F1057" i="8"/>
  <c r="B1068" i="4"/>
  <c r="D1068" i="4"/>
  <c r="I1068" i="4" s="1"/>
  <c r="J1068" i="4" s="1"/>
  <c r="B1068" i="7" s="1"/>
  <c r="B1068" i="8" s="1"/>
  <c r="C1068" i="4"/>
  <c r="C1063" i="4"/>
  <c r="B1063" i="4"/>
  <c r="D1063" i="4"/>
  <c r="I1063" i="4" s="1"/>
  <c r="J1063" i="4" s="1"/>
  <c r="B1063" i="7" s="1"/>
  <c r="B1063" i="8" s="1"/>
  <c r="C1060" i="8"/>
  <c r="D1060" i="8" s="1"/>
  <c r="E1060" i="8"/>
  <c r="F1060" i="8"/>
  <c r="C1058" i="8"/>
  <c r="D1058" i="8" s="1"/>
  <c r="E1058" i="8"/>
  <c r="F1058" i="8"/>
  <c r="D1069" i="4"/>
  <c r="I1069" i="4" s="1"/>
  <c r="J1069" i="4" s="1"/>
  <c r="B1069" i="7" s="1"/>
  <c r="B1069" i="8" s="1"/>
  <c r="C1069" i="4"/>
  <c r="B1069" i="4"/>
  <c r="C1054" i="8"/>
  <c r="D1054" i="8" s="1"/>
  <c r="E1054" i="8"/>
  <c r="F1054" i="8"/>
  <c r="E1056" i="8"/>
  <c r="F1056" i="8"/>
  <c r="C1056" i="8"/>
  <c r="D1056" i="8" s="1"/>
  <c r="A1087" i="2"/>
  <c r="A1086" i="2"/>
  <c r="A1085" i="2"/>
  <c r="A1084" i="2"/>
  <c r="A1083" i="2"/>
  <c r="A1082" i="2"/>
  <c r="A1081" i="2"/>
  <c r="B1080" i="2"/>
  <c r="B1071" i="7"/>
  <c r="C1071" i="8" s="1"/>
  <c r="B1071" i="4"/>
  <c r="B1071" i="3"/>
  <c r="A1072" i="7"/>
  <c r="A1072" i="8" s="1"/>
  <c r="A1072" i="3"/>
  <c r="A1072" i="4" s="1"/>
  <c r="A1073" i="7"/>
  <c r="A1073" i="8" s="1"/>
  <c r="A1073" i="3"/>
  <c r="A1073" i="4" s="1"/>
  <c r="A1074" i="7"/>
  <c r="A1074" i="8" s="1"/>
  <c r="A1074" i="3"/>
  <c r="A1074" i="4" s="1"/>
  <c r="A1075" i="7"/>
  <c r="A1075" i="8" s="1"/>
  <c r="A1075" i="3"/>
  <c r="A1075" i="4" s="1"/>
  <c r="A1076" i="7"/>
  <c r="A1076" i="8" s="1"/>
  <c r="A1076" i="3"/>
  <c r="A1076" i="4" s="1"/>
  <c r="A1077" i="7"/>
  <c r="A1077" i="8" s="1"/>
  <c r="A1077" i="3"/>
  <c r="A1077" i="4" s="1"/>
  <c r="A1078" i="7"/>
  <c r="A1078" i="8" s="1"/>
  <c r="A1078" i="3"/>
  <c r="A1078" i="4" s="1"/>
  <c r="C1067" i="8" l="1"/>
  <c r="D1067" i="8" s="1"/>
  <c r="E1067" i="8"/>
  <c r="F1067" i="8"/>
  <c r="C1063" i="8"/>
  <c r="D1063" i="8" s="1"/>
  <c r="E1063" i="8"/>
  <c r="F1063" i="8"/>
  <c r="F1064" i="8"/>
  <c r="C1064" i="8"/>
  <c r="D1064" i="8" s="1"/>
  <c r="E1064" i="8"/>
  <c r="D1073" i="4"/>
  <c r="I1073" i="4" s="1"/>
  <c r="J1073" i="4" s="1"/>
  <c r="B1073" i="7" s="1"/>
  <c r="B1073" i="8" s="1"/>
  <c r="C1073" i="4"/>
  <c r="B1073" i="4"/>
  <c r="D1074" i="4"/>
  <c r="I1074" i="4" s="1"/>
  <c r="J1074" i="4" s="1"/>
  <c r="B1074" i="7" s="1"/>
  <c r="B1074" i="8" s="1"/>
  <c r="C1074" i="4"/>
  <c r="B1074" i="4"/>
  <c r="C1075" i="4"/>
  <c r="B1075" i="4"/>
  <c r="D1075" i="4"/>
  <c r="I1075" i="4" s="1"/>
  <c r="J1075" i="4" s="1"/>
  <c r="B1075" i="7" s="1"/>
  <c r="B1075" i="8" s="1"/>
  <c r="F1065" i="8"/>
  <c r="C1065" i="8"/>
  <c r="D1065" i="8" s="1"/>
  <c r="E1065" i="8"/>
  <c r="F1068" i="8"/>
  <c r="C1068" i="8"/>
  <c r="D1068" i="8" s="1"/>
  <c r="E1068" i="8"/>
  <c r="E1066" i="8"/>
  <c r="F1066" i="8"/>
  <c r="C1066" i="8"/>
  <c r="D1066" i="8" s="1"/>
  <c r="D1072" i="4"/>
  <c r="I1072" i="4" s="1"/>
  <c r="J1072" i="4" s="1"/>
  <c r="B1072" i="7" s="1"/>
  <c r="B1072" i="8" s="1"/>
  <c r="C1072" i="4"/>
  <c r="B1072" i="4"/>
  <c r="D1078" i="4"/>
  <c r="I1078" i="4" s="1"/>
  <c r="J1078" i="4" s="1"/>
  <c r="B1078" i="7" s="1"/>
  <c r="B1078" i="8" s="1"/>
  <c r="C1078" i="4"/>
  <c r="B1078" i="4"/>
  <c r="B1076" i="4"/>
  <c r="D1076" i="4"/>
  <c r="I1076" i="4" s="1"/>
  <c r="J1076" i="4" s="1"/>
  <c r="B1076" i="7" s="1"/>
  <c r="B1076" i="8" s="1"/>
  <c r="C1076" i="4"/>
  <c r="F1069" i="8"/>
  <c r="C1069" i="8"/>
  <c r="D1069" i="8" s="1"/>
  <c r="E1069" i="8"/>
  <c r="D1077" i="4"/>
  <c r="I1077" i="4" s="1"/>
  <c r="J1077" i="4" s="1"/>
  <c r="B1077" i="7" s="1"/>
  <c r="B1077" i="8" s="1"/>
  <c r="C1077" i="4"/>
  <c r="B1077" i="4"/>
  <c r="B1080" i="7"/>
  <c r="C1080" i="8" s="1"/>
  <c r="B1080" i="4"/>
  <c r="B1080" i="3"/>
  <c r="A1081" i="7"/>
  <c r="A1081" i="8" s="1"/>
  <c r="A1081" i="3"/>
  <c r="A1081" i="4" s="1"/>
  <c r="A1082" i="7"/>
  <c r="A1082" i="8" s="1"/>
  <c r="A1082" i="3"/>
  <c r="A1082" i="4" s="1"/>
  <c r="A1083" i="7"/>
  <c r="A1083" i="8" s="1"/>
  <c r="A1083" i="3"/>
  <c r="A1083" i="4" s="1"/>
  <c r="A1084" i="7"/>
  <c r="A1084" i="8" s="1"/>
  <c r="A1084" i="3"/>
  <c r="A1084" i="4" s="1"/>
  <c r="A1085" i="7"/>
  <c r="A1085" i="8" s="1"/>
  <c r="A1085" i="3"/>
  <c r="A1085" i="4" s="1"/>
  <c r="A1086" i="7"/>
  <c r="A1086" i="8" s="1"/>
  <c r="A1086" i="3"/>
  <c r="A1086" i="4" s="1"/>
  <c r="A1087" i="7"/>
  <c r="A1087" i="8" s="1"/>
  <c r="A1087" i="3"/>
  <c r="A1087" i="4" s="1"/>
  <c r="D1081" i="4" l="1"/>
  <c r="I1081" i="4" s="1"/>
  <c r="J1081" i="4" s="1"/>
  <c r="B1081" i="7" s="1"/>
  <c r="B1081" i="8" s="1"/>
  <c r="C1081" i="4"/>
  <c r="B1081" i="4"/>
  <c r="F1074" i="8"/>
  <c r="E1074" i="8"/>
  <c r="C1074" i="8"/>
  <c r="D1074" i="8" s="1"/>
  <c r="F1072" i="8"/>
  <c r="E1072" i="8"/>
  <c r="C1072" i="8"/>
  <c r="D1072" i="8" s="1"/>
  <c r="C1073" i="8"/>
  <c r="D1073" i="8" s="1"/>
  <c r="E1073" i="8"/>
  <c r="F1073" i="8"/>
  <c r="C1077" i="8"/>
  <c r="D1077" i="8" s="1"/>
  <c r="E1077" i="8"/>
  <c r="F1077" i="8"/>
  <c r="D1085" i="4"/>
  <c r="I1085" i="4" s="1"/>
  <c r="J1085" i="4" s="1"/>
  <c r="B1085" i="7" s="1"/>
  <c r="B1085" i="8" s="1"/>
  <c r="C1085" i="4"/>
  <c r="B1085" i="4"/>
  <c r="D1084" i="4"/>
  <c r="I1084" i="4" s="1"/>
  <c r="J1084" i="4" s="1"/>
  <c r="B1084" i="7" s="1"/>
  <c r="B1084" i="8" s="1"/>
  <c r="C1084" i="4"/>
  <c r="B1084" i="4"/>
  <c r="D1087" i="4"/>
  <c r="I1087" i="4" s="1"/>
  <c r="J1087" i="4" s="1"/>
  <c r="B1087" i="7" s="1"/>
  <c r="B1087" i="8" s="1"/>
  <c r="C1087" i="4"/>
  <c r="B1087" i="4"/>
  <c r="D1086" i="4"/>
  <c r="I1086" i="4" s="1"/>
  <c r="J1086" i="4" s="1"/>
  <c r="B1086" i="7" s="1"/>
  <c r="B1086" i="8" s="1"/>
  <c r="C1086" i="4"/>
  <c r="B1086" i="4"/>
  <c r="Y37" i="4" s="1"/>
  <c r="C1076" i="8"/>
  <c r="D1076" i="8" s="1"/>
  <c r="F1076" i="8"/>
  <c r="E1076" i="8"/>
  <c r="F1078" i="8"/>
  <c r="C1078" i="8"/>
  <c r="D1078" i="8" s="1"/>
  <c r="E1078" i="8"/>
  <c r="C1083" i="4"/>
  <c r="B1083" i="4"/>
  <c r="D1083" i="4"/>
  <c r="I1083" i="4" s="1"/>
  <c r="J1083" i="4" s="1"/>
  <c r="B1083" i="7" s="1"/>
  <c r="B1083" i="8" s="1"/>
  <c r="E1075" i="8"/>
  <c r="C1075" i="8"/>
  <c r="D1075" i="8" s="1"/>
  <c r="F1075" i="8"/>
  <c r="D1082" i="4"/>
  <c r="I1082" i="4" s="1"/>
  <c r="J1082" i="4" s="1"/>
  <c r="B1082" i="7" s="1"/>
  <c r="B1082" i="8" s="1"/>
  <c r="C1082" i="4"/>
  <c r="B1082" i="4"/>
  <c r="S59" i="4" s="1"/>
  <c r="Q9" i="4"/>
  <c r="Y20" i="4"/>
  <c r="S60" i="4"/>
  <c r="Y22" i="4"/>
  <c r="R53" i="4"/>
  <c r="Y74" i="4"/>
  <c r="Z70" i="4"/>
  <c r="Z50" i="4"/>
  <c r="R30" i="4"/>
  <c r="Z10" i="4"/>
  <c r="Z48" i="4"/>
  <c r="Q81" i="4"/>
  <c r="S28" i="4"/>
  <c r="S93" i="4"/>
  <c r="R92" i="4"/>
  <c r="Z67" i="4"/>
  <c r="R64" i="4"/>
  <c r="Z59" i="4"/>
  <c r="Y12" i="4"/>
  <c r="S70" i="4"/>
  <c r="Z89" i="4"/>
  <c r="Y93" i="4"/>
  <c r="Z82" i="4"/>
  <c r="Z47" i="4"/>
  <c r="Z85" i="4"/>
  <c r="Q27" i="4"/>
  <c r="Y40" i="4"/>
  <c r="R55" i="4"/>
  <c r="R88" i="4"/>
  <c r="Z31" i="4"/>
  <c r="Y28" i="4"/>
  <c r="R93" i="4"/>
  <c r="R65" i="4"/>
  <c r="Y87" i="4"/>
  <c r="Z77" i="4"/>
  <c r="Y10" i="4"/>
  <c r="Y76" i="4"/>
  <c r="S83" i="4"/>
  <c r="Y42" i="4"/>
  <c r="S51" i="4"/>
  <c r="Z46" i="4"/>
  <c r="Y51" i="4"/>
  <c r="Y96" i="4"/>
  <c r="S74" i="4"/>
  <c r="S71" i="4"/>
  <c r="R37" i="4"/>
  <c r="Y32" i="4"/>
  <c r="S68" i="4"/>
  <c r="Z12" i="4"/>
  <c r="S77" i="4"/>
  <c r="S90" i="4"/>
  <c r="Z72" i="4"/>
  <c r="Y68" i="4"/>
  <c r="R69" i="4"/>
  <c r="R28" i="4"/>
  <c r="Q45" i="4"/>
  <c r="Z92" i="4"/>
  <c r="Z16" i="4"/>
  <c r="S16" i="4"/>
  <c r="S22" i="4"/>
  <c r="S11" i="4"/>
  <c r="R14" i="4"/>
  <c r="S19" i="4"/>
  <c r="S20" i="4"/>
  <c r="S24" i="4"/>
  <c r="S14" i="4"/>
  <c r="R17" i="4"/>
  <c r="R50" i="4" l="1"/>
  <c r="R95" i="4"/>
  <c r="S23" i="4"/>
  <c r="Y21" i="4"/>
  <c r="Y64" i="4"/>
  <c r="Y34" i="4"/>
  <c r="Z14" i="4"/>
  <c r="Y83" i="4"/>
  <c r="S39" i="4"/>
  <c r="Y52" i="4"/>
  <c r="Y35" i="4"/>
  <c r="S37" i="4"/>
  <c r="Z21" i="4"/>
  <c r="S52" i="4"/>
  <c r="Y15" i="4"/>
  <c r="R94" i="4"/>
  <c r="Z24" i="4"/>
  <c r="Y91" i="4"/>
  <c r="S36" i="4"/>
  <c r="R24" i="4"/>
  <c r="R75" i="4"/>
  <c r="Y49" i="4"/>
  <c r="R52" i="4"/>
  <c r="S65" i="4"/>
  <c r="S72" i="4"/>
  <c r="Z84" i="4"/>
  <c r="S48" i="4"/>
  <c r="Y94" i="4"/>
  <c r="S32" i="4"/>
  <c r="R18" i="4"/>
  <c r="S40" i="4"/>
  <c r="S46" i="4"/>
  <c r="R11" i="4"/>
  <c r="S67" i="4"/>
  <c r="Y31" i="4"/>
  <c r="Y88" i="4"/>
  <c r="Y39" i="4"/>
  <c r="Z76" i="4"/>
  <c r="X27" i="4"/>
  <c r="S95" i="4"/>
  <c r="Y90" i="4"/>
  <c r="R22" i="4"/>
  <c r="S78" i="4"/>
  <c r="R90" i="4"/>
  <c r="Y18" i="4"/>
  <c r="R87" i="4"/>
  <c r="Y72" i="4"/>
  <c r="R49" i="4"/>
  <c r="Z39" i="4"/>
  <c r="S15" i="4"/>
  <c r="S75" i="4"/>
  <c r="Y17" i="4"/>
  <c r="R73" i="4"/>
  <c r="Z36" i="4"/>
  <c r="Z30" i="4"/>
  <c r="Z51" i="4"/>
  <c r="Y95" i="4"/>
  <c r="S58" i="4"/>
  <c r="Y29" i="4"/>
  <c r="R38" i="4"/>
  <c r="R29" i="4"/>
  <c r="R21" i="4"/>
  <c r="Z13" i="4"/>
  <c r="Z64" i="4"/>
  <c r="Y71" i="4"/>
  <c r="R39" i="4"/>
  <c r="R36" i="4"/>
  <c r="R54" i="4"/>
  <c r="S89" i="4"/>
  <c r="Y58" i="4"/>
  <c r="S13" i="4"/>
  <c r="R83" i="4"/>
  <c r="S55" i="4"/>
  <c r="S88" i="4"/>
  <c r="Y14" i="4"/>
  <c r="S92" i="4"/>
  <c r="R48" i="4"/>
  <c r="Z88" i="4"/>
  <c r="Y50" i="4"/>
  <c r="Z19" i="4"/>
  <c r="X63" i="4"/>
  <c r="Z17" i="4"/>
  <c r="Z42" i="4"/>
  <c r="R78" i="4"/>
  <c r="Z94" i="4"/>
  <c r="R70" i="4"/>
  <c r="Z54" i="4"/>
  <c r="Y66" i="4"/>
  <c r="Z20" i="4"/>
  <c r="R68" i="4"/>
  <c r="S29" i="4"/>
  <c r="R74" i="4"/>
  <c r="Z74" i="4"/>
  <c r="S18" i="4"/>
  <c r="Z15" i="4"/>
  <c r="S84" i="4"/>
  <c r="Y85" i="4"/>
  <c r="Z65" i="4"/>
  <c r="Y23" i="4"/>
  <c r="R89" i="4"/>
  <c r="R56" i="4"/>
  <c r="Z49" i="4"/>
  <c r="Y55" i="4"/>
  <c r="Z86" i="4"/>
  <c r="R16" i="4"/>
  <c r="Y82" i="4"/>
  <c r="Z60" i="4"/>
  <c r="R76" i="4"/>
  <c r="S21" i="4"/>
  <c r="Z22" i="4"/>
  <c r="Z55" i="4"/>
  <c r="Z87" i="4"/>
  <c r="Y38" i="4"/>
  <c r="S73" i="4"/>
  <c r="R47" i="4"/>
  <c r="R23" i="4"/>
  <c r="R34" i="4"/>
  <c r="Z29" i="4"/>
  <c r="Y53" i="4"/>
  <c r="Z37" i="4"/>
  <c r="S96" i="4"/>
  <c r="R60" i="4"/>
  <c r="Y69" i="4"/>
  <c r="Z41" i="4"/>
  <c r="R96" i="4"/>
  <c r="Y36" i="4"/>
  <c r="R77" i="4"/>
  <c r="Y92" i="4"/>
  <c r="R46" i="4"/>
  <c r="Z34" i="4"/>
  <c r="Z66" i="4"/>
  <c r="R82" i="4"/>
  <c r="S38" i="4"/>
  <c r="Y73" i="4"/>
  <c r="R41" i="4"/>
  <c r="Z40" i="4"/>
  <c r="Y11" i="4"/>
  <c r="Y33" i="4"/>
  <c r="Y86" i="4"/>
  <c r="Y41" i="4"/>
  <c r="Z95" i="4"/>
  <c r="S57" i="4"/>
  <c r="S35" i="4"/>
  <c r="R85" i="4"/>
  <c r="S94" i="4"/>
  <c r="Z56" i="4"/>
  <c r="Z18" i="4"/>
  <c r="R51" i="4"/>
  <c r="R20" i="4"/>
  <c r="R12" i="4"/>
  <c r="R66" i="4"/>
  <c r="Z11" i="4"/>
  <c r="Y67" i="4"/>
  <c r="Z69" i="4"/>
  <c r="S69" i="4"/>
  <c r="S87" i="4"/>
  <c r="Y57" i="4"/>
  <c r="R15" i="4"/>
  <c r="Y24" i="4"/>
  <c r="R35" i="4"/>
  <c r="R72" i="4"/>
  <c r="X9" i="4"/>
  <c r="R42" i="4"/>
  <c r="Z57" i="4"/>
  <c r="X81" i="4"/>
  <c r="S66" i="4"/>
  <c r="Z71" i="4"/>
  <c r="Z52" i="4"/>
  <c r="S47" i="4"/>
  <c r="S31" i="4"/>
  <c r="R58" i="4"/>
  <c r="Y77" i="4"/>
  <c r="Z91" i="4"/>
  <c r="Z68" i="4"/>
  <c r="S30" i="4"/>
  <c r="R84" i="4"/>
  <c r="S42" i="4"/>
  <c r="R33" i="4"/>
  <c r="Z35" i="4"/>
  <c r="Y75" i="4"/>
  <c r="R57" i="4"/>
  <c r="R40" i="4"/>
  <c r="Y56" i="4"/>
  <c r="S41" i="4"/>
  <c r="Y54" i="4"/>
  <c r="Y70" i="4"/>
  <c r="S53" i="4"/>
  <c r="S86" i="4"/>
  <c r="R86" i="4"/>
  <c r="Z75" i="4"/>
  <c r="S34" i="4"/>
  <c r="Z90" i="4"/>
  <c r="S64" i="4"/>
  <c r="Y78" i="4"/>
  <c r="Q63" i="4"/>
  <c r="R67" i="4"/>
  <c r="Y30" i="4"/>
  <c r="S50" i="4"/>
  <c r="S17" i="4"/>
  <c r="Z38" i="4"/>
  <c r="S76" i="4"/>
  <c r="Y59" i="4"/>
  <c r="Z32" i="4"/>
  <c r="S12" i="4"/>
  <c r="Z53" i="4"/>
  <c r="R32" i="4"/>
  <c r="S49" i="4"/>
  <c r="Y19" i="4"/>
  <c r="Y84" i="4"/>
  <c r="R10" i="4"/>
  <c r="R71" i="4"/>
  <c r="Y89" i="4"/>
  <c r="R91" i="4"/>
  <c r="Z96" i="4"/>
  <c r="Y65" i="4"/>
  <c r="S56" i="4"/>
  <c r="Y48" i="4"/>
  <c r="Z33" i="4"/>
  <c r="R59" i="4"/>
  <c r="S85" i="4"/>
  <c r="S54" i="4"/>
  <c r="R19" i="4"/>
  <c r="Y46" i="4"/>
  <c r="R13" i="4"/>
  <c r="X45" i="4"/>
  <c r="S82" i="4"/>
  <c r="Z78" i="4"/>
  <c r="Z83" i="4"/>
  <c r="Z73" i="4"/>
  <c r="Y13" i="4"/>
  <c r="R31" i="4"/>
  <c r="S10" i="4"/>
  <c r="Z23" i="4"/>
  <c r="Z93" i="4"/>
  <c r="S91" i="4"/>
  <c r="Y16" i="4"/>
  <c r="Z58" i="4"/>
  <c r="S33" i="4"/>
  <c r="Y60" i="4"/>
  <c r="Z28" i="4"/>
  <c r="Y47" i="4"/>
  <c r="F1085" i="8"/>
  <c r="C1085" i="8"/>
  <c r="D1085" i="8" s="1"/>
  <c r="E1085" i="8"/>
  <c r="F1086" i="8"/>
  <c r="C1086" i="8"/>
  <c r="D1086" i="8" s="1"/>
  <c r="E1086" i="8"/>
  <c r="F1082" i="8"/>
  <c r="C1082" i="8"/>
  <c r="D1082" i="8" s="1"/>
  <c r="E1082" i="8"/>
  <c r="F1087" i="8"/>
  <c r="C1087" i="8"/>
  <c r="D1087" i="8" s="1"/>
  <c r="E1087" i="8"/>
  <c r="F1083" i="8"/>
  <c r="C1083" i="8"/>
  <c r="D1083" i="8" s="1"/>
  <c r="E1083" i="8"/>
  <c r="E1084" i="8"/>
  <c r="F1084" i="8"/>
  <c r="C1084" i="8"/>
  <c r="D1084" i="8" s="1"/>
  <c r="C1081" i="8"/>
  <c r="D1081" i="8" s="1"/>
  <c r="E1081" i="8"/>
  <c r="F1081" i="8"/>
  <c r="M4" i="8"/>
  <c r="M11" i="4"/>
  <c r="M10" i="4"/>
  <c r="T16" i="7" s="1"/>
  <c r="S6" i="7" s="1"/>
  <c r="Y43" i="4" l="1"/>
  <c r="S61" i="4"/>
  <c r="Y79" i="4"/>
  <c r="Y25" i="4"/>
  <c r="S43" i="4"/>
  <c r="R43" i="4"/>
  <c r="Z43" i="4"/>
  <c r="R97" i="4"/>
  <c r="Y61" i="4"/>
  <c r="S25" i="4"/>
  <c r="C20" i="16" s="1"/>
  <c r="C21" i="16" s="1"/>
  <c r="R79" i="4"/>
  <c r="Z61" i="4"/>
  <c r="Z97" i="4"/>
  <c r="S97" i="4"/>
  <c r="R25" i="4"/>
  <c r="Z79" i="4"/>
  <c r="Z25" i="4"/>
  <c r="Y97" i="4"/>
  <c r="S79" i="4"/>
  <c r="R61" i="4"/>
  <c r="M12" i="4"/>
  <c r="M13" i="4" s="1"/>
  <c r="L5" i="4" s="1"/>
  <c r="T79" i="4" l="1"/>
  <c r="AA79" i="4"/>
  <c r="T25" i="4"/>
  <c r="T43" i="4"/>
  <c r="T61" i="4"/>
  <c r="AA97" i="4"/>
  <c r="AA43" i="4"/>
  <c r="AA61" i="4"/>
  <c r="B20" i="16"/>
  <c r="B21" i="16" s="1"/>
  <c r="T97" i="4"/>
  <c r="AA25" i="4"/>
  <c r="D20" i="16" l="1"/>
  <c r="D21" i="16" s="1"/>
</calcChain>
</file>

<file path=xl/sharedStrings.xml><?xml version="1.0" encoding="utf-8"?>
<sst xmlns="http://schemas.openxmlformats.org/spreadsheetml/2006/main" count="7651" uniqueCount="1440">
  <si>
    <t>MINISTERIO DE GOBERNACIÓN Y POLICÍA
MATRIZ DE FORMULACIÓN Y SEGUIMIENTO
PLAN ANUAL OPERATIVO</t>
  </si>
  <si>
    <t>Digite el año de proceso:</t>
  </si>
  <si>
    <t>Nombre de la Unidad / Departamento / Otro:</t>
  </si>
  <si>
    <t>Unidad de Planificación</t>
  </si>
  <si>
    <t>Nombre del colaborador / Nombre de la jefatura:</t>
  </si>
  <si>
    <t>Seleccione una Dependencia:</t>
  </si>
  <si>
    <t>Imprenta.</t>
  </si>
  <si>
    <t>Segregados</t>
  </si>
  <si>
    <t>Posibles Eventos</t>
  </si>
  <si>
    <t>Objetivos Estrátegicos</t>
  </si>
  <si>
    <t>Versión 24.01</t>
  </si>
  <si>
    <t>Códigos de riesgo Internos</t>
  </si>
  <si>
    <t xml:space="preserve"> </t>
  </si>
  <si>
    <t>_R001_Tecnologias_de_Informacion</t>
  </si>
  <si>
    <t>_</t>
  </si>
  <si>
    <t>_R002_Presupuestario</t>
  </si>
  <si>
    <t>_R003_Operativo</t>
  </si>
  <si>
    <t>_R004_Insumos</t>
  </si>
  <si>
    <t>_R005_Estrategico</t>
  </si>
  <si>
    <t>_R006_Informacion</t>
  </si>
  <si>
    <t>_R007_Recurso_Humano</t>
  </si>
  <si>
    <t>_R008_Ambiente</t>
  </si>
  <si>
    <t>_R009_Politicos</t>
  </si>
  <si>
    <t>_R010_Ambiental</t>
  </si>
  <si>
    <t>_R011_Financiero_</t>
  </si>
  <si>
    <t>_R012_Social</t>
  </si>
  <si>
    <t>_R013_Legal</t>
  </si>
  <si>
    <t>_R014_Informacion</t>
  </si>
  <si>
    <t>_R015_Institucional</t>
  </si>
  <si>
    <t>Integridad de las aplicaciones utilizadas en la unidad</t>
  </si>
  <si>
    <t>Presupuesto asignado para la operación</t>
  </si>
  <si>
    <t>Estructura Organizacional que responda a las necesidades</t>
  </si>
  <si>
    <t>Capacidad para adquirirlos</t>
  </si>
  <si>
    <t>Procesos de planificación claros</t>
  </si>
  <si>
    <t>Información operativa</t>
  </si>
  <si>
    <r>
      <t>Salud ocupacional (mental, física y sicológica</t>
    </r>
    <r>
      <rPr>
        <sz val="12"/>
        <color rgb="FF000000"/>
        <rFont val="Arial"/>
        <family val="2"/>
      </rPr>
      <t>)</t>
    </r>
  </si>
  <si>
    <t xml:space="preserve">Contaminantes químicos o biológicos </t>
  </si>
  <si>
    <t>Continuidad de políticas institucionales diseñadas</t>
  </si>
  <si>
    <t>Inundaciones, Huracanes, Terremotos, etc.</t>
  </si>
  <si>
    <t>Crisis económica</t>
  </si>
  <si>
    <t>Seguridad Ciudadana</t>
  </si>
  <si>
    <t>Ausencia de normativa</t>
  </si>
  <si>
    <t>Organismos Internacionales que apoyan la Gestión</t>
  </si>
  <si>
    <t>Acceso a sistemas, datos e información</t>
  </si>
  <si>
    <t>Flujo de caja</t>
  </si>
  <si>
    <t>Estructura Ocupacional acorde a las necesidades.</t>
  </si>
  <si>
    <t>Proveedores satisfacen las necesidades institucionales</t>
  </si>
  <si>
    <t>Cumplimiento de la misión, visión y objetivos organizacionales</t>
  </si>
  <si>
    <t>Información estratégica</t>
  </si>
  <si>
    <t>Acoso sexual y laboral</t>
  </si>
  <si>
    <t>Iluminación del centro de trabajo</t>
  </si>
  <si>
    <t>Cambios de Gobierno</t>
  </si>
  <si>
    <t>Contaminación</t>
  </si>
  <si>
    <t>Recesión económica</t>
  </si>
  <si>
    <t>Influencia de los medios de comunicación</t>
  </si>
  <si>
    <t>Necesidades de Normativa</t>
  </si>
  <si>
    <t>Información de gestión</t>
  </si>
  <si>
    <t>Proveedores privados</t>
  </si>
  <si>
    <t xml:space="preserve">Disponibilidad oportuna de la aplicación creada </t>
  </si>
  <si>
    <t>Servicios institucionales que satisfagan las necesidades</t>
  </si>
  <si>
    <t>Mantenimiento continuo para la adecuada ejecución del trabajo</t>
  </si>
  <si>
    <t>Imagen Institucional</t>
  </si>
  <si>
    <t>Adecuados y eficientes canales de comunicación</t>
  </si>
  <si>
    <t xml:space="preserve">Trabajo rutinario y monótono </t>
  </si>
  <si>
    <t>Ruido del centro de trabajo</t>
  </si>
  <si>
    <t>Confianza extranjera</t>
  </si>
  <si>
    <t xml:space="preserve">Incendios </t>
  </si>
  <si>
    <t>Fluctuación en tasa de interés</t>
  </si>
  <si>
    <t>Tolerancia a las diferencias culturales</t>
  </si>
  <si>
    <t>Querellas o juicios que afectan a la institución</t>
  </si>
  <si>
    <t>Entes privados que administran  fondos de la institución</t>
  </si>
  <si>
    <t>Infraestructura de información tecnológica efectiva (hardware, software, redes, entre otros)</t>
  </si>
  <si>
    <t xml:space="preserve">Estructuras de trabajo acordes a las necesidades demandadas por los usuarios  </t>
  </si>
  <si>
    <t>Tener disponibilidad para atender necesidades de operación.</t>
  </si>
  <si>
    <t>Liderazgo en la dirección del personal</t>
  </si>
  <si>
    <t>Información accesible, física o digital</t>
  </si>
  <si>
    <t>Idoneidad del personal contratado</t>
  </si>
  <si>
    <t>Ventilación del centro de trabajo</t>
  </si>
  <si>
    <t>Conflictos políticos</t>
  </si>
  <si>
    <t>Acciones Humanas</t>
  </si>
  <si>
    <t>Inflación</t>
  </si>
  <si>
    <t>Satisfacción de los usuarios</t>
  </si>
  <si>
    <t>Incumplimiento de normas y regulaciones</t>
  </si>
  <si>
    <t>Denunciantes</t>
  </si>
  <si>
    <t>Relevancia de los sistemas, de las técnicas de recuperación, respaldos de la información y planes de contingencia.</t>
  </si>
  <si>
    <t>Manuales administrativos actualizados</t>
  </si>
  <si>
    <t>Acceso oportuno para todos</t>
  </si>
  <si>
    <t>Líneas de autoridad efectivas</t>
  </si>
  <si>
    <t>Adecuados programas de incentivos y compensación</t>
  </si>
  <si>
    <t>Incendio del centro de trabajo</t>
  </si>
  <si>
    <t>Políticas públicas inconsistentes</t>
  </si>
  <si>
    <t>Conflictos o alianzas entre grupos</t>
  </si>
  <si>
    <t>Colegios de profesionales</t>
  </si>
  <si>
    <t xml:space="preserve">Los sistemas se ajustan a las necesidades institucionales </t>
  </si>
  <si>
    <t>Procedimientos lineamientos e instrucciones claros para la efectiva realización del trabajo</t>
  </si>
  <si>
    <t>Uso adecuado y racional</t>
  </si>
  <si>
    <t>Comunicación adecuada y veraz en todos los niveles</t>
  </si>
  <si>
    <t>Procesos constantes de capacitación</t>
  </si>
  <si>
    <t>Cambios demográficos</t>
  </si>
  <si>
    <t>Órganos de control externo</t>
  </si>
  <si>
    <t>Manipulación de máquinas y herramientas peligrosas</t>
  </si>
  <si>
    <t>Calidad de la materia prima</t>
  </si>
  <si>
    <t>Cultura organizacional</t>
  </si>
  <si>
    <t>Integridad en su labores</t>
  </si>
  <si>
    <t xml:space="preserve">Salud de los habitantes </t>
  </si>
  <si>
    <t xml:space="preserve">Manipulación de sustancias tóxicas </t>
  </si>
  <si>
    <t>Manejo de activos (rotulación, certificación, baja, alta, inscripción de bienes intangibles, avalúos y bienes muebles e inmuebles)</t>
  </si>
  <si>
    <t>Resistencia ante el cambio</t>
  </si>
  <si>
    <t>Acceso a cursos de inducción</t>
  </si>
  <si>
    <t>Definición clara del centro de trabajo</t>
  </si>
  <si>
    <t>Prácticas de seguridad</t>
  </si>
  <si>
    <t xml:space="preserve">Cumplimiento de las metas organizacionales </t>
  </si>
  <si>
    <t>Motivación y compensación</t>
  </si>
  <si>
    <t xml:space="preserve">Tiempo de entrega del producto final </t>
  </si>
  <si>
    <t>Programa de incentivos</t>
  </si>
  <si>
    <t xml:space="preserve">Seguimiento en los procesos </t>
  </si>
  <si>
    <t>Desarrollo de personal en todos los niveles</t>
  </si>
  <si>
    <t xml:space="preserve">Coordinación con los diferentes procesos </t>
  </si>
  <si>
    <t>Disponibilidad laboral</t>
  </si>
  <si>
    <t>Códigos de riesgo Externos</t>
  </si>
  <si>
    <t>Control de eventos para cada dependencia</t>
  </si>
  <si>
    <t>Control de Objetivos estrategicos para cada dependencia</t>
  </si>
  <si>
    <t>Eventos</t>
  </si>
  <si>
    <t>Procede</t>
  </si>
  <si>
    <t xml:space="preserve">Ambiente </t>
  </si>
  <si>
    <t>Código</t>
  </si>
  <si>
    <t>Riesgo</t>
  </si>
  <si>
    <t>Objetivos estrategicos</t>
  </si>
  <si>
    <t xml:space="preserve"> Información financiera desactualizada</t>
  </si>
  <si>
    <t>Financiero AC</t>
  </si>
  <si>
    <t xml:space="preserve">Interno </t>
  </si>
  <si>
    <t>R002</t>
  </si>
  <si>
    <t>Presupuestario</t>
  </si>
  <si>
    <t xml:space="preserve">01. Fortalecer la articulación presupuestaria y controlar la ejecución de los recursos asignados.	</t>
  </si>
  <si>
    <t>AC / Tribunal Administrativo Migratorio / Control de propaganda</t>
  </si>
  <si>
    <t>Abordaje de la población migrantes</t>
  </si>
  <si>
    <t>DGME</t>
  </si>
  <si>
    <t>R003</t>
  </si>
  <si>
    <t>Operativo</t>
  </si>
  <si>
    <t xml:space="preserve">02. Mejorar las habilidades técnicas y analíticas del personal para entregar bienes y servicios de mayor calidad.		</t>
  </si>
  <si>
    <t>Metodología</t>
  </si>
  <si>
    <t>Externo</t>
  </si>
  <si>
    <t>R007</t>
  </si>
  <si>
    <t>Recurso Humano</t>
  </si>
  <si>
    <t xml:space="preserve">03. Fortalecer la representación gubernamental del ministerio en las distintas instancias de decisión. 		</t>
  </si>
  <si>
    <t>Acceso a sistemas y/o datos y/o información</t>
  </si>
  <si>
    <t>R001</t>
  </si>
  <si>
    <t>Tecnologías de Información</t>
  </si>
  <si>
    <t xml:space="preserve">04. Impulsar acciones desde la competencia del MGP alineadas con los Objetivos de Desarrollo Sostenible (ODS). 		</t>
  </si>
  <si>
    <t>Acceso no autorizado a sistemas y/o aplicaciones</t>
  </si>
  <si>
    <t>Interno</t>
  </si>
  <si>
    <t xml:space="preserve">05. Aplicar y emitir criterio desde el marco jurídico que regule el accionar del MGP.		</t>
  </si>
  <si>
    <t>R004</t>
  </si>
  <si>
    <t>Insumos</t>
  </si>
  <si>
    <t xml:space="preserve">06. Reglamentar las leyes que amparan los servicios que brinda el MGP en concordancia con el marco normativo.	</t>
  </si>
  <si>
    <t>Acceso restringido áreas tecnológicas</t>
  </si>
  <si>
    <t xml:space="preserve">07. Impulsar la estrategia de teletrabajo.		</t>
  </si>
  <si>
    <t>Acceso servicios sociales para migrantes y/o refugiados</t>
  </si>
  <si>
    <t>R012</t>
  </si>
  <si>
    <t>Social</t>
  </si>
  <si>
    <t>08. Visualizar las responsabilidades sustantivas a partir de las competencias del MGP.</t>
  </si>
  <si>
    <t xml:space="preserve">Accidentes con vehículos institucionales </t>
  </si>
  <si>
    <t>09. Fiscalizar la administración activa conforme al marco legal- técnico en respuesta a los órganos internos y externos.</t>
  </si>
  <si>
    <t>Accidentes laborales</t>
  </si>
  <si>
    <t>Imprenta / DGME</t>
  </si>
  <si>
    <t>10. Incluir buenas prácticas éticas en los procesos y procedimientos de cada unidad institucional.</t>
  </si>
  <si>
    <t>Acciones humanas</t>
  </si>
  <si>
    <t>R010</t>
  </si>
  <si>
    <t>Ambiental</t>
  </si>
  <si>
    <t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t>
  </si>
  <si>
    <t>Imprenta</t>
  </si>
  <si>
    <t xml:space="preserve">Acciones inescrupulosas </t>
  </si>
  <si>
    <t>Interno/Externo</t>
  </si>
  <si>
    <t>R016</t>
  </si>
  <si>
    <t>Ética y Corrupción</t>
  </si>
  <si>
    <t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t>
  </si>
  <si>
    <t>03) Realizar gestión de calidad en la Imprenta Nacional mediante la documentación, estandarización y control de los procesos.</t>
  </si>
  <si>
    <t xml:space="preserve">Acumulación de horas extras </t>
  </si>
  <si>
    <t>01. Desarrollar las acciones con diversos tipos de entidades de Gobierno, de cooperación y de base comunal, que permitan canalizar recursos para el fortalecimiento intitucional de Dinadeco y de las organizaciones de desarrollo comunal, y evidenciar los resultados del adecuado y transparente uso de dichos recursos.</t>
  </si>
  <si>
    <t>DINADECO</t>
  </si>
  <si>
    <t>Adaptación a nuevos sistemas</t>
  </si>
  <si>
    <t>02. Diseñar e implementar actividades de capacitación para el desarrollo y mejora de las capacidades y competencias de personas afiliadas a organizaciones de desarrollo comunal, y personal de Dinadeco, que consideren la colaboración y articulación con entes educativos.</t>
  </si>
  <si>
    <t>03. Contribuir en la mejora de condiciones económicas y sociales de las comunidades, mediante el desarrollo de programas y proyectos especìficos en materia socioproductiva, zonas vulnerables y grupos de población que requieren mayor protagonismo en el quehacer comunal.</t>
  </si>
  <si>
    <t>R014</t>
  </si>
  <si>
    <t>Información</t>
  </si>
  <si>
    <t>04. Modernizar los sistemas sustantivos de información institucional y sus procesos asociados, que permitan una gestión eficiente y eficaz hacia el movimiento comunal y otras partes interesadas.</t>
  </si>
  <si>
    <t>Adquisición de insumos de baja calidad</t>
  </si>
  <si>
    <t>05. Objetivo estratégico. Incorporar la ética y los valores como conceptos intervinientes en la gestión institucional.</t>
  </si>
  <si>
    <t>Adulteración de información</t>
  </si>
  <si>
    <t>06. Modernización y mejoramiento institucional con enfoque regional.</t>
  </si>
  <si>
    <t>Afectación en la operación del Centro de Procesamiento de Datos Secundario (CPDS)</t>
  </si>
  <si>
    <t>07. Objetivo estratégico. Incorporar la ética y los valores como conceptos intervinientes en la gestión institucional.</t>
  </si>
  <si>
    <t>Almacenamiento en áreas inadecuadas</t>
  </si>
  <si>
    <t>01. Contribuir de manera permanente en la definición y actualización de una política migratoria que responda a los objetivos nacionales y que permita la atracción de flujos migratorios que beneficien al país, así como la protección y atención oportuna de poblaciones en condición de vulnerabilidad, bajo una perspectiva de igualdad, género, etario y accesibilidad.</t>
  </si>
  <si>
    <t>Alta demanda de citas</t>
  </si>
  <si>
    <t>02. Promover la integración y respeto de los derechos humanos de la población migrante y refugiada en la sociedad costarricense, así como los costarricenses en el exterior.</t>
  </si>
  <si>
    <t>Alta demanda de servicios policiales</t>
  </si>
  <si>
    <t>03. Promover estrategias que coadyuven en la aplicación de un efectivo control migratorio orientado a una migración regular, ordenada y segura y el combate del crimen organizado transnacional.</t>
  </si>
  <si>
    <t>Alteración en la planificación de la producción</t>
  </si>
  <si>
    <t>R005</t>
  </si>
  <si>
    <t>Estratégico</t>
  </si>
  <si>
    <t>04. Desarrollar nuevos modelos de gestión que faciliten la administración de los flujos migratorios y garanticen el máximo aprovechamiento de los recursos disponibles, lo que estará sustentado en la modernización institucional y la profesionalización de los recursos humanos.</t>
  </si>
  <si>
    <t>Alteración y/o  modificación y/o falsificación de los registros</t>
  </si>
  <si>
    <t>05. Potencializar el uso de las tecnologías de información para la mejora continua de la gestión migratoria</t>
  </si>
  <si>
    <t>Altos niveles de stress  y/o carga laboral</t>
  </si>
  <si>
    <t>06. Promover una estrategia de recursos humanos orientada a proporcionar la adaptación sistemática, proactiva y flexible necesarias para el desarrollo de las metas institucionales, por medio del fortalecimiento de capacidades y efectiva evaluación del desempeño.</t>
  </si>
  <si>
    <t xml:space="preserve">Amenazas y/o agresiones </t>
  </si>
  <si>
    <t>07. Impulsar un modelo de cultura organizacional sustentada en el fomento de los valores institucionales y la ética en la función pública.</t>
  </si>
  <si>
    <t>Anteposición de intereses personales</t>
  </si>
  <si>
    <t>08. Garantizar que el modelo de gestión institucional se sustente en un sistema de control interno consolidado y efectivo que promueva la prevención de riesgos, el uso racional de los recursos y la corrección oportuna de las debilidades que se presenten en la organización y puedan comprometer el logro de los objetivos.</t>
  </si>
  <si>
    <t xml:space="preserve">Aparición de plagas </t>
  </si>
  <si>
    <t>R008</t>
  </si>
  <si>
    <t>Ambiente</t>
  </si>
  <si>
    <t>09. Implementar herramientas oportunas que faciliten la toma de decisiones, el acceso a la información por parte de los usuarios, el fortalecimiento de los servicios de control y gestión migratoria, así como la imagen institucional.</t>
  </si>
  <si>
    <t xml:space="preserve">Apatía </t>
  </si>
  <si>
    <t>10. Contar con un entorno físico saludable, seguro, amigable, accesible, que contribuya al desempeño de las y los funcionarios de la DGME y a la satisfacción del servicio por parte de las personas usuarias, así como velar por el cumplimiento de la Ley 7600 y el respeto a los derechos de la población con discapacidad.</t>
  </si>
  <si>
    <t xml:space="preserve">Aperturas de procedimientos disciplinarios </t>
  </si>
  <si>
    <t>11. Implementar un sistema de gestión ambiental institucional que contemple las variables: sensibilización, concientización y fomento de buenas prácticas ambientales entre todo el personal de la DGME, dirigidas hacia el uso eficiente de los recursos y la prevención de los impactos ambientales que se puedan generar producto de las actividades que realiza la Institución.</t>
  </si>
  <si>
    <t>Aplicación de la Ley 8422</t>
  </si>
  <si>
    <t>12. Coadyuvar al desarrollo nacional e internacional en el marco de los procesos internacionales dirigidos a población migrante y refugiada.</t>
  </si>
  <si>
    <t>Aplicación de la normativa a conveniencia</t>
  </si>
  <si>
    <t>Aplicación de Ley de Género</t>
  </si>
  <si>
    <t>R013</t>
  </si>
  <si>
    <t>Legal</t>
  </si>
  <si>
    <t xml:space="preserve">Aplicación de ordenes sanitarias </t>
  </si>
  <si>
    <t xml:space="preserve">Aplicación de procedimientos diferenciados entre aeropuertos </t>
  </si>
  <si>
    <t>Aplicación de recursos legales</t>
  </si>
  <si>
    <t>Aprehensión incorrecta de extranjeros</t>
  </si>
  <si>
    <t>Atención de denuncias</t>
  </si>
  <si>
    <t xml:space="preserve">Atención deficiente al usuario  </t>
  </si>
  <si>
    <t xml:space="preserve">Atención inadecuada de casos de repatriación </t>
  </si>
  <si>
    <t xml:space="preserve">Atención inadecuada de casos vulnerables </t>
  </si>
  <si>
    <t>Atención inadecuada de las personas aprehendidas</t>
  </si>
  <si>
    <t>Atención inoportuno de eventos</t>
  </si>
  <si>
    <t>Atraso en exoneraciones</t>
  </si>
  <si>
    <t xml:space="preserve">Atraso en la confección de resoluciones </t>
  </si>
  <si>
    <t xml:space="preserve">Atraso internos en la compra de boletos </t>
  </si>
  <si>
    <t xml:space="preserve">Atrasos en los desembolsos de recursos </t>
  </si>
  <si>
    <t>Aumento de aprehendidos</t>
  </si>
  <si>
    <t>Aumento de costarricenses que retornan al país</t>
  </si>
  <si>
    <t>Aumento de extranjeros</t>
  </si>
  <si>
    <t>Aumento de flujos migratorios</t>
  </si>
  <si>
    <t>Aumento de personas indocumentadas</t>
  </si>
  <si>
    <t>Externo/interno</t>
  </si>
  <si>
    <t xml:space="preserve">Aumento de puntos ciegos en la línea fronteriza </t>
  </si>
  <si>
    <t xml:space="preserve">Aumento de situaciones de corrupción </t>
  </si>
  <si>
    <t>Aumento de sobornos</t>
  </si>
  <si>
    <t xml:space="preserve">Ausencia de albergues </t>
  </si>
  <si>
    <t xml:space="preserve">Ausencia de competencias específicas </t>
  </si>
  <si>
    <t>Capacitación / Tribunal Administrativo Migratorio</t>
  </si>
  <si>
    <t>Ausencia de estudios de clima laboral</t>
  </si>
  <si>
    <t>Ausencia de jefatura</t>
  </si>
  <si>
    <t>UPI AC</t>
  </si>
  <si>
    <t xml:space="preserve">Ausencia de oficiales de ciberseguridad </t>
  </si>
  <si>
    <t>Ausencia de registro en el sistema SIBINET</t>
  </si>
  <si>
    <t>Ausencia de requisitos estatales de construcción</t>
  </si>
  <si>
    <t xml:space="preserve">Ausencia de vocación </t>
  </si>
  <si>
    <t>Ausencia y/o limitación de acceso a  sistemas, datos e información</t>
  </si>
  <si>
    <t>Capacitación AC</t>
  </si>
  <si>
    <t>Ausentismo laboral</t>
  </si>
  <si>
    <t xml:space="preserve">Baja capacidad instalada </t>
  </si>
  <si>
    <t>Baja participación de actividades de migramóviles</t>
  </si>
  <si>
    <t>R012/R003</t>
  </si>
  <si>
    <t>Social/Operativo</t>
  </si>
  <si>
    <t xml:space="preserve">Baja participación en actividades de capacitación </t>
  </si>
  <si>
    <t>Control de Propaganda</t>
  </si>
  <si>
    <t>Baja participación en las capacitaciones</t>
  </si>
  <si>
    <t>Recursos Humanos AC</t>
  </si>
  <si>
    <t xml:space="preserve">Baja recaudación económica </t>
  </si>
  <si>
    <t>R011</t>
  </si>
  <si>
    <t>Financiero</t>
  </si>
  <si>
    <t>Bajo porcentaje de ejecución presupuestaria</t>
  </si>
  <si>
    <t xml:space="preserve">Bajos estándares de productividad </t>
  </si>
  <si>
    <t xml:space="preserve">Operativo  </t>
  </si>
  <si>
    <t xml:space="preserve">Barrera idiomática </t>
  </si>
  <si>
    <t>Beneficios a terceros</t>
  </si>
  <si>
    <t>Caída del sistema Avance</t>
  </si>
  <si>
    <t>Calidad deficiente de los documentos</t>
  </si>
  <si>
    <t>Cambio climático</t>
  </si>
  <si>
    <t>Cambio de fiduciaria</t>
  </si>
  <si>
    <t>Cambio en el perfil de la población migrante</t>
  </si>
  <si>
    <t xml:space="preserve">Cambio en las prioridades institucionales </t>
  </si>
  <si>
    <t>Despacho AC</t>
  </si>
  <si>
    <t>Cambio en precios del mercado</t>
  </si>
  <si>
    <t>Cambios de gobierno</t>
  </si>
  <si>
    <t>R009</t>
  </si>
  <si>
    <t>Políticos</t>
  </si>
  <si>
    <t>Cambios de jerarquía  y/o directores  y/o enlaces técnicos y/o representantes</t>
  </si>
  <si>
    <t>Cambios en el sistema monetario internacional</t>
  </si>
  <si>
    <t>Cambios en la normativa financiera</t>
  </si>
  <si>
    <t xml:space="preserve">Capacidad de respuesta limitada </t>
  </si>
  <si>
    <t>Casos de biometría positiva</t>
  </si>
  <si>
    <t>Interno/externo</t>
  </si>
  <si>
    <t>R003/R012</t>
  </si>
  <si>
    <t>Operativo/ Social</t>
  </si>
  <si>
    <t>Causales de responsabilidad administrativa</t>
  </si>
  <si>
    <t xml:space="preserve">Ciberseguridad (privacidad, disponibilidad, seguridad, confidencialidad) de la información </t>
  </si>
  <si>
    <t>Cierre de consulados costarricenses</t>
  </si>
  <si>
    <t>R015</t>
  </si>
  <si>
    <t>Institucional</t>
  </si>
  <si>
    <t>Cierre de regionales</t>
  </si>
  <si>
    <t>Clasificación inadecuada y/o inclusión errónea de la información</t>
  </si>
  <si>
    <t>Clientelismo político</t>
  </si>
  <si>
    <t xml:space="preserve">Cobro indebido </t>
  </si>
  <si>
    <t>Cohecho impropio</t>
  </si>
  <si>
    <t>Colegios profesionales</t>
  </si>
  <si>
    <t>Compra de tiquetes sin utilizar</t>
  </si>
  <si>
    <t>R003/R015</t>
  </si>
  <si>
    <t>Operativo/Institucional</t>
  </si>
  <si>
    <t xml:space="preserve">Condición migratoria irregular </t>
  </si>
  <si>
    <t>Conductas inapropiadas de los funcionarios</t>
  </si>
  <si>
    <t>Configuración de equipos de comunicación</t>
  </si>
  <si>
    <t>Configuración y/o falla de servidores</t>
  </si>
  <si>
    <t>Conflicto de intereses entre instituciones</t>
  </si>
  <si>
    <t xml:space="preserve">Conflicto de roles </t>
  </si>
  <si>
    <t>Confrontación geopolítica</t>
  </si>
  <si>
    <t>Político</t>
  </si>
  <si>
    <t xml:space="preserve">Contagio de enfermedades </t>
  </si>
  <si>
    <t>Contaminación de las pruebas en investigaciones policiales</t>
  </si>
  <si>
    <t>Continuidad de Políticas institucionales diseñadas</t>
  </si>
  <si>
    <t>Continuidad del servicio</t>
  </si>
  <si>
    <t>Contraseñas inseguras</t>
  </si>
  <si>
    <t>Contratos no alineados a niveles de servicio (SLA)</t>
  </si>
  <si>
    <t>Contratos obsoletos y/o inexistencia y/o incumplimiento y/o desiertos</t>
  </si>
  <si>
    <t xml:space="preserve">Controles inoperantes </t>
  </si>
  <si>
    <t xml:space="preserve">Corrupción </t>
  </si>
  <si>
    <t xml:space="preserve">Crecimiento de ciberdelincuencia </t>
  </si>
  <si>
    <t xml:space="preserve">Crisis de recursos naturales </t>
  </si>
  <si>
    <t xml:space="preserve">Crisis financiera </t>
  </si>
  <si>
    <t>Crisis migratorias</t>
  </si>
  <si>
    <t>Cumplimiento de la misión, visión y objetivos institucionales</t>
  </si>
  <si>
    <t>Cumplimiento de metas institucionales</t>
  </si>
  <si>
    <t xml:space="preserve">Dádivas </t>
  </si>
  <si>
    <t xml:space="preserve">Daños en el  Centro de Procesamiento de Datos Alterno </t>
  </si>
  <si>
    <t>Daños en el Sistema de publicaciones de los Diarios Oficiales</t>
  </si>
  <si>
    <t>R006</t>
  </si>
  <si>
    <t xml:space="preserve">Daños en escáner </t>
  </si>
  <si>
    <t>Deber de probidad</t>
  </si>
  <si>
    <t>Debilitamiento del Sistema de Control interno</t>
  </si>
  <si>
    <t>Deficiencia y/o deterioro en la prestación de servicios</t>
  </si>
  <si>
    <t>Deficiente atención de personas menores de edad</t>
  </si>
  <si>
    <t>Deficiente servicio de seguridad privada</t>
  </si>
  <si>
    <t>Deficientes controles en ambientes de producción y/o pruebas</t>
  </si>
  <si>
    <t xml:space="preserve">Deficientes sistemas tecnológicos y de información </t>
  </si>
  <si>
    <t xml:space="preserve">Demanda insatisfecha </t>
  </si>
  <si>
    <t>Demanda reducida en Artes Gráficas y Diarios Oficiales</t>
  </si>
  <si>
    <t xml:space="preserve">Denuncias por infracciones migratorias </t>
  </si>
  <si>
    <t xml:space="preserve">Dependencia de los proveedores </t>
  </si>
  <si>
    <t>Dependencia de sistemas información externos</t>
  </si>
  <si>
    <t>Deportaciones</t>
  </si>
  <si>
    <t>Desactualización de antivirus</t>
  </si>
  <si>
    <t>Legal AC</t>
  </si>
  <si>
    <t>Desactualización de la plataforma tecnológica y/o sistemas y/o aplicaciones</t>
  </si>
  <si>
    <t>Desactualización del Protocolo de Repatriación</t>
  </si>
  <si>
    <t>Desatención al orden jerárquico</t>
  </si>
  <si>
    <t xml:space="preserve">Desatención de delitos identificados </t>
  </si>
  <si>
    <t>Desatención de las políticas tecnológicas</t>
  </si>
  <si>
    <t xml:space="preserve">Desconocimiento de lineamientos </t>
  </si>
  <si>
    <t xml:space="preserve">Desconocimiento del valor público </t>
  </si>
  <si>
    <t>Designación errónea de un custodio</t>
  </si>
  <si>
    <t xml:space="preserve">Desinterés en las actividades </t>
  </si>
  <si>
    <t>RH AC /DGME</t>
  </si>
  <si>
    <t>Desorden civil</t>
  </si>
  <si>
    <t>Desperfectos eléctricos y/o mecánicos</t>
  </si>
  <si>
    <t>Despilfarro de recursos</t>
  </si>
  <si>
    <t>Deterioro de la cultura organizacional</t>
  </si>
  <si>
    <t>Deterioro de unidades móviles</t>
  </si>
  <si>
    <t xml:space="preserve">Devolución de depósitos de garantía </t>
  </si>
  <si>
    <t xml:space="preserve">Dificultad para obtener pasaportes </t>
  </si>
  <si>
    <t xml:space="preserve">Discriminación </t>
  </si>
  <si>
    <t xml:space="preserve">Documentos fraudulentos </t>
  </si>
  <si>
    <t>Electromagnetismo</t>
  </si>
  <si>
    <t>Emisión de acuerdos de viajes</t>
  </si>
  <si>
    <t xml:space="preserve">Emisión de visas erróneas </t>
  </si>
  <si>
    <t>Enriquecimiento ilícito</t>
  </si>
  <si>
    <t>Entes privados que administran fondos de la institución</t>
  </si>
  <si>
    <t>Epidemia</t>
  </si>
  <si>
    <t>Erosión de la cohesión social y polarización social</t>
  </si>
  <si>
    <t>Errores de calidad en la  impresión artes gráficas y digitales</t>
  </si>
  <si>
    <t>Errores de digitalización en las modificaciones presupuestarias</t>
  </si>
  <si>
    <t xml:space="preserve">Errores de programación </t>
  </si>
  <si>
    <t xml:space="preserve">Espacio inadecuado para atención de audiencias </t>
  </si>
  <si>
    <t>Estructura Ocupacional acorde a las necesidades</t>
  </si>
  <si>
    <t xml:space="preserve">Estudios de mercado desactualizados </t>
  </si>
  <si>
    <t>Etiquetado inadecuado de la información</t>
  </si>
  <si>
    <t xml:space="preserve">Eventos o desastres naturales </t>
  </si>
  <si>
    <t>Exceso de requisitos</t>
  </si>
  <si>
    <t>Exceso de trazabilidad en los documentos</t>
  </si>
  <si>
    <t xml:space="preserve">Exceso en tramitología interna </t>
  </si>
  <si>
    <t>Extralimitación de funciones</t>
  </si>
  <si>
    <t xml:space="preserve">Extravío y/o pérdida de activos y/o equipo </t>
  </si>
  <si>
    <t xml:space="preserve">Imprenta </t>
  </si>
  <si>
    <t>Fallas de la alta disponibilidad en el data center de Guatuso</t>
  </si>
  <si>
    <t>Fallas del Plan de Continuidad del negocio (BCP)</t>
  </si>
  <si>
    <t>Fallas del Plan de Recuperación de Desastres (DRP)</t>
  </si>
  <si>
    <t>Fallas eléctricas y/o planta eléctrica</t>
  </si>
  <si>
    <t>DGME/Imprenta</t>
  </si>
  <si>
    <t>Fallas en el  sistema de información: App Migraciones</t>
  </si>
  <si>
    <t>Fallas en el equipo</t>
  </si>
  <si>
    <t>Fallas en el inventario de productos de entrega y materiales</t>
  </si>
  <si>
    <t>Fallas en el Sistema de Compras Públicas (SICOP)</t>
  </si>
  <si>
    <t xml:space="preserve">Fallas en la conexión con el VPN </t>
  </si>
  <si>
    <t>Fallas en la gestión de licenciamientos</t>
  </si>
  <si>
    <t xml:space="preserve">Fallas en la infraestructura tecnológica de los proveedores </t>
  </si>
  <si>
    <t xml:space="preserve">Fallas en las aplicaciones informáticas </t>
  </si>
  <si>
    <t>Fallas en los sistemas de Hacienda y MIDEPLAN</t>
  </si>
  <si>
    <t>Fallas mecánicas en las maquinarias de producción</t>
  </si>
  <si>
    <t>Fallas técnicas en las líneas de transmisión y/o comunicación internas o externas</t>
  </si>
  <si>
    <t>Fallas y/o falta en las cámaras de seguridad</t>
  </si>
  <si>
    <t xml:space="preserve">Fallas y/o falta en las puertas de acceso </t>
  </si>
  <si>
    <t>Falta a la verdad</t>
  </si>
  <si>
    <t>Falta de análisis financiero</t>
  </si>
  <si>
    <t xml:space="preserve">Falta de articulación </t>
  </si>
  <si>
    <t>Falta de automatización y/o inconsistencias en los procesos y/o trámites</t>
  </si>
  <si>
    <t>DGME / Imprenta</t>
  </si>
  <si>
    <t xml:space="preserve">Falta de calidad de los trabajos asignados </t>
  </si>
  <si>
    <t>Falta de capacidad de almacenamiento en el servidor</t>
  </si>
  <si>
    <t>Falta de claridad de la misión y/o visión institucional</t>
  </si>
  <si>
    <t>DINADECO /DGME</t>
  </si>
  <si>
    <t>Falta de compromiso en los procesos internos</t>
  </si>
  <si>
    <t>Falta de control insumos y/o suministros</t>
  </si>
  <si>
    <t xml:space="preserve">Falta de controles en donaciones </t>
  </si>
  <si>
    <t>Falta de coordinación entre instituciones</t>
  </si>
  <si>
    <t xml:space="preserve">Falta de criterio legal </t>
  </si>
  <si>
    <t>Falta de equidad e igualdad</t>
  </si>
  <si>
    <t>Falta de equipo tecnológico para monitoreo</t>
  </si>
  <si>
    <t>Falta de integridad del funcionario encargado de la etapa precontractual.</t>
  </si>
  <si>
    <t>Falta de integridad en sus labores</t>
  </si>
  <si>
    <t xml:space="preserve">Falta de liquidez </t>
  </si>
  <si>
    <t>Falta de personal para capacitación</t>
  </si>
  <si>
    <t>Falta de reconocimiento de los documentos migratorios</t>
  </si>
  <si>
    <t xml:space="preserve">Falta de redundancia de sistemas externos </t>
  </si>
  <si>
    <t xml:space="preserve">Falta de revisión de los documentos </t>
  </si>
  <si>
    <t>Falta de rigurosidad en la aplicación de pruebas de selección</t>
  </si>
  <si>
    <t xml:space="preserve">Falta de seguimiento a denuncias </t>
  </si>
  <si>
    <t>Falta de seguimiento en la ejecución presupuestaria</t>
  </si>
  <si>
    <t>Falta de seguimiento y/o incumplimiento de metas, objetivos e indicadores</t>
  </si>
  <si>
    <t>Falta de supervisión</t>
  </si>
  <si>
    <t>Falta de traductores</t>
  </si>
  <si>
    <t xml:space="preserve">Falta de un sistema de control secundario </t>
  </si>
  <si>
    <t>Falta en la identificación de perfiles y/o acciones y/o organizaciones criminales</t>
  </si>
  <si>
    <t>Falta y/o atrasos en la aplicación de pruebas técnicas</t>
  </si>
  <si>
    <t>Falta y/o fallas en el Sistema Integrado de Administración Financiera</t>
  </si>
  <si>
    <t>Falta y/o insuficiente de recurso humano</t>
  </si>
  <si>
    <t>Favorecimientos</t>
  </si>
  <si>
    <t>Focos de enfermedad</t>
  </si>
  <si>
    <t>Grado de discrecionalidad</t>
  </si>
  <si>
    <t xml:space="preserve">Implentación de multas </t>
  </si>
  <si>
    <t>Imposición de directrices y políticas del MICITT</t>
  </si>
  <si>
    <t xml:space="preserve">Imprecisa definición de objetivos y metas </t>
  </si>
  <si>
    <t xml:space="preserve">Inadecuada administración  de recursos </t>
  </si>
  <si>
    <t xml:space="preserve">Inadecuada atención de consultas </t>
  </si>
  <si>
    <t>Inadecuada atención de incidentes de seguridad</t>
  </si>
  <si>
    <t xml:space="preserve">Inadecuada conformación de Comisiones institucionales </t>
  </si>
  <si>
    <t>Inadecuada fundamentación en las resoluciones</t>
  </si>
  <si>
    <t>Inadecuada gestión en los trámites para entrega y retiro</t>
  </si>
  <si>
    <t>Inadecuada implementación de cambios tecnológicos</t>
  </si>
  <si>
    <t xml:space="preserve">Inadecuada infraestructura </t>
  </si>
  <si>
    <t>Inadecuada notificación de documentos y/o resoluciones</t>
  </si>
  <si>
    <t xml:space="preserve">Inadecuada programación financiera </t>
  </si>
  <si>
    <t>Inadecuada proyección de flujo de caja</t>
  </si>
  <si>
    <t>Inadecuada resolución de problemas y/o conflictos</t>
  </si>
  <si>
    <t>Inadecuada y/o duplicidad en la delegación de  tareas</t>
  </si>
  <si>
    <t>Inadecuado  soporte equipo tecnológico</t>
  </si>
  <si>
    <t xml:space="preserve">Inadecuado abordaje  </t>
  </si>
  <si>
    <t>Inadecuado acceso a base de datos</t>
  </si>
  <si>
    <t xml:space="preserve">Inadecuado diseño de las aplicaciones </t>
  </si>
  <si>
    <t>Inadecuado proceso administrativo</t>
  </si>
  <si>
    <t xml:space="preserve">Inadecuado traslado y custodia de los respaldos  </t>
  </si>
  <si>
    <t>Inadecuados controles  en el monitoreo de sistemas</t>
  </si>
  <si>
    <t>Incapacidad operativa para resolver actos administrativos</t>
  </si>
  <si>
    <t>Incapacidad para brindar terapia física</t>
  </si>
  <si>
    <t xml:space="preserve">Incendios  </t>
  </si>
  <si>
    <t>Inclusión errónea de los proveedores en el SIGAF</t>
  </si>
  <si>
    <t>Inconsistencias de la información presupuestaria y/o planificación</t>
  </si>
  <si>
    <t>Imprenta/UPI</t>
  </si>
  <si>
    <t>Inconsistencias en el mantenimiento de la infraestructura</t>
  </si>
  <si>
    <t>Inconsistencias en impedimentos deportación o expulsión</t>
  </si>
  <si>
    <t>Inconsistencias en los plazos establecidos de Conservación de Documentos</t>
  </si>
  <si>
    <t>Incremento de casos de acoso laboral</t>
  </si>
  <si>
    <t xml:space="preserve">Incremento de la demanda de servicios migratorios </t>
  </si>
  <si>
    <t xml:space="preserve">Incremento de reclamos administrativos </t>
  </si>
  <si>
    <t xml:space="preserve">Incremento del IVA </t>
  </si>
  <si>
    <t>Incremento delincuencia organizada</t>
  </si>
  <si>
    <t>Incremento en actividades de corrupción</t>
  </si>
  <si>
    <t xml:space="preserve">Incremento en los flujos irregulares </t>
  </si>
  <si>
    <t>Incumplimiento de capacitación ante CECADES</t>
  </si>
  <si>
    <t>Incumplimiento de garantías sociales</t>
  </si>
  <si>
    <t>Incumplimiento de la Ley 8764</t>
  </si>
  <si>
    <t>Incumplimiento de la Ley de Contratación Administrativa</t>
  </si>
  <si>
    <t>Incumplimiento de las NICSP</t>
  </si>
  <si>
    <t>Incumplimiento de Ley 7600</t>
  </si>
  <si>
    <t>Incumplimiento de los derechos humanos</t>
  </si>
  <si>
    <t>Incumplimiento de normas y/o regulaciones y/o lineamientos y/o otros</t>
  </si>
  <si>
    <t>legal</t>
  </si>
  <si>
    <t xml:space="preserve">Incumplimiento de normativa de las empresas </t>
  </si>
  <si>
    <t>Incumplimiento de normativa y regulaciones</t>
  </si>
  <si>
    <t xml:space="preserve">Incumplimiento de plazos de respuesta </t>
  </si>
  <si>
    <t>Imprenta /DGME</t>
  </si>
  <si>
    <t>Incumplimiento de plazos en entrega de bienes y servicios</t>
  </si>
  <si>
    <t>Imprenta/DGME</t>
  </si>
  <si>
    <t>Incumplimiento de recomendaciones de órganos Contralores</t>
  </si>
  <si>
    <t>Incumplimiento del Plan de Compras</t>
  </si>
  <si>
    <t>Incumplimiento del plazo para devolución de facturas</t>
  </si>
  <si>
    <t>Incumplimiento el PNDI</t>
  </si>
  <si>
    <t>Incumplimiento en el monitoreo de medios de comunicación</t>
  </si>
  <si>
    <t>Incumplimiento en el pago de un componente salarial o compensación</t>
  </si>
  <si>
    <t xml:space="preserve">Incumplimiento en el plan de giras </t>
  </si>
  <si>
    <t>Incumplimiento en la entrega de los estados financieros</t>
  </si>
  <si>
    <t>Incumplimiento en la entrega de matrices de teletrabajo</t>
  </si>
  <si>
    <t xml:space="preserve">Incumplimiento en los Planes Anuales Operativos </t>
  </si>
  <si>
    <t>Despacho AC/DGME</t>
  </si>
  <si>
    <t>Incumplimiento i/o falta Manuales de Puestos</t>
  </si>
  <si>
    <t xml:space="preserve">Incumplimiento y/o atrasos con los pagos </t>
  </si>
  <si>
    <t>Incumplimiento y/o desactualización de acuerdos o convenios nacionales e internacionales</t>
  </si>
  <si>
    <t>Tribunal Administrativo Migratorio /DGME</t>
  </si>
  <si>
    <t xml:space="preserve">Incumplimiento y/o desconocimiento de la Ley de Control Interno </t>
  </si>
  <si>
    <t xml:space="preserve">Incumplimiento y/o negligencia en las funciones </t>
  </si>
  <si>
    <t>Imprenta /OCP</t>
  </si>
  <si>
    <t>Incumplimiento y/o omisión en la entrega de informes y/o  información</t>
  </si>
  <si>
    <t>Imprenta / UPI AC</t>
  </si>
  <si>
    <t>Incumplimientos de estándares de calidad</t>
  </si>
  <si>
    <t xml:space="preserve">Incumplimientos por parte del Fiduciario </t>
  </si>
  <si>
    <t>Inefectivo flujo de información</t>
  </si>
  <si>
    <t xml:space="preserve">Inestabilidad política y social </t>
  </si>
  <si>
    <t>R009/R012</t>
  </si>
  <si>
    <t>Político/Social</t>
  </si>
  <si>
    <t>Inexistencia de atención médica</t>
  </si>
  <si>
    <t>Inexistencia y/o desactualización de controles auxiliares</t>
  </si>
  <si>
    <t>Inexistencia y/o desactualización y/o incumplimiento de protocolos de emergencia</t>
  </si>
  <si>
    <t>Inexistentes  y/o desactualizados y/o inadecuados procedimientos</t>
  </si>
  <si>
    <t>Infiltración policial</t>
  </si>
  <si>
    <t>Influencias en los medios de comunicación</t>
  </si>
  <si>
    <t xml:space="preserve">Información desactualizada </t>
  </si>
  <si>
    <t>Información desactualizada y/o inconsistente</t>
  </si>
  <si>
    <t>Interna</t>
  </si>
  <si>
    <t>Infuencia de los medios de comunicación</t>
  </si>
  <si>
    <t>Inhabilitación de servicio de Pasaportes (SISPAS)</t>
  </si>
  <si>
    <t>Inicio o conato de incendio</t>
  </si>
  <si>
    <t>Inmovilización migratoria</t>
  </si>
  <si>
    <t xml:space="preserve">Inseguridad en el estampado de visa </t>
  </si>
  <si>
    <t>Inseguridad en parqueos</t>
  </si>
  <si>
    <t xml:space="preserve">Insostenibilidad y/o atrasos de proyectos institucionales </t>
  </si>
  <si>
    <t xml:space="preserve">Insuficiente apoyo de cooperación internacional </t>
  </si>
  <si>
    <t>Insuficiente espacio de almacenamiento</t>
  </si>
  <si>
    <t>Insuficiente supervisión al personal</t>
  </si>
  <si>
    <t xml:space="preserve">Insuficiente y/o incremento flujo de expedientes </t>
  </si>
  <si>
    <t>Tribunal Administrativo Migratorio/DGME</t>
  </si>
  <si>
    <t>Insuficientes vehículos institucionales</t>
  </si>
  <si>
    <t xml:space="preserve">Interrupción del proceso de empaque </t>
  </si>
  <si>
    <t>Interrupción del servicio de trámites comerciales</t>
  </si>
  <si>
    <t xml:space="preserve">Interrupción en los servicios básicos </t>
  </si>
  <si>
    <t>Intolerancia cultural</t>
  </si>
  <si>
    <t>Inundaciones, huracanes, terremotos, etc.</t>
  </si>
  <si>
    <t>Irregularidades en la deportación</t>
  </si>
  <si>
    <t>R003/R016</t>
  </si>
  <si>
    <t>Operativo/ Ética y corrupción</t>
  </si>
  <si>
    <t>Irrespeto de los usuarios</t>
  </si>
  <si>
    <t xml:space="preserve">Interno/Interno  </t>
  </si>
  <si>
    <t>R007/R012</t>
  </si>
  <si>
    <t>Recurso Humano/Social</t>
  </si>
  <si>
    <t xml:space="preserve">Lentitud en el control migratorio </t>
  </si>
  <si>
    <t>Limitación de reclutamiento y/o selección de personal</t>
  </si>
  <si>
    <t>DGME/ RH AC</t>
  </si>
  <si>
    <t>Limitación en la apertura de fronteras</t>
  </si>
  <si>
    <t>Limitaciones de aforo</t>
  </si>
  <si>
    <t xml:space="preserve">Limitaciones de atención geográfica </t>
  </si>
  <si>
    <t>Limitaciones de oferta laboral</t>
  </si>
  <si>
    <t>Limitaciones en la prevención de problemas de salud ocupacional</t>
  </si>
  <si>
    <t xml:space="preserve">Limitaciones en sistemas y/o aplicaciones adquiridos </t>
  </si>
  <si>
    <t>Limitaciones legales</t>
  </si>
  <si>
    <t>Limitaciones para atender contingencias tecnológicas</t>
  </si>
  <si>
    <t xml:space="preserve">Limitaciones para la integración de la población </t>
  </si>
  <si>
    <t>Limitaciones técnicas por parte del usuario</t>
  </si>
  <si>
    <t>Limitada capacidad de Centro de Aprehensión</t>
  </si>
  <si>
    <t>Malversación de fondos</t>
  </si>
  <si>
    <t>Manejo de desechos y/o residuos</t>
  </si>
  <si>
    <t>Manejo inadecuado de incidentes y/o emergencias</t>
  </si>
  <si>
    <t>Manipulación inadecuada de la arquitectura del CPDA</t>
  </si>
  <si>
    <t>Mantenimiento correctivo y/o preventivo de los equipos, y/o  vehículos, y/o  aire acondicionado y/o  infraestructura</t>
  </si>
  <si>
    <t>Capacitación / DINADECO</t>
  </si>
  <si>
    <t>Mantenimiento de sistemas de información externos</t>
  </si>
  <si>
    <t>Manual institucional de clases desactualizado</t>
  </si>
  <si>
    <t>Manuales administrativos desactualizados o no idóneos</t>
  </si>
  <si>
    <t>DGME/Imprenta/AC</t>
  </si>
  <si>
    <t>Morosidad en las cuentas</t>
  </si>
  <si>
    <t>Movimiento migratorio irregular</t>
  </si>
  <si>
    <t xml:space="preserve">Necesidad de choferes </t>
  </si>
  <si>
    <t>Tribunal Administrativo Migratorio</t>
  </si>
  <si>
    <t>Necesidades de normativa</t>
  </si>
  <si>
    <t>Nombramiento extemporáneo de jueces titulares y suplentes</t>
  </si>
  <si>
    <t>Nombramientos indebidos</t>
  </si>
  <si>
    <t>Omisiones en el ejercicio de las funciones</t>
  </si>
  <si>
    <t xml:space="preserve">Oposición de la comunidad y Municipalidades </t>
  </si>
  <si>
    <t>Organismos internacionales que apoyan la Gestión</t>
  </si>
  <si>
    <t>Otorgamientos de refugio dudoso</t>
  </si>
  <si>
    <t>Pago de penalidades</t>
  </si>
  <si>
    <t>Pagos por demandas</t>
  </si>
  <si>
    <t>Pandemias</t>
  </si>
  <si>
    <t>Pérdida de imagen institucional</t>
  </si>
  <si>
    <t>Pérdida de información</t>
  </si>
  <si>
    <t>Pérdida de información histórica de las Gacetas</t>
  </si>
  <si>
    <t xml:space="preserve">Pérdida de oportunidades para ofertar el servicio </t>
  </si>
  <si>
    <t>Pérdidas y/o caída y/o suspensión en los sistemas</t>
  </si>
  <si>
    <t xml:space="preserve">Poco aprovechamiento de la tecnología </t>
  </si>
  <si>
    <t>Políticas públicas inconsistentes mediante Directrices ministeriales</t>
  </si>
  <si>
    <t>Políticas y/o procedimientos de seguridad no documentadas o desactualizadas</t>
  </si>
  <si>
    <t>Posible desplazamiento de los racks instalados en el CPDA</t>
  </si>
  <si>
    <t>interno</t>
  </si>
  <si>
    <t>Posibles fallas en el SIGAF</t>
  </si>
  <si>
    <t>Tecnologico</t>
  </si>
  <si>
    <t>R103</t>
  </si>
  <si>
    <t>Prestamos de claves</t>
  </si>
  <si>
    <t xml:space="preserve">Presupuesto insuficiente </t>
  </si>
  <si>
    <t xml:space="preserve">Problemas de conectividad a internet </t>
  </si>
  <si>
    <t>Problemas de seguridad en los equipos tecnológicos</t>
  </si>
  <si>
    <t>Problemas de suministros y logísticos</t>
  </si>
  <si>
    <t>Problemas para recuperación de la información</t>
  </si>
  <si>
    <t>Procedimientos, lineamientos e instrucciones claros para la efectiva realización del trabajo</t>
  </si>
  <si>
    <t>Protección del recurso humano</t>
  </si>
  <si>
    <t>Re victimización</t>
  </si>
  <si>
    <t>Reactivación de las Unidades Especiales de atención de personas menores de edad</t>
  </si>
  <si>
    <t>Reajustes presupuestarios</t>
  </si>
  <si>
    <t>Recursos insuficientes para atender los EMI</t>
  </si>
  <si>
    <t>Recursos insuficientes para atender repatriaciones</t>
  </si>
  <si>
    <t xml:space="preserve">Reducción de la demanda del servicio de producción gráfica </t>
  </si>
  <si>
    <t xml:space="preserve">Registro desactualizado de los convenios </t>
  </si>
  <si>
    <t xml:space="preserve">Relevancia de los sistemas, de las técnicas de recuperación, respaldos de la información y planes de contingencia </t>
  </si>
  <si>
    <t xml:space="preserve">Restricciones presupuestarias </t>
  </si>
  <si>
    <t xml:space="preserve">Rezago tecnológico </t>
  </si>
  <si>
    <t>Salud de los habitantes</t>
  </si>
  <si>
    <t>Salud ocupacional (mental, física y psicológica)</t>
  </si>
  <si>
    <t>Saturación de las estaciones migratorias</t>
  </si>
  <si>
    <t>Seguridad ciudadana</t>
  </si>
  <si>
    <t xml:space="preserve">Servicios inhabilitados </t>
  </si>
  <si>
    <t>Subejecución presupuestaria</t>
  </si>
  <si>
    <t>Imprenta/Despacho/DGME</t>
  </si>
  <si>
    <t xml:space="preserve">Sumas pagadas de más o adeudadas en el salario </t>
  </si>
  <si>
    <t>Suplantación de identidad</t>
  </si>
  <si>
    <t>Suspensión de concursos internos y/o ascenso directo</t>
  </si>
  <si>
    <t xml:space="preserve">Suspensión de contratos </t>
  </si>
  <si>
    <t>Suspensión de fases del proceso de producción</t>
  </si>
  <si>
    <t xml:space="preserve">Suspensión de servicios públicos </t>
  </si>
  <si>
    <t>Sustracción de expedientes y/o activos</t>
  </si>
  <si>
    <t>Tener disponibilidad para atender necesidades de operación</t>
  </si>
  <si>
    <t>Tráfico de influencias</t>
  </si>
  <si>
    <t>DGME/Legal AC</t>
  </si>
  <si>
    <t>Trámites inconclusos de contratación administrativa</t>
  </si>
  <si>
    <t>Transición de gobierno</t>
  </si>
  <si>
    <t xml:space="preserve">Uso inadecuado del patrimonio público  </t>
  </si>
  <si>
    <t>Uso indebido de las modalidades de contratación directa</t>
  </si>
  <si>
    <t>Uso indebido del poder</t>
  </si>
  <si>
    <t>Valoraciones poco sustentadas</t>
  </si>
  <si>
    <t xml:space="preserve">Variaciones en el tipo de cambio </t>
  </si>
  <si>
    <t>Vencimiento de plazos dados en el sistema SICOP</t>
  </si>
  <si>
    <t>Violación al principio de confidencialidad</t>
  </si>
  <si>
    <t xml:space="preserve">Violencia de la población aprehendida </t>
  </si>
  <si>
    <t>Vulnerabilidad de la redes internas</t>
  </si>
  <si>
    <t>Vulnerabilidad de los documentos de viaje</t>
  </si>
  <si>
    <t>Vulnerabilidad en el proceso de trata y tráfico</t>
  </si>
  <si>
    <t>Vulnerabilidad en los procedimientos en la detección de casos</t>
  </si>
  <si>
    <t>Vulnerabilidad en los puntos de salida</t>
  </si>
  <si>
    <t xml:space="preserve">Xenofobia </t>
  </si>
  <si>
    <t>Para todos los cuadros se realiza un proceso de normalización, se debe verificar únicamente que el evento 1, este apropiadamente formulado ya que de este se copiaran a los demás. Cada botón ajusta todas las formulas, liberando las celdas a modificar y copiando las formulas.  Está operación no daña los contenidos actuales.</t>
  </si>
  <si>
    <t>Unidad de Planificación del Ministerio de Gobernación y Policía</t>
  </si>
  <si>
    <t>Elaboración contenidos PAO:</t>
  </si>
  <si>
    <t>MSc Elma Bejarano Lichi</t>
  </si>
  <si>
    <t>Elaboración contenidos SEVRI:</t>
  </si>
  <si>
    <t>Licda. Irene Rojas Valerio</t>
  </si>
  <si>
    <t>Versión 1.7 Febrero_2022</t>
  </si>
  <si>
    <t xml:space="preserve">Plantilla elaborado por: </t>
  </si>
  <si>
    <t>Máster Manuel Roberto Sánchez Portilla</t>
  </si>
  <si>
    <t xml:space="preserve">Fecha: </t>
  </si>
  <si>
    <t>Descripción y observaciones sobre su uso:</t>
  </si>
  <si>
    <t>El presente documento tiene como fin servir como herramienta a la hora de planificar el Plan Anual Operativo y aplicar el Sistema Específico de Valoración del Riesgo Institucional de cada una de las unidades y adscritas del Ministerio de Gobernación y Policía, según corresponda.</t>
  </si>
  <si>
    <t xml:space="preserve">Además, integran matrices del SEVRI, en cada hoja se transcribió la información contenida en cada una de las matrices, al cúal  ha sido tomada del procedimiento del SEVRI, aprobado por el Equipo Gerencial de Control Interno en el año 2014. </t>
  </si>
  <si>
    <t>A traves de las difentes hojas, puede modificar/incluir datos y/o contenido en las celdas que estan sombreadas con este color de fondo</t>
  </si>
  <si>
    <t>CONTROL DE CAMBIOS DE LA PLANTILLA</t>
  </si>
  <si>
    <t>Versión:</t>
  </si>
  <si>
    <t>1.1</t>
  </si>
  <si>
    <t xml:space="preserve">Descripción de Cambios Inlcuídos: </t>
  </si>
  <si>
    <t>Se aumentan los espacios, para hasta 7 actividades por cada objetivo táctico. Se sombrean las celdas que se pueden modificar. Se automatiza la Matriz 4 de Administración y la Matriz 5 de Seguimiento</t>
  </si>
  <si>
    <t>Nombre</t>
  </si>
  <si>
    <t>Manuel Roberto Sánchez Portilla</t>
  </si>
  <si>
    <t>1.2</t>
  </si>
  <si>
    <t xml:space="preserve">Se aumenta esta versión para que puedan inlcuir hasta 120 objetivos. Se actualiza la cantidad de riesgos a incluir por cada objetivo estratégico (7 riesgos). Se actualizan todas la matrices de SEVRI para que coincidan con las todas las tablas. </t>
  </si>
  <si>
    <t>1.3</t>
  </si>
  <si>
    <t>20 septiembre del 2021</t>
  </si>
  <si>
    <t>Sumatorias de riesgos en Matriz N°1, celda L9:M9, cuadro suma riesgos residuales en MatrizN°2 celda L9:M12.</t>
  </si>
  <si>
    <t>1.4</t>
  </si>
  <si>
    <t xml:space="preserve">Se incluyen los cuadros y compilados para el informe en diferentes hojas. </t>
  </si>
  <si>
    <t>Fallon Madrigal Rovira</t>
  </si>
  <si>
    <t>1.5</t>
  </si>
  <si>
    <t>Jueves 18 de Noviembre de 2021</t>
  </si>
  <si>
    <t>Ajustes a los objetivos estratégicos producto de la reformulación del PEI. Escala de valoración de objetivos táctivos. La matriz de PAO se modifica para calificar el objetivo en una sola línea.</t>
  </si>
  <si>
    <t>1.6</t>
  </si>
  <si>
    <t>Martes 8 de febrero de 2022</t>
  </si>
  <si>
    <t xml:space="preserve">Cambios en el formato de las líneas de los objetivos en las matrices 3 y 4. Cambio en las formulas para la valoración del objetivo específico. </t>
  </si>
  <si>
    <t>1.7</t>
  </si>
  <si>
    <t xml:space="preserve">Lunes 21 de febrero de 2022 </t>
  </si>
  <si>
    <t xml:space="preserve">Cambios efectuados en el PAO en las columnas del I seguimiento, se desplazo la columna a la par del porcentaje. Además, se agregan columnas extras para el II Seguimiento. La columna "K" toma la información de  las actividades ingresadas en el planeamiento. </t>
  </si>
  <si>
    <t>1.8</t>
  </si>
  <si>
    <t>1.9</t>
  </si>
  <si>
    <t>2.1</t>
  </si>
  <si>
    <t>2.2</t>
  </si>
  <si>
    <t>2.3</t>
  </si>
  <si>
    <t>2.4</t>
  </si>
  <si>
    <t>MINISTERIO DE GOBERNACIÓN Y POLICÍA</t>
  </si>
  <si>
    <t>MATRIZ DE FORMULACIÓN Y SEGUIMIENTO</t>
  </si>
  <si>
    <t>ETAPA DE FORMULACIÓN</t>
  </si>
  <si>
    <t xml:space="preserve"> I SEGUIMIENTO  (AGOSTO)</t>
  </si>
  <si>
    <t xml:space="preserve"> II SEGUIMIENTO  (ENERO AÑO SIGUIENTE)</t>
  </si>
  <si>
    <r>
      <t>Objetivo Estratégico:</t>
    </r>
    <r>
      <rPr>
        <sz val="11"/>
        <color theme="0"/>
        <rFont val="Arial"/>
        <family val="2"/>
      </rPr>
      <t xml:space="preserve"> </t>
    </r>
  </si>
  <si>
    <t>I Seguimiento</t>
  </si>
  <si>
    <t>(a) Objetivo táctico o específico ¿Qué se pretende alcanzar y para qué?</t>
  </si>
  <si>
    <t>(b)	Meta ¿Qué se propone? Calidad y cantidad</t>
  </si>
  <si>
    <t>(c)	Indicador ¿Cómo medirlo? (número, cantidad, porcentaje)</t>
  </si>
  <si>
    <t>(d)	Actividad (es) ¿Cómo lograrlo?</t>
  </si>
  <si>
    <t>(e)	Unidad (es) responsable (s)</t>
  </si>
  <si>
    <t>(f) Presupuesto (en caso de contar, sino colocar N/T)</t>
  </si>
  <si>
    <t>(h) Justificación</t>
  </si>
  <si>
    <t>(i) Evidencia (oficios, actas, minutas, correos, reglamentos, manuales, etc.)</t>
  </si>
  <si>
    <t>(g) Porcentaje de cumplimiento</t>
  </si>
  <si>
    <t>(j) Estado de la meta (MC, MPC, MNC)</t>
  </si>
  <si>
    <t xml:space="preserve"> (d)	Actividad (es) Según formulación</t>
  </si>
  <si>
    <t>Total Cumplidas</t>
  </si>
  <si>
    <t>Almacen y Distribución</t>
  </si>
  <si>
    <t>Total Parcialmente Cumplidas</t>
  </si>
  <si>
    <t>Total No Cumplidas</t>
  </si>
  <si>
    <t>II Seguimiento</t>
  </si>
  <si>
    <t xml:space="preserve"> (d)	Actividad (es) ¿Cómo lograrlo?</t>
  </si>
  <si>
    <t>Solicitud de cita para la Revisión Técnica Vehicular en la fecha que corresponda (febrero)</t>
  </si>
  <si>
    <t>Cumplimiento del derecho de circulación.</t>
  </si>
  <si>
    <t>Póliza de montacargas</t>
  </si>
  <si>
    <t>Comprobación</t>
  </si>
  <si>
    <t>Comprar dos lectores de código de Barra (HandHelds).</t>
  </si>
  <si>
    <t>Renovación de equipos existentes</t>
  </si>
  <si>
    <t>Convivio cultural de los funcionarios de la Imprenta que se realiza una vez al año.</t>
  </si>
  <si>
    <t>Dirección General</t>
  </si>
  <si>
    <t>Garantizar el convivio cultural de los funcionarios de la Imprenta Nacional</t>
  </si>
  <si>
    <t xml:space="preserve">Gestionar o continuar con la contratación </t>
  </si>
  <si>
    <t xml:space="preserve">Contratación ejecutada </t>
  </si>
  <si>
    <t xml:space="preserve">Eventualmente se requiere adquirir algún producto terminado para implementar mejoras dentro del proceso de producción propio o entender una necesidad del cliente. </t>
  </si>
  <si>
    <t>Dirección de Producción</t>
  </si>
  <si>
    <t>Compra de muestras de producto terminado para revisión del procesos de producción</t>
  </si>
  <si>
    <t xml:space="preserve">Desarrollar la contratación. Dar seguimiento a esta y fiscalizar el proceso y la ejecución. </t>
  </si>
  <si>
    <t xml:space="preserve">Contratación ejecutada. Según necesidades durante el año. </t>
  </si>
  <si>
    <t>Programación de visitas</t>
  </si>
  <si>
    <t>Pre-Prensa</t>
  </si>
  <si>
    <t>Servicio de mantenimiento de  CTP´s Luscher y Kodak Trenstter</t>
  </si>
  <si>
    <t xml:space="preserve">Mantenimientos preventivos y correctivos realizados/Mantenimientos programados </t>
  </si>
  <si>
    <t>Contrato de Mantenimiento preventivo y correctivo para Impresora Digital Accurio 6100</t>
  </si>
  <si>
    <t>Mantenimiento y reparación de equipo de cómputo y sistemas de información</t>
  </si>
  <si>
    <t>Mantenimiento Preventivo y correctivo para las computadoras Macintosh.</t>
  </si>
  <si>
    <t>Mantenimiento preventivo y correctivo para Impresora para pruebas y vistos buenos (Xerox C70)</t>
  </si>
  <si>
    <t>Contrato de Mantenimiento de Licenciamiento de Adobe CC</t>
  </si>
  <si>
    <t>Compra de revelador de Planchas</t>
  </si>
  <si>
    <t>Fijador  de Planchas</t>
  </si>
  <si>
    <t>Repuestos (Computadoras Macintosh por demanda)</t>
  </si>
  <si>
    <t>Repuestos para  el CTP´s</t>
  </si>
  <si>
    <t>Planchas</t>
  </si>
  <si>
    <t>Audifonos Tipo Diadema</t>
  </si>
  <si>
    <t>Contrato de Mantenimiento Maquinas de Impresión</t>
  </si>
  <si>
    <t>Prensa</t>
  </si>
  <si>
    <t>Aceites y Lubricantes: Grasas de Lubricación para máquinas Offset's</t>
  </si>
  <si>
    <t>Alcohol ISO propílico</t>
  </si>
  <si>
    <t>Tintas</t>
  </si>
  <si>
    <t>Limpiador de Inmersores y  Tuberías Speed Master</t>
  </si>
  <si>
    <t>Repuestos Eléctricos maquinas Litograficas</t>
  </si>
  <si>
    <t>Repuestos Prensas Offset</t>
  </si>
  <si>
    <t>Troqueles y Cliques</t>
  </si>
  <si>
    <t>Post-Prensa</t>
  </si>
  <si>
    <t>Afilado de Cuchillas</t>
  </si>
  <si>
    <t xml:space="preserve">Contrato de Mantenimiento de maquinas dobladoras, maquinas para encudernacion y los compresores, Mantenimiento de Guillotinas </t>
  </si>
  <si>
    <t>Aceites y Lubricantes, Grasa Alta Temperatura, Aceite Perma y Aceite WD 40  Easy Slide, para la superficie de las Guillotinas</t>
  </si>
  <si>
    <t>Rollos de alambre galvanizado de calibre variado para Grapadoras</t>
  </si>
  <si>
    <t xml:space="preserve">Repuestos Eléctricos para las maquinas Dobladoras  y  Encudernadoras </t>
  </si>
  <si>
    <t xml:space="preserve">Plástico para Paletizar y Laminar, Fleje Plástico </t>
  </si>
  <si>
    <t>Lija 400 y  Lija de agua</t>
  </si>
  <si>
    <t xml:space="preserve">Repuestos para Guillotina y maquinas Dobladoras  y  Encudernadoras </t>
  </si>
  <si>
    <t>Resortes Cola blanca, roja  granulada</t>
  </si>
  <si>
    <t>Brochas, rodillos, esponjas celulosas, elasticos, velcro, cinta de tela, tornillos para tapas de empaste</t>
  </si>
  <si>
    <t>Matriz de plegado como arreglo mecanico para el encaje al troquelar y plecas de corte,dobles y perforacion.</t>
  </si>
  <si>
    <t>Servicio facturado/servicio pagado</t>
  </si>
  <si>
    <t>Recolección de desechos bioinfecciosos</t>
  </si>
  <si>
    <t>Consultorio Médico</t>
  </si>
  <si>
    <t>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t>
  </si>
  <si>
    <t>Reparación de equipo médico</t>
  </si>
  <si>
    <t>Repuestos para Equipo Médico</t>
  </si>
  <si>
    <t>Montos de ordenes de pedido ejecutadas / Presupuesto asignado</t>
  </si>
  <si>
    <t>Mantenimiento de sistemas de aire comprimido y compresores</t>
  </si>
  <si>
    <t>Mantenimiento</t>
  </si>
  <si>
    <t>Mantenimiento de sistemas de extracción de aire</t>
  </si>
  <si>
    <t>Mantenimiento de elevador eléctrico  y elevador del edificio</t>
  </si>
  <si>
    <t>Mantenimiento de la planta eléctrica</t>
  </si>
  <si>
    <t>Mantenimiento de Aires Acondicionados</t>
  </si>
  <si>
    <t>Mantenimiento de UPS´s</t>
  </si>
  <si>
    <t>Pinturas y Diluyentes</t>
  </si>
  <si>
    <t>Materiales y Productos Metálicos</t>
  </si>
  <si>
    <t>Mat y produc. Minerales y asfalticos</t>
  </si>
  <si>
    <t>Revisión técnica vehículos</t>
  </si>
  <si>
    <t>Transportes</t>
  </si>
  <si>
    <t>Póliza de seguros Flotilla Vehicular</t>
  </si>
  <si>
    <t>Contratación de un Taller automotriz</t>
  </si>
  <si>
    <t>Marchamos Vehículos y Monta Cargas</t>
  </si>
  <si>
    <t>Deducibles</t>
  </si>
  <si>
    <t>Combustibles Flotilla de Vehículos, Monta Cargas Y Planta Electrica</t>
  </si>
  <si>
    <t>Servicios de Agua y  Alcantarillado</t>
  </si>
  <si>
    <t>Servicios Generales</t>
  </si>
  <si>
    <t>Servicios Eléctricos</t>
  </si>
  <si>
    <t>Continuidad  de Planes Telefónicos</t>
  </si>
  <si>
    <t>Pago de Celulares</t>
  </si>
  <si>
    <t>Servicios Telefónicos</t>
  </si>
  <si>
    <t>Pagos Servicios Municipales</t>
  </si>
  <si>
    <t>Servicio Medico</t>
  </si>
  <si>
    <t>Servicio de Vigilancia</t>
  </si>
  <si>
    <t>Aseo y Limpieza</t>
  </si>
  <si>
    <t>Servicio de Guarda Documentos</t>
  </si>
  <si>
    <t>Servicio de Fumigación</t>
  </si>
  <si>
    <t>Seguros Incendio</t>
  </si>
  <si>
    <t>Póliza de seguros para el equipo electronico</t>
  </si>
  <si>
    <t>Póliza de responsabilidad civil</t>
  </si>
  <si>
    <t>Mantenimiento  de orinales (mingitorios)</t>
  </si>
  <si>
    <t>Mantenimiento de Circuito Cerrado</t>
  </si>
  <si>
    <t>Mantenimiento de Central Telefónica</t>
  </si>
  <si>
    <t>Repuestos Circuito Cerrado y Central Telefónica</t>
  </si>
  <si>
    <t>Filtros para fuentes de agua y orinales</t>
  </si>
  <si>
    <t>Papel Higiénico</t>
  </si>
  <si>
    <t>Jabón Liquido</t>
  </si>
  <si>
    <t>Componentes del Circuito Cerrado y Central Telefónica</t>
  </si>
  <si>
    <t>Cámaras para el Circuito Cerrado</t>
  </si>
  <si>
    <t>Proyecto para mejoras al Portal Web Transaccional y Modulos Financieros en cumplimiento de las NICSP</t>
  </si>
  <si>
    <t>Lograr una mayor eficiencia operativa y estratégica del área contable y presupuesto, con el fin de brindar una información financiera oportuna, eficiente y eficaz.</t>
  </si>
  <si>
    <t>Servicio de Encomienda  corporativa para entrega de productos</t>
  </si>
  <si>
    <t>Promoción y divulgación</t>
  </si>
  <si>
    <t>Impulsar la demanda de los productos y servicios de la Imprenta Nacional, así como la imagen institucional.</t>
  </si>
  <si>
    <t>Poliza Mercadería en Transito</t>
  </si>
  <si>
    <t>Contrato de mantenimiento para
ajustar la app móvil al sitio web.</t>
  </si>
  <si>
    <t>Mejoras al Portal Web Transaccional</t>
  </si>
  <si>
    <t>Garantías de Participación en Concursos por medio de SICOP</t>
  </si>
  <si>
    <t xml:space="preserve">Actualización Firma digital </t>
  </si>
  <si>
    <t>Dirección Administrativa-Financiera</t>
  </si>
  <si>
    <t>Continuar con la contratación de firmas digitales, cuyo objetivo consiste en el servicio por demanda de firma digital certificada bajo el sistema nacional de certificaciones digitales,tarjeta y dispositivo para lectura</t>
  </si>
  <si>
    <t>Contrato de Alquiler (Leasing y renting) de Equipo de Cómputo, Impresoras, Scanners y Seguridad</t>
  </si>
  <si>
    <t>Informática</t>
  </si>
  <si>
    <t>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t>
  </si>
  <si>
    <t>Contrato de Servicios por renting para renovación de tecnologías del Datacenter</t>
  </si>
  <si>
    <t>Contrato primera línea de Acceso a Internet banda ancha</t>
  </si>
  <si>
    <t>Contrato de segunda línea internet banda ancha</t>
  </si>
  <si>
    <t>Contrato de servicio líneas en oficina del Registro Nacional</t>
  </si>
  <si>
    <t>Continuidad al Sistema de Mensajería de Texto</t>
  </si>
  <si>
    <t>Contratos de Plataforma   Tecnológica como Servicio en nube híbrida para Diarios Oficiales y continuidad del Negocio de la Institución</t>
  </si>
  <si>
    <t>Mantenimiento Infraestructura Oracle y Soporte de Bases de Datos y  Servidores  de Aplicaciones</t>
  </si>
  <si>
    <t>Soporte y Mantenimiento a los mecanismos de implementación de las Normas Técnicas de Tecnologías de Información</t>
  </si>
  <si>
    <t xml:space="preserve">Contrato de mantenimiento de los access point o antenas de WIFI y red inalámbrica (Aruba) </t>
  </si>
  <si>
    <t>Mantenimiento preventivo-correctivo y evolutivo para sistemas integrados ERP</t>
  </si>
  <si>
    <t>Contrato Servicio de Respaldos y Custodia de Datos e Información Institucional</t>
  </si>
  <si>
    <t>Contrato para servicio de sofware de mesa de ayuda en nube Fresh Desk  Interhand</t>
  </si>
  <si>
    <t>Contrato de Mantenimiento elementos del Data Center y redes de datos (Artic-Bunker,Aire AC. de Presición y UPS )</t>
  </si>
  <si>
    <t>Recolección de residuos peligrosos</t>
  </si>
  <si>
    <t>Planificación</t>
  </si>
  <si>
    <t>Limpieza de tanques de aguas químicas</t>
  </si>
  <si>
    <t>Insumos  para compesación de Huella de Carbono</t>
  </si>
  <si>
    <t>Riesgo de Trabajo</t>
  </si>
  <si>
    <t>Recursos Humanos</t>
  </si>
  <si>
    <t>Cumplir con lo estipulado en el artículo 194 del Código de Trabajo</t>
  </si>
  <si>
    <t>Contar con un contrato de mantenimiento de equipos</t>
  </si>
  <si>
    <t>Mantenimiento de reloj Marcador Hand-Pun-3000</t>
  </si>
  <si>
    <t>Brindar el mantenimiento optimo a los equipos de control de marcas de los funcionarios de la Institución.</t>
  </si>
  <si>
    <t xml:space="preserve">Repuestos Reloj Marcador </t>
  </si>
  <si>
    <t>Trámites de contratación realizados / trámites programados</t>
  </si>
  <si>
    <t>Contrato de Laboratorio químico (Agua Potable)</t>
  </si>
  <si>
    <t>Salud Ocupacional</t>
  </si>
  <si>
    <t>Promover y proteger la salud de los trabajadores, así como controlar los accidentes y las enfermedades ocupacionales</t>
  </si>
  <si>
    <t>Recargo de Extintores</t>
  </si>
  <si>
    <t>Compras ejecutadas / compras programadas</t>
  </si>
  <si>
    <t>Equipos Varios de Seguridad</t>
  </si>
  <si>
    <t>Zapatos funcionarios de Producción</t>
  </si>
  <si>
    <t>Objetivos  estratégicos del PEI MGP 2020 - 2025</t>
  </si>
  <si>
    <t>Porcentaje de Cumplimiento</t>
  </si>
  <si>
    <t>Meta No Cumplida (MNC)</t>
  </si>
  <si>
    <t>Meta Parcialmente Cumplida (MPC)</t>
  </si>
  <si>
    <t>(e) Estados de la meta</t>
  </si>
  <si>
    <t>Meta Cumplida (MC)</t>
  </si>
  <si>
    <t>VALOR NO ADMITIDO</t>
  </si>
  <si>
    <t xml:space="preserve">Código relacionado </t>
  </si>
  <si>
    <t>Posibles eventos que originen el riesgo (Catálogo de riesgos_revisar_)</t>
  </si>
  <si>
    <t xml:space="preserve">Concatenado </t>
  </si>
  <si>
    <t>Ambientes</t>
  </si>
  <si>
    <t xml:space="preserve">Códigos + Naturaleza del Riesgo </t>
  </si>
  <si>
    <t xml:space="preserve">Naturaleza del Riesgo </t>
  </si>
  <si>
    <t>Estado de cumplimiento</t>
  </si>
  <si>
    <t xml:space="preserve">Sí o No </t>
  </si>
  <si>
    <t>Dependencia</t>
  </si>
  <si>
    <t>Logo</t>
  </si>
  <si>
    <t>Años válidos</t>
  </si>
  <si>
    <t>R001 Tecnologías de Información</t>
  </si>
  <si>
    <t>TOTAL</t>
  </si>
  <si>
    <t>SÍ</t>
  </si>
  <si>
    <t>Dinadeco.</t>
  </si>
  <si>
    <t>R002 Presupuestario</t>
  </si>
  <si>
    <t>PARCIAL</t>
  </si>
  <si>
    <t>NO</t>
  </si>
  <si>
    <t>Gobernación - Actividad Central.</t>
  </si>
  <si>
    <t>AC</t>
  </si>
  <si>
    <t>R003 Operativo</t>
  </si>
  <si>
    <t>NADA</t>
  </si>
  <si>
    <t>Control de Propaganda.</t>
  </si>
  <si>
    <t>Control de propaganda</t>
  </si>
  <si>
    <t>R004 Insumos</t>
  </si>
  <si>
    <t>Dirección General de Migración y Extranjería.</t>
  </si>
  <si>
    <t>R005 Estratégico</t>
  </si>
  <si>
    <t>R006 Información</t>
  </si>
  <si>
    <t>Tribunal Administrativo Migratorio.</t>
  </si>
  <si>
    <t>R007 Recurso Humano</t>
  </si>
  <si>
    <t>R008 Ambiente</t>
  </si>
  <si>
    <t>R009 Políticos</t>
  </si>
  <si>
    <t>R010 Ambiental</t>
  </si>
  <si>
    <t xml:space="preserve">R011 Financiero </t>
  </si>
  <si>
    <t xml:space="preserve">Financiero </t>
  </si>
  <si>
    <t>R012 Social</t>
  </si>
  <si>
    <t>R013 Legal</t>
  </si>
  <si>
    <t>R014 Información</t>
  </si>
  <si>
    <t>R015 Institucional</t>
  </si>
  <si>
    <t>SISTEMA ESPECÍFICO DE VALORACIÓN DE RIESGO INSTITUCIONAL</t>
  </si>
  <si>
    <t>Matriz Nº  1</t>
  </si>
  <si>
    <t>Identificación de Riesgos</t>
  </si>
  <si>
    <t>N° Riesgo/Evento</t>
  </si>
  <si>
    <t>a) Evento</t>
  </si>
  <si>
    <t>b) Causas</t>
  </si>
  <si>
    <t>c) Consecuencias</t>
  </si>
  <si>
    <t>Medidas de administración existentes</t>
  </si>
  <si>
    <t>Clasificación de acuerdo a la estructura de riesgo institucional</t>
  </si>
  <si>
    <t>Unidad administrativa</t>
  </si>
  <si>
    <t xml:space="preserve">Evidencias </t>
  </si>
  <si>
    <t xml:space="preserve">Objetivo Estratégico: </t>
  </si>
  <si>
    <t>Objetivo táctico</t>
  </si>
  <si>
    <t>SUMATORIA DE RIESGOS</t>
  </si>
  <si>
    <t>Matriz Nº  2</t>
  </si>
  <si>
    <t>Análisis de Riesgo</t>
  </si>
  <si>
    <r>
      <t>SIN</t>
    </r>
    <r>
      <rPr>
        <b/>
        <sz val="11"/>
        <color rgb="FF000000"/>
        <rFont val="Calibri"/>
        <family val="2"/>
      </rPr>
      <t xml:space="preserve"> medidas administración</t>
    </r>
  </si>
  <si>
    <r>
      <t>CON</t>
    </r>
    <r>
      <rPr>
        <b/>
        <sz val="11"/>
        <color rgb="FF000000"/>
        <rFont val="Calibri"/>
        <family val="2"/>
      </rPr>
      <t xml:space="preserve"> medidas de administración existentes</t>
    </r>
  </si>
  <si>
    <t>Nº</t>
  </si>
  <si>
    <t>Código y riesgo
(matriz #1)</t>
  </si>
  <si>
    <t>Probabilidad</t>
  </si>
  <si>
    <t>Magnitud</t>
  </si>
  <si>
    <t>Nivel de riesgo inherente</t>
  </si>
  <si>
    <t>Medidas administración existentes</t>
  </si>
  <si>
    <t>Nivel de riesgo residual</t>
  </si>
  <si>
    <t>Nivel Riesgo Residual</t>
  </si>
  <si>
    <t>MEDIA</t>
  </si>
  <si>
    <t>ALTA</t>
  </si>
  <si>
    <t xml:space="preserve">Alto </t>
  </si>
  <si>
    <t xml:space="preserve">Medio </t>
  </si>
  <si>
    <t>BAJA</t>
  </si>
  <si>
    <t>Bajo</t>
  </si>
  <si>
    <t xml:space="preserve">Total Riesgos: </t>
  </si>
  <si>
    <t xml:space="preserve">Comprobación con Matriz 1: </t>
  </si>
  <si>
    <t xml:space="preserve">Bajo </t>
  </si>
  <si>
    <t>Tabla 2</t>
  </si>
  <si>
    <t>Tabla Nº  3</t>
  </si>
  <si>
    <t>Tabla Nº 4</t>
  </si>
  <si>
    <t>Tabla  Nº 5</t>
  </si>
  <si>
    <t>Análisis Cualitativo de la Probabilidad</t>
  </si>
  <si>
    <t>Análisis Cuantitativo de la Probabilidad</t>
  </si>
  <si>
    <t>Análisis Cualitativo de la Magnitud</t>
  </si>
  <si>
    <t>Análisis Cuantitativo de la Magnitud</t>
  </si>
  <si>
    <t>Descripción de la categoría</t>
  </si>
  <si>
    <t>Categoría</t>
  </si>
  <si>
    <t>Descripción de la categoría en términos financieros</t>
  </si>
  <si>
    <t>Descripción de la categoría en términos generales</t>
  </si>
  <si>
    <t>-Es muy factible que el evento se presente.</t>
  </si>
  <si>
    <t>-Muy probable (1 vez al mes)</t>
  </si>
  <si>
    <t>Si el riesgo se materializa, tendría consecuencias de alto impacto y efectos en la entidad.</t>
  </si>
  <si>
    <t>Cuando el costo de la medida de administración es mayor o igual al 5% del presupuesto asignado para gastos operativos.</t>
  </si>
  <si>
    <t>Catástrofes, muertes, pérdidas materiales, escándalos públicos, pérdida de imagen.</t>
  </si>
  <si>
    <t>-Ha sido de frecuente ocurrencia.</t>
  </si>
  <si>
    <t>-Probable ( 3 veces al año)</t>
  </si>
  <si>
    <t>Si el riesgo se materializa, tendría consecuencias de impacto y efectos medios en la entidad.</t>
  </si>
  <si>
    <t xml:space="preserve">Cuando el costo de la medida de administración es inferior al 5%  presupuesto  asignado para gastos operativos. </t>
  </si>
  <si>
    <t>Daños a personas, daños en activos, sistemas de información otros.</t>
  </si>
  <si>
    <t>-Es medianamente factible que el evento de presente.</t>
  </si>
  <si>
    <t>-Poco probable (1 vez cada 3 años)</t>
  </si>
  <si>
    <t>Si el riesgo se materializa, tendría consecuencias de bajo impacto o algunos efectos en la entidad.</t>
  </si>
  <si>
    <t xml:space="preserve">Cuando el costo de la medida de administración es igual o menor al 1% del presupuesto asignado para gastos operativos. </t>
  </si>
  <si>
    <t>Daños menores en general.</t>
  </si>
  <si>
    <t>-Ha sido de ocurrencia ocasional.</t>
  </si>
  <si>
    <t>-Es poco factible que el evento se presente.</t>
  </si>
  <si>
    <t>-Ha sido de ocurrencia aislada.</t>
  </si>
  <si>
    <t xml:space="preserve">Matriz Nº  3                                                                                                                                                                                                                                               </t>
  </si>
  <si>
    <t>Evaluación de Riesgos</t>
  </si>
  <si>
    <t>Código y riesgo
(matriz N°2)</t>
  </si>
  <si>
    <t>Nivel de Riesgo  en orden de prioridad</t>
  </si>
  <si>
    <t>Grado en que la Institución puede afectar las causas                          (tabla N°8)</t>
  </si>
  <si>
    <t xml:space="preserve">Importancia del área afectada
(tabla N°9)                      </t>
  </si>
  <si>
    <t>Eficiencia y eficacia de las medidas administración existentes</t>
  </si>
  <si>
    <t xml:space="preserve">Parámetros  de aceptabilidad del Riesgo
(tabla N°12) </t>
  </si>
  <si>
    <t>Resultados de la evaluación       (Administrar / No Administrar)</t>
  </si>
  <si>
    <t>Inherente (matriz N°2)</t>
  </si>
  <si>
    <t xml:space="preserve">
Residual  (matriz N° 2)</t>
  </si>
  <si>
    <t>Costo de la medida                (tabla N°10)</t>
  </si>
  <si>
    <t>Análisis costo/ beneficio (tabla N°11)</t>
  </si>
  <si>
    <t>Administraciones</t>
  </si>
  <si>
    <t>Cantidad de Veces</t>
  </si>
  <si>
    <t>ADMINISTRAR</t>
  </si>
  <si>
    <t xml:space="preserve">NO ADMINISTRAR </t>
  </si>
  <si>
    <t xml:space="preserve">Total </t>
  </si>
  <si>
    <t>NO ADMINISTRAR</t>
  </si>
  <si>
    <t xml:space="preserve">Total: </t>
  </si>
  <si>
    <t>Comprobación con Matriz 2</t>
  </si>
  <si>
    <t>Tabla Nº 8</t>
  </si>
  <si>
    <t xml:space="preserve">Tabla Nº 9 </t>
  </si>
  <si>
    <t>Tabla Nº 10</t>
  </si>
  <si>
    <t>Tabla Nº 11</t>
  </si>
  <si>
    <t>Criterios Institucionales  para evaluar el grado en que se puede afectar las causas</t>
  </si>
  <si>
    <t>Importancia del área afectada</t>
  </si>
  <si>
    <t>Costo de la Medida de Administración</t>
  </si>
  <si>
    <t>Análisis Costo Beneficio</t>
  </si>
  <si>
    <t>Grado de afectación</t>
  </si>
  <si>
    <t>Descripción</t>
  </si>
  <si>
    <t>Valor Númerico</t>
  </si>
  <si>
    <t xml:space="preserve">Importancia </t>
  </si>
  <si>
    <t>Costo</t>
  </si>
  <si>
    <t>Resultado del análisis</t>
  </si>
  <si>
    <r>
      <t xml:space="preserve">Si la Institución con medidas de administración,  puede incidir para </t>
    </r>
    <r>
      <rPr>
        <u/>
        <sz val="12"/>
        <color rgb="FF000000"/>
        <rFont val="Calibri"/>
        <family val="2"/>
      </rPr>
      <t>evitar</t>
    </r>
    <r>
      <rPr>
        <sz val="12"/>
        <color rgb="FF000000"/>
        <rFont val="Calibri"/>
        <family val="2"/>
      </rPr>
      <t xml:space="preserve">  las  causas  o afectarlas directamente.</t>
    </r>
  </si>
  <si>
    <r>
      <t xml:space="preserve">La importancia del área, sector, actividad, tarea, política, proyecto o función son de </t>
    </r>
    <r>
      <rPr>
        <u/>
        <sz val="12"/>
        <color rgb="FF000000"/>
        <rFont val="Calibri"/>
        <family val="2"/>
      </rPr>
      <t>Prioridad Alta</t>
    </r>
    <r>
      <rPr>
        <sz val="12"/>
        <color rgb="FF000000"/>
        <rFont val="Calibri"/>
        <family val="2"/>
      </rPr>
      <t xml:space="preserve"> para el cumplimiento de la Misión Institucional.</t>
    </r>
  </si>
  <si>
    <t>ALTO</t>
  </si>
  <si>
    <t xml:space="preserve">Cuando el costo de la medida de administración es mayor o igual a 5% del presupuesto para gastos operativos. </t>
  </si>
  <si>
    <t>POSITIVO</t>
  </si>
  <si>
    <t>De aplicar la medida los beneficios esperados son mayores a los costos.</t>
  </si>
  <si>
    <t>Si la Institución con medidas de administración,  puede incidir en  las  causas o afectarlas parcialmente.</t>
  </si>
  <si>
    <r>
      <t xml:space="preserve">La importancia del área, sector, actividad, tarea, política, proyecto o función son de </t>
    </r>
    <r>
      <rPr>
        <u/>
        <sz val="12"/>
        <color rgb="FF000000"/>
        <rFont val="Calibri"/>
        <family val="2"/>
      </rPr>
      <t>Prioridad Media</t>
    </r>
    <r>
      <rPr>
        <sz val="12"/>
        <color rgb="FF000000"/>
        <rFont val="Calibri"/>
        <family val="2"/>
      </rPr>
      <t xml:space="preserve"> para el cumplimiento de la Misión Institucional. (</t>
    </r>
    <r>
      <rPr>
        <i/>
        <sz val="12"/>
        <color rgb="FF000000"/>
        <rFont val="Calibri"/>
        <family val="2"/>
      </rPr>
      <t>prioridad media implica que la institución en esas condiciones puede seguir operando en el alcance de los objetivos)</t>
    </r>
  </si>
  <si>
    <t>MEDIO</t>
  </si>
  <si>
    <t>Cuando el costo de la medida de administración es menor a 5% del presupuesto para gastos operativos.</t>
  </si>
  <si>
    <t>PUNTO EQUILIBRADO</t>
  </si>
  <si>
    <t>De aplicar la medida beneficios igual costos.</t>
  </si>
  <si>
    <r>
      <t xml:space="preserve">Si la Institución con medidas de administración, </t>
    </r>
    <r>
      <rPr>
        <u/>
        <sz val="12"/>
        <color rgb="FF000000"/>
        <rFont val="Calibri"/>
        <family val="2"/>
      </rPr>
      <t>no</t>
    </r>
    <r>
      <rPr>
        <sz val="12"/>
        <color rgb="FF000000"/>
        <rFont val="Calibri"/>
        <family val="2"/>
      </rPr>
      <t xml:space="preserve"> puede incidir o afectar las causas (fenómenos naturales).</t>
    </r>
  </si>
  <si>
    <r>
      <t xml:space="preserve">La importancia del área, sector, actividad, tarea, política, proyecto o función son de </t>
    </r>
    <r>
      <rPr>
        <u/>
        <sz val="12"/>
        <color rgb="FF000000"/>
        <rFont val="Calibri"/>
        <family val="2"/>
      </rPr>
      <t>Prioridad Baja</t>
    </r>
    <r>
      <rPr>
        <sz val="12"/>
        <color rgb="FF000000"/>
        <rFont val="Calibri"/>
        <family val="2"/>
      </rPr>
      <t xml:space="preserve"> para el cumplimiento de la Misión Institucional. </t>
    </r>
  </si>
  <si>
    <t>BAJO</t>
  </si>
  <si>
    <t>Cuando el costo de la medida de administración es igual a 1% del presupuesto para gastos operativos.</t>
  </si>
  <si>
    <t>NEGATIVO</t>
  </si>
  <si>
    <t>De aplicar la medida los costos son mayores a los beneficios esperados.</t>
  </si>
  <si>
    <t>N/A</t>
  </si>
  <si>
    <t>Matriz Nº 4</t>
  </si>
  <si>
    <t>Administración de Riesgo</t>
  </si>
  <si>
    <t>Código y riesgo
(matriz N°1)</t>
  </si>
  <si>
    <t>Con nuevas medidas de administración</t>
  </si>
  <si>
    <t>Costo nueva medida de administración
(tabla N°10)</t>
  </si>
  <si>
    <t>Análisis costo/ beneficio
(tabla N°11)</t>
  </si>
  <si>
    <t>Capacidad e idoneidad actores</t>
  </si>
  <si>
    <t>La medida cumple con el interés público y el resguardo de la hacienda pública</t>
  </si>
  <si>
    <t>Viabilidad</t>
  </si>
  <si>
    <t>Medidas seleccionadas</t>
  </si>
  <si>
    <t xml:space="preserve">Plazo de implementación </t>
  </si>
  <si>
    <t>Responsable</t>
  </si>
  <si>
    <t>Nuevas medidas propuestas</t>
  </si>
  <si>
    <t>Cambio nivel de riesgo/con nueva medida de administración</t>
  </si>
  <si>
    <t>Jurídica</t>
  </si>
  <si>
    <t>Técnica</t>
  </si>
  <si>
    <t>Operacional</t>
  </si>
  <si>
    <t>SI/NO</t>
  </si>
  <si>
    <t>Opciones de administración</t>
  </si>
  <si>
    <t>MODIFICAR</t>
  </si>
  <si>
    <t>Modificar</t>
  </si>
  <si>
    <t>Prevenir</t>
  </si>
  <si>
    <t>Transferir</t>
  </si>
  <si>
    <t>Retener</t>
  </si>
  <si>
    <t>Atender</t>
  </si>
  <si>
    <t>Total</t>
  </si>
  <si>
    <t>Control</t>
  </si>
  <si>
    <t>TRANSFERIR</t>
  </si>
  <si>
    <t>ATENDER</t>
  </si>
  <si>
    <t>Tabla Nº 12</t>
  </si>
  <si>
    <t>Parámetros de aceptabilidad del riesgo</t>
  </si>
  <si>
    <t xml:space="preserve">categorías de Administración del Riesgo </t>
  </si>
  <si>
    <t xml:space="preserve">Descripción </t>
  </si>
  <si>
    <t>Nivel Riesgo</t>
  </si>
  <si>
    <t>Parámetros de aceptabilidad</t>
  </si>
  <si>
    <t xml:space="preserve">Admintración </t>
  </si>
  <si>
    <t>Si el riesgo resulta calificado como BAJO, en el apartado de “nivel de riesgo”.</t>
  </si>
  <si>
    <t>1-2</t>
  </si>
  <si>
    <t>ACEPTABLE</t>
  </si>
  <si>
    <t xml:space="preserve">Si el riesgo resulta calificado como MEDIO, en el apartado de “nivel de riesgo” y no se pueda mitigar con una medida de administración debido a que no se cuenta con los recursos necesarios.  </t>
  </si>
  <si>
    <t>3-4</t>
  </si>
  <si>
    <t>NO ACEPTABLE</t>
  </si>
  <si>
    <t>RETENER</t>
  </si>
  <si>
    <t>Si el riesgo resulta calificado como ALTO,  en el apartado de “nivel de riesgo”.</t>
  </si>
  <si>
    <t>5-9</t>
  </si>
  <si>
    <t>PREVENIR</t>
  </si>
  <si>
    <t>Matriz Nº 5</t>
  </si>
  <si>
    <t>Seguimiento de Riesgo</t>
  </si>
  <si>
    <t>N°
Consecutivo
institucional</t>
  </si>
  <si>
    <t>Evento
(matriz N°1)</t>
  </si>
  <si>
    <t xml:space="preserve">Nuevas medidas de administración propuestas
(matriz N° 4)
</t>
  </si>
  <si>
    <t xml:space="preserve">Nivel de riesgo con la nueva medida de administración
</t>
  </si>
  <si>
    <t xml:space="preserve">Costo nueva medida de administración
</t>
  </si>
  <si>
    <t>Justificación sobre el estado de cumplimiento</t>
  </si>
  <si>
    <t>Nuevas medidas para lograr o mejorar el cumplimiento</t>
  </si>
  <si>
    <t>Responsable de la ejecución</t>
  </si>
  <si>
    <t>Parcial</t>
  </si>
  <si>
    <t>Nada</t>
  </si>
  <si>
    <t>Total seg.</t>
  </si>
  <si>
    <t>Comprobación con Matriz 4</t>
  </si>
  <si>
    <t>Cuadro N° 1</t>
  </si>
  <si>
    <t>Ministerio de Gobernación y Policía</t>
  </si>
  <si>
    <t>Consolidado de Riesgos identificados Programas/Subprogramas/Órganos</t>
  </si>
  <si>
    <t>Programas/Subprogramas/Órganos</t>
  </si>
  <si>
    <t>Sumatoria de Riesgos</t>
  </si>
  <si>
    <t>Representación Porcentual</t>
  </si>
  <si>
    <t>Suma</t>
  </si>
  <si>
    <t>Cuadro N° 2</t>
  </si>
  <si>
    <t>Riesgos analizados por Programas/Órganos</t>
  </si>
  <si>
    <t xml:space="preserve">Riesgo Residual </t>
  </si>
  <si>
    <t xml:space="preserve">044-Actividad Central </t>
  </si>
  <si>
    <t xml:space="preserve">Suma </t>
  </si>
  <si>
    <t>Cuadro N.9</t>
  </si>
  <si>
    <t>Evaluación de riesgos Programas/Órganos Administrar</t>
  </si>
  <si>
    <t>Administrar</t>
  </si>
  <si>
    <t>No Administrar</t>
  </si>
  <si>
    <r>
      <t>Cuadro N</t>
    </r>
    <r>
      <rPr>
        <b/>
        <vertAlign val="superscript"/>
        <sz val="11"/>
        <color theme="1"/>
        <rFont val="Calibri"/>
        <family val="2"/>
        <scheme val="minor"/>
      </rPr>
      <t>o</t>
    </r>
    <r>
      <rPr>
        <b/>
        <sz val="11"/>
        <color theme="1"/>
        <rFont val="Calibri"/>
        <family val="2"/>
        <scheme val="minor"/>
      </rPr>
      <t xml:space="preserve"> 10</t>
    </r>
  </si>
  <si>
    <t xml:space="preserve">Modificar </t>
  </si>
  <si>
    <t xml:space="preserve">Matriz  de los Problemas y los Eventos Materializados en SEVRI  por Dependencia </t>
  </si>
  <si>
    <t>Año:   2021</t>
  </si>
  <si>
    <t xml:space="preserve">Nombre del Programa y/o Subprograma: </t>
  </si>
  <si>
    <t xml:space="preserve">203- Ministerio de Gobernación y Policía </t>
  </si>
  <si>
    <t xml:space="preserve">Dependencia:  </t>
  </si>
  <si>
    <t xml:space="preserve">Unidad / Dependencia </t>
  </si>
  <si>
    <t xml:space="preserve">Objetivo Táctico(a): </t>
  </si>
  <si>
    <t>a) Factores de incumplimiento del objetivo</t>
  </si>
  <si>
    <t>Medidas establecidas para el evento del problema (b)</t>
  </si>
  <si>
    <t>Nuevas medidas propuestas para el evento o el problema (c)</t>
  </si>
  <si>
    <t xml:space="preserve">Causas de la materialización del evento o el problema (d)  </t>
  </si>
  <si>
    <t>Responsable de la Atención del evento o el problema  (e)</t>
  </si>
  <si>
    <t>Fecha de presentación del Evento o el problema (f)</t>
  </si>
  <si>
    <t>Estimación del costo del evento o el problema  (g)</t>
  </si>
  <si>
    <t>Problemas presentados (a.1)</t>
  </si>
  <si>
    <t>Eventos materializados (a.2)</t>
  </si>
  <si>
    <t>Tabla Nº 6</t>
  </si>
  <si>
    <t>Análisis Cualitativo Probabilidad versus Magnitud</t>
  </si>
  <si>
    <t xml:space="preserve">Magnitud </t>
  </si>
  <si>
    <t>Si el riesgo se materializa, tendría consecuencias de bajo impacto o algunos efectos en la entidad</t>
  </si>
  <si>
    <t>Si el riesgo se materializa, tendría consecuencias de impacto y efectos medios en la entidad</t>
  </si>
  <si>
    <t>Si el riesgo se materializa, tendría consecuencias de alto impacto y efectos en la entidad</t>
  </si>
  <si>
    <t>Tabla N° 6.1</t>
  </si>
  <si>
    <t>Nivel de Riesgo</t>
  </si>
  <si>
    <t>Nivel de riesgo</t>
  </si>
  <si>
    <t>Rango de resultados</t>
  </si>
  <si>
    <t>Es muy factible que el evento se presente.</t>
  </si>
  <si>
    <t>5 a 9</t>
  </si>
  <si>
    <t>Es medianamente factible que el evento de presente.</t>
  </si>
  <si>
    <t>3 a 4</t>
  </si>
  <si>
    <t>Es poco factible que el evento se presente.</t>
  </si>
  <si>
    <t>1 a 2</t>
  </si>
  <si>
    <t>Tabla  Nº 7</t>
  </si>
  <si>
    <t>Análisis Cuantitativo Probabilidad versus Magnitud</t>
  </si>
  <si>
    <t>MAGNITUD DEL IMPACTO</t>
  </si>
  <si>
    <t xml:space="preserve">Tabla N° 7.1 </t>
  </si>
  <si>
    <t xml:space="preserve">Igual al 1% del presupuesto para gastos operativos. </t>
  </si>
  <si>
    <t xml:space="preserve">Menor 5% del presupuesto para gastos operativos. </t>
  </si>
  <si>
    <t>Mayor o igual al 5% del presupuesto  para gastos operativos.</t>
  </si>
  <si>
    <t>Daños menores</t>
  </si>
  <si>
    <t>Daños a personas, activos, sistemas información.</t>
  </si>
  <si>
    <t>Catástrofes, muertes, escándalos.</t>
  </si>
  <si>
    <t>1 vez al mes</t>
  </si>
  <si>
    <t>Muy probable</t>
  </si>
  <si>
    <t>3 veces al año</t>
  </si>
  <si>
    <t>Probable</t>
  </si>
  <si>
    <t>1 vez cada 3 años</t>
  </si>
  <si>
    <t>Poco probable</t>
  </si>
  <si>
    <t>Mauricio Rivas Camacho / Yenory Carrillo Cruz</t>
  </si>
  <si>
    <t>Contar con un montacargas en óptimas condiciones para las labores que lo requieran.</t>
  </si>
  <si>
    <t>Montacargas en óptimas condiciones y operando.</t>
  </si>
  <si>
    <t xml:space="preserve"> mantenimiento preventivo y correctivo del equipo (Montacargas)</t>
  </si>
  <si>
    <t>Mantener los vehículos al día con los derechos de circulación</t>
  </si>
  <si>
    <t>Vehículos operando y al día con los derechos de circulación.</t>
  </si>
  <si>
    <t>Velar por el adecuado Ingreso(entrada), Registro, Almacenamiento, Control y Distribución de los insumos (salida)</t>
  </si>
  <si>
    <t>Códigos de barra en operación</t>
  </si>
  <si>
    <t>Semana cultural realizada en la fecha programada</t>
  </si>
  <si>
    <t>Realizar una semana cultural al año.</t>
  </si>
  <si>
    <t>Gestionar o continuar con la contratación de las muestras de producto</t>
  </si>
  <si>
    <t>muestras de producto terminado para revisión</t>
  </si>
  <si>
    <t xml:space="preserve">Contar en inventario con distintos papeles y cartulinas para la producción de los impresos comerciales. </t>
  </si>
  <si>
    <t xml:space="preserve">Gestionar o continuar con la contratación de papeles y cartulinas para comprar el material requerido. </t>
  </si>
  <si>
    <t>Contar con uniformes para el área productiva</t>
  </si>
  <si>
    <t xml:space="preserve">Disponibilidad de implementos para entregar a los funcionarios </t>
  </si>
  <si>
    <t>Visitas de mantenimiento según demanda apegados al contrato por actual demanda.</t>
  </si>
  <si>
    <t>Contar al menos con cuatro contratos Anuaesl de mantenimiento y reparación activos.</t>
  </si>
  <si>
    <t>Producir material de artes gráficas e impresos comerciales que cumplan con los lineamientos de calidad según ordenes de pedido</t>
  </si>
  <si>
    <t>Estimar la necesidad de insumos a adquirir según demanda y consumo del año.</t>
  </si>
  <si>
    <t xml:space="preserve">Contrataciónes de insumos ejecutadas </t>
  </si>
  <si>
    <t>Producir material de artes gráficas e impresos comerciales que cumplan con los lineamientos de calidad y conseguir una comunicación eficaz hacia el público.</t>
  </si>
  <si>
    <t>Comprar los repuestos requeridos para ejecutar el proceso de producción según tiempos pactados y calidades</t>
  </si>
  <si>
    <t>Contrataciones ejecutadas</t>
  </si>
  <si>
    <t>Comprar los repuestos requeridos para ejecutar el proceso de producción según tiempos pactados y calidades.</t>
  </si>
  <si>
    <t>Realizar 5 salidas de residuos peligrosos y especiales por año y mantener el equipo médico en óptimas condiciones.</t>
  </si>
  <si>
    <t xml:space="preserve">Equipos médicos en operación.
desechos bioinfecciosos correctamente desechados.
</t>
  </si>
  <si>
    <t xml:space="preserve">Realizar los matenimientos a los equipos según la programación de mantenimientos anual. </t>
  </si>
  <si>
    <t>Realizar los matenimientos a los equipos según programación</t>
  </si>
  <si>
    <t>servicio pagado / Servicio facturado.</t>
  </si>
  <si>
    <t>servicio pagado / Servicio facturado</t>
  </si>
  <si>
    <t>Realizar los pagos por servicios brindados durante los 12 meses del año</t>
  </si>
  <si>
    <t xml:space="preserve">Contar con información financiera oportuna, eficiente y eficaz durante los 12 meses. </t>
  </si>
  <si>
    <t xml:space="preserve">Estados contables al día.
</t>
  </si>
  <si>
    <t>Realizar de manera oportuna, eficiente y eficaz todas las actividades necesarias para impulsar la demanda de productos y servicios así como la imagen institucional</t>
  </si>
  <si>
    <t>Porcentaje de cumplimiento de actividades programadas  en Plan de Trabajo Anual</t>
  </si>
  <si>
    <t>Al tratarse de un servicio contratado por demanda, se realiza cada vez que los funcionarios requieran del mismo durante el año 2024, se tiene estimado 8 renovaciones</t>
  </si>
  <si>
    <t>Actualización de firmas efectivas / actualizaciones programadas</t>
  </si>
  <si>
    <t>Mantener actualizados el 100% de los contratos que se requieren para mantener la infraestructura y los sistemas informáticos habilitados</t>
  </si>
  <si>
    <t>Contratos actualizados / contratos rescindidos.</t>
  </si>
  <si>
    <t>Equipo de la red de voz y datos certificada con cableado estructurado</t>
  </si>
  <si>
    <t>Equipo de la red de voz y datos certificada con cableado estructurado operando.</t>
  </si>
  <si>
    <t>cantidad de entregas de residuos peligrosos / cantidades programadas a contratar
 Metros cubicos de agua residual tratada. 
Cantidad de toneladas de CO2eq, emitidas el año anterior/Cantidad de toneladas de CO2eq, emitidas el año presente.</t>
  </si>
  <si>
    <t xml:space="preserve">Planificación </t>
  </si>
  <si>
    <t>Dar seguimiento a la ejecución de Planes institucionales entre ellos el PGAI.</t>
  </si>
  <si>
    <t>Elaborar 12 reportes mensuales y entregarlos al Sistema de Riesgos del Trabajo. Póliza anual renovada.</t>
  </si>
  <si>
    <t>Reportes mensuales de planilla de riesgos de trabajo. 
Póliza de riesgos del trabajo.</t>
  </si>
  <si>
    <t>Existencia del contrato de mantenimiento de equipos</t>
  </si>
  <si>
    <t>Cumplir al 100% con las compras y contratos programados</t>
  </si>
  <si>
    <t>Realizar tres salidas de materiales peligrosos y especiales con gestor autorizado
Procesar el 100% del efluente química, con dos limpiezas del tanque de aguas químicas por año.
 Reducir en un 1% la producción de CO2 institucional.</t>
  </si>
  <si>
    <t>Contar con los recursos que nos permita efectuar el cambio o reparación del montacargas en forma expedita cuando este sufra algun tipo de problema que le impida un normal funcionamiento.</t>
  </si>
  <si>
    <t/>
  </si>
  <si>
    <t>Presupuesto limitado para atender la diversificación de servicios. 
Directrices y políticas del Gobierno para reducir el gasto público. Falta de modernización en los equipos.</t>
  </si>
  <si>
    <t>No poder atender la demanda de servicios al no contar con insumos suficientes. 
Mala imagen institucional.</t>
  </si>
  <si>
    <t>Maximización de los recursos asignados presupuestariamente. 
Revisión detallada de ofertas y cotizaciones para adquisición de insumos.
Optimización de los procesos y por ende costos de producción.</t>
  </si>
  <si>
    <t>Direción de Producción</t>
  </si>
  <si>
    <t>Insuficienca de recursos para cubrir el diferencial Cambiario.
Atrasos en la renovación de contratos.</t>
  </si>
  <si>
    <t>No se puede ejecutar mantenimientos de los equipos.
No se puede adquirir repuestos para los equipos.
Atrasos en la producción.
Posibles demandas a la institución.</t>
  </si>
  <si>
    <t>Toma de decisiones de equipos que se deben mantener con contrato de mantenimiento y comunicarse a la dirección correspondiente.</t>
  </si>
  <si>
    <t>CTP</t>
  </si>
  <si>
    <t>Falta de especificaciones técnicas en los carteles para los insumos adquirir por parte de los operarios. 
Desconocimiento en materia de compras públicas por parte de los operarios.</t>
  </si>
  <si>
    <t>Perdidas en materiales y mano de obra. 
 Incumplimiento en tiempos de entrega. 
Baja calidad en el trabajo final.</t>
  </si>
  <si>
    <t xml:space="preserve">Realizar con detalle los requerimientos donde existan las inidicaciones tecnicas claras de producto a requerir, con el motivo de eliminar productos de baja calidad o inclusive que no cumplan con su cometido
Realizar pruebas a los insumos.
Solicitar al departamento de recurzos Humanos capacitaciones en compras administrativas. </t>
  </si>
  <si>
    <t>Supervisión y Tipografía</t>
  </si>
  <si>
    <t>Atrasos en la producción.
Posibles demandas a la institución.</t>
  </si>
  <si>
    <t xml:space="preserve">Falta de insumos, Papel, Planchas entre otros.
Retraso en la producción de impresión en Offset. 
</t>
  </si>
  <si>
    <t>Mala imagen institucional.                                               
Cierre total o parcial del proceso productivo durante varias semanas.
Multas por incumplimiento. 
Perdida de contratos ya definidos.</t>
  </si>
  <si>
    <t xml:space="preserve">Buscar la coodinacion y planificacion entre el departamentos de comercializacion y la direccion de produccion, ya que varios insumos tienen fechas definidas en su caducidad y no se pueden almacenar grandes contidades. </t>
  </si>
  <si>
    <t>Pot - Prensa</t>
  </si>
  <si>
    <t>Recortes presupuestarios en las partidas que afectan a los contratos. 
No ejecución a tiempo en sistema Sicop de contratos o prórrogas ya establecidas. 
Falta de programación de fechas de vencimiento de contratos.</t>
  </si>
  <si>
    <t>Posibles demandas por parte de las empresas contratadas por incumplimientos en los contratos.
Afectaciones graves en las operaciones que desarrolla la institución. 
Afectaciones en servicios que se reciben por contratos. 
Aumento del costo de reparación de bienes por no darles el adecuado mantenimiento preventivo.</t>
  </si>
  <si>
    <t xml:space="preserve">Solicitud oportuna de presupuestos con las debidas justificaciones ante las autoridades competentes. 
Mantener una base de datos con los registros actualizados de los contratos a fin de preveer con tiempo las prórrogas respectivas o la generación en Sicop de nuevos contratos. </t>
  </si>
  <si>
    <t>Solicitud oportuna de presupuestos con las debidas justificaciones ante las autoridades competentes. 
Mantener una base de datos con los registros actualizados de los contratos a fin de preveer con tiempo las prórrogas respectivas.</t>
  </si>
  <si>
    <t>Cambio constante en las disposiciones y normas de los entes Rectores.
Incertidumbre en cuanto a la nueva normativa para los Órganos desconcentrados.
Falta de personal.
Recargo de labores operativas en la Jefatura. 
Falta de procedimientos en cada una de las unidades por actualización</t>
  </si>
  <si>
    <t>La omisión de presentación a los Entes Rectores origina responsabilidades desde el Jerarca hasta los operadores contables y presupuestarios, así como sanciones y multas.</t>
  </si>
  <si>
    <t>Confección de manuales de procedimientos de todas las unidades del departamento.      
Recopilación y divulgación de todas las directrices, decretos, reformas, leyes u otros instrumentos emitidos por entes rectores en materia contable y presupuestaria.
Mejorar la programación mensual de las actividades contables y presupuestarias del departamento.</t>
  </si>
  <si>
    <t>*Recortes presupuestarios en el sector público.
*Implementación de técnologías digitales.
*Priorización de otras necesidades institucionales.
*Falta de diversificación de líneas de producción.
*Limitantes presupuestarios internos para inversión en equipos y tecnología.</t>
  </si>
  <si>
    <t>Disminución en la productividad del taller.
Disminución en los ingresos.
Subutilización de los recursos humanos y materiales.</t>
  </si>
  <si>
    <t>Inversión en nueva tecnología.</t>
  </si>
  <si>
    <t>Promoción y Divulgación</t>
  </si>
  <si>
    <t xml:space="preserve">Siniestro de causa natural o provocada (incendio)
Daño grave o fallas en el Centro de Procesamiento de Datos (Datacenter), servidores o redes.
Falla crítica a nivel de base de datos.
Débiles protocolos de recuperación y pruebas sobre  respaldos.
Carencia de personal de seguridad informática para monitorear y prevenir incidentes.
Interrupción prolongada del servicio de Internet.
</t>
  </si>
  <si>
    <t>Interrupción de las operaciones administrativas y financieras.
Los sistemas se vuelven inoperantes y por ende se produce la interrupción de los servicios.
Dificultad para recuperar los datos respaldados o los ambientes informáticos.
Se procede de forma reactiva con otros funcionarios ante las incidencias que pueden ser prevenibles.
Pérdida de imagen institucional.</t>
  </si>
  <si>
    <t>Respaldo de datos y aplicaciones en otros servidores.
Restauración de bases de datos por medio de contratos con DBA y protocolos estandarizados debidamente conocidos.
Establecer protocolos debidamente divulgados y conocidos por el departamento.
Contar con personal con funciones idóneas que permita el monitoreo y vigilancia de los componentes involucrados.
Crear redundancia a nivel de telecomunicaciones.</t>
  </si>
  <si>
    <t>Tecnologías de la Información</t>
  </si>
  <si>
    <t>No cumplir con lo estipulado en el decreto N°37788-S Reglamento General para la Clasificación y Manejo de Residuos Peligrosos y Reglamento para la declaratoria de residuos de manejo especial N°38272-S.
Incumplir con las cláusulas del Reglamento de Vertido y Reuso de Aguas Residuales N° 33601-MINAE-S.
incumplir el decreto Ejecutivo Nº36499-S-MINAET, Reglamento para la elaboración de programas de gestión ambiental institucional en el sector público de Costa Rica.</t>
  </si>
  <si>
    <t>Sanción a la Institución.
Perdidad del reconocimiento por excelencia ambiental.</t>
  </si>
  <si>
    <t>Mantener actualiza la contratación del Gestor ambiental para residuos peligrosos, especiales y aguas residuales.
Estar vigilantes en el avance del Plan de Gestión Ambiental.
Participar de las actividades o actualizaciones de DIGECA.</t>
  </si>
  <si>
    <t>Devolución de la Nómina sin resolver.
Selección incorrecto de candidato.
No acatar las recomendaciones para tramitar una Terna o Nomina de acuerdo a  los parámetros de la normativa vigente.
El jefe inmedianto tramita en forma incorrecta la selección de la Nomina.</t>
  </si>
  <si>
    <t>Retrabajo.
Reclamos por parte de los candidatos ante la DGSC.
Atrasos en los pagos del funcionario. 
Reclamos administrativos.</t>
  </si>
  <si>
    <t xml:space="preserve">Corroborar que se cumpla con los lineamientos establecidos por la DGSC, según las resoluciones emitidas con respecto a este proceso e informar a jerarca sobre las mismas, para la toma de decisiones. </t>
  </si>
  <si>
    <t>Descuido de los funcionarios por dolo o error involuntario durante la ejecución de las tareas laborales.
Cultura de no uso en equipo para protección.
Fatiga del funcionario.
Disminución de presupuesto para las compras de suministros para protección</t>
  </si>
  <si>
    <t>Accidentes laborales.
Exposición a riesgos laborales. 
Pérdidas económicas y humanas.
Sanciones legales, demandas.</t>
  </si>
  <si>
    <t>Capacitación en el uso y manejo de las máquinas y realización de los procesos.
Entrega de equipo de protección.
Capacitación en uso de equipo para protección.
Recomendación de vacaciones a funcionarios.</t>
  </si>
  <si>
    <t>Retraso en la entrega de materias primas en las líneas de producción.
Interrupción de las treas de carga y descarga</t>
  </si>
  <si>
    <t>Acumulación de trabajos pendientes.
Reduce la eficacia del proceso.
Costo adicional de reapración.</t>
  </si>
  <si>
    <t xml:space="preserve">Contar con el presupuesto adecuado para mantener el montacargas en optimas condiciones.
</t>
  </si>
  <si>
    <t>Almacen y distribución</t>
  </si>
  <si>
    <t xml:space="preserve">Duplicación de esfuerzos.
Personal sin capacitación para solicitudes administrativasy proceso.
</t>
  </si>
  <si>
    <t>Sanciones por el incumplimiento de regulaciones y normativa.
Deterioro de la eficiencia y la productividad en la institución.</t>
  </si>
  <si>
    <t>Establecer un sistema de gestión documental eficiente que permita organizar y compartir la información con los funcionarios involucrados en el proceso.</t>
  </si>
  <si>
    <t>Errores en el registro de la cantidad de insumos ingresados.
Pérdida de insumos.
Obsolescencia de materiales.
Planificación y seguimiento de materiales.</t>
  </si>
  <si>
    <t>Ineficiencia en la gestión de insumos.
Pérdida de productividad.</t>
  </si>
  <si>
    <t>Utilizar sistemas de gestión de inventario automatizado.
Realizar inventarios regulares y auditorias de inventarios.</t>
  </si>
  <si>
    <t>Seguridad del personal.
Cumplimiento de normativa en materia laboral.
Falta de higiene</t>
  </si>
  <si>
    <t>Daños físicos para los empleados.
Costos de compensaciones por accidente.
Multas.
Sanciones.
Deamandas a la institución.</t>
  </si>
  <si>
    <t xml:space="preserve">Contar con el presupuesto adecuado para adquisición de uniformes del personal de planta.
</t>
  </si>
  <si>
    <t>Diferencias en valores y prácticas.
Falta de sensibilización.</t>
  </si>
  <si>
    <t xml:space="preserve">Conflictos internos.
Mal ambiente laboral.
</t>
  </si>
  <si>
    <t>Contar con la aprobación de la Junta Adminitrativa y el presupuesto respectivo.</t>
  </si>
  <si>
    <t xml:space="preserve">Proveedores no confiables o poco confiables.
Falta de especificaciones claras y detallasdas de los insumos necesarios.
Problemas de comunicación entre los departamentos involucrdos en la compra de insumos.
</t>
  </si>
  <si>
    <t>Productos defectuosos que no cumplen con los estandares.
Aumento de los costos de producción.
Perdidad de clientes y oportunidades.
Desgaste del personal debido a la frustración y estrés relacionados con la producción.</t>
  </si>
  <si>
    <t>Detallar los requisitos y especificaciones de los insumos necesarios para la producción, incluyendo estandares de calidad.</t>
  </si>
  <si>
    <t xml:space="preserve">Falta de contenido económico para inversión en equipo </t>
  </si>
  <si>
    <t xml:space="preserve">Sistemas operativos que no se pueden actualizar
Que no sea compatible con las nuevas tecnologías
Problemas para ejecutar licencias de diseño 
Retraso de flujo productivo
Pérdida de imagen institucional  </t>
  </si>
  <si>
    <t>Se mantienen al día contratos de mantenimiento</t>
  </si>
  <si>
    <t>Pre- prensa</t>
  </si>
  <si>
    <t>Ausencia de procedimientos claros y documentados para la correcta recoleccion y almacenamiento de residuos del consultorio médico.
Falta de conciencia sobre el impacto de los residuos al ambiente.
Incumplimiento de la normativa.</t>
  </si>
  <si>
    <t>Sanciones por el incumplimiento de regulaciones y normativa.
Exposición de funcionarios del consultorio a residuos peligrosos.
Costos de recolección de residuos.</t>
  </si>
  <si>
    <t>Contar con servicio de gestión de residuos peligros medicos.</t>
  </si>
  <si>
    <t>Dificultades financieras que afecten el contrato de firmas.
Falta de disponibilidad o soporte técnico.
Problemas de calidad del servicio.</t>
  </si>
  <si>
    <t>Pérdidad de tiempo y recursos.
Sanciones por incumplimiento del contrato.
Interrupción del servicio.</t>
  </si>
  <si>
    <t>Implementar un sistema de monitoreo y seguimineto continuo del cumplimiento del contrato.</t>
  </si>
  <si>
    <t>Dirección Adminitrativo - Financiera.</t>
  </si>
  <si>
    <t>Falla crítica a nivel de base de datos.
Interrupción prolongada del servicio de Internet.
Carencia de personal de seguridad informática para monitorear y prevenir incidentes.
Débiles protocolos de recuperación y pruebas sobre  respaldos.</t>
  </si>
  <si>
    <t>Los sistemas se vuelven inoperantes y por ende se produce la interrupción de los servicios.
Dificultad para recuperar los datos respaldados o los ambientes informáticos.
Se procede de forma reactiva con otros funcionarios ante las incidencias que pueden ser prevenibles.</t>
  </si>
  <si>
    <t>Restauración de bases de datos por medio de contratos con DBA y protocolos estandarizados debidamente conocidos.
Establecer protocolos debidamente divulgados y conocidos por el departamento.
Contar con personal con funciones idóneas que permita el monitoreo y vigilancia de los componentes involucrados.</t>
  </si>
  <si>
    <t xml:space="preserve">Metodologías inadecuadas para mantener la integridad de los datos.
Funcionamiento inadecuado de aplicaciones de software que afectan el proceso del negocio.
Fallas temporales de los servidores o equipos de computo.
</t>
  </si>
  <si>
    <t>Falta de acceso a las bases de datos, sistemas de archivos y aplicaciones.
Falta de confianza en la infraestructura computacional utilizada.
Interrupción de las operaciones administrativas y financieras.
Provoca datos inexactos e información poco fidedigna.</t>
  </si>
  <si>
    <t>Estableciendo metodologías para validaciones y procedimientos claros de trabajo con los usuarios.
Depuración de las aplicaciones que presenten problemas  operacionales.
Tener y ejecutar un plan de mantenimiento preventivo y correctivo que garantice la confianza en los equipos.</t>
  </si>
  <si>
    <t>si</t>
  </si>
  <si>
    <t>Departamento de Tecnologías de Información</t>
  </si>
  <si>
    <t>6 meses</t>
  </si>
  <si>
    <t>Solicitar al departamento de recursos humanos la aplicación de cambio generacional entre los funcionarios que cumplan con lo que se solicita para dicha actividad.</t>
  </si>
  <si>
    <t>1 año</t>
  </si>
  <si>
    <t>Dirección de Producción, Recursos Humanos, Dirección General.</t>
  </si>
  <si>
    <t>Se solicitaron plazas para llenar las faltantes y se encuentra en proceso</t>
  </si>
  <si>
    <t>Se encuentra en proceso</t>
  </si>
  <si>
    <t xml:space="preserve">Dirección de Producción, Recursos Humanos </t>
  </si>
  <si>
    <t>Capacitar en el uso adecuado de herramientas de detección y protección ante posibles ataques.</t>
  </si>
  <si>
    <t>Ataques cibernéticos materializados</t>
  </si>
  <si>
    <t>TI, Dirección General, Recursos Humanos.</t>
  </si>
  <si>
    <t>El mantenimineto del equipo esta programado para efecturce en el mes de octubre</t>
  </si>
  <si>
    <t>Solcitud de revisión mediante correo electronico a Servicios Generales, quienes administran el contrato de mantenimineto de los vehiculos</t>
  </si>
  <si>
    <t>Revisión Tecnica efectuada</t>
  </si>
  <si>
    <t>Estiquer de Aprobación (DEKRA)</t>
  </si>
  <si>
    <t>El vencimiento de la poliza es el 17 de octubre de 2024</t>
  </si>
  <si>
    <t>Poliza 01-01-EQC-6328-11</t>
  </si>
  <si>
    <t>Equipos nuevos adquiridos</t>
  </si>
  <si>
    <t>Actualización de equipos actuales ya que estos están descontinuados y sus actualizaciones o posibles reparaciones no son factibles debido a su antigüedad. Además, son los equipos utilizados en el levantamiento y toma física de los inventarios.</t>
  </si>
  <si>
    <t xml:space="preserve">Compras según demanda </t>
  </si>
  <si>
    <t xml:space="preserve">Ordenes de compra </t>
  </si>
  <si>
    <t>Según demanda</t>
  </si>
  <si>
    <t xml:space="preserve">Orden de compra </t>
  </si>
  <si>
    <t>Mantenimientos pendientes para 2do semestre</t>
  </si>
  <si>
    <t>En octubre se ejecuta el 50% faltante</t>
  </si>
  <si>
    <t>Contratacions según demanda. Se espera llegar al 75% al cierre del segundo semestre</t>
  </si>
  <si>
    <t>En proceso de contratacion los insumos faltantes.</t>
  </si>
  <si>
    <t>Se espera llegar al 75% de ejecución</t>
  </si>
  <si>
    <t>Contrato vigente</t>
  </si>
  <si>
    <t>Registo en SICOP</t>
  </si>
  <si>
    <t>Póliza vigente</t>
  </si>
  <si>
    <t>Póliza actualizada</t>
  </si>
  <si>
    <t>Contrato vigente para el mantenimiento web y app</t>
  </si>
  <si>
    <t>Presupuesto cedido a la unidad de Arte y Diseño</t>
  </si>
  <si>
    <t>Oficio PD-025-2024</t>
  </si>
  <si>
    <t>Se utiliza el presupuesto según se requiera para trámites en SICOP.</t>
  </si>
  <si>
    <t>Se cedió 1 millón a Informática.</t>
  </si>
  <si>
    <t>Oficio PD-028-2024</t>
  </si>
  <si>
    <t xml:space="preserve"> el objetivo se alcanzó al 100% en agosto </t>
  </si>
  <si>
    <t xml:space="preserve"> reporte 2092 del sistema AVANCE </t>
  </si>
  <si>
    <t>2022LN-000001-0007900001 con contrato vigente</t>
  </si>
  <si>
    <t>2019LN-000001-0007900001 con contrato vigente</t>
  </si>
  <si>
    <t>Es un contrato permanente</t>
  </si>
  <si>
    <t>El cartel está en etapa de recepción de ofertas y será adjudicado en el segundo semestre.</t>
  </si>
  <si>
    <t>2024LD-000013-0007900001</t>
  </si>
  <si>
    <t>2022CD-000036-0007900001 con contrato vigente adjudicado</t>
  </si>
  <si>
    <t>La prórroga del contrato fue realizada hasta Julio 2024.</t>
  </si>
  <si>
    <t>2023LD-000004-0007900001</t>
  </si>
  <si>
    <t>Cambio de objetivo, monto trasladado</t>
  </si>
  <si>
    <t>El monto se trasladó para poder cumplir con el objetivo del mantenimiento del portal y aplicación web 2024LE-000001-0007900001</t>
  </si>
  <si>
    <t>El contrato está vigente, pero fue adjudicado hasta mayo 2024</t>
  </si>
  <si>
    <t>2024LD-000004-0007900001</t>
  </si>
  <si>
    <t>El contrato está vigente, no obstante la empresa tuvo problema de mora con la CCSS, situación que ya resolvió.</t>
  </si>
  <si>
    <t>2022CD-000017-0007900001</t>
  </si>
  <si>
    <t xml:space="preserve">El contrato se encuentra vigente y se </t>
  </si>
  <si>
    <t xml:space="preserve">2022CD-000014-0007900001 </t>
  </si>
  <si>
    <t>El año pasado no se pudo adjuticar sino hasta este año.</t>
  </si>
  <si>
    <t>2024LD-000008-0007900001</t>
  </si>
  <si>
    <t>Pathcords para datacenter, prog  II semestre</t>
  </si>
  <si>
    <t>Se tiene planificada para el segundo semestre</t>
  </si>
  <si>
    <t>Discos Duros para respaldo</t>
  </si>
  <si>
    <t>Se encuentra en proveeduría para elaboración de cartel y cumplimiento en el segundo semestre.</t>
  </si>
  <si>
    <t>La actividad se realizará en el segundo semestre</t>
  </si>
  <si>
    <t>Contrataciones según demanda. Se espera llegar al 60% al cierre del segundo semestre</t>
  </si>
  <si>
    <t>No se recibió información</t>
  </si>
  <si>
    <t>Factura 8456</t>
  </si>
  <si>
    <t>Certificación FONAFIFO</t>
  </si>
  <si>
    <t>Se gestionó el tramite de prorroga de la  póliza de Riesgos del Trabajo No. 01-01-RT-168777-00 para el periodo 2024,  con el INS.</t>
  </si>
  <si>
    <t xml:space="preserve">Se gestionó el reporte de necesidades No. No. 2012. con  la prórroga de la póliza de Riesgos del Trabajo para el periodo 2024 y se aprobó el pago el 05 de marzo de 2024 por la suscrita. </t>
  </si>
  <si>
    <t>SE gestionó el trámite de prorroga de la Contratación No. 2022CD-000005-
0007900001, para el mantenimiento preventido y correctivo para los 4 relojes de marca para los funcionarios de la Imprenta Nacional, mediante el reporte de necesdiades No.2051</t>
  </si>
  <si>
    <t>Se emitió orden de pedido No. 0822022001000055 de dicha contratación y se emitió la autorización de pago del primer mantemiento preventivo el 17 de julio de 2024, quedando pendiente la segunda inspección de los equipos para diciembre de 2024.</t>
  </si>
  <si>
    <t xml:space="preserve">Esta contratación esta sujeta a la realización de la inspeccion que planifican dos veces al año,  a los equipos,  y producto de ello a la necesidad de cambiar o no algún repuesto que sea necesario para los relojes como parte del mantenimiento y la reparacion que se deba realizar a los mismos. </t>
  </si>
  <si>
    <t xml:space="preserve">No se ha requerido reaizar ninguna compra de respuesto en este primer semestre. </t>
  </si>
  <si>
    <t>En proceso de contratación en SICOP.</t>
  </si>
  <si>
    <t>Reporte 2064</t>
  </si>
  <si>
    <t>Se utilizó el presupuesto para pagar la factura del año pasado.</t>
  </si>
  <si>
    <t>Oficio 01-OSO-2024</t>
  </si>
  <si>
    <t>Se ejecutó mediante la compra de lámparas de emergencia para el área de producción.</t>
  </si>
  <si>
    <t>oificio 10-OSO-2024</t>
  </si>
  <si>
    <t>Reporte 2063</t>
  </si>
  <si>
    <t xml:space="preserve">Contrato: 0432023001000002-00 </t>
  </si>
  <si>
    <t>Contrato: 0432020001000019-03</t>
  </si>
  <si>
    <t>Contratos permanentes activos</t>
  </si>
  <si>
    <t>Contrato: 0432020001000035-03</t>
  </si>
  <si>
    <t>Contrato: '0432023001000001-00</t>
  </si>
  <si>
    <t>Contrato:0432023001000008-01</t>
  </si>
  <si>
    <t>Licencia vigente</t>
  </si>
  <si>
    <t>Contrato: 0432024000400008-00</t>
  </si>
  <si>
    <t>Contrato: 0432022001000024-02</t>
  </si>
  <si>
    <t>Contrato: 432022001000022-02</t>
  </si>
  <si>
    <t xml:space="preserve"> Contraro: 0432024000400012-00</t>
  </si>
  <si>
    <t>Caja chica ejecutada</t>
  </si>
  <si>
    <t>Compra de Discos duros para respaldos</t>
  </si>
  <si>
    <t xml:space="preserve">Cambio de objetivo porque el monto no alcanzaba para el propuesto </t>
  </si>
  <si>
    <t xml:space="preserve">Se realizó la contratación </t>
  </si>
  <si>
    <t>Se canceló la factura del proveedor ASOSI.</t>
  </si>
  <si>
    <t>Reporte 2019</t>
  </si>
  <si>
    <t>Se trasladaron esos recursos para reforzar la subpartida de garantías y para la adquirir licencias para un sistema de protección de correos electrónicos y office 365 de Informática</t>
  </si>
  <si>
    <t>Contratación 2024LD000010-0007900001</t>
  </si>
  <si>
    <t>Contratación 2024LD-000026-0007900001</t>
  </si>
  <si>
    <t>Factura 9189</t>
  </si>
  <si>
    <t>Para el 2023 se mantuvo un contrato hasta abril y luego no se recibió el servicio durante mayo y junio,  no hubo pagos por ese concepto, porque no existía contrato vigente. Se promovió una nueva contratación que inició el 07 de julio. 
El tiempo durante el cual no se pudo tener contrato y la reducción del modelo de contratación fueron los causantes de la subejecución reportada. 
Se promovió y se tiene vigente la Contratación N°2022CD-000021-0007900001 para Mantenimiento preventivo, correctivo y repuestos de los equipos médicos bajo el contrato N°0432022001000033-00, pero la empresa no atendió todos los requerimientos planteados.</t>
  </si>
  <si>
    <t xml:space="preserve">Facturación reportada, correos, procesos de contratación trámitados, oficios SG-003-2024. Ejecucución reportada. </t>
  </si>
  <si>
    <t>Se realizaron los mantenimientos que correspondieron durante el año según presupuesto asignado. 
Se gestionó la contratación para atención de la iluminación del la bodega institucional que fue declarada infructuosa por lo posteriormente por asunto de disponibilidad de tiempo no se volvió a promover sino que se gestionó el cambios de ventanas y puertas de madera por vidrio por temas de seguridad y obsolencia de la estructura. 
Se compraron y se cuenta en bodega con algunos materiales para atención de reparaciones mínimas de la infraestructura.</t>
  </si>
  <si>
    <t xml:space="preserve">Procesos de contratación gestionados en AVANCE y SICOP. Ejecución presupuestaria reportada superior al 90% (oficio DVG-MLA-028-2024). Ejecución de los contratos y los servicios. </t>
  </si>
  <si>
    <t xml:space="preserve">Se atendieron el 100% de las ordenes de transporte recibidas y se realizaron las gestiones administrativas para tener en regla los vehículos institucionales. El monto presupuestario ejecutado supera el 90% y lo no ejecutado corresponde a diferencias entre la estimación y el gasto real requerido. </t>
  </si>
  <si>
    <t xml:space="preserve">Ejecución presupuestaria reportada, gestiones de contratación, gesión para pagos de marchamo y revisión técnica. Reporte mensual de gasto por combustible. </t>
  </si>
  <si>
    <t>Se realizaron todas las gestiones para contar con los servicios requeridos durante el año y se ejecutó el presupuesto asignado. Se atendieron los distintos mantenimientos y se cancelaron los servicios públicos, polizas y otros asociadas a esta actividad.</t>
  </si>
  <si>
    <t xml:space="preserve">El departamento de Gestión Institucional de Recursos Humanos gestionó  las dos contrataciones durante el período debidamente establecidas y se brindó el servicio de mantenimiento preventivo y correctivo a los 4 relojes marcadores.  </t>
  </si>
  <si>
    <t>Se gestionaron bajo la prórroga de contratación No. 2022CD-000005-0007900001</t>
  </si>
  <si>
    <t xml:space="preserve">La compra de repuesto esta supedidata a los requerimientos de cada uno de los relojes. Durante este periodo no fue necesario la compra de repuestos. </t>
  </si>
  <si>
    <t>Cambio de aceite y filtros, para el adecuado funcionamiento del equipo.</t>
  </si>
  <si>
    <t>Oficio: 39-DITROSA-2024.</t>
  </si>
  <si>
    <t>Aseguramiento de equipo</t>
  </si>
  <si>
    <t>Renovación de Poliza</t>
  </si>
  <si>
    <t>Se efectuo la semana cultural</t>
  </si>
  <si>
    <t>Se realizaron las recolecciones programadas</t>
  </si>
  <si>
    <t>Se realizaron el tarslado de lo correspondiente a FONAFIFO</t>
  </si>
  <si>
    <t>No fue necesario el uso este año, sin embargo se traslado el dinero a una necesidad de RRHH.</t>
  </si>
  <si>
    <t>Consumo total de papel en las lineas con movimiento este 2024</t>
  </si>
  <si>
    <t>Todo el pesonal con su uniformes completo. Pendiente una reparacion y un funcionario le faltan dos pantalones que se comprara este año.</t>
  </si>
  <si>
    <t>Todos los mantenimientos ejecutados</t>
  </si>
  <si>
    <t>Facturas en el expediente SICOP</t>
  </si>
  <si>
    <t>Traslado de saldo de partida porque se sacara de uso el equipo este 2025</t>
  </si>
  <si>
    <t>Movimientos presupuestario en Unidad de Presupuesto</t>
  </si>
  <si>
    <t>Compra de insumos inclusive mediante modificacion presupuestaria</t>
  </si>
  <si>
    <t>Compra de repuestos para equipo que se daño</t>
  </si>
  <si>
    <t>Mantenimiento aplicado al equipo y sustitucion de repuestos dañados.</t>
  </si>
  <si>
    <t>Presupuesto aprobado 2024</t>
  </si>
  <si>
    <t>Esta partida estaba en cero para el presupuesto 2024</t>
  </si>
  <si>
    <t>Insumos adquiridos para uso y restantes en bodega</t>
  </si>
  <si>
    <t>Insumos adquiridos para uso y restantes en bodega. Se aplico modificacion presupuestaria</t>
  </si>
  <si>
    <t>Consumo total en compra por demanda</t>
  </si>
  <si>
    <t>50% utilizado unicamente.</t>
  </si>
  <si>
    <t>Principalmente aceite perma</t>
  </si>
  <si>
    <t>No fue necsario por la poca demanda</t>
  </si>
  <si>
    <t>todos los repuestos adquiridos para uso en los equipos.</t>
  </si>
  <si>
    <t>Principalmente plastico para cubrir material cortado y evitar humedad</t>
  </si>
  <si>
    <t>todos los insumos adquiridos</t>
  </si>
  <si>
    <t>Contrato aprobado y no fue necesario compra por poca demanda</t>
  </si>
  <si>
    <t>Fue necesaria una modificacion presupuestaria para más contenido económico en la partida.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</si>
</sst>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140A]* #,##0.00_-;\-[$₡-140A]* #,##0.00_-;_-[$₡-140A]* &quot;-&quot;??_-;_-@_-"/>
    <numFmt numFmtId="165" formatCode="[$-F800]dddd\,\ mmmm\ dd\,\ yyyy"/>
  </numFmts>
  <fonts count="66"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000000"/>
      <name val="Arial"/>
      <family val="2"/>
    </font>
    <font>
      <sz val="11"/>
      <name val="Calibri"/>
      <family val="2"/>
    </font>
    <font>
      <b/>
      <sz val="11"/>
      <color theme="0"/>
      <name val="Arial"/>
      <family val="2"/>
    </font>
    <font>
      <sz val="10"/>
      <color rgb="FF000000"/>
      <name val="Arial"/>
      <family val="2"/>
    </font>
    <font>
      <sz val="11"/>
      <color theme="1"/>
      <name val="Calibri"/>
      <family val="2"/>
    </font>
    <font>
      <b/>
      <sz val="11"/>
      <color rgb="FF000000"/>
      <name val="Calibri"/>
      <family val="2"/>
    </font>
    <font>
      <b/>
      <sz val="10"/>
      <color theme="1"/>
      <name val="Arial"/>
      <family val="2"/>
    </font>
    <font>
      <b/>
      <sz val="10"/>
      <color rgb="FF000000"/>
      <name val="Arial"/>
      <family val="2"/>
    </font>
    <font>
      <sz val="10"/>
      <color theme="1"/>
      <name val="Calibri"/>
      <family val="2"/>
    </font>
    <font>
      <b/>
      <u/>
      <sz val="12"/>
      <color rgb="FF000000"/>
      <name val="Calibri"/>
      <family val="2"/>
    </font>
    <font>
      <b/>
      <sz val="12"/>
      <color rgb="FF000000"/>
      <name val="Calibri"/>
      <family val="2"/>
    </font>
    <font>
      <sz val="12"/>
      <color rgb="FF000000"/>
      <name val="Calibri"/>
      <family val="2"/>
    </font>
    <font>
      <b/>
      <sz val="10"/>
      <color rgb="FF000000"/>
      <name val="Calibri"/>
      <family val="2"/>
    </font>
    <font>
      <sz val="9"/>
      <color rgb="FF000000"/>
      <name val="Calibri"/>
      <family val="2"/>
    </font>
    <font>
      <sz val="10"/>
      <color rgb="FF000000"/>
      <name val="Calibri"/>
      <family val="2"/>
    </font>
    <font>
      <b/>
      <sz val="10"/>
      <color theme="1"/>
      <name val="Calibri"/>
      <family val="2"/>
    </font>
    <font>
      <sz val="11"/>
      <color theme="0"/>
      <name val="Arial"/>
      <family val="2"/>
    </font>
    <font>
      <u/>
      <sz val="12"/>
      <color rgb="FF000000"/>
      <name val="Calibri"/>
      <family val="2"/>
    </font>
    <font>
      <i/>
      <sz val="12"/>
      <color rgb="FF000000"/>
      <name val="Calibri"/>
      <family val="2"/>
    </font>
    <font>
      <sz val="11"/>
      <color rgb="FF000000"/>
      <name val="Calibri"/>
      <family val="2"/>
    </font>
    <font>
      <sz val="10"/>
      <color rgb="FF000000"/>
      <name val="Arial"/>
      <family val="2"/>
    </font>
    <font>
      <b/>
      <sz val="24"/>
      <color rgb="FF000000"/>
      <name val="Arial"/>
      <family val="2"/>
    </font>
    <font>
      <b/>
      <sz val="10"/>
      <color theme="0"/>
      <name val="Arial"/>
      <family val="2"/>
    </font>
    <font>
      <sz val="11"/>
      <name val="Arial"/>
      <family val="2"/>
    </font>
    <font>
      <sz val="11"/>
      <color rgb="FF000000"/>
      <name val="Arial"/>
      <family val="2"/>
    </font>
    <font>
      <sz val="8"/>
      <name val="Calibri"/>
      <family val="2"/>
    </font>
    <font>
      <sz val="8"/>
      <name val="Calibri"/>
      <family val="2"/>
    </font>
    <font>
      <b/>
      <sz val="11"/>
      <name val="Calibri"/>
      <family val="2"/>
    </font>
    <font>
      <sz val="10"/>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1"/>
      <color rgb="FF000000"/>
      <name val="Calibri"/>
      <family val="2"/>
      <scheme val="minor"/>
    </font>
    <font>
      <sz val="11"/>
      <color rgb="FF000000"/>
      <name val="Calibri"/>
      <family val="2"/>
      <scheme val="minor"/>
    </font>
    <font>
      <b/>
      <vertAlign val="superscript"/>
      <sz val="11"/>
      <color theme="1"/>
      <name val="Calibri"/>
      <family val="2"/>
      <scheme val="minor"/>
    </font>
    <font>
      <b/>
      <sz val="11"/>
      <color rgb="FFFF0000"/>
      <name val="Calibri"/>
      <family val="2"/>
      <scheme val="minor"/>
    </font>
    <font>
      <sz val="9"/>
      <color rgb="FF000000"/>
      <name val="Arial"/>
      <family val="2"/>
    </font>
    <font>
      <sz val="9"/>
      <color rgb="FFFF0000"/>
      <name val="Arial"/>
      <family val="2"/>
    </font>
    <font>
      <b/>
      <sz val="14"/>
      <color theme="0"/>
      <name val="Arial"/>
      <family val="2"/>
    </font>
    <font>
      <b/>
      <sz val="14"/>
      <color theme="1" tint="4.9989318521683403E-2"/>
      <name val="Arial"/>
      <family val="2"/>
    </font>
    <font>
      <b/>
      <sz val="14"/>
      <color rgb="FF000000"/>
      <name val="Arial"/>
      <family val="2"/>
    </font>
    <font>
      <sz val="11"/>
      <color theme="0"/>
      <name val="Calibri"/>
      <family val="2"/>
    </font>
    <font>
      <b/>
      <sz val="12"/>
      <name val="Calibri"/>
      <family val="2"/>
    </font>
    <font>
      <b/>
      <sz val="11"/>
      <name val="Arial"/>
      <family val="2"/>
    </font>
    <font>
      <b/>
      <sz val="16"/>
      <color rgb="FF000000"/>
      <name val="Calibri"/>
      <family val="2"/>
    </font>
    <font>
      <b/>
      <sz val="14"/>
      <color rgb="FF000000"/>
      <name val="Calibri"/>
      <family val="2"/>
    </font>
    <font>
      <b/>
      <sz val="11"/>
      <color theme="1"/>
      <name val="Arial"/>
      <family val="2"/>
    </font>
    <font>
      <sz val="10"/>
      <color theme="0"/>
      <name val="Arial"/>
      <family val="2"/>
    </font>
    <font>
      <b/>
      <sz val="10"/>
      <color theme="0"/>
      <name val="Calibri"/>
      <family val="2"/>
    </font>
    <font>
      <b/>
      <sz val="11"/>
      <color theme="0"/>
      <name val="Calibri"/>
      <family val="2"/>
    </font>
    <font>
      <sz val="16"/>
      <color theme="1"/>
      <name val="Arial"/>
      <family val="2"/>
    </font>
    <font>
      <b/>
      <sz val="16"/>
      <color theme="0"/>
      <name val="Calibri"/>
      <family val="2"/>
    </font>
    <font>
      <sz val="18"/>
      <color rgb="FF000000"/>
      <name val="Calibri"/>
      <family val="2"/>
    </font>
    <font>
      <b/>
      <u/>
      <sz val="12"/>
      <color rgb="FF000000"/>
      <name val="Arial"/>
      <family val="2"/>
    </font>
    <font>
      <b/>
      <sz val="12"/>
      <color rgb="FF000000"/>
      <name val="Arial"/>
      <family val="2"/>
    </font>
    <font>
      <b/>
      <sz val="12"/>
      <color rgb="FF000000"/>
      <name val="Calibri"/>
      <family val="2"/>
      <scheme val="minor"/>
    </font>
    <font>
      <sz val="12"/>
      <color rgb="FF000000"/>
      <name val="Calibri"/>
      <family val="2"/>
      <scheme val="minor"/>
    </font>
    <font>
      <sz val="12"/>
      <color theme="1"/>
      <name val="Calibri"/>
      <family val="2"/>
      <scheme val="minor"/>
    </font>
    <font>
      <sz val="12"/>
      <color rgb="FF000000"/>
      <name val="Arial"/>
      <family val="2"/>
    </font>
    <font>
      <b/>
      <sz val="20"/>
      <color rgb="FF000000"/>
      <name val="Arial"/>
      <family val="2"/>
    </font>
    <font>
      <sz val="20"/>
      <color rgb="FF000000"/>
      <name val="Arial"/>
      <family val="2"/>
    </font>
    <font>
      <sz val="9"/>
      <color rgb="FF000000"/>
      <name val="Arial Narrow"/>
      <family val="2"/>
    </font>
  </fonts>
  <fills count="29">
    <fill>
      <patternFill patternType="none"/>
    </fill>
    <fill>
      <patternFill patternType="gray125"/>
    </fill>
    <fill>
      <patternFill patternType="solid">
        <fgColor rgb="FFC2D69B"/>
        <bgColor rgb="FFC2D69B"/>
      </patternFill>
    </fill>
    <fill>
      <patternFill patternType="solid">
        <fgColor rgb="FF366092"/>
        <bgColor rgb="FF366092"/>
      </patternFill>
    </fill>
    <fill>
      <patternFill patternType="solid">
        <fgColor rgb="FF969696"/>
        <bgColor rgb="FF969696"/>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92D050"/>
        <bgColor rgb="FF92D050"/>
      </patternFill>
    </fill>
    <fill>
      <patternFill patternType="solid">
        <fgColor theme="6" tint="-0.249977111117893"/>
        <bgColor indexed="64"/>
      </patternFill>
    </fill>
    <fill>
      <patternFill patternType="solid">
        <fgColor theme="0"/>
        <bgColor indexed="64"/>
      </patternFill>
    </fill>
    <fill>
      <patternFill patternType="solid">
        <fgColor theme="4" tint="0.39997558519241921"/>
        <bgColor rgb="FF366092"/>
      </patternFill>
    </fill>
    <fill>
      <patternFill patternType="solid">
        <fgColor rgb="FF92D05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79998168889431442"/>
        <bgColor theme="0"/>
      </patternFill>
    </fill>
    <fill>
      <patternFill patternType="solid">
        <fgColor rgb="FFDAEEF3"/>
        <bgColor indexed="64"/>
      </patternFill>
    </fill>
    <fill>
      <patternFill patternType="solid">
        <fgColor rgb="FFFF0000"/>
        <bgColor indexed="64"/>
      </patternFill>
    </fill>
    <fill>
      <patternFill patternType="solid">
        <fgColor rgb="FF002060"/>
        <bgColor indexed="64"/>
      </patternFill>
    </fill>
    <fill>
      <patternFill patternType="solid">
        <fgColor rgb="FFFFFF00"/>
        <bgColor indexed="64"/>
      </patternFill>
    </fill>
    <fill>
      <patternFill patternType="solid">
        <fgColor rgb="FF548235"/>
        <bgColor indexed="64"/>
      </patternFill>
    </fill>
    <fill>
      <patternFill patternType="solid">
        <fgColor rgb="FF0070C0"/>
        <bgColor rgb="FF366092"/>
      </patternFill>
    </fill>
    <fill>
      <patternFill patternType="solid">
        <fgColor theme="4" tint="0.79998168889431442"/>
        <bgColor rgb="FF366092"/>
      </patternFill>
    </fill>
    <fill>
      <patternFill patternType="solid">
        <fgColor theme="4" tint="-0.249977111117893"/>
        <bgColor rgb="FF366092"/>
      </patternFill>
    </fill>
    <fill>
      <patternFill patternType="solid">
        <fgColor theme="8" tint="0.79995117038483843"/>
        <bgColor rgb="FF366092"/>
      </patternFill>
    </fill>
    <fill>
      <patternFill patternType="solid">
        <fgColor theme="0"/>
        <bgColor theme="4"/>
      </patternFill>
    </fill>
    <fill>
      <patternFill patternType="solid">
        <fgColor theme="0"/>
        <bgColor theme="4" tint="0.79998168889431442"/>
      </patternFill>
    </fill>
    <fill>
      <patternFill patternType="solid">
        <fgColor theme="6" tint="0.39997558519241921"/>
        <bgColor indexed="64"/>
      </patternFill>
    </fill>
    <fill>
      <patternFill patternType="solid">
        <fgColor rgb="FFDAEEF3"/>
        <bgColor rgb="FF000000"/>
      </patternFill>
    </fill>
  </fills>
  <borders count="96">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rgb="FF000000"/>
      </bottom>
      <diagonal/>
    </border>
    <border>
      <left/>
      <right style="medium">
        <color indexed="64"/>
      </right>
      <top style="medium">
        <color rgb="FF000000"/>
      </top>
      <bottom style="medium">
        <color rgb="FF000000"/>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rgb="FF000000"/>
      </top>
      <bottom style="medium">
        <color indexed="64"/>
      </bottom>
      <diagonal/>
    </border>
    <border>
      <left style="thin">
        <color rgb="FF000000"/>
      </left>
      <right/>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style="medium">
        <color indexed="64"/>
      </bottom>
      <diagonal/>
    </border>
    <border>
      <left/>
      <right/>
      <top/>
      <bottom style="thin">
        <color rgb="FF000000"/>
      </bottom>
      <diagonal/>
    </border>
    <border>
      <left/>
      <right style="medium">
        <color indexed="64"/>
      </right>
      <top style="medium">
        <color rgb="FF000000"/>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rgb="FF000000"/>
      </right>
      <top style="medium">
        <color indexed="64"/>
      </top>
      <bottom style="medium">
        <color rgb="FF000000"/>
      </bottom>
      <diagonal/>
    </border>
    <border>
      <left style="medium">
        <color rgb="FF000000"/>
      </left>
      <right/>
      <top style="medium">
        <color indexed="64"/>
      </top>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right style="thin">
        <color indexed="64"/>
      </right>
      <top/>
      <bottom/>
      <diagonal/>
    </border>
  </borders>
  <cellStyleXfs count="5">
    <xf numFmtId="0" fontId="0" fillId="0" borderId="0"/>
    <xf numFmtId="9" fontId="23" fillId="0" borderId="0" applyFont="0" applyFill="0" applyBorder="0" applyAlignment="0" applyProtection="0"/>
    <xf numFmtId="0" fontId="3" fillId="0" borderId="1"/>
    <xf numFmtId="0" fontId="2" fillId="0" borderId="1"/>
    <xf numFmtId="0" fontId="1" fillId="0" borderId="1"/>
  </cellStyleXfs>
  <cellXfs count="577">
    <xf numFmtId="0" fontId="0" fillId="0" borderId="0" xfId="0"/>
    <xf numFmtId="0" fontId="8" fillId="0" borderId="0" xfId="0" applyFont="1"/>
    <xf numFmtId="0" fontId="0" fillId="0" borderId="0" xfId="0" applyAlignment="1">
      <alignment vertical="center" wrapText="1"/>
    </xf>
    <xf numFmtId="0" fontId="0" fillId="0" borderId="0" xfId="0" applyAlignment="1">
      <alignment vertical="center"/>
    </xf>
    <xf numFmtId="0" fontId="14" fillId="0" borderId="6" xfId="0" applyFont="1" applyBorder="1" applyAlignment="1">
      <alignment horizontal="center" vertical="center" wrapText="1"/>
    </xf>
    <xf numFmtId="0" fontId="14" fillId="0" borderId="5" xfId="0" applyFont="1" applyBorder="1" applyAlignment="1">
      <alignment horizontal="center" vertical="center" wrapText="1"/>
    </xf>
    <xf numFmtId="0" fontId="15" fillId="0" borderId="4" xfId="0" applyFont="1" applyBorder="1" applyAlignment="1">
      <alignment vertical="center" wrapText="1"/>
    </xf>
    <xf numFmtId="0" fontId="14" fillId="0" borderId="20" xfId="0" applyFont="1" applyBorder="1" applyAlignment="1">
      <alignment horizontal="center" vertical="center" wrapText="1"/>
    </xf>
    <xf numFmtId="0" fontId="14" fillId="0" borderId="12" xfId="0" applyFont="1" applyBorder="1" applyAlignment="1">
      <alignment horizontal="center" vertical="center" wrapText="1"/>
    </xf>
    <xf numFmtId="49" fontId="14" fillId="0" borderId="6" xfId="0" applyNumberFormat="1" applyFont="1" applyBorder="1" applyAlignment="1">
      <alignment horizontal="center" vertical="center" wrapText="1"/>
    </xf>
    <xf numFmtId="0" fontId="12" fillId="0" borderId="8" xfId="0" applyFont="1" applyBorder="1" applyAlignment="1">
      <alignment horizontal="left" vertical="top" wrapText="1"/>
    </xf>
    <xf numFmtId="0" fontId="19" fillId="0" borderId="5" xfId="0" applyFont="1" applyBorder="1" applyAlignment="1">
      <alignment vertical="center" wrapText="1"/>
    </xf>
    <xf numFmtId="0" fontId="12" fillId="0" borderId="7" xfId="0" applyFont="1" applyBorder="1" applyAlignment="1">
      <alignment horizontal="left" vertical="top"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xf numFmtId="0" fontId="12" fillId="0" borderId="0" xfId="0" applyFont="1"/>
    <xf numFmtId="0" fontId="14" fillId="0" borderId="0" xfId="0" applyFont="1"/>
    <xf numFmtId="0" fontId="14" fillId="0" borderId="3" xfId="0" applyFont="1" applyBorder="1" applyAlignment="1">
      <alignment horizontal="center" vertical="center" wrapText="1"/>
    </xf>
    <xf numFmtId="0" fontId="15" fillId="0" borderId="6" xfId="0" applyFont="1" applyBorder="1" applyAlignment="1">
      <alignment vertical="center" wrapText="1"/>
    </xf>
    <xf numFmtId="0" fontId="14" fillId="0" borderId="11" xfId="0" applyFont="1" applyBorder="1" applyAlignment="1">
      <alignment vertical="center" wrapText="1"/>
    </xf>
    <xf numFmtId="0" fontId="14" fillId="0" borderId="6" xfId="0" applyFont="1" applyBorder="1" applyAlignment="1">
      <alignment vertical="center" wrapText="1"/>
    </xf>
    <xf numFmtId="0" fontId="14" fillId="0" borderId="0" xfId="0" applyFont="1" applyAlignment="1">
      <alignment horizontal="center" vertical="center" wrapText="1"/>
    </xf>
    <xf numFmtId="0" fontId="14" fillId="0" borderId="1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vertical="center" wrapText="1"/>
    </xf>
    <xf numFmtId="0" fontId="14" fillId="6" borderId="22" xfId="0" applyFont="1" applyFill="1" applyBorder="1" applyAlignment="1">
      <alignment horizontal="center" vertical="center" wrapText="1"/>
    </xf>
    <xf numFmtId="0" fontId="14" fillId="7"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5" fillId="0" borderId="0" xfId="0" applyFont="1" applyAlignment="1">
      <alignment vertical="center"/>
    </xf>
    <xf numFmtId="0" fontId="14" fillId="0" borderId="0" xfId="0" applyFont="1" applyAlignment="1">
      <alignment horizontal="center" vertical="center"/>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0" fillId="7" borderId="22" xfId="0" applyFill="1" applyBorder="1" applyAlignment="1">
      <alignment horizontal="center" vertical="center" wrapText="1"/>
    </xf>
    <xf numFmtId="0" fontId="0" fillId="6" borderId="22" xfId="0" applyFill="1" applyBorder="1" applyAlignment="1">
      <alignment horizontal="center" vertical="center" wrapText="1"/>
    </xf>
    <xf numFmtId="0" fontId="0" fillId="8" borderId="22" xfId="0" applyFill="1" applyBorder="1" applyAlignment="1">
      <alignment horizontal="center" vertical="center" wrapText="1"/>
    </xf>
    <xf numFmtId="0" fontId="15" fillId="0" borderId="0" xfId="0" applyFont="1" applyAlignment="1">
      <alignment horizontal="center" vertical="center"/>
    </xf>
    <xf numFmtId="0" fontId="0" fillId="0" borderId="9" xfId="0" applyBorder="1" applyAlignment="1">
      <alignment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0" fillId="0" borderId="12" xfId="0" applyBorder="1" applyAlignment="1">
      <alignment vertical="center" wrapText="1"/>
    </xf>
    <xf numFmtId="0" fontId="0" fillId="0" borderId="13" xfId="0" applyBorder="1" applyAlignment="1">
      <alignment vertical="center" wrapText="1"/>
    </xf>
    <xf numFmtId="0" fontId="15" fillId="6" borderId="23"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6" borderId="22"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5" fillId="8" borderId="22" xfId="0" applyFont="1" applyFill="1" applyBorder="1" applyAlignment="1">
      <alignment horizontal="center" vertical="center" wrapText="1"/>
    </xf>
    <xf numFmtId="9" fontId="0" fillId="0" borderId="0" xfId="1" applyFont="1" applyAlignment="1"/>
    <xf numFmtId="0" fontId="14" fillId="0" borderId="37" xfId="0" applyFont="1" applyBorder="1" applyAlignment="1">
      <alignment horizontal="center" vertical="center" wrapText="1"/>
    </xf>
    <xf numFmtId="0" fontId="15" fillId="0" borderId="37" xfId="0" applyFont="1" applyBorder="1" applyAlignment="1">
      <alignment horizontal="left" vertical="center" wrapText="1"/>
    </xf>
    <xf numFmtId="0" fontId="14" fillId="0" borderId="37" xfId="0" applyFont="1" applyBorder="1" applyAlignment="1">
      <alignment vertical="center" wrapText="1"/>
    </xf>
    <xf numFmtId="0" fontId="14" fillId="0" borderId="22" xfId="0" applyFont="1" applyBorder="1" applyAlignment="1">
      <alignment horizontal="center" vertical="center" wrapText="1"/>
    </xf>
    <xf numFmtId="0" fontId="15" fillId="0" borderId="23" xfId="0" applyFont="1" applyBorder="1" applyAlignment="1">
      <alignment horizontal="left" vertical="center" wrapText="1"/>
    </xf>
    <xf numFmtId="0" fontId="15" fillId="0" borderId="37" xfId="0" applyFont="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horizontal="center" vertical="center" wrapText="1"/>
    </xf>
    <xf numFmtId="0" fontId="19" fillId="0" borderId="13"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12" xfId="0" applyBorder="1" applyAlignment="1">
      <alignment horizontal="center" vertical="top"/>
    </xf>
    <xf numFmtId="0" fontId="23" fillId="13" borderId="37" xfId="0" applyFont="1" applyFill="1" applyBorder="1"/>
    <xf numFmtId="0" fontId="0" fillId="13" borderId="37" xfId="0" applyFill="1" applyBorder="1"/>
    <xf numFmtId="0" fontId="23" fillId="14" borderId="37" xfId="0" applyFont="1" applyFill="1" applyBorder="1"/>
    <xf numFmtId="0" fontId="0" fillId="14" borderId="37" xfId="0" applyFill="1" applyBorder="1"/>
    <xf numFmtId="0" fontId="0" fillId="0" borderId="4" xfId="0" applyBorder="1" applyAlignment="1">
      <alignment horizontal="center" vertical="top"/>
    </xf>
    <xf numFmtId="0" fontId="14" fillId="0" borderId="23" xfId="0" applyFont="1" applyBorder="1" applyAlignment="1">
      <alignment horizontal="center" vertical="center" wrapText="1"/>
    </xf>
    <xf numFmtId="0" fontId="15" fillId="0" borderId="22" xfId="0" applyFont="1" applyBorder="1" applyAlignment="1">
      <alignment vertical="center" wrapText="1"/>
    </xf>
    <xf numFmtId="0" fontId="13" fillId="0" borderId="5" xfId="0" applyFont="1" applyBorder="1" applyAlignment="1">
      <alignment horizontal="center" vertical="center" wrapText="1"/>
    </xf>
    <xf numFmtId="0" fontId="13" fillId="0" borderId="22" xfId="0" applyFont="1" applyBorder="1" applyAlignment="1">
      <alignment horizontal="center" vertical="center" wrapText="1"/>
    </xf>
    <xf numFmtId="0" fontId="15" fillId="0" borderId="22" xfId="0" applyFont="1" applyBorder="1" applyAlignment="1">
      <alignment horizontal="left" vertical="center" wrapText="1"/>
    </xf>
    <xf numFmtId="0" fontId="14" fillId="0" borderId="22" xfId="0" applyFont="1" applyBorder="1" applyAlignment="1">
      <alignment vertical="center" wrapText="1"/>
    </xf>
    <xf numFmtId="0" fontId="3" fillId="0" borderId="1" xfId="2" applyAlignment="1">
      <alignment wrapText="1"/>
    </xf>
    <xf numFmtId="0" fontId="33" fillId="18" borderId="67" xfId="2" applyFont="1" applyFill="1" applyBorder="1" applyAlignment="1">
      <alignment vertical="center" wrapText="1"/>
    </xf>
    <xf numFmtId="0" fontId="33" fillId="18" borderId="30" xfId="2" applyFont="1" applyFill="1" applyBorder="1" applyAlignment="1">
      <alignment horizontal="center" vertical="center" wrapText="1"/>
    </xf>
    <xf numFmtId="0" fontId="37" fillId="10" borderId="24" xfId="2" applyFont="1" applyFill="1" applyBorder="1" applyAlignment="1">
      <alignment vertical="center" wrapText="1"/>
    </xf>
    <xf numFmtId="0" fontId="37" fillId="10" borderId="24" xfId="2" applyFont="1" applyFill="1" applyBorder="1" applyAlignment="1">
      <alignment horizontal="center" vertical="center" wrapText="1"/>
    </xf>
    <xf numFmtId="9" fontId="37" fillId="10" borderId="24" xfId="2" applyNumberFormat="1" applyFont="1" applyFill="1" applyBorder="1" applyAlignment="1">
      <alignment horizontal="center" vertical="center" wrapText="1"/>
    </xf>
    <xf numFmtId="0" fontId="33" fillId="18" borderId="25" xfId="2" applyFont="1" applyFill="1" applyBorder="1" applyAlignment="1">
      <alignment vertical="center" wrapText="1"/>
    </xf>
    <xf numFmtId="0" fontId="33" fillId="18" borderId="25" xfId="2" applyFont="1" applyFill="1" applyBorder="1" applyAlignment="1">
      <alignment horizontal="center" vertical="center" wrapText="1"/>
    </xf>
    <xf numFmtId="9" fontId="35" fillId="18" borderId="25" xfId="2" applyNumberFormat="1" applyFont="1" applyFill="1" applyBorder="1" applyAlignment="1">
      <alignment horizontal="center" vertical="center" wrapText="1"/>
    </xf>
    <xf numFmtId="0" fontId="36" fillId="17" borderId="24" xfId="2" applyFont="1" applyFill="1" applyBorder="1" applyAlignment="1">
      <alignment horizontal="center" vertical="center" wrapText="1"/>
    </xf>
    <xf numFmtId="0" fontId="36" fillId="19" borderId="24" xfId="2" applyFont="1" applyFill="1" applyBorder="1" applyAlignment="1">
      <alignment horizontal="center" vertical="center" wrapText="1"/>
    </xf>
    <xf numFmtId="0" fontId="36" fillId="20" borderId="24" xfId="2" applyFont="1" applyFill="1" applyBorder="1" applyAlignment="1">
      <alignment horizontal="center" vertical="center" wrapText="1"/>
    </xf>
    <xf numFmtId="0" fontId="36" fillId="10" borderId="24" xfId="2" applyFont="1" applyFill="1" applyBorder="1" applyAlignment="1">
      <alignment vertical="center" wrapText="1"/>
    </xf>
    <xf numFmtId="0" fontId="33" fillId="18" borderId="24" xfId="2" applyFont="1" applyFill="1" applyBorder="1" applyAlignment="1">
      <alignment vertical="center" wrapText="1"/>
    </xf>
    <xf numFmtId="0" fontId="33" fillId="18" borderId="24" xfId="2" applyFont="1" applyFill="1" applyBorder="1" applyAlignment="1">
      <alignment horizontal="center" vertical="center" wrapText="1"/>
    </xf>
    <xf numFmtId="0" fontId="33" fillId="18" borderId="48" xfId="2" applyFont="1" applyFill="1" applyBorder="1" applyAlignment="1">
      <alignment horizontal="center" vertical="center" wrapText="1"/>
    </xf>
    <xf numFmtId="0" fontId="33" fillId="18" borderId="28" xfId="2" applyFont="1" applyFill="1" applyBorder="1" applyAlignment="1">
      <alignment horizontal="center" vertical="center" wrapText="1"/>
    </xf>
    <xf numFmtId="0" fontId="36" fillId="10" borderId="24" xfId="2" applyFont="1" applyFill="1" applyBorder="1" applyAlignment="1">
      <alignment horizontal="center" vertical="center" wrapText="1"/>
    </xf>
    <xf numFmtId="0" fontId="33" fillId="18" borderId="33" xfId="2" applyFont="1" applyFill="1" applyBorder="1" applyAlignment="1">
      <alignment vertical="center" wrapText="1"/>
    </xf>
    <xf numFmtId="0" fontId="33" fillId="18" borderId="34" xfId="2" applyFont="1" applyFill="1" applyBorder="1" applyAlignment="1">
      <alignment horizontal="center" vertical="center" wrapText="1"/>
    </xf>
    <xf numFmtId="0" fontId="39" fillId="10" borderId="24" xfId="2" applyFont="1" applyFill="1" applyBorder="1" applyAlignment="1">
      <alignment horizontal="center" vertical="center" wrapText="1"/>
    </xf>
    <xf numFmtId="0" fontId="7" fillId="14" borderId="24" xfId="0" applyFont="1" applyFill="1" applyBorder="1" applyAlignment="1" applyProtection="1">
      <alignment horizontal="left" vertical="center" wrapText="1"/>
      <protection locked="0"/>
    </xf>
    <xf numFmtId="0" fontId="23" fillId="14" borderId="24" xfId="0" applyFont="1" applyFill="1" applyBorder="1" applyAlignment="1" applyProtection="1">
      <alignment wrapText="1"/>
      <protection locked="0"/>
    </xf>
    <xf numFmtId="164" fontId="7" fillId="14" borderId="24" xfId="0" applyNumberFormat="1" applyFont="1" applyFill="1" applyBorder="1" applyAlignment="1" applyProtection="1">
      <alignment horizontal="left" vertical="center" wrapText="1"/>
      <protection locked="0"/>
    </xf>
    <xf numFmtId="0" fontId="23" fillId="14" borderId="24" xfId="0" applyFont="1" applyFill="1" applyBorder="1" applyProtection="1">
      <protection locked="0"/>
    </xf>
    <xf numFmtId="0" fontId="25" fillId="5" borderId="53" xfId="0" applyFont="1" applyFill="1" applyBorder="1" applyAlignment="1" applyProtection="1">
      <alignment horizontal="center" vertical="center" wrapText="1"/>
      <protection locked="0"/>
    </xf>
    <xf numFmtId="0" fontId="7" fillId="14" borderId="54" xfId="0" applyFont="1" applyFill="1" applyBorder="1" applyAlignment="1" applyProtection="1">
      <alignment vertical="center" wrapText="1"/>
      <protection locked="0"/>
    </xf>
    <xf numFmtId="164" fontId="7" fillId="14" borderId="54" xfId="0" applyNumberFormat="1" applyFont="1" applyFill="1" applyBorder="1" applyAlignment="1" applyProtection="1">
      <alignment vertical="center" wrapText="1"/>
      <protection locked="0"/>
    </xf>
    <xf numFmtId="0" fontId="7" fillId="14" borderId="24" xfId="0" applyFont="1" applyFill="1" applyBorder="1" applyAlignment="1" applyProtection="1">
      <alignment vertical="center" wrapText="1"/>
      <protection locked="0"/>
    </xf>
    <xf numFmtId="164" fontId="7" fillId="14" borderId="24" xfId="0" applyNumberFormat="1" applyFont="1" applyFill="1" applyBorder="1" applyAlignment="1" applyProtection="1">
      <alignment vertical="center" wrapText="1"/>
      <protection locked="0"/>
    </xf>
    <xf numFmtId="0" fontId="7" fillId="14" borderId="24" xfId="0" applyFont="1" applyFill="1" applyBorder="1" applyAlignment="1" applyProtection="1">
      <alignment horizontal="center" vertical="center" wrapText="1"/>
      <protection locked="0"/>
    </xf>
    <xf numFmtId="0" fontId="32" fillId="0" borderId="24" xfId="0" applyFont="1" applyBorder="1" applyAlignment="1" applyProtection="1">
      <alignment horizontal="left" vertical="top" wrapText="1"/>
      <protection locked="0"/>
    </xf>
    <xf numFmtId="0" fontId="10" fillId="14" borderId="24" xfId="0" applyFont="1" applyFill="1" applyBorder="1" applyAlignment="1" applyProtection="1">
      <alignment horizontal="left" vertical="center" wrapText="1"/>
      <protection locked="0"/>
    </xf>
    <xf numFmtId="0" fontId="7" fillId="0" borderId="0" xfId="0" applyFont="1" applyAlignment="1">
      <alignment horizontal="center"/>
    </xf>
    <xf numFmtId="0" fontId="7" fillId="0" borderId="0" xfId="0" applyFont="1"/>
    <xf numFmtId="0" fontId="28" fillId="0" borderId="0" xfId="0" applyFont="1"/>
    <xf numFmtId="0" fontId="11" fillId="0" borderId="0" xfId="0" applyFont="1" applyAlignment="1">
      <alignment horizontal="center" vertical="top" wrapText="1"/>
    </xf>
    <xf numFmtId="0" fontId="7" fillId="4" borderId="6" xfId="0" applyFont="1" applyFill="1" applyBorder="1" applyAlignment="1">
      <alignment vertical="center" wrapText="1"/>
    </xf>
    <xf numFmtId="0" fontId="7" fillId="0" borderId="0" xfId="0" applyFont="1" applyAlignment="1">
      <alignment horizontal="center" wrapText="1"/>
    </xf>
    <xf numFmtId="0" fontId="28" fillId="0" borderId="0" xfId="0" applyFont="1" applyAlignment="1">
      <alignment wrapText="1"/>
    </xf>
    <xf numFmtId="0" fontId="4" fillId="0" borderId="55" xfId="0" applyFont="1" applyBorder="1" applyAlignment="1">
      <alignment vertical="center"/>
    </xf>
    <xf numFmtId="0" fontId="7" fillId="0" borderId="24" xfId="0" applyFont="1" applyBorder="1" applyAlignment="1">
      <alignment wrapText="1"/>
    </xf>
    <xf numFmtId="0" fontId="7" fillId="0" borderId="0" xfId="0" applyFont="1" applyAlignment="1">
      <alignment wrapText="1"/>
    </xf>
    <xf numFmtId="0" fontId="17" fillId="0" borderId="0" xfId="0" applyFont="1" applyAlignment="1">
      <alignment vertical="center"/>
    </xf>
    <xf numFmtId="0" fontId="17" fillId="0" borderId="0" xfId="0" applyFont="1" applyAlignment="1">
      <alignment horizontal="center" vertical="center"/>
    </xf>
    <xf numFmtId="0" fontId="0" fillId="0" borderId="0" xfId="0" applyAlignment="1">
      <alignment wrapText="1"/>
    </xf>
    <xf numFmtId="0" fontId="11" fillId="4" borderId="6"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10" fillId="0" borderId="8" xfId="0" applyFont="1" applyBorder="1" applyAlignment="1">
      <alignment horizontal="left" vertical="center" wrapText="1"/>
    </xf>
    <xf numFmtId="0" fontId="40" fillId="0" borderId="37" xfId="0" applyFont="1" applyBorder="1" applyAlignment="1">
      <alignment vertical="center" wrapText="1"/>
    </xf>
    <xf numFmtId="0" fontId="40" fillId="0" borderId="37" xfId="0" applyFont="1" applyBorder="1" applyAlignment="1">
      <alignment horizontal="center" vertical="center" wrapText="1"/>
    </xf>
    <xf numFmtId="0" fontId="41" fillId="0" borderId="37" xfId="0" applyFont="1" applyBorder="1" applyAlignment="1">
      <alignment horizontal="center" vertical="center" wrapText="1"/>
    </xf>
    <xf numFmtId="0" fontId="0" fillId="12" borderId="0" xfId="0" applyFill="1"/>
    <xf numFmtId="0" fontId="23" fillId="0" borderId="0" xfId="0" applyFont="1"/>
    <xf numFmtId="0" fontId="9" fillId="14" borderId="8" xfId="0" applyFont="1"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horizontal="center" vertical="center" wrapText="1"/>
    </xf>
    <xf numFmtId="0" fontId="23" fillId="0" borderId="0" xfId="0" applyFont="1" applyAlignment="1">
      <alignment wrapText="1"/>
    </xf>
    <xf numFmtId="0" fontId="17" fillId="0" borderId="0" xfId="0" applyFont="1" applyAlignment="1">
      <alignment wrapText="1"/>
    </xf>
    <xf numFmtId="0" fontId="9" fillId="0" borderId="7" xfId="0" applyFont="1" applyBorder="1" applyAlignment="1">
      <alignment horizontal="center" vertical="center" wrapText="1"/>
    </xf>
    <xf numFmtId="0" fontId="0" fillId="0" borderId="24" xfId="0" applyBorder="1" applyAlignment="1">
      <alignment wrapText="1"/>
    </xf>
    <xf numFmtId="0" fontId="0" fillId="0" borderId="24" xfId="0" applyBorder="1" applyAlignment="1">
      <alignment vertical="center"/>
    </xf>
    <xf numFmtId="0" fontId="0" fillId="0" borderId="24" xfId="0" applyBorder="1"/>
    <xf numFmtId="0" fontId="16" fillId="14" borderId="8" xfId="0" applyFont="1" applyFill="1" applyBorder="1" applyAlignment="1" applyProtection="1">
      <alignment horizontal="center" vertical="center" wrapText="1"/>
      <protection locked="0"/>
    </xf>
    <xf numFmtId="0" fontId="16" fillId="14" borderId="17" xfId="0" applyFont="1" applyFill="1" applyBorder="1" applyAlignment="1" applyProtection="1">
      <alignment horizontal="center" vertical="center" wrapText="1"/>
      <protection locked="0"/>
    </xf>
    <xf numFmtId="15" fontId="23" fillId="14" borderId="8" xfId="0" applyNumberFormat="1" applyFont="1" applyFill="1" applyBorder="1" applyAlignment="1" applyProtection="1">
      <alignment vertical="center"/>
      <protection locked="0"/>
    </xf>
    <xf numFmtId="0" fontId="0" fillId="14" borderId="8" xfId="0" applyFill="1" applyBorder="1" applyAlignment="1" applyProtection="1">
      <alignment vertical="center" wrapText="1"/>
      <protection locked="0"/>
    </xf>
    <xf numFmtId="0" fontId="24" fillId="0" borderId="0" xfId="0" applyFont="1"/>
    <xf numFmtId="0" fontId="7" fillId="4" borderId="6" xfId="0" applyFont="1" applyFill="1" applyBorder="1" applyAlignment="1">
      <alignment horizontal="center" vertical="center" wrapText="1"/>
    </xf>
    <xf numFmtId="0" fontId="0" fillId="10" borderId="0" xfId="0" applyFill="1"/>
    <xf numFmtId="0" fontId="16" fillId="0" borderId="8" xfId="0" applyFont="1" applyBorder="1" applyAlignment="1">
      <alignment horizontal="center" vertical="center" wrapText="1"/>
    </xf>
    <xf numFmtId="0" fontId="34" fillId="10" borderId="24" xfId="2" applyFont="1" applyFill="1" applyBorder="1" applyAlignment="1">
      <alignment horizontal="center" vertical="center" wrapText="1"/>
    </xf>
    <xf numFmtId="0" fontId="0" fillId="10" borderId="24" xfId="0" applyFill="1" applyBorder="1"/>
    <xf numFmtId="0" fontId="10" fillId="14" borderId="57" xfId="0" applyFont="1" applyFill="1" applyBorder="1" applyAlignment="1" applyProtection="1">
      <alignment horizontal="left" vertical="center" wrapText="1"/>
      <protection locked="0"/>
    </xf>
    <xf numFmtId="0" fontId="11" fillId="14" borderId="57" xfId="0" applyFont="1" applyFill="1" applyBorder="1" applyAlignment="1" applyProtection="1">
      <alignment horizontal="center" vertical="center" wrapText="1"/>
      <protection locked="0"/>
    </xf>
    <xf numFmtId="0" fontId="11" fillId="14" borderId="25" xfId="0" applyFont="1" applyFill="1" applyBorder="1" applyAlignment="1" applyProtection="1">
      <alignment horizontal="center" vertical="center" wrapText="1"/>
      <protection locked="0"/>
    </xf>
    <xf numFmtId="0" fontId="9" fillId="14" borderId="43" xfId="0" applyFont="1" applyFill="1" applyBorder="1" applyAlignment="1" applyProtection="1">
      <alignment horizontal="center" vertical="center" wrapText="1"/>
      <protection locked="0"/>
    </xf>
    <xf numFmtId="0" fontId="9" fillId="14" borderId="24" xfId="0"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3" fillId="0" borderId="1" xfId="0" applyFont="1" applyBorder="1" applyAlignment="1">
      <alignment vertical="center" wrapText="1"/>
    </xf>
    <xf numFmtId="0" fontId="0" fillId="0" borderId="1" xfId="0" applyBorder="1"/>
    <xf numFmtId="0" fontId="23" fillId="0" borderId="1" xfId="0" applyFont="1" applyBorder="1" applyAlignment="1">
      <alignment vertical="top" wrapText="1"/>
    </xf>
    <xf numFmtId="0" fontId="32" fillId="10" borderId="1" xfId="3" applyFont="1" applyFill="1" applyAlignment="1">
      <alignment wrapText="1"/>
    </xf>
    <xf numFmtId="0" fontId="32" fillId="10" borderId="1" xfId="3" applyFont="1" applyFill="1" applyAlignment="1">
      <alignment horizontal="center" vertical="center"/>
    </xf>
    <xf numFmtId="0" fontId="32" fillId="10" borderId="1" xfId="3" applyFont="1" applyFill="1" applyAlignment="1">
      <alignment horizontal="center" vertical="center" wrapText="1"/>
    </xf>
    <xf numFmtId="0" fontId="32" fillId="10" borderId="1" xfId="3" applyFont="1" applyFill="1"/>
    <xf numFmtId="0" fontId="10" fillId="10" borderId="24" xfId="3" applyFont="1" applyFill="1" applyBorder="1" applyAlignment="1">
      <alignment horizontal="center" vertical="center" wrapText="1"/>
    </xf>
    <xf numFmtId="0" fontId="11" fillId="10" borderId="24" xfId="3" applyFont="1" applyFill="1" applyBorder="1" applyAlignment="1">
      <alignment horizontal="center" vertical="center" wrapText="1"/>
    </xf>
    <xf numFmtId="0" fontId="10" fillId="10" borderId="24" xfId="3" applyFont="1" applyFill="1" applyBorder="1" applyAlignment="1">
      <alignment horizontal="center" vertical="center"/>
    </xf>
    <xf numFmtId="0" fontId="32" fillId="0" borderId="24" xfId="3" applyFont="1" applyBorder="1" applyAlignment="1">
      <alignment horizontal="left" vertical="center" wrapText="1"/>
    </xf>
    <xf numFmtId="0" fontId="32" fillId="0" borderId="24" xfId="3" applyFont="1" applyBorder="1" applyAlignment="1">
      <alignment horizontal="center" vertical="center" wrapText="1"/>
    </xf>
    <xf numFmtId="0" fontId="7" fillId="0" borderId="24" xfId="3" applyFont="1" applyBorder="1" applyAlignment="1">
      <alignment horizontal="center" vertical="center"/>
    </xf>
    <xf numFmtId="0" fontId="32" fillId="0" borderId="24" xfId="3" applyFont="1" applyBorder="1" applyAlignment="1">
      <alignment horizontal="center" vertical="center"/>
    </xf>
    <xf numFmtId="0" fontId="32" fillId="10" borderId="24" xfId="3" applyFont="1" applyFill="1" applyBorder="1" applyAlignment="1">
      <alignment horizontal="left" vertical="center" wrapText="1"/>
    </xf>
    <xf numFmtId="0" fontId="32" fillId="10" borderId="24" xfId="3" applyFont="1" applyFill="1" applyBorder="1" applyAlignment="1">
      <alignment horizontal="center" vertical="center"/>
    </xf>
    <xf numFmtId="0" fontId="32" fillId="10" borderId="24" xfId="3" applyFont="1" applyFill="1" applyBorder="1" applyAlignment="1">
      <alignment horizontal="center" vertical="center" wrapText="1"/>
    </xf>
    <xf numFmtId="0" fontId="32" fillId="10" borderId="24" xfId="3" applyFont="1" applyFill="1" applyBorder="1" applyAlignment="1">
      <alignment horizontal="justify" vertical="center" wrapText="1"/>
    </xf>
    <xf numFmtId="0" fontId="7" fillId="10" borderId="24" xfId="3" applyFont="1" applyFill="1" applyBorder="1" applyAlignment="1">
      <alignment horizontal="center" vertical="center"/>
    </xf>
    <xf numFmtId="0" fontId="7" fillId="0" borderId="24" xfId="3" applyFont="1" applyBorder="1" applyAlignment="1">
      <alignment horizontal="left" vertical="center" wrapText="1"/>
    </xf>
    <xf numFmtId="0" fontId="7" fillId="0" borderId="24" xfId="3" applyFont="1" applyBorder="1" applyAlignment="1">
      <alignment horizontal="center" vertical="center" wrapText="1"/>
    </xf>
    <xf numFmtId="0" fontId="7" fillId="10" borderId="24" xfId="3" applyFont="1" applyFill="1" applyBorder="1" applyAlignment="1">
      <alignment horizontal="left" vertical="center" wrapText="1"/>
    </xf>
    <xf numFmtId="0" fontId="7" fillId="0" borderId="24" xfId="3" applyFont="1" applyBorder="1" applyAlignment="1">
      <alignment horizontal="center"/>
    </xf>
    <xf numFmtId="0" fontId="32" fillId="10" borderId="50" xfId="3" applyFont="1" applyFill="1" applyBorder="1" applyAlignment="1">
      <alignment horizontal="center" vertical="center"/>
    </xf>
    <xf numFmtId="0" fontId="7" fillId="0" borderId="25" xfId="3" applyFont="1" applyBorder="1" applyAlignment="1">
      <alignment horizontal="center" vertical="center"/>
    </xf>
    <xf numFmtId="17" fontId="17" fillId="14" borderId="8" xfId="0" applyNumberFormat="1" applyFont="1" applyFill="1" applyBorder="1" applyAlignment="1" applyProtection="1">
      <alignment horizontal="left" vertical="center" wrapText="1"/>
      <protection locked="0"/>
    </xf>
    <xf numFmtId="0" fontId="17" fillId="14" borderId="8" xfId="0" applyFont="1" applyFill="1" applyBorder="1" applyAlignment="1" applyProtection="1">
      <alignment horizontal="left" vertical="center" wrapText="1"/>
      <protection locked="0"/>
    </xf>
    <xf numFmtId="0" fontId="18" fillId="14" borderId="8" xfId="0" applyFont="1" applyFill="1" applyBorder="1" applyAlignment="1" applyProtection="1">
      <alignment horizontal="left" vertical="center" wrapText="1"/>
      <protection locked="0"/>
    </xf>
    <xf numFmtId="0" fontId="6" fillId="23" borderId="17" xfId="0" applyFont="1" applyFill="1" applyBorder="1" applyAlignment="1">
      <alignment horizontal="justify" vertical="center" wrapText="1"/>
    </xf>
    <xf numFmtId="0" fontId="26" fillId="23" borderId="37" xfId="0" applyFont="1" applyFill="1" applyBorder="1" applyAlignment="1">
      <alignment horizontal="justify" vertical="center" wrapText="1"/>
    </xf>
    <xf numFmtId="0" fontId="53" fillId="23" borderId="8" xfId="0" applyFont="1" applyFill="1" applyBorder="1" applyAlignment="1">
      <alignment horizontal="justify" vertical="center" wrapText="1"/>
    </xf>
    <xf numFmtId="0" fontId="52" fillId="23" borderId="7" xfId="0" applyFont="1" applyFill="1" applyBorder="1" applyAlignment="1">
      <alignment horizontal="justify" vertical="center" wrapText="1"/>
    </xf>
    <xf numFmtId="0" fontId="9" fillId="0" borderId="24" xfId="0" applyFont="1" applyBorder="1" applyAlignment="1">
      <alignment horizontal="center" vertical="center" wrapText="1"/>
    </xf>
    <xf numFmtId="0" fontId="9" fillId="0" borderId="19" xfId="0" applyFont="1" applyBorder="1" applyAlignment="1">
      <alignment horizontal="center" vertical="center" wrapText="1"/>
    </xf>
    <xf numFmtId="0" fontId="12" fillId="0" borderId="0" xfId="0" applyFont="1" applyAlignment="1">
      <alignment vertical="top"/>
    </xf>
    <xf numFmtId="0" fontId="12" fillId="0" borderId="0" xfId="0" applyFont="1" applyAlignment="1">
      <alignment horizontal="center" vertical="center"/>
    </xf>
    <xf numFmtId="0" fontId="17" fillId="0" borderId="8" xfId="0" applyFont="1" applyBorder="1" applyAlignment="1">
      <alignment horizontal="center" vertical="center" wrapText="1"/>
    </xf>
    <xf numFmtId="0" fontId="17" fillId="0" borderId="8" xfId="0" applyFont="1" applyBorder="1" applyAlignment="1">
      <alignment horizontal="left" vertical="center" wrapText="1"/>
    </xf>
    <xf numFmtId="0" fontId="12" fillId="0" borderId="8" xfId="0" applyFont="1" applyBorder="1" applyAlignment="1">
      <alignment horizontal="left" vertical="center" wrapText="1"/>
    </xf>
    <xf numFmtId="0" fontId="18" fillId="0" borderId="8" xfId="0" applyFont="1" applyBorder="1" applyAlignment="1">
      <alignment horizontal="left" vertical="center" wrapText="1"/>
    </xf>
    <xf numFmtId="0" fontId="0" fillId="9" borderId="0" xfId="0" applyFill="1"/>
    <xf numFmtId="0" fontId="12" fillId="0" borderId="0" xfId="0" applyFont="1" applyAlignment="1">
      <alignment horizontal="center" vertical="top"/>
    </xf>
    <xf numFmtId="0" fontId="12" fillId="0" borderId="0" xfId="0" applyFont="1" applyAlignment="1">
      <alignment horizontal="left" vertical="top"/>
    </xf>
    <xf numFmtId="10" fontId="7" fillId="14" borderId="54" xfId="0" applyNumberFormat="1" applyFont="1" applyFill="1" applyBorder="1" applyAlignment="1" applyProtection="1">
      <alignment horizontal="center" vertical="center" wrapText="1"/>
      <protection locked="0"/>
    </xf>
    <xf numFmtId="10" fontId="7" fillId="14" borderId="53" xfId="0" applyNumberFormat="1" applyFont="1" applyFill="1" applyBorder="1" applyAlignment="1" applyProtection="1">
      <alignment horizontal="center" vertical="center" wrapText="1"/>
      <protection locked="0"/>
    </xf>
    <xf numFmtId="10" fontId="7" fillId="14" borderId="56" xfId="0" applyNumberFormat="1" applyFont="1" applyFill="1" applyBorder="1" applyAlignment="1" applyProtection="1">
      <alignment horizontal="center" vertical="center" wrapText="1"/>
      <protection locked="0"/>
    </xf>
    <xf numFmtId="0" fontId="7" fillId="4" borderId="20" xfId="0" applyFont="1" applyFill="1" applyBorder="1" applyAlignment="1">
      <alignment horizontal="center" vertical="center" wrapText="1"/>
    </xf>
    <xf numFmtId="0" fontId="6" fillId="3" borderId="37" xfId="0" applyFont="1" applyFill="1" applyBorder="1" applyAlignment="1">
      <alignment vertical="center"/>
    </xf>
    <xf numFmtId="0" fontId="6" fillId="3" borderId="39" xfId="0" applyFont="1" applyFill="1" applyBorder="1" applyAlignment="1">
      <alignment vertical="center"/>
    </xf>
    <xf numFmtId="0" fontId="7" fillId="4" borderId="37"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4" fillId="0" borderId="61" xfId="0" applyFont="1" applyBorder="1" applyAlignment="1">
      <alignment wrapText="1"/>
    </xf>
    <xf numFmtId="0" fontId="9" fillId="0" borderId="62" xfId="0" applyFont="1" applyBorder="1"/>
    <xf numFmtId="10" fontId="0" fillId="0" borderId="24" xfId="0" applyNumberFormat="1" applyBorder="1" applyAlignment="1">
      <alignment horizontal="center" vertical="center"/>
    </xf>
    <xf numFmtId="0" fontId="7" fillId="10" borderId="24" xfId="0" applyFont="1" applyFill="1" applyBorder="1" applyAlignment="1">
      <alignment horizontal="left" vertical="center" wrapText="1"/>
    </xf>
    <xf numFmtId="0" fontId="4" fillId="0" borderId="63" xfId="0" applyFont="1" applyBorder="1" applyAlignment="1">
      <alignment wrapText="1"/>
    </xf>
    <xf numFmtId="0" fontId="9" fillId="0" borderId="64" xfId="0" applyFont="1" applyBorder="1"/>
    <xf numFmtId="0" fontId="4" fillId="0" borderId="65" xfId="0" applyFont="1" applyBorder="1" applyAlignment="1">
      <alignment wrapText="1"/>
    </xf>
    <xf numFmtId="0" fontId="9" fillId="0" borderId="66" xfId="0" applyFont="1" applyBorder="1"/>
    <xf numFmtId="0" fontId="45" fillId="0" borderId="0" xfId="0" applyFont="1"/>
    <xf numFmtId="0" fontId="6" fillId="3" borderId="40" xfId="0" applyFont="1" applyFill="1" applyBorder="1" applyAlignment="1">
      <alignment vertical="center"/>
    </xf>
    <xf numFmtId="0" fontId="5" fillId="10" borderId="1" xfId="0" applyFont="1" applyFill="1" applyBorder="1"/>
    <xf numFmtId="0" fontId="5" fillId="0" borderId="0" xfId="0" applyFont="1"/>
    <xf numFmtId="0" fontId="47" fillId="10" borderId="24" xfId="0" applyFont="1" applyFill="1" applyBorder="1" applyAlignment="1">
      <alignment wrapText="1"/>
    </xf>
    <xf numFmtId="0" fontId="47" fillId="10" borderId="1" xfId="0" applyFont="1" applyFill="1" applyBorder="1" applyAlignment="1">
      <alignment wrapText="1"/>
    </xf>
    <xf numFmtId="0" fontId="45" fillId="10" borderId="1" xfId="0" applyFont="1" applyFill="1" applyBorder="1"/>
    <xf numFmtId="0" fontId="4" fillId="0" borderId="61" xfId="0" applyFont="1" applyBorder="1"/>
    <xf numFmtId="0" fontId="4" fillId="0" borderId="63" xfId="0" applyFont="1" applyBorder="1"/>
    <xf numFmtId="0" fontId="4" fillId="0" borderId="65" xfId="0" applyFont="1" applyBorder="1"/>
    <xf numFmtId="0" fontId="32" fillId="10" borderId="24" xfId="3" applyFont="1" applyFill="1" applyBorder="1"/>
    <xf numFmtId="0" fontId="0" fillId="0" borderId="0" xfId="0" applyProtection="1">
      <protection locked="0"/>
    </xf>
    <xf numFmtId="0" fontId="23" fillId="0" borderId="24" xfId="0" applyFont="1" applyBorder="1" applyAlignment="1" applyProtection="1">
      <alignment wrapText="1"/>
      <protection locked="0"/>
    </xf>
    <xf numFmtId="0" fontId="32" fillId="10" borderId="24" xfId="3" applyFont="1" applyFill="1" applyBorder="1" applyAlignment="1">
      <alignment wrapText="1"/>
    </xf>
    <xf numFmtId="0" fontId="32" fillId="0" borderId="1" xfId="3" applyFont="1" applyAlignment="1">
      <alignment wrapText="1"/>
    </xf>
    <xf numFmtId="0" fontId="32" fillId="0" borderId="1" xfId="3" applyFont="1" applyAlignment="1">
      <alignment horizontal="center" vertical="center"/>
    </xf>
    <xf numFmtId="0" fontId="32" fillId="0" borderId="1" xfId="3" applyFont="1" applyAlignment="1">
      <alignment horizontal="center" vertical="center" wrapText="1"/>
    </xf>
    <xf numFmtId="0" fontId="32" fillId="0" borderId="1" xfId="3" applyFont="1"/>
    <xf numFmtId="0" fontId="23" fillId="0" borderId="24" xfId="0" applyFont="1" applyBorder="1" applyProtection="1">
      <protection locked="0"/>
    </xf>
    <xf numFmtId="0" fontId="41" fillId="0" borderId="49" xfId="0" applyFont="1" applyBorder="1" applyAlignment="1">
      <alignment horizontal="center" vertical="center" wrapText="1"/>
    </xf>
    <xf numFmtId="0" fontId="23" fillId="0" borderId="24" xfId="0" applyFont="1" applyBorder="1" applyAlignment="1">
      <alignment horizontal="justify" vertical="center"/>
    </xf>
    <xf numFmtId="0" fontId="46" fillId="25" borderId="24" xfId="0" applyFont="1" applyFill="1" applyBorder="1"/>
    <xf numFmtId="0" fontId="8" fillId="26" borderId="24" xfId="0" applyFont="1" applyFill="1" applyBorder="1"/>
    <xf numFmtId="0" fontId="8" fillId="10" borderId="24" xfId="0" applyFont="1" applyFill="1" applyBorder="1"/>
    <xf numFmtId="0" fontId="14" fillId="0" borderId="4" xfId="0" applyFont="1" applyBorder="1" applyAlignment="1">
      <alignment horizontal="center" vertical="center" wrapText="1"/>
    </xf>
    <xf numFmtId="0" fontId="0" fillId="27" borderId="26" xfId="0" applyFill="1" applyBorder="1"/>
    <xf numFmtId="0" fontId="0" fillId="27" borderId="27" xfId="0" applyFill="1" applyBorder="1"/>
    <xf numFmtId="0" fontId="0" fillId="27" borderId="28" xfId="0" applyFill="1" applyBorder="1"/>
    <xf numFmtId="0" fontId="0" fillId="27" borderId="29" xfId="0" applyFill="1" applyBorder="1"/>
    <xf numFmtId="0" fontId="0" fillId="27" borderId="30" xfId="0" applyFill="1" applyBorder="1"/>
    <xf numFmtId="0" fontId="0" fillId="27" borderId="1" xfId="0" applyFill="1" applyBorder="1"/>
    <xf numFmtId="0" fontId="0" fillId="27" borderId="33" xfId="0" applyFill="1" applyBorder="1"/>
    <xf numFmtId="0" fontId="0" fillId="27" borderId="34" xfId="0" applyFill="1" applyBorder="1"/>
    <xf numFmtId="0" fontId="0" fillId="27" borderId="41" xfId="0" applyFill="1" applyBorder="1"/>
    <xf numFmtId="0" fontId="48" fillId="27" borderId="24" xfId="0" applyFont="1" applyFill="1" applyBorder="1" applyAlignment="1">
      <alignment horizontal="center" vertical="center"/>
    </xf>
    <xf numFmtId="0" fontId="4" fillId="0" borderId="0" xfId="0" applyFont="1" applyAlignment="1">
      <alignment wrapText="1"/>
    </xf>
    <xf numFmtId="0" fontId="58" fillId="0" borderId="75" xfId="0" applyFont="1" applyBorder="1" applyAlignment="1">
      <alignment horizontal="center" vertical="center" wrapText="1"/>
    </xf>
    <xf numFmtId="0" fontId="58" fillId="0" borderId="30" xfId="0" applyFont="1" applyBorder="1" applyAlignment="1">
      <alignment horizontal="center" vertical="center" wrapText="1"/>
    </xf>
    <xf numFmtId="0" fontId="58" fillId="0" borderId="76" xfId="0" applyFont="1" applyBorder="1" applyAlignment="1">
      <alignment vertical="center" wrapText="1"/>
    </xf>
    <xf numFmtId="0" fontId="58" fillId="0" borderId="58" xfId="0" applyFont="1" applyBorder="1" applyAlignment="1">
      <alignment vertical="center" wrapText="1"/>
    </xf>
    <xf numFmtId="0" fontId="58" fillId="0" borderId="77" xfId="0" applyFont="1" applyBorder="1" applyAlignment="1">
      <alignment vertical="center" wrapText="1"/>
    </xf>
    <xf numFmtId="0" fontId="58" fillId="0" borderId="78" xfId="0" applyFont="1" applyBorder="1" applyAlignment="1">
      <alignment vertical="center" wrapText="1"/>
    </xf>
    <xf numFmtId="0" fontId="7" fillId="4" borderId="6" xfId="0" applyFont="1" applyFill="1" applyBorder="1" applyAlignment="1">
      <alignment horizontal="center" vertical="top" wrapText="1"/>
    </xf>
    <xf numFmtId="0" fontId="13" fillId="0" borderId="2" xfId="0" applyFont="1" applyBorder="1" applyAlignment="1">
      <alignment horizontal="center" vertical="center" wrapText="1"/>
    </xf>
    <xf numFmtId="0" fontId="5" fillId="0" borderId="3" xfId="0" applyFont="1" applyBorder="1" applyAlignment="1">
      <alignment wrapText="1"/>
    </xf>
    <xf numFmtId="0" fontId="14" fillId="0" borderId="9" xfId="0" applyFont="1" applyBorder="1" applyAlignment="1">
      <alignment horizontal="center" vertical="center" wrapText="1"/>
    </xf>
    <xf numFmtId="0" fontId="1" fillId="0" borderId="1" xfId="4"/>
    <xf numFmtId="0" fontId="59" fillId="0" borderId="1" xfId="4" applyFont="1" applyAlignment="1">
      <alignment horizontal="center" vertical="center"/>
    </xf>
    <xf numFmtId="0" fontId="60" fillId="0" borderId="41" xfId="4" applyFont="1" applyBorder="1" applyAlignment="1">
      <alignment vertical="center"/>
    </xf>
    <xf numFmtId="0" fontId="61" fillId="0" borderId="41" xfId="4" applyFont="1" applyBorder="1" applyAlignment="1">
      <alignment vertical="center"/>
    </xf>
    <xf numFmtId="0" fontId="60" fillId="0" borderId="34" xfId="4" applyFont="1" applyBorder="1" applyAlignment="1">
      <alignment vertical="center"/>
    </xf>
    <xf numFmtId="0" fontId="60" fillId="0" borderId="30" xfId="4" applyFont="1" applyBorder="1" applyAlignment="1">
      <alignment vertical="center"/>
    </xf>
    <xf numFmtId="0" fontId="60" fillId="0" borderId="40" xfId="4" applyFont="1" applyBorder="1" applyAlignment="1">
      <alignment vertical="center"/>
    </xf>
    <xf numFmtId="0" fontId="34" fillId="13" borderId="25" xfId="4" applyFont="1" applyFill="1" applyBorder="1" applyAlignment="1">
      <alignment horizontal="center" vertical="center"/>
    </xf>
    <xf numFmtId="0" fontId="61" fillId="0" borderId="30" xfId="4" applyFont="1" applyBorder="1" applyAlignment="1">
      <alignment vertical="center"/>
    </xf>
    <xf numFmtId="0" fontId="60" fillId="0" borderId="1" xfId="4" applyFont="1" applyAlignment="1">
      <alignment vertical="center"/>
    </xf>
    <xf numFmtId="0" fontId="60" fillId="0" borderId="28" xfId="4" applyFont="1" applyBorder="1" applyAlignment="1">
      <alignment vertical="center"/>
    </xf>
    <xf numFmtId="0" fontId="14" fillId="0" borderId="76" xfId="0" applyFont="1" applyBorder="1" applyAlignment="1">
      <alignment horizontal="center" vertical="center" wrapText="1"/>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82" xfId="0" applyFont="1" applyBorder="1" applyAlignment="1">
      <alignment horizontal="center" vertical="center" wrapText="1"/>
    </xf>
    <xf numFmtId="0" fontId="15" fillId="0" borderId="83" xfId="0" applyFont="1" applyBorder="1" applyAlignment="1">
      <alignment vertical="center" wrapText="1"/>
    </xf>
    <xf numFmtId="0" fontId="14" fillId="0" borderId="84" xfId="0" applyFont="1" applyBorder="1" applyAlignment="1">
      <alignment horizontal="center" vertical="center" wrapText="1"/>
    </xf>
    <xf numFmtId="0" fontId="0" fillId="0" borderId="40" xfId="0" applyBorder="1"/>
    <xf numFmtId="0" fontId="0" fillId="0" borderId="37" xfId="0" applyBorder="1"/>
    <xf numFmtId="0" fontId="14" fillId="0" borderId="29"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85" xfId="0" applyFont="1" applyBorder="1" applyAlignment="1">
      <alignment horizontal="center" vertical="center" wrapText="1"/>
    </xf>
    <xf numFmtId="0" fontId="14" fillId="7" borderId="31" xfId="0" applyFont="1" applyFill="1" applyBorder="1" applyAlignment="1">
      <alignment horizontal="center" vertical="center" wrapText="1"/>
    </xf>
    <xf numFmtId="0" fontId="14" fillId="0" borderId="86" xfId="0" applyFont="1" applyBorder="1" applyAlignment="1">
      <alignment vertical="center" wrapText="1"/>
    </xf>
    <xf numFmtId="0" fontId="14" fillId="0" borderId="82" xfId="0" applyFont="1" applyBorder="1" applyAlignment="1">
      <alignment vertical="center" wrapText="1"/>
    </xf>
    <xf numFmtId="0" fontId="14" fillId="0" borderId="89" xfId="0" applyFont="1" applyBorder="1" applyAlignment="1">
      <alignment horizontal="center" vertical="center" wrapText="1"/>
    </xf>
    <xf numFmtId="0" fontId="14" fillId="0" borderId="90" xfId="0" applyFont="1" applyBorder="1" applyAlignment="1">
      <alignment horizontal="center" vertical="center" wrapText="1"/>
    </xf>
    <xf numFmtId="0" fontId="14" fillId="0" borderId="91" xfId="0" applyFont="1" applyBorder="1" applyAlignment="1">
      <alignment horizontal="center" vertical="center" wrapText="1"/>
    </xf>
    <xf numFmtId="0" fontId="14" fillId="0" borderId="92" xfId="0" applyFont="1" applyBorder="1" applyAlignment="1">
      <alignment horizontal="center" vertical="center" wrapText="1"/>
    </xf>
    <xf numFmtId="0" fontId="14" fillId="0" borderId="93" xfId="0" applyFont="1" applyBorder="1" applyAlignment="1">
      <alignment horizontal="center" vertical="center" wrapText="1"/>
    </xf>
    <xf numFmtId="0" fontId="14" fillId="0" borderId="86" xfId="0" applyFont="1" applyBorder="1" applyAlignment="1">
      <alignment horizontal="center" vertical="center" wrapText="1"/>
    </xf>
    <xf numFmtId="0" fontId="14" fillId="0" borderId="77" xfId="0" applyFont="1" applyBorder="1" applyAlignment="1">
      <alignment horizontal="center" vertical="center" wrapText="1"/>
    </xf>
    <xf numFmtId="0" fontId="14" fillId="0" borderId="94" xfId="0" applyFont="1" applyBorder="1" applyAlignment="1">
      <alignment horizontal="center" vertical="center" wrapText="1"/>
    </xf>
    <xf numFmtId="49" fontId="14" fillId="0" borderId="94" xfId="0" applyNumberFormat="1" applyFont="1" applyBorder="1" applyAlignment="1">
      <alignment horizontal="center" vertical="center" wrapText="1"/>
    </xf>
    <xf numFmtId="0" fontId="14" fillId="0" borderId="78" xfId="0" applyFont="1" applyBorder="1" applyAlignment="1">
      <alignment horizontal="center" vertical="center" wrapText="1"/>
    </xf>
    <xf numFmtId="0" fontId="7" fillId="4" borderId="6" xfId="0" applyFont="1" applyFill="1" applyBorder="1" applyAlignment="1">
      <alignment vertical="top" wrapText="1"/>
    </xf>
    <xf numFmtId="0" fontId="63" fillId="13" borderId="24" xfId="0" applyFont="1" applyFill="1" applyBorder="1" applyAlignment="1" applyProtection="1">
      <alignment horizontal="center" vertical="center"/>
      <protection locked="0"/>
    </xf>
    <xf numFmtId="0" fontId="49" fillId="27" borderId="1" xfId="0" applyFont="1" applyFill="1" applyBorder="1" applyAlignment="1">
      <alignment vertical="center"/>
    </xf>
    <xf numFmtId="0" fontId="0" fillId="27" borderId="1" xfId="0" applyFill="1" applyBorder="1" applyAlignment="1">
      <alignment horizontal="left"/>
    </xf>
    <xf numFmtId="0" fontId="53" fillId="23" borderId="44" xfId="0" applyFont="1" applyFill="1" applyBorder="1" applyAlignment="1">
      <alignment horizontal="justify" vertical="center" wrapText="1"/>
    </xf>
    <xf numFmtId="0" fontId="53" fillId="23" borderId="45" xfId="0" applyFont="1" applyFill="1" applyBorder="1" applyAlignment="1">
      <alignment horizontal="justify" vertical="center" wrapText="1"/>
    </xf>
    <xf numFmtId="0" fontId="53" fillId="23" borderId="27" xfId="0" applyFont="1" applyFill="1" applyBorder="1" applyAlignment="1">
      <alignment horizontal="justify" vertical="center" wrapText="1"/>
    </xf>
    <xf numFmtId="0" fontId="53" fillId="23" borderId="46" xfId="0" applyFont="1" applyFill="1" applyBorder="1" applyAlignment="1">
      <alignment horizontal="justify" vertical="center" wrapText="1"/>
    </xf>
    <xf numFmtId="0" fontId="7" fillId="14" borderId="54" xfId="0" applyFont="1" applyFill="1" applyBorder="1" applyAlignment="1" applyProtection="1">
      <alignment horizontal="center" vertical="center" wrapText="1"/>
      <protection locked="0"/>
    </xf>
    <xf numFmtId="0" fontId="23" fillId="0" borderId="24" xfId="0" applyFont="1" applyBorder="1" applyAlignment="1">
      <alignment wrapText="1"/>
    </xf>
    <xf numFmtId="0" fontId="23" fillId="28" borderId="24" xfId="0" applyFont="1" applyFill="1" applyBorder="1" applyAlignment="1" applyProtection="1">
      <alignment horizontal="center" vertical="center" wrapText="1"/>
      <protection locked="0"/>
    </xf>
    <xf numFmtId="0" fontId="7" fillId="28" borderId="24" xfId="0" applyFont="1" applyFill="1" applyBorder="1" applyAlignment="1" applyProtection="1">
      <alignment horizontal="center" vertical="center" wrapText="1"/>
      <protection locked="0"/>
    </xf>
    <xf numFmtId="0" fontId="7" fillId="28" borderId="24" xfId="0" applyFont="1" applyFill="1" applyBorder="1" applyAlignment="1" applyProtection="1">
      <alignment horizontal="left" vertical="center" wrapText="1"/>
      <protection locked="0"/>
    </xf>
    <xf numFmtId="0" fontId="23" fillId="28" borderId="24" xfId="0" applyFont="1" applyFill="1" applyBorder="1" applyAlignment="1" applyProtection="1">
      <alignment horizontal="center"/>
      <protection locked="0"/>
    </xf>
    <xf numFmtId="0" fontId="23" fillId="28" borderId="24" xfId="0" applyFont="1" applyFill="1" applyBorder="1" applyAlignment="1" applyProtection="1">
      <alignment horizontal="left" vertical="center" wrapText="1"/>
      <protection locked="0"/>
    </xf>
    <xf numFmtId="0" fontId="23" fillId="28" borderId="24" xfId="0" applyFont="1" applyFill="1" applyBorder="1" applyAlignment="1" applyProtection="1">
      <alignment horizontal="left"/>
      <protection locked="0"/>
    </xf>
    <xf numFmtId="0" fontId="0" fillId="14" borderId="64" xfId="0" applyFill="1" applyBorder="1" applyAlignment="1" applyProtection="1">
      <alignment horizontal="center" vertical="center" wrapText="1"/>
      <protection locked="0"/>
    </xf>
    <xf numFmtId="0" fontId="65" fillId="14" borderId="24" xfId="0" applyFont="1" applyFill="1" applyBorder="1" applyAlignment="1" applyProtection="1">
      <alignment horizontal="left" vertical="center" wrapText="1"/>
      <protection locked="0"/>
    </xf>
    <xf numFmtId="0" fontId="56" fillId="27" borderId="24" xfId="0" applyFont="1" applyFill="1" applyBorder="1" applyAlignment="1">
      <alignment horizontal="center" vertical="center" wrapText="1"/>
    </xf>
    <xf numFmtId="0" fontId="9" fillId="27" borderId="24" xfId="0" applyFont="1" applyFill="1" applyBorder="1" applyAlignment="1">
      <alignment horizontal="center" wrapText="1"/>
    </xf>
    <xf numFmtId="0" fontId="64" fillId="27" borderId="29" xfId="0" applyFont="1" applyFill="1" applyBorder="1" applyAlignment="1">
      <alignment horizontal="center"/>
    </xf>
    <xf numFmtId="0" fontId="64" fillId="27" borderId="1" xfId="0" applyFont="1" applyFill="1" applyBorder="1" applyAlignment="1">
      <alignment horizontal="center"/>
    </xf>
    <xf numFmtId="0" fontId="64" fillId="27" borderId="30" xfId="0" applyFont="1" applyFill="1" applyBorder="1" applyAlignment="1">
      <alignment horizontal="center"/>
    </xf>
    <xf numFmtId="0" fontId="56" fillId="27" borderId="24" xfId="0" applyFont="1" applyFill="1" applyBorder="1" applyAlignment="1">
      <alignment horizontal="center" vertical="center"/>
    </xf>
    <xf numFmtId="0" fontId="49" fillId="27" borderId="1" xfId="0" applyFont="1" applyFill="1" applyBorder="1" applyAlignment="1">
      <alignment horizontal="left" vertical="center"/>
    </xf>
    <xf numFmtId="0" fontId="49" fillId="27" borderId="95" xfId="0" applyFont="1" applyFill="1" applyBorder="1" applyAlignment="1">
      <alignment horizontal="left" vertical="center"/>
    </xf>
    <xf numFmtId="0" fontId="49" fillId="27" borderId="1" xfId="0" applyFont="1" applyFill="1" applyBorder="1" applyAlignment="1">
      <alignment horizontal="left" vertical="center" wrapText="1"/>
    </xf>
    <xf numFmtId="49" fontId="9" fillId="13" borderId="50" xfId="0" applyNumberFormat="1" applyFont="1" applyFill="1" applyBorder="1" applyAlignment="1" applyProtection="1">
      <alignment horizontal="left" vertical="center" wrapText="1"/>
      <protection locked="0"/>
    </xf>
    <xf numFmtId="49" fontId="9" fillId="13" borderId="51" xfId="0" applyNumberFormat="1" applyFont="1" applyFill="1" applyBorder="1" applyAlignment="1" applyProtection="1">
      <alignment horizontal="left" vertical="center" wrapText="1"/>
      <protection locked="0"/>
    </xf>
    <xf numFmtId="49" fontId="9" fillId="13" borderId="52" xfId="0" applyNumberFormat="1" applyFont="1" applyFill="1" applyBorder="1" applyAlignment="1" applyProtection="1">
      <alignment horizontal="left" vertical="center" wrapText="1"/>
      <protection locked="0"/>
    </xf>
    <xf numFmtId="0" fontId="49" fillId="27" borderId="1" xfId="0" applyFont="1" applyFill="1" applyBorder="1" applyAlignment="1">
      <alignment horizontal="center" vertical="center"/>
    </xf>
    <xf numFmtId="0" fontId="9" fillId="13" borderId="50" xfId="0" applyFont="1" applyFill="1" applyBorder="1" applyAlignment="1" applyProtection="1">
      <alignment horizontal="left" vertical="center" wrapText="1"/>
      <protection locked="0"/>
    </xf>
    <xf numFmtId="0" fontId="9" fillId="13" borderId="51" xfId="0" applyFont="1" applyFill="1" applyBorder="1" applyAlignment="1" applyProtection="1">
      <alignment horizontal="left" vertical="center" wrapText="1"/>
      <protection locked="0"/>
    </xf>
    <xf numFmtId="0" fontId="9" fillId="13" borderId="52" xfId="0" applyFont="1" applyFill="1" applyBorder="1" applyAlignment="1" applyProtection="1">
      <alignment horizontal="left" vertical="center" wrapText="1"/>
      <protection locked="0"/>
    </xf>
    <xf numFmtId="0" fontId="54" fillId="10" borderId="71" xfId="3" applyFont="1" applyFill="1" applyBorder="1" applyAlignment="1">
      <alignment horizontal="center" vertical="center" wrapText="1"/>
    </xf>
    <xf numFmtId="0" fontId="54" fillId="10" borderId="70" xfId="3" applyFont="1" applyFill="1" applyBorder="1" applyAlignment="1">
      <alignment horizontal="center" vertical="center" wrapText="1"/>
    </xf>
    <xf numFmtId="0" fontId="54" fillId="10" borderId="72" xfId="3" applyFont="1" applyFill="1" applyBorder="1" applyAlignment="1">
      <alignment horizontal="center" vertical="center" wrapText="1"/>
    </xf>
    <xf numFmtId="0" fontId="54" fillId="10" borderId="68" xfId="3" applyFont="1" applyFill="1" applyBorder="1" applyAlignment="1">
      <alignment horizontal="center" vertical="center" wrapText="1"/>
    </xf>
    <xf numFmtId="0" fontId="54" fillId="10" borderId="60" xfId="3" applyFont="1" applyFill="1" applyBorder="1" applyAlignment="1">
      <alignment horizontal="center" vertical="center" wrapText="1"/>
    </xf>
    <xf numFmtId="0" fontId="54" fillId="10" borderId="69" xfId="3" applyFont="1" applyFill="1" applyBorder="1" applyAlignment="1">
      <alignment horizontal="center" vertical="center" wrapText="1"/>
    </xf>
    <xf numFmtId="0" fontId="54" fillId="10" borderId="24" xfId="3" applyFont="1" applyFill="1" applyBorder="1" applyAlignment="1">
      <alignment horizontal="center" vertical="center"/>
    </xf>
    <xf numFmtId="0" fontId="0" fillId="0" borderId="24" xfId="0" applyBorder="1" applyAlignment="1">
      <alignment horizontal="center" vertical="center" wrapText="1"/>
    </xf>
    <xf numFmtId="0" fontId="9" fillId="14" borderId="38" xfId="0" applyFont="1" applyFill="1" applyBorder="1" applyAlignment="1">
      <alignment horizontal="left" vertical="center"/>
    </xf>
    <xf numFmtId="0" fontId="9" fillId="14" borderId="39" xfId="0" applyFont="1" applyFill="1" applyBorder="1" applyAlignment="1">
      <alignment horizontal="left" vertical="center"/>
    </xf>
    <xf numFmtId="0" fontId="9" fillId="14" borderId="40" xfId="0" applyFont="1" applyFill="1" applyBorder="1" applyAlignment="1">
      <alignment horizontal="left" vertical="center"/>
    </xf>
    <xf numFmtId="0" fontId="23" fillId="14" borderId="38" xfId="0" applyFont="1" applyFill="1" applyBorder="1" applyAlignment="1">
      <alignment horizontal="center"/>
    </xf>
    <xf numFmtId="0" fontId="0" fillId="14" borderId="39" xfId="0" applyFill="1" applyBorder="1" applyAlignment="1">
      <alignment horizontal="center"/>
    </xf>
    <xf numFmtId="0" fontId="0" fillId="14" borderId="40" xfId="0" applyFill="1" applyBorder="1" applyAlignment="1">
      <alignment horizontal="center"/>
    </xf>
    <xf numFmtId="165" fontId="9" fillId="16" borderId="35" xfId="0" applyNumberFormat="1" applyFont="1" applyFill="1" applyBorder="1" applyAlignment="1">
      <alignment horizontal="left" vertical="center"/>
    </xf>
    <xf numFmtId="165" fontId="31" fillId="16" borderId="35" xfId="0" applyNumberFormat="1" applyFont="1" applyFill="1" applyBorder="1" applyAlignment="1">
      <alignment horizontal="left" vertical="center"/>
    </xf>
    <xf numFmtId="165" fontId="31" fillId="16" borderId="36" xfId="0" applyNumberFormat="1" applyFont="1" applyFill="1" applyBorder="1" applyAlignment="1">
      <alignment horizontal="left" vertical="center"/>
    </xf>
    <xf numFmtId="15" fontId="23" fillId="14" borderId="26" xfId="0" applyNumberFormat="1" applyFont="1" applyFill="1" applyBorder="1" applyAlignment="1">
      <alignment horizontal="left" wrapText="1"/>
    </xf>
    <xf numFmtId="15" fontId="0" fillId="14" borderId="27" xfId="0" applyNumberFormat="1" applyFill="1" applyBorder="1" applyAlignment="1">
      <alignment horizontal="left" wrapText="1"/>
    </xf>
    <xf numFmtId="15" fontId="0" fillId="14" borderId="28" xfId="0" applyNumberFormat="1" applyFill="1" applyBorder="1" applyAlignment="1">
      <alignment horizontal="left" wrapText="1"/>
    </xf>
    <xf numFmtId="15" fontId="0" fillId="14" borderId="33" xfId="0" applyNumberFormat="1" applyFill="1" applyBorder="1" applyAlignment="1">
      <alignment horizontal="left" wrapText="1"/>
    </xf>
    <xf numFmtId="15" fontId="0" fillId="14" borderId="34" xfId="0" applyNumberFormat="1" applyFill="1" applyBorder="1" applyAlignment="1">
      <alignment horizontal="left" wrapText="1"/>
    </xf>
    <xf numFmtId="15" fontId="0" fillId="14" borderId="41" xfId="0" applyNumberFormat="1" applyFill="1" applyBorder="1" applyAlignment="1">
      <alignment horizontal="left" wrapText="1"/>
    </xf>
    <xf numFmtId="0" fontId="9" fillId="16" borderId="38" xfId="0" applyFont="1" applyFill="1" applyBorder="1" applyAlignment="1">
      <alignment horizontal="left" vertical="center"/>
    </xf>
    <xf numFmtId="0" fontId="9" fillId="16" borderId="39" xfId="0" applyFont="1" applyFill="1" applyBorder="1" applyAlignment="1">
      <alignment horizontal="left" vertical="center"/>
    </xf>
    <xf numFmtId="0" fontId="9" fillId="16" borderId="40" xfId="0" applyFont="1" applyFill="1" applyBorder="1" applyAlignment="1">
      <alignment horizontal="left" vertical="center"/>
    </xf>
    <xf numFmtId="0" fontId="9" fillId="13" borderId="38" xfId="0" applyFont="1" applyFill="1" applyBorder="1" applyAlignment="1">
      <alignment horizontal="left" vertical="center"/>
    </xf>
    <xf numFmtId="0" fontId="9" fillId="13" borderId="39" xfId="0" applyFont="1" applyFill="1" applyBorder="1" applyAlignment="1">
      <alignment horizontal="left" vertical="center"/>
    </xf>
    <xf numFmtId="0" fontId="9" fillId="13" borderId="40" xfId="0" applyFont="1" applyFill="1" applyBorder="1" applyAlignment="1">
      <alignment horizontal="left" vertical="center"/>
    </xf>
    <xf numFmtId="0" fontId="23" fillId="13" borderId="38" xfId="0" applyFont="1" applyFill="1" applyBorder="1" applyAlignment="1">
      <alignment horizontal="center"/>
    </xf>
    <xf numFmtId="0" fontId="0" fillId="13" borderId="39" xfId="0" applyFill="1" applyBorder="1" applyAlignment="1">
      <alignment horizontal="center"/>
    </xf>
    <xf numFmtId="0" fontId="0" fillId="13" borderId="40" xfId="0" applyFill="1" applyBorder="1" applyAlignment="1">
      <alignment horizontal="center"/>
    </xf>
    <xf numFmtId="15" fontId="9" fillId="13" borderId="38" xfId="0" applyNumberFormat="1" applyFont="1" applyFill="1" applyBorder="1" applyAlignment="1">
      <alignment horizontal="left" vertical="center"/>
    </xf>
    <xf numFmtId="15" fontId="0" fillId="13" borderId="26" xfId="0" applyNumberFormat="1" applyFill="1" applyBorder="1" applyAlignment="1">
      <alignment horizontal="center"/>
    </xf>
    <xf numFmtId="15" fontId="0" fillId="13" borderId="27" xfId="0" applyNumberFormat="1" applyFill="1" applyBorder="1" applyAlignment="1">
      <alignment horizontal="center"/>
    </xf>
    <xf numFmtId="15" fontId="0" fillId="13" borderId="28" xfId="0" applyNumberFormat="1" applyFill="1" applyBorder="1" applyAlignment="1">
      <alignment horizontal="center"/>
    </xf>
    <xf numFmtId="15" fontId="0" fillId="13" borderId="33" xfId="0" applyNumberFormat="1" applyFill="1" applyBorder="1" applyAlignment="1">
      <alignment horizontal="center"/>
    </xf>
    <xf numFmtId="15" fontId="0" fillId="13" borderId="34" xfId="0" applyNumberFormat="1" applyFill="1" applyBorder="1" applyAlignment="1">
      <alignment horizontal="center"/>
    </xf>
    <xf numFmtId="15" fontId="0" fillId="13" borderId="41" xfId="0" applyNumberFormat="1" applyFill="1" applyBorder="1" applyAlignment="1">
      <alignment horizontal="center"/>
    </xf>
    <xf numFmtId="165" fontId="9" fillId="13" borderId="35" xfId="0" applyNumberFormat="1" applyFont="1" applyFill="1" applyBorder="1" applyAlignment="1">
      <alignment horizontal="left" vertical="center"/>
    </xf>
    <xf numFmtId="165" fontId="31" fillId="13" borderId="35" xfId="0" applyNumberFormat="1" applyFont="1" applyFill="1" applyBorder="1" applyAlignment="1">
      <alignment horizontal="left" vertical="center"/>
    </xf>
    <xf numFmtId="165" fontId="31" fillId="13" borderId="36" xfId="0" applyNumberFormat="1" applyFont="1" applyFill="1" applyBorder="1" applyAlignment="1">
      <alignment horizontal="left" vertical="center"/>
    </xf>
    <xf numFmtId="165" fontId="23" fillId="13" borderId="26" xfId="0" applyNumberFormat="1" applyFont="1" applyFill="1" applyBorder="1" applyAlignment="1">
      <alignment horizontal="left" vertical="top" wrapText="1"/>
    </xf>
    <xf numFmtId="165" fontId="0" fillId="13" borderId="27" xfId="0" applyNumberFormat="1" applyFill="1" applyBorder="1" applyAlignment="1">
      <alignment horizontal="left" vertical="top" wrapText="1"/>
    </xf>
    <xf numFmtId="165" fontId="0" fillId="13" borderId="28" xfId="0" applyNumberFormat="1" applyFill="1" applyBorder="1" applyAlignment="1">
      <alignment horizontal="left" vertical="top" wrapText="1"/>
    </xf>
    <xf numFmtId="165" fontId="0" fillId="13" borderId="33" xfId="0" applyNumberFormat="1" applyFill="1" applyBorder="1" applyAlignment="1">
      <alignment horizontal="left" vertical="top" wrapText="1"/>
    </xf>
    <xf numFmtId="165" fontId="0" fillId="13" borderId="34" xfId="0" applyNumberFormat="1" applyFill="1" applyBorder="1" applyAlignment="1">
      <alignment horizontal="left" vertical="top" wrapText="1"/>
    </xf>
    <xf numFmtId="165" fontId="0" fillId="13" borderId="41" xfId="0" applyNumberFormat="1" applyFill="1" applyBorder="1" applyAlignment="1">
      <alignment horizontal="left" vertical="top" wrapText="1"/>
    </xf>
    <xf numFmtId="15" fontId="23" fillId="13" borderId="26" xfId="0" applyNumberFormat="1" applyFont="1" applyFill="1" applyBorder="1" applyAlignment="1">
      <alignment horizontal="center" wrapText="1"/>
    </xf>
    <xf numFmtId="15" fontId="0" fillId="13" borderId="27" xfId="0" applyNumberFormat="1" applyFill="1" applyBorder="1" applyAlignment="1">
      <alignment horizontal="center" wrapText="1"/>
    </xf>
    <xf numFmtId="15" fontId="0" fillId="13" borderId="28" xfId="0" applyNumberFormat="1" applyFill="1" applyBorder="1" applyAlignment="1">
      <alignment horizontal="center" wrapText="1"/>
    </xf>
    <xf numFmtId="15" fontId="0" fillId="13" borderId="33" xfId="0" applyNumberFormat="1" applyFill="1" applyBorder="1" applyAlignment="1">
      <alignment horizontal="center" wrapText="1"/>
    </xf>
    <xf numFmtId="15" fontId="0" fillId="13" borderId="34" xfId="0" applyNumberFormat="1" applyFill="1" applyBorder="1" applyAlignment="1">
      <alignment horizontal="center" wrapText="1"/>
    </xf>
    <xf numFmtId="15" fontId="0" fillId="13" borderId="41" xfId="0" applyNumberFormat="1" applyFill="1" applyBorder="1" applyAlignment="1">
      <alignment horizontal="center" wrapText="1"/>
    </xf>
    <xf numFmtId="0" fontId="9" fillId="14" borderId="50" xfId="0" applyFont="1" applyFill="1" applyBorder="1" applyAlignment="1">
      <alignment horizontal="left" vertical="center"/>
    </xf>
    <xf numFmtId="0" fontId="0" fillId="14" borderId="51" xfId="0" applyFill="1" applyBorder="1" applyAlignment="1">
      <alignment horizontal="left" vertical="center"/>
    </xf>
    <xf numFmtId="0" fontId="0" fillId="14" borderId="52" xfId="0" applyFill="1" applyBorder="1" applyAlignment="1">
      <alignment horizontal="left" vertic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9" fillId="0" borderId="40" xfId="0" applyFont="1" applyBorder="1" applyAlignment="1">
      <alignment horizontal="center"/>
    </xf>
    <xf numFmtId="0" fontId="23" fillId="0" borderId="50" xfId="0" applyFont="1" applyBorder="1" applyAlignment="1">
      <alignment horizontal="left" vertical="center" wrapText="1"/>
    </xf>
    <xf numFmtId="0" fontId="23" fillId="0" borderId="51" xfId="0" applyFont="1" applyBorder="1" applyAlignment="1">
      <alignment horizontal="left" vertical="center" wrapText="1"/>
    </xf>
    <xf numFmtId="0" fontId="23" fillId="0" borderId="52" xfId="0" applyFont="1" applyBorder="1" applyAlignment="1">
      <alignment horizontal="left" vertical="center" wrapText="1"/>
    </xf>
    <xf numFmtId="0" fontId="5" fillId="0" borderId="38" xfId="0" applyFont="1" applyBorder="1" applyAlignment="1">
      <alignment horizontal="center"/>
    </xf>
    <xf numFmtId="0" fontId="5" fillId="0" borderId="39" xfId="0" applyFont="1" applyBorder="1" applyAlignment="1">
      <alignment horizontal="center"/>
    </xf>
    <xf numFmtId="0" fontId="5" fillId="0" borderId="40"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xf numFmtId="0" fontId="5" fillId="0" borderId="41" xfId="0" applyFont="1" applyBorder="1" applyAlignment="1">
      <alignment horizontal="center"/>
    </xf>
    <xf numFmtId="0" fontId="5" fillId="0" borderId="14" xfId="0" applyFont="1" applyBorder="1" applyAlignment="1">
      <alignment horizontal="left"/>
    </xf>
    <xf numFmtId="0" fontId="5" fillId="0" borderId="31" xfId="0" applyFont="1" applyBorder="1" applyAlignment="1">
      <alignment horizontal="left"/>
    </xf>
    <xf numFmtId="0" fontId="0" fillId="0" borderId="2" xfId="0" applyBorder="1" applyAlignment="1">
      <alignment horizontal="left" vertical="top"/>
    </xf>
    <xf numFmtId="0" fontId="5" fillId="0" borderId="21" xfId="0" applyFont="1" applyBorder="1"/>
    <xf numFmtId="0" fontId="5" fillId="0" borderId="32" xfId="0" applyFont="1" applyBorder="1"/>
    <xf numFmtId="165" fontId="0" fillId="0" borderId="10" xfId="0" applyNumberFormat="1" applyBorder="1" applyAlignment="1">
      <alignment horizontal="left" vertical="top"/>
    </xf>
    <xf numFmtId="165" fontId="5" fillId="0" borderId="10" xfId="0" applyNumberFormat="1" applyFont="1" applyBorder="1"/>
    <xf numFmtId="165" fontId="5" fillId="0" borderId="58" xfId="0" applyNumberFormat="1" applyFont="1" applyBorder="1"/>
    <xf numFmtId="0" fontId="23" fillId="0" borderId="29" xfId="0" applyFont="1"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0" fontId="5" fillId="0" borderId="21" xfId="0" applyFont="1" applyBorder="1" applyAlignment="1">
      <alignment horizontal="left"/>
    </xf>
    <xf numFmtId="0" fontId="5" fillId="0" borderId="32" xfId="0" applyFont="1" applyBorder="1" applyAlignment="1">
      <alignment horizontal="left"/>
    </xf>
    <xf numFmtId="0" fontId="31" fillId="0" borderId="38"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15" fontId="23" fillId="14" borderId="26" xfId="0" applyNumberFormat="1" applyFont="1" applyFill="1" applyBorder="1" applyAlignment="1">
      <alignment horizontal="left" vertical="center" wrapText="1"/>
    </xf>
    <xf numFmtId="15" fontId="0" fillId="14" borderId="27" xfId="0" applyNumberFormat="1" applyFill="1" applyBorder="1" applyAlignment="1">
      <alignment horizontal="left" vertical="center" wrapText="1"/>
    </xf>
    <xf numFmtId="15" fontId="0" fillId="14" borderId="28" xfId="0" applyNumberFormat="1" applyFill="1" applyBorder="1" applyAlignment="1">
      <alignment horizontal="left" vertical="center" wrapText="1"/>
    </xf>
    <xf numFmtId="15" fontId="0" fillId="14" borderId="33" xfId="0" applyNumberFormat="1" applyFill="1" applyBorder="1" applyAlignment="1">
      <alignment horizontal="left" vertical="center" wrapText="1"/>
    </xf>
    <xf numFmtId="15" fontId="0" fillId="14" borderId="34" xfId="0" applyNumberFormat="1" applyFill="1" applyBorder="1" applyAlignment="1">
      <alignment horizontal="left" vertical="center" wrapText="1"/>
    </xf>
    <xf numFmtId="15" fontId="0" fillId="14" borderId="41" xfId="0" applyNumberFormat="1" applyFill="1" applyBorder="1" applyAlignment="1">
      <alignment horizontal="left" vertical="center" wrapText="1"/>
    </xf>
    <xf numFmtId="0" fontId="50" fillId="24" borderId="38" xfId="0" applyFont="1" applyFill="1" applyBorder="1" applyAlignment="1" applyProtection="1">
      <alignment horizontal="justify" vertical="center" wrapText="1"/>
      <protection locked="0"/>
    </xf>
    <xf numFmtId="0" fontId="50" fillId="24" borderId="39" xfId="0" applyFont="1" applyFill="1" applyBorder="1" applyAlignment="1" applyProtection="1">
      <alignment horizontal="justify" vertical="center" wrapText="1"/>
      <protection locked="0"/>
    </xf>
    <xf numFmtId="0" fontId="7" fillId="14" borderId="54" xfId="0" applyFont="1" applyFill="1" applyBorder="1" applyAlignment="1" applyProtection="1">
      <alignment horizontal="center" vertical="center" wrapText="1"/>
      <protection locked="0"/>
    </xf>
    <xf numFmtId="0" fontId="7" fillId="14" borderId="53" xfId="0" applyFont="1" applyFill="1" applyBorder="1" applyAlignment="1" applyProtection="1">
      <alignment horizontal="center" vertical="center" wrapText="1"/>
      <protection locked="0"/>
    </xf>
    <xf numFmtId="0" fontId="7" fillId="14" borderId="56" xfId="0" applyFont="1" applyFill="1" applyBorder="1" applyAlignment="1" applyProtection="1">
      <alignment horizontal="center" vertical="center" wrapText="1"/>
      <protection locked="0"/>
    </xf>
    <xf numFmtId="10" fontId="7" fillId="14" borderId="54" xfId="0" applyNumberFormat="1" applyFont="1" applyFill="1" applyBorder="1" applyAlignment="1" applyProtection="1">
      <alignment horizontal="center" vertical="center" wrapText="1"/>
      <protection locked="0"/>
    </xf>
    <xf numFmtId="10" fontId="7" fillId="14" borderId="53" xfId="0" applyNumberFormat="1" applyFont="1" applyFill="1" applyBorder="1" applyAlignment="1" applyProtection="1">
      <alignment horizontal="center" vertical="center" wrapText="1"/>
      <protection locked="0"/>
    </xf>
    <xf numFmtId="10" fontId="7" fillId="14" borderId="56" xfId="0" applyNumberFormat="1" applyFont="1" applyFill="1" applyBorder="1" applyAlignment="1" applyProtection="1">
      <alignment horizontal="center" vertical="center" wrapText="1"/>
      <protection locked="0"/>
    </xf>
    <xf numFmtId="0" fontId="42" fillId="21" borderId="29" xfId="0" applyFont="1" applyFill="1" applyBorder="1" applyAlignment="1">
      <alignment horizontal="center" vertical="top"/>
    </xf>
    <xf numFmtId="0" fontId="42" fillId="21" borderId="1" xfId="0" applyFont="1" applyFill="1" applyBorder="1" applyAlignment="1">
      <alignment horizontal="center" vertical="top"/>
    </xf>
    <xf numFmtId="0" fontId="42" fillId="21" borderId="30" xfId="0" applyFont="1" applyFill="1" applyBorder="1" applyAlignment="1">
      <alignment horizontal="center" vertical="top"/>
    </xf>
    <xf numFmtId="0" fontId="42" fillId="21" borderId="33" xfId="0" applyFont="1" applyFill="1" applyBorder="1" applyAlignment="1">
      <alignment horizontal="center" vertical="top"/>
    </xf>
    <xf numFmtId="0" fontId="42" fillId="21" borderId="34" xfId="0" applyFont="1" applyFill="1" applyBorder="1" applyAlignment="1">
      <alignment horizontal="center" vertical="top"/>
    </xf>
    <xf numFmtId="0" fontId="42" fillId="21" borderId="41" xfId="0" applyFont="1" applyFill="1" applyBorder="1" applyAlignment="1">
      <alignment horizontal="center" vertical="top"/>
    </xf>
    <xf numFmtId="0" fontId="42" fillId="11" borderId="27" xfId="0" applyFont="1" applyFill="1" applyBorder="1" applyAlignment="1">
      <alignment horizontal="center" vertical="top"/>
    </xf>
    <xf numFmtId="0" fontId="42" fillId="11" borderId="28" xfId="0" applyFont="1" applyFill="1" applyBorder="1" applyAlignment="1">
      <alignment horizontal="center" vertical="top"/>
    </xf>
    <xf numFmtId="0" fontId="42" fillId="11" borderId="34" xfId="0" applyFont="1" applyFill="1" applyBorder="1" applyAlignment="1">
      <alignment horizontal="center" vertical="top"/>
    </xf>
    <xf numFmtId="0" fontId="42" fillId="11" borderId="41" xfId="0" applyFont="1" applyFill="1" applyBorder="1" applyAlignment="1">
      <alignment horizontal="center" vertical="top"/>
    </xf>
    <xf numFmtId="0" fontId="7" fillId="15" borderId="54" xfId="0" applyFont="1" applyFill="1" applyBorder="1" applyAlignment="1" applyProtection="1">
      <alignment horizontal="center" vertical="center" wrapText="1"/>
      <protection locked="0"/>
    </xf>
    <xf numFmtId="0" fontId="7" fillId="15" borderId="53" xfId="0" applyFont="1" applyFill="1" applyBorder="1" applyAlignment="1" applyProtection="1">
      <alignment horizontal="center" vertical="center" wrapText="1"/>
      <protection locked="0"/>
    </xf>
    <xf numFmtId="0" fontId="7" fillId="15" borderId="56"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6" xfId="0" applyBorder="1" applyAlignment="1">
      <alignment horizontal="center" vertical="center" wrapText="1"/>
    </xf>
    <xf numFmtId="9" fontId="7" fillId="14" borderId="54" xfId="0" applyNumberFormat="1" applyFont="1" applyFill="1" applyBorder="1" applyAlignment="1" applyProtection="1">
      <alignment horizontal="center" vertical="center" wrapText="1"/>
      <protection locked="0"/>
    </xf>
    <xf numFmtId="0" fontId="43" fillId="22" borderId="38" xfId="0" applyFont="1" applyFill="1" applyBorder="1" applyAlignment="1">
      <alignment horizontal="center" vertical="center"/>
    </xf>
    <xf numFmtId="0" fontId="43" fillId="22" borderId="39" xfId="0" applyFont="1" applyFill="1" applyBorder="1" applyAlignment="1">
      <alignment horizontal="center" vertical="center"/>
    </xf>
    <xf numFmtId="0" fontId="43" fillId="22" borderId="40" xfId="0" applyFont="1" applyFill="1" applyBorder="1" applyAlignment="1">
      <alignment horizontal="center" vertical="center"/>
    </xf>
    <xf numFmtId="10" fontId="7" fillId="14" borderId="54" xfId="0" applyNumberFormat="1" applyFont="1" applyFill="1" applyBorder="1" applyAlignment="1" applyProtection="1">
      <alignment horizontal="center" vertical="center"/>
      <protection locked="0"/>
    </xf>
    <xf numFmtId="10" fontId="7" fillId="14" borderId="53" xfId="0" applyNumberFormat="1" applyFont="1" applyFill="1" applyBorder="1" applyAlignment="1" applyProtection="1">
      <alignment horizontal="center" vertical="center"/>
      <protection locked="0"/>
    </xf>
    <xf numFmtId="10" fontId="7" fillId="14" borderId="56" xfId="0" applyNumberFormat="1" applyFont="1" applyFill="1" applyBorder="1" applyAlignment="1" applyProtection="1">
      <alignment horizontal="center" vertical="center"/>
      <protection locked="0"/>
    </xf>
    <xf numFmtId="0" fontId="48" fillId="0" borderId="38" xfId="0" applyFont="1" applyBorder="1" applyAlignment="1">
      <alignment horizontal="center"/>
    </xf>
    <xf numFmtId="0" fontId="48" fillId="0" borderId="40" xfId="0" applyFont="1" applyBorder="1" applyAlignment="1">
      <alignment horizontal="center"/>
    </xf>
    <xf numFmtId="0" fontId="46" fillId="10" borderId="1" xfId="0" applyFont="1" applyFill="1" applyBorder="1" applyAlignment="1">
      <alignment horizontal="center"/>
    </xf>
    <xf numFmtId="0" fontId="44" fillId="2" borderId="29" xfId="0" applyFont="1" applyFill="1" applyBorder="1" applyAlignment="1">
      <alignment horizontal="center" vertical="center"/>
    </xf>
    <xf numFmtId="0" fontId="44" fillId="2" borderId="1" xfId="0" applyFont="1" applyFill="1" applyBorder="1" applyAlignment="1">
      <alignment horizontal="center" vertical="center"/>
    </xf>
    <xf numFmtId="49" fontId="44" fillId="2" borderId="29" xfId="0" applyNumberFormat="1" applyFont="1" applyFill="1" applyBorder="1" applyAlignment="1">
      <alignment horizontal="center" vertical="center"/>
    </xf>
    <xf numFmtId="0" fontId="26" fillId="23" borderId="59" xfId="0" applyFont="1" applyFill="1" applyBorder="1" applyAlignment="1">
      <alignment horizontal="justify" vertical="center" wrapText="1"/>
    </xf>
    <xf numFmtId="0" fontId="26" fillId="23" borderId="60" xfId="0" applyFont="1" applyFill="1" applyBorder="1" applyAlignment="1">
      <alignment horizontal="justify" vertical="center" wrapText="1"/>
    </xf>
    <xf numFmtId="0" fontId="6" fillId="23" borderId="50" xfId="0" applyFont="1" applyFill="1" applyBorder="1" applyAlignment="1">
      <alignment horizontal="justify" vertical="center" wrapText="1"/>
    </xf>
    <xf numFmtId="0" fontId="6" fillId="23" borderId="51" xfId="0" applyFont="1" applyFill="1" applyBorder="1" applyAlignment="1">
      <alignment horizontal="justify" vertical="center" wrapText="1"/>
    </xf>
    <xf numFmtId="0" fontId="6" fillId="23" borderId="52" xfId="0" applyFont="1" applyFill="1" applyBorder="1" applyAlignment="1">
      <alignment horizontal="justify" vertical="center" wrapText="1"/>
    </xf>
    <xf numFmtId="0" fontId="28" fillId="10" borderId="50" xfId="0" applyFont="1" applyFill="1" applyBorder="1" applyAlignment="1">
      <alignment horizontal="center"/>
    </xf>
    <xf numFmtId="0" fontId="28" fillId="10" borderId="52" xfId="0" applyFont="1" applyFill="1" applyBorder="1" applyAlignment="1">
      <alignment horizontal="center"/>
    </xf>
    <xf numFmtId="0" fontId="7" fillId="0" borderId="24" xfId="0" applyFont="1" applyBorder="1" applyAlignment="1">
      <alignment horizontal="center" vertical="center"/>
    </xf>
    <xf numFmtId="0" fontId="7" fillId="4" borderId="20" xfId="0" applyFont="1" applyFill="1" applyBorder="1" applyAlignment="1">
      <alignment horizontal="center" vertical="center" wrapText="1"/>
    </xf>
    <xf numFmtId="0" fontId="27" fillId="0" borderId="5" xfId="0" applyFont="1" applyBorder="1"/>
    <xf numFmtId="0" fontId="7" fillId="4" borderId="15" xfId="0" applyFont="1" applyFill="1" applyBorder="1" applyAlignment="1">
      <alignment horizontal="center" vertical="center" wrapText="1"/>
    </xf>
    <xf numFmtId="0" fontId="27" fillId="0" borderId="16" xfId="0" applyFont="1" applyBorder="1"/>
    <xf numFmtId="0" fontId="7" fillId="4" borderId="48"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4" fillId="2" borderId="12" xfId="0" applyFont="1" applyFill="1" applyBorder="1" applyAlignment="1">
      <alignment horizontal="center"/>
    </xf>
    <xf numFmtId="0" fontId="4" fillId="2" borderId="1" xfId="0" applyFont="1" applyFill="1" applyBorder="1" applyAlignment="1">
      <alignment horizontal="center"/>
    </xf>
    <xf numFmtId="0" fontId="7" fillId="4" borderId="12" xfId="0" applyFont="1" applyFill="1" applyBorder="1" applyAlignment="1">
      <alignment horizontal="center" vertical="center" wrapText="1"/>
    </xf>
    <xf numFmtId="0" fontId="27" fillId="0" borderId="13" xfId="0" applyFont="1" applyBorder="1"/>
    <xf numFmtId="0" fontId="26" fillId="23" borderId="42" xfId="0" applyFont="1" applyFill="1" applyBorder="1" applyAlignment="1">
      <alignment horizontal="justify" vertical="center" wrapText="1"/>
    </xf>
    <xf numFmtId="0" fontId="26" fillId="23" borderId="35" xfId="0" applyFont="1" applyFill="1" applyBorder="1" applyAlignment="1">
      <alignment horizontal="justify" vertical="center" wrapText="1"/>
    </xf>
    <xf numFmtId="0" fontId="26" fillId="23" borderId="36" xfId="0" applyFont="1" applyFill="1" applyBorder="1" applyAlignment="1">
      <alignment horizontal="justify" vertical="center" wrapText="1"/>
    </xf>
    <xf numFmtId="0" fontId="53" fillId="23" borderId="17" xfId="0" applyFont="1" applyFill="1" applyBorder="1" applyAlignment="1">
      <alignment horizontal="justify" vertical="center" wrapText="1"/>
    </xf>
    <xf numFmtId="0" fontId="45" fillId="23" borderId="18" xfId="0" applyFont="1" applyFill="1" applyBorder="1" applyAlignment="1">
      <alignment horizontal="justify" vertical="center" wrapText="1"/>
    </xf>
    <xf numFmtId="0" fontId="45" fillId="23" borderId="19" xfId="0" applyFont="1" applyFill="1" applyBorder="1" applyAlignment="1">
      <alignment horizontal="justify" vertical="center" wrapText="1"/>
    </xf>
    <xf numFmtId="0" fontId="40" fillId="0" borderId="38" xfId="0" applyFont="1" applyBorder="1" applyAlignment="1">
      <alignment horizontal="center" vertical="center"/>
    </xf>
    <xf numFmtId="0" fontId="40" fillId="0" borderId="40" xfId="0" applyFont="1" applyBorder="1" applyAlignment="1">
      <alignment horizontal="center" vertical="center"/>
    </xf>
    <xf numFmtId="0" fontId="4" fillId="2" borderId="9" xfId="0" applyFont="1" applyFill="1" applyBorder="1" applyAlignment="1">
      <alignment horizontal="center" vertical="center"/>
    </xf>
    <xf numFmtId="0" fontId="5" fillId="0" borderId="10" xfId="0" applyFont="1" applyBorder="1"/>
    <xf numFmtId="0" fontId="5" fillId="0" borderId="11" xfId="0" applyFont="1" applyBorder="1"/>
    <xf numFmtId="0" fontId="4" fillId="2" borderId="12" xfId="0" applyFont="1" applyFill="1" applyBorder="1" applyAlignment="1">
      <alignment horizontal="center" vertical="center"/>
    </xf>
    <xf numFmtId="0" fontId="5" fillId="0" borderId="1" xfId="0" applyFont="1" applyBorder="1"/>
    <xf numFmtId="0" fontId="5" fillId="0" borderId="23" xfId="0" applyFont="1" applyBorder="1"/>
    <xf numFmtId="0" fontId="4" fillId="2" borderId="13" xfId="0" applyFont="1" applyFill="1" applyBorder="1" applyAlignment="1">
      <alignment horizontal="center" vertical="center"/>
    </xf>
    <xf numFmtId="0" fontId="5" fillId="0" borderId="14" xfId="0" applyFont="1" applyBorder="1"/>
    <xf numFmtId="0" fontId="5" fillId="0" borderId="22" xfId="0" applyFont="1" applyBorder="1"/>
    <xf numFmtId="0" fontId="7" fillId="4" borderId="13" xfId="0" applyFont="1" applyFill="1" applyBorder="1" applyAlignment="1">
      <alignment horizontal="center" vertical="center" wrapText="1"/>
    </xf>
    <xf numFmtId="0" fontId="55" fillId="0" borderId="1" xfId="0" applyFont="1" applyBorder="1" applyAlignment="1">
      <alignment horizontal="center" vertical="center" wrapText="1"/>
    </xf>
    <xf numFmtId="0" fontId="58" fillId="0" borderId="63" xfId="0" applyFont="1" applyBorder="1" applyAlignment="1">
      <alignment horizontal="center" vertical="center" wrapText="1"/>
    </xf>
    <xf numFmtId="0" fontId="58" fillId="0" borderId="65" xfId="0" applyFont="1" applyBorder="1" applyAlignment="1">
      <alignment horizontal="center" vertical="center" wrapText="1"/>
    </xf>
    <xf numFmtId="0" fontId="58" fillId="0" borderId="64" xfId="0" applyFont="1" applyBorder="1" applyAlignment="1">
      <alignment horizontal="center" vertical="center" wrapText="1"/>
    </xf>
    <xf numFmtId="0" fontId="58" fillId="0" borderId="66" xfId="0" applyFont="1" applyBorder="1" applyAlignment="1">
      <alignment horizontal="center" vertical="center" wrapText="1"/>
    </xf>
    <xf numFmtId="0" fontId="57" fillId="0" borderId="73" xfId="0" applyFont="1" applyBorder="1" applyAlignment="1">
      <alignment horizontal="center" vertical="center" wrapText="1"/>
    </xf>
    <xf numFmtId="0" fontId="47" fillId="0" borderId="74" xfId="0" applyFont="1" applyBorder="1" applyAlignment="1">
      <alignment wrapText="1"/>
    </xf>
    <xf numFmtId="0" fontId="57" fillId="0" borderId="47" xfId="0" applyFont="1" applyBorder="1" applyAlignment="1">
      <alignment horizontal="center" vertical="center" wrapText="1"/>
    </xf>
    <xf numFmtId="0" fontId="47" fillId="0" borderId="32" xfId="0" applyFont="1" applyBorder="1" applyAlignment="1">
      <alignment wrapText="1"/>
    </xf>
    <xf numFmtId="0" fontId="58" fillId="0" borderId="61" xfId="0" applyFont="1" applyBorder="1" applyAlignment="1">
      <alignment horizontal="center" vertical="center" wrapText="1"/>
    </xf>
    <xf numFmtId="0" fontId="58" fillId="0" borderId="62" xfId="0" applyFont="1" applyBorder="1" applyAlignment="1">
      <alignment horizontal="center" vertical="center" wrapText="1"/>
    </xf>
    <xf numFmtId="0" fontId="13" fillId="0" borderId="2" xfId="0" applyFont="1" applyBorder="1" applyAlignment="1">
      <alignment horizontal="center" vertical="center" wrapText="1"/>
    </xf>
    <xf numFmtId="0" fontId="5" fillId="0" borderId="3" xfId="0" applyFont="1" applyBorder="1" applyAlignment="1">
      <alignment wrapText="1"/>
    </xf>
    <xf numFmtId="0" fontId="5" fillId="0" borderId="21" xfId="0" applyFont="1" applyBorder="1" applyAlignment="1">
      <alignment wrapText="1"/>
    </xf>
    <xf numFmtId="0" fontId="4" fillId="2" borderId="9" xfId="0" applyFont="1" applyFill="1" applyBorder="1" applyAlignment="1">
      <alignment horizontal="center"/>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3" xfId="0" applyFont="1" applyBorder="1" applyAlignment="1">
      <alignment horizontal="center" vertical="center" wrapText="1"/>
    </xf>
    <xf numFmtId="0" fontId="23" fillId="0" borderId="25" xfId="0" applyFont="1" applyBorder="1" applyAlignment="1">
      <alignment horizontal="center" vertical="center" wrapText="1"/>
    </xf>
    <xf numFmtId="49" fontId="26" fillId="23" borderId="42" xfId="0" applyNumberFormat="1" applyFont="1" applyFill="1" applyBorder="1" applyAlignment="1">
      <alignment horizontal="justify" vertical="center" wrapText="1"/>
    </xf>
    <xf numFmtId="49" fontId="26" fillId="23" borderId="35" xfId="0" applyNumberFormat="1" applyFont="1" applyFill="1" applyBorder="1" applyAlignment="1">
      <alignment horizontal="justify" vertical="center" wrapText="1"/>
    </xf>
    <xf numFmtId="0" fontId="53" fillId="23" borderId="44" xfId="0" applyFont="1" applyFill="1" applyBorder="1" applyAlignment="1">
      <alignment horizontal="justify" vertical="center" wrapText="1"/>
    </xf>
    <xf numFmtId="0" fontId="53" fillId="23" borderId="45" xfId="0" applyFont="1" applyFill="1" applyBorder="1" applyAlignment="1">
      <alignment horizontal="justify" vertical="center" wrapText="1"/>
    </xf>
    <xf numFmtId="0" fontId="53" fillId="23" borderId="27" xfId="0" applyFont="1" applyFill="1" applyBorder="1" applyAlignment="1">
      <alignment horizontal="justify" vertical="center" wrapText="1"/>
    </xf>
    <xf numFmtId="0" fontId="53" fillId="23" borderId="46" xfId="0" applyFont="1" applyFill="1" applyBorder="1" applyAlignment="1">
      <alignment horizontal="justify" vertical="center" wrapText="1"/>
    </xf>
    <xf numFmtId="49" fontId="23" fillId="0" borderId="54" xfId="0" applyNumberFormat="1" applyFont="1" applyBorder="1" applyAlignment="1">
      <alignment horizontal="center" vertical="center" wrapText="1"/>
    </xf>
    <xf numFmtId="49" fontId="23" fillId="0" borderId="53" xfId="0" applyNumberFormat="1" applyFont="1" applyBorder="1" applyAlignment="1">
      <alignment horizontal="center" vertical="center" wrapText="1"/>
    </xf>
    <xf numFmtId="49" fontId="23" fillId="0" borderId="25" xfId="0" applyNumberFormat="1" applyFont="1" applyBorder="1" applyAlignment="1">
      <alignment horizontal="center" vertical="center" wrapText="1"/>
    </xf>
    <xf numFmtId="0" fontId="5" fillId="0" borderId="5" xfId="0" applyFont="1" applyBorder="1"/>
    <xf numFmtId="0" fontId="40" fillId="0" borderId="38" xfId="0" applyFont="1" applyBorder="1" applyAlignment="1">
      <alignment horizontal="center" vertical="center" wrapText="1"/>
    </xf>
    <xf numFmtId="0" fontId="40" fillId="0" borderId="40" xfId="0" applyFont="1" applyBorder="1" applyAlignment="1">
      <alignment horizontal="center" vertical="center" wrapText="1"/>
    </xf>
    <xf numFmtId="0" fontId="9" fillId="0" borderId="9" xfId="0" applyFont="1" applyBorder="1" applyAlignment="1">
      <alignment horizontal="center" vertical="center"/>
    </xf>
    <xf numFmtId="0" fontId="13" fillId="0" borderId="2" xfId="0" applyFont="1" applyBorder="1" applyAlignment="1">
      <alignment horizontal="center" vertical="center"/>
    </xf>
    <xf numFmtId="0" fontId="5" fillId="0" borderId="3" xfId="0" applyFont="1" applyBorder="1"/>
    <xf numFmtId="0" fontId="13" fillId="0" borderId="73" xfId="0" applyFont="1" applyBorder="1" applyAlignment="1">
      <alignment horizontal="center" vertical="center" wrapText="1"/>
    </xf>
    <xf numFmtId="0" fontId="5" fillId="0" borderId="79" xfId="0" applyFont="1" applyBorder="1"/>
    <xf numFmtId="0" fontId="5" fillId="0" borderId="74" xfId="0" applyFont="1" applyBorder="1"/>
    <xf numFmtId="0" fontId="4" fillId="2" borderId="13" xfId="0" applyFont="1" applyFill="1" applyBorder="1" applyAlignment="1">
      <alignment horizontal="center"/>
    </xf>
    <xf numFmtId="0" fontId="7" fillId="4" borderId="4" xfId="0" applyFont="1" applyFill="1" applyBorder="1" applyAlignment="1">
      <alignment horizontal="center" vertical="center" wrapText="1"/>
    </xf>
    <xf numFmtId="0" fontId="52" fillId="23" borderId="44" xfId="0" applyFont="1" applyFill="1" applyBorder="1" applyAlignment="1">
      <alignment horizontal="justify" vertical="center" wrapText="1"/>
    </xf>
    <xf numFmtId="0" fontId="52" fillId="23" borderId="45" xfId="0" applyFont="1" applyFill="1" applyBorder="1" applyAlignment="1">
      <alignment horizontal="justify" vertical="center" wrapText="1"/>
    </xf>
    <xf numFmtId="0" fontId="52" fillId="23" borderId="46" xfId="0" applyFont="1" applyFill="1" applyBorder="1" applyAlignment="1">
      <alignment horizontal="justify" vertical="center" wrapText="1"/>
    </xf>
    <xf numFmtId="0" fontId="7" fillId="4" borderId="2" xfId="0" applyFont="1" applyFill="1" applyBorder="1" applyAlignment="1">
      <alignment horizontal="center" vertical="center" wrapText="1"/>
    </xf>
    <xf numFmtId="0" fontId="13" fillId="0" borderId="12" xfId="0" applyFont="1" applyBorder="1" applyAlignment="1">
      <alignment horizontal="center" vertical="center"/>
    </xf>
    <xf numFmtId="0" fontId="0" fillId="0" borderId="0" xfId="0"/>
    <xf numFmtId="0" fontId="13" fillId="0" borderId="38" xfId="0" applyFont="1" applyBorder="1" applyAlignment="1">
      <alignment horizontal="center" vertical="center"/>
    </xf>
    <xf numFmtId="0" fontId="5" fillId="0" borderId="39" xfId="0" applyFont="1" applyBorder="1"/>
    <xf numFmtId="0" fontId="5" fillId="0" borderId="40" xfId="0" applyFont="1" applyBorder="1"/>
    <xf numFmtId="0" fontId="51" fillId="23" borderId="2" xfId="0" applyFont="1" applyFill="1" applyBorder="1" applyAlignment="1">
      <alignment horizontal="justify" vertical="center" wrapText="1"/>
    </xf>
    <xf numFmtId="0" fontId="45" fillId="23" borderId="3" xfId="0" applyFont="1" applyFill="1" applyBorder="1" applyAlignment="1">
      <alignment horizontal="justify" vertical="center" wrapText="1"/>
    </xf>
    <xf numFmtId="0" fontId="52" fillId="23" borderId="17" xfId="0" applyFont="1" applyFill="1" applyBorder="1" applyAlignment="1">
      <alignment horizontal="justify" vertical="center" wrapText="1"/>
    </xf>
    <xf numFmtId="0" fontId="26" fillId="23" borderId="47" xfId="0" applyFont="1" applyFill="1" applyBorder="1" applyAlignment="1">
      <alignment horizontal="justify" vertical="center" wrapText="1"/>
    </xf>
    <xf numFmtId="0" fontId="26" fillId="23" borderId="32" xfId="0" applyFont="1" applyFill="1" applyBorder="1" applyAlignment="1">
      <alignment horizontal="justify" vertical="center" wrapText="1"/>
    </xf>
    <xf numFmtId="0" fontId="26" fillId="23" borderId="21" xfId="0" applyFont="1" applyFill="1" applyBorder="1" applyAlignment="1">
      <alignment horizontal="justify" vertical="center" wrapText="1"/>
    </xf>
    <xf numFmtId="0" fontId="7" fillId="4" borderId="9" xfId="0" applyFont="1" applyFill="1" applyBorder="1" applyAlignment="1">
      <alignment horizontal="center" vertical="center" wrapText="1"/>
    </xf>
    <xf numFmtId="0" fontId="33" fillId="18" borderId="24" xfId="2" applyFont="1" applyFill="1" applyBorder="1" applyAlignment="1">
      <alignment horizontal="center" vertical="center" wrapText="1"/>
    </xf>
    <xf numFmtId="0" fontId="34" fillId="0" borderId="1" xfId="2" applyFont="1" applyAlignment="1">
      <alignment horizontal="center" wrapText="1"/>
    </xf>
    <xf numFmtId="0" fontId="36" fillId="0" borderId="1" xfId="2" applyFont="1" applyAlignment="1">
      <alignment horizontal="center" vertical="center" wrapText="1"/>
    </xf>
    <xf numFmtId="0" fontId="36" fillId="0" borderId="34" xfId="2" applyFont="1" applyBorder="1" applyAlignment="1">
      <alignment horizontal="center" vertical="center" wrapText="1"/>
    </xf>
    <xf numFmtId="0" fontId="34" fillId="0" borderId="1" xfId="2" applyFont="1" applyAlignment="1">
      <alignment horizontal="center" vertical="center" wrapText="1"/>
    </xf>
    <xf numFmtId="0" fontId="34" fillId="0" borderId="34" xfId="2" applyFont="1" applyBorder="1" applyAlignment="1">
      <alignment horizontal="center" wrapText="1"/>
    </xf>
    <xf numFmtId="0" fontId="19" fillId="0" borderId="13" xfId="0" applyFont="1" applyBorder="1" applyAlignment="1">
      <alignment horizontal="left" vertical="center"/>
    </xf>
    <xf numFmtId="0" fontId="19" fillId="0" borderId="14" xfId="0" applyFont="1" applyBorder="1" applyAlignment="1">
      <alignment horizontal="left"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vertical="center" wrapText="1"/>
    </xf>
    <xf numFmtId="0" fontId="8" fillId="0" borderId="0" xfId="0" applyFont="1" applyAlignment="1">
      <alignment horizontal="left"/>
    </xf>
    <xf numFmtId="0" fontId="19" fillId="0" borderId="13" xfId="0" applyFont="1" applyBorder="1" applyAlignment="1">
      <alignment horizontal="center" vertical="center"/>
    </xf>
    <xf numFmtId="0" fontId="19" fillId="0" borderId="38" xfId="0" applyFont="1" applyBorder="1" applyAlignment="1">
      <alignment horizontal="center" vertical="center" wrapText="1"/>
    </xf>
    <xf numFmtId="0" fontId="0" fillId="0" borderId="40" xfId="0" applyBorder="1"/>
    <xf numFmtId="0" fontId="19" fillId="0" borderId="11" xfId="0" applyFont="1" applyBorder="1" applyAlignment="1">
      <alignment horizontal="center" vertical="center" wrapText="1"/>
    </xf>
    <xf numFmtId="0" fontId="13" fillId="0" borderId="9" xfId="0" applyFont="1" applyBorder="1" applyAlignment="1">
      <alignment horizontal="center" vertical="center"/>
    </xf>
    <xf numFmtId="0" fontId="13" fillId="0" borderId="73" xfId="0" applyFont="1" applyBorder="1" applyAlignment="1">
      <alignment horizontal="center" vertical="center"/>
    </xf>
    <xf numFmtId="0" fontId="14" fillId="0" borderId="4" xfId="0" applyFont="1" applyBorder="1" applyAlignment="1">
      <alignment horizontal="center" vertical="center" wrapText="1"/>
    </xf>
    <xf numFmtId="0" fontId="5" fillId="0" borderId="88" xfId="0" applyFont="1" applyBorder="1"/>
    <xf numFmtId="0" fontId="14" fillId="8" borderId="4" xfId="0" applyFont="1" applyFill="1" applyBorder="1" applyAlignment="1">
      <alignment horizontal="center" vertical="center" wrapText="1"/>
    </xf>
    <xf numFmtId="0" fontId="14" fillId="6" borderId="87" xfId="0" applyFont="1" applyFill="1" applyBorder="1" applyAlignment="1">
      <alignment horizontal="center" vertical="center" wrapText="1"/>
    </xf>
    <xf numFmtId="0" fontId="5" fillId="0" borderId="84" xfId="0" applyFont="1" applyBorder="1"/>
    <xf numFmtId="0" fontId="14" fillId="0" borderId="9" xfId="0" applyFont="1" applyBorder="1" applyAlignment="1">
      <alignment horizontal="center" vertical="center" wrapText="1"/>
    </xf>
    <xf numFmtId="0" fontId="5" fillId="0" borderId="13" xfId="0" applyFont="1" applyBorder="1"/>
    <xf numFmtId="0" fontId="14" fillId="0" borderId="2" xfId="0" applyFont="1" applyBorder="1" applyAlignment="1">
      <alignment horizontal="center" vertical="center" wrapText="1"/>
    </xf>
    <xf numFmtId="0" fontId="13" fillId="0" borderId="13" xfId="0" applyFont="1" applyBorder="1" applyAlignment="1">
      <alignment horizontal="center" vertical="center" wrapText="1"/>
    </xf>
  </cellXfs>
  <cellStyles count="5">
    <cellStyle name="Normal" xfId="0" builtinId="0"/>
    <cellStyle name="Normal 2" xfId="2" xr:uid="{00000000-0005-0000-0000-000001000000}"/>
    <cellStyle name="Normal 3" xfId="3" xr:uid="{00000000-0005-0000-0000-000002000000}"/>
    <cellStyle name="Normal 4" xfId="4" xr:uid="{00000000-0005-0000-0000-000003000000}"/>
    <cellStyle name="Porcentaje" xfId="1" builtinId="5"/>
  </cellStyles>
  <dxfs count="2262">
    <dxf>
      <fill>
        <patternFill>
          <bgColor theme="9" tint="0.59996337778862885"/>
        </patternFill>
      </fill>
    </dxf>
    <dxf>
      <font>
        <color theme="0"/>
      </font>
      <fill>
        <patternFill>
          <bgColor rgb="FFFF0000"/>
        </patternFill>
      </fill>
    </dxf>
    <dxf>
      <fill>
        <patternFill>
          <bgColor rgb="FFFF0000"/>
        </patternFill>
      </fill>
    </dxf>
    <dxf>
      <fill>
        <patternFill>
          <bgColor rgb="FFFF0000"/>
        </patternFill>
      </fill>
    </dxf>
    <dxf>
      <fill>
        <patternFill>
          <bgColor rgb="FF00B050"/>
        </patternFill>
      </fill>
    </dxf>
    <dxf>
      <fill>
        <patternFill>
          <bgColor theme="9" tint="0.59996337778862885"/>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theme="0"/>
      </font>
      <fill>
        <patternFill>
          <bgColor rgb="FFFF0000"/>
        </patternFill>
      </fill>
    </dxf>
    <dxf>
      <fill>
        <patternFill>
          <bgColor rgb="FFFF0000"/>
        </patternFill>
      </fill>
    </dxf>
    <dxf>
      <fill>
        <patternFill>
          <bgColor rgb="FFFF0000"/>
        </patternFill>
      </fill>
    </dxf>
    <dxf>
      <fill>
        <patternFill>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theme="9" tint="0.59996337778862885"/>
        </patternFill>
      </fill>
    </dxf>
    <dxf>
      <font>
        <color theme="0"/>
      </font>
      <fill>
        <patternFill>
          <bgColor rgb="FFFF0000"/>
        </patternFill>
      </fill>
    </dxf>
    <dxf>
      <fill>
        <patternFill>
          <bgColor rgb="FFFF0000"/>
        </patternFill>
      </fill>
    </dxf>
    <dxf>
      <fill>
        <patternFill>
          <bgColor rgb="FFFF0000"/>
        </patternFill>
      </fill>
    </dxf>
    <dxf>
      <fill>
        <patternFill>
          <bgColor rgb="FF00B050"/>
        </patternFill>
      </fill>
    </dxf>
    <dxf>
      <fill>
        <patternFill>
          <bgColor theme="9" tint="0.59996337778862885"/>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bgColor theme="9" tint="0.39994506668294322"/>
        </patternFill>
      </fill>
    </dxf>
    <dxf>
      <fill>
        <patternFill>
          <bgColor rgb="FF00B050"/>
        </patternFill>
      </fill>
    </dxf>
    <dxf>
      <fill>
        <patternFill>
          <bgColor rgb="FFFF0000"/>
        </patternFill>
      </fill>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border outline="0">
        <top style="thin">
          <color indexed="64"/>
        </top>
        <bottom style="medium">
          <color indexed="64"/>
        </bottom>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border diagonalUp="0" diagonalDown="0">
        <left/>
        <right style="medium">
          <color indexed="64"/>
        </right>
        <top/>
        <bottom style="medium">
          <color indexed="64"/>
        </bottom>
        <vertical/>
        <horizontal/>
      </border>
    </dxf>
    <dxf>
      <border outline="0">
        <top style="thin">
          <color indexed="64"/>
        </top>
        <bottom style="medium">
          <color indexed="64"/>
        </bottom>
      </border>
    </dxf>
    <dxf>
      <font>
        <b val="0"/>
        <i val="0"/>
        <strike val="0"/>
        <condense val="0"/>
        <extend val="0"/>
        <outline val="0"/>
        <shadow val="0"/>
        <u val="none"/>
        <vertAlign val="baseline"/>
        <sz val="12"/>
        <color rgb="FF000000"/>
        <name val="Calibri"/>
        <scheme val="minor"/>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59999389629810485"/>
        </patternFill>
      </fill>
      <alignment horizontal="center" vertical="center" textRotation="0" wrapText="0" indent="0" justifyLastLine="0" shrinkToFit="0" readingOrder="0"/>
    </dxf>
  </dxfs>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4</xdr:col>
      <xdr:colOff>114300</xdr:colOff>
      <xdr:row>4</xdr:row>
      <xdr:rowOff>133350</xdr:rowOff>
    </xdr:from>
    <xdr:to>
      <xdr:col>6</xdr:col>
      <xdr:colOff>570300</xdr:colOff>
      <xdr:row>6</xdr:row>
      <xdr:rowOff>186600</xdr:rowOff>
    </xdr:to>
    <xdr:sp macro="[0]!Pao_mor" textlink="">
      <xdr:nvSpPr>
        <xdr:cNvPr id="2" name="Rectángulo redondeado 1">
          <a:extLst>
            <a:ext uri="{FF2B5EF4-FFF2-40B4-BE49-F238E27FC236}">
              <a16:creationId xmlns:a16="http://schemas.microsoft.com/office/drawing/2014/main" id="{00000000-0008-0000-0300-000002000000}"/>
            </a:ext>
          </a:extLst>
        </xdr:cNvPr>
        <xdr:cNvSpPr/>
      </xdr:nvSpPr>
      <xdr:spPr>
        <a:xfrm>
          <a:off x="3162300" y="1466850"/>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El PAO</a:t>
          </a:r>
        </a:p>
      </xdr:txBody>
    </xdr:sp>
    <xdr:clientData/>
  </xdr:twoCellAnchor>
  <xdr:twoCellAnchor>
    <xdr:from>
      <xdr:col>1</xdr:col>
      <xdr:colOff>171450</xdr:colOff>
      <xdr:row>7</xdr:row>
      <xdr:rowOff>123824</xdr:rowOff>
    </xdr:from>
    <xdr:to>
      <xdr:col>3</xdr:col>
      <xdr:colOff>627450</xdr:colOff>
      <xdr:row>9</xdr:row>
      <xdr:rowOff>177074</xdr:rowOff>
    </xdr:to>
    <xdr:sp macro="[0]!m01_m" textlink="">
      <xdr:nvSpPr>
        <xdr:cNvPr id="3" name="Rectángulo redondeado 2">
          <a:extLst>
            <a:ext uri="{FF2B5EF4-FFF2-40B4-BE49-F238E27FC236}">
              <a16:creationId xmlns:a16="http://schemas.microsoft.com/office/drawing/2014/main" id="{00000000-0008-0000-0300-000003000000}"/>
            </a:ext>
          </a:extLst>
        </xdr:cNvPr>
        <xdr:cNvSpPr/>
      </xdr:nvSpPr>
      <xdr:spPr>
        <a:xfrm>
          <a:off x="933450" y="24574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Matriz Nº1 Identificación</a:t>
          </a:r>
        </a:p>
      </xdr:txBody>
    </xdr:sp>
    <xdr:clientData/>
  </xdr:twoCellAnchor>
  <xdr:twoCellAnchor>
    <xdr:from>
      <xdr:col>4</xdr:col>
      <xdr:colOff>166688</xdr:colOff>
      <xdr:row>7</xdr:row>
      <xdr:rowOff>123824</xdr:rowOff>
    </xdr:from>
    <xdr:to>
      <xdr:col>6</xdr:col>
      <xdr:colOff>622688</xdr:colOff>
      <xdr:row>9</xdr:row>
      <xdr:rowOff>177074</xdr:rowOff>
    </xdr:to>
    <xdr:sp macro="[0]!m02_m" textlink="">
      <xdr:nvSpPr>
        <xdr:cNvPr id="4" name="Rectángulo redondeado 3">
          <a:extLst>
            <a:ext uri="{FF2B5EF4-FFF2-40B4-BE49-F238E27FC236}">
              <a16:creationId xmlns:a16="http://schemas.microsoft.com/office/drawing/2014/main" id="{00000000-0008-0000-0300-000004000000}"/>
            </a:ext>
          </a:extLst>
        </xdr:cNvPr>
        <xdr:cNvSpPr/>
      </xdr:nvSpPr>
      <xdr:spPr>
        <a:xfrm>
          <a:off x="3214688" y="24574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Matriz Nº2 Análisis</a:t>
          </a:r>
        </a:p>
      </xdr:txBody>
    </xdr:sp>
    <xdr:clientData/>
  </xdr:twoCellAnchor>
  <xdr:twoCellAnchor>
    <xdr:from>
      <xdr:col>7</xdr:col>
      <xdr:colOff>161925</xdr:colOff>
      <xdr:row>7</xdr:row>
      <xdr:rowOff>123824</xdr:rowOff>
    </xdr:from>
    <xdr:to>
      <xdr:col>9</xdr:col>
      <xdr:colOff>617925</xdr:colOff>
      <xdr:row>9</xdr:row>
      <xdr:rowOff>177074</xdr:rowOff>
    </xdr:to>
    <xdr:sp macro="[0]!m03_m" textlink="">
      <xdr:nvSpPr>
        <xdr:cNvPr id="5" name="Rectángulo redondeado 4">
          <a:extLst>
            <a:ext uri="{FF2B5EF4-FFF2-40B4-BE49-F238E27FC236}">
              <a16:creationId xmlns:a16="http://schemas.microsoft.com/office/drawing/2014/main" id="{00000000-0008-0000-0300-000005000000}"/>
            </a:ext>
          </a:extLst>
        </xdr:cNvPr>
        <xdr:cNvSpPr/>
      </xdr:nvSpPr>
      <xdr:spPr>
        <a:xfrm>
          <a:off x="5495925" y="24574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Matriz Nº3 Evaluación</a:t>
          </a:r>
        </a:p>
      </xdr:txBody>
    </xdr:sp>
    <xdr:clientData/>
  </xdr:twoCellAnchor>
  <xdr:twoCellAnchor>
    <xdr:from>
      <xdr:col>1</xdr:col>
      <xdr:colOff>171450</xdr:colOff>
      <xdr:row>10</xdr:row>
      <xdr:rowOff>190499</xdr:rowOff>
    </xdr:from>
    <xdr:to>
      <xdr:col>3</xdr:col>
      <xdr:colOff>627450</xdr:colOff>
      <xdr:row>12</xdr:row>
      <xdr:rowOff>243749</xdr:rowOff>
    </xdr:to>
    <xdr:sp macro="[0]!m04_m" textlink="">
      <xdr:nvSpPr>
        <xdr:cNvPr id="6" name="Rectángulo redondeado 5">
          <a:extLst>
            <a:ext uri="{FF2B5EF4-FFF2-40B4-BE49-F238E27FC236}">
              <a16:creationId xmlns:a16="http://schemas.microsoft.com/office/drawing/2014/main" id="{00000000-0008-0000-0300-000006000000}"/>
            </a:ext>
          </a:extLst>
        </xdr:cNvPr>
        <xdr:cNvSpPr/>
      </xdr:nvSpPr>
      <xdr:spPr>
        <a:xfrm>
          <a:off x="933450" y="35242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Matriz Nº4 Administración</a:t>
          </a:r>
        </a:p>
      </xdr:txBody>
    </xdr:sp>
    <xdr:clientData/>
  </xdr:twoCellAnchor>
  <xdr:twoCellAnchor>
    <xdr:from>
      <xdr:col>4</xdr:col>
      <xdr:colOff>166688</xdr:colOff>
      <xdr:row>10</xdr:row>
      <xdr:rowOff>190499</xdr:rowOff>
    </xdr:from>
    <xdr:to>
      <xdr:col>6</xdr:col>
      <xdr:colOff>622688</xdr:colOff>
      <xdr:row>12</xdr:row>
      <xdr:rowOff>243749</xdr:rowOff>
    </xdr:to>
    <xdr:sp macro="[0]!m05_m" textlink="">
      <xdr:nvSpPr>
        <xdr:cNvPr id="7" name="Rectángulo redondeado 6">
          <a:extLst>
            <a:ext uri="{FF2B5EF4-FFF2-40B4-BE49-F238E27FC236}">
              <a16:creationId xmlns:a16="http://schemas.microsoft.com/office/drawing/2014/main" id="{00000000-0008-0000-0300-000007000000}"/>
            </a:ext>
          </a:extLst>
        </xdr:cNvPr>
        <xdr:cNvSpPr/>
      </xdr:nvSpPr>
      <xdr:spPr>
        <a:xfrm>
          <a:off x="3214688" y="35242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Matriz Nº5 Seguimiento</a:t>
          </a:r>
        </a:p>
      </xdr:txBody>
    </xdr:sp>
    <xdr:clientData/>
  </xdr:twoCellAnchor>
  <xdr:twoCellAnchor>
    <xdr:from>
      <xdr:col>7</xdr:col>
      <xdr:colOff>161925</xdr:colOff>
      <xdr:row>10</xdr:row>
      <xdr:rowOff>190499</xdr:rowOff>
    </xdr:from>
    <xdr:to>
      <xdr:col>9</xdr:col>
      <xdr:colOff>617925</xdr:colOff>
      <xdr:row>12</xdr:row>
      <xdr:rowOff>243749</xdr:rowOff>
    </xdr:to>
    <xdr:sp macro="[0]!m00_m" textlink="">
      <xdr:nvSpPr>
        <xdr:cNvPr id="9" name="Rectángulo redondeado 8">
          <a:extLst>
            <a:ext uri="{FF2B5EF4-FFF2-40B4-BE49-F238E27FC236}">
              <a16:creationId xmlns:a16="http://schemas.microsoft.com/office/drawing/2014/main" id="{00000000-0008-0000-0300-000009000000}"/>
            </a:ext>
          </a:extLst>
        </xdr:cNvPr>
        <xdr:cNvSpPr/>
      </xdr:nvSpPr>
      <xdr:spPr>
        <a:xfrm>
          <a:off x="5495925" y="3524249"/>
          <a:ext cx="1980000" cy="720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400">
              <a:latin typeface="Arial" panose="020B0604020202020204" pitchFamily="34" charset="0"/>
              <a:cs typeface="Arial" panose="020B0604020202020204" pitchFamily="34" charset="0"/>
            </a:rPr>
            <a:t>Todas las Matrices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323850</xdr:colOff>
      <xdr:row>6</xdr:row>
      <xdr:rowOff>190500</xdr:rowOff>
    </xdr:from>
    <xdr:to>
      <xdr:col>1</xdr:col>
      <xdr:colOff>695325</xdr:colOff>
      <xdr:row>6</xdr:row>
      <xdr:rowOff>390524</xdr:rowOff>
    </xdr:to>
    <xdr:sp macro="[0]!carga_tabla01" textlink="">
      <xdr:nvSpPr>
        <xdr:cNvPr id="3" name="Rectángulo redondeado 2">
          <a:extLst>
            <a:ext uri="{FF2B5EF4-FFF2-40B4-BE49-F238E27FC236}">
              <a16:creationId xmlns:a16="http://schemas.microsoft.com/office/drawing/2014/main" id="{00000000-0008-0000-1000-000003000000}"/>
            </a:ext>
          </a:extLst>
        </xdr:cNvPr>
        <xdr:cNvSpPr/>
      </xdr:nvSpPr>
      <xdr:spPr>
        <a:xfrm>
          <a:off x="1123950" y="16383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2</xdr:col>
      <xdr:colOff>685800</xdr:colOff>
      <xdr:row>6</xdr:row>
      <xdr:rowOff>190500</xdr:rowOff>
    </xdr:from>
    <xdr:to>
      <xdr:col>2</xdr:col>
      <xdr:colOff>1057275</xdr:colOff>
      <xdr:row>6</xdr:row>
      <xdr:rowOff>390524</xdr:rowOff>
    </xdr:to>
    <xdr:sp macro="[0]!carga_tabla01" textlink="">
      <xdr:nvSpPr>
        <xdr:cNvPr id="4" name="Rectángulo redondeado 3">
          <a:extLst>
            <a:ext uri="{FF2B5EF4-FFF2-40B4-BE49-F238E27FC236}">
              <a16:creationId xmlns:a16="http://schemas.microsoft.com/office/drawing/2014/main" id="{00000000-0008-0000-1000-000004000000}"/>
            </a:ext>
          </a:extLst>
        </xdr:cNvPr>
        <xdr:cNvSpPr/>
      </xdr:nvSpPr>
      <xdr:spPr>
        <a:xfrm>
          <a:off x="2562225" y="16383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3</xdr:col>
      <xdr:colOff>542925</xdr:colOff>
      <xdr:row>6</xdr:row>
      <xdr:rowOff>190500</xdr:rowOff>
    </xdr:from>
    <xdr:to>
      <xdr:col>3</xdr:col>
      <xdr:colOff>914400</xdr:colOff>
      <xdr:row>6</xdr:row>
      <xdr:rowOff>390524</xdr:rowOff>
    </xdr:to>
    <xdr:sp macro="[0]!carga_tabla04" textlink="">
      <xdr:nvSpPr>
        <xdr:cNvPr id="5" name="Rectángulo redondeado 4">
          <a:extLst>
            <a:ext uri="{FF2B5EF4-FFF2-40B4-BE49-F238E27FC236}">
              <a16:creationId xmlns:a16="http://schemas.microsoft.com/office/drawing/2014/main" id="{00000000-0008-0000-1000-000005000000}"/>
            </a:ext>
          </a:extLst>
        </xdr:cNvPr>
        <xdr:cNvSpPr/>
      </xdr:nvSpPr>
      <xdr:spPr>
        <a:xfrm>
          <a:off x="4133850" y="16383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10</xdr:col>
      <xdr:colOff>9525</xdr:colOff>
      <xdr:row>35</xdr:row>
      <xdr:rowOff>104775</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8725"/>
          <a:ext cx="12506325"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16</xdr:row>
      <xdr:rowOff>114300</xdr:rowOff>
    </xdr:from>
    <xdr:to>
      <xdr:col>11</xdr:col>
      <xdr:colOff>847725</xdr:colOff>
      <xdr:row>38</xdr:row>
      <xdr:rowOff>104775</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5048250"/>
          <a:ext cx="11544300"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419100</xdr:colOff>
      <xdr:row>1</xdr:row>
      <xdr:rowOff>28575</xdr:rowOff>
    </xdr:from>
    <xdr:to>
      <xdr:col>28</xdr:col>
      <xdr:colOff>589690</xdr:colOff>
      <xdr:row>5</xdr:row>
      <xdr:rowOff>85361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3350688" y="219075"/>
          <a:ext cx="6888517" cy="2914286"/>
        </a:xfrm>
        <a:prstGeom prst="rect">
          <a:avLst/>
        </a:prstGeom>
      </xdr:spPr>
    </xdr:pic>
    <xdr:clientData/>
  </xdr:twoCellAnchor>
  <xdr:twoCellAnchor editAs="oneCell">
    <xdr:from>
      <xdr:col>0</xdr:col>
      <xdr:colOff>0</xdr:colOff>
      <xdr:row>65</xdr:row>
      <xdr:rowOff>164523</xdr:rowOff>
    </xdr:from>
    <xdr:to>
      <xdr:col>8</xdr:col>
      <xdr:colOff>15572</xdr:colOff>
      <xdr:row>75</xdr:row>
      <xdr:rowOff>40475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11594523"/>
          <a:ext cx="7038095" cy="1780952"/>
        </a:xfrm>
        <a:prstGeom prst="rect">
          <a:avLst/>
        </a:prstGeom>
      </xdr:spPr>
    </xdr:pic>
    <xdr:clientData/>
  </xdr:twoCellAnchor>
  <xdr:twoCellAnchor editAs="oneCell">
    <xdr:from>
      <xdr:col>0</xdr:col>
      <xdr:colOff>0</xdr:colOff>
      <xdr:row>54</xdr:row>
      <xdr:rowOff>103908</xdr:rowOff>
    </xdr:from>
    <xdr:to>
      <xdr:col>7</xdr:col>
      <xdr:colOff>59757</xdr:colOff>
      <xdr:row>63</xdr:row>
      <xdr:rowOff>179883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0" y="9438408"/>
          <a:ext cx="6857143"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2105025</xdr:colOff>
      <xdr:row>5</xdr:row>
      <xdr:rowOff>180975</xdr:rowOff>
    </xdr:from>
    <xdr:to>
      <xdr:col>1</xdr:col>
      <xdr:colOff>2476500</xdr:colOff>
      <xdr:row>6</xdr:row>
      <xdr:rowOff>47624</xdr:rowOff>
    </xdr:to>
    <xdr:sp macro="[0]!carga_tabla01" textlink="">
      <xdr:nvSpPr>
        <xdr:cNvPr id="2" name="Rectángulo redondeado 1">
          <a:extLst>
            <a:ext uri="{FF2B5EF4-FFF2-40B4-BE49-F238E27FC236}">
              <a16:creationId xmlns:a16="http://schemas.microsoft.com/office/drawing/2014/main" id="{00000000-0008-0000-0900-000002000000}"/>
            </a:ext>
          </a:extLst>
        </xdr:cNvPr>
        <xdr:cNvSpPr/>
      </xdr:nvSpPr>
      <xdr:spPr>
        <a:xfrm>
          <a:off x="3790950" y="14668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904875</xdr:colOff>
      <xdr:row>6</xdr:row>
      <xdr:rowOff>200025</xdr:rowOff>
    </xdr:from>
    <xdr:to>
      <xdr:col>1</xdr:col>
      <xdr:colOff>1276350</xdr:colOff>
      <xdr:row>6</xdr:row>
      <xdr:rowOff>400049</xdr:rowOff>
    </xdr:to>
    <xdr:sp macro="[0]!carga_tabla01" textlink="">
      <xdr:nvSpPr>
        <xdr:cNvPr id="2" name="Rectángulo redondeado 1">
          <a:extLst>
            <a:ext uri="{FF2B5EF4-FFF2-40B4-BE49-F238E27FC236}">
              <a16:creationId xmlns:a16="http://schemas.microsoft.com/office/drawing/2014/main" id="{00000000-0008-0000-0A00-000002000000}"/>
            </a:ext>
          </a:extLst>
        </xdr:cNvPr>
        <xdr:cNvSpPr/>
      </xdr:nvSpPr>
      <xdr:spPr>
        <a:xfrm>
          <a:off x="2628900" y="13906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3</xdr:col>
      <xdr:colOff>152400</xdr:colOff>
      <xdr:row>6</xdr:row>
      <xdr:rowOff>200025</xdr:rowOff>
    </xdr:from>
    <xdr:to>
      <xdr:col>3</xdr:col>
      <xdr:colOff>523875</xdr:colOff>
      <xdr:row>6</xdr:row>
      <xdr:rowOff>400049</xdr:rowOff>
    </xdr:to>
    <xdr:sp macro="[0]!carga_tabla07" textlink="">
      <xdr:nvSpPr>
        <xdr:cNvPr id="3" name="Rectángulo redondeado 2">
          <a:extLst>
            <a:ext uri="{FF2B5EF4-FFF2-40B4-BE49-F238E27FC236}">
              <a16:creationId xmlns:a16="http://schemas.microsoft.com/office/drawing/2014/main" id="{00000000-0008-0000-0A00-000003000000}"/>
            </a:ext>
          </a:extLst>
        </xdr:cNvPr>
        <xdr:cNvSpPr/>
      </xdr:nvSpPr>
      <xdr:spPr>
        <a:xfrm>
          <a:off x="4124325" y="13906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2</xdr:col>
      <xdr:colOff>219075</xdr:colOff>
      <xdr:row>6</xdr:row>
      <xdr:rowOff>200025</xdr:rowOff>
    </xdr:from>
    <xdr:to>
      <xdr:col>2</xdr:col>
      <xdr:colOff>590550</xdr:colOff>
      <xdr:row>6</xdr:row>
      <xdr:rowOff>400049</xdr:rowOff>
    </xdr:to>
    <xdr:sp macro="[0]!carga_tabla06" textlink="">
      <xdr:nvSpPr>
        <xdr:cNvPr id="4" name="Rectángulo redondeado 3">
          <a:extLst>
            <a:ext uri="{FF2B5EF4-FFF2-40B4-BE49-F238E27FC236}">
              <a16:creationId xmlns:a16="http://schemas.microsoft.com/office/drawing/2014/main" id="{00000000-0008-0000-0A00-000004000000}"/>
            </a:ext>
          </a:extLst>
        </xdr:cNvPr>
        <xdr:cNvSpPr/>
      </xdr:nvSpPr>
      <xdr:spPr>
        <a:xfrm>
          <a:off x="3276600" y="13906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6</xdr:col>
      <xdr:colOff>304800</xdr:colOff>
      <xdr:row>6</xdr:row>
      <xdr:rowOff>200025</xdr:rowOff>
    </xdr:from>
    <xdr:to>
      <xdr:col>6</xdr:col>
      <xdr:colOff>676275</xdr:colOff>
      <xdr:row>6</xdr:row>
      <xdr:rowOff>400049</xdr:rowOff>
    </xdr:to>
    <xdr:sp macro="[0]!carga_tabla06" textlink="">
      <xdr:nvSpPr>
        <xdr:cNvPr id="5" name="Rectángulo redondeado 4">
          <a:extLst>
            <a:ext uri="{FF2B5EF4-FFF2-40B4-BE49-F238E27FC236}">
              <a16:creationId xmlns:a16="http://schemas.microsoft.com/office/drawing/2014/main" id="{00000000-0008-0000-0A00-000005000000}"/>
            </a:ext>
          </a:extLst>
        </xdr:cNvPr>
        <xdr:cNvSpPr/>
      </xdr:nvSpPr>
      <xdr:spPr>
        <a:xfrm>
          <a:off x="8715375" y="13906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7</xdr:col>
      <xdr:colOff>257175</xdr:colOff>
      <xdr:row>6</xdr:row>
      <xdr:rowOff>200025</xdr:rowOff>
    </xdr:from>
    <xdr:to>
      <xdr:col>7</xdr:col>
      <xdr:colOff>628650</xdr:colOff>
      <xdr:row>6</xdr:row>
      <xdr:rowOff>400049</xdr:rowOff>
    </xdr:to>
    <xdr:sp macro="[0]!carga_tabla07" textlink="">
      <xdr:nvSpPr>
        <xdr:cNvPr id="6" name="Rectángulo redondeado 5">
          <a:extLst>
            <a:ext uri="{FF2B5EF4-FFF2-40B4-BE49-F238E27FC236}">
              <a16:creationId xmlns:a16="http://schemas.microsoft.com/office/drawing/2014/main" id="{00000000-0008-0000-0A00-000006000000}"/>
            </a:ext>
          </a:extLst>
        </xdr:cNvPr>
        <xdr:cNvSpPr/>
      </xdr:nvSpPr>
      <xdr:spPr>
        <a:xfrm>
          <a:off x="9582150" y="139065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7</xdr:col>
      <xdr:colOff>428625</xdr:colOff>
      <xdr:row>33</xdr:row>
      <xdr:rowOff>285750</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3649325"/>
          <a:ext cx="901065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11</xdr:col>
      <xdr:colOff>9525</xdr:colOff>
      <xdr:row>12</xdr:row>
      <xdr:rowOff>9525</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97025" y="3981450"/>
          <a:ext cx="3990975"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8</xdr:row>
      <xdr:rowOff>0</xdr:rowOff>
    </xdr:from>
    <xdr:to>
      <xdr:col>14</xdr:col>
      <xdr:colOff>9525</xdr:colOff>
      <xdr:row>12</xdr:row>
      <xdr:rowOff>9525</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36075" y="3981450"/>
          <a:ext cx="7734300"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8</xdr:row>
      <xdr:rowOff>0</xdr:rowOff>
    </xdr:from>
    <xdr:to>
      <xdr:col>18</xdr:col>
      <xdr:colOff>9525</xdr:colOff>
      <xdr:row>12</xdr:row>
      <xdr:rowOff>9525</xdr:rowOff>
    </xdr:to>
    <xdr:pic>
      <xdr:nvPicPr>
        <xdr:cNvPr id="7" name="Imagen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622875" y="3981450"/>
          <a:ext cx="8677275" cy="237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228600</xdr:colOff>
      <xdr:row>6</xdr:row>
      <xdr:rowOff>419100</xdr:rowOff>
    </xdr:from>
    <xdr:to>
      <xdr:col>2</xdr:col>
      <xdr:colOff>600075</xdr:colOff>
      <xdr:row>6</xdr:row>
      <xdr:rowOff>619124</xdr:rowOff>
    </xdr:to>
    <xdr:sp macro="[0]!carga_tabla02" textlink="">
      <xdr:nvSpPr>
        <xdr:cNvPr id="2" name="Rectángulo redondeado 1">
          <a:extLst>
            <a:ext uri="{FF2B5EF4-FFF2-40B4-BE49-F238E27FC236}">
              <a16:creationId xmlns:a16="http://schemas.microsoft.com/office/drawing/2014/main" id="{00000000-0008-0000-0C00-000002000000}"/>
            </a:ext>
          </a:extLst>
        </xdr:cNvPr>
        <xdr:cNvSpPr/>
      </xdr:nvSpPr>
      <xdr:spPr>
        <a:xfrm>
          <a:off x="3543300"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3</xdr:col>
      <xdr:colOff>561975</xdr:colOff>
      <xdr:row>6</xdr:row>
      <xdr:rowOff>419100</xdr:rowOff>
    </xdr:from>
    <xdr:to>
      <xdr:col>3</xdr:col>
      <xdr:colOff>933450</xdr:colOff>
      <xdr:row>6</xdr:row>
      <xdr:rowOff>619124</xdr:rowOff>
    </xdr:to>
    <xdr:sp macro="[0]!carga_tabla02" textlink="">
      <xdr:nvSpPr>
        <xdr:cNvPr id="3" name="Rectángulo redondeado 2">
          <a:extLst>
            <a:ext uri="{FF2B5EF4-FFF2-40B4-BE49-F238E27FC236}">
              <a16:creationId xmlns:a16="http://schemas.microsoft.com/office/drawing/2014/main" id="{00000000-0008-0000-0C00-000003000000}"/>
            </a:ext>
          </a:extLst>
        </xdr:cNvPr>
        <xdr:cNvSpPr/>
      </xdr:nvSpPr>
      <xdr:spPr>
        <a:xfrm>
          <a:off x="4705350"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1</xdr:col>
      <xdr:colOff>657225</xdr:colOff>
      <xdr:row>6</xdr:row>
      <xdr:rowOff>419100</xdr:rowOff>
    </xdr:from>
    <xdr:to>
      <xdr:col>1</xdr:col>
      <xdr:colOff>1028700</xdr:colOff>
      <xdr:row>6</xdr:row>
      <xdr:rowOff>619124</xdr:rowOff>
    </xdr:to>
    <xdr:sp macro="[0]!carga_tabla02" textlink="">
      <xdr:nvSpPr>
        <xdr:cNvPr id="4" name="Rectángulo redondeado 3">
          <a:extLst>
            <a:ext uri="{FF2B5EF4-FFF2-40B4-BE49-F238E27FC236}">
              <a16:creationId xmlns:a16="http://schemas.microsoft.com/office/drawing/2014/main" id="{00000000-0008-0000-0C00-000004000000}"/>
            </a:ext>
          </a:extLst>
        </xdr:cNvPr>
        <xdr:cNvSpPr/>
      </xdr:nvSpPr>
      <xdr:spPr>
        <a:xfrm>
          <a:off x="2219325"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4</xdr:col>
      <xdr:colOff>495300</xdr:colOff>
      <xdr:row>6</xdr:row>
      <xdr:rowOff>419100</xdr:rowOff>
    </xdr:from>
    <xdr:to>
      <xdr:col>4</xdr:col>
      <xdr:colOff>866775</xdr:colOff>
      <xdr:row>6</xdr:row>
      <xdr:rowOff>619124</xdr:rowOff>
    </xdr:to>
    <xdr:sp macro="[0]!carga_tabla08" textlink="">
      <xdr:nvSpPr>
        <xdr:cNvPr id="5" name="Rectángulo redondeado 4">
          <a:extLst>
            <a:ext uri="{FF2B5EF4-FFF2-40B4-BE49-F238E27FC236}">
              <a16:creationId xmlns:a16="http://schemas.microsoft.com/office/drawing/2014/main" id="{00000000-0008-0000-0C00-000005000000}"/>
            </a:ext>
          </a:extLst>
        </xdr:cNvPr>
        <xdr:cNvSpPr/>
      </xdr:nvSpPr>
      <xdr:spPr>
        <a:xfrm>
          <a:off x="6124575"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5</xdr:col>
      <xdr:colOff>314325</xdr:colOff>
      <xdr:row>6</xdr:row>
      <xdr:rowOff>419100</xdr:rowOff>
    </xdr:from>
    <xdr:to>
      <xdr:col>5</xdr:col>
      <xdr:colOff>685800</xdr:colOff>
      <xdr:row>6</xdr:row>
      <xdr:rowOff>619124</xdr:rowOff>
    </xdr:to>
    <xdr:sp macro="[0]!carga_tabla09" textlink="">
      <xdr:nvSpPr>
        <xdr:cNvPr id="6" name="Rectángulo redondeado 5">
          <a:extLst>
            <a:ext uri="{FF2B5EF4-FFF2-40B4-BE49-F238E27FC236}">
              <a16:creationId xmlns:a16="http://schemas.microsoft.com/office/drawing/2014/main" id="{00000000-0008-0000-0C00-000006000000}"/>
            </a:ext>
          </a:extLst>
        </xdr:cNvPr>
        <xdr:cNvSpPr/>
      </xdr:nvSpPr>
      <xdr:spPr>
        <a:xfrm>
          <a:off x="7334250"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6</xdr:col>
      <xdr:colOff>381000</xdr:colOff>
      <xdr:row>6</xdr:row>
      <xdr:rowOff>419100</xdr:rowOff>
    </xdr:from>
    <xdr:to>
      <xdr:col>6</xdr:col>
      <xdr:colOff>752475</xdr:colOff>
      <xdr:row>6</xdr:row>
      <xdr:rowOff>619124</xdr:rowOff>
    </xdr:to>
    <xdr:sp macro="[0]!carga_tabla10" textlink="">
      <xdr:nvSpPr>
        <xdr:cNvPr id="7" name="Rectángulo redondeado 6">
          <a:extLst>
            <a:ext uri="{FF2B5EF4-FFF2-40B4-BE49-F238E27FC236}">
              <a16:creationId xmlns:a16="http://schemas.microsoft.com/office/drawing/2014/main" id="{00000000-0008-0000-0C00-000007000000}"/>
            </a:ext>
          </a:extLst>
        </xdr:cNvPr>
        <xdr:cNvSpPr/>
      </xdr:nvSpPr>
      <xdr:spPr>
        <a:xfrm>
          <a:off x="8458200"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7</xdr:col>
      <xdr:colOff>409575</xdr:colOff>
      <xdr:row>6</xdr:row>
      <xdr:rowOff>419100</xdr:rowOff>
    </xdr:from>
    <xdr:to>
      <xdr:col>7</xdr:col>
      <xdr:colOff>781050</xdr:colOff>
      <xdr:row>6</xdr:row>
      <xdr:rowOff>619124</xdr:rowOff>
    </xdr:to>
    <xdr:sp macro="[0]!carga_tabla11" textlink="">
      <xdr:nvSpPr>
        <xdr:cNvPr id="8" name="Rectángulo redondeado 7">
          <a:extLst>
            <a:ext uri="{FF2B5EF4-FFF2-40B4-BE49-F238E27FC236}">
              <a16:creationId xmlns:a16="http://schemas.microsoft.com/office/drawing/2014/main" id="{00000000-0008-0000-0C00-000008000000}"/>
            </a:ext>
          </a:extLst>
        </xdr:cNvPr>
        <xdr:cNvSpPr/>
      </xdr:nvSpPr>
      <xdr:spPr>
        <a:xfrm>
          <a:off x="9696450"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8</xdr:col>
      <xdr:colOff>447675</xdr:colOff>
      <xdr:row>6</xdr:row>
      <xdr:rowOff>419100</xdr:rowOff>
    </xdr:from>
    <xdr:to>
      <xdr:col>8</xdr:col>
      <xdr:colOff>819150</xdr:colOff>
      <xdr:row>6</xdr:row>
      <xdr:rowOff>619124</xdr:rowOff>
    </xdr:to>
    <xdr:sp macro="[0]!carga_tabla12" textlink="">
      <xdr:nvSpPr>
        <xdr:cNvPr id="9" name="Rectángulo redondeado 8">
          <a:extLst>
            <a:ext uri="{FF2B5EF4-FFF2-40B4-BE49-F238E27FC236}">
              <a16:creationId xmlns:a16="http://schemas.microsoft.com/office/drawing/2014/main" id="{00000000-0008-0000-0C00-000009000000}"/>
            </a:ext>
          </a:extLst>
        </xdr:cNvPr>
        <xdr:cNvSpPr/>
      </xdr:nvSpPr>
      <xdr:spPr>
        <a:xfrm>
          <a:off x="11039475" y="1981200"/>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4</xdr:col>
      <xdr:colOff>9525</xdr:colOff>
      <xdr:row>24</xdr:row>
      <xdr:rowOff>104775</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3790950"/>
          <a:ext cx="63341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10</xdr:row>
      <xdr:rowOff>0</xdr:rowOff>
    </xdr:from>
    <xdr:to>
      <xdr:col>8</xdr:col>
      <xdr:colOff>9525</xdr:colOff>
      <xdr:row>24</xdr:row>
      <xdr:rowOff>104775</xdr:rowOff>
    </xdr:to>
    <xdr:pic>
      <xdr:nvPicPr>
        <xdr:cNvPr id="6" name="Imagen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3790950"/>
          <a:ext cx="5810250"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12</xdr:col>
      <xdr:colOff>9525</xdr:colOff>
      <xdr:row>25</xdr:row>
      <xdr:rowOff>114300</xdr:rowOff>
    </xdr:to>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92125" y="3790950"/>
          <a:ext cx="5991225"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10</xdr:row>
      <xdr:rowOff>0</xdr:rowOff>
    </xdr:from>
    <xdr:to>
      <xdr:col>16</xdr:col>
      <xdr:colOff>9525</xdr:colOff>
      <xdr:row>24</xdr:row>
      <xdr:rowOff>104775</xdr:rowOff>
    </xdr:to>
    <xdr:pic>
      <xdr:nvPicPr>
        <xdr:cNvPr id="9" name="Imagen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535775" y="3790950"/>
          <a:ext cx="6076950"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466725</xdr:colOff>
      <xdr:row>6</xdr:row>
      <xdr:rowOff>466725</xdr:rowOff>
    </xdr:from>
    <xdr:to>
      <xdr:col>1</xdr:col>
      <xdr:colOff>838200</xdr:colOff>
      <xdr:row>6</xdr:row>
      <xdr:rowOff>666749</xdr:rowOff>
    </xdr:to>
    <xdr:sp macro="[0]!carga_tabla01" textlink="">
      <xdr:nvSpPr>
        <xdr:cNvPr id="2" name="Rectángulo redondeado 1">
          <a:extLst>
            <a:ext uri="{FF2B5EF4-FFF2-40B4-BE49-F238E27FC236}">
              <a16:creationId xmlns:a16="http://schemas.microsoft.com/office/drawing/2014/main" id="{00000000-0008-0000-0E00-000002000000}"/>
            </a:ext>
          </a:extLst>
        </xdr:cNvPr>
        <xdr:cNvSpPr/>
      </xdr:nvSpPr>
      <xdr:spPr>
        <a:xfrm>
          <a:off x="2209800" y="1971675"/>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7</xdr:col>
      <xdr:colOff>361950</xdr:colOff>
      <xdr:row>6</xdr:row>
      <xdr:rowOff>466725</xdr:rowOff>
    </xdr:from>
    <xdr:to>
      <xdr:col>7</xdr:col>
      <xdr:colOff>733425</xdr:colOff>
      <xdr:row>6</xdr:row>
      <xdr:rowOff>666749</xdr:rowOff>
    </xdr:to>
    <xdr:sp macro="[0]!carga_tabla11" textlink="">
      <xdr:nvSpPr>
        <xdr:cNvPr id="3" name="Rectángulo redondeado 2">
          <a:extLst>
            <a:ext uri="{FF2B5EF4-FFF2-40B4-BE49-F238E27FC236}">
              <a16:creationId xmlns:a16="http://schemas.microsoft.com/office/drawing/2014/main" id="{00000000-0008-0000-0E00-000003000000}"/>
            </a:ext>
          </a:extLst>
        </xdr:cNvPr>
        <xdr:cNvSpPr/>
      </xdr:nvSpPr>
      <xdr:spPr>
        <a:xfrm>
          <a:off x="8686800" y="1971675"/>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6</xdr:col>
      <xdr:colOff>257175</xdr:colOff>
      <xdr:row>6</xdr:row>
      <xdr:rowOff>466725</xdr:rowOff>
    </xdr:from>
    <xdr:to>
      <xdr:col>6</xdr:col>
      <xdr:colOff>628650</xdr:colOff>
      <xdr:row>6</xdr:row>
      <xdr:rowOff>666749</xdr:rowOff>
    </xdr:to>
    <xdr:sp macro="[0]!carga_tabla10" textlink="">
      <xdr:nvSpPr>
        <xdr:cNvPr id="4" name="Rectángulo redondeado 3">
          <a:extLst>
            <a:ext uri="{FF2B5EF4-FFF2-40B4-BE49-F238E27FC236}">
              <a16:creationId xmlns:a16="http://schemas.microsoft.com/office/drawing/2014/main" id="{00000000-0008-0000-0E00-000004000000}"/>
            </a:ext>
          </a:extLst>
        </xdr:cNvPr>
        <xdr:cNvSpPr/>
      </xdr:nvSpPr>
      <xdr:spPr>
        <a:xfrm>
          <a:off x="7639050" y="1971675"/>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4</xdr:col>
      <xdr:colOff>200025</xdr:colOff>
      <xdr:row>6</xdr:row>
      <xdr:rowOff>466725</xdr:rowOff>
    </xdr:from>
    <xdr:to>
      <xdr:col>4</xdr:col>
      <xdr:colOff>571500</xdr:colOff>
      <xdr:row>6</xdr:row>
      <xdr:rowOff>666749</xdr:rowOff>
    </xdr:to>
    <xdr:sp macro="[0]!carga_tabla07" textlink="">
      <xdr:nvSpPr>
        <xdr:cNvPr id="5" name="Rectángulo redondeado 4">
          <a:extLst>
            <a:ext uri="{FF2B5EF4-FFF2-40B4-BE49-F238E27FC236}">
              <a16:creationId xmlns:a16="http://schemas.microsoft.com/office/drawing/2014/main" id="{00000000-0008-0000-0E00-000005000000}"/>
            </a:ext>
          </a:extLst>
        </xdr:cNvPr>
        <xdr:cNvSpPr/>
      </xdr:nvSpPr>
      <xdr:spPr>
        <a:xfrm>
          <a:off x="5657850" y="1971675"/>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twoCellAnchor>
    <xdr:from>
      <xdr:col>3</xdr:col>
      <xdr:colOff>266700</xdr:colOff>
      <xdr:row>6</xdr:row>
      <xdr:rowOff>466725</xdr:rowOff>
    </xdr:from>
    <xdr:to>
      <xdr:col>3</xdr:col>
      <xdr:colOff>638175</xdr:colOff>
      <xdr:row>6</xdr:row>
      <xdr:rowOff>666749</xdr:rowOff>
    </xdr:to>
    <xdr:sp macro="[0]!carga_tabla06" textlink="">
      <xdr:nvSpPr>
        <xdr:cNvPr id="6" name="Rectángulo redondeado 5">
          <a:extLst>
            <a:ext uri="{FF2B5EF4-FFF2-40B4-BE49-F238E27FC236}">
              <a16:creationId xmlns:a16="http://schemas.microsoft.com/office/drawing/2014/main" id="{00000000-0008-0000-0E00-000006000000}"/>
            </a:ext>
          </a:extLst>
        </xdr:cNvPr>
        <xdr:cNvSpPr/>
      </xdr:nvSpPr>
      <xdr:spPr>
        <a:xfrm>
          <a:off x="4762500" y="1971675"/>
          <a:ext cx="371475" cy="20002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600">
              <a:solidFill>
                <a:sysClr val="windowText" lastClr="000000"/>
              </a:solidFill>
            </a:rPr>
            <a: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489856</xdr:colOff>
      <xdr:row>24</xdr:row>
      <xdr:rowOff>95249</xdr:rowOff>
    </xdr:from>
    <xdr:to>
      <xdr:col>15</xdr:col>
      <xdr:colOff>585108</xdr:colOff>
      <xdr:row>52</xdr:row>
      <xdr:rowOff>71420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0518320" y="8354785"/>
          <a:ext cx="7824109" cy="5691171"/>
        </a:xfrm>
        <a:prstGeom prst="rect">
          <a:avLst/>
        </a:prstGeom>
      </xdr:spPr>
    </xdr:pic>
    <xdr:clientData/>
  </xdr:twoCellAnchor>
  <xdr:twoCellAnchor editAs="oneCell">
    <xdr:from>
      <xdr:col>0</xdr:col>
      <xdr:colOff>1973037</xdr:colOff>
      <xdr:row>27</xdr:row>
      <xdr:rowOff>68036</xdr:rowOff>
    </xdr:from>
    <xdr:to>
      <xdr:col>7</xdr:col>
      <xdr:colOff>251733</xdr:colOff>
      <xdr:row>50</xdr:row>
      <xdr:rowOff>35379</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3037" y="8939893"/>
          <a:ext cx="8307160" cy="4661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ternos" displayName="Internos" ref="B2:B10" totalsRowShown="0" headerRowDxfId="2261" headerRowBorderDxfId="2260" tableBorderDxfId="2259" headerRowCellStyle="Normal 4" dataCellStyle="Normal 4">
  <autoFilter ref="B2:B10" xr:uid="{00000000-0009-0000-0100-000001000000}"/>
  <tableColumns count="1">
    <tableColumn id="1" xr3:uid="{00000000-0010-0000-0000-000001000000}" name="Códigos de riesgo Internos" dataCellStyle="Normal 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_R008_Ambiente" displayName="_R008_Ambiente" ref="R2:R7" totalsRowShown="0" headerRowDxfId="2220" dataDxfId="2218" headerRowBorderDxfId="2219" tableBorderDxfId="2217" headerRowCellStyle="Normal 4" dataCellStyle="Normal 4">
  <autoFilter ref="R2:R7" xr:uid="{00000000-0009-0000-0100-00000A000000}"/>
  <tableColumns count="1">
    <tableColumn id="1" xr3:uid="{00000000-0010-0000-0900-000001000000}" name="_R008_Ambiente" dataDxfId="2216" dataCellStyle="Normal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_R009_Politicos" displayName="_R009_Politicos" ref="T2:T7" totalsRowShown="0" headerRowDxfId="2215" dataDxfId="2213" headerRowBorderDxfId="2214" tableBorderDxfId="2212" headerRowCellStyle="Normal 4" dataCellStyle="Normal 4">
  <autoFilter ref="T2:T7" xr:uid="{00000000-0009-0000-0100-00000B000000}"/>
  <tableColumns count="1">
    <tableColumn id="1" xr3:uid="{00000000-0010-0000-0A00-000001000000}" name="_R009_Politicos" dataDxfId="2211" dataCellStyle="Normal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_R010_Ambiental" displayName="_R010_Ambiental" ref="V2:V6" totalsRowShown="0" headerRowDxfId="2210" dataDxfId="2208" headerRowBorderDxfId="2209" tableBorderDxfId="2207" headerRowCellStyle="Normal 4" dataCellStyle="Normal 4">
  <autoFilter ref="V2:V6" xr:uid="{00000000-0009-0000-0100-00000C000000}"/>
  <tableColumns count="1">
    <tableColumn id="1" xr3:uid="{00000000-0010-0000-0B00-000001000000}" name="_R010_Ambiental" dataDxfId="2206" dataCellStyle="Normal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_R011_Financiero_" displayName="_R011_Financiero_" ref="X2:X6" totalsRowShown="0" headerRowDxfId="2205" headerRowBorderDxfId="2204" tableBorderDxfId="2203" headerRowCellStyle="Normal 4">
  <autoFilter ref="X2:X6" xr:uid="{00000000-0009-0000-0100-00000D000000}"/>
  <tableColumns count="1">
    <tableColumn id="1" xr3:uid="{00000000-0010-0000-0C00-000001000000}" name="_R011_Financiero_"/>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_R012_Social" displayName="_R012_Social" ref="Z2:Z9" totalsRowShown="0" headerRowDxfId="2202" dataDxfId="2200" headerRowBorderDxfId="2201" tableBorderDxfId="2199" headerRowCellStyle="Normal 4" dataCellStyle="Normal 4">
  <autoFilter ref="Z2:Z9" xr:uid="{00000000-0009-0000-0100-00000E000000}"/>
  <tableColumns count="1">
    <tableColumn id="1" xr3:uid="{00000000-0010-0000-0D00-000001000000}" name="_R012_Social" dataDxfId="2198" dataCellStyle="Normal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_R013_Legal" displayName="_R013_Legal" ref="AB2:AB6" totalsRowShown="0" headerRowDxfId="2197" dataDxfId="2195" headerRowBorderDxfId="2196" tableBorderDxfId="2194" headerRowCellStyle="Normal 4" dataCellStyle="Normal 4">
  <autoFilter ref="AB2:AB6" xr:uid="{00000000-0009-0000-0100-00000F000000}"/>
  <tableColumns count="1">
    <tableColumn id="1" xr3:uid="{00000000-0010-0000-0E00-000001000000}" name="_R013_Legal" dataDxfId="2193" dataCellStyle="Normal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_R014_Informacion" displayName="_R014_Informacion" ref="AD2:AD7" totalsRowShown="0" headerRowDxfId="2192" dataDxfId="2190" headerRowBorderDxfId="2191" tableBorderDxfId="2189" headerRowCellStyle="Normal 4" dataCellStyle="Normal 4">
  <autoFilter ref="AD2:AD7" xr:uid="{00000000-0009-0000-0100-000010000000}"/>
  <tableColumns count="1">
    <tableColumn id="1" xr3:uid="{00000000-0010-0000-0F00-000001000000}" name="_R014_Informacion" dataDxfId="2188" dataCellStyle="Normal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_R015_Institucional" displayName="_R015_Institucional" ref="AF2:AF8" totalsRowShown="0" headerRowDxfId="2187" dataDxfId="2185" headerRowBorderDxfId="2186" tableBorderDxfId="2184" headerRowCellStyle="Normal 4" dataCellStyle="Normal 4">
  <autoFilter ref="AF2:AF8" xr:uid="{00000000-0009-0000-0100-000011000000}"/>
  <tableColumns count="1">
    <tableColumn id="1" xr3:uid="{00000000-0010-0000-1000-000001000000}" name="_R015_Institucional" dataDxfId="2183" dataCellStyle="Normal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Externos" displayName="Externos" ref="B16:B23" totalsRowShown="0" headerRowDxfId="2258" headerRowBorderDxfId="2257" tableBorderDxfId="2256" headerRowCellStyle="Normal 4" dataCellStyle="Normal 4">
  <autoFilter ref="B16:B23" xr:uid="{00000000-0009-0000-0100-000002000000}"/>
  <tableColumns count="1">
    <tableColumn id="1" xr3:uid="{00000000-0010-0000-0100-000001000000}" name="Códigos de riesgo Externos" dataCellStyle="Normal 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_R001_Tecnologias_de_Informacion" displayName="_R001_Tecnologias_de_Informacion" ref="D2:D8" totalsRowShown="0" headerRowDxfId="2255" dataDxfId="2253" headerRowBorderDxfId="2254" tableBorderDxfId="2252" headerRowCellStyle="Normal 4" dataCellStyle="Normal 4">
  <autoFilter ref="D2:D8" xr:uid="{00000000-0009-0000-0100-000003000000}"/>
  <tableColumns count="1">
    <tableColumn id="1" xr3:uid="{00000000-0010-0000-0200-000001000000}" name="_R001_Tecnologias_de_Informacion" dataDxfId="2251" dataCellStyle="Normal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_R002_Presupuestario" displayName="_R002_Presupuestario" ref="F2:F4" totalsRowShown="0" headerRowDxfId="2250" dataDxfId="2248" headerRowBorderDxfId="2249" tableBorderDxfId="2247" headerRowCellStyle="Normal 4" dataCellStyle="Normal 4">
  <autoFilter ref="F2:F4" xr:uid="{00000000-0009-0000-0100-000004000000}"/>
  <tableColumns count="1">
    <tableColumn id="1" xr3:uid="{00000000-0010-0000-0300-000001000000}" name="_R002_Presupuestario" dataDxfId="2246" dataCellStyle="Normal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_R003_Operativo" displayName="_R003_Operativo" ref="H2:H15" totalsRowShown="0" headerRowDxfId="2245" dataDxfId="2243" headerRowBorderDxfId="2244" tableBorderDxfId="2242" headerRowCellStyle="Normal 4" dataCellStyle="Normal 4">
  <autoFilter ref="H2:H15" xr:uid="{00000000-0009-0000-0100-000005000000}"/>
  <tableColumns count="1">
    <tableColumn id="1" xr3:uid="{00000000-0010-0000-0400-000001000000}" name="_R003_Operativo" dataDxfId="2241" dataCellStyle="Normal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_R004_Insumos" displayName="_R004_Insumos" ref="J2:J10" totalsRowShown="0" headerRowDxfId="2240" dataDxfId="2238" headerRowBorderDxfId="2239" tableBorderDxfId="2237" headerRowCellStyle="Normal 4" dataCellStyle="Normal 4">
  <autoFilter ref="J2:J10" xr:uid="{00000000-0009-0000-0100-000006000000}"/>
  <tableColumns count="1">
    <tableColumn id="1" xr3:uid="{00000000-0010-0000-0500-000001000000}" name="_R004_Insumos" dataDxfId="2236" dataCellStyle="Normal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_R005_Estrategico" displayName="_R005_Estrategico" ref="L2:L10" totalsRowShown="0" headerRowDxfId="2235" dataDxfId="2233" headerRowBorderDxfId="2234" tableBorderDxfId="2232" headerRowCellStyle="Normal 4" dataCellStyle="Normal 4">
  <autoFilter ref="L2:L10" xr:uid="{00000000-0009-0000-0100-000007000000}"/>
  <tableColumns count="1">
    <tableColumn id="1" xr3:uid="{00000000-0010-0000-0600-000001000000}" name="_R005_Estrategico" dataDxfId="2231" dataCellStyle="Normal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_R006_Informacion" displayName="_R006_Informacion" ref="N2:N6" totalsRowShown="0" headerRowDxfId="2230" dataDxfId="2228" headerRowBorderDxfId="2229" tableBorderDxfId="2227" headerRowCellStyle="Normal 4" dataCellStyle="Normal 4">
  <autoFilter ref="N2:N6" xr:uid="{00000000-0009-0000-0100-000008000000}"/>
  <tableColumns count="1">
    <tableColumn id="1" xr3:uid="{00000000-0010-0000-0700-000001000000}" name="_R006_Informacion" dataDxfId="2226" dataCellStyle="Normal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_R007_Recurso_Humano" displayName="_R007_Recurso_Humano" ref="P2:P15" totalsRowShown="0" headerRowDxfId="2225" dataDxfId="2223" headerRowBorderDxfId="2224" tableBorderDxfId="2222" headerRowCellStyle="Normal 4" dataCellStyle="Normal 4">
  <autoFilter ref="P2:P15" xr:uid="{00000000-0009-0000-0100-000009000000}"/>
  <tableColumns count="1">
    <tableColumn id="1" xr3:uid="{00000000-0010-0000-0800-000001000000}" name="_R007_Recurso_Humano" dataDxfId="2221" dataCellStyle="Normal 4"/>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0"/>
  <dimension ref="A1:I22"/>
  <sheetViews>
    <sheetView topLeftCell="C1" workbookViewId="0">
      <selection activeCell="E13" sqref="E13:H13"/>
    </sheetView>
  </sheetViews>
  <sheetFormatPr baseColWidth="10" defaultColWidth="11.453125" defaultRowHeight="14.5" x14ac:dyDescent="0.35"/>
  <cols>
    <col min="5" max="7" width="14.36328125" customWidth="1"/>
  </cols>
  <sheetData>
    <row r="1" spans="1:9" x14ac:dyDescent="0.35">
      <c r="A1" s="236"/>
      <c r="B1" s="237"/>
      <c r="C1" s="237"/>
      <c r="D1" s="237"/>
      <c r="E1" s="237"/>
      <c r="F1" s="237"/>
      <c r="G1" s="237"/>
      <c r="H1" s="237"/>
      <c r="I1" s="238"/>
    </row>
    <row r="2" spans="1:9" ht="15" customHeight="1" x14ac:dyDescent="0.35">
      <c r="A2" s="239"/>
      <c r="B2" s="311" t="s">
        <v>0</v>
      </c>
      <c r="C2" s="316"/>
      <c r="D2" s="316"/>
      <c r="E2" s="316"/>
      <c r="F2" s="316"/>
      <c r="G2" s="316"/>
      <c r="H2" s="316"/>
      <c r="I2" s="240"/>
    </row>
    <row r="3" spans="1:9" ht="15" customHeight="1" x14ac:dyDescent="0.35">
      <c r="A3" s="239"/>
      <c r="B3" s="316"/>
      <c r="C3" s="316"/>
      <c r="D3" s="316"/>
      <c r="E3" s="316"/>
      <c r="F3" s="316"/>
      <c r="G3" s="316"/>
      <c r="H3" s="316"/>
      <c r="I3" s="240"/>
    </row>
    <row r="4" spans="1:9" ht="15" customHeight="1" x14ac:dyDescent="0.35">
      <c r="A4" s="239"/>
      <c r="B4" s="316"/>
      <c r="C4" s="316"/>
      <c r="D4" s="316"/>
      <c r="E4" s="316"/>
      <c r="F4" s="316"/>
      <c r="G4" s="316"/>
      <c r="H4" s="316"/>
      <c r="I4" s="240"/>
    </row>
    <row r="5" spans="1:9" ht="15" customHeight="1" x14ac:dyDescent="0.35">
      <c r="A5" s="239"/>
      <c r="B5" s="316"/>
      <c r="C5" s="316"/>
      <c r="D5" s="316"/>
      <c r="E5" s="316"/>
      <c r="F5" s="316"/>
      <c r="G5" s="316"/>
      <c r="H5" s="316"/>
      <c r="I5" s="240"/>
    </row>
    <row r="6" spans="1:9" ht="15" customHeight="1" x14ac:dyDescent="0.35">
      <c r="A6" s="239"/>
      <c r="B6" s="316"/>
      <c r="C6" s="316"/>
      <c r="D6" s="316"/>
      <c r="E6" s="316"/>
      <c r="F6" s="316"/>
      <c r="G6" s="316"/>
      <c r="H6" s="316"/>
      <c r="I6" s="240"/>
    </row>
    <row r="7" spans="1:9" ht="15" customHeight="1" x14ac:dyDescent="0.35">
      <c r="A7" s="239"/>
      <c r="B7" s="316"/>
      <c r="C7" s="316"/>
      <c r="D7" s="316"/>
      <c r="E7" s="316"/>
      <c r="F7" s="316"/>
      <c r="G7" s="316"/>
      <c r="H7" s="316"/>
      <c r="I7" s="240"/>
    </row>
    <row r="8" spans="1:9" ht="15" customHeight="1" x14ac:dyDescent="0.35">
      <c r="A8" s="239"/>
      <c r="B8" s="241"/>
      <c r="C8" s="241"/>
      <c r="D8" s="241"/>
      <c r="E8" s="241"/>
      <c r="F8" s="241"/>
      <c r="G8" s="241"/>
      <c r="H8" s="241"/>
      <c r="I8" s="240"/>
    </row>
    <row r="9" spans="1:9" ht="25" x14ac:dyDescent="0.35">
      <c r="A9" s="239"/>
      <c r="B9" s="317" t="s">
        <v>1</v>
      </c>
      <c r="C9" s="317"/>
      <c r="D9" s="318"/>
      <c r="E9" s="294">
        <v>2024</v>
      </c>
      <c r="F9" s="295"/>
      <c r="G9" s="295"/>
      <c r="H9" s="241"/>
      <c r="I9" s="240"/>
    </row>
    <row r="10" spans="1:9" ht="15" customHeight="1" x14ac:dyDescent="0.35">
      <c r="A10" s="239"/>
      <c r="B10" s="241"/>
      <c r="C10" s="241"/>
      <c r="D10" s="241"/>
      <c r="E10" s="241"/>
      <c r="F10" s="241"/>
      <c r="G10" s="241"/>
      <c r="H10" s="241"/>
      <c r="I10" s="240"/>
    </row>
    <row r="11" spans="1:9" ht="35.25" customHeight="1" x14ac:dyDescent="0.35">
      <c r="A11" s="239"/>
      <c r="B11" s="319" t="s">
        <v>2</v>
      </c>
      <c r="C11" s="319"/>
      <c r="D11" s="319"/>
      <c r="E11" s="320" t="s">
        <v>3</v>
      </c>
      <c r="F11" s="321"/>
      <c r="G11" s="321"/>
      <c r="H11" s="322"/>
      <c r="I11" s="240"/>
    </row>
    <row r="12" spans="1:9" ht="33" customHeight="1" x14ac:dyDescent="0.35">
      <c r="A12" s="239"/>
      <c r="B12" s="241"/>
      <c r="C12" s="241"/>
      <c r="D12" s="241"/>
      <c r="E12" s="296"/>
      <c r="F12" s="296"/>
      <c r="G12" s="296"/>
      <c r="H12" s="296"/>
      <c r="I12" s="240"/>
    </row>
    <row r="13" spans="1:9" ht="33" customHeight="1" x14ac:dyDescent="0.35">
      <c r="A13" s="239"/>
      <c r="B13" s="319" t="s">
        <v>4</v>
      </c>
      <c r="C13" s="319"/>
      <c r="D13" s="319"/>
      <c r="E13" s="320" t="s">
        <v>1169</v>
      </c>
      <c r="F13" s="321"/>
      <c r="G13" s="321"/>
      <c r="H13" s="322"/>
      <c r="I13" s="240"/>
    </row>
    <row r="14" spans="1:9" ht="15" customHeight="1" x14ac:dyDescent="0.35">
      <c r="A14" s="239"/>
      <c r="B14" s="241"/>
      <c r="C14" s="241"/>
      <c r="D14" s="241"/>
      <c r="E14" s="241"/>
      <c r="F14" s="241"/>
      <c r="G14" s="241"/>
      <c r="H14" s="241"/>
      <c r="I14" s="240"/>
    </row>
    <row r="15" spans="1:9" ht="15" customHeight="1" x14ac:dyDescent="0.35">
      <c r="A15" s="239"/>
      <c r="B15" s="323" t="s">
        <v>5</v>
      </c>
      <c r="C15" s="323"/>
      <c r="D15" s="323"/>
      <c r="E15" s="324" t="s">
        <v>6</v>
      </c>
      <c r="F15" s="325"/>
      <c r="G15" s="325"/>
      <c r="H15" s="326"/>
      <c r="I15" s="240"/>
    </row>
    <row r="16" spans="1:9" ht="39.75" customHeight="1" x14ac:dyDescent="0.35">
      <c r="A16" s="239"/>
      <c r="B16" s="241"/>
      <c r="C16" s="241"/>
      <c r="D16" s="241"/>
      <c r="E16" s="241"/>
      <c r="F16" s="241"/>
      <c r="G16" s="241"/>
      <c r="H16" s="241"/>
      <c r="I16" s="240"/>
    </row>
    <row r="17" spans="1:9" x14ac:dyDescent="0.35">
      <c r="A17" s="239"/>
      <c r="B17" s="241"/>
      <c r="C17" s="241"/>
      <c r="D17" s="311" t="s">
        <v>7</v>
      </c>
      <c r="E17" s="311"/>
      <c r="F17" s="312" t="s">
        <v>8</v>
      </c>
      <c r="G17" s="312" t="s">
        <v>9</v>
      </c>
      <c r="H17" s="241"/>
      <c r="I17" s="240"/>
    </row>
    <row r="18" spans="1:9" x14ac:dyDescent="0.35">
      <c r="A18" s="239"/>
      <c r="B18" s="241"/>
      <c r="C18" s="241"/>
      <c r="D18" s="311"/>
      <c r="E18" s="311"/>
      <c r="F18" s="312"/>
      <c r="G18" s="312"/>
      <c r="H18" s="241"/>
      <c r="I18" s="240"/>
    </row>
    <row r="19" spans="1:9" ht="21" x14ac:dyDescent="0.35">
      <c r="A19" s="239"/>
      <c r="B19" s="241"/>
      <c r="C19" s="241"/>
      <c r="D19" s="311"/>
      <c r="E19" s="311"/>
      <c r="F19" s="245">
        <f>COUNTA(Filtros!E16:E1000)</f>
        <v>167</v>
      </c>
      <c r="G19" s="245">
        <f>COUNTA(Filtros!H16:H1000)</f>
        <v>3</v>
      </c>
      <c r="H19" s="241"/>
      <c r="I19" s="240"/>
    </row>
    <row r="20" spans="1:9" x14ac:dyDescent="0.35">
      <c r="A20" s="239"/>
      <c r="B20" s="241"/>
      <c r="C20" s="241"/>
      <c r="D20" s="241"/>
      <c r="E20" s="241"/>
      <c r="F20" s="241"/>
      <c r="G20" s="241"/>
      <c r="H20" s="241"/>
      <c r="I20" s="240"/>
    </row>
    <row r="21" spans="1:9" ht="25" x14ac:dyDescent="0.5">
      <c r="A21" s="313" t="s">
        <v>10</v>
      </c>
      <c r="B21" s="314"/>
      <c r="C21" s="314"/>
      <c r="D21" s="314"/>
      <c r="E21" s="314"/>
      <c r="F21" s="314"/>
      <c r="G21" s="314"/>
      <c r="H21" s="314"/>
      <c r="I21" s="315"/>
    </row>
    <row r="22" spans="1:9" ht="15" thickBot="1" x14ac:dyDescent="0.4">
      <c r="A22" s="242"/>
      <c r="B22" s="243"/>
      <c r="C22" s="243"/>
      <c r="D22" s="243"/>
      <c r="E22" s="243"/>
      <c r="F22" s="243"/>
      <c r="G22" s="243"/>
      <c r="H22" s="243"/>
      <c r="I22" s="244"/>
    </row>
  </sheetData>
  <sheetProtection algorithmName="SHA-512" hashValue="9HKWKxYDwyTtKky0jWdzYr9ZPyMxfXAznkI4Ch2k295DmPLnIWsL55iaXtsAJGGcEecFb7FmkvbfNplOS/cJCw==" saltValue="eLvRfzJDZ+S51KHSAy+30A==" spinCount="100000" sheet="1" objects="1" scenarios="1" formatColumns="0" formatRows="0" selectLockedCells="1"/>
  <mergeCells count="12">
    <mergeCell ref="D17:E19"/>
    <mergeCell ref="F17:F18"/>
    <mergeCell ref="G17:G18"/>
    <mergeCell ref="A21:I21"/>
    <mergeCell ref="B2:H7"/>
    <mergeCell ref="B9:D9"/>
    <mergeCell ref="B11:D11"/>
    <mergeCell ref="E11:H11"/>
    <mergeCell ref="B13:D13"/>
    <mergeCell ref="E13:H13"/>
    <mergeCell ref="B15:D15"/>
    <mergeCell ref="E15:H1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'Validaciones SEVRI'!$O$2:$O$9</xm:f>
          </x14:formula1>
          <xm:sqref>E9</xm:sqref>
        </x14:dataValidation>
        <x14:dataValidation type="list" allowBlank="1" showInputMessage="1" showErrorMessage="1" xr:uid="{00000000-0002-0000-0000-000001000000}">
          <x14:formula1>
            <xm:f>'Validaciones SEVRI'!$L$2:$L$13</xm:f>
          </x14:formula1>
          <xm:sqref>E15:H15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A1:AA1088"/>
  <sheetViews>
    <sheetView showGridLines="0" zoomScale="91" zoomScaleNormal="91" workbookViewId="0">
      <pane ySplit="7" topLeftCell="A226" activePane="bottomLeft" state="frozen"/>
      <selection pane="bottomLeft" activeCell="E226" sqref="E226"/>
    </sheetView>
  </sheetViews>
  <sheetFormatPr baseColWidth="10" defaultColWidth="14.453125" defaultRowHeight="20.25" customHeight="1" x14ac:dyDescent="0.35"/>
  <cols>
    <col min="1" max="1" width="25.36328125" style="107" customWidth="1"/>
    <col min="2" max="2" width="43" style="107" customWidth="1"/>
    <col min="3" max="3" width="26" style="107" customWidth="1"/>
    <col min="4" max="4" width="32.6328125" style="107" customWidth="1"/>
    <col min="5" max="5" width="33.453125" style="107" customWidth="1"/>
    <col min="6" max="6" width="14.08984375" style="107" customWidth="1"/>
    <col min="7" max="7" width="19.08984375" style="107" customWidth="1"/>
    <col min="8" max="8" width="26" style="107" customWidth="1"/>
    <col min="9" max="9" width="13.90625" style="107" customWidth="1"/>
    <col min="11" max="11" width="4.90625" style="105" hidden="1" customWidth="1"/>
    <col min="12" max="12" width="24.453125" style="106" bestFit="1" customWidth="1"/>
    <col min="13" max="13" width="3.54296875" style="106" customWidth="1"/>
    <col min="14" max="27" width="22.08984375" style="107" customWidth="1"/>
    <col min="28" max="16384" width="14.453125" style="107"/>
  </cols>
  <sheetData>
    <row r="1" spans="1:27" ht="20.25" customHeight="1" x14ac:dyDescent="0.35">
      <c r="A1" s="473" t="s">
        <v>707</v>
      </c>
      <c r="B1" s="474"/>
      <c r="C1" s="474"/>
      <c r="D1" s="474"/>
      <c r="E1" s="474"/>
      <c r="F1" s="474"/>
      <c r="G1" s="474"/>
      <c r="H1" s="474"/>
      <c r="I1" s="474"/>
    </row>
    <row r="2" spans="1:27" ht="20.25" customHeight="1" x14ac:dyDescent="0.35">
      <c r="A2" s="473" t="s">
        <v>924</v>
      </c>
      <c r="B2" s="474"/>
      <c r="C2" s="474"/>
      <c r="D2" s="474"/>
      <c r="E2" s="474"/>
      <c r="F2" s="474"/>
      <c r="G2" s="474"/>
      <c r="H2" s="474"/>
      <c r="I2" s="474"/>
    </row>
    <row r="3" spans="1:27" ht="20.25" customHeight="1" x14ac:dyDescent="0.35">
      <c r="A3" s="473" t="str">
        <f>PAO!A4</f>
        <v>Unidad de Planificación</v>
      </c>
      <c r="B3" s="474"/>
      <c r="C3" s="474"/>
      <c r="D3" s="474"/>
      <c r="E3" s="474"/>
      <c r="F3" s="474"/>
      <c r="G3" s="474"/>
      <c r="H3" s="474"/>
      <c r="I3" s="474"/>
    </row>
    <row r="4" spans="1:27" ht="20.25" customHeight="1" x14ac:dyDescent="0.35">
      <c r="A4" s="473" t="s">
        <v>925</v>
      </c>
      <c r="B4" s="474"/>
      <c r="C4" s="474"/>
      <c r="D4" s="474"/>
      <c r="E4" s="474"/>
      <c r="F4" s="474"/>
      <c r="G4" s="474"/>
      <c r="H4" s="474"/>
      <c r="I4" s="474"/>
    </row>
    <row r="5" spans="1:27" ht="20.25" customHeight="1" thickBot="1" x14ac:dyDescent="0.4">
      <c r="A5" s="473" t="s">
        <v>926</v>
      </c>
      <c r="B5" s="474"/>
      <c r="C5" s="474"/>
      <c r="D5" s="474"/>
      <c r="E5" s="474"/>
      <c r="F5" s="474"/>
      <c r="G5" s="474"/>
      <c r="H5" s="474"/>
      <c r="I5" s="474"/>
    </row>
    <row r="6" spans="1:27" ht="26.25" customHeight="1" thickBot="1" x14ac:dyDescent="0.4">
      <c r="A6" s="467" t="s">
        <v>927</v>
      </c>
      <c r="B6" s="467" t="s">
        <v>928</v>
      </c>
      <c r="C6" s="467" t="s">
        <v>929</v>
      </c>
      <c r="D6" s="467" t="s">
        <v>930</v>
      </c>
      <c r="E6" s="467" t="s">
        <v>931</v>
      </c>
      <c r="F6" s="469" t="s">
        <v>932</v>
      </c>
      <c r="G6" s="470"/>
      <c r="H6" s="475" t="s">
        <v>933</v>
      </c>
      <c r="I6" s="471" t="s">
        <v>934</v>
      </c>
      <c r="K6" s="108"/>
    </row>
    <row r="7" spans="1:27" ht="20.25" customHeight="1" thickBot="1" x14ac:dyDescent="0.4">
      <c r="A7" s="468"/>
      <c r="B7" s="468"/>
      <c r="C7" s="468"/>
      <c r="D7" s="468"/>
      <c r="E7" s="468"/>
      <c r="F7" s="109" t="s">
        <v>125</v>
      </c>
      <c r="G7" s="109" t="s">
        <v>126</v>
      </c>
      <c r="H7" s="476"/>
      <c r="I7" s="472"/>
    </row>
    <row r="8" spans="1:27" s="140" customFormat="1" ht="50.15" customHeight="1" thickBot="1" x14ac:dyDescent="0.3">
      <c r="A8" s="181" t="s">
        <v>935</v>
      </c>
      <c r="B8" s="459" t="str">
        <f>+PAO!B7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 s="460"/>
      <c r="D8" s="460"/>
      <c r="E8" s="460"/>
      <c r="F8" s="460"/>
      <c r="G8" s="460"/>
      <c r="H8" s="460"/>
      <c r="I8" s="460"/>
      <c r="J8" s="106"/>
      <c r="K8" s="105"/>
      <c r="L8" s="106"/>
      <c r="M8" s="106"/>
      <c r="N8" s="106"/>
      <c r="O8" s="106"/>
      <c r="P8" s="106"/>
      <c r="Q8" s="106"/>
      <c r="R8" s="106"/>
      <c r="S8" s="106"/>
      <c r="T8" s="106"/>
      <c r="U8" s="106"/>
      <c r="V8" s="106"/>
      <c r="W8" s="106"/>
      <c r="X8" s="106"/>
      <c r="Y8" s="106"/>
      <c r="Z8" s="106"/>
      <c r="AA8" s="106"/>
    </row>
    <row r="9" spans="1:27" ht="50.15" customHeight="1" x14ac:dyDescent="0.35">
      <c r="A9" s="180" t="s">
        <v>936</v>
      </c>
      <c r="B9" s="461" t="str">
        <f>CONCATENATE(PAO!A9,". ",PAO!A10)</f>
        <v>1. Contar con los recursos que nos permita efectuar el cambio o reparación del montacargas en forma expedita cuando este sufra algun tipo de problema que le impida un normal funcionamiento.</v>
      </c>
      <c r="C9" s="462"/>
      <c r="D9" s="462"/>
      <c r="E9" s="462"/>
      <c r="F9" s="462"/>
      <c r="G9" s="462"/>
      <c r="H9" s="462"/>
      <c r="I9" s="463"/>
      <c r="K9" s="110"/>
      <c r="N9" s="111"/>
      <c r="O9" s="111"/>
      <c r="P9" s="111"/>
      <c r="Q9" s="111"/>
      <c r="R9" s="111"/>
      <c r="S9" s="111"/>
      <c r="T9" s="111"/>
      <c r="U9" s="111"/>
      <c r="V9" s="111"/>
      <c r="W9" s="111"/>
      <c r="X9" s="111"/>
      <c r="Y9" s="111"/>
      <c r="Z9" s="111"/>
      <c r="AA9" s="111"/>
    </row>
    <row r="10" spans="1:27" ht="110.4" customHeight="1" x14ac:dyDescent="0.35">
      <c r="A10" s="112" t="str">
        <f>CONCATENATE(PAO!A9,". ", "1")</f>
        <v>1. 1</v>
      </c>
      <c r="B10" s="104" t="s">
        <v>499</v>
      </c>
      <c r="C10" s="104" t="s">
        <v>1262</v>
      </c>
      <c r="D10" s="104" t="s">
        <v>1263</v>
      </c>
      <c r="E10" s="146" t="s">
        <v>1264</v>
      </c>
      <c r="F10" s="464" t="str">
        <f>IFERROR(VLOOKUP(B10,'Validaciones SEVRI'!$D$2:$E$1000,2,FALSE),"")</f>
        <v>R003 Operativo</v>
      </c>
      <c r="G10" s="465"/>
      <c r="H10" s="147" t="s">
        <v>1265</v>
      </c>
      <c r="I10" s="148"/>
      <c r="K10" s="105">
        <f t="shared" ref="K10:K16" si="0">IF(B10&lt;1,0, 1)</f>
        <v>1</v>
      </c>
      <c r="L10" s="466" t="str">
        <f>A3</f>
        <v>Unidad de Planificación</v>
      </c>
      <c r="M10" s="466"/>
    </row>
    <row r="11" spans="1:27" ht="14.5" x14ac:dyDescent="0.35">
      <c r="A11" s="112" t="str">
        <f>CONCATENATE(PAO!A9,". ", "2")</f>
        <v>1. 2</v>
      </c>
      <c r="B11" s="104" t="s">
        <v>1220</v>
      </c>
      <c r="C11" s="104"/>
      <c r="D11" s="104"/>
      <c r="E11" s="146"/>
      <c r="F11" s="464" t="str">
        <f>IFERROR(VLOOKUP(B11,'Validaciones SEVRI'!$D$2:$E$1000,2,FALSE),"")</f>
        <v/>
      </c>
      <c r="G11" s="465"/>
      <c r="H11" s="147"/>
      <c r="I11" s="148"/>
      <c r="K11" s="105">
        <f t="shared" si="0"/>
        <v>1</v>
      </c>
      <c r="L11" s="113" t="s">
        <v>937</v>
      </c>
      <c r="M11" s="113">
        <f>K1088</f>
        <v>32</v>
      </c>
    </row>
    <row r="12" spans="1:27" ht="14.5" x14ac:dyDescent="0.35">
      <c r="A12" s="112" t="str">
        <f>CONCATENATE(PAO!A9,". ","3")</f>
        <v>1. 3</v>
      </c>
      <c r="B12" s="104"/>
      <c r="C12" s="104"/>
      <c r="D12" s="104"/>
      <c r="E12" s="146"/>
      <c r="F12" s="464" t="str">
        <f>IFERROR(VLOOKUP(B12,'Validaciones SEVRI'!$D$2:$E$1000,2,FALSE),"")</f>
        <v/>
      </c>
      <c r="G12" s="465"/>
      <c r="H12" s="147"/>
      <c r="I12" s="148"/>
      <c r="K12" s="105">
        <f t="shared" si="0"/>
        <v>0</v>
      </c>
    </row>
    <row r="13" spans="1:27" ht="14.5" x14ac:dyDescent="0.35">
      <c r="A13" s="112" t="str">
        <f>CONCATENATE(PAO!A9,". ", "4")</f>
        <v>1. 4</v>
      </c>
      <c r="B13" s="104"/>
      <c r="C13" s="104"/>
      <c r="D13" s="104"/>
      <c r="E13" s="146"/>
      <c r="F13" s="464" t="str">
        <f>IFERROR(VLOOKUP(B13,'Validaciones SEVRI'!$D$2:$E$1000,2,FALSE),"")</f>
        <v/>
      </c>
      <c r="G13" s="465"/>
      <c r="H13" s="147"/>
      <c r="I13" s="148"/>
      <c r="K13" s="105">
        <f t="shared" si="0"/>
        <v>0</v>
      </c>
    </row>
    <row r="14" spans="1:27" ht="14.5" x14ac:dyDescent="0.35">
      <c r="A14" s="112" t="str">
        <f>CONCATENATE(PAO!A9,". ", "5")</f>
        <v>1. 5</v>
      </c>
      <c r="B14" s="104"/>
      <c r="C14" s="104"/>
      <c r="D14" s="104"/>
      <c r="E14" s="146"/>
      <c r="F14" s="464" t="str">
        <f>IFERROR(VLOOKUP(B14,'Validaciones SEVRI'!$D$2:$E$1000,2,FALSE),"")</f>
        <v/>
      </c>
      <c r="G14" s="465"/>
      <c r="H14" s="147"/>
      <c r="I14" s="148"/>
      <c r="K14" s="105">
        <f t="shared" si="0"/>
        <v>0</v>
      </c>
    </row>
    <row r="15" spans="1:27" ht="14.5" x14ac:dyDescent="0.35">
      <c r="A15" s="112" t="str">
        <f>CONCATENATE(PAO!A9,". ", "6")</f>
        <v>1. 6</v>
      </c>
      <c r="B15" s="104"/>
      <c r="C15" s="104"/>
      <c r="D15" s="104"/>
      <c r="E15" s="146"/>
      <c r="F15" s="464" t="str">
        <f>IFERROR(VLOOKUP(B15,'Validaciones SEVRI'!$D$2:$E$1000,2,FALSE),"")</f>
        <v/>
      </c>
      <c r="G15" s="465"/>
      <c r="H15" s="147"/>
      <c r="I15" s="148"/>
      <c r="K15" s="105">
        <f t="shared" si="0"/>
        <v>0</v>
      </c>
    </row>
    <row r="16" spans="1:27" ht="15" thickBot="1" x14ac:dyDescent="0.4">
      <c r="A16" s="112" t="str">
        <f>CONCATENATE(PAO!A9,". ", "7")</f>
        <v>1. 7</v>
      </c>
      <c r="B16" s="104"/>
      <c r="C16" s="104"/>
      <c r="D16" s="104"/>
      <c r="E16" s="146"/>
      <c r="F16" s="464" t="str">
        <f>IFERROR(VLOOKUP(B16,'Validaciones SEVRI'!$D$2:$E$1000,2,FALSE),"")</f>
        <v/>
      </c>
      <c r="G16" s="465"/>
      <c r="H16" s="147"/>
      <c r="I16" s="148"/>
      <c r="K16" s="105">
        <f t="shared" si="0"/>
        <v>0</v>
      </c>
    </row>
    <row r="17" spans="1:27" s="140" customFormat="1" ht="50.15" customHeight="1" thickBot="1" x14ac:dyDescent="0.3">
      <c r="A17" s="181" t="s">
        <v>935</v>
      </c>
      <c r="B17" s="459" t="str">
        <f>+PAO!B16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 s="460"/>
      <c r="D17" s="460"/>
      <c r="E17" s="460"/>
      <c r="F17" s="460"/>
      <c r="G17" s="460"/>
      <c r="H17" s="460"/>
      <c r="I17" s="460"/>
      <c r="J17" s="106"/>
      <c r="K17" s="105"/>
      <c r="L17" s="106"/>
      <c r="M17" s="106"/>
      <c r="N17" s="106"/>
      <c r="O17" s="106"/>
      <c r="P17" s="106"/>
      <c r="Q17" s="106"/>
      <c r="R17" s="106"/>
      <c r="S17" s="106"/>
      <c r="T17" s="106"/>
      <c r="U17" s="106"/>
      <c r="V17" s="106"/>
      <c r="W17" s="106"/>
      <c r="X17" s="106"/>
      <c r="Y17" s="106"/>
      <c r="Z17" s="106"/>
      <c r="AA17" s="106"/>
    </row>
    <row r="18" spans="1:27" ht="50.15" customHeight="1" x14ac:dyDescent="0.35">
      <c r="A18" s="180" t="s">
        <v>936</v>
      </c>
      <c r="B18" s="461" t="str">
        <f>CONCATENATE(PAO!A18,". ",PAO!A19)</f>
        <v>2. Cumplimiento del derecho de circulación.</v>
      </c>
      <c r="C18" s="462"/>
      <c r="D18" s="462"/>
      <c r="E18" s="462"/>
      <c r="F18" s="462"/>
      <c r="G18" s="462"/>
      <c r="H18" s="462"/>
      <c r="I18" s="463"/>
      <c r="K18" s="110"/>
      <c r="L18" s="114"/>
      <c r="M18" s="114"/>
      <c r="N18" s="111"/>
      <c r="O18" s="111"/>
      <c r="P18" s="111"/>
      <c r="Q18" s="111"/>
      <c r="R18" s="111"/>
      <c r="S18" s="111"/>
      <c r="T18" s="111"/>
      <c r="U18" s="111"/>
      <c r="V18" s="111"/>
      <c r="W18" s="111"/>
      <c r="X18" s="111"/>
      <c r="Y18" s="111"/>
      <c r="Z18" s="111"/>
      <c r="AA18" s="111"/>
    </row>
    <row r="19" spans="1:27" ht="93.65" customHeight="1" x14ac:dyDescent="0.35">
      <c r="A19" s="112" t="str">
        <f>CONCATENATE(PAO!A18,". ", "1")</f>
        <v>2. 1</v>
      </c>
      <c r="B19" s="104" t="s">
        <v>62</v>
      </c>
      <c r="C19" s="104" t="s">
        <v>1266</v>
      </c>
      <c r="D19" s="104" t="s">
        <v>1267</v>
      </c>
      <c r="E19" s="146" t="s">
        <v>1268</v>
      </c>
      <c r="F19" s="464" t="str">
        <f>IFERROR(VLOOKUP(B19,'Validaciones SEVRI'!$D$2:$E$1000,2,FALSE),"")</f>
        <v>R014 Información</v>
      </c>
      <c r="G19" s="465"/>
      <c r="H19" s="147" t="s">
        <v>1265</v>
      </c>
      <c r="I19" s="148"/>
      <c r="K19" s="105">
        <f t="shared" ref="K19:K25" si="1">IF(B19&lt;1,0, 1)</f>
        <v>1</v>
      </c>
    </row>
    <row r="20" spans="1:27" ht="14.5" x14ac:dyDescent="0.35">
      <c r="A20" s="112" t="str">
        <f>CONCATENATE(PAO!A18,". ", "2")</f>
        <v>2. 2</v>
      </c>
      <c r="B20" s="104"/>
      <c r="C20" s="104"/>
      <c r="D20" s="104"/>
      <c r="E20" s="146"/>
      <c r="F20" s="464" t="str">
        <f>IFERROR(VLOOKUP(B20,'Validaciones SEVRI'!$D$2:$E$1000,2,FALSE),"")</f>
        <v/>
      </c>
      <c r="G20" s="465"/>
      <c r="H20" s="147"/>
      <c r="I20" s="148"/>
      <c r="K20" s="105">
        <f t="shared" si="1"/>
        <v>0</v>
      </c>
    </row>
    <row r="21" spans="1:27" ht="14.5" x14ac:dyDescent="0.35">
      <c r="A21" s="112" t="str">
        <f>CONCATENATE(PAO!A18,". ","3")</f>
        <v>2. 3</v>
      </c>
      <c r="B21" s="104"/>
      <c r="C21" s="104"/>
      <c r="D21" s="104"/>
      <c r="E21" s="146"/>
      <c r="F21" s="464" t="str">
        <f>IFERROR(VLOOKUP(B21,'Validaciones SEVRI'!$D$2:$E$1000,2,FALSE),"")</f>
        <v/>
      </c>
      <c r="G21" s="465"/>
      <c r="H21" s="147"/>
      <c r="I21" s="148"/>
      <c r="K21" s="105">
        <f t="shared" si="1"/>
        <v>0</v>
      </c>
    </row>
    <row r="22" spans="1:27" ht="14.5" x14ac:dyDescent="0.35">
      <c r="A22" s="112" t="str">
        <f>CONCATENATE(PAO!A18,". ", "4")</f>
        <v>2. 4</v>
      </c>
      <c r="B22" s="104"/>
      <c r="C22" s="104"/>
      <c r="D22" s="104"/>
      <c r="E22" s="146"/>
      <c r="F22" s="464" t="str">
        <f>IFERROR(VLOOKUP(B22,'Validaciones SEVRI'!$D$2:$E$1000,2,FALSE),"")</f>
        <v/>
      </c>
      <c r="G22" s="465"/>
      <c r="H22" s="147"/>
      <c r="I22" s="148"/>
      <c r="K22" s="105">
        <f t="shared" si="1"/>
        <v>0</v>
      </c>
    </row>
    <row r="23" spans="1:27" ht="14.5" x14ac:dyDescent="0.35">
      <c r="A23" s="112" t="str">
        <f>CONCATENATE(PAO!A18,". ", "5")</f>
        <v>2. 5</v>
      </c>
      <c r="B23" s="104"/>
      <c r="C23" s="104"/>
      <c r="D23" s="104"/>
      <c r="E23" s="146"/>
      <c r="F23" s="464" t="str">
        <f>IFERROR(VLOOKUP(B23,'Validaciones SEVRI'!$D$2:$E$1000,2,FALSE),"")</f>
        <v/>
      </c>
      <c r="G23" s="465"/>
      <c r="H23" s="147"/>
      <c r="I23" s="148"/>
      <c r="K23" s="105">
        <f t="shared" si="1"/>
        <v>0</v>
      </c>
    </row>
    <row r="24" spans="1:27" ht="14.5" x14ac:dyDescent="0.35">
      <c r="A24" s="112" t="str">
        <f>CONCATENATE(PAO!A18,". ", "6")</f>
        <v>2. 6</v>
      </c>
      <c r="B24" s="104"/>
      <c r="C24" s="104"/>
      <c r="D24" s="104"/>
      <c r="E24" s="146"/>
      <c r="F24" s="464" t="str">
        <f>IFERROR(VLOOKUP(B24,'Validaciones SEVRI'!$D$2:$E$1000,2,FALSE),"")</f>
        <v/>
      </c>
      <c r="G24" s="465"/>
      <c r="H24" s="147"/>
      <c r="I24" s="148"/>
      <c r="K24" s="105">
        <f t="shared" si="1"/>
        <v>0</v>
      </c>
    </row>
    <row r="25" spans="1:27" ht="15" thickBot="1" x14ac:dyDescent="0.4">
      <c r="A25" s="112" t="str">
        <f>CONCATENATE(PAO!A18,". ", "7")</f>
        <v>2. 7</v>
      </c>
      <c r="B25" s="104"/>
      <c r="C25" s="104"/>
      <c r="D25" s="104"/>
      <c r="E25" s="146"/>
      <c r="F25" s="464" t="str">
        <f>IFERROR(VLOOKUP(B25,'Validaciones SEVRI'!$D$2:$E$1000,2,FALSE),"")</f>
        <v/>
      </c>
      <c r="G25" s="465"/>
      <c r="H25" s="147"/>
      <c r="I25" s="148"/>
      <c r="K25" s="105">
        <f t="shared" si="1"/>
        <v>0</v>
      </c>
    </row>
    <row r="26" spans="1:27" s="140" customFormat="1" ht="50.15" customHeight="1" thickBot="1" x14ac:dyDescent="0.3">
      <c r="A26" s="181" t="s">
        <v>935</v>
      </c>
      <c r="B26" s="459" t="str">
        <f>+PAO!B25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 s="460"/>
      <c r="D26" s="460"/>
      <c r="E26" s="460"/>
      <c r="F26" s="460"/>
      <c r="G26" s="460"/>
      <c r="H26" s="460"/>
      <c r="I26" s="460"/>
      <c r="J26" s="106"/>
      <c r="K26" s="105"/>
      <c r="L26" s="106"/>
      <c r="M26" s="106"/>
      <c r="N26" s="106"/>
      <c r="O26" s="106"/>
      <c r="P26" s="106"/>
      <c r="Q26" s="106"/>
      <c r="R26" s="106"/>
      <c r="S26" s="106"/>
      <c r="T26" s="106"/>
      <c r="U26" s="106"/>
      <c r="V26" s="106"/>
      <c r="W26" s="106"/>
      <c r="X26" s="106"/>
      <c r="Y26" s="106"/>
      <c r="Z26" s="106"/>
      <c r="AA26" s="106"/>
    </row>
    <row r="27" spans="1:27" ht="50.15" customHeight="1" x14ac:dyDescent="0.35">
      <c r="A27" s="180" t="s">
        <v>936</v>
      </c>
      <c r="B27" s="461" t="str">
        <f>CONCATENATE(PAO!A27,". ",PAO!A28)</f>
        <v>3. Velar por el adecuado Ingreso(entrada), Registro, Almacenamiento, Control y Distribución de los insumos (salida)</v>
      </c>
      <c r="C27" s="462"/>
      <c r="D27" s="462"/>
      <c r="E27" s="462"/>
      <c r="F27" s="462"/>
      <c r="G27" s="462"/>
      <c r="H27" s="462"/>
      <c r="I27" s="463"/>
      <c r="K27" s="110"/>
      <c r="L27" s="114"/>
      <c r="M27" s="114"/>
      <c r="N27" s="111"/>
      <c r="O27" s="111"/>
      <c r="P27" s="111"/>
      <c r="Q27" s="111"/>
      <c r="R27" s="111"/>
      <c r="S27" s="111"/>
      <c r="T27" s="111"/>
      <c r="U27" s="111"/>
      <c r="V27" s="111"/>
      <c r="W27" s="111"/>
      <c r="X27" s="111"/>
      <c r="Y27" s="111"/>
      <c r="Z27" s="111"/>
      <c r="AA27" s="111"/>
    </row>
    <row r="28" spans="1:27" ht="115.75" customHeight="1" x14ac:dyDescent="0.35">
      <c r="A28" s="112" t="str">
        <f>CONCATENATE(PAO!A27,". ", "1")</f>
        <v>3. 1</v>
      </c>
      <c r="B28" s="104" t="s">
        <v>399</v>
      </c>
      <c r="C28" s="104" t="s">
        <v>1269</v>
      </c>
      <c r="D28" s="104" t="s">
        <v>1270</v>
      </c>
      <c r="E28" s="146" t="s">
        <v>1271</v>
      </c>
      <c r="F28" s="464" t="str">
        <f>IFERROR(VLOOKUP(B28,'Validaciones SEVRI'!$D$2:$E$1000,2,FALSE),"")</f>
        <v>R003 Operativo</v>
      </c>
      <c r="G28" s="465"/>
      <c r="H28" s="147" t="s">
        <v>1265</v>
      </c>
      <c r="I28" s="148"/>
      <c r="K28" s="105">
        <f t="shared" ref="K28:K34" si="2">IF(B28&lt;1,0, 1)</f>
        <v>1</v>
      </c>
    </row>
    <row r="29" spans="1:27" ht="20.25" customHeight="1" x14ac:dyDescent="0.35">
      <c r="A29" s="112" t="str">
        <f>CONCATENATE(PAO!A27,". ", "2")</f>
        <v>3. 2</v>
      </c>
      <c r="B29" s="104"/>
      <c r="C29" s="104"/>
      <c r="D29" s="104"/>
      <c r="E29" s="146"/>
      <c r="F29" s="464" t="str">
        <f>IFERROR(VLOOKUP(B29,'Validaciones SEVRI'!$D$2:$E$1000,2,FALSE),"")</f>
        <v/>
      </c>
      <c r="G29" s="465"/>
      <c r="H29" s="147"/>
      <c r="I29" s="148"/>
      <c r="K29" s="105">
        <f t="shared" si="2"/>
        <v>0</v>
      </c>
    </row>
    <row r="30" spans="1:27" ht="20.25" customHeight="1" x14ac:dyDescent="0.35">
      <c r="A30" s="112" t="str">
        <f>CONCATENATE(PAO!A27,". ","3")</f>
        <v>3. 3</v>
      </c>
      <c r="B30" s="104"/>
      <c r="C30" s="104"/>
      <c r="D30" s="104"/>
      <c r="E30" s="146"/>
      <c r="F30" s="464" t="str">
        <f>IFERROR(VLOOKUP(B30,'Validaciones SEVRI'!$D$2:$E$1000,2,FALSE),"")</f>
        <v/>
      </c>
      <c r="G30" s="465"/>
      <c r="H30" s="147"/>
      <c r="I30" s="148"/>
      <c r="K30" s="105">
        <f t="shared" si="2"/>
        <v>0</v>
      </c>
    </row>
    <row r="31" spans="1:27" ht="20.25" customHeight="1" x14ac:dyDescent="0.35">
      <c r="A31" s="112" t="str">
        <f>CONCATENATE(PAO!A27,". ", "4")</f>
        <v>3. 4</v>
      </c>
      <c r="B31" s="104"/>
      <c r="C31" s="104"/>
      <c r="D31" s="104"/>
      <c r="E31" s="146"/>
      <c r="F31" s="464" t="str">
        <f>IFERROR(VLOOKUP(B31,'Validaciones SEVRI'!$D$2:$E$1000,2,FALSE),"")</f>
        <v/>
      </c>
      <c r="G31" s="465"/>
      <c r="H31" s="147"/>
      <c r="I31" s="148"/>
      <c r="K31" s="105">
        <f t="shared" si="2"/>
        <v>0</v>
      </c>
    </row>
    <row r="32" spans="1:27" ht="20.25" customHeight="1" x14ac:dyDescent="0.35">
      <c r="A32" s="112" t="str">
        <f>CONCATENATE(PAO!A27,". ", "5")</f>
        <v>3. 5</v>
      </c>
      <c r="B32" s="104"/>
      <c r="C32" s="104"/>
      <c r="D32" s="104"/>
      <c r="E32" s="146"/>
      <c r="F32" s="464" t="str">
        <f>IFERROR(VLOOKUP(B32,'Validaciones SEVRI'!$D$2:$E$1000,2,FALSE),"")</f>
        <v/>
      </c>
      <c r="G32" s="465"/>
      <c r="H32" s="147"/>
      <c r="I32" s="148"/>
      <c r="K32" s="105">
        <f t="shared" si="2"/>
        <v>0</v>
      </c>
    </row>
    <row r="33" spans="1:27" ht="20.25" customHeight="1" x14ac:dyDescent="0.35">
      <c r="A33" s="112" t="str">
        <f>CONCATENATE(PAO!A27,". ", "6")</f>
        <v>3. 6</v>
      </c>
      <c r="B33" s="104"/>
      <c r="C33" s="104"/>
      <c r="D33" s="104"/>
      <c r="E33" s="146"/>
      <c r="F33" s="464" t="str">
        <f>IFERROR(VLOOKUP(B33,'Validaciones SEVRI'!$D$2:$E$1000,2,FALSE),"")</f>
        <v/>
      </c>
      <c r="G33" s="465"/>
      <c r="H33" s="147"/>
      <c r="I33" s="148"/>
      <c r="K33" s="105">
        <f t="shared" si="2"/>
        <v>0</v>
      </c>
    </row>
    <row r="34" spans="1:27" ht="20.25" customHeight="1" thickBot="1" x14ac:dyDescent="0.4">
      <c r="A34" s="112" t="str">
        <f>CONCATENATE(PAO!A27,". ", "7")</f>
        <v>3. 7</v>
      </c>
      <c r="B34" s="104"/>
      <c r="C34" s="104"/>
      <c r="D34" s="104"/>
      <c r="E34" s="146"/>
      <c r="F34" s="464" t="str">
        <f>IFERROR(VLOOKUP(B34,'Validaciones SEVRI'!$D$2:$E$1000,2,FALSE),"")</f>
        <v/>
      </c>
      <c r="G34" s="465"/>
      <c r="H34" s="147"/>
      <c r="I34" s="148"/>
      <c r="K34" s="105">
        <f t="shared" si="2"/>
        <v>0</v>
      </c>
    </row>
    <row r="35" spans="1:27" s="140" customFormat="1" ht="50.15" customHeight="1" thickBot="1" x14ac:dyDescent="0.3">
      <c r="A35" s="181" t="s">
        <v>935</v>
      </c>
      <c r="B35" s="459" t="str">
        <f>+PAO!B34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35" s="460"/>
      <c r="D35" s="460"/>
      <c r="E35" s="460"/>
      <c r="F35" s="460"/>
      <c r="G35" s="460"/>
      <c r="H35" s="460"/>
      <c r="I35" s="460"/>
      <c r="J35" s="106"/>
      <c r="K35" s="105"/>
      <c r="L35" s="106"/>
      <c r="M35" s="106"/>
      <c r="N35" s="106"/>
      <c r="O35" s="106"/>
      <c r="P35" s="106"/>
      <c r="Q35" s="106"/>
      <c r="R35" s="106"/>
      <c r="S35" s="106"/>
      <c r="T35" s="106"/>
      <c r="U35" s="106"/>
      <c r="V35" s="106"/>
      <c r="W35" s="106"/>
      <c r="X35" s="106"/>
      <c r="Y35" s="106"/>
      <c r="Z35" s="106"/>
      <c r="AA35" s="106"/>
    </row>
    <row r="36" spans="1:27" ht="50.15" customHeight="1" x14ac:dyDescent="0.35">
      <c r="A36" s="180" t="s">
        <v>936</v>
      </c>
      <c r="B36" s="461" t="str">
        <f>CONCATENATE(PAO!A36,". ",PAO!A37)</f>
        <v>4. Garantizar el convivio cultural de los funcionarios de la Imprenta Nacional</v>
      </c>
      <c r="C36" s="462"/>
      <c r="D36" s="462"/>
      <c r="E36" s="462"/>
      <c r="F36" s="462"/>
      <c r="G36" s="462"/>
      <c r="H36" s="462"/>
      <c r="I36" s="463"/>
      <c r="K36" s="110"/>
      <c r="L36" s="114"/>
      <c r="M36" s="114"/>
      <c r="N36" s="111"/>
      <c r="O36" s="111"/>
      <c r="P36" s="111"/>
      <c r="Q36" s="111"/>
      <c r="R36" s="111"/>
      <c r="S36" s="111"/>
      <c r="T36" s="111"/>
      <c r="U36" s="111"/>
      <c r="V36" s="111"/>
      <c r="W36" s="111"/>
      <c r="X36" s="111"/>
      <c r="Y36" s="111"/>
      <c r="Z36" s="111"/>
      <c r="AA36" s="111"/>
    </row>
    <row r="37" spans="1:27" ht="76.75" customHeight="1" x14ac:dyDescent="0.35">
      <c r="A37" s="112" t="str">
        <f>CONCATENATE(PAO!A36,". ", "1")</f>
        <v>4. 1</v>
      </c>
      <c r="B37" s="104" t="s">
        <v>496</v>
      </c>
      <c r="C37" s="104" t="s">
        <v>1275</v>
      </c>
      <c r="D37" s="104" t="s">
        <v>1276</v>
      </c>
      <c r="E37" s="146" t="s">
        <v>1277</v>
      </c>
      <c r="F37" s="464" t="str">
        <f>IFERROR(VLOOKUP(B37,'Validaciones SEVRI'!$D$2:$E$1000,2,FALSE),"")</f>
        <v>R013 Legal</v>
      </c>
      <c r="G37" s="465"/>
      <c r="H37" s="147" t="s">
        <v>738</v>
      </c>
      <c r="I37" s="148"/>
      <c r="K37" s="105">
        <f t="shared" ref="K37:K43" si="3">IF(B37&lt;1,0, 1)</f>
        <v>1</v>
      </c>
    </row>
    <row r="38" spans="1:27" ht="20.25" customHeight="1" x14ac:dyDescent="0.35">
      <c r="A38" s="112" t="str">
        <f>CONCATENATE(PAO!A36,". ", "2")</f>
        <v>4. 2</v>
      </c>
      <c r="B38" s="104"/>
      <c r="C38" s="104"/>
      <c r="D38" s="104"/>
      <c r="E38" s="146"/>
      <c r="F38" s="464" t="str">
        <f>IFERROR(VLOOKUP(B38,'Validaciones SEVRI'!$D$2:$E$1000,2,FALSE),"")</f>
        <v/>
      </c>
      <c r="G38" s="465"/>
      <c r="H38" s="147"/>
      <c r="I38" s="148"/>
      <c r="K38" s="105">
        <f t="shared" si="3"/>
        <v>0</v>
      </c>
    </row>
    <row r="39" spans="1:27" ht="20.25" customHeight="1" x14ac:dyDescent="0.35">
      <c r="A39" s="112" t="str">
        <f>CONCATENATE(PAO!A36,". ","3")</f>
        <v>4. 3</v>
      </c>
      <c r="B39" s="104"/>
      <c r="C39" s="104"/>
      <c r="D39" s="104"/>
      <c r="E39" s="146"/>
      <c r="F39" s="464" t="str">
        <f>IFERROR(VLOOKUP(B39,'Validaciones SEVRI'!$D$2:$E$1000,2,FALSE),"")</f>
        <v/>
      </c>
      <c r="G39" s="465"/>
      <c r="H39" s="147"/>
      <c r="I39" s="148"/>
      <c r="K39" s="105">
        <f t="shared" si="3"/>
        <v>0</v>
      </c>
    </row>
    <row r="40" spans="1:27" ht="20.25" customHeight="1" x14ac:dyDescent="0.35">
      <c r="A40" s="112" t="str">
        <f>CONCATENATE(PAO!A36,". ", "4")</f>
        <v>4. 4</v>
      </c>
      <c r="B40" s="104"/>
      <c r="C40" s="104"/>
      <c r="D40" s="104"/>
      <c r="E40" s="146"/>
      <c r="F40" s="464" t="str">
        <f>IFERROR(VLOOKUP(B40,'Validaciones SEVRI'!$D$2:$E$1000,2,FALSE),"")</f>
        <v/>
      </c>
      <c r="G40" s="465"/>
      <c r="H40" s="147"/>
      <c r="I40" s="148"/>
      <c r="K40" s="105">
        <f t="shared" si="3"/>
        <v>0</v>
      </c>
    </row>
    <row r="41" spans="1:27" ht="20.25" customHeight="1" x14ac:dyDescent="0.35">
      <c r="A41" s="112" t="str">
        <f>CONCATENATE(PAO!A36,". ", "5")</f>
        <v>4. 5</v>
      </c>
      <c r="B41" s="104"/>
      <c r="C41" s="104"/>
      <c r="D41" s="104"/>
      <c r="E41" s="146"/>
      <c r="F41" s="464" t="str">
        <f>IFERROR(VLOOKUP(B41,'Validaciones SEVRI'!$D$2:$E$1000,2,FALSE),"")</f>
        <v/>
      </c>
      <c r="G41" s="465"/>
      <c r="H41" s="147"/>
      <c r="I41" s="148"/>
      <c r="K41" s="105">
        <f t="shared" si="3"/>
        <v>0</v>
      </c>
    </row>
    <row r="42" spans="1:27" ht="20.25" customHeight="1" x14ac:dyDescent="0.35">
      <c r="A42" s="112" t="str">
        <f>CONCATENATE(PAO!A36,". ", "6")</f>
        <v>4. 6</v>
      </c>
      <c r="B42" s="104"/>
      <c r="C42" s="104"/>
      <c r="D42" s="104"/>
      <c r="E42" s="146"/>
      <c r="F42" s="464" t="str">
        <f>IFERROR(VLOOKUP(B42,'Validaciones SEVRI'!$D$2:$E$1000,2,FALSE),"")</f>
        <v/>
      </c>
      <c r="G42" s="465"/>
      <c r="H42" s="147"/>
      <c r="I42" s="148"/>
      <c r="K42" s="105">
        <f t="shared" si="3"/>
        <v>0</v>
      </c>
    </row>
    <row r="43" spans="1:27" ht="20.25" customHeight="1" thickBot="1" x14ac:dyDescent="0.4">
      <c r="A43" s="112" t="str">
        <f>CONCATENATE(PAO!A36,". ", "7")</f>
        <v>4. 7</v>
      </c>
      <c r="B43" s="104"/>
      <c r="C43" s="104"/>
      <c r="D43" s="104"/>
      <c r="E43" s="146"/>
      <c r="F43" s="464" t="str">
        <f>IFERROR(VLOOKUP(B43,'Validaciones SEVRI'!$D$2:$E$1000,2,FALSE),"")</f>
        <v/>
      </c>
      <c r="G43" s="465"/>
      <c r="H43" s="147"/>
      <c r="I43" s="148"/>
      <c r="K43" s="105">
        <f t="shared" si="3"/>
        <v>0</v>
      </c>
    </row>
    <row r="44" spans="1:27" s="140" customFormat="1" ht="50.15" customHeight="1" thickBot="1" x14ac:dyDescent="0.3">
      <c r="A44" s="181" t="s">
        <v>935</v>
      </c>
      <c r="B44" s="459" t="str">
        <f>+PAO!B43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44" s="460"/>
      <c r="D44" s="460"/>
      <c r="E44" s="460"/>
      <c r="F44" s="460"/>
      <c r="G44" s="460"/>
      <c r="H44" s="460"/>
      <c r="I44" s="460"/>
      <c r="J44" s="106"/>
      <c r="K44" s="105"/>
      <c r="L44" s="106"/>
      <c r="M44" s="106"/>
      <c r="N44" s="106"/>
      <c r="O44" s="106"/>
      <c r="P44" s="106"/>
      <c r="Q44" s="106"/>
      <c r="R44" s="106"/>
      <c r="S44" s="106"/>
      <c r="T44" s="106"/>
      <c r="U44" s="106"/>
      <c r="V44" s="106"/>
      <c r="W44" s="106"/>
      <c r="X44" s="106"/>
      <c r="Y44" s="106"/>
      <c r="Z44" s="106"/>
      <c r="AA44" s="106"/>
    </row>
    <row r="45" spans="1:27" ht="50.15" customHeight="1" x14ac:dyDescent="0.35">
      <c r="A45" s="180" t="s">
        <v>936</v>
      </c>
      <c r="B45" s="461" t="str">
        <f>CONCATENATE(PAO!A45,". ",PAO!A46)</f>
        <v>5. Compra de muestras de producto terminado para revisión del procesos de producción</v>
      </c>
      <c r="C45" s="462"/>
      <c r="D45" s="462"/>
      <c r="E45" s="462"/>
      <c r="F45" s="462"/>
      <c r="G45" s="462"/>
      <c r="H45" s="462"/>
      <c r="I45" s="463"/>
      <c r="K45" s="110"/>
      <c r="L45" s="114"/>
      <c r="M45" s="114"/>
      <c r="N45" s="111"/>
      <c r="O45" s="111"/>
      <c r="P45" s="111"/>
      <c r="Q45" s="111"/>
      <c r="R45" s="111"/>
      <c r="S45" s="111"/>
      <c r="T45" s="111"/>
      <c r="U45" s="111"/>
      <c r="V45" s="111"/>
      <c r="W45" s="111"/>
      <c r="X45" s="111"/>
      <c r="Y45" s="111"/>
      <c r="Z45" s="111"/>
      <c r="AA45" s="111"/>
    </row>
    <row r="46" spans="1:27" ht="166.75" customHeight="1" x14ac:dyDescent="0.35">
      <c r="A46" s="112" t="str">
        <f>CONCATENATE(PAO!A45,". ", "1")</f>
        <v>5. 1</v>
      </c>
      <c r="B46" s="104" t="s">
        <v>186</v>
      </c>
      <c r="C46" s="104" t="s">
        <v>1278</v>
      </c>
      <c r="D46" s="104" t="s">
        <v>1279</v>
      </c>
      <c r="E46" s="146" t="s">
        <v>1280</v>
      </c>
      <c r="F46" s="464" t="str">
        <f>IFERROR(VLOOKUP(B46,'Validaciones SEVRI'!$D$2:$E$1000,2,FALSE),"")</f>
        <v>R004 Insumos</v>
      </c>
      <c r="G46" s="465"/>
      <c r="H46" s="147" t="s">
        <v>743</v>
      </c>
      <c r="I46" s="148"/>
      <c r="K46" s="105">
        <f t="shared" ref="K46:K52" si="4">IF(B46&lt;1,0, 1)</f>
        <v>1</v>
      </c>
    </row>
    <row r="47" spans="1:27" ht="20.25" customHeight="1" x14ac:dyDescent="0.35">
      <c r="A47" s="112" t="str">
        <f>CONCATENATE(PAO!A45,". ", "2")</f>
        <v>5. 2</v>
      </c>
      <c r="B47" s="104"/>
      <c r="C47" s="104"/>
      <c r="D47" s="104"/>
      <c r="E47" s="146"/>
      <c r="F47" s="464" t="str">
        <f>IFERROR(VLOOKUP(B47,'Validaciones SEVRI'!$D$2:$E$1000,2,FALSE),"")</f>
        <v/>
      </c>
      <c r="G47" s="465"/>
      <c r="H47" s="147"/>
      <c r="I47" s="148"/>
      <c r="K47" s="105">
        <f t="shared" si="4"/>
        <v>0</v>
      </c>
    </row>
    <row r="48" spans="1:27" ht="20.25" customHeight="1" x14ac:dyDescent="0.35">
      <c r="A48" s="112" t="str">
        <f>CONCATENATE(PAO!A45,". ","3")</f>
        <v>5. 3</v>
      </c>
      <c r="B48" s="104"/>
      <c r="C48" s="104"/>
      <c r="D48" s="104"/>
      <c r="E48" s="146"/>
      <c r="F48" s="464" t="str">
        <f>IFERROR(VLOOKUP(B48,'Validaciones SEVRI'!$D$2:$E$1000,2,FALSE),"")</f>
        <v/>
      </c>
      <c r="G48" s="465"/>
      <c r="H48" s="147"/>
      <c r="I48" s="148"/>
      <c r="K48" s="105">
        <f t="shared" si="4"/>
        <v>0</v>
      </c>
    </row>
    <row r="49" spans="1:27" ht="20.25" customHeight="1" x14ac:dyDescent="0.35">
      <c r="A49" s="112" t="str">
        <f>CONCATENATE(PAO!A45,". ", "4")</f>
        <v>5. 4</v>
      </c>
      <c r="B49" s="104"/>
      <c r="C49" s="104"/>
      <c r="D49" s="104"/>
      <c r="E49" s="146"/>
      <c r="F49" s="464" t="str">
        <f>IFERROR(VLOOKUP(B49,'Validaciones SEVRI'!$D$2:$E$1000,2,FALSE),"")</f>
        <v/>
      </c>
      <c r="G49" s="465"/>
      <c r="H49" s="147"/>
      <c r="I49" s="148"/>
      <c r="K49" s="105">
        <f t="shared" si="4"/>
        <v>0</v>
      </c>
    </row>
    <row r="50" spans="1:27" ht="20.25" customHeight="1" x14ac:dyDescent="0.35">
      <c r="A50" s="112" t="str">
        <f>CONCATENATE(PAO!A45,". ", "5")</f>
        <v>5. 5</v>
      </c>
      <c r="B50" s="104"/>
      <c r="C50" s="104"/>
      <c r="D50" s="104"/>
      <c r="E50" s="146"/>
      <c r="F50" s="464" t="str">
        <f>IFERROR(VLOOKUP(B50,'Validaciones SEVRI'!$D$2:$E$1000,2,FALSE),"")</f>
        <v/>
      </c>
      <c r="G50" s="465"/>
      <c r="H50" s="147"/>
      <c r="I50" s="148"/>
      <c r="K50" s="105">
        <f t="shared" si="4"/>
        <v>0</v>
      </c>
    </row>
    <row r="51" spans="1:27" ht="20.25" customHeight="1" x14ac:dyDescent="0.35">
      <c r="A51" s="112" t="str">
        <f>CONCATENATE(PAO!A45,". ", "6")</f>
        <v>5. 6</v>
      </c>
      <c r="B51" s="104"/>
      <c r="C51" s="104"/>
      <c r="D51" s="104"/>
      <c r="E51" s="146"/>
      <c r="F51" s="464" t="str">
        <f>IFERROR(VLOOKUP(B51,'Validaciones SEVRI'!$D$2:$E$1000,2,FALSE),"")</f>
        <v/>
      </c>
      <c r="G51" s="465"/>
      <c r="H51" s="147"/>
      <c r="I51" s="148"/>
      <c r="K51" s="105">
        <f t="shared" si="4"/>
        <v>0</v>
      </c>
    </row>
    <row r="52" spans="1:27" ht="20.25" customHeight="1" thickBot="1" x14ac:dyDescent="0.4">
      <c r="A52" s="112" t="str">
        <f>CONCATENATE(PAO!A45,". ", "7")</f>
        <v>5. 7</v>
      </c>
      <c r="B52" s="104"/>
      <c r="C52" s="104"/>
      <c r="D52" s="104"/>
      <c r="E52" s="146"/>
      <c r="F52" s="464" t="str">
        <f>IFERROR(VLOOKUP(B52,'Validaciones SEVRI'!$D$2:$E$1000,2,FALSE),"")</f>
        <v/>
      </c>
      <c r="G52" s="465"/>
      <c r="H52" s="147"/>
      <c r="I52" s="148"/>
      <c r="K52" s="105">
        <f t="shared" si="4"/>
        <v>0</v>
      </c>
    </row>
    <row r="53" spans="1:27" s="140" customFormat="1" ht="50.15" customHeight="1" thickBot="1" x14ac:dyDescent="0.3">
      <c r="A53" s="181" t="s">
        <v>935</v>
      </c>
      <c r="B53" s="459" t="str">
        <f>+PAO!B52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53" s="460"/>
      <c r="D53" s="460"/>
      <c r="E53" s="460"/>
      <c r="F53" s="460"/>
      <c r="G53" s="460"/>
      <c r="H53" s="460"/>
      <c r="I53" s="460"/>
      <c r="J53" s="106"/>
      <c r="K53" s="105"/>
      <c r="L53" s="106"/>
      <c r="M53" s="106"/>
      <c r="N53" s="106"/>
      <c r="O53" s="106"/>
      <c r="P53" s="106"/>
      <c r="Q53" s="106"/>
      <c r="R53" s="106"/>
      <c r="S53" s="106"/>
      <c r="T53" s="106"/>
      <c r="U53" s="106"/>
      <c r="V53" s="106"/>
      <c r="W53" s="106"/>
      <c r="X53" s="106"/>
      <c r="Y53" s="106"/>
      <c r="Z53" s="106"/>
      <c r="AA53" s="106"/>
    </row>
    <row r="54" spans="1:27" ht="50.15" customHeight="1" x14ac:dyDescent="0.35">
      <c r="A54" s="180" t="s">
        <v>936</v>
      </c>
      <c r="B54" s="461" t="str">
        <f>CONCATENATE(PAO!A54,". ",PAO!A55)</f>
        <v xml:space="preserve">6. Contar en inventario con distintos papeles y cartulinas para la producción de los impresos comerciales. </v>
      </c>
      <c r="C54" s="462"/>
      <c r="D54" s="462"/>
      <c r="E54" s="462"/>
      <c r="F54" s="462"/>
      <c r="G54" s="462"/>
      <c r="H54" s="462"/>
      <c r="I54" s="463"/>
      <c r="K54" s="110"/>
      <c r="L54" s="114"/>
      <c r="M54" s="114"/>
      <c r="N54" s="111"/>
      <c r="O54" s="111"/>
      <c r="P54" s="111"/>
      <c r="Q54" s="111"/>
      <c r="R54" s="111"/>
      <c r="S54" s="111"/>
      <c r="T54" s="111"/>
      <c r="U54" s="111"/>
      <c r="V54" s="111"/>
      <c r="W54" s="111"/>
      <c r="X54" s="111"/>
      <c r="Y54" s="111"/>
      <c r="Z54" s="111"/>
      <c r="AA54" s="111"/>
    </row>
    <row r="55" spans="1:27" ht="126.65" customHeight="1" x14ac:dyDescent="0.35">
      <c r="A55" s="112" t="str">
        <f>CONCATENATE(PAO!A54,". ", "1")</f>
        <v>6. 1</v>
      </c>
      <c r="B55" s="104" t="s">
        <v>613</v>
      </c>
      <c r="C55" s="104" t="s">
        <v>1221</v>
      </c>
      <c r="D55" s="104" t="s">
        <v>1222</v>
      </c>
      <c r="E55" s="146" t="s">
        <v>1223</v>
      </c>
      <c r="F55" s="464" t="str">
        <f>IFERROR(VLOOKUP(B55,'Validaciones SEVRI'!$D$2:$E$1000,2,FALSE),"")</f>
        <v>R002 Presupuestario</v>
      </c>
      <c r="G55" s="465"/>
      <c r="H55" s="147" t="s">
        <v>1224</v>
      </c>
      <c r="I55" s="148"/>
      <c r="K55" s="105">
        <f t="shared" ref="K55:K61" si="5">IF(B55&lt;1,0, 1)</f>
        <v>1</v>
      </c>
    </row>
    <row r="56" spans="1:27" ht="20.25" customHeight="1" x14ac:dyDescent="0.35">
      <c r="A56" s="112" t="str">
        <f>CONCATENATE(PAO!A54,". ", "2")</f>
        <v>6. 2</v>
      </c>
      <c r="B56" s="104"/>
      <c r="C56" s="104"/>
      <c r="D56" s="104"/>
      <c r="E56" s="146"/>
      <c r="F56" s="464" t="str">
        <f>IFERROR(VLOOKUP(B56,'Validaciones SEVRI'!$D$2:$E$1000,2,FALSE),"")</f>
        <v/>
      </c>
      <c r="G56" s="465"/>
      <c r="H56" s="147"/>
      <c r="I56" s="148"/>
      <c r="K56" s="105">
        <f t="shared" si="5"/>
        <v>0</v>
      </c>
    </row>
    <row r="57" spans="1:27" ht="20.25" customHeight="1" x14ac:dyDescent="0.35">
      <c r="A57" s="112" t="str">
        <f>CONCATENATE(PAO!A54,". ","3")</f>
        <v>6. 3</v>
      </c>
      <c r="B57" s="104"/>
      <c r="C57" s="104"/>
      <c r="D57" s="104"/>
      <c r="E57" s="146"/>
      <c r="F57" s="464" t="str">
        <f>IFERROR(VLOOKUP(B57,'Validaciones SEVRI'!$D$2:$E$1000,2,FALSE),"")</f>
        <v/>
      </c>
      <c r="G57" s="465"/>
      <c r="H57" s="147"/>
      <c r="I57" s="148"/>
      <c r="K57" s="105">
        <f t="shared" si="5"/>
        <v>0</v>
      </c>
    </row>
    <row r="58" spans="1:27" ht="20.25" customHeight="1" x14ac:dyDescent="0.35">
      <c r="A58" s="112" t="str">
        <f>CONCATENATE(PAO!A54,". ", "4")</f>
        <v>6. 4</v>
      </c>
      <c r="B58" s="104"/>
      <c r="C58" s="104"/>
      <c r="D58" s="104"/>
      <c r="E58" s="146"/>
      <c r="F58" s="464" t="str">
        <f>IFERROR(VLOOKUP(B58,'Validaciones SEVRI'!$D$2:$E$1000,2,FALSE),"")</f>
        <v/>
      </c>
      <c r="G58" s="465"/>
      <c r="H58" s="147"/>
      <c r="I58" s="148"/>
      <c r="K58" s="105">
        <f t="shared" si="5"/>
        <v>0</v>
      </c>
    </row>
    <row r="59" spans="1:27" ht="20.25" customHeight="1" x14ac:dyDescent="0.35">
      <c r="A59" s="112" t="str">
        <f>CONCATENATE(PAO!A54,". ", "5")</f>
        <v>6. 5</v>
      </c>
      <c r="B59" s="104"/>
      <c r="C59" s="104"/>
      <c r="D59" s="104"/>
      <c r="E59" s="146"/>
      <c r="F59" s="464" t="str">
        <f>IFERROR(VLOOKUP(B59,'Validaciones SEVRI'!$D$2:$E$1000,2,FALSE),"")</f>
        <v/>
      </c>
      <c r="G59" s="465"/>
      <c r="H59" s="147"/>
      <c r="I59" s="148"/>
      <c r="K59" s="105">
        <f t="shared" si="5"/>
        <v>0</v>
      </c>
    </row>
    <row r="60" spans="1:27" ht="20.25" customHeight="1" x14ac:dyDescent="0.35">
      <c r="A60" s="112" t="str">
        <f>CONCATENATE(PAO!A54,". ", "6")</f>
        <v>6. 6</v>
      </c>
      <c r="B60" s="104"/>
      <c r="C60" s="104"/>
      <c r="D60" s="104"/>
      <c r="E60" s="146"/>
      <c r="F60" s="464" t="str">
        <f>IFERROR(VLOOKUP(B60,'Validaciones SEVRI'!$D$2:$E$1000,2,FALSE),"")</f>
        <v/>
      </c>
      <c r="G60" s="465"/>
      <c r="H60" s="147"/>
      <c r="I60" s="148"/>
      <c r="K60" s="105">
        <f t="shared" si="5"/>
        <v>0</v>
      </c>
    </row>
    <row r="61" spans="1:27" ht="20.25" customHeight="1" thickBot="1" x14ac:dyDescent="0.4">
      <c r="A61" s="112" t="str">
        <f>CONCATENATE(PAO!A54,". ", "7")</f>
        <v>6. 7</v>
      </c>
      <c r="B61" s="104"/>
      <c r="C61" s="104"/>
      <c r="D61" s="104"/>
      <c r="E61" s="146"/>
      <c r="F61" s="464" t="str">
        <f>IFERROR(VLOOKUP(B61,'Validaciones SEVRI'!$D$2:$E$1000,2,FALSE),"")</f>
        <v/>
      </c>
      <c r="G61" s="465"/>
      <c r="H61" s="147"/>
      <c r="I61" s="148"/>
      <c r="K61" s="105">
        <f t="shared" si="5"/>
        <v>0</v>
      </c>
    </row>
    <row r="62" spans="1:27" s="140" customFormat="1" ht="50.15" customHeight="1" thickBot="1" x14ac:dyDescent="0.3">
      <c r="A62" s="181" t="s">
        <v>935</v>
      </c>
      <c r="B62" s="459" t="str">
        <f>+PAO!B61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62" s="460"/>
      <c r="D62" s="460"/>
      <c r="E62" s="460"/>
      <c r="F62" s="460"/>
      <c r="G62" s="460"/>
      <c r="H62" s="460"/>
      <c r="I62" s="460"/>
      <c r="J62" s="106"/>
      <c r="K62" s="105"/>
      <c r="L62" s="106"/>
      <c r="M62" s="106"/>
      <c r="N62" s="106"/>
      <c r="O62" s="106"/>
      <c r="P62" s="106"/>
      <c r="Q62" s="106"/>
      <c r="R62" s="106"/>
      <c r="S62" s="106"/>
      <c r="T62" s="106"/>
      <c r="U62" s="106"/>
      <c r="V62" s="106"/>
      <c r="W62" s="106"/>
      <c r="X62" s="106"/>
      <c r="Y62" s="106"/>
      <c r="Z62" s="106"/>
      <c r="AA62" s="106"/>
    </row>
    <row r="63" spans="1:27" ht="50.15" customHeight="1" x14ac:dyDescent="0.35">
      <c r="A63" s="180" t="s">
        <v>936</v>
      </c>
      <c r="B63" s="461" t="str">
        <f>CONCATENATE(PAO!A63,". ",PAO!A64)</f>
        <v>7. Contar con uniformes para el área productiva</v>
      </c>
      <c r="C63" s="462"/>
      <c r="D63" s="462"/>
      <c r="E63" s="462"/>
      <c r="F63" s="462"/>
      <c r="G63" s="462"/>
      <c r="H63" s="462"/>
      <c r="I63" s="463"/>
      <c r="K63" s="110"/>
      <c r="L63" s="114"/>
      <c r="M63" s="114"/>
      <c r="N63" s="111"/>
      <c r="O63" s="111"/>
      <c r="P63" s="111"/>
      <c r="Q63" s="111"/>
      <c r="R63" s="111"/>
      <c r="S63" s="111"/>
      <c r="T63" s="111"/>
      <c r="U63" s="111"/>
      <c r="V63" s="111"/>
      <c r="W63" s="111"/>
      <c r="X63" s="111"/>
      <c r="Y63" s="111"/>
      <c r="Z63" s="111"/>
      <c r="AA63" s="111"/>
    </row>
    <row r="64" spans="1:27" ht="148.25" customHeight="1" x14ac:dyDescent="0.35">
      <c r="A64" s="112" t="str">
        <f>CONCATENATE(PAO!A63,". ", "1")</f>
        <v>7. 1</v>
      </c>
      <c r="B64" s="104" t="s">
        <v>163</v>
      </c>
      <c r="C64" s="104" t="s">
        <v>1272</v>
      </c>
      <c r="D64" s="104" t="s">
        <v>1273</v>
      </c>
      <c r="E64" s="146" t="s">
        <v>1274</v>
      </c>
      <c r="F64" s="464" t="str">
        <f>IFERROR(VLOOKUP(B64,'Validaciones SEVRI'!$D$2:$E$1000,2,FALSE),"")</f>
        <v>R003 Operativo</v>
      </c>
      <c r="G64" s="465"/>
      <c r="H64" s="147" t="s">
        <v>1224</v>
      </c>
      <c r="I64" s="148"/>
      <c r="K64" s="105">
        <f t="shared" ref="K64:K70" si="6">IF(B64&lt;1,0, 1)</f>
        <v>1</v>
      </c>
    </row>
    <row r="65" spans="1:27" ht="20.25" customHeight="1" x14ac:dyDescent="0.35">
      <c r="A65" s="112" t="str">
        <f>CONCATENATE(PAO!A63,". ", "2")</f>
        <v>7. 2</v>
      </c>
      <c r="B65" s="104"/>
      <c r="C65" s="104"/>
      <c r="D65" s="104"/>
      <c r="E65" s="146"/>
      <c r="F65" s="464" t="str">
        <f>IFERROR(VLOOKUP(B65,'Validaciones SEVRI'!$D$2:$E$1000,2,FALSE),"")</f>
        <v/>
      </c>
      <c r="G65" s="465"/>
      <c r="H65" s="147"/>
      <c r="I65" s="148"/>
      <c r="K65" s="105">
        <f t="shared" si="6"/>
        <v>0</v>
      </c>
    </row>
    <row r="66" spans="1:27" ht="20.25" customHeight="1" x14ac:dyDescent="0.35">
      <c r="A66" s="112" t="str">
        <f>CONCATENATE(PAO!A63,". ","3")</f>
        <v>7. 3</v>
      </c>
      <c r="B66" s="104"/>
      <c r="C66" s="104"/>
      <c r="D66" s="104"/>
      <c r="E66" s="146"/>
      <c r="F66" s="464" t="str">
        <f>IFERROR(VLOOKUP(B66,'Validaciones SEVRI'!$D$2:$E$1000,2,FALSE),"")</f>
        <v/>
      </c>
      <c r="G66" s="465"/>
      <c r="H66" s="147"/>
      <c r="I66" s="148"/>
      <c r="K66" s="105">
        <f t="shared" si="6"/>
        <v>0</v>
      </c>
    </row>
    <row r="67" spans="1:27" ht="20.25" customHeight="1" x14ac:dyDescent="0.35">
      <c r="A67" s="112" t="str">
        <f>CONCATENATE(PAO!A63,". ", "4")</f>
        <v>7. 4</v>
      </c>
      <c r="B67" s="104"/>
      <c r="C67" s="104"/>
      <c r="D67" s="104"/>
      <c r="E67" s="146"/>
      <c r="F67" s="464" t="str">
        <f>IFERROR(VLOOKUP(B67,'Validaciones SEVRI'!$D$2:$E$1000,2,FALSE),"")</f>
        <v/>
      </c>
      <c r="G67" s="465"/>
      <c r="H67" s="147"/>
      <c r="I67" s="148"/>
      <c r="K67" s="105">
        <f t="shared" si="6"/>
        <v>0</v>
      </c>
    </row>
    <row r="68" spans="1:27" ht="20.25" customHeight="1" x14ac:dyDescent="0.35">
      <c r="A68" s="112" t="str">
        <f>CONCATENATE(PAO!A63,". ", "5")</f>
        <v>7. 5</v>
      </c>
      <c r="B68" s="104"/>
      <c r="C68" s="104"/>
      <c r="D68" s="104"/>
      <c r="E68" s="146"/>
      <c r="F68" s="464" t="str">
        <f>IFERROR(VLOOKUP(B68,'Validaciones SEVRI'!$D$2:$E$1000,2,FALSE),"")</f>
        <v/>
      </c>
      <c r="G68" s="465"/>
      <c r="H68" s="147"/>
      <c r="I68" s="148"/>
      <c r="K68" s="105">
        <f t="shared" si="6"/>
        <v>0</v>
      </c>
    </row>
    <row r="69" spans="1:27" ht="20.25" customHeight="1" x14ac:dyDescent="0.35">
      <c r="A69" s="112" t="str">
        <f>CONCATENATE(PAO!A63,". ", "6")</f>
        <v>7. 6</v>
      </c>
      <c r="B69" s="104"/>
      <c r="C69" s="104"/>
      <c r="D69" s="104"/>
      <c r="E69" s="146"/>
      <c r="F69" s="464" t="str">
        <f>IFERROR(VLOOKUP(B69,'Validaciones SEVRI'!$D$2:$E$1000,2,FALSE),"")</f>
        <v/>
      </c>
      <c r="G69" s="465"/>
      <c r="H69" s="147"/>
      <c r="I69" s="148"/>
      <c r="K69" s="105">
        <f t="shared" si="6"/>
        <v>0</v>
      </c>
    </row>
    <row r="70" spans="1:27" ht="20.25" customHeight="1" thickBot="1" x14ac:dyDescent="0.4">
      <c r="A70" s="112" t="str">
        <f>CONCATENATE(PAO!A63,". ", "7")</f>
        <v>7. 7</v>
      </c>
      <c r="B70" s="104"/>
      <c r="C70" s="104"/>
      <c r="D70" s="104"/>
      <c r="E70" s="146"/>
      <c r="F70" s="464" t="str">
        <f>IFERROR(VLOOKUP(B70,'Validaciones SEVRI'!$D$2:$E$1000,2,FALSE),"")</f>
        <v/>
      </c>
      <c r="G70" s="465"/>
      <c r="H70" s="147"/>
      <c r="I70" s="148"/>
      <c r="K70" s="105">
        <f t="shared" si="6"/>
        <v>0</v>
      </c>
    </row>
    <row r="71" spans="1:27" s="140" customFormat="1" ht="50.15" customHeight="1" thickBot="1" x14ac:dyDescent="0.3">
      <c r="A71" s="181" t="s">
        <v>935</v>
      </c>
      <c r="B71" s="459" t="str">
        <f>+PAO!B70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71" s="460"/>
      <c r="D71" s="460"/>
      <c r="E71" s="460"/>
      <c r="F71" s="460"/>
      <c r="G71" s="460"/>
      <c r="H71" s="460"/>
      <c r="I71" s="460"/>
      <c r="J71" s="106"/>
      <c r="K71" s="105"/>
      <c r="L71" s="106"/>
      <c r="M71" s="106"/>
      <c r="N71" s="106"/>
      <c r="O71" s="106"/>
      <c r="P71" s="106"/>
      <c r="Q71" s="106"/>
      <c r="R71" s="106"/>
      <c r="S71" s="106"/>
      <c r="T71" s="106"/>
      <c r="U71" s="106"/>
      <c r="V71" s="106"/>
      <c r="W71" s="106"/>
      <c r="X71" s="106"/>
      <c r="Y71" s="106"/>
      <c r="Z71" s="106"/>
      <c r="AA71" s="106"/>
    </row>
    <row r="72" spans="1:27" ht="50.15" customHeight="1" x14ac:dyDescent="0.35">
      <c r="A72" s="180" t="s">
        <v>936</v>
      </c>
      <c r="B72" s="461" t="str">
        <f>CONCATENATE(PAO!A72,". ",PAO!A73)</f>
        <v>8. Servicio de mantenimiento de  CTP´s Luscher y Kodak Trenstter</v>
      </c>
      <c r="C72" s="462"/>
      <c r="D72" s="462"/>
      <c r="E72" s="462"/>
      <c r="F72" s="462"/>
      <c r="G72" s="462"/>
      <c r="H72" s="462"/>
      <c r="I72" s="463"/>
      <c r="K72" s="110"/>
      <c r="L72" s="114"/>
      <c r="M72" s="114"/>
      <c r="N72" s="111"/>
      <c r="O72" s="111"/>
      <c r="P72" s="111"/>
      <c r="Q72" s="111"/>
      <c r="R72" s="111"/>
      <c r="S72" s="111"/>
      <c r="T72" s="111"/>
      <c r="U72" s="111"/>
      <c r="V72" s="111"/>
      <c r="W72" s="111"/>
      <c r="X72" s="111"/>
      <c r="Y72" s="111"/>
      <c r="Z72" s="111"/>
      <c r="AA72" s="111"/>
    </row>
    <row r="73" spans="1:27" ht="133.25" customHeight="1" x14ac:dyDescent="0.35">
      <c r="A73" s="112" t="str">
        <f>CONCATENATE(PAO!A72,". ", "1")</f>
        <v>8. 1</v>
      </c>
      <c r="B73" s="104" t="s">
        <v>641</v>
      </c>
      <c r="C73" s="104" t="s">
        <v>1225</v>
      </c>
      <c r="D73" s="104" t="s">
        <v>1226</v>
      </c>
      <c r="E73" s="146" t="s">
        <v>1227</v>
      </c>
      <c r="F73" s="464" t="str">
        <f>IFERROR(VLOOKUP(B73,'Validaciones SEVRI'!$D$2:$E$1000,2,FALSE),"")</f>
        <v>R003 Operativo</v>
      </c>
      <c r="G73" s="465"/>
      <c r="H73" s="147" t="s">
        <v>1228</v>
      </c>
      <c r="I73" s="148"/>
      <c r="K73" s="105">
        <f t="shared" ref="K73:K79" si="7">IF(B73&lt;1,0, 1)</f>
        <v>1</v>
      </c>
    </row>
    <row r="74" spans="1:27" ht="20.25" customHeight="1" x14ac:dyDescent="0.35">
      <c r="A74" s="112" t="str">
        <f>CONCATENATE(PAO!A72,". ", "2")</f>
        <v>8. 2</v>
      </c>
      <c r="B74" s="104"/>
      <c r="C74" s="104"/>
      <c r="D74" s="104"/>
      <c r="E74" s="146"/>
      <c r="F74" s="464" t="str">
        <f>IFERROR(VLOOKUP(B74,'Validaciones SEVRI'!$D$2:$E$1000,2,FALSE),"")</f>
        <v/>
      </c>
      <c r="G74" s="465"/>
      <c r="H74" s="147"/>
      <c r="I74" s="148"/>
      <c r="K74" s="105">
        <f t="shared" si="7"/>
        <v>0</v>
      </c>
    </row>
    <row r="75" spans="1:27" ht="20.25" customHeight="1" x14ac:dyDescent="0.35">
      <c r="A75" s="112" t="str">
        <f>CONCATENATE(PAO!A72,". ","3")</f>
        <v>8. 3</v>
      </c>
      <c r="B75" s="104"/>
      <c r="C75" s="104"/>
      <c r="D75" s="104"/>
      <c r="E75" s="146"/>
      <c r="F75" s="464" t="str">
        <f>IFERROR(VLOOKUP(B75,'Validaciones SEVRI'!$D$2:$E$1000,2,FALSE),"")</f>
        <v/>
      </c>
      <c r="G75" s="465"/>
      <c r="H75" s="147"/>
      <c r="I75" s="148"/>
      <c r="K75" s="105">
        <f t="shared" si="7"/>
        <v>0</v>
      </c>
    </row>
    <row r="76" spans="1:27" ht="20.25" customHeight="1" x14ac:dyDescent="0.35">
      <c r="A76" s="112" t="str">
        <f>CONCATENATE(PAO!A72,". ", "4")</f>
        <v>8. 4</v>
      </c>
      <c r="B76" s="104"/>
      <c r="C76" s="104"/>
      <c r="D76" s="104"/>
      <c r="E76" s="146"/>
      <c r="F76" s="464" t="str">
        <f>IFERROR(VLOOKUP(B76,'Validaciones SEVRI'!$D$2:$E$1000,2,FALSE),"")</f>
        <v/>
      </c>
      <c r="G76" s="465"/>
      <c r="H76" s="147"/>
      <c r="I76" s="148"/>
      <c r="K76" s="105">
        <f t="shared" si="7"/>
        <v>0</v>
      </c>
    </row>
    <row r="77" spans="1:27" ht="20.25" customHeight="1" x14ac:dyDescent="0.35">
      <c r="A77" s="112" t="str">
        <f>CONCATENATE(PAO!A72,". ", "5")</f>
        <v>8. 5</v>
      </c>
      <c r="B77" s="104"/>
      <c r="C77" s="104"/>
      <c r="D77" s="104"/>
      <c r="E77" s="146"/>
      <c r="F77" s="464" t="str">
        <f>IFERROR(VLOOKUP(B77,'Validaciones SEVRI'!$D$2:$E$1000,2,FALSE),"")</f>
        <v/>
      </c>
      <c r="G77" s="465"/>
      <c r="H77" s="147"/>
      <c r="I77" s="148"/>
      <c r="K77" s="105">
        <f t="shared" si="7"/>
        <v>0</v>
      </c>
    </row>
    <row r="78" spans="1:27" ht="20.25" customHeight="1" x14ac:dyDescent="0.35">
      <c r="A78" s="112" t="str">
        <f>CONCATENATE(PAO!A72,". ", "6")</f>
        <v>8. 6</v>
      </c>
      <c r="B78" s="104"/>
      <c r="C78" s="104"/>
      <c r="D78" s="104"/>
      <c r="E78" s="146"/>
      <c r="F78" s="464" t="str">
        <f>IFERROR(VLOOKUP(B78,'Validaciones SEVRI'!$D$2:$E$1000,2,FALSE),"")</f>
        <v/>
      </c>
      <c r="G78" s="465"/>
      <c r="H78" s="147"/>
      <c r="I78" s="148"/>
      <c r="K78" s="105">
        <f t="shared" si="7"/>
        <v>0</v>
      </c>
    </row>
    <row r="79" spans="1:27" ht="20.25" customHeight="1" thickBot="1" x14ac:dyDescent="0.4">
      <c r="A79" s="112" t="str">
        <f>CONCATENATE(PAO!A72,". ", "7")</f>
        <v>8. 7</v>
      </c>
      <c r="B79" s="104"/>
      <c r="C79" s="104"/>
      <c r="D79" s="104"/>
      <c r="E79" s="146"/>
      <c r="F79" s="464" t="str">
        <f>IFERROR(VLOOKUP(B79,'Validaciones SEVRI'!$D$2:$E$1000,2,FALSE),"")</f>
        <v/>
      </c>
      <c r="G79" s="465"/>
      <c r="H79" s="147"/>
      <c r="I79" s="148"/>
      <c r="K79" s="105">
        <f t="shared" si="7"/>
        <v>0</v>
      </c>
    </row>
    <row r="80" spans="1:27" s="140" customFormat="1" ht="50.15" customHeight="1" thickBot="1" x14ac:dyDescent="0.3">
      <c r="A80" s="181" t="s">
        <v>935</v>
      </c>
      <c r="B80" s="459" t="str">
        <f>+PAO!B79</f>
        <v>03) Realizar gestión de calidad en la Imprenta Nacional mediante la documentación, estandarización y control de los procesos.</v>
      </c>
      <c r="C80" s="460"/>
      <c r="D80" s="460"/>
      <c r="E80" s="460"/>
      <c r="F80" s="460"/>
      <c r="G80" s="460"/>
      <c r="H80" s="460"/>
      <c r="I80" s="460"/>
      <c r="J80" s="106"/>
      <c r="K80" s="105"/>
      <c r="L80" s="106"/>
      <c r="M80" s="106"/>
      <c r="N80" s="106"/>
      <c r="O80" s="106"/>
      <c r="P80" s="106"/>
      <c r="Q80" s="106"/>
      <c r="R80" s="106"/>
      <c r="S80" s="106"/>
      <c r="T80" s="106"/>
      <c r="U80" s="106"/>
      <c r="V80" s="106"/>
      <c r="W80" s="106"/>
      <c r="X80" s="106"/>
      <c r="Y80" s="106"/>
      <c r="Z80" s="106"/>
      <c r="AA80" s="106"/>
    </row>
    <row r="81" spans="1:27" ht="50.15" customHeight="1" x14ac:dyDescent="0.35">
      <c r="A81" s="180" t="s">
        <v>936</v>
      </c>
      <c r="B81" s="461" t="str">
        <f>CONCATENATE(PAO!A81,". ",PAO!A82)</f>
        <v>9. Mantenimiento y reparación de equipo de cómputo y sistemas de información</v>
      </c>
      <c r="C81" s="462"/>
      <c r="D81" s="462"/>
      <c r="E81" s="462"/>
      <c r="F81" s="462"/>
      <c r="G81" s="462"/>
      <c r="H81" s="462"/>
      <c r="I81" s="463"/>
      <c r="K81" s="110"/>
      <c r="L81" s="114"/>
      <c r="M81" s="114"/>
      <c r="N81" s="111"/>
      <c r="O81" s="111"/>
      <c r="P81" s="111"/>
      <c r="Q81" s="111"/>
      <c r="R81" s="111"/>
      <c r="S81" s="111"/>
      <c r="T81" s="111"/>
      <c r="U81" s="111"/>
      <c r="V81" s="111"/>
      <c r="W81" s="111"/>
      <c r="X81" s="111"/>
      <c r="Y81" s="111"/>
      <c r="Z81" s="111"/>
      <c r="AA81" s="111"/>
    </row>
    <row r="82" spans="1:27" ht="100.75" customHeight="1" x14ac:dyDescent="0.35">
      <c r="A82" s="112" t="str">
        <f>CONCATENATE(PAO!A81,". ", "1")</f>
        <v>9. 1</v>
      </c>
      <c r="B82" s="104" t="s">
        <v>640</v>
      </c>
      <c r="C82" s="104" t="s">
        <v>1281</v>
      </c>
      <c r="D82" s="104" t="s">
        <v>1282</v>
      </c>
      <c r="E82" s="146" t="s">
        <v>1283</v>
      </c>
      <c r="F82" s="464" t="str">
        <f>IFERROR(VLOOKUP(B82,'Validaciones SEVRI'!$D$2:$E$1000,2,FALSE),"")</f>
        <v>R005 Estratégico</v>
      </c>
      <c r="G82" s="465"/>
      <c r="H82" s="147" t="s">
        <v>1284</v>
      </c>
      <c r="I82" s="148"/>
      <c r="K82" s="105">
        <f t="shared" ref="K82:K88" si="8">IF(B82&lt;1,0, 1)</f>
        <v>1</v>
      </c>
    </row>
    <row r="83" spans="1:27" ht="20.25" customHeight="1" x14ac:dyDescent="0.35">
      <c r="A83" s="112" t="str">
        <f>CONCATENATE(PAO!A81,". ", "2")</f>
        <v>9. 2</v>
      </c>
      <c r="B83" s="104"/>
      <c r="C83" s="104"/>
      <c r="D83" s="104"/>
      <c r="E83" s="146"/>
      <c r="F83" s="464" t="str">
        <f>IFERROR(VLOOKUP(B83,'Validaciones SEVRI'!$D$2:$E$1000,2,FALSE),"")</f>
        <v/>
      </c>
      <c r="G83" s="465"/>
      <c r="H83" s="147"/>
      <c r="I83" s="148"/>
      <c r="K83" s="105">
        <f t="shared" si="8"/>
        <v>0</v>
      </c>
    </row>
    <row r="84" spans="1:27" ht="20.25" customHeight="1" x14ac:dyDescent="0.35">
      <c r="A84" s="112" t="str">
        <f>CONCATENATE(PAO!A81,". ","3")</f>
        <v>9. 3</v>
      </c>
      <c r="B84" s="104"/>
      <c r="C84" s="104"/>
      <c r="D84" s="104"/>
      <c r="E84" s="146"/>
      <c r="F84" s="464" t="str">
        <f>IFERROR(VLOOKUP(B84,'Validaciones SEVRI'!$D$2:$E$1000,2,FALSE),"")</f>
        <v/>
      </c>
      <c r="G84" s="465"/>
      <c r="H84" s="147"/>
      <c r="I84" s="148"/>
      <c r="K84" s="105">
        <f t="shared" si="8"/>
        <v>0</v>
      </c>
    </row>
    <row r="85" spans="1:27" ht="20.25" customHeight="1" x14ac:dyDescent="0.35">
      <c r="A85" s="112" t="str">
        <f>CONCATENATE(PAO!A81,". ", "4")</f>
        <v>9. 4</v>
      </c>
      <c r="B85" s="104"/>
      <c r="C85" s="104"/>
      <c r="D85" s="104"/>
      <c r="E85" s="146"/>
      <c r="F85" s="464" t="str">
        <f>IFERROR(VLOOKUP(B85,'Validaciones SEVRI'!$D$2:$E$1000,2,FALSE),"")</f>
        <v/>
      </c>
      <c r="G85" s="465"/>
      <c r="H85" s="147"/>
      <c r="I85" s="148"/>
      <c r="K85" s="105">
        <f t="shared" si="8"/>
        <v>0</v>
      </c>
    </row>
    <row r="86" spans="1:27" ht="20.25" customHeight="1" x14ac:dyDescent="0.35">
      <c r="A86" s="112" t="str">
        <f>CONCATENATE(PAO!A81,". ", "5")</f>
        <v>9. 5</v>
      </c>
      <c r="B86" s="104"/>
      <c r="C86" s="104"/>
      <c r="D86" s="104"/>
      <c r="E86" s="146"/>
      <c r="F86" s="464" t="str">
        <f>IFERROR(VLOOKUP(B86,'Validaciones SEVRI'!$D$2:$E$1000,2,FALSE),"")</f>
        <v/>
      </c>
      <c r="G86" s="465"/>
      <c r="H86" s="147"/>
      <c r="I86" s="148"/>
      <c r="K86" s="105">
        <f t="shared" si="8"/>
        <v>0</v>
      </c>
    </row>
    <row r="87" spans="1:27" ht="20.25" customHeight="1" x14ac:dyDescent="0.35">
      <c r="A87" s="112" t="str">
        <f>CONCATENATE(PAO!A81,". ", "6")</f>
        <v>9. 6</v>
      </c>
      <c r="B87" s="104"/>
      <c r="C87" s="104"/>
      <c r="D87" s="104"/>
      <c r="E87" s="146"/>
      <c r="F87" s="464" t="str">
        <f>IFERROR(VLOOKUP(B87,'Validaciones SEVRI'!$D$2:$E$1000,2,FALSE),"")</f>
        <v/>
      </c>
      <c r="G87" s="465"/>
      <c r="H87" s="147"/>
      <c r="I87" s="148"/>
      <c r="K87" s="105">
        <f t="shared" si="8"/>
        <v>0</v>
      </c>
    </row>
    <row r="88" spans="1:27" ht="20.25" customHeight="1" thickBot="1" x14ac:dyDescent="0.4">
      <c r="A88" s="112" t="str">
        <f>CONCATENATE(PAO!A81,". ", "7")</f>
        <v>9. 7</v>
      </c>
      <c r="B88" s="104"/>
      <c r="C88" s="104"/>
      <c r="D88" s="104"/>
      <c r="E88" s="146"/>
      <c r="F88" s="464" t="str">
        <f>IFERROR(VLOOKUP(B88,'Validaciones SEVRI'!$D$2:$E$1000,2,FALSE),"")</f>
        <v/>
      </c>
      <c r="G88" s="465"/>
      <c r="H88" s="147"/>
      <c r="I88" s="148"/>
      <c r="K88" s="105">
        <f t="shared" si="8"/>
        <v>0</v>
      </c>
    </row>
    <row r="89" spans="1:27" s="140" customFormat="1" ht="50.15" customHeight="1" thickBot="1" x14ac:dyDescent="0.3">
      <c r="A89" s="181" t="s">
        <v>935</v>
      </c>
      <c r="B89" s="459" t="str">
        <f>+PAO!B88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9" s="460"/>
      <c r="D89" s="460"/>
      <c r="E89" s="460"/>
      <c r="F89" s="460"/>
      <c r="G89" s="460"/>
      <c r="H89" s="460"/>
      <c r="I89" s="460"/>
      <c r="J89" s="106"/>
      <c r="K89" s="105"/>
      <c r="L89" s="106"/>
      <c r="M89" s="106"/>
      <c r="N89" s="106"/>
      <c r="O89" s="106"/>
      <c r="P89" s="106"/>
      <c r="Q89" s="106"/>
      <c r="R89" s="106"/>
      <c r="S89" s="106"/>
      <c r="T89" s="106"/>
      <c r="U89" s="106"/>
      <c r="V89" s="106"/>
      <c r="W89" s="106"/>
      <c r="X89" s="106"/>
      <c r="Y89" s="106"/>
      <c r="Z89" s="106"/>
      <c r="AA89" s="106"/>
    </row>
    <row r="90" spans="1:27" ht="50.15" customHeight="1" x14ac:dyDescent="0.35">
      <c r="A90" s="180" t="s">
        <v>936</v>
      </c>
      <c r="B90" s="461" t="str">
        <f>CONCATENATE(PAO!A90,". ",PAO!A91)</f>
        <v>10. Producir material de artes gráficas e impresos comerciales que cumplan con los lineamientos de calidad según ordenes de pedido</v>
      </c>
      <c r="C90" s="462"/>
      <c r="D90" s="462"/>
      <c r="E90" s="462"/>
      <c r="F90" s="462"/>
      <c r="G90" s="462"/>
      <c r="H90" s="462"/>
      <c r="I90" s="463"/>
      <c r="K90" s="110"/>
      <c r="L90" s="114"/>
      <c r="M90" s="114"/>
      <c r="N90" s="111"/>
      <c r="O90" s="111"/>
      <c r="P90" s="111"/>
      <c r="Q90" s="111"/>
      <c r="R90" s="111"/>
      <c r="S90" s="111"/>
      <c r="T90" s="111"/>
      <c r="U90" s="111"/>
      <c r="V90" s="111"/>
      <c r="W90" s="111"/>
      <c r="X90" s="111"/>
      <c r="Y90" s="111"/>
      <c r="Z90" s="111"/>
      <c r="AA90" s="111"/>
    </row>
    <row r="91" spans="1:27" ht="182.4" customHeight="1" x14ac:dyDescent="0.35">
      <c r="A91" s="112" t="str">
        <f>CONCATENATE(PAO!A90,". ", "1")</f>
        <v>10. 1</v>
      </c>
      <c r="B91" s="104" t="s">
        <v>101</v>
      </c>
      <c r="C91" s="104" t="s">
        <v>1229</v>
      </c>
      <c r="D91" s="104" t="s">
        <v>1230</v>
      </c>
      <c r="E91" s="146" t="s">
        <v>1231</v>
      </c>
      <c r="F91" s="464" t="str">
        <f>IFERROR(VLOOKUP(B91,'Validaciones SEVRI'!$D$2:$E$1000,2,FALSE),"")</f>
        <v>R004 Insumos</v>
      </c>
      <c r="G91" s="465"/>
      <c r="H91" s="147" t="s">
        <v>1232</v>
      </c>
      <c r="I91" s="148"/>
      <c r="K91" s="105">
        <f t="shared" ref="K91:K97" si="9">IF(B91&lt;1,0, 1)</f>
        <v>1</v>
      </c>
    </row>
    <row r="92" spans="1:27" ht="20.25" customHeight="1" x14ac:dyDescent="0.35">
      <c r="A92" s="112" t="str">
        <f>CONCATENATE(PAO!A90,". ", "2")</f>
        <v>10. 2</v>
      </c>
      <c r="B92" s="104"/>
      <c r="C92" s="104"/>
      <c r="D92" s="104"/>
      <c r="E92" s="146"/>
      <c r="F92" s="464" t="str">
        <f>IFERROR(VLOOKUP(B92,'Validaciones SEVRI'!$D$2:$E$1000,2,FALSE),"")</f>
        <v/>
      </c>
      <c r="G92" s="465"/>
      <c r="H92" s="147"/>
      <c r="I92" s="148"/>
      <c r="K92" s="105">
        <f t="shared" si="9"/>
        <v>0</v>
      </c>
    </row>
    <row r="93" spans="1:27" ht="20.25" customHeight="1" x14ac:dyDescent="0.35">
      <c r="A93" s="112" t="str">
        <f>CONCATENATE(PAO!A90,". ","3")</f>
        <v>10. 3</v>
      </c>
      <c r="B93" s="104"/>
      <c r="C93" s="104"/>
      <c r="D93" s="104"/>
      <c r="E93" s="146"/>
      <c r="F93" s="464" t="str">
        <f>IFERROR(VLOOKUP(B93,'Validaciones SEVRI'!$D$2:$E$1000,2,FALSE),"")</f>
        <v/>
      </c>
      <c r="G93" s="465"/>
      <c r="H93" s="147"/>
      <c r="I93" s="148"/>
      <c r="K93" s="105">
        <f t="shared" si="9"/>
        <v>0</v>
      </c>
    </row>
    <row r="94" spans="1:27" ht="20.25" customHeight="1" x14ac:dyDescent="0.35">
      <c r="A94" s="112" t="str">
        <f>CONCATENATE(PAO!A90,". ", "4")</f>
        <v>10. 4</v>
      </c>
      <c r="B94" s="104"/>
      <c r="C94" s="104"/>
      <c r="D94" s="104"/>
      <c r="E94" s="146"/>
      <c r="F94" s="464" t="str">
        <f>IFERROR(VLOOKUP(B94,'Validaciones SEVRI'!$D$2:$E$1000,2,FALSE),"")</f>
        <v/>
      </c>
      <c r="G94" s="465"/>
      <c r="H94" s="147"/>
      <c r="I94" s="148"/>
      <c r="K94" s="105">
        <f t="shared" si="9"/>
        <v>0</v>
      </c>
    </row>
    <row r="95" spans="1:27" ht="20.25" customHeight="1" x14ac:dyDescent="0.35">
      <c r="A95" s="112" t="str">
        <f>CONCATENATE(PAO!A90,". ", "5")</f>
        <v>10. 5</v>
      </c>
      <c r="B95" s="104"/>
      <c r="C95" s="104"/>
      <c r="D95" s="104"/>
      <c r="E95" s="146"/>
      <c r="F95" s="464" t="str">
        <f>IFERROR(VLOOKUP(B95,'Validaciones SEVRI'!$D$2:$E$1000,2,FALSE),"")</f>
        <v/>
      </c>
      <c r="G95" s="465"/>
      <c r="H95" s="147"/>
      <c r="I95" s="148"/>
      <c r="K95" s="105">
        <f t="shared" si="9"/>
        <v>0</v>
      </c>
    </row>
    <row r="96" spans="1:27" ht="20.25" customHeight="1" x14ac:dyDescent="0.35">
      <c r="A96" s="112" t="str">
        <f>CONCATENATE(PAO!A90,". ", "6")</f>
        <v>10. 6</v>
      </c>
      <c r="B96" s="104"/>
      <c r="C96" s="104"/>
      <c r="D96" s="104"/>
      <c r="E96" s="146"/>
      <c r="F96" s="464" t="str">
        <f>IFERROR(VLOOKUP(B96,'Validaciones SEVRI'!$D$2:$E$1000,2,FALSE),"")</f>
        <v/>
      </c>
      <c r="G96" s="465"/>
      <c r="H96" s="147"/>
      <c r="I96" s="148"/>
      <c r="K96" s="105">
        <f t="shared" si="9"/>
        <v>0</v>
      </c>
    </row>
    <row r="97" spans="1:27" ht="20.25" customHeight="1" thickBot="1" x14ac:dyDescent="0.4">
      <c r="A97" s="112" t="str">
        <f>CONCATENATE(PAO!A90,". ", "7")</f>
        <v>10. 7</v>
      </c>
      <c r="B97" s="104"/>
      <c r="C97" s="104"/>
      <c r="D97" s="104"/>
      <c r="E97" s="146"/>
      <c r="F97" s="464" t="str">
        <f>IFERROR(VLOOKUP(B97,'Validaciones SEVRI'!$D$2:$E$1000,2,FALSE),"")</f>
        <v/>
      </c>
      <c r="G97" s="465"/>
      <c r="H97" s="147"/>
      <c r="I97" s="148"/>
      <c r="K97" s="105">
        <f t="shared" si="9"/>
        <v>0</v>
      </c>
    </row>
    <row r="98" spans="1:27" s="140" customFormat="1" ht="50.15" customHeight="1" thickBot="1" x14ac:dyDescent="0.3">
      <c r="A98" s="181" t="s">
        <v>935</v>
      </c>
      <c r="B98" s="459" t="str">
        <f>+PAO!B97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98" s="460"/>
      <c r="D98" s="460"/>
      <c r="E98" s="460"/>
      <c r="F98" s="460"/>
      <c r="G98" s="460"/>
      <c r="H98" s="460"/>
      <c r="I98" s="460"/>
      <c r="J98" s="106"/>
      <c r="K98" s="105"/>
      <c r="L98" s="106"/>
      <c r="M98" s="106"/>
      <c r="N98" s="106"/>
      <c r="O98" s="106"/>
      <c r="P98" s="106"/>
      <c r="Q98" s="106"/>
      <c r="R98" s="106"/>
      <c r="S98" s="106"/>
      <c r="T98" s="106"/>
      <c r="U98" s="106"/>
      <c r="V98" s="106"/>
      <c r="W98" s="106"/>
      <c r="X98" s="106"/>
      <c r="Y98" s="106"/>
      <c r="Z98" s="106"/>
      <c r="AA98" s="106"/>
    </row>
    <row r="99" spans="1:27" ht="50.15" customHeight="1" x14ac:dyDescent="0.35">
      <c r="A99" s="180" t="s">
        <v>936</v>
      </c>
      <c r="B99" s="461" t="str">
        <f>CONCATENATE(PAO!A99,". ",PAO!A100)</f>
        <v>11. Producir material de artes gráficas e impresos comerciales que cumplan con los lineamientos de calidad y conseguir una comunicación eficaz hacia el público.</v>
      </c>
      <c r="C99" s="462"/>
      <c r="D99" s="462"/>
      <c r="E99" s="462"/>
      <c r="F99" s="462"/>
      <c r="G99" s="462"/>
      <c r="H99" s="462"/>
      <c r="I99" s="463"/>
      <c r="K99" s="110"/>
      <c r="L99" s="114"/>
      <c r="M99" s="114"/>
      <c r="N99" s="111"/>
      <c r="O99" s="111"/>
      <c r="P99" s="111"/>
      <c r="Q99" s="111"/>
      <c r="R99" s="111"/>
      <c r="S99" s="111"/>
      <c r="T99" s="111"/>
      <c r="U99" s="111"/>
      <c r="V99" s="111"/>
      <c r="W99" s="111"/>
      <c r="X99" s="111"/>
      <c r="Y99" s="111"/>
      <c r="Z99" s="111"/>
      <c r="AA99" s="111"/>
    </row>
    <row r="100" spans="1:27" ht="86.4" customHeight="1" x14ac:dyDescent="0.35">
      <c r="A100" s="112" t="str">
        <f>CONCATENATE(PAO!A99,". ", "1")</f>
        <v>11. 1</v>
      </c>
      <c r="B100" s="104" t="s">
        <v>101</v>
      </c>
      <c r="C100" s="104" t="s">
        <v>1225</v>
      </c>
      <c r="D100" s="104" t="s">
        <v>1233</v>
      </c>
      <c r="E100" s="146" t="s">
        <v>1227</v>
      </c>
      <c r="F100" s="464" t="str">
        <f>IFERROR(VLOOKUP(B100,'Validaciones SEVRI'!$D$2:$E$1000,2,FALSE),"")</f>
        <v>R004 Insumos</v>
      </c>
      <c r="G100" s="465"/>
      <c r="H100" s="147" t="s">
        <v>763</v>
      </c>
      <c r="I100" s="148"/>
      <c r="K100" s="105">
        <f t="shared" ref="K100:K106" si="10">IF(B100&lt;1,0, 1)</f>
        <v>1</v>
      </c>
    </row>
    <row r="101" spans="1:27" ht="20.25" customHeight="1" x14ac:dyDescent="0.35">
      <c r="A101" s="112" t="str">
        <f>CONCATENATE(PAO!A99,". ", "2")</f>
        <v>11. 2</v>
      </c>
      <c r="B101" s="104"/>
      <c r="C101" s="104"/>
      <c r="D101" s="104"/>
      <c r="E101" s="146"/>
      <c r="F101" s="464" t="str">
        <f>IFERROR(VLOOKUP(B101,'Validaciones SEVRI'!$D$2:$E$1000,2,FALSE),"")</f>
        <v/>
      </c>
      <c r="G101" s="465"/>
      <c r="H101" s="147"/>
      <c r="I101" s="148"/>
      <c r="K101" s="105">
        <f t="shared" si="10"/>
        <v>0</v>
      </c>
    </row>
    <row r="102" spans="1:27" ht="20.25" customHeight="1" x14ac:dyDescent="0.35">
      <c r="A102" s="112" t="str">
        <f>CONCATENATE(PAO!A99,". ","3")</f>
        <v>11. 3</v>
      </c>
      <c r="B102" s="104"/>
      <c r="C102" s="104"/>
      <c r="D102" s="104"/>
      <c r="E102" s="146"/>
      <c r="F102" s="464" t="str">
        <f>IFERROR(VLOOKUP(B102,'Validaciones SEVRI'!$D$2:$E$1000,2,FALSE),"")</f>
        <v/>
      </c>
      <c r="G102" s="465"/>
      <c r="H102" s="147"/>
      <c r="I102" s="148"/>
      <c r="K102" s="105">
        <f t="shared" si="10"/>
        <v>0</v>
      </c>
    </row>
    <row r="103" spans="1:27" ht="20.25" customHeight="1" x14ac:dyDescent="0.35">
      <c r="A103" s="112" t="str">
        <f>CONCATENATE(PAO!A99,". ", "4")</f>
        <v>11. 4</v>
      </c>
      <c r="B103" s="104"/>
      <c r="C103" s="104"/>
      <c r="D103" s="104"/>
      <c r="E103" s="146"/>
      <c r="F103" s="464" t="str">
        <f>IFERROR(VLOOKUP(B103,'Validaciones SEVRI'!$D$2:$E$1000,2,FALSE),"")</f>
        <v/>
      </c>
      <c r="G103" s="465"/>
      <c r="H103" s="147"/>
      <c r="I103" s="148"/>
      <c r="K103" s="105">
        <f t="shared" si="10"/>
        <v>0</v>
      </c>
    </row>
    <row r="104" spans="1:27" ht="20.25" customHeight="1" x14ac:dyDescent="0.35">
      <c r="A104" s="112" t="str">
        <f>CONCATENATE(PAO!A99,". ", "5")</f>
        <v>11. 5</v>
      </c>
      <c r="B104" s="104"/>
      <c r="C104" s="104"/>
      <c r="D104" s="104"/>
      <c r="E104" s="146"/>
      <c r="F104" s="464" t="str">
        <f>IFERROR(VLOOKUP(B104,'Validaciones SEVRI'!$D$2:$E$1000,2,FALSE),"")</f>
        <v/>
      </c>
      <c r="G104" s="465"/>
      <c r="H104" s="147"/>
      <c r="I104" s="148"/>
      <c r="K104" s="105">
        <f t="shared" si="10"/>
        <v>0</v>
      </c>
    </row>
    <row r="105" spans="1:27" ht="20.25" customHeight="1" x14ac:dyDescent="0.35">
      <c r="A105" s="112" t="str">
        <f>CONCATENATE(PAO!A99,". ", "6")</f>
        <v>11. 6</v>
      </c>
      <c r="B105" s="104"/>
      <c r="C105" s="104"/>
      <c r="D105" s="104"/>
      <c r="E105" s="146"/>
      <c r="F105" s="464" t="str">
        <f>IFERROR(VLOOKUP(B105,'Validaciones SEVRI'!$D$2:$E$1000,2,FALSE),"")</f>
        <v/>
      </c>
      <c r="G105" s="465"/>
      <c r="H105" s="147"/>
      <c r="I105" s="148"/>
      <c r="K105" s="105">
        <f t="shared" si="10"/>
        <v>0</v>
      </c>
    </row>
    <row r="106" spans="1:27" ht="20.25" customHeight="1" thickBot="1" x14ac:dyDescent="0.4">
      <c r="A106" s="112" t="str">
        <f>CONCATENATE(PAO!A99,". ", "7")</f>
        <v>11. 7</v>
      </c>
      <c r="B106" s="104"/>
      <c r="C106" s="104"/>
      <c r="D106" s="104"/>
      <c r="E106" s="146"/>
      <c r="F106" s="464" t="str">
        <f>IFERROR(VLOOKUP(B106,'Validaciones SEVRI'!$D$2:$E$1000,2,FALSE),"")</f>
        <v/>
      </c>
      <c r="G106" s="465"/>
      <c r="H106" s="147"/>
      <c r="I106" s="148"/>
      <c r="K106" s="105">
        <f t="shared" si="10"/>
        <v>0</v>
      </c>
    </row>
    <row r="107" spans="1:27" s="140" customFormat="1" ht="50.15" customHeight="1" thickBot="1" x14ac:dyDescent="0.3">
      <c r="A107" s="181" t="s">
        <v>935</v>
      </c>
      <c r="B107" s="459" t="str">
        <f>+PAO!B106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07" s="460"/>
      <c r="D107" s="460"/>
      <c r="E107" s="460"/>
      <c r="F107" s="460"/>
      <c r="G107" s="460"/>
      <c r="H107" s="460"/>
      <c r="I107" s="460"/>
      <c r="J107" s="106"/>
      <c r="K107" s="105"/>
      <c r="L107" s="106"/>
      <c r="M107" s="106"/>
      <c r="N107" s="106"/>
      <c r="O107" s="106"/>
      <c r="P107" s="106"/>
      <c r="Q107" s="106"/>
      <c r="R107" s="106"/>
      <c r="S107" s="106"/>
      <c r="T107" s="106"/>
      <c r="U107" s="106"/>
      <c r="V107" s="106"/>
      <c r="W107" s="106"/>
      <c r="X107" s="106"/>
      <c r="Y107" s="106"/>
      <c r="Z107" s="106"/>
      <c r="AA107" s="106"/>
    </row>
    <row r="108" spans="1:27" ht="50.15" customHeight="1" x14ac:dyDescent="0.35">
      <c r="A108" s="180" t="s">
        <v>936</v>
      </c>
      <c r="B108" s="461" t="str">
        <f>CONCATENATE(PAO!A108,". ",PAO!A109)</f>
        <v>12. Producir material de artes gráficas e impresos comerciales que cumplan con los lineamientos de calidad y conseguir una comunicación eficaz hacia el público.</v>
      </c>
      <c r="C108" s="462"/>
      <c r="D108" s="462"/>
      <c r="E108" s="462"/>
      <c r="F108" s="462"/>
      <c r="G108" s="462"/>
      <c r="H108" s="462"/>
      <c r="I108" s="463"/>
      <c r="K108" s="110"/>
      <c r="L108" s="114"/>
      <c r="M108" s="114"/>
      <c r="N108" s="111"/>
      <c r="O108" s="111"/>
      <c r="P108" s="111"/>
      <c r="Q108" s="111"/>
      <c r="R108" s="111"/>
      <c r="S108" s="111"/>
      <c r="T108" s="111"/>
      <c r="U108" s="111"/>
      <c r="V108" s="111"/>
      <c r="W108" s="111"/>
      <c r="X108" s="111"/>
      <c r="Y108" s="111"/>
      <c r="Z108" s="111"/>
      <c r="AA108" s="111"/>
    </row>
    <row r="109" spans="1:27" ht="100.25" customHeight="1" x14ac:dyDescent="0.35">
      <c r="A109" s="112" t="str">
        <f>CONCATENATE(PAO!A108,". ", "1")</f>
        <v>12. 1</v>
      </c>
      <c r="B109" s="104" t="s">
        <v>32</v>
      </c>
      <c r="C109" s="104" t="s">
        <v>1234</v>
      </c>
      <c r="D109" s="104" t="s">
        <v>1235</v>
      </c>
      <c r="E109" s="146" t="s">
        <v>1236</v>
      </c>
      <c r="F109" s="464" t="str">
        <f>IFERROR(VLOOKUP(B109,'Validaciones SEVRI'!$D$2:$E$1000,2,FALSE),"")</f>
        <v>R004 Insumos</v>
      </c>
      <c r="G109" s="465"/>
      <c r="H109" s="147" t="s">
        <v>1237</v>
      </c>
      <c r="I109" s="148"/>
      <c r="K109" s="105">
        <f t="shared" ref="K109:K115" si="11">IF(B109&lt;1,0, 1)</f>
        <v>1</v>
      </c>
    </row>
    <row r="110" spans="1:27" ht="20.25" customHeight="1" x14ac:dyDescent="0.35">
      <c r="A110" s="112" t="str">
        <f>CONCATENATE(PAO!A108,". ", "2")</f>
        <v>12. 2</v>
      </c>
      <c r="B110" s="104"/>
      <c r="C110" s="104"/>
      <c r="D110" s="104"/>
      <c r="E110" s="146"/>
      <c r="F110" s="464" t="str">
        <f>IFERROR(VLOOKUP(B110,'Validaciones SEVRI'!$D$2:$E$1000,2,FALSE),"")</f>
        <v/>
      </c>
      <c r="G110" s="465"/>
      <c r="H110" s="147"/>
      <c r="I110" s="148"/>
      <c r="K110" s="105">
        <f t="shared" si="11"/>
        <v>0</v>
      </c>
    </row>
    <row r="111" spans="1:27" ht="20.25" customHeight="1" x14ac:dyDescent="0.35">
      <c r="A111" s="112" t="str">
        <f>CONCATENATE(PAO!A108,". ","3")</f>
        <v>12. 3</v>
      </c>
      <c r="B111" s="104"/>
      <c r="C111" s="104"/>
      <c r="D111" s="104"/>
      <c r="E111" s="146"/>
      <c r="F111" s="464" t="str">
        <f>IFERROR(VLOOKUP(B111,'Validaciones SEVRI'!$D$2:$E$1000,2,FALSE),"")</f>
        <v/>
      </c>
      <c r="G111" s="465"/>
      <c r="H111" s="147"/>
      <c r="I111" s="148"/>
      <c r="K111" s="105">
        <f t="shared" si="11"/>
        <v>0</v>
      </c>
    </row>
    <row r="112" spans="1:27" ht="20.25" customHeight="1" x14ac:dyDescent="0.35">
      <c r="A112" s="112" t="str">
        <f>CONCATENATE(PAO!A108,". ", "4")</f>
        <v>12. 4</v>
      </c>
      <c r="B112" s="104"/>
      <c r="C112" s="104"/>
      <c r="D112" s="104"/>
      <c r="E112" s="146"/>
      <c r="F112" s="464" t="str">
        <f>IFERROR(VLOOKUP(B112,'Validaciones SEVRI'!$D$2:$E$1000,2,FALSE),"")</f>
        <v/>
      </c>
      <c r="G112" s="465"/>
      <c r="H112" s="147"/>
      <c r="I112" s="148"/>
      <c r="K112" s="105">
        <f t="shared" si="11"/>
        <v>0</v>
      </c>
    </row>
    <row r="113" spans="1:27" ht="20.25" customHeight="1" x14ac:dyDescent="0.35">
      <c r="A113" s="112" t="str">
        <f>CONCATENATE(PAO!A108,". ", "5")</f>
        <v>12. 5</v>
      </c>
      <c r="B113" s="104"/>
      <c r="C113" s="104"/>
      <c r="D113" s="104"/>
      <c r="E113" s="146"/>
      <c r="F113" s="464" t="str">
        <f>IFERROR(VLOOKUP(B113,'Validaciones SEVRI'!$D$2:$E$1000,2,FALSE),"")</f>
        <v/>
      </c>
      <c r="G113" s="465"/>
      <c r="H113" s="147"/>
      <c r="I113" s="148"/>
      <c r="K113" s="105">
        <f t="shared" si="11"/>
        <v>0</v>
      </c>
    </row>
    <row r="114" spans="1:27" ht="20.25" customHeight="1" x14ac:dyDescent="0.35">
      <c r="A114" s="112" t="str">
        <f>CONCATENATE(PAO!A108,". ", "6")</f>
        <v>12. 6</v>
      </c>
      <c r="B114" s="104"/>
      <c r="C114" s="104"/>
      <c r="D114" s="104"/>
      <c r="E114" s="146"/>
      <c r="F114" s="464" t="str">
        <f>IFERROR(VLOOKUP(B114,'Validaciones SEVRI'!$D$2:$E$1000,2,FALSE),"")</f>
        <v/>
      </c>
      <c r="G114" s="465"/>
      <c r="H114" s="147"/>
      <c r="I114" s="148"/>
      <c r="K114" s="105">
        <f t="shared" si="11"/>
        <v>0</v>
      </c>
    </row>
    <row r="115" spans="1:27" ht="20.25" customHeight="1" thickBot="1" x14ac:dyDescent="0.4">
      <c r="A115" s="112" t="str">
        <f>CONCATENATE(PAO!A108,". ", "7")</f>
        <v>12. 7</v>
      </c>
      <c r="B115" s="104"/>
      <c r="C115" s="104"/>
      <c r="D115" s="104"/>
      <c r="E115" s="146"/>
      <c r="F115" s="464" t="str">
        <f>IFERROR(VLOOKUP(B115,'Validaciones SEVRI'!$D$2:$E$1000,2,FALSE),"")</f>
        <v/>
      </c>
      <c r="G115" s="465"/>
      <c r="H115" s="147"/>
      <c r="I115" s="148"/>
      <c r="K115" s="105">
        <f t="shared" si="11"/>
        <v>0</v>
      </c>
    </row>
    <row r="116" spans="1:27" s="140" customFormat="1" ht="50.15" customHeight="1" thickBot="1" x14ac:dyDescent="0.3">
      <c r="A116" s="181" t="s">
        <v>935</v>
      </c>
      <c r="B116" s="459" t="str">
        <f>+PAO!B115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16" s="460"/>
      <c r="D116" s="460"/>
      <c r="E116" s="460"/>
      <c r="F116" s="460"/>
      <c r="G116" s="460"/>
      <c r="H116" s="460"/>
      <c r="I116" s="460"/>
      <c r="J116" s="106"/>
      <c r="K116" s="105"/>
      <c r="L116" s="106"/>
      <c r="M116" s="106"/>
      <c r="N116" s="106"/>
      <c r="O116" s="106"/>
      <c r="P116" s="106"/>
      <c r="Q116" s="106"/>
      <c r="R116" s="106"/>
      <c r="S116" s="106"/>
      <c r="T116" s="106"/>
      <c r="U116" s="106"/>
      <c r="V116" s="106"/>
      <c r="W116" s="106"/>
      <c r="X116" s="106"/>
      <c r="Y116" s="106"/>
      <c r="Z116" s="106"/>
      <c r="AA116" s="106"/>
    </row>
    <row r="117" spans="1:27" ht="50.15" customHeight="1" x14ac:dyDescent="0.35">
      <c r="A117" s="180" t="s">
        <v>936</v>
      </c>
      <c r="B117" s="461" t="str">
        <f>CONCATENATE(PAO!A117,". ",PAO!A118)</f>
        <v>13. Producir material de artes gráficas e impresos comerciales que cumplan con los lineamientos de calidad y conseguir una comunicación eficaz hacia el público.</v>
      </c>
      <c r="C117" s="462"/>
      <c r="D117" s="462"/>
      <c r="E117" s="462"/>
      <c r="F117" s="462"/>
      <c r="G117" s="462"/>
      <c r="H117" s="462"/>
      <c r="I117" s="463"/>
      <c r="K117" s="110"/>
      <c r="L117" s="114"/>
      <c r="M117" s="114"/>
      <c r="N117" s="111"/>
      <c r="O117" s="111"/>
      <c r="P117" s="111"/>
      <c r="Q117" s="111"/>
      <c r="R117" s="111"/>
      <c r="S117" s="111"/>
      <c r="T117" s="111"/>
      <c r="U117" s="111"/>
      <c r="V117" s="111"/>
      <c r="W117" s="111"/>
      <c r="X117" s="111"/>
      <c r="Y117" s="111"/>
      <c r="Z117" s="111"/>
      <c r="AA117" s="111"/>
    </row>
    <row r="118" spans="1:27" ht="112.25" customHeight="1" x14ac:dyDescent="0.35">
      <c r="A118" s="112" t="str">
        <f>CONCATENATE(PAO!A117,". ", "1")</f>
        <v>13. 1</v>
      </c>
      <c r="B118" s="104" t="s">
        <v>32</v>
      </c>
      <c r="C118" s="104" t="s">
        <v>1234</v>
      </c>
      <c r="D118" s="104" t="s">
        <v>1235</v>
      </c>
      <c r="E118" s="146" t="s">
        <v>1236</v>
      </c>
      <c r="F118" s="464" t="str">
        <f>IFERROR(VLOOKUP(B118,'Validaciones SEVRI'!$D$2:$E$1000,2,FALSE),"")</f>
        <v>R004 Insumos</v>
      </c>
      <c r="G118" s="465"/>
      <c r="H118" s="147" t="s">
        <v>1237</v>
      </c>
      <c r="I118" s="148"/>
      <c r="K118" s="105">
        <f t="shared" ref="K118:K124" si="12">IF(B118&lt;1,0, 1)</f>
        <v>1</v>
      </c>
    </row>
    <row r="119" spans="1:27" ht="20.25" customHeight="1" x14ac:dyDescent="0.35">
      <c r="A119" s="112" t="str">
        <f>CONCATENATE(PAO!A117,". ", "2")</f>
        <v>13. 2</v>
      </c>
      <c r="B119" s="104"/>
      <c r="C119" s="104"/>
      <c r="D119" s="104"/>
      <c r="E119" s="146"/>
      <c r="F119" s="464" t="str">
        <f>IFERROR(VLOOKUP(B119,'Validaciones SEVRI'!$D$2:$E$1000,2,FALSE),"")</f>
        <v/>
      </c>
      <c r="G119" s="465"/>
      <c r="H119" s="147"/>
      <c r="I119" s="148"/>
      <c r="K119" s="105">
        <f t="shared" si="12"/>
        <v>0</v>
      </c>
    </row>
    <row r="120" spans="1:27" ht="20.25" customHeight="1" x14ac:dyDescent="0.35">
      <c r="A120" s="112" t="str">
        <f>CONCATENATE(PAO!A117,". ","3")</f>
        <v>13. 3</v>
      </c>
      <c r="B120" s="104"/>
      <c r="C120" s="104"/>
      <c r="D120" s="104"/>
      <c r="E120" s="146"/>
      <c r="F120" s="464" t="str">
        <f>IFERROR(VLOOKUP(B120,'Validaciones SEVRI'!$D$2:$E$1000,2,FALSE),"")</f>
        <v/>
      </c>
      <c r="G120" s="465"/>
      <c r="H120" s="147"/>
      <c r="I120" s="148"/>
      <c r="K120" s="105">
        <f t="shared" si="12"/>
        <v>0</v>
      </c>
    </row>
    <row r="121" spans="1:27" ht="20.25" customHeight="1" x14ac:dyDescent="0.35">
      <c r="A121" s="112" t="str">
        <f>CONCATENATE(PAO!A117,". ", "4")</f>
        <v>13. 4</v>
      </c>
      <c r="B121" s="104"/>
      <c r="C121" s="104"/>
      <c r="D121" s="104"/>
      <c r="E121" s="146"/>
      <c r="F121" s="464" t="str">
        <f>IFERROR(VLOOKUP(B121,'Validaciones SEVRI'!$D$2:$E$1000,2,FALSE),"")</f>
        <v/>
      </c>
      <c r="G121" s="465"/>
      <c r="H121" s="147"/>
      <c r="I121" s="148"/>
      <c r="K121" s="105">
        <f t="shared" si="12"/>
        <v>0</v>
      </c>
    </row>
    <row r="122" spans="1:27" ht="20.25" customHeight="1" x14ac:dyDescent="0.35">
      <c r="A122" s="112" t="str">
        <f>CONCATENATE(PAO!A117,". ", "5")</f>
        <v>13. 5</v>
      </c>
      <c r="B122" s="104"/>
      <c r="C122" s="104"/>
      <c r="D122" s="104"/>
      <c r="E122" s="146"/>
      <c r="F122" s="464" t="str">
        <f>IFERROR(VLOOKUP(B122,'Validaciones SEVRI'!$D$2:$E$1000,2,FALSE),"")</f>
        <v/>
      </c>
      <c r="G122" s="465"/>
      <c r="H122" s="147"/>
      <c r="I122" s="148"/>
      <c r="K122" s="105">
        <f t="shared" si="12"/>
        <v>0</v>
      </c>
    </row>
    <row r="123" spans="1:27" ht="20.25" customHeight="1" x14ac:dyDescent="0.35">
      <c r="A123" s="112" t="str">
        <f>CONCATENATE(PAO!A117,". ", "6")</f>
        <v>13. 6</v>
      </c>
      <c r="B123" s="104"/>
      <c r="C123" s="104"/>
      <c r="D123" s="104"/>
      <c r="E123" s="146"/>
      <c r="F123" s="464" t="str">
        <f>IFERROR(VLOOKUP(B123,'Validaciones SEVRI'!$D$2:$E$1000,2,FALSE),"")</f>
        <v/>
      </c>
      <c r="G123" s="465"/>
      <c r="H123" s="147"/>
      <c r="I123" s="148"/>
      <c r="K123" s="105">
        <f t="shared" si="12"/>
        <v>0</v>
      </c>
    </row>
    <row r="124" spans="1:27" ht="20.25" customHeight="1" thickBot="1" x14ac:dyDescent="0.4">
      <c r="A124" s="112" t="str">
        <f>CONCATENATE(PAO!A117,". ", "7")</f>
        <v>13. 7</v>
      </c>
      <c r="B124" s="104"/>
      <c r="C124" s="104"/>
      <c r="D124" s="104"/>
      <c r="E124" s="146"/>
      <c r="F124" s="464" t="str">
        <f>IFERROR(VLOOKUP(B124,'Validaciones SEVRI'!$D$2:$E$1000,2,FALSE),"")</f>
        <v/>
      </c>
      <c r="G124" s="465"/>
      <c r="H124" s="147"/>
      <c r="I124" s="148"/>
      <c r="K124" s="105">
        <f t="shared" si="12"/>
        <v>0</v>
      </c>
    </row>
    <row r="125" spans="1:27" s="140" customFormat="1" ht="50.15" customHeight="1" thickBot="1" x14ac:dyDescent="0.3">
      <c r="A125" s="181" t="s">
        <v>935</v>
      </c>
      <c r="B125" s="459" t="str">
        <f>+PAO!B124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25" s="460"/>
      <c r="D125" s="460"/>
      <c r="E125" s="460"/>
      <c r="F125" s="460"/>
      <c r="G125" s="460"/>
      <c r="H125" s="460"/>
      <c r="I125" s="460"/>
      <c r="J125" s="106"/>
      <c r="K125" s="105"/>
      <c r="L125" s="106"/>
      <c r="M125" s="106"/>
      <c r="N125" s="106"/>
      <c r="O125" s="106"/>
      <c r="P125" s="106"/>
      <c r="Q125" s="106"/>
      <c r="R125" s="106"/>
      <c r="S125" s="106"/>
      <c r="T125" s="106"/>
      <c r="U125" s="106"/>
      <c r="V125" s="106"/>
      <c r="W125" s="106"/>
      <c r="X125" s="106"/>
      <c r="Y125" s="106"/>
      <c r="Z125" s="106"/>
      <c r="AA125" s="106"/>
    </row>
    <row r="126" spans="1:27" ht="50.15" customHeight="1" x14ac:dyDescent="0.35">
      <c r="A126" s="180" t="s">
        <v>936</v>
      </c>
      <c r="B126" s="461" t="str">
        <f>CONCATENATE(PAO!A126,". ",PAO!A127)</f>
        <v>14.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26" s="462"/>
      <c r="D126" s="462"/>
      <c r="E126" s="462"/>
      <c r="F126" s="462"/>
      <c r="G126" s="462"/>
      <c r="H126" s="462"/>
      <c r="I126" s="463"/>
      <c r="K126" s="110"/>
      <c r="L126" s="114"/>
      <c r="M126" s="114"/>
      <c r="N126" s="111"/>
      <c r="O126" s="111"/>
      <c r="P126" s="111"/>
      <c r="Q126" s="111"/>
      <c r="R126" s="111"/>
      <c r="S126" s="111"/>
      <c r="T126" s="111"/>
      <c r="U126" s="111"/>
      <c r="V126" s="111"/>
      <c r="W126" s="111"/>
      <c r="X126" s="111"/>
      <c r="Y126" s="111"/>
      <c r="Z126" s="111"/>
      <c r="AA126" s="111"/>
    </row>
    <row r="127" spans="1:27" ht="160.75" customHeight="1" x14ac:dyDescent="0.35">
      <c r="A127" s="112" t="str">
        <f>CONCATENATE(PAO!A126,". ", "1")</f>
        <v>14. 1</v>
      </c>
      <c r="B127" s="104" t="s">
        <v>100</v>
      </c>
      <c r="C127" s="104" t="s">
        <v>1285</v>
      </c>
      <c r="D127" s="104" t="s">
        <v>1286</v>
      </c>
      <c r="E127" s="146" t="s">
        <v>1287</v>
      </c>
      <c r="F127" s="464" t="str">
        <f>IFERROR(VLOOKUP(B127,'Validaciones SEVRI'!$D$2:$E$1000,2,FALSE),"")</f>
        <v>R003 Operativo</v>
      </c>
      <c r="G127" s="465"/>
      <c r="H127" s="147" t="s">
        <v>808</v>
      </c>
      <c r="I127" s="148"/>
      <c r="K127" s="105">
        <f t="shared" ref="K127:K133" si="13">IF(B127&lt;1,0, 1)</f>
        <v>1</v>
      </c>
    </row>
    <row r="128" spans="1:27" ht="20.25" customHeight="1" x14ac:dyDescent="0.35">
      <c r="A128" s="112" t="str">
        <f>CONCATENATE(PAO!A126,". ", "2")</f>
        <v>14. 2</v>
      </c>
      <c r="B128" s="104"/>
      <c r="C128" s="104"/>
      <c r="D128" s="104"/>
      <c r="E128" s="146"/>
      <c r="F128" s="464" t="str">
        <f>IFERROR(VLOOKUP(B128,'Validaciones SEVRI'!$D$2:$E$1000,2,FALSE),"")</f>
        <v/>
      </c>
      <c r="G128" s="465"/>
      <c r="H128" s="147"/>
      <c r="I128" s="148"/>
      <c r="K128" s="105">
        <f t="shared" si="13"/>
        <v>0</v>
      </c>
    </row>
    <row r="129" spans="1:27" ht="20.25" customHeight="1" x14ac:dyDescent="0.35">
      <c r="A129" s="112" t="str">
        <f>CONCATENATE(PAO!A126,". ","3")</f>
        <v>14. 3</v>
      </c>
      <c r="B129" s="104"/>
      <c r="C129" s="104"/>
      <c r="D129" s="104"/>
      <c r="E129" s="146"/>
      <c r="F129" s="464" t="str">
        <f>IFERROR(VLOOKUP(B129,'Validaciones SEVRI'!$D$2:$E$1000,2,FALSE),"")</f>
        <v/>
      </c>
      <c r="G129" s="465"/>
      <c r="H129" s="147"/>
      <c r="I129" s="148"/>
      <c r="K129" s="105">
        <f t="shared" si="13"/>
        <v>0</v>
      </c>
    </row>
    <row r="130" spans="1:27" ht="20.25" customHeight="1" x14ac:dyDescent="0.35">
      <c r="A130" s="112" t="str">
        <f>CONCATENATE(PAO!A126,". ", "4")</f>
        <v>14. 4</v>
      </c>
      <c r="B130" s="104"/>
      <c r="C130" s="104"/>
      <c r="D130" s="104"/>
      <c r="E130" s="146"/>
      <c r="F130" s="464" t="str">
        <f>IFERROR(VLOOKUP(B130,'Validaciones SEVRI'!$D$2:$E$1000,2,FALSE),"")</f>
        <v/>
      </c>
      <c r="G130" s="465"/>
      <c r="H130" s="147"/>
      <c r="I130" s="148"/>
      <c r="K130" s="105">
        <f t="shared" si="13"/>
        <v>0</v>
      </c>
    </row>
    <row r="131" spans="1:27" ht="20.25" customHeight="1" x14ac:dyDescent="0.35">
      <c r="A131" s="112" t="str">
        <f>CONCATENATE(PAO!A126,". ", "5")</f>
        <v>14. 5</v>
      </c>
      <c r="B131" s="104"/>
      <c r="C131" s="104"/>
      <c r="D131" s="104"/>
      <c r="E131" s="146"/>
      <c r="F131" s="464" t="str">
        <f>IFERROR(VLOOKUP(B131,'Validaciones SEVRI'!$D$2:$E$1000,2,FALSE),"")</f>
        <v/>
      </c>
      <c r="G131" s="465"/>
      <c r="H131" s="147"/>
      <c r="I131" s="148"/>
      <c r="K131" s="105">
        <f t="shared" si="13"/>
        <v>0</v>
      </c>
    </row>
    <row r="132" spans="1:27" ht="20.25" customHeight="1" x14ac:dyDescent="0.35">
      <c r="A132" s="112" t="str">
        <f>CONCATENATE(PAO!A126,". ", "6")</f>
        <v>14. 6</v>
      </c>
      <c r="B132" s="104"/>
      <c r="C132" s="104"/>
      <c r="D132" s="104"/>
      <c r="E132" s="146"/>
      <c r="F132" s="464" t="str">
        <f>IFERROR(VLOOKUP(B132,'Validaciones SEVRI'!$D$2:$E$1000,2,FALSE),"")</f>
        <v/>
      </c>
      <c r="G132" s="465"/>
      <c r="H132" s="147"/>
      <c r="I132" s="148"/>
      <c r="K132" s="105">
        <f t="shared" si="13"/>
        <v>0</v>
      </c>
    </row>
    <row r="133" spans="1:27" ht="20.25" customHeight="1" thickBot="1" x14ac:dyDescent="0.4">
      <c r="A133" s="112" t="str">
        <f>CONCATENATE(PAO!A126,". ", "7")</f>
        <v>14. 7</v>
      </c>
      <c r="B133" s="104"/>
      <c r="C133" s="104"/>
      <c r="D133" s="104"/>
      <c r="E133" s="146"/>
      <c r="F133" s="464" t="str">
        <f>IFERROR(VLOOKUP(B133,'Validaciones SEVRI'!$D$2:$E$1000,2,FALSE),"")</f>
        <v/>
      </c>
      <c r="G133" s="465"/>
      <c r="H133" s="147"/>
      <c r="I133" s="148"/>
      <c r="K133" s="105">
        <f t="shared" si="13"/>
        <v>0</v>
      </c>
    </row>
    <row r="134" spans="1:27" s="140" customFormat="1" ht="50.15" customHeight="1" thickBot="1" x14ac:dyDescent="0.3">
      <c r="A134" s="181" t="s">
        <v>935</v>
      </c>
      <c r="B134" s="459" t="str">
        <f>+PAO!B133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34" s="460"/>
      <c r="D134" s="460"/>
      <c r="E134" s="460"/>
      <c r="F134" s="460"/>
      <c r="G134" s="460"/>
      <c r="H134" s="460"/>
      <c r="I134" s="460"/>
      <c r="J134" s="106"/>
      <c r="K134" s="105"/>
      <c r="L134" s="106"/>
      <c r="M134" s="106"/>
      <c r="N134" s="106"/>
      <c r="O134" s="106"/>
      <c r="P134" s="106"/>
      <c r="Q134" s="106"/>
      <c r="R134" s="106"/>
      <c r="S134" s="106"/>
      <c r="T134" s="106"/>
      <c r="U134" s="106"/>
      <c r="V134" s="106"/>
      <c r="W134" s="106"/>
      <c r="X134" s="106"/>
      <c r="Y134" s="106"/>
      <c r="Z134" s="106"/>
      <c r="AA134" s="106"/>
    </row>
    <row r="135" spans="1:27" ht="50.15" customHeight="1" x14ac:dyDescent="0.35">
      <c r="A135" s="180" t="s">
        <v>936</v>
      </c>
      <c r="B135" s="461" t="str">
        <f>CONCATENATE(PAO!A135,". ",PAO!A136)</f>
        <v>15.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35" s="462"/>
      <c r="D135" s="462"/>
      <c r="E135" s="462"/>
      <c r="F135" s="462"/>
      <c r="G135" s="462"/>
      <c r="H135" s="462"/>
      <c r="I135" s="463"/>
      <c r="K135" s="110"/>
      <c r="L135" s="114"/>
      <c r="M135" s="114"/>
      <c r="N135" s="111"/>
      <c r="O135" s="111"/>
      <c r="P135" s="111"/>
      <c r="Q135" s="111"/>
      <c r="R135" s="111"/>
      <c r="S135" s="111"/>
      <c r="T135" s="111"/>
      <c r="U135" s="111"/>
      <c r="V135" s="111"/>
      <c r="W135" s="111"/>
      <c r="X135" s="111"/>
      <c r="Y135" s="111"/>
      <c r="Z135" s="111"/>
      <c r="AA135" s="111"/>
    </row>
    <row r="136" spans="1:27" ht="209.4" customHeight="1" x14ac:dyDescent="0.35">
      <c r="A136" s="112" t="str">
        <f>CONCATENATE(PAO!A135,". ", "1")</f>
        <v>15. 1</v>
      </c>
      <c r="B136" s="104" t="s">
        <v>613</v>
      </c>
      <c r="C136" s="104" t="s">
        <v>1238</v>
      </c>
      <c r="D136" s="104" t="s">
        <v>1239</v>
      </c>
      <c r="E136" s="146" t="s">
        <v>1240</v>
      </c>
      <c r="F136" s="464" t="str">
        <f>IFERROR(VLOOKUP(B136,'Validaciones SEVRI'!$D$2:$E$1000,2,FALSE),"")</f>
        <v>R002 Presupuestario</v>
      </c>
      <c r="G136" s="465"/>
      <c r="H136" s="147" t="s">
        <v>808</v>
      </c>
      <c r="I136" s="148"/>
      <c r="K136" s="105">
        <f t="shared" ref="K136:K142" si="14">IF(B136&lt;1,0, 1)</f>
        <v>1</v>
      </c>
    </row>
    <row r="137" spans="1:27" ht="20.25" customHeight="1" x14ac:dyDescent="0.35">
      <c r="A137" s="112" t="str">
        <f>CONCATENATE(PAO!A135,". ", "2")</f>
        <v>15. 2</v>
      </c>
      <c r="B137" s="104"/>
      <c r="C137" s="104"/>
      <c r="D137" s="104"/>
      <c r="E137" s="146"/>
      <c r="F137" s="464" t="str">
        <f>IFERROR(VLOOKUP(B137,'Validaciones SEVRI'!$D$2:$E$1000,2,FALSE),"")</f>
        <v/>
      </c>
      <c r="G137" s="465"/>
      <c r="H137" s="147"/>
      <c r="I137" s="148"/>
      <c r="K137" s="105">
        <f t="shared" si="14"/>
        <v>0</v>
      </c>
    </row>
    <row r="138" spans="1:27" ht="20.25" customHeight="1" x14ac:dyDescent="0.35">
      <c r="A138" s="112" t="str">
        <f>CONCATENATE(PAO!A135,". ","3")</f>
        <v>15. 3</v>
      </c>
      <c r="B138" s="104"/>
      <c r="C138" s="104"/>
      <c r="D138" s="104"/>
      <c r="E138" s="146"/>
      <c r="F138" s="464" t="str">
        <f>IFERROR(VLOOKUP(B138,'Validaciones SEVRI'!$D$2:$E$1000,2,FALSE),"")</f>
        <v/>
      </c>
      <c r="G138" s="465"/>
      <c r="H138" s="147"/>
      <c r="I138" s="148"/>
      <c r="K138" s="105">
        <f t="shared" si="14"/>
        <v>0</v>
      </c>
    </row>
    <row r="139" spans="1:27" ht="20.25" customHeight="1" x14ac:dyDescent="0.35">
      <c r="A139" s="112" t="str">
        <f>CONCATENATE(PAO!A135,". ", "4")</f>
        <v>15. 4</v>
      </c>
      <c r="B139" s="104"/>
      <c r="C139" s="104"/>
      <c r="D139" s="104"/>
      <c r="E139" s="146"/>
      <c r="F139" s="464" t="str">
        <f>IFERROR(VLOOKUP(B139,'Validaciones SEVRI'!$D$2:$E$1000,2,FALSE),"")</f>
        <v/>
      </c>
      <c r="G139" s="465"/>
      <c r="H139" s="147"/>
      <c r="I139" s="148"/>
      <c r="K139" s="105">
        <f t="shared" si="14"/>
        <v>0</v>
      </c>
    </row>
    <row r="140" spans="1:27" ht="20.25" customHeight="1" x14ac:dyDescent="0.35">
      <c r="A140" s="112" t="str">
        <f>CONCATENATE(PAO!A135,". ", "5")</f>
        <v>15. 5</v>
      </c>
      <c r="B140" s="104"/>
      <c r="C140" s="104"/>
      <c r="D140" s="104"/>
      <c r="E140" s="146"/>
      <c r="F140" s="464" t="str">
        <f>IFERROR(VLOOKUP(B140,'Validaciones SEVRI'!$D$2:$E$1000,2,FALSE),"")</f>
        <v/>
      </c>
      <c r="G140" s="465"/>
      <c r="H140" s="147"/>
      <c r="I140" s="148"/>
      <c r="K140" s="105">
        <f t="shared" si="14"/>
        <v>0</v>
      </c>
    </row>
    <row r="141" spans="1:27" ht="20.25" customHeight="1" x14ac:dyDescent="0.35">
      <c r="A141" s="112" t="str">
        <f>CONCATENATE(PAO!A135,". ", "6")</f>
        <v>15. 6</v>
      </c>
      <c r="B141" s="104"/>
      <c r="C141" s="104"/>
      <c r="D141" s="104"/>
      <c r="E141" s="146"/>
      <c r="F141" s="464" t="str">
        <f>IFERROR(VLOOKUP(B141,'Validaciones SEVRI'!$D$2:$E$1000,2,FALSE),"")</f>
        <v/>
      </c>
      <c r="G141" s="465"/>
      <c r="H141" s="147"/>
      <c r="I141" s="148"/>
      <c r="K141" s="105">
        <f t="shared" si="14"/>
        <v>0</v>
      </c>
    </row>
    <row r="142" spans="1:27" ht="20.25" customHeight="1" thickBot="1" x14ac:dyDescent="0.4">
      <c r="A142" s="112" t="str">
        <f>CONCATENATE(PAO!A135,". ", "7")</f>
        <v>15. 7</v>
      </c>
      <c r="B142" s="104"/>
      <c r="C142" s="104"/>
      <c r="D142" s="104"/>
      <c r="E142" s="146"/>
      <c r="F142" s="464" t="str">
        <f>IFERROR(VLOOKUP(B142,'Validaciones SEVRI'!$D$2:$E$1000,2,FALSE),"")</f>
        <v/>
      </c>
      <c r="G142" s="465"/>
      <c r="H142" s="147"/>
      <c r="I142" s="148"/>
      <c r="K142" s="105">
        <f t="shared" si="14"/>
        <v>0</v>
      </c>
    </row>
    <row r="143" spans="1:27" s="140" customFormat="1" ht="50.15" customHeight="1" thickBot="1" x14ac:dyDescent="0.3">
      <c r="A143" s="181" t="s">
        <v>935</v>
      </c>
      <c r="B143" s="459" t="str">
        <f>+PAO!B142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43" s="460"/>
      <c r="D143" s="460"/>
      <c r="E143" s="460"/>
      <c r="F143" s="460"/>
      <c r="G143" s="460"/>
      <c r="H143" s="460"/>
      <c r="I143" s="460"/>
      <c r="J143" s="106"/>
      <c r="K143" s="105"/>
      <c r="L143" s="106"/>
      <c r="M143" s="106"/>
      <c r="N143" s="106"/>
      <c r="O143" s="106"/>
      <c r="P143" s="106"/>
      <c r="Q143" s="106"/>
      <c r="R143" s="106"/>
      <c r="S143" s="106"/>
      <c r="T143" s="106"/>
      <c r="U143" s="106"/>
      <c r="V143" s="106"/>
      <c r="W143" s="106"/>
      <c r="X143" s="106"/>
      <c r="Y143" s="106"/>
      <c r="Z143" s="106"/>
      <c r="AA143" s="106"/>
    </row>
    <row r="144" spans="1:27" ht="50.15" customHeight="1" x14ac:dyDescent="0.35">
      <c r="A144" s="180" t="s">
        <v>936</v>
      </c>
      <c r="B144" s="461" t="str">
        <f>CONCATENATE(PAO!A144,". ",PAO!A145)</f>
        <v>16.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44" s="462"/>
      <c r="D144" s="462"/>
      <c r="E144" s="462"/>
      <c r="F144" s="462"/>
      <c r="G144" s="462"/>
      <c r="H144" s="462"/>
      <c r="I144" s="463"/>
      <c r="K144" s="110"/>
      <c r="L144" s="114"/>
      <c r="M144" s="114"/>
      <c r="N144" s="111"/>
      <c r="O144" s="111"/>
      <c r="P144" s="111"/>
      <c r="Q144" s="111"/>
      <c r="R144" s="111"/>
      <c r="S144" s="111"/>
      <c r="T144" s="111"/>
      <c r="U144" s="111"/>
      <c r="V144" s="111"/>
      <c r="W144" s="111"/>
      <c r="X144" s="111"/>
      <c r="Y144" s="111"/>
      <c r="Z144" s="111"/>
      <c r="AA144" s="111"/>
    </row>
    <row r="145" spans="1:27" ht="155.4" customHeight="1" x14ac:dyDescent="0.35">
      <c r="A145" s="112" t="str">
        <f>CONCATENATE(PAO!A144,". ", "1")</f>
        <v>16. 1</v>
      </c>
      <c r="B145" s="104" t="s">
        <v>640</v>
      </c>
      <c r="C145" s="104" t="s">
        <v>1238</v>
      </c>
      <c r="D145" s="104" t="s">
        <v>1239</v>
      </c>
      <c r="E145" s="146" t="s">
        <v>1241</v>
      </c>
      <c r="F145" s="464" t="str">
        <f>IFERROR(VLOOKUP(B145,'Validaciones SEVRI'!$D$2:$E$1000,2,FALSE),"")</f>
        <v>R005 Estratégico</v>
      </c>
      <c r="G145" s="465"/>
      <c r="H145" s="147" t="s">
        <v>808</v>
      </c>
      <c r="I145" s="148"/>
      <c r="K145" s="105">
        <f t="shared" ref="K145:K151" si="15">IF(B145&lt;1,0, 1)</f>
        <v>1</v>
      </c>
    </row>
    <row r="146" spans="1:27" ht="20.25" customHeight="1" x14ac:dyDescent="0.35">
      <c r="A146" s="112" t="str">
        <f>CONCATENATE(PAO!A144,". ", "2")</f>
        <v>16. 2</v>
      </c>
      <c r="B146" s="104"/>
      <c r="C146" s="104"/>
      <c r="D146" s="104"/>
      <c r="E146" s="146"/>
      <c r="F146" s="464" t="str">
        <f>IFERROR(VLOOKUP(B146,'Validaciones SEVRI'!$D$2:$E$1000,2,FALSE),"")</f>
        <v/>
      </c>
      <c r="G146" s="465"/>
      <c r="H146" s="147"/>
      <c r="I146" s="148"/>
      <c r="K146" s="105">
        <f t="shared" si="15"/>
        <v>0</v>
      </c>
    </row>
    <row r="147" spans="1:27" ht="20.25" customHeight="1" x14ac:dyDescent="0.35">
      <c r="A147" s="112" t="str">
        <f>CONCATENATE(PAO!A144,". ","3")</f>
        <v>16. 3</v>
      </c>
      <c r="B147" s="104"/>
      <c r="C147" s="104"/>
      <c r="D147" s="104"/>
      <c r="E147" s="146"/>
      <c r="F147" s="464" t="str">
        <f>IFERROR(VLOOKUP(B147,'Validaciones SEVRI'!$D$2:$E$1000,2,FALSE),"")</f>
        <v/>
      </c>
      <c r="G147" s="465"/>
      <c r="H147" s="147"/>
      <c r="I147" s="148"/>
      <c r="K147" s="105">
        <f t="shared" si="15"/>
        <v>0</v>
      </c>
    </row>
    <row r="148" spans="1:27" ht="20.25" customHeight="1" x14ac:dyDescent="0.35">
      <c r="A148" s="112" t="str">
        <f>CONCATENATE(PAO!A144,". ", "4")</f>
        <v>16. 4</v>
      </c>
      <c r="B148" s="104"/>
      <c r="C148" s="104"/>
      <c r="D148" s="104"/>
      <c r="E148" s="146"/>
      <c r="F148" s="464" t="str">
        <f>IFERROR(VLOOKUP(B148,'Validaciones SEVRI'!$D$2:$E$1000,2,FALSE),"")</f>
        <v/>
      </c>
      <c r="G148" s="465"/>
      <c r="H148" s="147"/>
      <c r="I148" s="148"/>
      <c r="K148" s="105">
        <f t="shared" si="15"/>
        <v>0</v>
      </c>
    </row>
    <row r="149" spans="1:27" ht="20.25" customHeight="1" x14ac:dyDescent="0.35">
      <c r="A149" s="112" t="str">
        <f>CONCATENATE(PAO!A144,". ", "5")</f>
        <v>16. 5</v>
      </c>
      <c r="B149" s="104"/>
      <c r="C149" s="104"/>
      <c r="D149" s="104"/>
      <c r="E149" s="146"/>
      <c r="F149" s="464" t="str">
        <f>IFERROR(VLOOKUP(B149,'Validaciones SEVRI'!$D$2:$E$1000,2,FALSE),"")</f>
        <v/>
      </c>
      <c r="G149" s="465"/>
      <c r="H149" s="147"/>
      <c r="I149" s="148"/>
      <c r="K149" s="105">
        <f t="shared" si="15"/>
        <v>0</v>
      </c>
    </row>
    <row r="150" spans="1:27" ht="20.25" customHeight="1" x14ac:dyDescent="0.35">
      <c r="A150" s="112" t="str">
        <f>CONCATENATE(PAO!A144,". ", "6")</f>
        <v>16. 6</v>
      </c>
      <c r="B150" s="104"/>
      <c r="C150" s="104"/>
      <c r="D150" s="104"/>
      <c r="E150" s="146"/>
      <c r="F150" s="464" t="str">
        <f>IFERROR(VLOOKUP(B150,'Validaciones SEVRI'!$D$2:$E$1000,2,FALSE),"")</f>
        <v/>
      </c>
      <c r="G150" s="465"/>
      <c r="H150" s="147"/>
      <c r="I150" s="148"/>
      <c r="K150" s="105">
        <f t="shared" si="15"/>
        <v>0</v>
      </c>
    </row>
    <row r="151" spans="1:27" ht="20.25" customHeight="1" thickBot="1" x14ac:dyDescent="0.4">
      <c r="A151" s="112" t="str">
        <f>CONCATENATE(PAO!A144,". ", "7")</f>
        <v>16. 7</v>
      </c>
      <c r="B151" s="104"/>
      <c r="C151" s="104"/>
      <c r="D151" s="104"/>
      <c r="E151" s="146"/>
      <c r="F151" s="464" t="str">
        <f>IFERROR(VLOOKUP(B151,'Validaciones SEVRI'!$D$2:$E$1000,2,FALSE),"")</f>
        <v/>
      </c>
      <c r="G151" s="465"/>
      <c r="H151" s="147"/>
      <c r="I151" s="148"/>
      <c r="K151" s="105">
        <f t="shared" si="15"/>
        <v>0</v>
      </c>
    </row>
    <row r="152" spans="1:27" s="140" customFormat="1" ht="50.15" customHeight="1" thickBot="1" x14ac:dyDescent="0.3">
      <c r="A152" s="181" t="s">
        <v>935</v>
      </c>
      <c r="B152" s="459" t="str">
        <f>+PAO!B151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52" s="460"/>
      <c r="D152" s="460"/>
      <c r="E152" s="460"/>
      <c r="F152" s="460"/>
      <c r="G152" s="460"/>
      <c r="H152" s="460"/>
      <c r="I152" s="460"/>
      <c r="J152" s="106"/>
      <c r="K152" s="105"/>
      <c r="L152" s="106"/>
      <c r="M152" s="106"/>
      <c r="N152" s="106"/>
      <c r="O152" s="106"/>
      <c r="P152" s="106"/>
      <c r="Q152" s="106"/>
      <c r="R152" s="106"/>
      <c r="S152" s="106"/>
      <c r="T152" s="106"/>
      <c r="U152" s="106"/>
      <c r="V152" s="106"/>
      <c r="W152" s="106"/>
      <c r="X152" s="106"/>
      <c r="Y152" s="106"/>
      <c r="Z152" s="106"/>
      <c r="AA152" s="106"/>
    </row>
    <row r="153" spans="1:27" ht="50.15" customHeight="1" x14ac:dyDescent="0.35">
      <c r="A153" s="180" t="s">
        <v>936</v>
      </c>
      <c r="B153" s="461" t="str">
        <f>CONCATENATE(PAO!A153,". ",PAO!A154)</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462"/>
      <c r="D153" s="462"/>
      <c r="E153" s="462"/>
      <c r="F153" s="462"/>
      <c r="G153" s="462"/>
      <c r="H153" s="462"/>
      <c r="I153" s="463"/>
      <c r="K153" s="110"/>
      <c r="L153" s="114"/>
      <c r="M153" s="114"/>
      <c r="N153" s="111"/>
      <c r="O153" s="111"/>
      <c r="P153" s="111"/>
      <c r="Q153" s="111"/>
      <c r="R153" s="111"/>
      <c r="S153" s="111"/>
      <c r="T153" s="111"/>
      <c r="U153" s="111"/>
      <c r="V153" s="111"/>
      <c r="W153" s="111"/>
      <c r="X153" s="111"/>
      <c r="Y153" s="111"/>
      <c r="Z153" s="111"/>
      <c r="AA153" s="111"/>
    </row>
    <row r="154" spans="1:27" ht="211.75" customHeight="1" x14ac:dyDescent="0.35">
      <c r="A154" s="112" t="str">
        <f>CONCATENATE(PAO!A153,". ", "1")</f>
        <v>17. 1</v>
      </c>
      <c r="B154" s="104" t="s">
        <v>640</v>
      </c>
      <c r="C154" s="104" t="s">
        <v>1238</v>
      </c>
      <c r="D154" s="104" t="s">
        <v>1239</v>
      </c>
      <c r="E154" s="146" t="s">
        <v>1240</v>
      </c>
      <c r="F154" s="464" t="str">
        <f>IFERROR(VLOOKUP(B154,'Validaciones SEVRI'!$D$2:$E$1000,2,FALSE),"")</f>
        <v>R005 Estratégico</v>
      </c>
      <c r="G154" s="465"/>
      <c r="H154" s="147" t="s">
        <v>801</v>
      </c>
      <c r="I154" s="148"/>
      <c r="K154" s="105">
        <f t="shared" ref="K154:K160" si="16">IF(B154&lt;1,0, 1)</f>
        <v>1</v>
      </c>
    </row>
    <row r="155" spans="1:27" ht="20.25" customHeight="1" x14ac:dyDescent="0.35">
      <c r="A155" s="112" t="str">
        <f>CONCATENATE(PAO!A153,". ", "2")</f>
        <v>17. 2</v>
      </c>
      <c r="B155" s="104"/>
      <c r="C155" s="104"/>
      <c r="D155" s="104"/>
      <c r="E155" s="146"/>
      <c r="F155" s="464" t="str">
        <f>IFERROR(VLOOKUP(B155,'Validaciones SEVRI'!$D$2:$E$1000,2,FALSE),"")</f>
        <v/>
      </c>
      <c r="G155" s="465"/>
      <c r="H155" s="147"/>
      <c r="I155" s="148"/>
      <c r="K155" s="105">
        <f t="shared" si="16"/>
        <v>0</v>
      </c>
    </row>
    <row r="156" spans="1:27" ht="20.25" customHeight="1" x14ac:dyDescent="0.35">
      <c r="A156" s="112" t="str">
        <f>CONCATENATE(PAO!A153,". ","3")</f>
        <v>17. 3</v>
      </c>
      <c r="B156" s="104"/>
      <c r="C156" s="104"/>
      <c r="D156" s="104"/>
      <c r="E156" s="146"/>
      <c r="F156" s="464" t="str">
        <f>IFERROR(VLOOKUP(B156,'Validaciones SEVRI'!$D$2:$E$1000,2,FALSE),"")</f>
        <v/>
      </c>
      <c r="G156" s="465"/>
      <c r="H156" s="147"/>
      <c r="I156" s="148"/>
      <c r="K156" s="105">
        <f t="shared" si="16"/>
        <v>0</v>
      </c>
    </row>
    <row r="157" spans="1:27" ht="20.25" customHeight="1" x14ac:dyDescent="0.35">
      <c r="A157" s="112" t="str">
        <f>CONCATENATE(PAO!A153,". ", "4")</f>
        <v>17. 4</v>
      </c>
      <c r="B157" s="104"/>
      <c r="C157" s="104"/>
      <c r="D157" s="104"/>
      <c r="E157" s="146"/>
      <c r="F157" s="464" t="str">
        <f>IFERROR(VLOOKUP(B157,'Validaciones SEVRI'!$D$2:$E$1000,2,FALSE),"")</f>
        <v/>
      </c>
      <c r="G157" s="465"/>
      <c r="H157" s="147"/>
      <c r="I157" s="148"/>
      <c r="K157" s="105">
        <f t="shared" si="16"/>
        <v>0</v>
      </c>
    </row>
    <row r="158" spans="1:27" ht="20.25" customHeight="1" x14ac:dyDescent="0.35">
      <c r="A158" s="112" t="str">
        <f>CONCATENATE(PAO!A153,". ", "5")</f>
        <v>17. 5</v>
      </c>
      <c r="B158" s="104"/>
      <c r="C158" s="104"/>
      <c r="D158" s="104"/>
      <c r="E158" s="146"/>
      <c r="F158" s="464" t="str">
        <f>IFERROR(VLOOKUP(B158,'Validaciones SEVRI'!$D$2:$E$1000,2,FALSE),"")</f>
        <v/>
      </c>
      <c r="G158" s="465"/>
      <c r="H158" s="147"/>
      <c r="I158" s="148"/>
      <c r="K158" s="105">
        <f t="shared" si="16"/>
        <v>0</v>
      </c>
    </row>
    <row r="159" spans="1:27" ht="20.25" customHeight="1" x14ac:dyDescent="0.35">
      <c r="A159" s="112" t="str">
        <f>CONCATENATE(PAO!A153,". ", "6")</f>
        <v>17. 6</v>
      </c>
      <c r="B159" s="104"/>
      <c r="C159" s="104"/>
      <c r="D159" s="104"/>
      <c r="E159" s="146"/>
      <c r="F159" s="464" t="str">
        <f>IFERROR(VLOOKUP(B159,'Validaciones SEVRI'!$D$2:$E$1000,2,FALSE),"")</f>
        <v/>
      </c>
      <c r="G159" s="465"/>
      <c r="H159" s="147"/>
      <c r="I159" s="148"/>
      <c r="K159" s="105">
        <f t="shared" si="16"/>
        <v>0</v>
      </c>
    </row>
    <row r="160" spans="1:27" ht="20.25" customHeight="1" thickBot="1" x14ac:dyDescent="0.4">
      <c r="A160" s="112" t="str">
        <f>CONCATENATE(PAO!A153,". ", "7")</f>
        <v>17. 7</v>
      </c>
      <c r="B160" s="104"/>
      <c r="C160" s="104"/>
      <c r="D160" s="104"/>
      <c r="E160" s="146"/>
      <c r="F160" s="464" t="str">
        <f>IFERROR(VLOOKUP(B160,'Validaciones SEVRI'!$D$2:$E$1000,2,FALSE),"")</f>
        <v/>
      </c>
      <c r="G160" s="465"/>
      <c r="H160" s="147"/>
      <c r="I160" s="148"/>
      <c r="K160" s="105">
        <f t="shared" si="16"/>
        <v>0</v>
      </c>
    </row>
    <row r="161" spans="1:27" s="140" customFormat="1" ht="50.15" customHeight="1" thickBot="1" x14ac:dyDescent="0.3">
      <c r="A161" s="181" t="s">
        <v>935</v>
      </c>
      <c r="B161" s="459" t="str">
        <f>+PAO!B160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61" s="460"/>
      <c r="D161" s="460"/>
      <c r="E161" s="460"/>
      <c r="F161" s="460"/>
      <c r="G161" s="460"/>
      <c r="H161" s="460"/>
      <c r="I161" s="460"/>
      <c r="J161" s="106"/>
      <c r="K161" s="105"/>
      <c r="L161" s="106"/>
      <c r="M161" s="106"/>
      <c r="N161" s="106"/>
      <c r="O161" s="106"/>
      <c r="P161" s="106"/>
      <c r="Q161" s="106"/>
      <c r="R161" s="106"/>
      <c r="S161" s="106"/>
      <c r="T161" s="106"/>
      <c r="U161" s="106"/>
      <c r="V161" s="106"/>
      <c r="W161" s="106"/>
      <c r="X161" s="106"/>
      <c r="Y161" s="106"/>
      <c r="Z161" s="106"/>
      <c r="AA161" s="106"/>
    </row>
    <row r="162" spans="1:27" ht="50.15" customHeight="1" x14ac:dyDescent="0.35">
      <c r="A162" s="180" t="s">
        <v>936</v>
      </c>
      <c r="B162" s="461" t="str">
        <f>CONCATENATE(PAO!A162,". ",PAO!A163)</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62" s="462"/>
      <c r="D162" s="462"/>
      <c r="E162" s="462"/>
      <c r="F162" s="462"/>
      <c r="G162" s="462"/>
      <c r="H162" s="462"/>
      <c r="I162" s="463"/>
      <c r="K162" s="110"/>
      <c r="L162" s="114"/>
      <c r="M162" s="114"/>
      <c r="N162" s="111"/>
      <c r="O162" s="111"/>
      <c r="P162" s="111"/>
      <c r="Q162" s="111"/>
      <c r="R162" s="111"/>
      <c r="S162" s="111"/>
      <c r="T162" s="111"/>
      <c r="U162" s="111"/>
      <c r="V162" s="111"/>
      <c r="W162" s="111"/>
      <c r="X162" s="111"/>
      <c r="Y162" s="111"/>
      <c r="Z162" s="111"/>
      <c r="AA162" s="111"/>
    </row>
    <row r="163" spans="1:27" ht="194.4" customHeight="1" x14ac:dyDescent="0.35">
      <c r="A163" s="112" t="str">
        <f>CONCATENATE(PAO!A162,". ", "1")</f>
        <v>18. 1</v>
      </c>
      <c r="B163" s="104" t="s">
        <v>642</v>
      </c>
      <c r="C163" s="104" t="s">
        <v>1238</v>
      </c>
      <c r="D163" s="104" t="s">
        <v>1239</v>
      </c>
      <c r="E163" s="146" t="s">
        <v>1241</v>
      </c>
      <c r="F163" s="464" t="str">
        <f>IFERROR(VLOOKUP(B163,'Validaciones SEVRI'!$D$2:$E$1000,2,FALSE),"")</f>
        <v>R002 Presupuestario</v>
      </c>
      <c r="G163" s="465"/>
      <c r="H163" s="147" t="s">
        <v>808</v>
      </c>
      <c r="I163" s="148"/>
      <c r="K163" s="105">
        <f t="shared" ref="K163:K169" si="17">IF(B163&lt;1,0, 1)</f>
        <v>1</v>
      </c>
    </row>
    <row r="164" spans="1:27" ht="20.25" customHeight="1" x14ac:dyDescent="0.35">
      <c r="A164" s="112" t="str">
        <f>CONCATENATE(PAO!A162,". ", "2")</f>
        <v>18. 2</v>
      </c>
      <c r="B164" s="104"/>
      <c r="C164" s="104"/>
      <c r="D164" s="104"/>
      <c r="E164" s="146"/>
      <c r="F164" s="464" t="str">
        <f>IFERROR(VLOOKUP(B164,'Validaciones SEVRI'!$D$2:$E$1000,2,FALSE),"")</f>
        <v/>
      </c>
      <c r="G164" s="465"/>
      <c r="H164" s="147"/>
      <c r="I164" s="148"/>
      <c r="K164" s="105">
        <f t="shared" si="17"/>
        <v>0</v>
      </c>
    </row>
    <row r="165" spans="1:27" ht="20.25" customHeight="1" x14ac:dyDescent="0.35">
      <c r="A165" s="112" t="str">
        <f>CONCATENATE(PAO!A162,". ","3")</f>
        <v>18. 3</v>
      </c>
      <c r="B165" s="104"/>
      <c r="C165" s="104"/>
      <c r="D165" s="104"/>
      <c r="E165" s="146"/>
      <c r="F165" s="464" t="str">
        <f>IFERROR(VLOOKUP(B165,'Validaciones SEVRI'!$D$2:$E$1000,2,FALSE),"")</f>
        <v/>
      </c>
      <c r="G165" s="465"/>
      <c r="H165" s="147"/>
      <c r="I165" s="148"/>
      <c r="K165" s="105">
        <f t="shared" si="17"/>
        <v>0</v>
      </c>
    </row>
    <row r="166" spans="1:27" ht="20.25" customHeight="1" x14ac:dyDescent="0.35">
      <c r="A166" s="112" t="str">
        <f>CONCATENATE(PAO!A162,". ", "4")</f>
        <v>18. 4</v>
      </c>
      <c r="B166" s="104"/>
      <c r="C166" s="104"/>
      <c r="D166" s="104"/>
      <c r="E166" s="146"/>
      <c r="F166" s="464" t="str">
        <f>IFERROR(VLOOKUP(B166,'Validaciones SEVRI'!$D$2:$E$1000,2,FALSE),"")</f>
        <v/>
      </c>
      <c r="G166" s="465"/>
      <c r="H166" s="147"/>
      <c r="I166" s="148"/>
      <c r="K166" s="105">
        <f t="shared" si="17"/>
        <v>0</v>
      </c>
    </row>
    <row r="167" spans="1:27" ht="20.25" customHeight="1" x14ac:dyDescent="0.35">
      <c r="A167" s="112" t="str">
        <f>CONCATENATE(PAO!A162,". ", "5")</f>
        <v>18. 5</v>
      </c>
      <c r="B167" s="104"/>
      <c r="C167" s="104"/>
      <c r="D167" s="104"/>
      <c r="E167" s="146"/>
      <c r="F167" s="464" t="str">
        <f>IFERROR(VLOOKUP(B167,'Validaciones SEVRI'!$D$2:$E$1000,2,FALSE),"")</f>
        <v/>
      </c>
      <c r="G167" s="465"/>
      <c r="H167" s="147"/>
      <c r="I167" s="148"/>
      <c r="K167" s="105">
        <f t="shared" si="17"/>
        <v>0</v>
      </c>
    </row>
    <row r="168" spans="1:27" ht="20.25" customHeight="1" x14ac:dyDescent="0.35">
      <c r="A168" s="112" t="str">
        <f>CONCATENATE(PAO!A162,". ", "6")</f>
        <v>18. 6</v>
      </c>
      <c r="B168" s="104"/>
      <c r="C168" s="104"/>
      <c r="D168" s="104"/>
      <c r="E168" s="146"/>
      <c r="F168" s="464" t="str">
        <f>IFERROR(VLOOKUP(B168,'Validaciones SEVRI'!$D$2:$E$1000,2,FALSE),"")</f>
        <v/>
      </c>
      <c r="G168" s="465"/>
      <c r="H168" s="147"/>
      <c r="I168" s="148"/>
      <c r="K168" s="105">
        <f t="shared" si="17"/>
        <v>0</v>
      </c>
    </row>
    <row r="169" spans="1:27" ht="20.25" customHeight="1" thickBot="1" x14ac:dyDescent="0.4">
      <c r="A169" s="112" t="str">
        <f>CONCATENATE(PAO!A162,". ", "7")</f>
        <v>18. 7</v>
      </c>
      <c r="B169" s="104"/>
      <c r="C169" s="104"/>
      <c r="D169" s="104"/>
      <c r="E169" s="146"/>
      <c r="F169" s="464" t="str">
        <f>IFERROR(VLOOKUP(B169,'Validaciones SEVRI'!$D$2:$E$1000,2,FALSE),"")</f>
        <v/>
      </c>
      <c r="G169" s="465"/>
      <c r="H169" s="147"/>
      <c r="I169" s="148"/>
      <c r="K169" s="105">
        <f t="shared" si="17"/>
        <v>0</v>
      </c>
    </row>
    <row r="170" spans="1:27" s="140" customFormat="1" ht="50.15" customHeight="1" thickBot="1" x14ac:dyDescent="0.3">
      <c r="A170" s="181" t="s">
        <v>935</v>
      </c>
      <c r="B170" s="459" t="str">
        <f>+PAO!B169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0" s="460"/>
      <c r="D170" s="460"/>
      <c r="E170" s="460"/>
      <c r="F170" s="460"/>
      <c r="G170" s="460"/>
      <c r="H170" s="460"/>
      <c r="I170" s="460"/>
      <c r="J170" s="106"/>
      <c r="K170" s="105"/>
      <c r="L170" s="106"/>
      <c r="M170" s="106"/>
      <c r="N170" s="106"/>
      <c r="O170" s="106"/>
      <c r="P170" s="106"/>
      <c r="Q170" s="106"/>
      <c r="R170" s="106"/>
      <c r="S170" s="106"/>
      <c r="T170" s="106"/>
      <c r="U170" s="106"/>
      <c r="V170" s="106"/>
      <c r="W170" s="106"/>
      <c r="X170" s="106"/>
      <c r="Y170" s="106"/>
      <c r="Z170" s="106"/>
      <c r="AA170" s="106"/>
    </row>
    <row r="171" spans="1:27" ht="50.15" customHeight="1" x14ac:dyDescent="0.35">
      <c r="A171" s="180" t="s">
        <v>936</v>
      </c>
      <c r="B171" s="461" t="str">
        <f>CONCATENATE(PAO!A171,". ",PAO!A172)</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462"/>
      <c r="D171" s="462"/>
      <c r="E171" s="462"/>
      <c r="F171" s="462"/>
      <c r="G171" s="462"/>
      <c r="H171" s="462"/>
      <c r="I171" s="463"/>
      <c r="K171" s="110"/>
      <c r="L171" s="114"/>
      <c r="M171" s="114"/>
      <c r="N171" s="111"/>
      <c r="O171" s="111"/>
      <c r="P171" s="111"/>
      <c r="Q171" s="111"/>
      <c r="R171" s="111"/>
      <c r="S171" s="111"/>
      <c r="T171" s="111"/>
      <c r="U171" s="111"/>
      <c r="V171" s="111"/>
      <c r="W171" s="111"/>
      <c r="X171" s="111"/>
      <c r="Y171" s="111"/>
      <c r="Z171" s="111"/>
      <c r="AA171" s="111"/>
    </row>
    <row r="172" spans="1:27" ht="201" customHeight="1" x14ac:dyDescent="0.35">
      <c r="A172" s="112" t="str">
        <f>CONCATENATE(PAO!A171,". ", "1")</f>
        <v>19. 1</v>
      </c>
      <c r="B172" s="104" t="s">
        <v>642</v>
      </c>
      <c r="C172" s="104" t="s">
        <v>1238</v>
      </c>
      <c r="D172" s="104" t="s">
        <v>1239</v>
      </c>
      <c r="E172" s="146" t="s">
        <v>1241</v>
      </c>
      <c r="F172" s="464" t="str">
        <f>IFERROR(VLOOKUP(B172,'Validaciones SEVRI'!$D$2:$E$1000,2,FALSE),"")</f>
        <v>R002 Presupuestario</v>
      </c>
      <c r="G172" s="465"/>
      <c r="H172" s="147" t="s">
        <v>808</v>
      </c>
      <c r="I172" s="148"/>
      <c r="K172" s="105">
        <f t="shared" ref="K172:K178" si="18">IF(B172&lt;1,0, 1)</f>
        <v>1</v>
      </c>
    </row>
    <row r="173" spans="1:27" ht="20.25" customHeight="1" x14ac:dyDescent="0.35">
      <c r="A173" s="112" t="str">
        <f>CONCATENATE(PAO!A171,". ", "2")</f>
        <v>19. 2</v>
      </c>
      <c r="B173" s="104"/>
      <c r="C173" s="104"/>
      <c r="D173" s="104"/>
      <c r="E173" s="146"/>
      <c r="F173" s="464" t="str">
        <f>IFERROR(VLOOKUP(B173,'Validaciones SEVRI'!$D$2:$E$1000,2,FALSE),"")</f>
        <v/>
      </c>
      <c r="G173" s="465"/>
      <c r="H173" s="147"/>
      <c r="I173" s="148"/>
      <c r="K173" s="105">
        <f t="shared" si="18"/>
        <v>0</v>
      </c>
    </row>
    <row r="174" spans="1:27" ht="20.25" customHeight="1" x14ac:dyDescent="0.35">
      <c r="A174" s="112" t="str">
        <f>CONCATENATE(PAO!A171,". ","3")</f>
        <v>19. 3</v>
      </c>
      <c r="B174" s="104"/>
      <c r="C174" s="104"/>
      <c r="D174" s="104"/>
      <c r="E174" s="146"/>
      <c r="F174" s="464" t="str">
        <f>IFERROR(VLOOKUP(B174,'Validaciones SEVRI'!$D$2:$E$1000,2,FALSE),"")</f>
        <v/>
      </c>
      <c r="G174" s="465"/>
      <c r="H174" s="147"/>
      <c r="I174" s="148"/>
      <c r="K174" s="105">
        <f t="shared" si="18"/>
        <v>0</v>
      </c>
    </row>
    <row r="175" spans="1:27" ht="20.25" customHeight="1" x14ac:dyDescent="0.35">
      <c r="A175" s="112" t="str">
        <f>CONCATENATE(PAO!A171,". ", "4")</f>
        <v>19. 4</v>
      </c>
      <c r="B175" s="104"/>
      <c r="C175" s="104"/>
      <c r="D175" s="104"/>
      <c r="E175" s="146"/>
      <c r="F175" s="464" t="str">
        <f>IFERROR(VLOOKUP(B175,'Validaciones SEVRI'!$D$2:$E$1000,2,FALSE),"")</f>
        <v/>
      </c>
      <c r="G175" s="465"/>
      <c r="H175" s="147"/>
      <c r="I175" s="148"/>
      <c r="K175" s="105">
        <f t="shared" si="18"/>
        <v>0</v>
      </c>
    </row>
    <row r="176" spans="1:27" ht="20.25" customHeight="1" x14ac:dyDescent="0.35">
      <c r="A176" s="112" t="str">
        <f>CONCATENATE(PAO!A171,". ", "5")</f>
        <v>19. 5</v>
      </c>
      <c r="B176" s="104"/>
      <c r="C176" s="104"/>
      <c r="D176" s="104"/>
      <c r="E176" s="146"/>
      <c r="F176" s="464" t="str">
        <f>IFERROR(VLOOKUP(B176,'Validaciones SEVRI'!$D$2:$E$1000,2,FALSE),"")</f>
        <v/>
      </c>
      <c r="G176" s="465"/>
      <c r="H176" s="147"/>
      <c r="I176" s="148"/>
      <c r="K176" s="105">
        <f t="shared" si="18"/>
        <v>0</v>
      </c>
    </row>
    <row r="177" spans="1:27" ht="20.25" customHeight="1" x14ac:dyDescent="0.35">
      <c r="A177" s="112" t="str">
        <f>CONCATENATE(PAO!A171,". ", "6")</f>
        <v>19. 6</v>
      </c>
      <c r="B177" s="104"/>
      <c r="C177" s="104"/>
      <c r="D177" s="104"/>
      <c r="E177" s="146"/>
      <c r="F177" s="464" t="str">
        <f>IFERROR(VLOOKUP(B177,'Validaciones SEVRI'!$D$2:$E$1000,2,FALSE),"")</f>
        <v/>
      </c>
      <c r="G177" s="465"/>
      <c r="H177" s="147"/>
      <c r="I177" s="148"/>
      <c r="K177" s="105">
        <f t="shared" si="18"/>
        <v>0</v>
      </c>
    </row>
    <row r="178" spans="1:27" ht="20.25" customHeight="1" thickBot="1" x14ac:dyDescent="0.4">
      <c r="A178" s="112" t="str">
        <f>CONCATENATE(PAO!A171,". ", "7")</f>
        <v>19. 7</v>
      </c>
      <c r="B178" s="104"/>
      <c r="C178" s="104"/>
      <c r="D178" s="104"/>
      <c r="E178" s="146"/>
      <c r="F178" s="464" t="str">
        <f>IFERROR(VLOOKUP(B178,'Validaciones SEVRI'!$D$2:$E$1000,2,FALSE),"")</f>
        <v/>
      </c>
      <c r="G178" s="465"/>
      <c r="H178" s="147"/>
      <c r="I178" s="148"/>
      <c r="K178" s="105">
        <f t="shared" si="18"/>
        <v>0</v>
      </c>
    </row>
    <row r="179" spans="1:27" s="140" customFormat="1" ht="50.15" customHeight="1" thickBot="1" x14ac:dyDescent="0.3">
      <c r="A179" s="181" t="s">
        <v>935</v>
      </c>
      <c r="B179" s="459" t="str">
        <f>+PAO!B178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9" s="460"/>
      <c r="D179" s="460"/>
      <c r="E179" s="460"/>
      <c r="F179" s="460"/>
      <c r="G179" s="460"/>
      <c r="H179" s="460"/>
      <c r="I179" s="460"/>
      <c r="J179" s="106"/>
      <c r="K179" s="105"/>
      <c r="L179" s="106"/>
      <c r="M179" s="106"/>
      <c r="N179" s="106"/>
      <c r="O179" s="106"/>
      <c r="P179" s="106"/>
      <c r="Q179" s="106"/>
      <c r="R179" s="106"/>
      <c r="S179" s="106"/>
      <c r="T179" s="106"/>
      <c r="U179" s="106"/>
      <c r="V179" s="106"/>
      <c r="W179" s="106"/>
      <c r="X179" s="106"/>
      <c r="Y179" s="106"/>
      <c r="Z179" s="106"/>
      <c r="AA179" s="106"/>
    </row>
    <row r="180" spans="1:27" ht="50.15" customHeight="1" x14ac:dyDescent="0.35">
      <c r="A180" s="180" t="s">
        <v>936</v>
      </c>
      <c r="B180" s="461" t="str">
        <f>CONCATENATE(PAO!A180,". ",PAO!A181)</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462"/>
      <c r="D180" s="462"/>
      <c r="E180" s="462"/>
      <c r="F180" s="462"/>
      <c r="G180" s="462"/>
      <c r="H180" s="462"/>
      <c r="I180" s="463"/>
      <c r="K180" s="110"/>
      <c r="L180" s="114"/>
      <c r="M180" s="114"/>
      <c r="N180" s="111"/>
      <c r="O180" s="111"/>
      <c r="P180" s="111"/>
      <c r="Q180" s="111"/>
      <c r="R180" s="111"/>
      <c r="S180" s="111"/>
      <c r="T180" s="111"/>
      <c r="U180" s="111"/>
      <c r="V180" s="111"/>
      <c r="W180" s="111"/>
      <c r="X180" s="111"/>
      <c r="Y180" s="111"/>
      <c r="Z180" s="111"/>
      <c r="AA180" s="111"/>
    </row>
    <row r="181" spans="1:27" ht="187.25" customHeight="1" x14ac:dyDescent="0.35">
      <c r="A181" s="112" t="str">
        <f>CONCATENATE(PAO!A180,". ", "1")</f>
        <v>20. 1</v>
      </c>
      <c r="B181" s="104" t="s">
        <v>642</v>
      </c>
      <c r="C181" s="104" t="s">
        <v>1238</v>
      </c>
      <c r="D181" s="104" t="s">
        <v>1239</v>
      </c>
      <c r="E181" s="146" t="s">
        <v>1241</v>
      </c>
      <c r="F181" s="464" t="str">
        <f>IFERROR(VLOOKUP(B181,'Validaciones SEVRI'!$D$2:$E$1000,2,FALSE),"")</f>
        <v>R002 Presupuestario</v>
      </c>
      <c r="G181" s="465"/>
      <c r="H181" s="147" t="s">
        <v>808</v>
      </c>
      <c r="I181" s="148"/>
      <c r="K181" s="105">
        <f t="shared" ref="K181:K187" si="19">IF(B181&lt;1,0, 1)</f>
        <v>1</v>
      </c>
    </row>
    <row r="182" spans="1:27" ht="20.25" customHeight="1" x14ac:dyDescent="0.35">
      <c r="A182" s="112" t="str">
        <f>CONCATENATE(PAO!A180,". ", "2")</f>
        <v>20. 2</v>
      </c>
      <c r="B182" s="104"/>
      <c r="C182" s="104"/>
      <c r="D182" s="104"/>
      <c r="E182" s="146"/>
      <c r="F182" s="464" t="str">
        <f>IFERROR(VLOOKUP(B182,'Validaciones SEVRI'!$D$2:$E$1000,2,FALSE),"")</f>
        <v/>
      </c>
      <c r="G182" s="465"/>
      <c r="H182" s="147"/>
      <c r="I182" s="148"/>
      <c r="K182" s="105">
        <f t="shared" si="19"/>
        <v>0</v>
      </c>
    </row>
    <row r="183" spans="1:27" ht="20.25" customHeight="1" x14ac:dyDescent="0.35">
      <c r="A183" s="112" t="str">
        <f>CONCATENATE(PAO!A180,". ","3")</f>
        <v>20. 3</v>
      </c>
      <c r="B183" s="104"/>
      <c r="C183" s="104"/>
      <c r="D183" s="104"/>
      <c r="E183" s="146"/>
      <c r="F183" s="464" t="str">
        <f>IFERROR(VLOOKUP(B183,'Validaciones SEVRI'!$D$2:$E$1000,2,FALSE),"")</f>
        <v/>
      </c>
      <c r="G183" s="465"/>
      <c r="H183" s="147"/>
      <c r="I183" s="148"/>
      <c r="K183" s="105">
        <f t="shared" si="19"/>
        <v>0</v>
      </c>
    </row>
    <row r="184" spans="1:27" ht="20.25" customHeight="1" x14ac:dyDescent="0.35">
      <c r="A184" s="112" t="str">
        <f>CONCATENATE(PAO!A180,". ", "4")</f>
        <v>20. 4</v>
      </c>
      <c r="B184" s="104"/>
      <c r="C184" s="104"/>
      <c r="D184" s="104"/>
      <c r="E184" s="146"/>
      <c r="F184" s="464" t="str">
        <f>IFERROR(VLOOKUP(B184,'Validaciones SEVRI'!$D$2:$E$1000,2,FALSE),"")</f>
        <v/>
      </c>
      <c r="G184" s="465"/>
      <c r="H184" s="147"/>
      <c r="I184" s="148"/>
      <c r="K184" s="105">
        <f t="shared" si="19"/>
        <v>0</v>
      </c>
    </row>
    <row r="185" spans="1:27" ht="20.25" customHeight="1" x14ac:dyDescent="0.35">
      <c r="A185" s="112" t="str">
        <f>CONCATENATE(PAO!A180,". ", "5")</f>
        <v>20. 5</v>
      </c>
      <c r="B185" s="104"/>
      <c r="C185" s="104"/>
      <c r="D185" s="104"/>
      <c r="E185" s="146"/>
      <c r="F185" s="464" t="str">
        <f>IFERROR(VLOOKUP(B185,'Validaciones SEVRI'!$D$2:$E$1000,2,FALSE),"")</f>
        <v/>
      </c>
      <c r="G185" s="465"/>
      <c r="H185" s="147"/>
      <c r="I185" s="148"/>
      <c r="K185" s="105">
        <f t="shared" si="19"/>
        <v>0</v>
      </c>
    </row>
    <row r="186" spans="1:27" ht="20.25" customHeight="1" x14ac:dyDescent="0.35">
      <c r="A186" s="112" t="str">
        <f>CONCATENATE(PAO!A180,". ", "6")</f>
        <v>20. 6</v>
      </c>
      <c r="B186" s="104"/>
      <c r="C186" s="104"/>
      <c r="D186" s="104"/>
      <c r="E186" s="146"/>
      <c r="F186" s="464" t="str">
        <f>IFERROR(VLOOKUP(B186,'Validaciones SEVRI'!$D$2:$E$1000,2,FALSE),"")</f>
        <v/>
      </c>
      <c r="G186" s="465"/>
      <c r="H186" s="147"/>
      <c r="I186" s="148"/>
      <c r="K186" s="105">
        <f t="shared" si="19"/>
        <v>0</v>
      </c>
    </row>
    <row r="187" spans="1:27" ht="20.25" customHeight="1" thickBot="1" x14ac:dyDescent="0.4">
      <c r="A187" s="112" t="str">
        <f>CONCATENATE(PAO!A180,". ", "7")</f>
        <v>20. 7</v>
      </c>
      <c r="B187" s="104"/>
      <c r="C187" s="104"/>
      <c r="D187" s="104"/>
      <c r="E187" s="146"/>
      <c r="F187" s="464" t="str">
        <f>IFERROR(VLOOKUP(B187,'Validaciones SEVRI'!$D$2:$E$1000,2,FALSE),"")</f>
        <v/>
      </c>
      <c r="G187" s="465"/>
      <c r="H187" s="147"/>
      <c r="I187" s="148"/>
      <c r="K187" s="105">
        <f t="shared" si="19"/>
        <v>0</v>
      </c>
    </row>
    <row r="188" spans="1:27" s="140" customFormat="1" ht="50.15" customHeight="1" thickBot="1" x14ac:dyDescent="0.3">
      <c r="A188" s="181" t="s">
        <v>935</v>
      </c>
      <c r="B188" s="459" t="str">
        <f>+PAO!B187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88" s="460"/>
      <c r="D188" s="460"/>
      <c r="E188" s="460"/>
      <c r="F188" s="460"/>
      <c r="G188" s="460"/>
      <c r="H188" s="460"/>
      <c r="I188" s="460"/>
      <c r="J188" s="106"/>
      <c r="K188" s="105"/>
      <c r="L188" s="106"/>
      <c r="M188" s="106"/>
      <c r="N188" s="106"/>
      <c r="O188" s="106"/>
      <c r="P188" s="106"/>
      <c r="Q188" s="106"/>
      <c r="R188" s="106"/>
      <c r="S188" s="106"/>
      <c r="T188" s="106"/>
      <c r="U188" s="106"/>
      <c r="V188" s="106"/>
      <c r="W188" s="106"/>
      <c r="X188" s="106"/>
      <c r="Y188" s="106"/>
      <c r="Z188" s="106"/>
      <c r="AA188" s="106"/>
    </row>
    <row r="189" spans="1:27" ht="50.15" customHeight="1" x14ac:dyDescent="0.35">
      <c r="A189" s="180" t="s">
        <v>936</v>
      </c>
      <c r="B189" s="461" t="str">
        <f>CONCATENATE(PAO!A189,". ",PAO!A190)</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462"/>
      <c r="D189" s="462"/>
      <c r="E189" s="462"/>
      <c r="F189" s="462"/>
      <c r="G189" s="462"/>
      <c r="H189" s="462"/>
      <c r="I189" s="463"/>
      <c r="K189" s="110"/>
      <c r="L189" s="114"/>
      <c r="M189" s="114"/>
      <c r="N189" s="111"/>
      <c r="O189" s="111"/>
      <c r="P189" s="111"/>
      <c r="Q189" s="111"/>
      <c r="R189" s="111"/>
      <c r="S189" s="111"/>
      <c r="T189" s="111"/>
      <c r="U189" s="111"/>
      <c r="V189" s="111"/>
      <c r="W189" s="111"/>
      <c r="X189" s="111"/>
      <c r="Y189" s="111"/>
      <c r="Z189" s="111"/>
      <c r="AA189" s="111"/>
    </row>
    <row r="190" spans="1:27" ht="199.75" customHeight="1" x14ac:dyDescent="0.35">
      <c r="A190" s="112" t="str">
        <f>CONCATENATE(PAO!A189,". ", "1")</f>
        <v>21. 1</v>
      </c>
      <c r="B190" s="104" t="s">
        <v>642</v>
      </c>
      <c r="C190" s="104" t="s">
        <v>1238</v>
      </c>
      <c r="D190" s="104" t="s">
        <v>1239</v>
      </c>
      <c r="E190" s="146" t="s">
        <v>1241</v>
      </c>
      <c r="F190" s="464" t="str">
        <f>IFERROR(VLOOKUP(B190,'Validaciones SEVRI'!$D$2:$E$1000,2,FALSE),"")</f>
        <v>R002 Presupuestario</v>
      </c>
      <c r="G190" s="465"/>
      <c r="H190" s="147" t="s">
        <v>808</v>
      </c>
      <c r="I190" s="148"/>
      <c r="K190" s="105">
        <f t="shared" ref="K190:K196" si="20">IF(B190&lt;1,0, 1)</f>
        <v>1</v>
      </c>
    </row>
    <row r="191" spans="1:27" ht="20.25" customHeight="1" x14ac:dyDescent="0.35">
      <c r="A191" s="112" t="str">
        <f>CONCATENATE(PAO!A189,". ", "2")</f>
        <v>21. 2</v>
      </c>
      <c r="B191" s="104"/>
      <c r="C191" s="104"/>
      <c r="D191" s="104"/>
      <c r="E191" s="146"/>
      <c r="F191" s="464" t="str">
        <f>IFERROR(VLOOKUP(B191,'Validaciones SEVRI'!$D$2:$E$1000,2,FALSE),"")</f>
        <v/>
      </c>
      <c r="G191" s="465"/>
      <c r="H191" s="147"/>
      <c r="I191" s="148"/>
      <c r="K191" s="105">
        <f t="shared" si="20"/>
        <v>0</v>
      </c>
    </row>
    <row r="192" spans="1:27" ht="20.25" customHeight="1" x14ac:dyDescent="0.35">
      <c r="A192" s="112" t="str">
        <f>CONCATENATE(PAO!A189,". ","3")</f>
        <v>21. 3</v>
      </c>
      <c r="B192" s="104"/>
      <c r="C192" s="104"/>
      <c r="D192" s="104"/>
      <c r="E192" s="146"/>
      <c r="F192" s="464" t="str">
        <f>IFERROR(VLOOKUP(B192,'Validaciones SEVRI'!$D$2:$E$1000,2,FALSE),"")</f>
        <v/>
      </c>
      <c r="G192" s="465"/>
      <c r="H192" s="147"/>
      <c r="I192" s="148"/>
      <c r="K192" s="105">
        <f t="shared" si="20"/>
        <v>0</v>
      </c>
    </row>
    <row r="193" spans="1:27" ht="20.25" customHeight="1" x14ac:dyDescent="0.35">
      <c r="A193" s="112" t="str">
        <f>CONCATENATE(PAO!A189,". ", "4")</f>
        <v>21. 4</v>
      </c>
      <c r="B193" s="104"/>
      <c r="C193" s="104"/>
      <c r="D193" s="104"/>
      <c r="E193" s="146"/>
      <c r="F193" s="464" t="str">
        <f>IFERROR(VLOOKUP(B193,'Validaciones SEVRI'!$D$2:$E$1000,2,FALSE),"")</f>
        <v/>
      </c>
      <c r="G193" s="465"/>
      <c r="H193" s="147"/>
      <c r="I193" s="148"/>
      <c r="K193" s="105">
        <f t="shared" si="20"/>
        <v>0</v>
      </c>
    </row>
    <row r="194" spans="1:27" ht="20.25" customHeight="1" x14ac:dyDescent="0.35">
      <c r="A194" s="112" t="str">
        <f>CONCATENATE(PAO!A189,". ", "5")</f>
        <v>21. 5</v>
      </c>
      <c r="B194" s="104"/>
      <c r="C194" s="104"/>
      <c r="D194" s="104"/>
      <c r="E194" s="146"/>
      <c r="F194" s="464" t="str">
        <f>IFERROR(VLOOKUP(B194,'Validaciones SEVRI'!$D$2:$E$1000,2,FALSE),"")</f>
        <v/>
      </c>
      <c r="G194" s="465"/>
      <c r="H194" s="147"/>
      <c r="I194" s="148"/>
      <c r="K194" s="105">
        <f t="shared" si="20"/>
        <v>0</v>
      </c>
    </row>
    <row r="195" spans="1:27" ht="20.25" customHeight="1" x14ac:dyDescent="0.35">
      <c r="A195" s="112" t="str">
        <f>CONCATENATE(PAO!A189,". ", "6")</f>
        <v>21. 6</v>
      </c>
      <c r="B195" s="104"/>
      <c r="C195" s="104"/>
      <c r="D195" s="104"/>
      <c r="E195" s="146"/>
      <c r="F195" s="464" t="str">
        <f>IFERROR(VLOOKUP(B195,'Validaciones SEVRI'!$D$2:$E$1000,2,FALSE),"")</f>
        <v/>
      </c>
      <c r="G195" s="465"/>
      <c r="H195" s="147"/>
      <c r="I195" s="148"/>
      <c r="K195" s="105">
        <f t="shared" si="20"/>
        <v>0</v>
      </c>
    </row>
    <row r="196" spans="1:27" ht="20.25" customHeight="1" thickBot="1" x14ac:dyDescent="0.4">
      <c r="A196" s="112" t="str">
        <f>CONCATENATE(PAO!A189,". ", "7")</f>
        <v>21. 7</v>
      </c>
      <c r="B196" s="104"/>
      <c r="C196" s="104"/>
      <c r="D196" s="104"/>
      <c r="E196" s="146"/>
      <c r="F196" s="464" t="str">
        <f>IFERROR(VLOOKUP(B196,'Validaciones SEVRI'!$D$2:$E$1000,2,FALSE),"")</f>
        <v/>
      </c>
      <c r="G196" s="465"/>
      <c r="H196" s="147"/>
      <c r="I196" s="148"/>
      <c r="K196" s="105">
        <f t="shared" si="20"/>
        <v>0</v>
      </c>
    </row>
    <row r="197" spans="1:27" s="140" customFormat="1" ht="50.15" customHeight="1" thickBot="1" x14ac:dyDescent="0.3">
      <c r="A197" s="181" t="s">
        <v>935</v>
      </c>
      <c r="B197" s="459" t="str">
        <f>+PAO!B196</f>
        <v>03) Realizar gestión de calidad en la Imprenta Nacional mediante la documentación, estandarización y control de los procesos.</v>
      </c>
      <c r="C197" s="460"/>
      <c r="D197" s="460"/>
      <c r="E197" s="460"/>
      <c r="F197" s="460"/>
      <c r="G197" s="460"/>
      <c r="H197" s="460"/>
      <c r="I197" s="460"/>
      <c r="J197" s="106"/>
      <c r="K197" s="105"/>
      <c r="L197" s="106"/>
      <c r="M197" s="106"/>
      <c r="N197" s="106"/>
      <c r="O197" s="106"/>
      <c r="P197" s="106"/>
      <c r="Q197" s="106"/>
      <c r="R197" s="106"/>
      <c r="S197" s="106"/>
      <c r="T197" s="106"/>
      <c r="U197" s="106"/>
      <c r="V197" s="106"/>
      <c r="W197" s="106"/>
      <c r="X197" s="106"/>
      <c r="Y197" s="106"/>
      <c r="Z197" s="106"/>
      <c r="AA197" s="106"/>
    </row>
    <row r="198" spans="1:27" ht="50.15" customHeight="1" x14ac:dyDescent="0.35">
      <c r="A198" s="180" t="s">
        <v>936</v>
      </c>
      <c r="B198" s="461" t="str">
        <f>CONCATENATE(PAO!A198,". ",PAO!A199)</f>
        <v>22. Lograr una mayor eficiencia operativa y estratégica del área contable y presupuesto, con el fin de brindar una información financiera oportuna, eficiente y eficaz.</v>
      </c>
      <c r="C198" s="462"/>
      <c r="D198" s="462"/>
      <c r="E198" s="462"/>
      <c r="F198" s="462"/>
      <c r="G198" s="462"/>
      <c r="H198" s="462"/>
      <c r="I198" s="463"/>
      <c r="K198" s="110"/>
      <c r="L198" s="114"/>
      <c r="M198" s="114"/>
      <c r="N198" s="111"/>
      <c r="O198" s="111"/>
      <c r="P198" s="111"/>
      <c r="Q198" s="111"/>
      <c r="R198" s="111"/>
      <c r="S198" s="111"/>
      <c r="T198" s="111"/>
      <c r="U198" s="111"/>
      <c r="V198" s="111"/>
      <c r="W198" s="111"/>
      <c r="X198" s="111"/>
      <c r="Y198" s="111"/>
      <c r="Z198" s="111"/>
      <c r="AA198" s="111"/>
    </row>
    <row r="199" spans="1:27" ht="235.75" customHeight="1" x14ac:dyDescent="0.35">
      <c r="A199" s="112" t="str">
        <f>CONCATENATE(PAO!A198,". ", "1")</f>
        <v>22. 1</v>
      </c>
      <c r="B199" s="104" t="s">
        <v>519</v>
      </c>
      <c r="C199" s="104" t="s">
        <v>1242</v>
      </c>
      <c r="D199" s="104" t="s">
        <v>1243</v>
      </c>
      <c r="E199" s="146" t="s">
        <v>1244</v>
      </c>
      <c r="F199" s="464" t="str">
        <f>IFERROR(VLOOKUP(B199,'Validaciones SEVRI'!$D$2:$E$1000,2,FALSE),"")</f>
        <v>R003 Operativo</v>
      </c>
      <c r="G199" s="465"/>
      <c r="H199" s="147" t="s">
        <v>270</v>
      </c>
      <c r="I199" s="148"/>
      <c r="K199" s="105">
        <f t="shared" ref="K199:K205" si="21">IF(B199&lt;1,0, 1)</f>
        <v>1</v>
      </c>
    </row>
    <row r="200" spans="1:27" ht="20.25" customHeight="1" x14ac:dyDescent="0.35">
      <c r="A200" s="112" t="str">
        <f>CONCATENATE(PAO!A198,". ", "2")</f>
        <v>22. 2</v>
      </c>
      <c r="B200" s="104"/>
      <c r="C200" s="104"/>
      <c r="D200" s="104"/>
      <c r="E200" s="146"/>
      <c r="F200" s="464" t="str">
        <f>IFERROR(VLOOKUP(B200,'Validaciones SEVRI'!$D$2:$E$1000,2,FALSE),"")</f>
        <v/>
      </c>
      <c r="G200" s="465"/>
      <c r="H200" s="147"/>
      <c r="I200" s="148"/>
      <c r="K200" s="105">
        <f t="shared" si="21"/>
        <v>0</v>
      </c>
    </row>
    <row r="201" spans="1:27" ht="20.25" customHeight="1" x14ac:dyDescent="0.35">
      <c r="A201" s="112" t="str">
        <f>CONCATENATE(PAO!A198,". ","3")</f>
        <v>22. 3</v>
      </c>
      <c r="B201" s="104"/>
      <c r="C201" s="104"/>
      <c r="D201" s="104"/>
      <c r="E201" s="146"/>
      <c r="F201" s="464" t="str">
        <f>IFERROR(VLOOKUP(B201,'Validaciones SEVRI'!$D$2:$E$1000,2,FALSE),"")</f>
        <v/>
      </c>
      <c r="G201" s="465"/>
      <c r="H201" s="147"/>
      <c r="I201" s="148"/>
      <c r="K201" s="105">
        <f t="shared" si="21"/>
        <v>0</v>
      </c>
    </row>
    <row r="202" spans="1:27" ht="20.25" customHeight="1" x14ac:dyDescent="0.35">
      <c r="A202" s="112" t="str">
        <f>CONCATENATE(PAO!A198,". ", "4")</f>
        <v>22. 4</v>
      </c>
      <c r="B202" s="104"/>
      <c r="C202" s="104"/>
      <c r="D202" s="104"/>
      <c r="E202" s="146"/>
      <c r="F202" s="464" t="str">
        <f>IFERROR(VLOOKUP(B202,'Validaciones SEVRI'!$D$2:$E$1000,2,FALSE),"")</f>
        <v/>
      </c>
      <c r="G202" s="465"/>
      <c r="H202" s="147"/>
      <c r="I202" s="148"/>
      <c r="K202" s="105">
        <f t="shared" si="21"/>
        <v>0</v>
      </c>
    </row>
    <row r="203" spans="1:27" ht="20.25" customHeight="1" x14ac:dyDescent="0.35">
      <c r="A203" s="112" t="str">
        <f>CONCATENATE(PAO!A198,". ", "5")</f>
        <v>22. 5</v>
      </c>
      <c r="B203" s="104"/>
      <c r="C203" s="104"/>
      <c r="D203" s="104"/>
      <c r="E203" s="146"/>
      <c r="F203" s="464" t="str">
        <f>IFERROR(VLOOKUP(B203,'Validaciones SEVRI'!$D$2:$E$1000,2,FALSE),"")</f>
        <v/>
      </c>
      <c r="G203" s="465"/>
      <c r="H203" s="147"/>
      <c r="I203" s="148"/>
      <c r="K203" s="105">
        <f t="shared" si="21"/>
        <v>0</v>
      </c>
    </row>
    <row r="204" spans="1:27" ht="20.25" customHeight="1" x14ac:dyDescent="0.35">
      <c r="A204" s="112" t="str">
        <f>CONCATENATE(PAO!A198,". ", "6")</f>
        <v>22. 6</v>
      </c>
      <c r="B204" s="104"/>
      <c r="C204" s="104"/>
      <c r="D204" s="104"/>
      <c r="E204" s="146"/>
      <c r="F204" s="464" t="str">
        <f>IFERROR(VLOOKUP(B204,'Validaciones SEVRI'!$D$2:$E$1000,2,FALSE),"")</f>
        <v/>
      </c>
      <c r="G204" s="465"/>
      <c r="H204" s="147"/>
      <c r="I204" s="148"/>
      <c r="K204" s="105">
        <f t="shared" si="21"/>
        <v>0</v>
      </c>
    </row>
    <row r="205" spans="1:27" ht="20.25" customHeight="1" thickBot="1" x14ac:dyDescent="0.4">
      <c r="A205" s="112" t="str">
        <f>CONCATENATE(PAO!A198,". ", "7")</f>
        <v>22. 7</v>
      </c>
      <c r="B205" s="104"/>
      <c r="C205" s="104"/>
      <c r="D205" s="104"/>
      <c r="E205" s="146"/>
      <c r="F205" s="464" t="str">
        <f>IFERROR(VLOOKUP(B205,'Validaciones SEVRI'!$D$2:$E$1000,2,FALSE),"")</f>
        <v/>
      </c>
      <c r="G205" s="465"/>
      <c r="H205" s="147"/>
      <c r="I205" s="148"/>
      <c r="K205" s="105">
        <f t="shared" si="21"/>
        <v>0</v>
      </c>
    </row>
    <row r="206" spans="1:27" s="140" customFormat="1" ht="50.15" customHeight="1" thickBot="1" x14ac:dyDescent="0.3">
      <c r="A206" s="181" t="s">
        <v>935</v>
      </c>
      <c r="B206" s="459" t="str">
        <f>+PAO!B205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06" s="460"/>
      <c r="D206" s="460"/>
      <c r="E206" s="460"/>
      <c r="F206" s="460"/>
      <c r="G206" s="460"/>
      <c r="H206" s="460"/>
      <c r="I206" s="460"/>
      <c r="J206" s="106"/>
      <c r="K206" s="105"/>
      <c r="L206" s="106"/>
      <c r="M206" s="106"/>
      <c r="N206" s="106"/>
      <c r="O206" s="106"/>
      <c r="P206" s="106"/>
      <c r="Q206" s="106"/>
      <c r="R206" s="106"/>
      <c r="S206" s="106"/>
      <c r="T206" s="106"/>
      <c r="U206" s="106"/>
      <c r="V206" s="106"/>
      <c r="W206" s="106"/>
      <c r="X206" s="106"/>
      <c r="Y206" s="106"/>
      <c r="Z206" s="106"/>
      <c r="AA206" s="106"/>
    </row>
    <row r="207" spans="1:27" ht="50.15" customHeight="1" x14ac:dyDescent="0.35">
      <c r="A207" s="180" t="s">
        <v>936</v>
      </c>
      <c r="B207" s="461" t="str">
        <f>CONCATENATE(PAO!A207,". ",PAO!A208)</f>
        <v>23. Impulsar la demanda de los productos y servicios de la Imprenta Nacional, así como la imagen institucional.</v>
      </c>
      <c r="C207" s="462"/>
      <c r="D207" s="462"/>
      <c r="E207" s="462"/>
      <c r="F207" s="462"/>
      <c r="G207" s="462"/>
      <c r="H207" s="462"/>
      <c r="I207" s="463"/>
      <c r="K207" s="110"/>
      <c r="L207" s="114"/>
      <c r="M207" s="114"/>
      <c r="N207" s="111"/>
      <c r="O207" s="111"/>
      <c r="P207" s="111"/>
      <c r="Q207" s="111"/>
      <c r="R207" s="111"/>
      <c r="S207" s="111"/>
      <c r="T207" s="111"/>
      <c r="U207" s="111"/>
      <c r="V207" s="111"/>
      <c r="W207" s="111"/>
      <c r="X207" s="111"/>
      <c r="Y207" s="111"/>
      <c r="Z207" s="111"/>
      <c r="AA207" s="111"/>
    </row>
    <row r="208" spans="1:27" ht="193.75" customHeight="1" x14ac:dyDescent="0.35">
      <c r="A208" s="112" t="str">
        <f>CONCATENATE(PAO!A207,". ", "1")</f>
        <v>23. 1</v>
      </c>
      <c r="B208" s="104" t="s">
        <v>625</v>
      </c>
      <c r="C208" s="104" t="s">
        <v>1245</v>
      </c>
      <c r="D208" s="104" t="s">
        <v>1246</v>
      </c>
      <c r="E208" s="146" t="s">
        <v>1247</v>
      </c>
      <c r="F208" s="464" t="str">
        <f>IFERROR(VLOOKUP(B208,'Validaciones SEVRI'!$D$2:$E$1000,2,FALSE),"")</f>
        <v>R007 Recurso Humano</v>
      </c>
      <c r="G208" s="465"/>
      <c r="H208" s="147" t="s">
        <v>1248</v>
      </c>
      <c r="I208" s="148"/>
      <c r="K208" s="105">
        <f t="shared" ref="K208:K214" si="22">IF(B208&lt;1,0, 1)</f>
        <v>1</v>
      </c>
    </row>
    <row r="209" spans="1:27" ht="20.25" customHeight="1" x14ac:dyDescent="0.35">
      <c r="A209" s="112" t="str">
        <f>CONCATENATE(PAO!A207,". ", "2")</f>
        <v>23. 2</v>
      </c>
      <c r="B209" s="104"/>
      <c r="C209" s="104"/>
      <c r="D209" s="104"/>
      <c r="E209" s="146"/>
      <c r="F209" s="464" t="str">
        <f>IFERROR(VLOOKUP(B209,'Validaciones SEVRI'!$D$2:$E$1000,2,FALSE),"")</f>
        <v/>
      </c>
      <c r="G209" s="465"/>
      <c r="H209" s="147"/>
      <c r="I209" s="148"/>
      <c r="K209" s="105">
        <f t="shared" si="22"/>
        <v>0</v>
      </c>
    </row>
    <row r="210" spans="1:27" ht="20.25" customHeight="1" x14ac:dyDescent="0.35">
      <c r="A210" s="112" t="str">
        <f>CONCATENATE(PAO!A207,". ","3")</f>
        <v>23. 3</v>
      </c>
      <c r="B210" s="104"/>
      <c r="C210" s="104"/>
      <c r="D210" s="104"/>
      <c r="E210" s="146"/>
      <c r="F210" s="464" t="str">
        <f>IFERROR(VLOOKUP(B210,'Validaciones SEVRI'!$D$2:$E$1000,2,FALSE),"")</f>
        <v/>
      </c>
      <c r="G210" s="465"/>
      <c r="H210" s="147"/>
      <c r="I210" s="148"/>
      <c r="K210" s="105">
        <f t="shared" si="22"/>
        <v>0</v>
      </c>
    </row>
    <row r="211" spans="1:27" ht="20.25" customHeight="1" x14ac:dyDescent="0.35">
      <c r="A211" s="112" t="str">
        <f>CONCATENATE(PAO!A207,". ", "4")</f>
        <v>23. 4</v>
      </c>
      <c r="B211" s="104"/>
      <c r="C211" s="104"/>
      <c r="D211" s="104"/>
      <c r="E211" s="146"/>
      <c r="F211" s="464" t="str">
        <f>IFERROR(VLOOKUP(B211,'Validaciones SEVRI'!$D$2:$E$1000,2,FALSE),"")</f>
        <v/>
      </c>
      <c r="G211" s="465"/>
      <c r="H211" s="147"/>
      <c r="I211" s="148"/>
      <c r="K211" s="105">
        <f t="shared" si="22"/>
        <v>0</v>
      </c>
    </row>
    <row r="212" spans="1:27" ht="20.25" customHeight="1" x14ac:dyDescent="0.35">
      <c r="A212" s="112" t="str">
        <f>CONCATENATE(PAO!A207,". ", "5")</f>
        <v>23. 5</v>
      </c>
      <c r="B212" s="104"/>
      <c r="C212" s="104"/>
      <c r="D212" s="104"/>
      <c r="E212" s="146"/>
      <c r="F212" s="464" t="str">
        <f>IFERROR(VLOOKUP(B212,'Validaciones SEVRI'!$D$2:$E$1000,2,FALSE),"")</f>
        <v/>
      </c>
      <c r="G212" s="465"/>
      <c r="H212" s="147"/>
      <c r="I212" s="148"/>
      <c r="K212" s="105">
        <f t="shared" si="22"/>
        <v>0</v>
      </c>
    </row>
    <row r="213" spans="1:27" ht="20.25" customHeight="1" x14ac:dyDescent="0.35">
      <c r="A213" s="112" t="str">
        <f>CONCATENATE(PAO!A207,". ", "6")</f>
        <v>23. 6</v>
      </c>
      <c r="B213" s="104"/>
      <c r="C213" s="104"/>
      <c r="D213" s="104"/>
      <c r="E213" s="146"/>
      <c r="F213" s="464" t="str">
        <f>IFERROR(VLOOKUP(B213,'Validaciones SEVRI'!$D$2:$E$1000,2,FALSE),"")</f>
        <v/>
      </c>
      <c r="G213" s="465"/>
      <c r="H213" s="147"/>
      <c r="I213" s="148"/>
      <c r="K213" s="105">
        <f t="shared" si="22"/>
        <v>0</v>
      </c>
    </row>
    <row r="214" spans="1:27" ht="20.25" customHeight="1" thickBot="1" x14ac:dyDescent="0.4">
      <c r="A214" s="112" t="str">
        <f>CONCATENATE(PAO!A207,". ", "7")</f>
        <v>23. 7</v>
      </c>
      <c r="B214" s="104"/>
      <c r="C214" s="104"/>
      <c r="D214" s="104"/>
      <c r="E214" s="146"/>
      <c r="F214" s="464" t="str">
        <f>IFERROR(VLOOKUP(B214,'Validaciones SEVRI'!$D$2:$E$1000,2,FALSE),"")</f>
        <v/>
      </c>
      <c r="G214" s="465"/>
      <c r="H214" s="147"/>
      <c r="I214" s="148"/>
      <c r="K214" s="105">
        <f t="shared" si="22"/>
        <v>0</v>
      </c>
    </row>
    <row r="215" spans="1:27" s="140" customFormat="1" ht="50.15" customHeight="1" thickBot="1" x14ac:dyDescent="0.3">
      <c r="A215" s="181" t="s">
        <v>935</v>
      </c>
      <c r="B215" s="459" t="str">
        <f>+PAO!B214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15" s="460"/>
      <c r="D215" s="460"/>
      <c r="E215" s="460"/>
      <c r="F215" s="460"/>
      <c r="G215" s="460"/>
      <c r="H215" s="460"/>
      <c r="I215" s="460"/>
      <c r="J215" s="106"/>
      <c r="K215" s="105"/>
      <c r="L215" s="106"/>
      <c r="M215" s="106"/>
      <c r="N215" s="106"/>
      <c r="O215" s="106"/>
      <c r="P215" s="106"/>
      <c r="Q215" s="106"/>
      <c r="R215" s="106"/>
      <c r="S215" s="106"/>
      <c r="T215" s="106"/>
      <c r="U215" s="106"/>
      <c r="V215" s="106"/>
      <c r="W215" s="106"/>
      <c r="X215" s="106"/>
      <c r="Y215" s="106"/>
      <c r="Z215" s="106"/>
      <c r="AA215" s="106"/>
    </row>
    <row r="216" spans="1:27" ht="50.15" customHeight="1" x14ac:dyDescent="0.35">
      <c r="A216" s="180" t="s">
        <v>936</v>
      </c>
      <c r="B216" s="461" t="str">
        <f>CONCATENATE(PAO!A216,". ",PAO!A217)</f>
        <v>24. Continuar con la contratación de firmas digitales, cuyo objetivo consiste en el servicio por demanda de firma digital certificada bajo el sistema nacional de certificaciones digitales,tarjeta y dispositivo para lectura</v>
      </c>
      <c r="C216" s="462"/>
      <c r="D216" s="462"/>
      <c r="E216" s="462"/>
      <c r="F216" s="462"/>
      <c r="G216" s="462"/>
      <c r="H216" s="462"/>
      <c r="I216" s="463"/>
      <c r="K216" s="110"/>
      <c r="L216" s="114"/>
      <c r="M216" s="114"/>
      <c r="N216" s="111"/>
      <c r="O216" s="111"/>
      <c r="P216" s="111"/>
      <c r="Q216" s="111"/>
      <c r="R216" s="111"/>
      <c r="S216" s="111"/>
      <c r="T216" s="111"/>
      <c r="U216" s="111"/>
      <c r="V216" s="111"/>
      <c r="W216" s="111"/>
      <c r="X216" s="111"/>
      <c r="Y216" s="111"/>
      <c r="Z216" s="111"/>
      <c r="AA216" s="111"/>
    </row>
    <row r="217" spans="1:27" ht="174" customHeight="1" x14ac:dyDescent="0.35">
      <c r="A217" s="112" t="str">
        <f>CONCATENATE(PAO!A216,". ", "1")</f>
        <v>24. 1</v>
      </c>
      <c r="B217" s="104" t="s">
        <v>640</v>
      </c>
      <c r="C217" s="104" t="s">
        <v>1288</v>
      </c>
      <c r="D217" s="104" t="s">
        <v>1289</v>
      </c>
      <c r="E217" s="146" t="s">
        <v>1290</v>
      </c>
      <c r="F217" s="464" t="str">
        <f>IFERROR(VLOOKUP(B217,'Validaciones SEVRI'!$D$2:$E$1000,2,FALSE),"")</f>
        <v>R005 Estratégico</v>
      </c>
      <c r="G217" s="465"/>
      <c r="H217" s="147" t="s">
        <v>1291</v>
      </c>
      <c r="I217" s="148"/>
      <c r="K217" s="105">
        <f t="shared" ref="K217:K223" si="23">IF(B217&lt;1,0, 1)</f>
        <v>1</v>
      </c>
    </row>
    <row r="218" spans="1:27" ht="20.25" customHeight="1" x14ac:dyDescent="0.35">
      <c r="A218" s="112" t="str">
        <f>CONCATENATE(PAO!A216,". ", "2")</f>
        <v>24. 2</v>
      </c>
      <c r="B218" s="104"/>
      <c r="C218" s="104"/>
      <c r="D218" s="104"/>
      <c r="E218" s="146"/>
      <c r="F218" s="464" t="str">
        <f>IFERROR(VLOOKUP(B218,'Validaciones SEVRI'!$D$2:$E$1000,2,FALSE),"")</f>
        <v/>
      </c>
      <c r="G218" s="465"/>
      <c r="H218" s="147"/>
      <c r="I218" s="148"/>
      <c r="K218" s="105">
        <f t="shared" si="23"/>
        <v>0</v>
      </c>
    </row>
    <row r="219" spans="1:27" ht="20.25" customHeight="1" x14ac:dyDescent="0.35">
      <c r="A219" s="112" t="str">
        <f>CONCATENATE(PAO!A216,". ","3")</f>
        <v>24. 3</v>
      </c>
      <c r="B219" s="104"/>
      <c r="C219" s="104"/>
      <c r="D219" s="104"/>
      <c r="E219" s="146"/>
      <c r="F219" s="464" t="str">
        <f>IFERROR(VLOOKUP(B219,'Validaciones SEVRI'!$D$2:$E$1000,2,FALSE),"")</f>
        <v/>
      </c>
      <c r="G219" s="465"/>
      <c r="H219" s="147"/>
      <c r="I219" s="148"/>
      <c r="K219" s="105">
        <f t="shared" si="23"/>
        <v>0</v>
      </c>
    </row>
    <row r="220" spans="1:27" ht="20.25" customHeight="1" x14ac:dyDescent="0.35">
      <c r="A220" s="112" t="str">
        <f>CONCATENATE(PAO!A216,". ", "4")</f>
        <v>24. 4</v>
      </c>
      <c r="B220" s="104"/>
      <c r="C220" s="104"/>
      <c r="D220" s="104"/>
      <c r="E220" s="146"/>
      <c r="F220" s="464" t="str">
        <f>IFERROR(VLOOKUP(B220,'Validaciones SEVRI'!$D$2:$E$1000,2,FALSE),"")</f>
        <v/>
      </c>
      <c r="G220" s="465"/>
      <c r="H220" s="147"/>
      <c r="I220" s="148"/>
      <c r="K220" s="105">
        <f t="shared" si="23"/>
        <v>0</v>
      </c>
    </row>
    <row r="221" spans="1:27" ht="20.25" customHeight="1" x14ac:dyDescent="0.35">
      <c r="A221" s="112" t="str">
        <f>CONCATENATE(PAO!A216,". ", "5")</f>
        <v>24. 5</v>
      </c>
      <c r="B221" s="104"/>
      <c r="C221" s="104"/>
      <c r="D221" s="104"/>
      <c r="E221" s="146"/>
      <c r="F221" s="464" t="str">
        <f>IFERROR(VLOOKUP(B221,'Validaciones SEVRI'!$D$2:$E$1000,2,FALSE),"")</f>
        <v/>
      </c>
      <c r="G221" s="465"/>
      <c r="H221" s="147"/>
      <c r="I221" s="148"/>
      <c r="K221" s="105">
        <f t="shared" si="23"/>
        <v>0</v>
      </c>
    </row>
    <row r="222" spans="1:27" ht="20.25" customHeight="1" x14ac:dyDescent="0.35">
      <c r="A222" s="112" t="str">
        <f>CONCATENATE(PAO!A216,". ", "6")</f>
        <v>24. 6</v>
      </c>
      <c r="B222" s="104"/>
      <c r="C222" s="104"/>
      <c r="D222" s="104"/>
      <c r="E222" s="146"/>
      <c r="F222" s="464" t="str">
        <f>IFERROR(VLOOKUP(B222,'Validaciones SEVRI'!$D$2:$E$1000,2,FALSE),"")</f>
        <v/>
      </c>
      <c r="G222" s="465"/>
      <c r="H222" s="147"/>
      <c r="I222" s="148"/>
      <c r="K222" s="105">
        <f t="shared" si="23"/>
        <v>0</v>
      </c>
    </row>
    <row r="223" spans="1:27" ht="20.25" customHeight="1" thickBot="1" x14ac:dyDescent="0.4">
      <c r="A223" s="112" t="str">
        <f>CONCATENATE(PAO!A216,". ", "7")</f>
        <v>24. 7</v>
      </c>
      <c r="B223" s="104"/>
      <c r="C223" s="104"/>
      <c r="D223" s="104"/>
      <c r="E223" s="146"/>
      <c r="F223" s="464" t="str">
        <f>IFERROR(VLOOKUP(B223,'Validaciones SEVRI'!$D$2:$E$1000,2,FALSE),"")</f>
        <v/>
      </c>
      <c r="G223" s="465"/>
      <c r="H223" s="147"/>
      <c r="I223" s="148"/>
      <c r="K223" s="105">
        <f t="shared" si="23"/>
        <v>0</v>
      </c>
    </row>
    <row r="224" spans="1:27" s="140" customFormat="1" ht="50.15" customHeight="1" thickBot="1" x14ac:dyDescent="0.3">
      <c r="A224" s="181" t="s">
        <v>935</v>
      </c>
      <c r="B224" s="459" t="str">
        <f>+PAO!B223</f>
        <v>03) Realizar gestión de calidad en la Imprenta Nacional mediante la documentación, estandarización y control de los procesos.</v>
      </c>
      <c r="C224" s="460"/>
      <c r="D224" s="460"/>
      <c r="E224" s="460"/>
      <c r="F224" s="460"/>
      <c r="G224" s="460"/>
      <c r="H224" s="460"/>
      <c r="I224" s="460"/>
      <c r="J224" s="106"/>
      <c r="K224" s="105"/>
      <c r="L224" s="106"/>
      <c r="M224" s="106"/>
      <c r="N224" s="106"/>
      <c r="O224" s="106"/>
      <c r="P224" s="106"/>
      <c r="Q224" s="106"/>
      <c r="R224" s="106"/>
      <c r="S224" s="106"/>
      <c r="T224" s="106"/>
      <c r="U224" s="106"/>
      <c r="V224" s="106"/>
      <c r="W224" s="106"/>
      <c r="X224" s="106"/>
      <c r="Y224" s="106"/>
      <c r="Z224" s="106"/>
      <c r="AA224" s="106"/>
    </row>
    <row r="225" spans="1:27" ht="50.15" customHeight="1" x14ac:dyDescent="0.35">
      <c r="A225" s="180" t="s">
        <v>936</v>
      </c>
      <c r="B225" s="461" t="str">
        <f>CONCATENATE(PAO!A225,". ",PAO!A226)</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25" s="462"/>
      <c r="D225" s="462"/>
      <c r="E225" s="462"/>
      <c r="F225" s="462"/>
      <c r="G225" s="462"/>
      <c r="H225" s="462"/>
      <c r="I225" s="463"/>
      <c r="K225" s="110"/>
      <c r="L225" s="114"/>
      <c r="M225" s="114"/>
      <c r="N225" s="111"/>
      <c r="O225" s="111"/>
      <c r="P225" s="111"/>
      <c r="Q225" s="111"/>
      <c r="R225" s="111"/>
      <c r="S225" s="111"/>
      <c r="T225" s="111"/>
      <c r="U225" s="111"/>
      <c r="V225" s="111"/>
      <c r="W225" s="111"/>
      <c r="X225" s="111"/>
      <c r="Y225" s="111"/>
      <c r="Z225" s="111"/>
      <c r="AA225" s="111"/>
    </row>
    <row r="226" spans="1:27" ht="234.65" customHeight="1" x14ac:dyDescent="0.35">
      <c r="A226" s="112" t="str">
        <f>CONCATENATE(PAO!A225,". ", "1")</f>
        <v>25. 1</v>
      </c>
      <c r="B226" s="104" t="s">
        <v>334</v>
      </c>
      <c r="C226" s="104" t="s">
        <v>1249</v>
      </c>
      <c r="D226" s="104" t="s">
        <v>1250</v>
      </c>
      <c r="E226" s="146" t="s">
        <v>1251</v>
      </c>
      <c r="F226" s="464" t="str">
        <f>IFERROR(VLOOKUP(B226,'Validaciones SEVRI'!$D$2:$E$1000,2,FALSE),"")</f>
        <v>R006 Información</v>
      </c>
      <c r="G226" s="465"/>
      <c r="H226" s="147" t="s">
        <v>1252</v>
      </c>
      <c r="I226" s="148"/>
      <c r="K226" s="105">
        <f t="shared" ref="K226:K232" si="24">IF(B226&lt;1,0, 1)</f>
        <v>1</v>
      </c>
    </row>
    <row r="227" spans="1:27" ht="20.25" customHeight="1" x14ac:dyDescent="0.35">
      <c r="A227" s="112" t="str">
        <f>CONCATENATE(PAO!A225,". ", "2")</f>
        <v>25. 2</v>
      </c>
      <c r="B227" s="104"/>
      <c r="C227" s="104"/>
      <c r="D227" s="104"/>
      <c r="E227" s="146"/>
      <c r="F227" s="464" t="str">
        <f>IFERROR(VLOOKUP(B227,'Validaciones SEVRI'!$D$2:$E$1000,2,FALSE),"")</f>
        <v/>
      </c>
      <c r="G227" s="465"/>
      <c r="H227" s="147"/>
      <c r="I227" s="148"/>
      <c r="K227" s="105">
        <f t="shared" si="24"/>
        <v>0</v>
      </c>
    </row>
    <row r="228" spans="1:27" ht="20.25" customHeight="1" x14ac:dyDescent="0.35">
      <c r="A228" s="112" t="str">
        <f>CONCATENATE(PAO!A225,". ","3")</f>
        <v>25. 3</v>
      </c>
      <c r="B228" s="104"/>
      <c r="C228" s="104"/>
      <c r="D228" s="104"/>
      <c r="E228" s="146"/>
      <c r="F228" s="464" t="str">
        <f>IFERROR(VLOOKUP(B228,'Validaciones SEVRI'!$D$2:$E$1000,2,FALSE),"")</f>
        <v/>
      </c>
      <c r="G228" s="465"/>
      <c r="H228" s="147"/>
      <c r="I228" s="148"/>
      <c r="K228" s="105">
        <f t="shared" si="24"/>
        <v>0</v>
      </c>
    </row>
    <row r="229" spans="1:27" ht="20.25" customHeight="1" x14ac:dyDescent="0.35">
      <c r="A229" s="112" t="str">
        <f>CONCATENATE(PAO!A225,". ", "4")</f>
        <v>25. 4</v>
      </c>
      <c r="B229" s="104"/>
      <c r="C229" s="104"/>
      <c r="D229" s="104"/>
      <c r="E229" s="146"/>
      <c r="F229" s="464" t="str">
        <f>IFERROR(VLOOKUP(B229,'Validaciones SEVRI'!$D$2:$E$1000,2,FALSE),"")</f>
        <v/>
      </c>
      <c r="G229" s="465"/>
      <c r="H229" s="147"/>
      <c r="I229" s="148"/>
      <c r="K229" s="105">
        <f t="shared" si="24"/>
        <v>0</v>
      </c>
    </row>
    <row r="230" spans="1:27" ht="20.25" customHeight="1" x14ac:dyDescent="0.35">
      <c r="A230" s="112" t="str">
        <f>CONCATENATE(PAO!A225,". ", "5")</f>
        <v>25. 5</v>
      </c>
      <c r="B230" s="104"/>
      <c r="C230" s="104"/>
      <c r="D230" s="104"/>
      <c r="E230" s="146"/>
      <c r="F230" s="464" t="str">
        <f>IFERROR(VLOOKUP(B230,'Validaciones SEVRI'!$D$2:$E$1000,2,FALSE),"")</f>
        <v/>
      </c>
      <c r="G230" s="465"/>
      <c r="H230" s="147"/>
      <c r="I230" s="148"/>
      <c r="K230" s="105">
        <f t="shared" si="24"/>
        <v>0</v>
      </c>
    </row>
    <row r="231" spans="1:27" ht="20.25" customHeight="1" x14ac:dyDescent="0.35">
      <c r="A231" s="112" t="str">
        <f>CONCATENATE(PAO!A225,". ", "6")</f>
        <v>25. 6</v>
      </c>
      <c r="B231" s="104"/>
      <c r="C231" s="104"/>
      <c r="D231" s="104"/>
      <c r="E231" s="146"/>
      <c r="F231" s="464" t="str">
        <f>IFERROR(VLOOKUP(B231,'Validaciones SEVRI'!$D$2:$E$1000,2,FALSE),"")</f>
        <v/>
      </c>
      <c r="G231" s="465"/>
      <c r="H231" s="147"/>
      <c r="I231" s="148"/>
      <c r="K231" s="105">
        <f t="shared" si="24"/>
        <v>0</v>
      </c>
    </row>
    <row r="232" spans="1:27" ht="20.25" customHeight="1" thickBot="1" x14ac:dyDescent="0.4">
      <c r="A232" s="112" t="str">
        <f>CONCATENATE(PAO!A225,". ", "7")</f>
        <v>25. 7</v>
      </c>
      <c r="B232" s="104"/>
      <c r="C232" s="104"/>
      <c r="D232" s="104"/>
      <c r="E232" s="146"/>
      <c r="F232" s="464" t="str">
        <f>IFERROR(VLOOKUP(B232,'Validaciones SEVRI'!$D$2:$E$1000,2,FALSE),"")</f>
        <v/>
      </c>
      <c r="G232" s="465"/>
      <c r="H232" s="147"/>
      <c r="I232" s="148"/>
      <c r="K232" s="105">
        <f t="shared" si="24"/>
        <v>0</v>
      </c>
    </row>
    <row r="233" spans="1:27" s="140" customFormat="1" ht="50.15" customHeight="1" thickBot="1" x14ac:dyDescent="0.3">
      <c r="A233" s="181" t="s">
        <v>935</v>
      </c>
      <c r="B233" s="459" t="str">
        <f>+PAO!B232</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33" s="460"/>
      <c r="D233" s="460"/>
      <c r="E233" s="460"/>
      <c r="F233" s="460"/>
      <c r="G233" s="460"/>
      <c r="H233" s="460"/>
      <c r="I233" s="460"/>
      <c r="J233" s="106"/>
      <c r="K233" s="105"/>
      <c r="L233" s="106"/>
      <c r="M233" s="106"/>
      <c r="N233" s="106"/>
      <c r="O233" s="106"/>
      <c r="P233" s="106"/>
      <c r="Q233" s="106"/>
      <c r="R233" s="106"/>
      <c r="S233" s="106"/>
      <c r="T233" s="106"/>
      <c r="U233" s="106"/>
      <c r="V233" s="106"/>
      <c r="W233" s="106"/>
      <c r="X233" s="106"/>
      <c r="Y233" s="106"/>
      <c r="Z233" s="106"/>
      <c r="AA233" s="106"/>
    </row>
    <row r="234" spans="1:27" ht="50.15" customHeight="1" x14ac:dyDescent="0.35">
      <c r="A234" s="180" t="s">
        <v>936</v>
      </c>
      <c r="B234" s="461" t="str">
        <f>CONCATENATE(PAO!A234,". ",PAO!A235)</f>
        <v>26.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462"/>
      <c r="D234" s="462"/>
      <c r="E234" s="462"/>
      <c r="F234" s="462"/>
      <c r="G234" s="462"/>
      <c r="H234" s="462"/>
      <c r="I234" s="463"/>
      <c r="K234" s="110"/>
      <c r="L234" s="114"/>
      <c r="M234" s="114"/>
      <c r="N234" s="111"/>
      <c r="O234" s="111"/>
      <c r="P234" s="111"/>
      <c r="Q234" s="111"/>
      <c r="R234" s="111"/>
      <c r="S234" s="111"/>
      <c r="T234" s="111"/>
      <c r="U234" s="111"/>
      <c r="V234" s="111"/>
      <c r="W234" s="111"/>
      <c r="X234" s="111"/>
      <c r="Y234" s="111"/>
      <c r="Z234" s="111"/>
      <c r="AA234" s="111"/>
    </row>
    <row r="235" spans="1:27" ht="169.75" customHeight="1" x14ac:dyDescent="0.35">
      <c r="A235" s="112" t="str">
        <f>CONCATENATE(PAO!A234,". ", "1")</f>
        <v>26. 1</v>
      </c>
      <c r="B235" s="104" t="s">
        <v>145</v>
      </c>
      <c r="C235" s="104" t="s">
        <v>1292</v>
      </c>
      <c r="D235" s="104" t="s">
        <v>1293</v>
      </c>
      <c r="E235" s="146" t="s">
        <v>1294</v>
      </c>
      <c r="F235" s="464" t="str">
        <f>IFERROR(VLOOKUP(B235,'Validaciones SEVRI'!$D$2:$E$1000,2,FALSE),"")</f>
        <v>R001 Tecnologías de Información</v>
      </c>
      <c r="G235" s="465"/>
      <c r="H235" s="147" t="s">
        <v>844</v>
      </c>
      <c r="I235" s="148"/>
      <c r="K235" s="105">
        <f t="shared" ref="K235:K241" si="25">IF(B235&lt;1,0, 1)</f>
        <v>1</v>
      </c>
    </row>
    <row r="236" spans="1:27" ht="54" customHeight="1" x14ac:dyDescent="0.35">
      <c r="A236" s="112" t="str">
        <f>CONCATENATE(PAO!A234,". ", "2")</f>
        <v>26. 2</v>
      </c>
      <c r="B236" s="104"/>
      <c r="C236" s="104"/>
      <c r="D236" s="104"/>
      <c r="E236" s="146"/>
      <c r="F236" s="464" t="str">
        <f>IFERROR(VLOOKUP(B236,'Validaciones SEVRI'!$D$2:$E$1000,2,FALSE),"")</f>
        <v/>
      </c>
      <c r="G236" s="465"/>
      <c r="H236" s="147"/>
      <c r="I236" s="148"/>
      <c r="K236" s="105">
        <f t="shared" si="25"/>
        <v>0</v>
      </c>
    </row>
    <row r="237" spans="1:27" ht="54.65" customHeight="1" x14ac:dyDescent="0.35">
      <c r="A237" s="112" t="str">
        <f>CONCATENATE(PAO!A234,". ","3")</f>
        <v>26. 3</v>
      </c>
      <c r="B237" s="104"/>
      <c r="C237" s="104"/>
      <c r="D237" s="104"/>
      <c r="E237" s="146"/>
      <c r="F237" s="464" t="str">
        <f>IFERROR(VLOOKUP(B237,'Validaciones SEVRI'!$D$2:$E$1000,2,FALSE),"")</f>
        <v/>
      </c>
      <c r="G237" s="465"/>
      <c r="H237" s="147"/>
      <c r="I237" s="148"/>
      <c r="K237" s="105">
        <f t="shared" si="25"/>
        <v>0</v>
      </c>
    </row>
    <row r="238" spans="1:27" ht="20.25" customHeight="1" x14ac:dyDescent="0.35">
      <c r="A238" s="112" t="str">
        <f>CONCATENATE(PAO!A234,". ", "4")</f>
        <v>26. 4</v>
      </c>
      <c r="B238" s="104"/>
      <c r="C238" s="104"/>
      <c r="D238" s="104"/>
      <c r="E238" s="146"/>
      <c r="F238" s="464" t="str">
        <f>IFERROR(VLOOKUP(B238,'Validaciones SEVRI'!$D$2:$E$1000,2,FALSE),"")</f>
        <v/>
      </c>
      <c r="G238" s="465"/>
      <c r="H238" s="147"/>
      <c r="I238" s="148"/>
      <c r="K238" s="105">
        <f t="shared" si="25"/>
        <v>0</v>
      </c>
    </row>
    <row r="239" spans="1:27" ht="20.25" customHeight="1" x14ac:dyDescent="0.35">
      <c r="A239" s="112" t="str">
        <f>CONCATENATE(PAO!A234,". ", "5")</f>
        <v>26. 5</v>
      </c>
      <c r="B239" s="104"/>
      <c r="C239" s="104"/>
      <c r="D239" s="104"/>
      <c r="E239" s="146"/>
      <c r="F239" s="464" t="str">
        <f>IFERROR(VLOOKUP(B239,'Validaciones SEVRI'!$D$2:$E$1000,2,FALSE),"")</f>
        <v/>
      </c>
      <c r="G239" s="465"/>
      <c r="H239" s="147"/>
      <c r="I239" s="148"/>
      <c r="K239" s="105">
        <f t="shared" si="25"/>
        <v>0</v>
      </c>
    </row>
    <row r="240" spans="1:27" ht="20.25" customHeight="1" x14ac:dyDescent="0.35">
      <c r="A240" s="112" t="str">
        <f>CONCATENATE(PAO!A234,". ", "6")</f>
        <v>26. 6</v>
      </c>
      <c r="B240" s="104"/>
      <c r="C240" s="104"/>
      <c r="D240" s="104"/>
      <c r="E240" s="146"/>
      <c r="F240" s="464" t="str">
        <f>IFERROR(VLOOKUP(B240,'Validaciones SEVRI'!$D$2:$E$1000,2,FALSE),"")</f>
        <v/>
      </c>
      <c r="G240" s="465"/>
      <c r="H240" s="147"/>
      <c r="I240" s="148"/>
      <c r="K240" s="105">
        <f t="shared" si="25"/>
        <v>0</v>
      </c>
    </row>
    <row r="241" spans="1:27" ht="20.25" customHeight="1" thickBot="1" x14ac:dyDescent="0.4">
      <c r="A241" s="112" t="str">
        <f>CONCATENATE(PAO!A234,". ", "7")</f>
        <v>26. 7</v>
      </c>
      <c r="B241" s="104"/>
      <c r="C241" s="104"/>
      <c r="D241" s="104"/>
      <c r="E241" s="146"/>
      <c r="F241" s="464" t="str">
        <f>IFERROR(VLOOKUP(B241,'Validaciones SEVRI'!$D$2:$E$1000,2,FALSE),"")</f>
        <v/>
      </c>
      <c r="G241" s="465"/>
      <c r="H241" s="147"/>
      <c r="I241" s="148"/>
      <c r="K241" s="105">
        <f t="shared" si="25"/>
        <v>0</v>
      </c>
    </row>
    <row r="242" spans="1:27" s="140" customFormat="1" ht="50.15" customHeight="1" thickBot="1" x14ac:dyDescent="0.3">
      <c r="A242" s="181" t="s">
        <v>935</v>
      </c>
      <c r="B242" s="459" t="str">
        <f>+PAO!B241</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42" s="460"/>
      <c r="D242" s="460"/>
      <c r="E242" s="460"/>
      <c r="F242" s="460"/>
      <c r="G242" s="460"/>
      <c r="H242" s="460"/>
      <c r="I242" s="460"/>
      <c r="J242" s="106"/>
      <c r="K242" s="105"/>
      <c r="L242" s="106"/>
      <c r="M242" s="106"/>
      <c r="N242" s="106"/>
      <c r="O242" s="106"/>
      <c r="P242" s="106"/>
      <c r="Q242" s="106"/>
      <c r="R242" s="106"/>
      <c r="S242" s="106"/>
      <c r="T242" s="106"/>
      <c r="U242" s="106"/>
      <c r="V242" s="106"/>
      <c r="W242" s="106"/>
      <c r="X242" s="106"/>
      <c r="Y242" s="106"/>
      <c r="Z242" s="106"/>
      <c r="AA242" s="106"/>
    </row>
    <row r="243" spans="1:27" ht="50.15" customHeight="1" x14ac:dyDescent="0.35">
      <c r="A243" s="180" t="s">
        <v>936</v>
      </c>
      <c r="B243" s="461" t="str">
        <f>CONCATENATE(PAO!A243,". ",PAO!A244)</f>
        <v>27.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43" s="462"/>
      <c r="D243" s="462"/>
      <c r="E243" s="462"/>
      <c r="F243" s="462"/>
      <c r="G243" s="462"/>
      <c r="H243" s="462"/>
      <c r="I243" s="463"/>
      <c r="K243" s="110"/>
      <c r="L243" s="114"/>
      <c r="M243" s="114"/>
      <c r="N243" s="111"/>
      <c r="O243" s="111"/>
      <c r="P243" s="111"/>
      <c r="Q243" s="111"/>
      <c r="R243" s="111"/>
      <c r="S243" s="111"/>
      <c r="T243" s="111"/>
      <c r="U243" s="111"/>
      <c r="V243" s="111"/>
      <c r="W243" s="111"/>
      <c r="X243" s="111"/>
      <c r="Y243" s="111"/>
      <c r="Z243" s="111"/>
      <c r="AA243" s="111"/>
    </row>
    <row r="244" spans="1:27" ht="148.75" customHeight="1" x14ac:dyDescent="0.35">
      <c r="A244" s="112" t="str">
        <f>CONCATENATE(PAO!A243,". ", "1")</f>
        <v>27. 1</v>
      </c>
      <c r="B244" s="104" t="s">
        <v>86</v>
      </c>
      <c r="C244" s="104" t="s">
        <v>1295</v>
      </c>
      <c r="D244" s="104" t="s">
        <v>1296</v>
      </c>
      <c r="E244" s="146" t="s">
        <v>1297</v>
      </c>
      <c r="F244" s="464" t="str">
        <f>IFERROR(VLOOKUP(B244,'Validaciones SEVRI'!$D$2:$E$1000,2,FALSE),"")</f>
        <v>R004 Insumos</v>
      </c>
      <c r="G244" s="465"/>
      <c r="H244" s="147" t="s">
        <v>844</v>
      </c>
      <c r="I244" s="148"/>
      <c r="K244" s="105">
        <f t="shared" ref="K244:K250" si="26">IF(B244&lt;1,0, 1)</f>
        <v>1</v>
      </c>
    </row>
    <row r="245" spans="1:27" ht="20.25" customHeight="1" x14ac:dyDescent="0.35">
      <c r="A245" s="112" t="str">
        <f>CONCATENATE(PAO!A243,". ", "2")</f>
        <v>27. 2</v>
      </c>
      <c r="B245" s="104"/>
      <c r="C245" s="104"/>
      <c r="D245" s="104"/>
      <c r="E245" s="146"/>
      <c r="F245" s="464" t="str">
        <f>IFERROR(VLOOKUP(B245,'Validaciones SEVRI'!$D$2:$E$1000,2,FALSE),"")</f>
        <v/>
      </c>
      <c r="G245" s="465"/>
      <c r="H245" s="147"/>
      <c r="I245" s="148"/>
      <c r="K245" s="105">
        <f t="shared" si="26"/>
        <v>0</v>
      </c>
    </row>
    <row r="246" spans="1:27" ht="20.25" customHeight="1" x14ac:dyDescent="0.35">
      <c r="A246" s="112" t="str">
        <f>CONCATENATE(PAO!A243,". ","3")</f>
        <v>27. 3</v>
      </c>
      <c r="B246" s="104"/>
      <c r="C246" s="104"/>
      <c r="D246" s="104"/>
      <c r="E246" s="146"/>
      <c r="F246" s="464" t="str">
        <f>IFERROR(VLOOKUP(B246,'Validaciones SEVRI'!$D$2:$E$1000,2,FALSE),"")</f>
        <v/>
      </c>
      <c r="G246" s="465"/>
      <c r="H246" s="147"/>
      <c r="I246" s="148"/>
      <c r="K246" s="105">
        <f t="shared" si="26"/>
        <v>0</v>
      </c>
    </row>
    <row r="247" spans="1:27" ht="20.25" customHeight="1" x14ac:dyDescent="0.35">
      <c r="A247" s="112" t="str">
        <f>CONCATENATE(PAO!A243,". ", "4")</f>
        <v>27. 4</v>
      </c>
      <c r="B247" s="104"/>
      <c r="C247" s="104"/>
      <c r="D247" s="104"/>
      <c r="E247" s="146"/>
      <c r="F247" s="464" t="str">
        <f>IFERROR(VLOOKUP(B247,'Validaciones SEVRI'!$D$2:$E$1000,2,FALSE),"")</f>
        <v/>
      </c>
      <c r="G247" s="465"/>
      <c r="H247" s="147"/>
      <c r="I247" s="148"/>
      <c r="K247" s="105">
        <f t="shared" si="26"/>
        <v>0</v>
      </c>
    </row>
    <row r="248" spans="1:27" ht="20.25" customHeight="1" x14ac:dyDescent="0.35">
      <c r="A248" s="112" t="str">
        <f>CONCATENATE(PAO!A243,". ", "5")</f>
        <v>27. 5</v>
      </c>
      <c r="B248" s="104"/>
      <c r="C248" s="104"/>
      <c r="D248" s="104"/>
      <c r="E248" s="146"/>
      <c r="F248" s="464" t="str">
        <f>IFERROR(VLOOKUP(B248,'Validaciones SEVRI'!$D$2:$E$1000,2,FALSE),"")</f>
        <v/>
      </c>
      <c r="G248" s="465"/>
      <c r="H248" s="147"/>
      <c r="I248" s="148"/>
      <c r="K248" s="105">
        <f t="shared" si="26"/>
        <v>0</v>
      </c>
    </row>
    <row r="249" spans="1:27" ht="20.25" customHeight="1" x14ac:dyDescent="0.35">
      <c r="A249" s="112" t="str">
        <f>CONCATENATE(PAO!A243,". ", "6")</f>
        <v>27. 6</v>
      </c>
      <c r="B249" s="104"/>
      <c r="C249" s="104"/>
      <c r="D249" s="104"/>
      <c r="E249" s="146"/>
      <c r="F249" s="464" t="str">
        <f>IFERROR(VLOOKUP(B249,'Validaciones SEVRI'!$D$2:$E$1000,2,FALSE),"")</f>
        <v/>
      </c>
      <c r="G249" s="465"/>
      <c r="H249" s="147"/>
      <c r="I249" s="148"/>
      <c r="K249" s="105">
        <f t="shared" si="26"/>
        <v>0</v>
      </c>
    </row>
    <row r="250" spans="1:27" ht="20.25" customHeight="1" thickBot="1" x14ac:dyDescent="0.4">
      <c r="A250" s="112" t="str">
        <f>CONCATENATE(PAO!A243,". ", "7")</f>
        <v>27. 7</v>
      </c>
      <c r="B250" s="104"/>
      <c r="C250" s="104"/>
      <c r="D250" s="104"/>
      <c r="E250" s="146"/>
      <c r="F250" s="464" t="str">
        <f>IFERROR(VLOOKUP(B250,'Validaciones SEVRI'!$D$2:$E$1000,2,FALSE),"")</f>
        <v/>
      </c>
      <c r="G250" s="465"/>
      <c r="H250" s="147"/>
      <c r="I250" s="148"/>
      <c r="K250" s="105">
        <f t="shared" si="26"/>
        <v>0</v>
      </c>
    </row>
    <row r="251" spans="1:27" s="140" customFormat="1" ht="50.15" customHeight="1" thickBot="1" x14ac:dyDescent="0.3">
      <c r="A251" s="181" t="s">
        <v>935</v>
      </c>
      <c r="B251" s="459" t="str">
        <f>+PAO!B250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51" s="460"/>
      <c r="D251" s="460"/>
      <c r="E251" s="460"/>
      <c r="F251" s="460"/>
      <c r="G251" s="460"/>
      <c r="H251" s="460"/>
      <c r="I251" s="460"/>
      <c r="J251" s="106"/>
      <c r="K251" s="105"/>
      <c r="L251" s="106"/>
      <c r="M251" s="106"/>
      <c r="N251" s="106"/>
      <c r="O251" s="106"/>
      <c r="P251" s="106"/>
      <c r="Q251" s="106"/>
      <c r="R251" s="106"/>
      <c r="S251" s="106"/>
      <c r="T251" s="106"/>
      <c r="U251" s="106"/>
      <c r="V251" s="106"/>
      <c r="W251" s="106"/>
      <c r="X251" s="106"/>
      <c r="Y251" s="106"/>
      <c r="Z251" s="106"/>
      <c r="AA251" s="106"/>
    </row>
    <row r="252" spans="1:27" ht="50.15" customHeight="1" x14ac:dyDescent="0.35">
      <c r="A252" s="180" t="s">
        <v>936</v>
      </c>
      <c r="B252" s="461" t="str">
        <f>CONCATENATE(PAO!A252,". ",PAO!A253)</f>
        <v>28. Dar seguimiento a la ejecución de Planes institucionales entre ellos el PGAI.</v>
      </c>
      <c r="C252" s="462"/>
      <c r="D252" s="462"/>
      <c r="E252" s="462"/>
      <c r="F252" s="462"/>
      <c r="G252" s="462"/>
      <c r="H252" s="462"/>
      <c r="I252" s="463"/>
      <c r="K252" s="110"/>
      <c r="L252" s="114"/>
      <c r="M252" s="114"/>
      <c r="N252" s="111"/>
      <c r="O252" s="111"/>
      <c r="P252" s="111"/>
      <c r="Q252" s="111"/>
      <c r="R252" s="111"/>
      <c r="S252" s="111"/>
      <c r="T252" s="111"/>
      <c r="U252" s="111"/>
      <c r="V252" s="111"/>
      <c r="W252" s="111"/>
      <c r="X252" s="111"/>
      <c r="Y252" s="111"/>
      <c r="Z252" s="111"/>
      <c r="AA252" s="111"/>
    </row>
    <row r="253" spans="1:27" ht="198" customHeight="1" x14ac:dyDescent="0.35">
      <c r="A253" s="112" t="str">
        <f>CONCATENATE(PAO!A252,". ", "1")</f>
        <v>28. 1</v>
      </c>
      <c r="B253" s="104" t="s">
        <v>36</v>
      </c>
      <c r="C253" s="104" t="s">
        <v>1253</v>
      </c>
      <c r="D253" s="104" t="s">
        <v>1254</v>
      </c>
      <c r="E253" s="146" t="s">
        <v>1255</v>
      </c>
      <c r="F253" s="464" t="str">
        <f>IFERROR(VLOOKUP(B253,'Validaciones SEVRI'!$D$2:$E$1000,2,FALSE),"")</f>
        <v>R008 Ambiente</v>
      </c>
      <c r="G253" s="465"/>
      <c r="H253" s="147" t="s">
        <v>860</v>
      </c>
      <c r="I253" s="148"/>
      <c r="K253" s="105">
        <f t="shared" ref="K253:K259" si="27">IF(B253&lt;1,0, 1)</f>
        <v>1</v>
      </c>
    </row>
    <row r="254" spans="1:27" ht="20.25" customHeight="1" x14ac:dyDescent="0.35">
      <c r="A254" s="112" t="str">
        <f>CONCATENATE(PAO!A252,". ", "2")</f>
        <v>28. 2</v>
      </c>
      <c r="B254" s="104"/>
      <c r="C254" s="104"/>
      <c r="D254" s="104"/>
      <c r="E254" s="146"/>
      <c r="F254" s="464" t="str">
        <f>IFERROR(VLOOKUP(B254,'Validaciones SEVRI'!$D$2:$E$1000,2,FALSE),"")</f>
        <v/>
      </c>
      <c r="G254" s="465"/>
      <c r="H254" s="147"/>
      <c r="I254" s="148"/>
      <c r="K254" s="105">
        <f t="shared" si="27"/>
        <v>0</v>
      </c>
    </row>
    <row r="255" spans="1:27" ht="20.25" customHeight="1" x14ac:dyDescent="0.35">
      <c r="A255" s="112" t="str">
        <f>CONCATENATE(PAO!A252,". ","3")</f>
        <v>28. 3</v>
      </c>
      <c r="B255" s="104"/>
      <c r="C255" s="104"/>
      <c r="D255" s="104"/>
      <c r="E255" s="146"/>
      <c r="F255" s="464" t="str">
        <f>IFERROR(VLOOKUP(B255,'Validaciones SEVRI'!$D$2:$E$1000,2,FALSE),"")</f>
        <v/>
      </c>
      <c r="G255" s="465"/>
      <c r="H255" s="147"/>
      <c r="I255" s="148"/>
      <c r="K255" s="105">
        <f t="shared" si="27"/>
        <v>0</v>
      </c>
    </row>
    <row r="256" spans="1:27" ht="20.25" customHeight="1" x14ac:dyDescent="0.35">
      <c r="A256" s="112" t="str">
        <f>CONCATENATE(PAO!A252,". ", "4")</f>
        <v>28. 4</v>
      </c>
      <c r="B256" s="104"/>
      <c r="C256" s="104"/>
      <c r="D256" s="104"/>
      <c r="E256" s="146"/>
      <c r="F256" s="464" t="str">
        <f>IFERROR(VLOOKUP(B256,'Validaciones SEVRI'!$D$2:$E$1000,2,FALSE),"")</f>
        <v/>
      </c>
      <c r="G256" s="465"/>
      <c r="H256" s="147"/>
      <c r="I256" s="148"/>
      <c r="K256" s="105">
        <f t="shared" si="27"/>
        <v>0</v>
      </c>
    </row>
    <row r="257" spans="1:27" ht="20.25" customHeight="1" x14ac:dyDescent="0.35">
      <c r="A257" s="112" t="str">
        <f>CONCATENATE(PAO!A252,". ", "5")</f>
        <v>28. 5</v>
      </c>
      <c r="B257" s="104"/>
      <c r="C257" s="104"/>
      <c r="D257" s="104"/>
      <c r="E257" s="146"/>
      <c r="F257" s="464" t="str">
        <f>IFERROR(VLOOKUP(B257,'Validaciones SEVRI'!$D$2:$E$1000,2,FALSE),"")</f>
        <v/>
      </c>
      <c r="G257" s="465"/>
      <c r="H257" s="147"/>
      <c r="I257" s="148"/>
      <c r="K257" s="105">
        <f t="shared" si="27"/>
        <v>0</v>
      </c>
    </row>
    <row r="258" spans="1:27" ht="20.25" customHeight="1" x14ac:dyDescent="0.35">
      <c r="A258" s="112" t="str">
        <f>CONCATENATE(PAO!A252,". ", "6")</f>
        <v>28. 6</v>
      </c>
      <c r="B258" s="104"/>
      <c r="C258" s="104"/>
      <c r="D258" s="104"/>
      <c r="E258" s="146"/>
      <c r="F258" s="464" t="str">
        <f>IFERROR(VLOOKUP(B258,'Validaciones SEVRI'!$D$2:$E$1000,2,FALSE),"")</f>
        <v/>
      </c>
      <c r="G258" s="465"/>
      <c r="H258" s="147"/>
      <c r="I258" s="148"/>
      <c r="K258" s="105">
        <f t="shared" si="27"/>
        <v>0</v>
      </c>
    </row>
    <row r="259" spans="1:27" ht="20.25" customHeight="1" thickBot="1" x14ac:dyDescent="0.4">
      <c r="A259" s="112" t="str">
        <f>CONCATENATE(PAO!A252,". ", "7")</f>
        <v>28. 7</v>
      </c>
      <c r="B259" s="104"/>
      <c r="C259" s="104"/>
      <c r="D259" s="104"/>
      <c r="E259" s="146"/>
      <c r="F259" s="464" t="str">
        <f>IFERROR(VLOOKUP(B259,'Validaciones SEVRI'!$D$2:$E$1000,2,FALSE),"")</f>
        <v/>
      </c>
      <c r="G259" s="465"/>
      <c r="H259" s="147"/>
      <c r="I259" s="148"/>
      <c r="K259" s="105">
        <f t="shared" si="27"/>
        <v>0</v>
      </c>
    </row>
    <row r="260" spans="1:27" s="140" customFormat="1" ht="50.15" customHeight="1" thickBot="1" x14ac:dyDescent="0.3">
      <c r="A260" s="181" t="s">
        <v>935</v>
      </c>
      <c r="B260" s="459" t="str">
        <f>+PAO!B259</f>
        <v>03) Realizar gestión de calidad en la Imprenta Nacional mediante la documentación, estandarización y control de los procesos.</v>
      </c>
      <c r="C260" s="460"/>
      <c r="D260" s="460"/>
      <c r="E260" s="460"/>
      <c r="F260" s="460"/>
      <c r="G260" s="460"/>
      <c r="H260" s="460"/>
      <c r="I260" s="460"/>
      <c r="J260" s="106"/>
      <c r="K260" s="105"/>
      <c r="L260" s="106"/>
      <c r="M260" s="106"/>
      <c r="N260" s="106"/>
      <c r="O260" s="106"/>
      <c r="P260" s="106"/>
      <c r="Q260" s="106"/>
      <c r="R260" s="106"/>
      <c r="S260" s="106"/>
      <c r="T260" s="106"/>
      <c r="U260" s="106"/>
      <c r="V260" s="106"/>
      <c r="W260" s="106"/>
      <c r="X260" s="106"/>
      <c r="Y260" s="106"/>
      <c r="Z260" s="106"/>
      <c r="AA260" s="106"/>
    </row>
    <row r="261" spans="1:27" ht="50.15" customHeight="1" x14ac:dyDescent="0.35">
      <c r="A261" s="180" t="s">
        <v>936</v>
      </c>
      <c r="B261" s="461" t="str">
        <f>CONCATENATE(PAO!A261,". ",PAO!A262)</f>
        <v>29. Cumplir con lo estipulado en el artículo 194 del Código de Trabajo</v>
      </c>
      <c r="C261" s="462"/>
      <c r="D261" s="462"/>
      <c r="E261" s="462"/>
      <c r="F261" s="462"/>
      <c r="G261" s="462"/>
      <c r="H261" s="462"/>
      <c r="I261" s="463"/>
      <c r="K261" s="110"/>
      <c r="L261" s="114"/>
      <c r="M261" s="114"/>
      <c r="N261" s="111"/>
      <c r="O261" s="111"/>
      <c r="P261" s="111"/>
      <c r="Q261" s="111"/>
      <c r="R261" s="111"/>
      <c r="S261" s="111"/>
      <c r="T261" s="111"/>
      <c r="U261" s="111"/>
      <c r="V261" s="111"/>
      <c r="W261" s="111"/>
      <c r="X261" s="111"/>
      <c r="Y261" s="111"/>
      <c r="Z261" s="111"/>
      <c r="AA261" s="111"/>
    </row>
    <row r="262" spans="1:27" ht="151.25" customHeight="1" x14ac:dyDescent="0.35">
      <c r="A262" s="112" t="str">
        <f>CONCATENATE(PAO!A261,". ", "1")</f>
        <v>29. 1</v>
      </c>
      <c r="B262" s="104" t="s">
        <v>496</v>
      </c>
      <c r="C262" s="104" t="s">
        <v>1256</v>
      </c>
      <c r="D262" s="104" t="s">
        <v>1257</v>
      </c>
      <c r="E262" s="146" t="s">
        <v>1258</v>
      </c>
      <c r="F262" s="464" t="str">
        <f>IFERROR(VLOOKUP(B262,'Validaciones SEVRI'!$D$2:$E$1000,2,FALSE),"")</f>
        <v>R013 Legal</v>
      </c>
      <c r="G262" s="465"/>
      <c r="H262" s="147" t="s">
        <v>864</v>
      </c>
      <c r="I262" s="148"/>
      <c r="K262" s="105">
        <f t="shared" ref="K262:K268" si="28">IF(B262&lt;1,0, 1)</f>
        <v>1</v>
      </c>
    </row>
    <row r="263" spans="1:27" ht="20.25" customHeight="1" x14ac:dyDescent="0.35">
      <c r="A263" s="112" t="str">
        <f>CONCATENATE(PAO!A261,". ", "2")</f>
        <v>29. 2</v>
      </c>
      <c r="B263" s="104"/>
      <c r="C263" s="104"/>
      <c r="D263" s="104"/>
      <c r="E263" s="146"/>
      <c r="F263" s="464" t="str">
        <f>IFERROR(VLOOKUP(B263,'Validaciones SEVRI'!$D$2:$E$1000,2,FALSE),"")</f>
        <v/>
      </c>
      <c r="G263" s="465"/>
      <c r="H263" s="147"/>
      <c r="I263" s="148"/>
      <c r="K263" s="105">
        <f t="shared" si="28"/>
        <v>0</v>
      </c>
    </row>
    <row r="264" spans="1:27" ht="20.25" customHeight="1" x14ac:dyDescent="0.35">
      <c r="A264" s="112" t="str">
        <f>CONCATENATE(PAO!A261,". ","3")</f>
        <v>29. 3</v>
      </c>
      <c r="B264" s="104"/>
      <c r="C264" s="104"/>
      <c r="D264" s="104"/>
      <c r="E264" s="146"/>
      <c r="F264" s="464" t="str">
        <f>IFERROR(VLOOKUP(B264,'Validaciones SEVRI'!$D$2:$E$1000,2,FALSE),"")</f>
        <v/>
      </c>
      <c r="G264" s="465"/>
      <c r="H264" s="147"/>
      <c r="I264" s="148"/>
      <c r="K264" s="105">
        <f t="shared" si="28"/>
        <v>0</v>
      </c>
    </row>
    <row r="265" spans="1:27" ht="20.25" customHeight="1" x14ac:dyDescent="0.35">
      <c r="A265" s="112" t="str">
        <f>CONCATENATE(PAO!A261,". ", "4")</f>
        <v>29. 4</v>
      </c>
      <c r="B265" s="104"/>
      <c r="C265" s="104"/>
      <c r="D265" s="104"/>
      <c r="E265" s="146"/>
      <c r="F265" s="464" t="str">
        <f>IFERROR(VLOOKUP(B265,'Validaciones SEVRI'!$D$2:$E$1000,2,FALSE),"")</f>
        <v/>
      </c>
      <c r="G265" s="465"/>
      <c r="H265" s="147"/>
      <c r="I265" s="148"/>
      <c r="K265" s="105">
        <f t="shared" si="28"/>
        <v>0</v>
      </c>
    </row>
    <row r="266" spans="1:27" ht="20.25" customHeight="1" x14ac:dyDescent="0.35">
      <c r="A266" s="112" t="str">
        <f>CONCATENATE(PAO!A261,". ", "5")</f>
        <v>29. 5</v>
      </c>
      <c r="B266" s="104"/>
      <c r="C266" s="104"/>
      <c r="D266" s="104"/>
      <c r="E266" s="146"/>
      <c r="F266" s="464" t="str">
        <f>IFERROR(VLOOKUP(B266,'Validaciones SEVRI'!$D$2:$E$1000,2,FALSE),"")</f>
        <v/>
      </c>
      <c r="G266" s="465"/>
      <c r="H266" s="147"/>
      <c r="I266" s="148"/>
      <c r="K266" s="105">
        <f t="shared" si="28"/>
        <v>0</v>
      </c>
    </row>
    <row r="267" spans="1:27" ht="20.25" customHeight="1" x14ac:dyDescent="0.35">
      <c r="A267" s="112" t="str">
        <f>CONCATENATE(PAO!A261,". ", "6")</f>
        <v>29. 6</v>
      </c>
      <c r="B267" s="104"/>
      <c r="C267" s="104"/>
      <c r="D267" s="104"/>
      <c r="E267" s="146"/>
      <c r="F267" s="464" t="str">
        <f>IFERROR(VLOOKUP(B267,'Validaciones SEVRI'!$D$2:$E$1000,2,FALSE),"")</f>
        <v/>
      </c>
      <c r="G267" s="465"/>
      <c r="H267" s="147"/>
      <c r="I267" s="148"/>
      <c r="K267" s="105">
        <f t="shared" si="28"/>
        <v>0</v>
      </c>
    </row>
    <row r="268" spans="1:27" ht="20.25" customHeight="1" thickBot="1" x14ac:dyDescent="0.4">
      <c r="A268" s="112" t="str">
        <f>CONCATENATE(PAO!A261,". ", "7")</f>
        <v>29. 7</v>
      </c>
      <c r="B268" s="104"/>
      <c r="C268" s="104"/>
      <c r="D268" s="104"/>
      <c r="E268" s="146"/>
      <c r="F268" s="464" t="str">
        <f>IFERROR(VLOOKUP(B268,'Validaciones SEVRI'!$D$2:$E$1000,2,FALSE),"")</f>
        <v/>
      </c>
      <c r="G268" s="465"/>
      <c r="H268" s="147"/>
      <c r="I268" s="148"/>
      <c r="K268" s="105">
        <f t="shared" si="28"/>
        <v>0</v>
      </c>
    </row>
    <row r="269" spans="1:27" s="140" customFormat="1" ht="50.15" customHeight="1" thickBot="1" x14ac:dyDescent="0.3">
      <c r="A269" s="181" t="s">
        <v>935</v>
      </c>
      <c r="B269" s="459" t="str">
        <f>+PAO!B268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9" s="460"/>
      <c r="D269" s="460"/>
      <c r="E269" s="460"/>
      <c r="F269" s="460"/>
      <c r="G269" s="460"/>
      <c r="H269" s="460"/>
      <c r="I269" s="460"/>
      <c r="J269" s="106"/>
      <c r="K269" s="105"/>
      <c r="L269" s="106"/>
      <c r="M269" s="106"/>
      <c r="N269" s="106"/>
      <c r="O269" s="106"/>
      <c r="P269" s="106"/>
      <c r="Q269" s="106"/>
      <c r="R269" s="106"/>
      <c r="S269" s="106"/>
      <c r="T269" s="106"/>
      <c r="U269" s="106"/>
      <c r="V269" s="106"/>
      <c r="W269" s="106"/>
      <c r="X269" s="106"/>
      <c r="Y269" s="106"/>
      <c r="Z269" s="106"/>
      <c r="AA269" s="106"/>
    </row>
    <row r="270" spans="1:27" ht="50.15" customHeight="1" x14ac:dyDescent="0.35">
      <c r="A270" s="180" t="s">
        <v>936</v>
      </c>
      <c r="B270" s="461" t="str">
        <f>CONCATENATE(PAO!A270,". ",PAO!A271)</f>
        <v>30. Brindar el mantenimiento optimo a los equipos de control de marcas de los funcionarios de la Institución.</v>
      </c>
      <c r="C270" s="462"/>
      <c r="D270" s="462"/>
      <c r="E270" s="462"/>
      <c r="F270" s="462"/>
      <c r="G270" s="462"/>
      <c r="H270" s="462"/>
      <c r="I270" s="463"/>
      <c r="K270" s="110"/>
      <c r="L270" s="114"/>
      <c r="M270" s="114"/>
      <c r="N270" s="111"/>
      <c r="O270" s="111"/>
      <c r="P270" s="111"/>
      <c r="Q270" s="111"/>
      <c r="R270" s="111"/>
      <c r="S270" s="111"/>
      <c r="T270" s="111"/>
      <c r="U270" s="111"/>
      <c r="V270" s="111"/>
      <c r="W270" s="111"/>
      <c r="X270" s="111"/>
      <c r="Y270" s="111"/>
      <c r="Z270" s="111"/>
      <c r="AA270" s="111"/>
    </row>
    <row r="271" spans="1:27" ht="151.25" customHeight="1" x14ac:dyDescent="0.35">
      <c r="A271" s="112" t="str">
        <f>CONCATENATE(PAO!A270,". ", "1")</f>
        <v>30. 1</v>
      </c>
      <c r="B271" s="104" t="s">
        <v>640</v>
      </c>
      <c r="C271" s="104" t="s">
        <v>1238</v>
      </c>
      <c r="D271" s="104" t="s">
        <v>1239</v>
      </c>
      <c r="E271" s="146" t="s">
        <v>1241</v>
      </c>
      <c r="F271" s="464" t="str">
        <f>IFERROR(VLOOKUP(B271,'Validaciones SEVRI'!$D$2:$E$1000,2,FALSE),"")</f>
        <v>R005 Estratégico</v>
      </c>
      <c r="G271" s="465"/>
      <c r="H271" s="147" t="s">
        <v>864</v>
      </c>
      <c r="I271" s="148"/>
      <c r="K271" s="105">
        <f t="shared" ref="K271:K277" si="29">IF(B271&lt;1,0, 1)</f>
        <v>1</v>
      </c>
    </row>
    <row r="272" spans="1:27" ht="20.25" customHeight="1" x14ac:dyDescent="0.35">
      <c r="A272" s="112" t="str">
        <f>CONCATENATE(PAO!A270,". ", "2")</f>
        <v>30. 2</v>
      </c>
      <c r="B272" s="104"/>
      <c r="C272" s="104"/>
      <c r="D272" s="104"/>
      <c r="E272" s="146"/>
      <c r="F272" s="464" t="str">
        <f>IFERROR(VLOOKUP(B272,'Validaciones SEVRI'!$D$2:$E$1000,2,FALSE),"")</f>
        <v/>
      </c>
      <c r="G272" s="465"/>
      <c r="H272" s="147"/>
      <c r="I272" s="148"/>
      <c r="K272" s="105">
        <f t="shared" si="29"/>
        <v>0</v>
      </c>
    </row>
    <row r="273" spans="1:27" ht="20.25" customHeight="1" x14ac:dyDescent="0.35">
      <c r="A273" s="112" t="str">
        <f>CONCATENATE(PAO!A270,". ","3")</f>
        <v>30. 3</v>
      </c>
      <c r="B273" s="104"/>
      <c r="C273" s="104"/>
      <c r="D273" s="104"/>
      <c r="E273" s="146"/>
      <c r="F273" s="464" t="str">
        <f>IFERROR(VLOOKUP(B273,'Validaciones SEVRI'!$D$2:$E$1000,2,FALSE),"")</f>
        <v/>
      </c>
      <c r="G273" s="465"/>
      <c r="H273" s="147"/>
      <c r="I273" s="148"/>
      <c r="K273" s="105">
        <f t="shared" si="29"/>
        <v>0</v>
      </c>
    </row>
    <row r="274" spans="1:27" ht="20.25" customHeight="1" x14ac:dyDescent="0.35">
      <c r="A274" s="112" t="str">
        <f>CONCATENATE(PAO!A270,". ", "4")</f>
        <v>30. 4</v>
      </c>
      <c r="B274" s="104"/>
      <c r="C274" s="104"/>
      <c r="D274" s="104"/>
      <c r="E274" s="146"/>
      <c r="F274" s="464" t="str">
        <f>IFERROR(VLOOKUP(B274,'Validaciones SEVRI'!$D$2:$E$1000,2,FALSE),"")</f>
        <v/>
      </c>
      <c r="G274" s="465"/>
      <c r="H274" s="147"/>
      <c r="I274" s="148"/>
      <c r="K274" s="105">
        <f t="shared" si="29"/>
        <v>0</v>
      </c>
    </row>
    <row r="275" spans="1:27" ht="20.25" customHeight="1" x14ac:dyDescent="0.35">
      <c r="A275" s="112" t="str">
        <f>CONCATENATE(PAO!A270,". ", "5")</f>
        <v>30. 5</v>
      </c>
      <c r="B275" s="104"/>
      <c r="C275" s="104"/>
      <c r="D275" s="104"/>
      <c r="E275" s="146"/>
      <c r="F275" s="464" t="str">
        <f>IFERROR(VLOOKUP(B275,'Validaciones SEVRI'!$D$2:$E$1000,2,FALSE),"")</f>
        <v/>
      </c>
      <c r="G275" s="465"/>
      <c r="H275" s="147"/>
      <c r="I275" s="148"/>
      <c r="K275" s="105">
        <f t="shared" si="29"/>
        <v>0</v>
      </c>
    </row>
    <row r="276" spans="1:27" ht="20.25" customHeight="1" x14ac:dyDescent="0.35">
      <c r="A276" s="112" t="str">
        <f>CONCATENATE(PAO!A270,". ", "6")</f>
        <v>30. 6</v>
      </c>
      <c r="B276" s="104"/>
      <c r="C276" s="104"/>
      <c r="D276" s="104"/>
      <c r="E276" s="146"/>
      <c r="F276" s="464" t="str">
        <f>IFERROR(VLOOKUP(B276,'Validaciones SEVRI'!$D$2:$E$1000,2,FALSE),"")</f>
        <v/>
      </c>
      <c r="G276" s="465"/>
      <c r="H276" s="147"/>
      <c r="I276" s="148"/>
      <c r="K276" s="105">
        <f t="shared" si="29"/>
        <v>0</v>
      </c>
    </row>
    <row r="277" spans="1:27" ht="20.25" customHeight="1" thickBot="1" x14ac:dyDescent="0.4">
      <c r="A277" s="112" t="str">
        <f>CONCATENATE(PAO!A270,". ", "7")</f>
        <v>30. 7</v>
      </c>
      <c r="B277" s="104"/>
      <c r="C277" s="104"/>
      <c r="D277" s="104"/>
      <c r="E277" s="146"/>
      <c r="F277" s="464" t="str">
        <f>IFERROR(VLOOKUP(B277,'Validaciones SEVRI'!$D$2:$E$1000,2,FALSE),"")</f>
        <v/>
      </c>
      <c r="G277" s="465"/>
      <c r="H277" s="147"/>
      <c r="I277" s="148"/>
      <c r="K277" s="105">
        <f t="shared" si="29"/>
        <v>0</v>
      </c>
    </row>
    <row r="278" spans="1:27" s="140" customFormat="1" ht="50.15" customHeight="1" thickBot="1" x14ac:dyDescent="0.3">
      <c r="A278" s="181" t="s">
        <v>935</v>
      </c>
      <c r="B278" s="459" t="str">
        <f>+PAO!B277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78" s="460"/>
      <c r="D278" s="460"/>
      <c r="E278" s="460"/>
      <c r="F278" s="460"/>
      <c r="G278" s="460"/>
      <c r="H278" s="460"/>
      <c r="I278" s="460"/>
      <c r="J278" s="106"/>
      <c r="K278" s="105"/>
      <c r="L278" s="106"/>
      <c r="M278" s="106"/>
      <c r="N278" s="106"/>
      <c r="O278" s="106"/>
      <c r="P278" s="106"/>
      <c r="Q278" s="106"/>
      <c r="R278" s="106"/>
      <c r="S278" s="106"/>
      <c r="T278" s="106"/>
      <c r="U278" s="106"/>
      <c r="V278" s="106"/>
      <c r="W278" s="106"/>
      <c r="X278" s="106"/>
      <c r="Y278" s="106"/>
      <c r="Z278" s="106"/>
      <c r="AA278" s="106"/>
    </row>
    <row r="279" spans="1:27" ht="50.15" customHeight="1" x14ac:dyDescent="0.35">
      <c r="A279" s="180" t="s">
        <v>936</v>
      </c>
      <c r="B279" s="461" t="str">
        <f>CONCATENATE(PAO!A279,". ",PAO!A280)</f>
        <v>31. Promover y proteger la salud de los trabajadores, así como controlar los accidentes y las enfermedades ocupacionales</v>
      </c>
      <c r="C279" s="462"/>
      <c r="D279" s="462"/>
      <c r="E279" s="462"/>
      <c r="F279" s="462"/>
      <c r="G279" s="462"/>
      <c r="H279" s="462"/>
      <c r="I279" s="463"/>
      <c r="K279" s="110"/>
      <c r="L279" s="114"/>
      <c r="M279" s="114"/>
      <c r="N279" s="111"/>
      <c r="O279" s="111"/>
      <c r="P279" s="111"/>
      <c r="Q279" s="111"/>
      <c r="R279" s="111"/>
      <c r="S279" s="111"/>
      <c r="T279" s="111"/>
      <c r="U279" s="111"/>
      <c r="V279" s="111"/>
      <c r="W279" s="111"/>
      <c r="X279" s="111"/>
      <c r="Y279" s="111"/>
      <c r="Z279" s="111"/>
      <c r="AA279" s="111"/>
    </row>
    <row r="280" spans="1:27" ht="175.25" customHeight="1" x14ac:dyDescent="0.35">
      <c r="A280" s="112" t="str">
        <f>CONCATENATE(PAO!A279,". ", "1")</f>
        <v>31. 1</v>
      </c>
      <c r="B280" s="104" t="s">
        <v>163</v>
      </c>
      <c r="C280" s="104" t="s">
        <v>1259</v>
      </c>
      <c r="D280" s="104" t="s">
        <v>1260</v>
      </c>
      <c r="E280" s="146" t="s">
        <v>1261</v>
      </c>
      <c r="F280" s="464" t="str">
        <f>IFERROR(VLOOKUP(B280,'Validaciones SEVRI'!$D$2:$E$1000,2,FALSE),"")</f>
        <v>R003 Operativo</v>
      </c>
      <c r="G280" s="465"/>
      <c r="H280" s="147" t="s">
        <v>872</v>
      </c>
      <c r="I280" s="148"/>
      <c r="K280" s="105">
        <f t="shared" ref="K280:K286" si="30">IF(B280&lt;1,0, 1)</f>
        <v>1</v>
      </c>
    </row>
    <row r="281" spans="1:27" ht="20.25" customHeight="1" x14ac:dyDescent="0.35">
      <c r="A281" s="112" t="str">
        <f>CONCATENATE(PAO!A279,". ", "2")</f>
        <v>31. 2</v>
      </c>
      <c r="B281" s="104"/>
      <c r="C281" s="104"/>
      <c r="D281" s="104"/>
      <c r="E281" s="146"/>
      <c r="F281" s="464" t="str">
        <f>IFERROR(VLOOKUP(B281,'Validaciones SEVRI'!$D$2:$E$1000,2,FALSE),"")</f>
        <v/>
      </c>
      <c r="G281" s="465"/>
      <c r="H281" s="147"/>
      <c r="I281" s="148"/>
      <c r="K281" s="105">
        <f t="shared" si="30"/>
        <v>0</v>
      </c>
    </row>
    <row r="282" spans="1:27" ht="20.25" customHeight="1" x14ac:dyDescent="0.35">
      <c r="A282" s="112" t="str">
        <f>CONCATENATE(PAO!A279,". ","3")</f>
        <v>31. 3</v>
      </c>
      <c r="B282" s="104"/>
      <c r="C282" s="104"/>
      <c r="D282" s="104"/>
      <c r="E282" s="146"/>
      <c r="F282" s="464" t="str">
        <f>IFERROR(VLOOKUP(B282,'Validaciones SEVRI'!$D$2:$E$1000,2,FALSE),"")</f>
        <v/>
      </c>
      <c r="G282" s="465"/>
      <c r="H282" s="147"/>
      <c r="I282" s="148"/>
      <c r="K282" s="105">
        <f t="shared" si="30"/>
        <v>0</v>
      </c>
    </row>
    <row r="283" spans="1:27" ht="20.25" customHeight="1" x14ac:dyDescent="0.35">
      <c r="A283" s="112" t="str">
        <f>CONCATENATE(PAO!A279,". ", "4")</f>
        <v>31. 4</v>
      </c>
      <c r="B283" s="104"/>
      <c r="C283" s="104"/>
      <c r="D283" s="104"/>
      <c r="E283" s="146"/>
      <c r="F283" s="464" t="str">
        <f>IFERROR(VLOOKUP(B283,'Validaciones SEVRI'!$D$2:$E$1000,2,FALSE),"")</f>
        <v/>
      </c>
      <c r="G283" s="465"/>
      <c r="H283" s="147"/>
      <c r="I283" s="148"/>
      <c r="K283" s="105">
        <f t="shared" si="30"/>
        <v>0</v>
      </c>
    </row>
    <row r="284" spans="1:27" ht="20.25" customHeight="1" x14ac:dyDescent="0.35">
      <c r="A284" s="112" t="str">
        <f>CONCATENATE(PAO!A279,". ", "5")</f>
        <v>31. 5</v>
      </c>
      <c r="B284" s="104"/>
      <c r="C284" s="104"/>
      <c r="D284" s="104"/>
      <c r="E284" s="146"/>
      <c r="F284" s="464" t="str">
        <f>IFERROR(VLOOKUP(B284,'Validaciones SEVRI'!$D$2:$E$1000,2,FALSE),"")</f>
        <v/>
      </c>
      <c r="G284" s="465"/>
      <c r="H284" s="147"/>
      <c r="I284" s="148"/>
      <c r="K284" s="105">
        <f t="shared" si="30"/>
        <v>0</v>
      </c>
    </row>
    <row r="285" spans="1:27" ht="20.25" customHeight="1" x14ac:dyDescent="0.35">
      <c r="A285" s="112" t="str">
        <f>CONCATENATE(PAO!A279,". ", "6")</f>
        <v>31. 6</v>
      </c>
      <c r="B285" s="104"/>
      <c r="C285" s="104"/>
      <c r="D285" s="104"/>
      <c r="E285" s="146"/>
      <c r="F285" s="464" t="str">
        <f>IFERROR(VLOOKUP(B285,'Validaciones SEVRI'!$D$2:$E$1000,2,FALSE),"")</f>
        <v/>
      </c>
      <c r="G285" s="465"/>
      <c r="H285" s="147"/>
      <c r="I285" s="148"/>
      <c r="K285" s="105">
        <f t="shared" si="30"/>
        <v>0</v>
      </c>
    </row>
    <row r="286" spans="1:27" ht="20.25" customHeight="1" thickBot="1" x14ac:dyDescent="0.4">
      <c r="A286" s="112" t="str">
        <f>CONCATENATE(PAO!A279,". ", "7")</f>
        <v>31. 7</v>
      </c>
      <c r="B286" s="104"/>
      <c r="C286" s="104"/>
      <c r="D286" s="104"/>
      <c r="E286" s="146"/>
      <c r="F286" s="464" t="str">
        <f>IFERROR(VLOOKUP(B286,'Validaciones SEVRI'!$D$2:$E$1000,2,FALSE),"")</f>
        <v/>
      </c>
      <c r="G286" s="465"/>
      <c r="H286" s="147"/>
      <c r="I286" s="148"/>
      <c r="K286" s="105">
        <f t="shared" si="30"/>
        <v>0</v>
      </c>
    </row>
    <row r="287" spans="1:27" s="140" customFormat="1" ht="50.15" customHeight="1" thickBot="1" x14ac:dyDescent="0.3">
      <c r="A287" s="181" t="s">
        <v>935</v>
      </c>
      <c r="B287" s="459">
        <f>+PAO!B286</f>
        <v>0</v>
      </c>
      <c r="C287" s="460"/>
      <c r="D287" s="460"/>
      <c r="E287" s="460"/>
      <c r="F287" s="460"/>
      <c r="G287" s="460"/>
      <c r="H287" s="460"/>
      <c r="I287" s="460"/>
      <c r="J287" s="106"/>
      <c r="K287" s="105"/>
      <c r="L287" s="106"/>
      <c r="M287" s="106"/>
      <c r="N287" s="106"/>
      <c r="O287" s="106"/>
      <c r="P287" s="106"/>
      <c r="Q287" s="106"/>
      <c r="R287" s="106"/>
      <c r="S287" s="106"/>
      <c r="T287" s="106"/>
      <c r="U287" s="106"/>
      <c r="V287" s="106"/>
      <c r="W287" s="106"/>
      <c r="X287" s="106"/>
      <c r="Y287" s="106"/>
      <c r="Z287" s="106"/>
      <c r="AA287" s="106"/>
    </row>
    <row r="288" spans="1:27" ht="50.15" customHeight="1" x14ac:dyDescent="0.35">
      <c r="A288" s="180" t="s">
        <v>936</v>
      </c>
      <c r="B288" s="461" t="str">
        <f>CONCATENATE(PAO!A288,". ",PAO!A289)</f>
        <v xml:space="preserve">32. </v>
      </c>
      <c r="C288" s="462"/>
      <c r="D288" s="462"/>
      <c r="E288" s="462"/>
      <c r="F288" s="462"/>
      <c r="G288" s="462"/>
      <c r="H288" s="462"/>
      <c r="I288" s="463"/>
      <c r="K288" s="110"/>
      <c r="L288" s="114"/>
      <c r="M288" s="114"/>
      <c r="N288" s="111"/>
      <c r="O288" s="111"/>
      <c r="P288" s="111"/>
      <c r="Q288" s="111"/>
      <c r="R288" s="111"/>
      <c r="S288" s="111"/>
      <c r="T288" s="111"/>
      <c r="U288" s="111"/>
      <c r="V288" s="111"/>
      <c r="W288" s="111"/>
      <c r="X288" s="111"/>
      <c r="Y288" s="111"/>
      <c r="Z288" s="111"/>
      <c r="AA288" s="111"/>
    </row>
    <row r="289" spans="1:27" ht="20.25" customHeight="1" x14ac:dyDescent="0.35">
      <c r="A289" s="112" t="str">
        <f>CONCATENATE(PAO!A288,". ", "1")</f>
        <v>32. 1</v>
      </c>
      <c r="B289" s="104"/>
      <c r="C289" s="104"/>
      <c r="D289" s="104"/>
      <c r="E289" s="146"/>
      <c r="F289" s="464" t="str">
        <f>IFERROR(VLOOKUP(B289,'Validaciones SEVRI'!$D$2:$E$1000,2,FALSE),"")</f>
        <v/>
      </c>
      <c r="G289" s="465"/>
      <c r="H289" s="147"/>
      <c r="I289" s="148"/>
      <c r="K289" s="105">
        <f t="shared" ref="K289:K295" si="31">IF(B289&lt;1,0, 1)</f>
        <v>0</v>
      </c>
    </row>
    <row r="290" spans="1:27" ht="20.25" customHeight="1" x14ac:dyDescent="0.35">
      <c r="A290" s="112" t="str">
        <f>CONCATENATE(PAO!A288,". ", "2")</f>
        <v>32. 2</v>
      </c>
      <c r="B290" s="104"/>
      <c r="C290" s="104"/>
      <c r="D290" s="104"/>
      <c r="E290" s="146"/>
      <c r="F290" s="464" t="str">
        <f>IFERROR(VLOOKUP(B290,'Validaciones SEVRI'!$D$2:$E$1000,2,FALSE),"")</f>
        <v/>
      </c>
      <c r="G290" s="465"/>
      <c r="H290" s="147"/>
      <c r="I290" s="148"/>
      <c r="K290" s="105">
        <f t="shared" si="31"/>
        <v>0</v>
      </c>
    </row>
    <row r="291" spans="1:27" ht="20.25" customHeight="1" x14ac:dyDescent="0.35">
      <c r="A291" s="112" t="str">
        <f>CONCATENATE(PAO!A288,". ","3")</f>
        <v>32. 3</v>
      </c>
      <c r="B291" s="104"/>
      <c r="C291" s="104"/>
      <c r="D291" s="104"/>
      <c r="E291" s="146"/>
      <c r="F291" s="464" t="str">
        <f>IFERROR(VLOOKUP(B291,'Validaciones SEVRI'!$D$2:$E$1000,2,FALSE),"")</f>
        <v/>
      </c>
      <c r="G291" s="465"/>
      <c r="H291" s="147"/>
      <c r="I291" s="148"/>
      <c r="K291" s="105">
        <f t="shared" si="31"/>
        <v>0</v>
      </c>
    </row>
    <row r="292" spans="1:27" ht="20.25" customHeight="1" x14ac:dyDescent="0.35">
      <c r="A292" s="112" t="str">
        <f>CONCATENATE(PAO!A288,". ", "4")</f>
        <v>32. 4</v>
      </c>
      <c r="B292" s="104"/>
      <c r="C292" s="104"/>
      <c r="D292" s="104"/>
      <c r="E292" s="146"/>
      <c r="F292" s="464" t="str">
        <f>IFERROR(VLOOKUP(B292,'Validaciones SEVRI'!$D$2:$E$1000,2,FALSE),"")</f>
        <v/>
      </c>
      <c r="G292" s="465"/>
      <c r="H292" s="147"/>
      <c r="I292" s="148"/>
      <c r="K292" s="105">
        <f t="shared" si="31"/>
        <v>0</v>
      </c>
    </row>
    <row r="293" spans="1:27" ht="20.25" customHeight="1" x14ac:dyDescent="0.35">
      <c r="A293" s="112" t="str">
        <f>CONCATENATE(PAO!A288,". ", "5")</f>
        <v>32. 5</v>
      </c>
      <c r="B293" s="104"/>
      <c r="C293" s="104"/>
      <c r="D293" s="104"/>
      <c r="E293" s="146"/>
      <c r="F293" s="464" t="str">
        <f>IFERROR(VLOOKUP(B293,'Validaciones SEVRI'!$D$2:$E$1000,2,FALSE),"")</f>
        <v/>
      </c>
      <c r="G293" s="465"/>
      <c r="H293" s="147"/>
      <c r="I293" s="148"/>
      <c r="K293" s="105">
        <f t="shared" si="31"/>
        <v>0</v>
      </c>
    </row>
    <row r="294" spans="1:27" ht="20.25" customHeight="1" x14ac:dyDescent="0.35">
      <c r="A294" s="112" t="str">
        <f>CONCATENATE(PAO!A288,". ", "6")</f>
        <v>32. 6</v>
      </c>
      <c r="B294" s="104"/>
      <c r="C294" s="104"/>
      <c r="D294" s="104"/>
      <c r="E294" s="146"/>
      <c r="F294" s="464" t="str">
        <f>IFERROR(VLOOKUP(B294,'Validaciones SEVRI'!$D$2:$E$1000,2,FALSE),"")</f>
        <v/>
      </c>
      <c r="G294" s="465"/>
      <c r="H294" s="147"/>
      <c r="I294" s="148"/>
      <c r="K294" s="105">
        <f t="shared" si="31"/>
        <v>0</v>
      </c>
    </row>
    <row r="295" spans="1:27" ht="20.25" customHeight="1" thickBot="1" x14ac:dyDescent="0.4">
      <c r="A295" s="112" t="str">
        <f>CONCATENATE(PAO!A288,". ", "7")</f>
        <v>32. 7</v>
      </c>
      <c r="B295" s="104"/>
      <c r="C295" s="104"/>
      <c r="D295" s="104"/>
      <c r="E295" s="146"/>
      <c r="F295" s="464" t="str">
        <f>IFERROR(VLOOKUP(B295,'Validaciones SEVRI'!$D$2:$E$1000,2,FALSE),"")</f>
        <v/>
      </c>
      <c r="G295" s="465"/>
      <c r="H295" s="147"/>
      <c r="I295" s="148"/>
      <c r="K295" s="105">
        <f t="shared" si="31"/>
        <v>0</v>
      </c>
    </row>
    <row r="296" spans="1:27" s="140" customFormat="1" ht="50.15" customHeight="1" thickBot="1" x14ac:dyDescent="0.3">
      <c r="A296" s="181" t="s">
        <v>935</v>
      </c>
      <c r="B296" s="459">
        <f>+PAO!B295</f>
        <v>0</v>
      </c>
      <c r="C296" s="460"/>
      <c r="D296" s="460"/>
      <c r="E296" s="460"/>
      <c r="F296" s="460"/>
      <c r="G296" s="460"/>
      <c r="H296" s="460"/>
      <c r="I296" s="460"/>
      <c r="J296" s="106"/>
      <c r="K296" s="105"/>
      <c r="L296" s="106"/>
      <c r="M296" s="106"/>
      <c r="N296" s="106"/>
      <c r="O296" s="106"/>
      <c r="P296" s="106"/>
      <c r="Q296" s="106"/>
      <c r="R296" s="106"/>
      <c r="S296" s="106"/>
      <c r="T296" s="106"/>
      <c r="U296" s="106"/>
      <c r="V296" s="106"/>
      <c r="W296" s="106"/>
      <c r="X296" s="106"/>
      <c r="Y296" s="106"/>
      <c r="Z296" s="106"/>
      <c r="AA296" s="106"/>
    </row>
    <row r="297" spans="1:27" ht="50.15" customHeight="1" x14ac:dyDescent="0.35">
      <c r="A297" s="180" t="s">
        <v>936</v>
      </c>
      <c r="B297" s="461" t="str">
        <f>CONCATENATE(PAO!A297,". ",PAO!A298)</f>
        <v xml:space="preserve">33. </v>
      </c>
      <c r="C297" s="462"/>
      <c r="D297" s="462"/>
      <c r="E297" s="462"/>
      <c r="F297" s="462"/>
      <c r="G297" s="462"/>
      <c r="H297" s="462"/>
      <c r="I297" s="463"/>
      <c r="K297" s="110"/>
      <c r="L297" s="114"/>
      <c r="M297" s="114"/>
      <c r="N297" s="111"/>
      <c r="O297" s="111"/>
      <c r="P297" s="111"/>
      <c r="Q297" s="111"/>
      <c r="R297" s="111"/>
      <c r="S297" s="111"/>
      <c r="T297" s="111"/>
      <c r="U297" s="111"/>
      <c r="V297" s="111"/>
      <c r="W297" s="111"/>
      <c r="X297" s="111"/>
      <c r="Y297" s="111"/>
      <c r="Z297" s="111"/>
      <c r="AA297" s="111"/>
    </row>
    <row r="298" spans="1:27" ht="20.25" customHeight="1" x14ac:dyDescent="0.35">
      <c r="A298" s="112" t="str">
        <f>CONCATENATE(PAO!A297,". ", "1")</f>
        <v>33. 1</v>
      </c>
      <c r="B298" s="104"/>
      <c r="C298" s="104"/>
      <c r="D298" s="104"/>
      <c r="E298" s="146"/>
      <c r="F298" s="464" t="str">
        <f>IFERROR(VLOOKUP(B298,'Validaciones SEVRI'!$D$2:$E$1000,2,FALSE),"")</f>
        <v/>
      </c>
      <c r="G298" s="465"/>
      <c r="H298" s="147"/>
      <c r="I298" s="148"/>
      <c r="K298" s="105">
        <f t="shared" ref="K298:K304" si="32">IF(B298&lt;1,0, 1)</f>
        <v>0</v>
      </c>
    </row>
    <row r="299" spans="1:27" ht="20.25" customHeight="1" x14ac:dyDescent="0.35">
      <c r="A299" s="112" t="str">
        <f>CONCATENATE(PAO!A297,". ", "2")</f>
        <v>33. 2</v>
      </c>
      <c r="B299" s="104"/>
      <c r="C299" s="104"/>
      <c r="D299" s="104"/>
      <c r="E299" s="146"/>
      <c r="F299" s="464" t="str">
        <f>IFERROR(VLOOKUP(B299,'Validaciones SEVRI'!$D$2:$E$1000,2,FALSE),"")</f>
        <v/>
      </c>
      <c r="G299" s="465"/>
      <c r="H299" s="147"/>
      <c r="I299" s="148"/>
      <c r="K299" s="105">
        <f t="shared" si="32"/>
        <v>0</v>
      </c>
    </row>
    <row r="300" spans="1:27" ht="20.25" customHeight="1" x14ac:dyDescent="0.35">
      <c r="A300" s="112" t="str">
        <f>CONCATENATE(PAO!A297,". ","3")</f>
        <v>33. 3</v>
      </c>
      <c r="B300" s="104"/>
      <c r="C300" s="104"/>
      <c r="D300" s="104"/>
      <c r="E300" s="146"/>
      <c r="F300" s="464" t="str">
        <f>IFERROR(VLOOKUP(B300,'Validaciones SEVRI'!$D$2:$E$1000,2,FALSE),"")</f>
        <v/>
      </c>
      <c r="G300" s="465"/>
      <c r="H300" s="147"/>
      <c r="I300" s="148"/>
      <c r="K300" s="105">
        <f t="shared" si="32"/>
        <v>0</v>
      </c>
    </row>
    <row r="301" spans="1:27" ht="20.25" customHeight="1" x14ac:dyDescent="0.35">
      <c r="A301" s="112" t="str">
        <f>CONCATENATE(PAO!A297,". ", "4")</f>
        <v>33. 4</v>
      </c>
      <c r="B301" s="104"/>
      <c r="C301" s="104"/>
      <c r="D301" s="104"/>
      <c r="E301" s="146"/>
      <c r="F301" s="464" t="str">
        <f>IFERROR(VLOOKUP(B301,'Validaciones SEVRI'!$D$2:$E$1000,2,FALSE),"")</f>
        <v/>
      </c>
      <c r="G301" s="465"/>
      <c r="H301" s="147"/>
      <c r="I301" s="148"/>
      <c r="K301" s="105">
        <f t="shared" si="32"/>
        <v>0</v>
      </c>
    </row>
    <row r="302" spans="1:27" ht="20.25" customHeight="1" x14ac:dyDescent="0.35">
      <c r="A302" s="112" t="str">
        <f>CONCATENATE(PAO!A297,". ", "5")</f>
        <v>33. 5</v>
      </c>
      <c r="B302" s="104"/>
      <c r="C302" s="104"/>
      <c r="D302" s="104"/>
      <c r="E302" s="146"/>
      <c r="F302" s="464" t="str">
        <f>IFERROR(VLOOKUP(B302,'Validaciones SEVRI'!$D$2:$E$1000,2,FALSE),"")</f>
        <v/>
      </c>
      <c r="G302" s="465"/>
      <c r="H302" s="147"/>
      <c r="I302" s="148"/>
      <c r="K302" s="105">
        <f t="shared" si="32"/>
        <v>0</v>
      </c>
    </row>
    <row r="303" spans="1:27" ht="20.25" customHeight="1" x14ac:dyDescent="0.35">
      <c r="A303" s="112" t="str">
        <f>CONCATENATE(PAO!A297,". ", "6")</f>
        <v>33. 6</v>
      </c>
      <c r="B303" s="104"/>
      <c r="C303" s="104"/>
      <c r="D303" s="104"/>
      <c r="E303" s="146"/>
      <c r="F303" s="464" t="str">
        <f>IFERROR(VLOOKUP(B303,'Validaciones SEVRI'!$D$2:$E$1000,2,FALSE),"")</f>
        <v/>
      </c>
      <c r="G303" s="465"/>
      <c r="H303" s="147"/>
      <c r="I303" s="148"/>
      <c r="K303" s="105">
        <f t="shared" si="32"/>
        <v>0</v>
      </c>
    </row>
    <row r="304" spans="1:27" ht="20.25" customHeight="1" thickBot="1" x14ac:dyDescent="0.4">
      <c r="A304" s="112" t="str">
        <f>CONCATENATE(PAO!A297,". ", "7")</f>
        <v>33. 7</v>
      </c>
      <c r="B304" s="104"/>
      <c r="C304" s="104"/>
      <c r="D304" s="104"/>
      <c r="E304" s="146"/>
      <c r="F304" s="464" t="str">
        <f>IFERROR(VLOOKUP(B304,'Validaciones SEVRI'!$D$2:$E$1000,2,FALSE),"")</f>
        <v/>
      </c>
      <c r="G304" s="465"/>
      <c r="H304" s="147"/>
      <c r="I304" s="148"/>
      <c r="K304" s="105">
        <f t="shared" si="32"/>
        <v>0</v>
      </c>
    </row>
    <row r="305" spans="1:27" s="140" customFormat="1" ht="50.15" customHeight="1" thickBot="1" x14ac:dyDescent="0.3">
      <c r="A305" s="181" t="s">
        <v>935</v>
      </c>
      <c r="B305" s="459">
        <f>+PAO!B304</f>
        <v>0</v>
      </c>
      <c r="C305" s="460"/>
      <c r="D305" s="460"/>
      <c r="E305" s="460"/>
      <c r="F305" s="460"/>
      <c r="G305" s="460"/>
      <c r="H305" s="460"/>
      <c r="I305" s="460"/>
      <c r="J305" s="106"/>
      <c r="K305" s="105"/>
      <c r="L305" s="106"/>
      <c r="M305" s="106"/>
      <c r="N305" s="106"/>
      <c r="O305" s="106"/>
      <c r="P305" s="106"/>
      <c r="Q305" s="106"/>
      <c r="R305" s="106"/>
      <c r="S305" s="106"/>
      <c r="T305" s="106"/>
      <c r="U305" s="106"/>
      <c r="V305" s="106"/>
      <c r="W305" s="106"/>
      <c r="X305" s="106"/>
      <c r="Y305" s="106"/>
      <c r="Z305" s="106"/>
      <c r="AA305" s="106"/>
    </row>
    <row r="306" spans="1:27" ht="50.15" customHeight="1" x14ac:dyDescent="0.35">
      <c r="A306" s="180" t="s">
        <v>936</v>
      </c>
      <c r="B306" s="461" t="str">
        <f>CONCATENATE(PAO!A306,". ",PAO!A307)</f>
        <v xml:space="preserve">34. </v>
      </c>
      <c r="C306" s="462"/>
      <c r="D306" s="462"/>
      <c r="E306" s="462"/>
      <c r="F306" s="462"/>
      <c r="G306" s="462"/>
      <c r="H306" s="462"/>
      <c r="I306" s="463"/>
      <c r="K306" s="110"/>
      <c r="L306" s="114"/>
      <c r="M306" s="114"/>
      <c r="N306" s="111"/>
      <c r="O306" s="111"/>
      <c r="P306" s="111"/>
      <c r="Q306" s="111"/>
      <c r="R306" s="111"/>
      <c r="S306" s="111"/>
      <c r="T306" s="111"/>
      <c r="U306" s="111"/>
      <c r="V306" s="111"/>
      <c r="W306" s="111"/>
      <c r="X306" s="111"/>
      <c r="Y306" s="111"/>
      <c r="Z306" s="111"/>
      <c r="AA306" s="111"/>
    </row>
    <row r="307" spans="1:27" ht="20.25" customHeight="1" x14ac:dyDescent="0.35">
      <c r="A307" s="112" t="str">
        <f>CONCATENATE(PAO!A306,". ", "1")</f>
        <v>34. 1</v>
      </c>
      <c r="B307" s="104"/>
      <c r="C307" s="104"/>
      <c r="D307" s="104"/>
      <c r="E307" s="146"/>
      <c r="F307" s="464" t="str">
        <f>IFERROR(VLOOKUP(B307,'Validaciones SEVRI'!$D$2:$E$1000,2,FALSE),"")</f>
        <v/>
      </c>
      <c r="G307" s="465"/>
      <c r="H307" s="147"/>
      <c r="I307" s="148"/>
      <c r="K307" s="105">
        <f t="shared" ref="K307:K313" si="33">IF(B307&lt;1,0, 1)</f>
        <v>0</v>
      </c>
    </row>
    <row r="308" spans="1:27" ht="20.25" customHeight="1" x14ac:dyDescent="0.35">
      <c r="A308" s="112" t="str">
        <f>CONCATENATE(PAO!A306,". ", "2")</f>
        <v>34. 2</v>
      </c>
      <c r="B308" s="104"/>
      <c r="C308" s="104"/>
      <c r="D308" s="104"/>
      <c r="E308" s="146"/>
      <c r="F308" s="464" t="str">
        <f>IFERROR(VLOOKUP(B308,'Validaciones SEVRI'!$D$2:$E$1000,2,FALSE),"")</f>
        <v/>
      </c>
      <c r="G308" s="465"/>
      <c r="H308" s="147"/>
      <c r="I308" s="148"/>
      <c r="K308" s="105">
        <f t="shared" si="33"/>
        <v>0</v>
      </c>
    </row>
    <row r="309" spans="1:27" ht="20.25" customHeight="1" x14ac:dyDescent="0.35">
      <c r="A309" s="112" t="str">
        <f>CONCATENATE(PAO!A306,". ","3")</f>
        <v>34. 3</v>
      </c>
      <c r="B309" s="104"/>
      <c r="C309" s="104"/>
      <c r="D309" s="104"/>
      <c r="E309" s="146"/>
      <c r="F309" s="464" t="str">
        <f>IFERROR(VLOOKUP(B309,'Validaciones SEVRI'!$D$2:$E$1000,2,FALSE),"")</f>
        <v/>
      </c>
      <c r="G309" s="465"/>
      <c r="H309" s="147"/>
      <c r="I309" s="148"/>
      <c r="K309" s="105">
        <f t="shared" si="33"/>
        <v>0</v>
      </c>
    </row>
    <row r="310" spans="1:27" ht="20.25" customHeight="1" x14ac:dyDescent="0.35">
      <c r="A310" s="112" t="str">
        <f>CONCATENATE(PAO!A306,". ", "4")</f>
        <v>34. 4</v>
      </c>
      <c r="B310" s="104"/>
      <c r="C310" s="104"/>
      <c r="D310" s="104"/>
      <c r="E310" s="146"/>
      <c r="F310" s="464" t="str">
        <f>IFERROR(VLOOKUP(B310,'Validaciones SEVRI'!$D$2:$E$1000,2,FALSE),"")</f>
        <v/>
      </c>
      <c r="G310" s="465"/>
      <c r="H310" s="147"/>
      <c r="I310" s="148"/>
      <c r="K310" s="105">
        <f t="shared" si="33"/>
        <v>0</v>
      </c>
    </row>
    <row r="311" spans="1:27" ht="20.25" customHeight="1" x14ac:dyDescent="0.35">
      <c r="A311" s="112" t="str">
        <f>CONCATENATE(PAO!A306,". ", "5")</f>
        <v>34. 5</v>
      </c>
      <c r="B311" s="104"/>
      <c r="C311" s="104"/>
      <c r="D311" s="104"/>
      <c r="E311" s="146"/>
      <c r="F311" s="464" t="str">
        <f>IFERROR(VLOOKUP(B311,'Validaciones SEVRI'!$D$2:$E$1000,2,FALSE),"")</f>
        <v/>
      </c>
      <c r="G311" s="465"/>
      <c r="H311" s="147"/>
      <c r="I311" s="148"/>
      <c r="K311" s="105">
        <f t="shared" si="33"/>
        <v>0</v>
      </c>
    </row>
    <row r="312" spans="1:27" ht="20.25" customHeight="1" x14ac:dyDescent="0.35">
      <c r="A312" s="112" t="str">
        <f>CONCATENATE(PAO!A306,". ", "6")</f>
        <v>34. 6</v>
      </c>
      <c r="B312" s="104"/>
      <c r="C312" s="104"/>
      <c r="D312" s="104"/>
      <c r="E312" s="146"/>
      <c r="F312" s="464" t="str">
        <f>IFERROR(VLOOKUP(B312,'Validaciones SEVRI'!$D$2:$E$1000,2,FALSE),"")</f>
        <v/>
      </c>
      <c r="G312" s="465"/>
      <c r="H312" s="147"/>
      <c r="I312" s="148"/>
      <c r="K312" s="105">
        <f t="shared" si="33"/>
        <v>0</v>
      </c>
    </row>
    <row r="313" spans="1:27" ht="20.25" customHeight="1" thickBot="1" x14ac:dyDescent="0.4">
      <c r="A313" s="112" t="str">
        <f>CONCATENATE(PAO!A306,". ", "7")</f>
        <v>34. 7</v>
      </c>
      <c r="B313" s="104"/>
      <c r="C313" s="104"/>
      <c r="D313" s="104"/>
      <c r="E313" s="146"/>
      <c r="F313" s="464" t="str">
        <f>IFERROR(VLOOKUP(B313,'Validaciones SEVRI'!$D$2:$E$1000,2,FALSE),"")</f>
        <v/>
      </c>
      <c r="G313" s="465"/>
      <c r="H313" s="147"/>
      <c r="I313" s="148"/>
      <c r="K313" s="105">
        <f t="shared" si="33"/>
        <v>0</v>
      </c>
    </row>
    <row r="314" spans="1:27" s="140" customFormat="1" ht="50.15" customHeight="1" thickBot="1" x14ac:dyDescent="0.3">
      <c r="A314" s="181" t="s">
        <v>935</v>
      </c>
      <c r="B314" s="459">
        <f>+PAO!B313</f>
        <v>0</v>
      </c>
      <c r="C314" s="460"/>
      <c r="D314" s="460"/>
      <c r="E314" s="460"/>
      <c r="F314" s="460"/>
      <c r="G314" s="460"/>
      <c r="H314" s="460"/>
      <c r="I314" s="460"/>
      <c r="J314" s="106"/>
      <c r="K314" s="105"/>
      <c r="L314" s="106"/>
      <c r="M314" s="106"/>
      <c r="N314" s="106"/>
      <c r="O314" s="106"/>
      <c r="P314" s="106"/>
      <c r="Q314" s="106"/>
      <c r="R314" s="106"/>
      <c r="S314" s="106"/>
      <c r="T314" s="106"/>
      <c r="U314" s="106"/>
      <c r="V314" s="106"/>
      <c r="W314" s="106"/>
      <c r="X314" s="106"/>
      <c r="Y314" s="106"/>
      <c r="Z314" s="106"/>
      <c r="AA314" s="106"/>
    </row>
    <row r="315" spans="1:27" ht="50.15" customHeight="1" x14ac:dyDescent="0.35">
      <c r="A315" s="180" t="s">
        <v>936</v>
      </c>
      <c r="B315" s="461" t="str">
        <f>CONCATENATE(PAO!A315,". ",PAO!A316)</f>
        <v xml:space="preserve">35. </v>
      </c>
      <c r="C315" s="462"/>
      <c r="D315" s="462"/>
      <c r="E315" s="462"/>
      <c r="F315" s="462"/>
      <c r="G315" s="462"/>
      <c r="H315" s="462"/>
      <c r="I315" s="463"/>
      <c r="K315" s="110"/>
      <c r="L315" s="114"/>
      <c r="M315" s="114"/>
      <c r="N315" s="111"/>
      <c r="O315" s="111"/>
      <c r="P315" s="111"/>
      <c r="Q315" s="111"/>
      <c r="R315" s="111"/>
      <c r="S315" s="111"/>
      <c r="T315" s="111"/>
      <c r="U315" s="111"/>
      <c r="V315" s="111"/>
      <c r="W315" s="111"/>
      <c r="X315" s="111"/>
      <c r="Y315" s="111"/>
      <c r="Z315" s="111"/>
      <c r="AA315" s="111"/>
    </row>
    <row r="316" spans="1:27" ht="20.25" customHeight="1" x14ac:dyDescent="0.35">
      <c r="A316" s="112" t="str">
        <f>CONCATENATE(PAO!A315,". ", "1")</f>
        <v>35. 1</v>
      </c>
      <c r="B316" s="104"/>
      <c r="C316" s="104"/>
      <c r="D316" s="104"/>
      <c r="E316" s="146"/>
      <c r="F316" s="464" t="str">
        <f>IFERROR(VLOOKUP(B316,'Validaciones SEVRI'!$D$2:$E$1000,2,FALSE),"")</f>
        <v/>
      </c>
      <c r="G316" s="465"/>
      <c r="H316" s="147"/>
      <c r="I316" s="148"/>
      <c r="K316" s="105">
        <f t="shared" ref="K316:K322" si="34">IF(B316&lt;1,0, 1)</f>
        <v>0</v>
      </c>
    </row>
    <row r="317" spans="1:27" ht="20.25" customHeight="1" x14ac:dyDescent="0.35">
      <c r="A317" s="112" t="str">
        <f>CONCATENATE(PAO!A315,". ", "2")</f>
        <v>35. 2</v>
      </c>
      <c r="B317" s="104"/>
      <c r="C317" s="104"/>
      <c r="D317" s="104"/>
      <c r="E317" s="146"/>
      <c r="F317" s="464" t="str">
        <f>IFERROR(VLOOKUP(B317,'Validaciones SEVRI'!$D$2:$E$1000,2,FALSE),"")</f>
        <v/>
      </c>
      <c r="G317" s="465"/>
      <c r="H317" s="147"/>
      <c r="I317" s="148"/>
      <c r="K317" s="105">
        <f t="shared" si="34"/>
        <v>0</v>
      </c>
    </row>
    <row r="318" spans="1:27" ht="20.25" customHeight="1" x14ac:dyDescent="0.35">
      <c r="A318" s="112" t="str">
        <f>CONCATENATE(PAO!A315,". ","3")</f>
        <v>35. 3</v>
      </c>
      <c r="B318" s="104"/>
      <c r="C318" s="104"/>
      <c r="D318" s="104"/>
      <c r="E318" s="146"/>
      <c r="F318" s="464" t="str">
        <f>IFERROR(VLOOKUP(B318,'Validaciones SEVRI'!$D$2:$E$1000,2,FALSE),"")</f>
        <v/>
      </c>
      <c r="G318" s="465"/>
      <c r="H318" s="147"/>
      <c r="I318" s="148"/>
      <c r="K318" s="105">
        <f t="shared" si="34"/>
        <v>0</v>
      </c>
    </row>
    <row r="319" spans="1:27" ht="20.25" customHeight="1" x14ac:dyDescent="0.35">
      <c r="A319" s="112" t="str">
        <f>CONCATENATE(PAO!A315,". ", "4")</f>
        <v>35. 4</v>
      </c>
      <c r="B319" s="104"/>
      <c r="C319" s="104"/>
      <c r="D319" s="104"/>
      <c r="E319" s="146"/>
      <c r="F319" s="464" t="str">
        <f>IFERROR(VLOOKUP(B319,'Validaciones SEVRI'!$D$2:$E$1000,2,FALSE),"")</f>
        <v/>
      </c>
      <c r="G319" s="465"/>
      <c r="H319" s="147"/>
      <c r="I319" s="148"/>
      <c r="K319" s="105">
        <f t="shared" si="34"/>
        <v>0</v>
      </c>
    </row>
    <row r="320" spans="1:27" ht="20.25" customHeight="1" x14ac:dyDescent="0.35">
      <c r="A320" s="112" t="str">
        <f>CONCATENATE(PAO!A315,". ", "5")</f>
        <v>35. 5</v>
      </c>
      <c r="B320" s="104"/>
      <c r="C320" s="104"/>
      <c r="D320" s="104"/>
      <c r="E320" s="146"/>
      <c r="F320" s="464" t="str">
        <f>IFERROR(VLOOKUP(B320,'Validaciones SEVRI'!$D$2:$E$1000,2,FALSE),"")</f>
        <v/>
      </c>
      <c r="G320" s="465"/>
      <c r="H320" s="147"/>
      <c r="I320" s="148"/>
      <c r="K320" s="105">
        <f t="shared" si="34"/>
        <v>0</v>
      </c>
    </row>
    <row r="321" spans="1:27" ht="20.25" customHeight="1" x14ac:dyDescent="0.35">
      <c r="A321" s="112" t="str">
        <f>CONCATENATE(PAO!A315,". ", "6")</f>
        <v>35. 6</v>
      </c>
      <c r="B321" s="104"/>
      <c r="C321" s="104"/>
      <c r="D321" s="104"/>
      <c r="E321" s="146"/>
      <c r="F321" s="464" t="str">
        <f>IFERROR(VLOOKUP(B321,'Validaciones SEVRI'!$D$2:$E$1000,2,FALSE),"")</f>
        <v/>
      </c>
      <c r="G321" s="465"/>
      <c r="H321" s="147"/>
      <c r="I321" s="148"/>
      <c r="K321" s="105">
        <f t="shared" si="34"/>
        <v>0</v>
      </c>
    </row>
    <row r="322" spans="1:27" ht="20.25" customHeight="1" thickBot="1" x14ac:dyDescent="0.4">
      <c r="A322" s="112" t="str">
        <f>CONCATENATE(PAO!A315,". ", "7")</f>
        <v>35. 7</v>
      </c>
      <c r="B322" s="104"/>
      <c r="C322" s="104"/>
      <c r="D322" s="104"/>
      <c r="E322" s="146"/>
      <c r="F322" s="464" t="str">
        <f>IFERROR(VLOOKUP(B322,'Validaciones SEVRI'!$D$2:$E$1000,2,FALSE),"")</f>
        <v/>
      </c>
      <c r="G322" s="465"/>
      <c r="H322" s="147"/>
      <c r="I322" s="148"/>
      <c r="K322" s="105">
        <f t="shared" si="34"/>
        <v>0</v>
      </c>
    </row>
    <row r="323" spans="1:27" s="140" customFormat="1" ht="50.15" customHeight="1" thickBot="1" x14ac:dyDescent="0.3">
      <c r="A323" s="181" t="s">
        <v>935</v>
      </c>
      <c r="B323" s="459">
        <f>+PAO!B322</f>
        <v>0</v>
      </c>
      <c r="C323" s="460"/>
      <c r="D323" s="460"/>
      <c r="E323" s="460"/>
      <c r="F323" s="460"/>
      <c r="G323" s="460"/>
      <c r="H323" s="460"/>
      <c r="I323" s="460"/>
      <c r="J323" s="106"/>
      <c r="K323" s="105"/>
      <c r="L323" s="106"/>
      <c r="M323" s="106"/>
      <c r="N323" s="106"/>
      <c r="O323" s="106"/>
      <c r="P323" s="106"/>
      <c r="Q323" s="106"/>
      <c r="R323" s="106"/>
      <c r="S323" s="106"/>
      <c r="T323" s="106"/>
      <c r="U323" s="106"/>
      <c r="V323" s="106"/>
      <c r="W323" s="106"/>
      <c r="X323" s="106"/>
      <c r="Y323" s="106"/>
      <c r="Z323" s="106"/>
      <c r="AA323" s="106"/>
    </row>
    <row r="324" spans="1:27" ht="50.15" customHeight="1" x14ac:dyDescent="0.35">
      <c r="A324" s="180" t="s">
        <v>936</v>
      </c>
      <c r="B324" s="461" t="str">
        <f>CONCATENATE(PAO!A324,". ",PAO!A325)</f>
        <v xml:space="preserve">36. </v>
      </c>
      <c r="C324" s="462"/>
      <c r="D324" s="462"/>
      <c r="E324" s="462"/>
      <c r="F324" s="462"/>
      <c r="G324" s="462"/>
      <c r="H324" s="462"/>
      <c r="I324" s="463"/>
      <c r="K324" s="110"/>
      <c r="L324" s="114"/>
      <c r="M324" s="114"/>
      <c r="N324" s="111"/>
      <c r="O324" s="111"/>
      <c r="P324" s="111"/>
      <c r="Q324" s="111"/>
      <c r="R324" s="111"/>
      <c r="S324" s="111"/>
      <c r="T324" s="111"/>
      <c r="U324" s="111"/>
      <c r="V324" s="111"/>
      <c r="W324" s="111"/>
      <c r="X324" s="111"/>
      <c r="Y324" s="111"/>
      <c r="Z324" s="111"/>
      <c r="AA324" s="111"/>
    </row>
    <row r="325" spans="1:27" ht="20.25" customHeight="1" x14ac:dyDescent="0.35">
      <c r="A325" s="112" t="str">
        <f>CONCATENATE(PAO!A324,". ", "1")</f>
        <v>36. 1</v>
      </c>
      <c r="B325" s="104"/>
      <c r="C325" s="104"/>
      <c r="D325" s="104"/>
      <c r="E325" s="146"/>
      <c r="F325" s="464" t="str">
        <f>IFERROR(VLOOKUP(B325,'Validaciones SEVRI'!$D$2:$E$1000,2,FALSE),"")</f>
        <v/>
      </c>
      <c r="G325" s="465"/>
      <c r="H325" s="147"/>
      <c r="I325" s="148"/>
      <c r="K325" s="105">
        <f t="shared" ref="K325:K331" si="35">IF(B325&lt;1,0, 1)</f>
        <v>0</v>
      </c>
    </row>
    <row r="326" spans="1:27" ht="20.25" customHeight="1" x14ac:dyDescent="0.35">
      <c r="A326" s="112" t="str">
        <f>CONCATENATE(PAO!A324,". ", "2")</f>
        <v>36. 2</v>
      </c>
      <c r="B326" s="104"/>
      <c r="C326" s="104"/>
      <c r="D326" s="104"/>
      <c r="E326" s="146"/>
      <c r="F326" s="464" t="str">
        <f>IFERROR(VLOOKUP(B326,'Validaciones SEVRI'!$D$2:$E$1000,2,FALSE),"")</f>
        <v/>
      </c>
      <c r="G326" s="465"/>
      <c r="H326" s="147"/>
      <c r="I326" s="148"/>
      <c r="K326" s="105">
        <f t="shared" si="35"/>
        <v>0</v>
      </c>
    </row>
    <row r="327" spans="1:27" ht="20.25" customHeight="1" x14ac:dyDescent="0.35">
      <c r="A327" s="112" t="str">
        <f>CONCATENATE(PAO!A324,". ","3")</f>
        <v>36. 3</v>
      </c>
      <c r="B327" s="104"/>
      <c r="C327" s="104"/>
      <c r="D327" s="104"/>
      <c r="E327" s="146"/>
      <c r="F327" s="464" t="str">
        <f>IFERROR(VLOOKUP(B327,'Validaciones SEVRI'!$D$2:$E$1000,2,FALSE),"")</f>
        <v/>
      </c>
      <c r="G327" s="465"/>
      <c r="H327" s="147"/>
      <c r="I327" s="148"/>
      <c r="K327" s="105">
        <f t="shared" si="35"/>
        <v>0</v>
      </c>
    </row>
    <row r="328" spans="1:27" ht="20.25" customHeight="1" x14ac:dyDescent="0.35">
      <c r="A328" s="112" t="str">
        <f>CONCATENATE(PAO!A324,". ", "4")</f>
        <v>36. 4</v>
      </c>
      <c r="B328" s="104"/>
      <c r="C328" s="104"/>
      <c r="D328" s="104"/>
      <c r="E328" s="146"/>
      <c r="F328" s="464" t="str">
        <f>IFERROR(VLOOKUP(B328,'Validaciones SEVRI'!$D$2:$E$1000,2,FALSE),"")</f>
        <v/>
      </c>
      <c r="G328" s="465"/>
      <c r="H328" s="147"/>
      <c r="I328" s="148"/>
      <c r="K328" s="105">
        <f t="shared" si="35"/>
        <v>0</v>
      </c>
    </row>
    <row r="329" spans="1:27" ht="20.25" customHeight="1" x14ac:dyDescent="0.35">
      <c r="A329" s="112" t="str">
        <f>CONCATENATE(PAO!A324,". ", "5")</f>
        <v>36. 5</v>
      </c>
      <c r="B329" s="104"/>
      <c r="C329" s="104"/>
      <c r="D329" s="104"/>
      <c r="E329" s="146"/>
      <c r="F329" s="464" t="str">
        <f>IFERROR(VLOOKUP(B329,'Validaciones SEVRI'!$D$2:$E$1000,2,FALSE),"")</f>
        <v/>
      </c>
      <c r="G329" s="465"/>
      <c r="H329" s="147"/>
      <c r="I329" s="148"/>
      <c r="K329" s="105">
        <f t="shared" si="35"/>
        <v>0</v>
      </c>
    </row>
    <row r="330" spans="1:27" ht="20.25" customHeight="1" x14ac:dyDescent="0.35">
      <c r="A330" s="112" t="str">
        <f>CONCATENATE(PAO!A324,". ", "6")</f>
        <v>36. 6</v>
      </c>
      <c r="B330" s="104"/>
      <c r="C330" s="104"/>
      <c r="D330" s="104"/>
      <c r="E330" s="146"/>
      <c r="F330" s="464" t="str">
        <f>IFERROR(VLOOKUP(B330,'Validaciones SEVRI'!$D$2:$E$1000,2,FALSE),"")</f>
        <v/>
      </c>
      <c r="G330" s="465"/>
      <c r="H330" s="147"/>
      <c r="I330" s="148"/>
      <c r="K330" s="105">
        <f t="shared" si="35"/>
        <v>0</v>
      </c>
    </row>
    <row r="331" spans="1:27" ht="20.25" customHeight="1" thickBot="1" x14ac:dyDescent="0.4">
      <c r="A331" s="112" t="str">
        <f>CONCATENATE(PAO!A324,". ", "7")</f>
        <v>36. 7</v>
      </c>
      <c r="B331" s="104"/>
      <c r="C331" s="104"/>
      <c r="D331" s="104"/>
      <c r="E331" s="146"/>
      <c r="F331" s="464" t="str">
        <f>IFERROR(VLOOKUP(B331,'Validaciones SEVRI'!$D$2:$E$1000,2,FALSE),"")</f>
        <v/>
      </c>
      <c r="G331" s="465"/>
      <c r="H331" s="147"/>
      <c r="I331" s="148"/>
      <c r="K331" s="105">
        <f t="shared" si="35"/>
        <v>0</v>
      </c>
    </row>
    <row r="332" spans="1:27" s="140" customFormat="1" ht="50.15" customHeight="1" thickBot="1" x14ac:dyDescent="0.3">
      <c r="A332" s="181" t="s">
        <v>935</v>
      </c>
      <c r="B332" s="459">
        <f>+PAO!B331</f>
        <v>0</v>
      </c>
      <c r="C332" s="460"/>
      <c r="D332" s="460"/>
      <c r="E332" s="460"/>
      <c r="F332" s="460"/>
      <c r="G332" s="460"/>
      <c r="H332" s="460"/>
      <c r="I332" s="460"/>
      <c r="J332" s="106"/>
      <c r="K332" s="105"/>
      <c r="L332" s="106"/>
      <c r="M332" s="106"/>
      <c r="N332" s="106"/>
      <c r="O332" s="106"/>
      <c r="P332" s="106"/>
      <c r="Q332" s="106"/>
      <c r="R332" s="106"/>
      <c r="S332" s="106"/>
      <c r="T332" s="106"/>
      <c r="U332" s="106"/>
      <c r="V332" s="106"/>
      <c r="W332" s="106"/>
      <c r="X332" s="106"/>
      <c r="Y332" s="106"/>
      <c r="Z332" s="106"/>
      <c r="AA332" s="106"/>
    </row>
    <row r="333" spans="1:27" ht="50.15" customHeight="1" x14ac:dyDescent="0.35">
      <c r="A333" s="180" t="s">
        <v>936</v>
      </c>
      <c r="B333" s="461" t="str">
        <f>CONCATENATE(PAO!A333,". ",PAO!A334)</f>
        <v xml:space="preserve">37. </v>
      </c>
      <c r="C333" s="462"/>
      <c r="D333" s="462"/>
      <c r="E333" s="462"/>
      <c r="F333" s="462"/>
      <c r="G333" s="462"/>
      <c r="H333" s="462"/>
      <c r="I333" s="463"/>
      <c r="K333" s="110"/>
      <c r="L333" s="114"/>
      <c r="M333" s="114"/>
      <c r="N333" s="111"/>
      <c r="O333" s="111"/>
      <c r="P333" s="111"/>
      <c r="Q333" s="111"/>
      <c r="R333" s="111"/>
      <c r="S333" s="111"/>
      <c r="T333" s="111"/>
      <c r="U333" s="111"/>
      <c r="V333" s="111"/>
      <c r="W333" s="111"/>
      <c r="X333" s="111"/>
      <c r="Y333" s="111"/>
      <c r="Z333" s="111"/>
      <c r="AA333" s="111"/>
    </row>
    <row r="334" spans="1:27" ht="20.25" customHeight="1" x14ac:dyDescent="0.35">
      <c r="A334" s="112" t="str">
        <f>CONCATENATE(PAO!A333,". ", "1")</f>
        <v>37. 1</v>
      </c>
      <c r="B334" s="104"/>
      <c r="C334" s="104"/>
      <c r="D334" s="104"/>
      <c r="E334" s="146"/>
      <c r="F334" s="464" t="str">
        <f>IFERROR(VLOOKUP(B334,'Validaciones SEVRI'!$D$2:$E$1000,2,FALSE),"")</f>
        <v/>
      </c>
      <c r="G334" s="465"/>
      <c r="H334" s="147"/>
      <c r="I334" s="148"/>
      <c r="K334" s="105">
        <f t="shared" ref="K334:K340" si="36">IF(B334&lt;1,0, 1)</f>
        <v>0</v>
      </c>
    </row>
    <row r="335" spans="1:27" ht="20.25" customHeight="1" x14ac:dyDescent="0.35">
      <c r="A335" s="112" t="str">
        <f>CONCATENATE(PAO!A333,". ", "2")</f>
        <v>37. 2</v>
      </c>
      <c r="B335" s="104"/>
      <c r="C335" s="104"/>
      <c r="D335" s="104"/>
      <c r="E335" s="146"/>
      <c r="F335" s="464" t="str">
        <f>IFERROR(VLOOKUP(B335,'Validaciones SEVRI'!$D$2:$E$1000,2,FALSE),"")</f>
        <v/>
      </c>
      <c r="G335" s="465"/>
      <c r="H335" s="147"/>
      <c r="I335" s="148"/>
      <c r="K335" s="105">
        <f t="shared" si="36"/>
        <v>0</v>
      </c>
    </row>
    <row r="336" spans="1:27" ht="20.25" customHeight="1" x14ac:dyDescent="0.35">
      <c r="A336" s="112" t="str">
        <f>CONCATENATE(PAO!A333,". ","3")</f>
        <v>37. 3</v>
      </c>
      <c r="B336" s="104"/>
      <c r="C336" s="104"/>
      <c r="D336" s="104"/>
      <c r="E336" s="146"/>
      <c r="F336" s="464" t="str">
        <f>IFERROR(VLOOKUP(B336,'Validaciones SEVRI'!$D$2:$E$1000,2,FALSE),"")</f>
        <v/>
      </c>
      <c r="G336" s="465"/>
      <c r="H336" s="147"/>
      <c r="I336" s="148"/>
      <c r="K336" s="105">
        <f t="shared" si="36"/>
        <v>0</v>
      </c>
    </row>
    <row r="337" spans="1:27" ht="20.25" customHeight="1" x14ac:dyDescent="0.35">
      <c r="A337" s="112" t="str">
        <f>CONCATENATE(PAO!A333,". ", "4")</f>
        <v>37. 4</v>
      </c>
      <c r="B337" s="104"/>
      <c r="C337" s="104"/>
      <c r="D337" s="104"/>
      <c r="E337" s="146"/>
      <c r="F337" s="464" t="str">
        <f>IFERROR(VLOOKUP(B337,'Validaciones SEVRI'!$D$2:$E$1000,2,FALSE),"")</f>
        <v/>
      </c>
      <c r="G337" s="465"/>
      <c r="H337" s="147"/>
      <c r="I337" s="148"/>
      <c r="K337" s="105">
        <f t="shared" si="36"/>
        <v>0</v>
      </c>
    </row>
    <row r="338" spans="1:27" ht="20.25" customHeight="1" x14ac:dyDescent="0.35">
      <c r="A338" s="112" t="str">
        <f>CONCATENATE(PAO!A333,". ", "5")</f>
        <v>37. 5</v>
      </c>
      <c r="B338" s="104"/>
      <c r="C338" s="104"/>
      <c r="D338" s="104"/>
      <c r="E338" s="146"/>
      <c r="F338" s="464" t="str">
        <f>IFERROR(VLOOKUP(B338,'Validaciones SEVRI'!$D$2:$E$1000,2,FALSE),"")</f>
        <v/>
      </c>
      <c r="G338" s="465"/>
      <c r="H338" s="147"/>
      <c r="I338" s="148"/>
      <c r="K338" s="105">
        <f t="shared" si="36"/>
        <v>0</v>
      </c>
    </row>
    <row r="339" spans="1:27" ht="20.25" customHeight="1" x14ac:dyDescent="0.35">
      <c r="A339" s="112" t="str">
        <f>CONCATENATE(PAO!A333,". ", "6")</f>
        <v>37. 6</v>
      </c>
      <c r="B339" s="104"/>
      <c r="C339" s="104"/>
      <c r="D339" s="104"/>
      <c r="E339" s="146"/>
      <c r="F339" s="464" t="str">
        <f>IFERROR(VLOOKUP(B339,'Validaciones SEVRI'!$D$2:$E$1000,2,FALSE),"")</f>
        <v/>
      </c>
      <c r="G339" s="465"/>
      <c r="H339" s="147"/>
      <c r="I339" s="148"/>
      <c r="K339" s="105">
        <f t="shared" si="36"/>
        <v>0</v>
      </c>
    </row>
    <row r="340" spans="1:27" ht="20.25" customHeight="1" thickBot="1" x14ac:dyDescent="0.4">
      <c r="A340" s="112" t="str">
        <f>CONCATENATE(PAO!A333,". ", "7")</f>
        <v>37. 7</v>
      </c>
      <c r="B340" s="104"/>
      <c r="C340" s="104"/>
      <c r="D340" s="104"/>
      <c r="E340" s="146"/>
      <c r="F340" s="464" t="str">
        <f>IFERROR(VLOOKUP(B340,'Validaciones SEVRI'!$D$2:$E$1000,2,FALSE),"")</f>
        <v/>
      </c>
      <c r="G340" s="465"/>
      <c r="H340" s="147"/>
      <c r="I340" s="148"/>
      <c r="K340" s="105">
        <f t="shared" si="36"/>
        <v>0</v>
      </c>
    </row>
    <row r="341" spans="1:27" s="140" customFormat="1" ht="50.15" customHeight="1" thickBot="1" x14ac:dyDescent="0.3">
      <c r="A341" s="181" t="s">
        <v>935</v>
      </c>
      <c r="B341" s="459">
        <f>+PAO!B340</f>
        <v>0</v>
      </c>
      <c r="C341" s="460"/>
      <c r="D341" s="460"/>
      <c r="E341" s="460"/>
      <c r="F341" s="460"/>
      <c r="G341" s="460"/>
      <c r="H341" s="460"/>
      <c r="I341" s="460"/>
      <c r="J341" s="106"/>
      <c r="K341" s="105"/>
      <c r="L341" s="106"/>
      <c r="M341" s="106"/>
      <c r="N341" s="106"/>
      <c r="O341" s="106"/>
      <c r="P341" s="106"/>
      <c r="Q341" s="106"/>
      <c r="R341" s="106"/>
      <c r="S341" s="106"/>
      <c r="T341" s="106"/>
      <c r="U341" s="106"/>
      <c r="V341" s="106"/>
      <c r="W341" s="106"/>
      <c r="X341" s="106"/>
      <c r="Y341" s="106"/>
      <c r="Z341" s="106"/>
      <c r="AA341" s="106"/>
    </row>
    <row r="342" spans="1:27" ht="50.15" customHeight="1" x14ac:dyDescent="0.35">
      <c r="A342" s="180" t="s">
        <v>936</v>
      </c>
      <c r="B342" s="461" t="str">
        <f>CONCATENATE(PAO!A342,". ",PAO!A343)</f>
        <v xml:space="preserve">38. </v>
      </c>
      <c r="C342" s="462"/>
      <c r="D342" s="462"/>
      <c r="E342" s="462"/>
      <c r="F342" s="462"/>
      <c r="G342" s="462"/>
      <c r="H342" s="462"/>
      <c r="I342" s="463"/>
      <c r="K342" s="110"/>
      <c r="L342" s="114"/>
      <c r="M342" s="114"/>
      <c r="N342" s="111"/>
      <c r="O342" s="111"/>
      <c r="P342" s="111"/>
      <c r="Q342" s="111"/>
      <c r="R342" s="111"/>
      <c r="S342" s="111"/>
      <c r="T342" s="111"/>
      <c r="U342" s="111"/>
      <c r="V342" s="111"/>
      <c r="W342" s="111"/>
      <c r="X342" s="111"/>
      <c r="Y342" s="111"/>
      <c r="Z342" s="111"/>
      <c r="AA342" s="111"/>
    </row>
    <row r="343" spans="1:27" ht="20.25" customHeight="1" x14ac:dyDescent="0.35">
      <c r="A343" s="112" t="str">
        <f>CONCATENATE(PAO!A342,". ", "1")</f>
        <v>38. 1</v>
      </c>
      <c r="B343" s="104"/>
      <c r="C343" s="104"/>
      <c r="D343" s="104"/>
      <c r="E343" s="146"/>
      <c r="F343" s="464" t="str">
        <f>IFERROR(VLOOKUP(B343,'Validaciones SEVRI'!$D$2:$E$1000,2,FALSE),"")</f>
        <v/>
      </c>
      <c r="G343" s="465"/>
      <c r="H343" s="147"/>
      <c r="I343" s="148"/>
      <c r="K343" s="105">
        <f t="shared" ref="K343:K349" si="37">IF(B343&lt;1,0, 1)</f>
        <v>0</v>
      </c>
    </row>
    <row r="344" spans="1:27" ht="20.25" customHeight="1" x14ac:dyDescent="0.35">
      <c r="A344" s="112" t="str">
        <f>CONCATENATE(PAO!A342,". ", "2")</f>
        <v>38. 2</v>
      </c>
      <c r="B344" s="104"/>
      <c r="C344" s="104"/>
      <c r="D344" s="104"/>
      <c r="E344" s="146"/>
      <c r="F344" s="464" t="str">
        <f>IFERROR(VLOOKUP(B344,'Validaciones SEVRI'!$D$2:$E$1000,2,FALSE),"")</f>
        <v/>
      </c>
      <c r="G344" s="465"/>
      <c r="H344" s="147"/>
      <c r="I344" s="148"/>
      <c r="K344" s="105">
        <f t="shared" si="37"/>
        <v>0</v>
      </c>
    </row>
    <row r="345" spans="1:27" ht="20.25" customHeight="1" x14ac:dyDescent="0.35">
      <c r="A345" s="112" t="str">
        <f>CONCATENATE(PAO!A342,". ","3")</f>
        <v>38. 3</v>
      </c>
      <c r="B345" s="104"/>
      <c r="C345" s="104"/>
      <c r="D345" s="104"/>
      <c r="E345" s="146"/>
      <c r="F345" s="464" t="str">
        <f>IFERROR(VLOOKUP(B345,'Validaciones SEVRI'!$D$2:$E$1000,2,FALSE),"")</f>
        <v/>
      </c>
      <c r="G345" s="465"/>
      <c r="H345" s="147"/>
      <c r="I345" s="148"/>
      <c r="K345" s="105">
        <f t="shared" si="37"/>
        <v>0</v>
      </c>
    </row>
    <row r="346" spans="1:27" ht="20.25" customHeight="1" x14ac:dyDescent="0.35">
      <c r="A346" s="112" t="str">
        <f>CONCATENATE(PAO!A342,". ", "4")</f>
        <v>38. 4</v>
      </c>
      <c r="B346" s="104"/>
      <c r="C346" s="104"/>
      <c r="D346" s="104"/>
      <c r="E346" s="146"/>
      <c r="F346" s="464" t="str">
        <f>IFERROR(VLOOKUP(B346,'Validaciones SEVRI'!$D$2:$E$1000,2,FALSE),"")</f>
        <v/>
      </c>
      <c r="G346" s="465"/>
      <c r="H346" s="147"/>
      <c r="I346" s="148"/>
      <c r="K346" s="105">
        <f t="shared" si="37"/>
        <v>0</v>
      </c>
    </row>
    <row r="347" spans="1:27" ht="20.25" customHeight="1" x14ac:dyDescent="0.35">
      <c r="A347" s="112" t="str">
        <f>CONCATENATE(PAO!A342,". ", "5")</f>
        <v>38. 5</v>
      </c>
      <c r="B347" s="104"/>
      <c r="C347" s="104"/>
      <c r="D347" s="104"/>
      <c r="E347" s="146"/>
      <c r="F347" s="464" t="str">
        <f>IFERROR(VLOOKUP(B347,'Validaciones SEVRI'!$D$2:$E$1000,2,FALSE),"")</f>
        <v/>
      </c>
      <c r="G347" s="465"/>
      <c r="H347" s="147"/>
      <c r="I347" s="148"/>
      <c r="K347" s="105">
        <f t="shared" si="37"/>
        <v>0</v>
      </c>
    </row>
    <row r="348" spans="1:27" ht="20.25" customHeight="1" x14ac:dyDescent="0.35">
      <c r="A348" s="112" t="str">
        <f>CONCATENATE(PAO!A342,". ", "6")</f>
        <v>38. 6</v>
      </c>
      <c r="B348" s="104"/>
      <c r="C348" s="104"/>
      <c r="D348" s="104"/>
      <c r="E348" s="146"/>
      <c r="F348" s="464" t="str">
        <f>IFERROR(VLOOKUP(B348,'Validaciones SEVRI'!$D$2:$E$1000,2,FALSE),"")</f>
        <v/>
      </c>
      <c r="G348" s="465"/>
      <c r="H348" s="147"/>
      <c r="I348" s="148"/>
      <c r="K348" s="105">
        <f t="shared" si="37"/>
        <v>0</v>
      </c>
    </row>
    <row r="349" spans="1:27" ht="20.25" customHeight="1" thickBot="1" x14ac:dyDescent="0.4">
      <c r="A349" s="112" t="str">
        <f>CONCATENATE(PAO!A342,". ", "7")</f>
        <v>38. 7</v>
      </c>
      <c r="B349" s="104"/>
      <c r="C349" s="104"/>
      <c r="D349" s="104"/>
      <c r="E349" s="146"/>
      <c r="F349" s="464" t="str">
        <f>IFERROR(VLOOKUP(B349,'Validaciones SEVRI'!$D$2:$E$1000,2,FALSE),"")</f>
        <v/>
      </c>
      <c r="G349" s="465"/>
      <c r="H349" s="147"/>
      <c r="I349" s="148"/>
      <c r="K349" s="105">
        <f t="shared" si="37"/>
        <v>0</v>
      </c>
    </row>
    <row r="350" spans="1:27" s="140" customFormat="1" ht="50.15" customHeight="1" thickBot="1" x14ac:dyDescent="0.3">
      <c r="A350" s="181" t="s">
        <v>935</v>
      </c>
      <c r="B350" s="459">
        <f>+PAO!B349</f>
        <v>0</v>
      </c>
      <c r="C350" s="460"/>
      <c r="D350" s="460"/>
      <c r="E350" s="460"/>
      <c r="F350" s="460"/>
      <c r="G350" s="460"/>
      <c r="H350" s="460"/>
      <c r="I350" s="460"/>
      <c r="J350" s="106"/>
      <c r="K350" s="105"/>
      <c r="L350" s="106"/>
      <c r="M350" s="106"/>
      <c r="N350" s="106"/>
      <c r="O350" s="106"/>
      <c r="P350" s="106"/>
      <c r="Q350" s="106"/>
      <c r="R350" s="106"/>
      <c r="S350" s="106"/>
      <c r="T350" s="106"/>
      <c r="U350" s="106"/>
      <c r="V350" s="106"/>
      <c r="W350" s="106"/>
      <c r="X350" s="106"/>
      <c r="Y350" s="106"/>
      <c r="Z350" s="106"/>
      <c r="AA350" s="106"/>
    </row>
    <row r="351" spans="1:27" ht="50.15" customHeight="1" x14ac:dyDescent="0.35">
      <c r="A351" s="180" t="s">
        <v>936</v>
      </c>
      <c r="B351" s="461" t="str">
        <f>CONCATENATE(PAO!A351,". ",PAO!A352)</f>
        <v xml:space="preserve">39. </v>
      </c>
      <c r="C351" s="462"/>
      <c r="D351" s="462"/>
      <c r="E351" s="462"/>
      <c r="F351" s="462"/>
      <c r="G351" s="462"/>
      <c r="H351" s="462"/>
      <c r="I351" s="463"/>
      <c r="K351" s="110"/>
      <c r="L351" s="114"/>
      <c r="M351" s="114"/>
      <c r="N351" s="111"/>
      <c r="O351" s="111"/>
      <c r="P351" s="111"/>
      <c r="Q351" s="111"/>
      <c r="R351" s="111"/>
      <c r="S351" s="111"/>
      <c r="T351" s="111"/>
      <c r="U351" s="111"/>
      <c r="V351" s="111"/>
      <c r="W351" s="111"/>
      <c r="X351" s="111"/>
      <c r="Y351" s="111"/>
      <c r="Z351" s="111"/>
      <c r="AA351" s="111"/>
    </row>
    <row r="352" spans="1:27" ht="20.25" customHeight="1" x14ac:dyDescent="0.35">
      <c r="A352" s="112" t="str">
        <f>CONCATENATE(PAO!A351,". ", "1")</f>
        <v>39. 1</v>
      </c>
      <c r="B352" s="104"/>
      <c r="C352" s="104"/>
      <c r="D352" s="104"/>
      <c r="E352" s="146"/>
      <c r="F352" s="464" t="str">
        <f>IFERROR(VLOOKUP(B352,'Validaciones SEVRI'!$D$2:$E$1000,2,FALSE),"")</f>
        <v/>
      </c>
      <c r="G352" s="465"/>
      <c r="H352" s="147"/>
      <c r="I352" s="148"/>
      <c r="K352" s="105">
        <f t="shared" ref="K352:K358" si="38">IF(B352&lt;1,0, 1)</f>
        <v>0</v>
      </c>
    </row>
    <row r="353" spans="1:27" ht="20.25" customHeight="1" x14ac:dyDescent="0.35">
      <c r="A353" s="112" t="str">
        <f>CONCATENATE(PAO!A351,". ", "2")</f>
        <v>39. 2</v>
      </c>
      <c r="B353" s="104"/>
      <c r="C353" s="104"/>
      <c r="D353" s="104"/>
      <c r="E353" s="146"/>
      <c r="F353" s="464" t="str">
        <f>IFERROR(VLOOKUP(B353,'Validaciones SEVRI'!$D$2:$E$1000,2,FALSE),"")</f>
        <v/>
      </c>
      <c r="G353" s="465"/>
      <c r="H353" s="147"/>
      <c r="I353" s="148"/>
      <c r="K353" s="105">
        <f t="shared" si="38"/>
        <v>0</v>
      </c>
    </row>
    <row r="354" spans="1:27" ht="20.25" customHeight="1" x14ac:dyDescent="0.35">
      <c r="A354" s="112" t="str">
        <f>CONCATENATE(PAO!A351,". ","3")</f>
        <v>39. 3</v>
      </c>
      <c r="B354" s="104"/>
      <c r="C354" s="104"/>
      <c r="D354" s="104"/>
      <c r="E354" s="146"/>
      <c r="F354" s="464" t="str">
        <f>IFERROR(VLOOKUP(B354,'Validaciones SEVRI'!$D$2:$E$1000,2,FALSE),"")</f>
        <v/>
      </c>
      <c r="G354" s="465"/>
      <c r="H354" s="147"/>
      <c r="I354" s="148"/>
      <c r="K354" s="105">
        <f t="shared" si="38"/>
        <v>0</v>
      </c>
    </row>
    <row r="355" spans="1:27" ht="20.25" customHeight="1" x14ac:dyDescent="0.35">
      <c r="A355" s="112" t="str">
        <f>CONCATENATE(PAO!A351,". ", "4")</f>
        <v>39. 4</v>
      </c>
      <c r="B355" s="104"/>
      <c r="C355" s="104"/>
      <c r="D355" s="104"/>
      <c r="E355" s="146"/>
      <c r="F355" s="464" t="str">
        <f>IFERROR(VLOOKUP(B355,'Validaciones SEVRI'!$D$2:$E$1000,2,FALSE),"")</f>
        <v/>
      </c>
      <c r="G355" s="465"/>
      <c r="H355" s="147"/>
      <c r="I355" s="148"/>
      <c r="K355" s="105">
        <f t="shared" si="38"/>
        <v>0</v>
      </c>
    </row>
    <row r="356" spans="1:27" ht="20.25" customHeight="1" x14ac:dyDescent="0.35">
      <c r="A356" s="112" t="str">
        <f>CONCATENATE(PAO!A351,". ", "5")</f>
        <v>39. 5</v>
      </c>
      <c r="B356" s="104"/>
      <c r="C356" s="104"/>
      <c r="D356" s="104"/>
      <c r="E356" s="146"/>
      <c r="F356" s="464" t="str">
        <f>IFERROR(VLOOKUP(B356,'Validaciones SEVRI'!$D$2:$E$1000,2,FALSE),"")</f>
        <v/>
      </c>
      <c r="G356" s="465"/>
      <c r="H356" s="147"/>
      <c r="I356" s="148"/>
      <c r="K356" s="105">
        <f t="shared" si="38"/>
        <v>0</v>
      </c>
    </row>
    <row r="357" spans="1:27" ht="20.25" customHeight="1" x14ac:dyDescent="0.35">
      <c r="A357" s="112" t="str">
        <f>CONCATENATE(PAO!A351,". ", "6")</f>
        <v>39. 6</v>
      </c>
      <c r="B357" s="104"/>
      <c r="C357" s="104"/>
      <c r="D357" s="104"/>
      <c r="E357" s="146"/>
      <c r="F357" s="464" t="str">
        <f>IFERROR(VLOOKUP(B357,'Validaciones SEVRI'!$D$2:$E$1000,2,FALSE),"")</f>
        <v/>
      </c>
      <c r="G357" s="465"/>
      <c r="H357" s="147"/>
      <c r="I357" s="148"/>
      <c r="K357" s="105">
        <f t="shared" si="38"/>
        <v>0</v>
      </c>
    </row>
    <row r="358" spans="1:27" ht="20.25" customHeight="1" thickBot="1" x14ac:dyDescent="0.4">
      <c r="A358" s="112" t="str">
        <f>CONCATENATE(PAO!A351,". ", "7")</f>
        <v>39. 7</v>
      </c>
      <c r="B358" s="104"/>
      <c r="C358" s="104"/>
      <c r="D358" s="104"/>
      <c r="E358" s="146"/>
      <c r="F358" s="464" t="str">
        <f>IFERROR(VLOOKUP(B358,'Validaciones SEVRI'!$D$2:$E$1000,2,FALSE),"")</f>
        <v/>
      </c>
      <c r="G358" s="465"/>
      <c r="H358" s="147"/>
      <c r="I358" s="148"/>
      <c r="K358" s="105">
        <f t="shared" si="38"/>
        <v>0</v>
      </c>
    </row>
    <row r="359" spans="1:27" s="140" customFormat="1" ht="50.15" customHeight="1" thickBot="1" x14ac:dyDescent="0.3">
      <c r="A359" s="181" t="s">
        <v>935</v>
      </c>
      <c r="B359" s="459">
        <f>+PAO!B358</f>
        <v>0</v>
      </c>
      <c r="C359" s="460"/>
      <c r="D359" s="460"/>
      <c r="E359" s="460"/>
      <c r="F359" s="460"/>
      <c r="G359" s="460"/>
      <c r="H359" s="460"/>
      <c r="I359" s="460"/>
      <c r="J359" s="106"/>
      <c r="K359" s="105"/>
      <c r="L359" s="106"/>
      <c r="M359" s="106"/>
      <c r="N359" s="106"/>
      <c r="O359" s="106"/>
      <c r="P359" s="106"/>
      <c r="Q359" s="106"/>
      <c r="R359" s="106"/>
      <c r="S359" s="106"/>
      <c r="T359" s="106"/>
      <c r="U359" s="106"/>
      <c r="V359" s="106"/>
      <c r="W359" s="106"/>
      <c r="X359" s="106"/>
      <c r="Y359" s="106"/>
      <c r="Z359" s="106"/>
      <c r="AA359" s="106"/>
    </row>
    <row r="360" spans="1:27" ht="50.15" customHeight="1" x14ac:dyDescent="0.35">
      <c r="A360" s="180" t="s">
        <v>936</v>
      </c>
      <c r="B360" s="461" t="str">
        <f>CONCATENATE(PAO!A360,". ",PAO!A361)</f>
        <v xml:space="preserve">40. </v>
      </c>
      <c r="C360" s="462"/>
      <c r="D360" s="462"/>
      <c r="E360" s="462"/>
      <c r="F360" s="462"/>
      <c r="G360" s="462"/>
      <c r="H360" s="462"/>
      <c r="I360" s="463"/>
      <c r="K360" s="110"/>
      <c r="L360" s="114"/>
      <c r="M360" s="114"/>
      <c r="N360" s="111"/>
      <c r="O360" s="111"/>
      <c r="P360" s="111"/>
      <c r="Q360" s="111"/>
      <c r="R360" s="111"/>
      <c r="S360" s="111"/>
      <c r="T360" s="111"/>
      <c r="U360" s="111"/>
      <c r="V360" s="111"/>
      <c r="W360" s="111"/>
      <c r="X360" s="111"/>
      <c r="Y360" s="111"/>
      <c r="Z360" s="111"/>
      <c r="AA360" s="111"/>
    </row>
    <row r="361" spans="1:27" ht="20.25" customHeight="1" x14ac:dyDescent="0.35">
      <c r="A361" s="112" t="str">
        <f>CONCATENATE(PAO!A360,". ", "1")</f>
        <v>40. 1</v>
      </c>
      <c r="B361" s="104"/>
      <c r="C361" s="104"/>
      <c r="D361" s="104"/>
      <c r="E361" s="146"/>
      <c r="F361" s="464" t="str">
        <f>IFERROR(VLOOKUP(B361,'Validaciones SEVRI'!$D$2:$E$1000,2,FALSE),"")</f>
        <v/>
      </c>
      <c r="G361" s="465"/>
      <c r="H361" s="147"/>
      <c r="I361" s="148"/>
      <c r="K361" s="105">
        <f t="shared" ref="K361:K367" si="39">IF(B361&lt;1,0, 1)</f>
        <v>0</v>
      </c>
    </row>
    <row r="362" spans="1:27" ht="20.25" customHeight="1" x14ac:dyDescent="0.35">
      <c r="A362" s="112" t="str">
        <f>CONCATENATE(PAO!A360,". ", "2")</f>
        <v>40. 2</v>
      </c>
      <c r="B362" s="104"/>
      <c r="C362" s="104"/>
      <c r="D362" s="104"/>
      <c r="E362" s="146"/>
      <c r="F362" s="464" t="str">
        <f>IFERROR(VLOOKUP(B362,'Validaciones SEVRI'!$D$2:$E$1000,2,FALSE),"")</f>
        <v/>
      </c>
      <c r="G362" s="465"/>
      <c r="H362" s="147"/>
      <c r="I362" s="148"/>
      <c r="K362" s="105">
        <f t="shared" si="39"/>
        <v>0</v>
      </c>
    </row>
    <row r="363" spans="1:27" ht="20.25" customHeight="1" x14ac:dyDescent="0.35">
      <c r="A363" s="112" t="str">
        <f>CONCATENATE(PAO!A360,". ","3")</f>
        <v>40. 3</v>
      </c>
      <c r="B363" s="104"/>
      <c r="C363" s="104"/>
      <c r="D363" s="104"/>
      <c r="E363" s="146"/>
      <c r="F363" s="464" t="str">
        <f>IFERROR(VLOOKUP(B363,'Validaciones SEVRI'!$D$2:$E$1000,2,FALSE),"")</f>
        <v/>
      </c>
      <c r="G363" s="465"/>
      <c r="H363" s="147"/>
      <c r="I363" s="148"/>
      <c r="K363" s="105">
        <f t="shared" si="39"/>
        <v>0</v>
      </c>
    </row>
    <row r="364" spans="1:27" ht="20.25" customHeight="1" x14ac:dyDescent="0.35">
      <c r="A364" s="112" t="str">
        <f>CONCATENATE(PAO!A360,". ", "4")</f>
        <v>40. 4</v>
      </c>
      <c r="B364" s="104"/>
      <c r="C364" s="104"/>
      <c r="D364" s="104"/>
      <c r="E364" s="146"/>
      <c r="F364" s="464" t="str">
        <f>IFERROR(VLOOKUP(B364,'Validaciones SEVRI'!$D$2:$E$1000,2,FALSE),"")</f>
        <v/>
      </c>
      <c r="G364" s="465"/>
      <c r="H364" s="147"/>
      <c r="I364" s="148"/>
      <c r="K364" s="105">
        <f t="shared" si="39"/>
        <v>0</v>
      </c>
    </row>
    <row r="365" spans="1:27" ht="20.25" customHeight="1" x14ac:dyDescent="0.35">
      <c r="A365" s="112" t="str">
        <f>CONCATENATE(PAO!A360,". ", "5")</f>
        <v>40. 5</v>
      </c>
      <c r="B365" s="104"/>
      <c r="C365" s="104"/>
      <c r="D365" s="104"/>
      <c r="E365" s="146"/>
      <c r="F365" s="464" t="str">
        <f>IFERROR(VLOOKUP(B365,'Validaciones SEVRI'!$D$2:$E$1000,2,FALSE),"")</f>
        <v/>
      </c>
      <c r="G365" s="465"/>
      <c r="H365" s="147"/>
      <c r="I365" s="148"/>
      <c r="K365" s="105">
        <f t="shared" si="39"/>
        <v>0</v>
      </c>
    </row>
    <row r="366" spans="1:27" ht="20.25" customHeight="1" x14ac:dyDescent="0.35">
      <c r="A366" s="112" t="str">
        <f>CONCATENATE(PAO!A360,". ", "6")</f>
        <v>40. 6</v>
      </c>
      <c r="B366" s="104"/>
      <c r="C366" s="104"/>
      <c r="D366" s="104"/>
      <c r="E366" s="146"/>
      <c r="F366" s="464" t="str">
        <f>IFERROR(VLOOKUP(B366,'Validaciones SEVRI'!$D$2:$E$1000,2,FALSE),"")</f>
        <v/>
      </c>
      <c r="G366" s="465"/>
      <c r="H366" s="147"/>
      <c r="I366" s="148"/>
      <c r="K366" s="105">
        <f t="shared" si="39"/>
        <v>0</v>
      </c>
    </row>
    <row r="367" spans="1:27" ht="20.25" customHeight="1" thickBot="1" x14ac:dyDescent="0.4">
      <c r="A367" s="112" t="str">
        <f>CONCATENATE(PAO!A360,". ", "7")</f>
        <v>40. 7</v>
      </c>
      <c r="B367" s="104"/>
      <c r="C367" s="104"/>
      <c r="D367" s="104"/>
      <c r="E367" s="146"/>
      <c r="F367" s="464" t="str">
        <f>IFERROR(VLOOKUP(B367,'Validaciones SEVRI'!$D$2:$E$1000,2,FALSE),"")</f>
        <v/>
      </c>
      <c r="G367" s="465"/>
      <c r="H367" s="147"/>
      <c r="I367" s="148"/>
      <c r="K367" s="105">
        <f t="shared" si="39"/>
        <v>0</v>
      </c>
    </row>
    <row r="368" spans="1:27" s="140" customFormat="1" ht="50.15" customHeight="1" thickBot="1" x14ac:dyDescent="0.3">
      <c r="A368" s="181" t="s">
        <v>935</v>
      </c>
      <c r="B368" s="459">
        <f>+PAO!B367</f>
        <v>0</v>
      </c>
      <c r="C368" s="460"/>
      <c r="D368" s="460"/>
      <c r="E368" s="460"/>
      <c r="F368" s="460"/>
      <c r="G368" s="460"/>
      <c r="H368" s="460"/>
      <c r="I368" s="460"/>
      <c r="J368" s="106"/>
      <c r="K368" s="105"/>
      <c r="L368" s="106"/>
      <c r="M368" s="106"/>
      <c r="N368" s="106"/>
      <c r="O368" s="106"/>
      <c r="P368" s="106"/>
      <c r="Q368" s="106"/>
      <c r="R368" s="106"/>
      <c r="S368" s="106"/>
      <c r="T368" s="106"/>
      <c r="U368" s="106"/>
      <c r="V368" s="106"/>
      <c r="W368" s="106"/>
      <c r="X368" s="106"/>
      <c r="Y368" s="106"/>
      <c r="Z368" s="106"/>
      <c r="AA368" s="106"/>
    </row>
    <row r="369" spans="1:27" ht="50.15" customHeight="1" x14ac:dyDescent="0.35">
      <c r="A369" s="180" t="s">
        <v>936</v>
      </c>
      <c r="B369" s="461" t="str">
        <f>CONCATENATE(PAO!A369,". ",PAO!A370)</f>
        <v xml:space="preserve">41. </v>
      </c>
      <c r="C369" s="462"/>
      <c r="D369" s="462"/>
      <c r="E369" s="462"/>
      <c r="F369" s="462"/>
      <c r="G369" s="462"/>
      <c r="H369" s="462"/>
      <c r="I369" s="463"/>
      <c r="K369" s="110"/>
      <c r="L369" s="114"/>
      <c r="M369" s="114"/>
      <c r="N369" s="111"/>
      <c r="O369" s="111"/>
      <c r="P369" s="111"/>
      <c r="Q369" s="111"/>
      <c r="R369" s="111"/>
      <c r="S369" s="111"/>
      <c r="T369" s="111"/>
      <c r="U369" s="111"/>
      <c r="V369" s="111"/>
      <c r="W369" s="111"/>
      <c r="X369" s="111"/>
      <c r="Y369" s="111"/>
      <c r="Z369" s="111"/>
      <c r="AA369" s="111"/>
    </row>
    <row r="370" spans="1:27" ht="20.25" customHeight="1" x14ac:dyDescent="0.35">
      <c r="A370" s="112" t="str">
        <f>CONCATENATE(PAO!A369,". ", "1")</f>
        <v>41. 1</v>
      </c>
      <c r="B370" s="104"/>
      <c r="C370" s="104"/>
      <c r="D370" s="104"/>
      <c r="E370" s="146"/>
      <c r="F370" s="464" t="str">
        <f>IFERROR(VLOOKUP(B370,'Validaciones SEVRI'!$D$2:$E$1000,2,FALSE),"")</f>
        <v/>
      </c>
      <c r="G370" s="465"/>
      <c r="H370" s="147"/>
      <c r="I370" s="148"/>
      <c r="K370" s="105">
        <f t="shared" ref="K370:K376" si="40">IF(B370&lt;1,0, 1)</f>
        <v>0</v>
      </c>
    </row>
    <row r="371" spans="1:27" ht="20.25" customHeight="1" x14ac:dyDescent="0.35">
      <c r="A371" s="112" t="str">
        <f>CONCATENATE(PAO!A369,". ", "2")</f>
        <v>41. 2</v>
      </c>
      <c r="B371" s="104"/>
      <c r="C371" s="104"/>
      <c r="D371" s="104"/>
      <c r="E371" s="146"/>
      <c r="F371" s="464" t="str">
        <f>IFERROR(VLOOKUP(B371,'Validaciones SEVRI'!$D$2:$E$1000,2,FALSE),"")</f>
        <v/>
      </c>
      <c r="G371" s="465"/>
      <c r="H371" s="147"/>
      <c r="I371" s="148"/>
      <c r="K371" s="105">
        <f t="shared" si="40"/>
        <v>0</v>
      </c>
    </row>
    <row r="372" spans="1:27" ht="20.25" customHeight="1" x14ac:dyDescent="0.35">
      <c r="A372" s="112" t="str">
        <f>CONCATENATE(PAO!A369,". ","3")</f>
        <v>41. 3</v>
      </c>
      <c r="B372" s="104"/>
      <c r="C372" s="104"/>
      <c r="D372" s="104"/>
      <c r="E372" s="146"/>
      <c r="F372" s="464" t="str">
        <f>IFERROR(VLOOKUP(B372,'Validaciones SEVRI'!$D$2:$E$1000,2,FALSE),"")</f>
        <v/>
      </c>
      <c r="G372" s="465"/>
      <c r="H372" s="147"/>
      <c r="I372" s="148"/>
      <c r="K372" s="105">
        <f t="shared" si="40"/>
        <v>0</v>
      </c>
    </row>
    <row r="373" spans="1:27" ht="20.25" customHeight="1" x14ac:dyDescent="0.35">
      <c r="A373" s="112" t="str">
        <f>CONCATENATE(PAO!A369,". ", "4")</f>
        <v>41. 4</v>
      </c>
      <c r="B373" s="104"/>
      <c r="C373" s="104"/>
      <c r="D373" s="104"/>
      <c r="E373" s="146"/>
      <c r="F373" s="464" t="str">
        <f>IFERROR(VLOOKUP(B373,'Validaciones SEVRI'!$D$2:$E$1000,2,FALSE),"")</f>
        <v/>
      </c>
      <c r="G373" s="465"/>
      <c r="H373" s="147"/>
      <c r="I373" s="148"/>
      <c r="K373" s="105">
        <f t="shared" si="40"/>
        <v>0</v>
      </c>
    </row>
    <row r="374" spans="1:27" ht="20.25" customHeight="1" x14ac:dyDescent="0.35">
      <c r="A374" s="112" t="str">
        <f>CONCATENATE(PAO!A369,". ", "5")</f>
        <v>41. 5</v>
      </c>
      <c r="B374" s="104"/>
      <c r="C374" s="104"/>
      <c r="D374" s="104"/>
      <c r="E374" s="146"/>
      <c r="F374" s="464" t="str">
        <f>IFERROR(VLOOKUP(B374,'Validaciones SEVRI'!$D$2:$E$1000,2,FALSE),"")</f>
        <v/>
      </c>
      <c r="G374" s="465"/>
      <c r="H374" s="147"/>
      <c r="I374" s="148"/>
      <c r="K374" s="105">
        <f t="shared" si="40"/>
        <v>0</v>
      </c>
    </row>
    <row r="375" spans="1:27" ht="20.25" customHeight="1" x14ac:dyDescent="0.35">
      <c r="A375" s="112" t="str">
        <f>CONCATENATE(PAO!A369,". ", "6")</f>
        <v>41. 6</v>
      </c>
      <c r="B375" s="104"/>
      <c r="C375" s="104"/>
      <c r="D375" s="104"/>
      <c r="E375" s="146"/>
      <c r="F375" s="464" t="str">
        <f>IFERROR(VLOOKUP(B375,'Validaciones SEVRI'!$D$2:$E$1000,2,FALSE),"")</f>
        <v/>
      </c>
      <c r="G375" s="465"/>
      <c r="H375" s="147"/>
      <c r="I375" s="148"/>
      <c r="K375" s="105">
        <f t="shared" si="40"/>
        <v>0</v>
      </c>
    </row>
    <row r="376" spans="1:27" ht="20.25" customHeight="1" thickBot="1" x14ac:dyDescent="0.4">
      <c r="A376" s="112" t="str">
        <f>CONCATENATE(PAO!A369,". ", "7")</f>
        <v>41. 7</v>
      </c>
      <c r="B376" s="104"/>
      <c r="C376" s="104"/>
      <c r="D376" s="104"/>
      <c r="E376" s="146"/>
      <c r="F376" s="464" t="str">
        <f>IFERROR(VLOOKUP(B376,'Validaciones SEVRI'!$D$2:$E$1000,2,FALSE),"")</f>
        <v/>
      </c>
      <c r="G376" s="465"/>
      <c r="H376" s="147"/>
      <c r="I376" s="148"/>
      <c r="K376" s="105">
        <f t="shared" si="40"/>
        <v>0</v>
      </c>
    </row>
    <row r="377" spans="1:27" s="140" customFormat="1" ht="50.15" customHeight="1" thickBot="1" x14ac:dyDescent="0.3">
      <c r="A377" s="181" t="s">
        <v>935</v>
      </c>
      <c r="B377" s="459">
        <f>+PAO!B376</f>
        <v>0</v>
      </c>
      <c r="C377" s="460"/>
      <c r="D377" s="460"/>
      <c r="E377" s="460"/>
      <c r="F377" s="460"/>
      <c r="G377" s="460"/>
      <c r="H377" s="460"/>
      <c r="I377" s="460"/>
      <c r="J377" s="106"/>
      <c r="K377" s="105"/>
      <c r="L377" s="106"/>
      <c r="M377" s="106"/>
      <c r="N377" s="106"/>
      <c r="O377" s="106"/>
      <c r="P377" s="106"/>
      <c r="Q377" s="106"/>
      <c r="R377" s="106"/>
      <c r="S377" s="106"/>
      <c r="T377" s="106"/>
      <c r="U377" s="106"/>
      <c r="V377" s="106"/>
      <c r="W377" s="106"/>
      <c r="X377" s="106"/>
      <c r="Y377" s="106"/>
      <c r="Z377" s="106"/>
      <c r="AA377" s="106"/>
    </row>
    <row r="378" spans="1:27" ht="50.15" customHeight="1" x14ac:dyDescent="0.35">
      <c r="A378" s="180" t="s">
        <v>936</v>
      </c>
      <c r="B378" s="461" t="str">
        <f>CONCATENATE(PAO!A378,". ",PAO!A379)</f>
        <v xml:space="preserve">42. </v>
      </c>
      <c r="C378" s="462"/>
      <c r="D378" s="462"/>
      <c r="E378" s="462"/>
      <c r="F378" s="462"/>
      <c r="G378" s="462"/>
      <c r="H378" s="462"/>
      <c r="I378" s="463"/>
      <c r="K378" s="110"/>
      <c r="L378" s="114"/>
      <c r="M378" s="114"/>
      <c r="N378" s="111"/>
      <c r="O378" s="111"/>
      <c r="P378" s="111"/>
      <c r="Q378" s="111"/>
      <c r="R378" s="111"/>
      <c r="S378" s="111"/>
      <c r="T378" s="111"/>
      <c r="U378" s="111"/>
      <c r="V378" s="111"/>
      <c r="W378" s="111"/>
      <c r="X378" s="111"/>
      <c r="Y378" s="111"/>
      <c r="Z378" s="111"/>
      <c r="AA378" s="111"/>
    </row>
    <row r="379" spans="1:27" ht="20.25" customHeight="1" x14ac:dyDescent="0.35">
      <c r="A379" s="112" t="str">
        <f>CONCATENATE(PAO!A378,". ", "1")</f>
        <v>42. 1</v>
      </c>
      <c r="B379" s="104"/>
      <c r="C379" s="104"/>
      <c r="D379" s="104"/>
      <c r="E379" s="146"/>
      <c r="F379" s="464" t="str">
        <f>IFERROR(VLOOKUP(B379,'Validaciones SEVRI'!$D$2:$E$1000,2,FALSE),"")</f>
        <v/>
      </c>
      <c r="G379" s="465"/>
      <c r="H379" s="147"/>
      <c r="I379" s="148"/>
      <c r="K379" s="105">
        <f t="shared" ref="K379:K385" si="41">IF(B379&lt;1,0, 1)</f>
        <v>0</v>
      </c>
    </row>
    <row r="380" spans="1:27" ht="20.25" customHeight="1" x14ac:dyDescent="0.35">
      <c r="A380" s="112" t="str">
        <f>CONCATENATE(PAO!A378,". ", "2")</f>
        <v>42. 2</v>
      </c>
      <c r="B380" s="104"/>
      <c r="C380" s="104"/>
      <c r="D380" s="104"/>
      <c r="E380" s="146"/>
      <c r="F380" s="464" t="str">
        <f>IFERROR(VLOOKUP(B380,'Validaciones SEVRI'!$D$2:$E$1000,2,FALSE),"")</f>
        <v/>
      </c>
      <c r="G380" s="465"/>
      <c r="H380" s="147"/>
      <c r="I380" s="148"/>
      <c r="K380" s="105">
        <f t="shared" si="41"/>
        <v>0</v>
      </c>
    </row>
    <row r="381" spans="1:27" ht="20.25" customHeight="1" x14ac:dyDescent="0.35">
      <c r="A381" s="112" t="str">
        <f>CONCATENATE(PAO!A378,". ","3")</f>
        <v>42. 3</v>
      </c>
      <c r="B381" s="104"/>
      <c r="C381" s="104"/>
      <c r="D381" s="104"/>
      <c r="E381" s="146"/>
      <c r="F381" s="464" t="str">
        <f>IFERROR(VLOOKUP(B381,'Validaciones SEVRI'!$D$2:$E$1000,2,FALSE),"")</f>
        <v/>
      </c>
      <c r="G381" s="465"/>
      <c r="H381" s="147"/>
      <c r="I381" s="148"/>
      <c r="K381" s="105">
        <f t="shared" si="41"/>
        <v>0</v>
      </c>
    </row>
    <row r="382" spans="1:27" ht="20.25" customHeight="1" x14ac:dyDescent="0.35">
      <c r="A382" s="112" t="str">
        <f>CONCATENATE(PAO!A378,". ", "4")</f>
        <v>42. 4</v>
      </c>
      <c r="B382" s="104"/>
      <c r="C382" s="104"/>
      <c r="D382" s="104"/>
      <c r="E382" s="146"/>
      <c r="F382" s="464" t="str">
        <f>IFERROR(VLOOKUP(B382,'Validaciones SEVRI'!$D$2:$E$1000,2,FALSE),"")</f>
        <v/>
      </c>
      <c r="G382" s="465"/>
      <c r="H382" s="147"/>
      <c r="I382" s="148"/>
      <c r="K382" s="105">
        <f t="shared" si="41"/>
        <v>0</v>
      </c>
    </row>
    <row r="383" spans="1:27" ht="20.25" customHeight="1" x14ac:dyDescent="0.35">
      <c r="A383" s="112" t="str">
        <f>CONCATENATE(PAO!A378,". ", "5")</f>
        <v>42. 5</v>
      </c>
      <c r="B383" s="104"/>
      <c r="C383" s="104"/>
      <c r="D383" s="104"/>
      <c r="E383" s="146"/>
      <c r="F383" s="464" t="str">
        <f>IFERROR(VLOOKUP(B383,'Validaciones SEVRI'!$D$2:$E$1000,2,FALSE),"")</f>
        <v/>
      </c>
      <c r="G383" s="465"/>
      <c r="H383" s="147"/>
      <c r="I383" s="148"/>
      <c r="K383" s="105">
        <f t="shared" si="41"/>
        <v>0</v>
      </c>
    </row>
    <row r="384" spans="1:27" ht="20.25" customHeight="1" x14ac:dyDescent="0.35">
      <c r="A384" s="112" t="str">
        <f>CONCATENATE(PAO!A378,". ", "6")</f>
        <v>42. 6</v>
      </c>
      <c r="B384" s="104"/>
      <c r="C384" s="104"/>
      <c r="D384" s="104"/>
      <c r="E384" s="146"/>
      <c r="F384" s="464" t="str">
        <f>IFERROR(VLOOKUP(B384,'Validaciones SEVRI'!$D$2:$E$1000,2,FALSE),"")</f>
        <v/>
      </c>
      <c r="G384" s="465"/>
      <c r="H384" s="147"/>
      <c r="I384" s="148"/>
      <c r="K384" s="105">
        <f t="shared" si="41"/>
        <v>0</v>
      </c>
    </row>
    <row r="385" spans="1:27" ht="20.25" customHeight="1" thickBot="1" x14ac:dyDescent="0.4">
      <c r="A385" s="112" t="str">
        <f>CONCATENATE(PAO!A378,". ", "7")</f>
        <v>42. 7</v>
      </c>
      <c r="B385" s="104"/>
      <c r="C385" s="104"/>
      <c r="D385" s="104"/>
      <c r="E385" s="146"/>
      <c r="F385" s="464" t="str">
        <f>IFERROR(VLOOKUP(B385,'Validaciones SEVRI'!$D$2:$E$1000,2,FALSE),"")</f>
        <v/>
      </c>
      <c r="G385" s="465"/>
      <c r="H385" s="147"/>
      <c r="I385" s="148"/>
      <c r="K385" s="105">
        <f t="shared" si="41"/>
        <v>0</v>
      </c>
    </row>
    <row r="386" spans="1:27" s="140" customFormat="1" ht="50.15" customHeight="1" thickBot="1" x14ac:dyDescent="0.3">
      <c r="A386" s="181" t="s">
        <v>935</v>
      </c>
      <c r="B386" s="459">
        <f>+PAO!B385</f>
        <v>0</v>
      </c>
      <c r="C386" s="460"/>
      <c r="D386" s="460"/>
      <c r="E386" s="460"/>
      <c r="F386" s="460"/>
      <c r="G386" s="460"/>
      <c r="H386" s="460"/>
      <c r="I386" s="460"/>
      <c r="J386" s="106"/>
      <c r="K386" s="105"/>
      <c r="L386" s="106"/>
      <c r="M386" s="106"/>
      <c r="N386" s="106"/>
      <c r="O386" s="106"/>
      <c r="P386" s="106"/>
      <c r="Q386" s="106"/>
      <c r="R386" s="106"/>
      <c r="S386" s="106"/>
      <c r="T386" s="106"/>
      <c r="U386" s="106"/>
      <c r="V386" s="106"/>
      <c r="W386" s="106"/>
      <c r="X386" s="106"/>
      <c r="Y386" s="106"/>
      <c r="Z386" s="106"/>
      <c r="AA386" s="106"/>
    </row>
    <row r="387" spans="1:27" ht="50.15" customHeight="1" x14ac:dyDescent="0.35">
      <c r="A387" s="180" t="s">
        <v>936</v>
      </c>
      <c r="B387" s="461" t="str">
        <f>CONCATENATE(PAO!A387,". ",PAO!A388)</f>
        <v xml:space="preserve">43. </v>
      </c>
      <c r="C387" s="462"/>
      <c r="D387" s="462"/>
      <c r="E387" s="462"/>
      <c r="F387" s="462"/>
      <c r="G387" s="462"/>
      <c r="H387" s="462"/>
      <c r="I387" s="463"/>
      <c r="K387" s="110"/>
      <c r="L387" s="114"/>
      <c r="M387" s="114"/>
      <c r="N387" s="111"/>
      <c r="O387" s="111"/>
      <c r="P387" s="111"/>
      <c r="Q387" s="111"/>
      <c r="R387" s="111"/>
      <c r="S387" s="111"/>
      <c r="T387" s="111"/>
      <c r="U387" s="111"/>
      <c r="V387" s="111"/>
      <c r="W387" s="111"/>
      <c r="X387" s="111"/>
      <c r="Y387" s="111"/>
      <c r="Z387" s="111"/>
      <c r="AA387" s="111"/>
    </row>
    <row r="388" spans="1:27" ht="20.25" customHeight="1" x14ac:dyDescent="0.35">
      <c r="A388" s="112" t="str">
        <f>CONCATENATE(PAO!A387,". ", "1")</f>
        <v>43. 1</v>
      </c>
      <c r="B388" s="104"/>
      <c r="C388" s="104"/>
      <c r="D388" s="104"/>
      <c r="E388" s="146"/>
      <c r="F388" s="464" t="str">
        <f>IFERROR(VLOOKUP(B388,'Validaciones SEVRI'!$D$2:$E$1000,2,FALSE),"")</f>
        <v/>
      </c>
      <c r="G388" s="465"/>
      <c r="H388" s="147"/>
      <c r="I388" s="148"/>
      <c r="K388" s="105">
        <f t="shared" ref="K388:K394" si="42">IF(B388&lt;1,0, 1)</f>
        <v>0</v>
      </c>
    </row>
    <row r="389" spans="1:27" ht="20.25" customHeight="1" x14ac:dyDescent="0.35">
      <c r="A389" s="112" t="str">
        <f>CONCATENATE(PAO!A387,". ", "2")</f>
        <v>43. 2</v>
      </c>
      <c r="B389" s="104"/>
      <c r="C389" s="104"/>
      <c r="D389" s="104"/>
      <c r="E389" s="146"/>
      <c r="F389" s="464" t="str">
        <f>IFERROR(VLOOKUP(B389,'Validaciones SEVRI'!$D$2:$E$1000,2,FALSE),"")</f>
        <v/>
      </c>
      <c r="G389" s="465"/>
      <c r="H389" s="147"/>
      <c r="I389" s="148"/>
      <c r="K389" s="105">
        <f t="shared" si="42"/>
        <v>0</v>
      </c>
    </row>
    <row r="390" spans="1:27" ht="20.25" customHeight="1" x14ac:dyDescent="0.35">
      <c r="A390" s="112" t="str">
        <f>CONCATENATE(PAO!A387,". ","3")</f>
        <v>43. 3</v>
      </c>
      <c r="B390" s="104"/>
      <c r="C390" s="104"/>
      <c r="D390" s="104"/>
      <c r="E390" s="146"/>
      <c r="F390" s="464" t="str">
        <f>IFERROR(VLOOKUP(B390,'Validaciones SEVRI'!$D$2:$E$1000,2,FALSE),"")</f>
        <v/>
      </c>
      <c r="G390" s="465"/>
      <c r="H390" s="147"/>
      <c r="I390" s="148"/>
      <c r="K390" s="105">
        <f t="shared" si="42"/>
        <v>0</v>
      </c>
    </row>
    <row r="391" spans="1:27" ht="20.25" customHeight="1" x14ac:dyDescent="0.35">
      <c r="A391" s="112" t="str">
        <f>CONCATENATE(PAO!A387,". ", "4")</f>
        <v>43. 4</v>
      </c>
      <c r="B391" s="104"/>
      <c r="C391" s="104"/>
      <c r="D391" s="104"/>
      <c r="E391" s="146"/>
      <c r="F391" s="464" t="str">
        <f>IFERROR(VLOOKUP(B391,'Validaciones SEVRI'!$D$2:$E$1000,2,FALSE),"")</f>
        <v/>
      </c>
      <c r="G391" s="465"/>
      <c r="H391" s="147"/>
      <c r="I391" s="148"/>
      <c r="K391" s="105">
        <f t="shared" si="42"/>
        <v>0</v>
      </c>
    </row>
    <row r="392" spans="1:27" ht="20.25" customHeight="1" x14ac:dyDescent="0.35">
      <c r="A392" s="112" t="str">
        <f>CONCATENATE(PAO!A387,". ", "5")</f>
        <v>43. 5</v>
      </c>
      <c r="B392" s="104"/>
      <c r="C392" s="104"/>
      <c r="D392" s="104"/>
      <c r="E392" s="146"/>
      <c r="F392" s="464" t="str">
        <f>IFERROR(VLOOKUP(B392,'Validaciones SEVRI'!$D$2:$E$1000,2,FALSE),"")</f>
        <v/>
      </c>
      <c r="G392" s="465"/>
      <c r="H392" s="147"/>
      <c r="I392" s="148"/>
      <c r="K392" s="105">
        <f t="shared" si="42"/>
        <v>0</v>
      </c>
    </row>
    <row r="393" spans="1:27" ht="20.25" customHeight="1" x14ac:dyDescent="0.35">
      <c r="A393" s="112" t="str">
        <f>CONCATENATE(PAO!A387,". ", "6")</f>
        <v>43. 6</v>
      </c>
      <c r="B393" s="104"/>
      <c r="C393" s="104"/>
      <c r="D393" s="104"/>
      <c r="E393" s="146"/>
      <c r="F393" s="464" t="str">
        <f>IFERROR(VLOOKUP(B393,'Validaciones SEVRI'!$D$2:$E$1000,2,FALSE),"")</f>
        <v/>
      </c>
      <c r="G393" s="465"/>
      <c r="H393" s="147"/>
      <c r="I393" s="148"/>
      <c r="K393" s="105">
        <f t="shared" si="42"/>
        <v>0</v>
      </c>
    </row>
    <row r="394" spans="1:27" ht="20.25" customHeight="1" thickBot="1" x14ac:dyDescent="0.4">
      <c r="A394" s="112" t="str">
        <f>CONCATENATE(PAO!A387,". ", "7")</f>
        <v>43. 7</v>
      </c>
      <c r="B394" s="104"/>
      <c r="C394" s="104"/>
      <c r="D394" s="104"/>
      <c r="E394" s="146"/>
      <c r="F394" s="464" t="str">
        <f>IFERROR(VLOOKUP(B394,'Validaciones SEVRI'!$D$2:$E$1000,2,FALSE),"")</f>
        <v/>
      </c>
      <c r="G394" s="465"/>
      <c r="H394" s="147"/>
      <c r="I394" s="148"/>
      <c r="K394" s="105">
        <f t="shared" si="42"/>
        <v>0</v>
      </c>
    </row>
    <row r="395" spans="1:27" s="140" customFormat="1" ht="50.15" customHeight="1" thickBot="1" x14ac:dyDescent="0.3">
      <c r="A395" s="181" t="s">
        <v>935</v>
      </c>
      <c r="B395" s="459">
        <f>+PAO!B394</f>
        <v>0</v>
      </c>
      <c r="C395" s="460"/>
      <c r="D395" s="460"/>
      <c r="E395" s="460"/>
      <c r="F395" s="460"/>
      <c r="G395" s="460"/>
      <c r="H395" s="460"/>
      <c r="I395" s="460"/>
      <c r="J395" s="106"/>
      <c r="K395" s="105"/>
      <c r="L395" s="106"/>
      <c r="M395" s="106"/>
      <c r="N395" s="106"/>
      <c r="O395" s="106"/>
      <c r="P395" s="106"/>
      <c r="Q395" s="106"/>
      <c r="R395" s="106"/>
      <c r="S395" s="106"/>
      <c r="T395" s="106"/>
      <c r="U395" s="106"/>
      <c r="V395" s="106"/>
      <c r="W395" s="106"/>
      <c r="X395" s="106"/>
      <c r="Y395" s="106"/>
      <c r="Z395" s="106"/>
      <c r="AA395" s="106"/>
    </row>
    <row r="396" spans="1:27" ht="50.15" customHeight="1" x14ac:dyDescent="0.35">
      <c r="A396" s="180" t="s">
        <v>936</v>
      </c>
      <c r="B396" s="461" t="str">
        <f>CONCATENATE(PAO!A396,". ",PAO!A397)</f>
        <v xml:space="preserve">44. </v>
      </c>
      <c r="C396" s="462"/>
      <c r="D396" s="462"/>
      <c r="E396" s="462"/>
      <c r="F396" s="462"/>
      <c r="G396" s="462"/>
      <c r="H396" s="462"/>
      <c r="I396" s="463"/>
      <c r="K396" s="110"/>
      <c r="L396" s="114"/>
      <c r="M396" s="114"/>
      <c r="N396" s="111"/>
      <c r="O396" s="111"/>
      <c r="P396" s="111"/>
      <c r="Q396" s="111"/>
      <c r="R396" s="111"/>
      <c r="S396" s="111"/>
      <c r="T396" s="111"/>
      <c r="U396" s="111"/>
      <c r="V396" s="111"/>
      <c r="W396" s="111"/>
      <c r="X396" s="111"/>
      <c r="Y396" s="111"/>
      <c r="Z396" s="111"/>
      <c r="AA396" s="111"/>
    </row>
    <row r="397" spans="1:27" ht="20.25" customHeight="1" x14ac:dyDescent="0.35">
      <c r="A397" s="112" t="str">
        <f>CONCATENATE(PAO!A396,". ", "1")</f>
        <v>44. 1</v>
      </c>
      <c r="B397" s="104"/>
      <c r="C397" s="104"/>
      <c r="D397" s="104"/>
      <c r="E397" s="146"/>
      <c r="F397" s="464" t="str">
        <f>IFERROR(VLOOKUP(B397,'Validaciones SEVRI'!$D$2:$E$1000,2,FALSE),"")</f>
        <v/>
      </c>
      <c r="G397" s="465"/>
      <c r="H397" s="147"/>
      <c r="I397" s="148"/>
      <c r="K397" s="105">
        <f t="shared" ref="K397:K403" si="43">IF(B397&lt;1,0, 1)</f>
        <v>0</v>
      </c>
    </row>
    <row r="398" spans="1:27" ht="20.25" customHeight="1" x14ac:dyDescent="0.35">
      <c r="A398" s="112" t="str">
        <f>CONCATENATE(PAO!A396,". ", "2")</f>
        <v>44. 2</v>
      </c>
      <c r="B398" s="104"/>
      <c r="C398" s="104"/>
      <c r="D398" s="104"/>
      <c r="E398" s="146"/>
      <c r="F398" s="464" t="str">
        <f>IFERROR(VLOOKUP(B398,'Validaciones SEVRI'!$D$2:$E$1000,2,FALSE),"")</f>
        <v/>
      </c>
      <c r="G398" s="465"/>
      <c r="H398" s="147"/>
      <c r="I398" s="148"/>
      <c r="K398" s="105">
        <f t="shared" si="43"/>
        <v>0</v>
      </c>
    </row>
    <row r="399" spans="1:27" ht="20.25" customHeight="1" x14ac:dyDescent="0.35">
      <c r="A399" s="112" t="str">
        <f>CONCATENATE(PAO!A396,". ","3")</f>
        <v>44. 3</v>
      </c>
      <c r="B399" s="104"/>
      <c r="C399" s="104"/>
      <c r="D399" s="104"/>
      <c r="E399" s="146"/>
      <c r="F399" s="464" t="str">
        <f>IFERROR(VLOOKUP(B399,'Validaciones SEVRI'!$D$2:$E$1000,2,FALSE),"")</f>
        <v/>
      </c>
      <c r="G399" s="465"/>
      <c r="H399" s="147"/>
      <c r="I399" s="148"/>
      <c r="K399" s="105">
        <f t="shared" si="43"/>
        <v>0</v>
      </c>
    </row>
    <row r="400" spans="1:27" ht="20.25" customHeight="1" x14ac:dyDescent="0.35">
      <c r="A400" s="112" t="str">
        <f>CONCATENATE(PAO!A396,". ", "4")</f>
        <v>44. 4</v>
      </c>
      <c r="B400" s="104"/>
      <c r="C400" s="104"/>
      <c r="D400" s="104"/>
      <c r="E400" s="146"/>
      <c r="F400" s="464" t="str">
        <f>IFERROR(VLOOKUP(B400,'Validaciones SEVRI'!$D$2:$E$1000,2,FALSE),"")</f>
        <v/>
      </c>
      <c r="G400" s="465"/>
      <c r="H400" s="147"/>
      <c r="I400" s="148"/>
      <c r="K400" s="105">
        <f t="shared" si="43"/>
        <v>0</v>
      </c>
    </row>
    <row r="401" spans="1:27" ht="20.25" customHeight="1" x14ac:dyDescent="0.35">
      <c r="A401" s="112" t="str">
        <f>CONCATENATE(PAO!A396,". ", "5")</f>
        <v>44. 5</v>
      </c>
      <c r="B401" s="104"/>
      <c r="C401" s="104"/>
      <c r="D401" s="104"/>
      <c r="E401" s="146"/>
      <c r="F401" s="464" t="str">
        <f>IFERROR(VLOOKUP(B401,'Validaciones SEVRI'!$D$2:$E$1000,2,FALSE),"")</f>
        <v/>
      </c>
      <c r="G401" s="465"/>
      <c r="H401" s="147"/>
      <c r="I401" s="148"/>
      <c r="K401" s="105">
        <f t="shared" si="43"/>
        <v>0</v>
      </c>
    </row>
    <row r="402" spans="1:27" ht="20.25" customHeight="1" x14ac:dyDescent="0.35">
      <c r="A402" s="112" t="str">
        <f>CONCATENATE(PAO!A396,". ", "6")</f>
        <v>44. 6</v>
      </c>
      <c r="B402" s="104"/>
      <c r="C402" s="104"/>
      <c r="D402" s="104"/>
      <c r="E402" s="146"/>
      <c r="F402" s="464" t="str">
        <f>IFERROR(VLOOKUP(B402,'Validaciones SEVRI'!$D$2:$E$1000,2,FALSE),"")</f>
        <v/>
      </c>
      <c r="G402" s="465"/>
      <c r="H402" s="147"/>
      <c r="I402" s="148"/>
      <c r="K402" s="105">
        <f t="shared" si="43"/>
        <v>0</v>
      </c>
    </row>
    <row r="403" spans="1:27" ht="20.25" customHeight="1" thickBot="1" x14ac:dyDescent="0.4">
      <c r="A403" s="112" t="str">
        <f>CONCATENATE(PAO!A396,". ", "7")</f>
        <v>44. 7</v>
      </c>
      <c r="B403" s="104"/>
      <c r="C403" s="104"/>
      <c r="D403" s="104"/>
      <c r="E403" s="146"/>
      <c r="F403" s="464" t="str">
        <f>IFERROR(VLOOKUP(B403,'Validaciones SEVRI'!$D$2:$E$1000,2,FALSE),"")</f>
        <v/>
      </c>
      <c r="G403" s="465"/>
      <c r="H403" s="147"/>
      <c r="I403" s="148"/>
      <c r="K403" s="105">
        <f t="shared" si="43"/>
        <v>0</v>
      </c>
    </row>
    <row r="404" spans="1:27" s="140" customFormat="1" ht="50.15" customHeight="1" thickBot="1" x14ac:dyDescent="0.3">
      <c r="A404" s="181" t="s">
        <v>935</v>
      </c>
      <c r="B404" s="459">
        <f>+PAO!B403</f>
        <v>0</v>
      </c>
      <c r="C404" s="460"/>
      <c r="D404" s="460"/>
      <c r="E404" s="460"/>
      <c r="F404" s="460"/>
      <c r="G404" s="460"/>
      <c r="H404" s="460"/>
      <c r="I404" s="460"/>
      <c r="J404" s="106"/>
      <c r="K404" s="105"/>
      <c r="L404" s="106"/>
      <c r="M404" s="106"/>
      <c r="N404" s="106"/>
      <c r="O404" s="106"/>
      <c r="P404" s="106"/>
      <c r="Q404" s="106"/>
      <c r="R404" s="106"/>
      <c r="S404" s="106"/>
      <c r="T404" s="106"/>
      <c r="U404" s="106"/>
      <c r="V404" s="106"/>
      <c r="W404" s="106"/>
      <c r="X404" s="106"/>
      <c r="Y404" s="106"/>
      <c r="Z404" s="106"/>
      <c r="AA404" s="106"/>
    </row>
    <row r="405" spans="1:27" ht="50.15" customHeight="1" x14ac:dyDescent="0.35">
      <c r="A405" s="180" t="s">
        <v>936</v>
      </c>
      <c r="B405" s="461" t="str">
        <f>CONCATENATE(PAO!A405,". ",PAO!A406)</f>
        <v xml:space="preserve">45. </v>
      </c>
      <c r="C405" s="462"/>
      <c r="D405" s="462"/>
      <c r="E405" s="462"/>
      <c r="F405" s="462"/>
      <c r="G405" s="462"/>
      <c r="H405" s="462"/>
      <c r="I405" s="463"/>
      <c r="K405" s="110"/>
      <c r="L405" s="114"/>
      <c r="M405" s="114"/>
      <c r="N405" s="111"/>
      <c r="O405" s="111"/>
      <c r="P405" s="111"/>
      <c r="Q405" s="111"/>
      <c r="R405" s="111"/>
      <c r="S405" s="111"/>
      <c r="T405" s="111"/>
      <c r="U405" s="111"/>
      <c r="V405" s="111"/>
      <c r="W405" s="111"/>
      <c r="X405" s="111"/>
      <c r="Y405" s="111"/>
      <c r="Z405" s="111"/>
      <c r="AA405" s="111"/>
    </row>
    <row r="406" spans="1:27" ht="20.25" customHeight="1" x14ac:dyDescent="0.35">
      <c r="A406" s="112" t="str">
        <f>CONCATENATE(PAO!A405,". ", "1")</f>
        <v>45. 1</v>
      </c>
      <c r="B406" s="104"/>
      <c r="C406" s="104"/>
      <c r="D406" s="104"/>
      <c r="E406" s="146"/>
      <c r="F406" s="464" t="str">
        <f>IFERROR(VLOOKUP(B406,'Validaciones SEVRI'!$D$2:$E$1000,2,FALSE),"")</f>
        <v/>
      </c>
      <c r="G406" s="465"/>
      <c r="H406" s="147"/>
      <c r="I406" s="148"/>
      <c r="K406" s="105">
        <f t="shared" ref="K406:K412" si="44">IF(B406&lt;1,0, 1)</f>
        <v>0</v>
      </c>
    </row>
    <row r="407" spans="1:27" ht="20.25" customHeight="1" x14ac:dyDescent="0.35">
      <c r="A407" s="112" t="str">
        <f>CONCATENATE(PAO!A405,". ", "2")</f>
        <v>45. 2</v>
      </c>
      <c r="B407" s="104"/>
      <c r="C407" s="104"/>
      <c r="D407" s="104"/>
      <c r="E407" s="146"/>
      <c r="F407" s="464" t="str">
        <f>IFERROR(VLOOKUP(B407,'Validaciones SEVRI'!$D$2:$E$1000,2,FALSE),"")</f>
        <v/>
      </c>
      <c r="G407" s="465"/>
      <c r="H407" s="147"/>
      <c r="I407" s="148"/>
      <c r="K407" s="105">
        <f t="shared" si="44"/>
        <v>0</v>
      </c>
    </row>
    <row r="408" spans="1:27" ht="20.25" customHeight="1" x14ac:dyDescent="0.35">
      <c r="A408" s="112" t="str">
        <f>CONCATENATE(PAO!A405,". ","3")</f>
        <v>45. 3</v>
      </c>
      <c r="B408" s="104"/>
      <c r="C408" s="104"/>
      <c r="D408" s="104"/>
      <c r="E408" s="146"/>
      <c r="F408" s="464" t="str">
        <f>IFERROR(VLOOKUP(B408,'Validaciones SEVRI'!$D$2:$E$1000,2,FALSE),"")</f>
        <v/>
      </c>
      <c r="G408" s="465"/>
      <c r="H408" s="147"/>
      <c r="I408" s="148"/>
      <c r="K408" s="105">
        <f t="shared" si="44"/>
        <v>0</v>
      </c>
    </row>
    <row r="409" spans="1:27" ht="20.25" customHeight="1" x14ac:dyDescent="0.35">
      <c r="A409" s="112" t="str">
        <f>CONCATENATE(PAO!A405,". ", "4")</f>
        <v>45. 4</v>
      </c>
      <c r="B409" s="104"/>
      <c r="C409" s="104"/>
      <c r="D409" s="104"/>
      <c r="E409" s="146"/>
      <c r="F409" s="464" t="str">
        <f>IFERROR(VLOOKUP(B409,'Validaciones SEVRI'!$D$2:$E$1000,2,FALSE),"")</f>
        <v/>
      </c>
      <c r="G409" s="465"/>
      <c r="H409" s="147"/>
      <c r="I409" s="148"/>
      <c r="K409" s="105">
        <f t="shared" si="44"/>
        <v>0</v>
      </c>
    </row>
    <row r="410" spans="1:27" ht="20.25" customHeight="1" x14ac:dyDescent="0.35">
      <c r="A410" s="112" t="str">
        <f>CONCATENATE(PAO!A405,". ", "5")</f>
        <v>45. 5</v>
      </c>
      <c r="B410" s="104"/>
      <c r="C410" s="104"/>
      <c r="D410" s="104"/>
      <c r="E410" s="146"/>
      <c r="F410" s="464" t="str">
        <f>IFERROR(VLOOKUP(B410,'Validaciones SEVRI'!$D$2:$E$1000,2,FALSE),"")</f>
        <v/>
      </c>
      <c r="G410" s="465"/>
      <c r="H410" s="147"/>
      <c r="I410" s="148"/>
      <c r="K410" s="105">
        <f t="shared" si="44"/>
        <v>0</v>
      </c>
    </row>
    <row r="411" spans="1:27" ht="20.25" customHeight="1" x14ac:dyDescent="0.35">
      <c r="A411" s="112" t="str">
        <f>CONCATENATE(PAO!A405,". ", "6")</f>
        <v>45. 6</v>
      </c>
      <c r="B411" s="104"/>
      <c r="C411" s="104"/>
      <c r="D411" s="104"/>
      <c r="E411" s="146"/>
      <c r="F411" s="464" t="str">
        <f>IFERROR(VLOOKUP(B411,'Validaciones SEVRI'!$D$2:$E$1000,2,FALSE),"")</f>
        <v/>
      </c>
      <c r="G411" s="465"/>
      <c r="H411" s="147"/>
      <c r="I411" s="148"/>
      <c r="K411" s="105">
        <f t="shared" si="44"/>
        <v>0</v>
      </c>
    </row>
    <row r="412" spans="1:27" ht="20.25" customHeight="1" thickBot="1" x14ac:dyDescent="0.4">
      <c r="A412" s="112" t="str">
        <f>CONCATENATE(PAO!A405,". ", "7")</f>
        <v>45. 7</v>
      </c>
      <c r="B412" s="104"/>
      <c r="C412" s="104"/>
      <c r="D412" s="104"/>
      <c r="E412" s="146"/>
      <c r="F412" s="464" t="str">
        <f>IFERROR(VLOOKUP(B412,'Validaciones SEVRI'!$D$2:$E$1000,2,FALSE),"")</f>
        <v/>
      </c>
      <c r="G412" s="465"/>
      <c r="H412" s="147"/>
      <c r="I412" s="148"/>
      <c r="K412" s="105">
        <f t="shared" si="44"/>
        <v>0</v>
      </c>
    </row>
    <row r="413" spans="1:27" s="140" customFormat="1" ht="50.15" customHeight="1" thickBot="1" x14ac:dyDescent="0.3">
      <c r="A413" s="181" t="s">
        <v>935</v>
      </c>
      <c r="B413" s="459">
        <f>+PAO!B412</f>
        <v>0</v>
      </c>
      <c r="C413" s="460"/>
      <c r="D413" s="460"/>
      <c r="E413" s="460"/>
      <c r="F413" s="460"/>
      <c r="G413" s="460"/>
      <c r="H413" s="460"/>
      <c r="I413" s="460"/>
      <c r="J413" s="106"/>
      <c r="K413" s="105"/>
      <c r="L413" s="106"/>
      <c r="M413" s="106"/>
      <c r="N413" s="106"/>
      <c r="O413" s="106"/>
      <c r="P413" s="106"/>
      <c r="Q413" s="106"/>
      <c r="R413" s="106"/>
      <c r="S413" s="106"/>
      <c r="T413" s="106"/>
      <c r="U413" s="106"/>
      <c r="V413" s="106"/>
      <c r="W413" s="106"/>
      <c r="X413" s="106"/>
      <c r="Y413" s="106"/>
      <c r="Z413" s="106"/>
      <c r="AA413" s="106"/>
    </row>
    <row r="414" spans="1:27" ht="50.15" customHeight="1" x14ac:dyDescent="0.35">
      <c r="A414" s="180" t="s">
        <v>936</v>
      </c>
      <c r="B414" s="461" t="str">
        <f>CONCATENATE(PAO!A414,". ",PAO!A415)</f>
        <v xml:space="preserve">46. </v>
      </c>
      <c r="C414" s="462"/>
      <c r="D414" s="462"/>
      <c r="E414" s="462"/>
      <c r="F414" s="462"/>
      <c r="G414" s="462"/>
      <c r="H414" s="462"/>
      <c r="I414" s="463"/>
      <c r="K414" s="110"/>
      <c r="L414" s="114"/>
      <c r="M414" s="114"/>
      <c r="N414" s="111"/>
      <c r="O414" s="111"/>
      <c r="P414" s="111"/>
      <c r="Q414" s="111"/>
      <c r="R414" s="111"/>
      <c r="S414" s="111"/>
      <c r="T414" s="111"/>
      <c r="U414" s="111"/>
      <c r="V414" s="111"/>
      <c r="W414" s="111"/>
      <c r="X414" s="111"/>
      <c r="Y414" s="111"/>
      <c r="Z414" s="111"/>
      <c r="AA414" s="111"/>
    </row>
    <row r="415" spans="1:27" ht="20.25" customHeight="1" x14ac:dyDescent="0.35">
      <c r="A415" s="112" t="str">
        <f>CONCATENATE(PAO!A414,". ", "1")</f>
        <v>46. 1</v>
      </c>
      <c r="B415" s="104"/>
      <c r="C415" s="104"/>
      <c r="D415" s="104"/>
      <c r="E415" s="146"/>
      <c r="F415" s="464" t="str">
        <f>IFERROR(VLOOKUP(B415,'Validaciones SEVRI'!$D$2:$E$1000,2,FALSE),"")</f>
        <v/>
      </c>
      <c r="G415" s="465"/>
      <c r="H415" s="147"/>
      <c r="I415" s="148"/>
      <c r="K415" s="105">
        <f t="shared" ref="K415:K421" si="45">IF(B415&lt;1,0, 1)</f>
        <v>0</v>
      </c>
    </row>
    <row r="416" spans="1:27" ht="20.25" customHeight="1" x14ac:dyDescent="0.35">
      <c r="A416" s="112" t="str">
        <f>CONCATENATE(PAO!A414,". ", "2")</f>
        <v>46. 2</v>
      </c>
      <c r="B416" s="104"/>
      <c r="C416" s="104"/>
      <c r="D416" s="104"/>
      <c r="E416" s="146"/>
      <c r="F416" s="464" t="str">
        <f>IFERROR(VLOOKUP(B416,'Validaciones SEVRI'!$D$2:$E$1000,2,FALSE),"")</f>
        <v/>
      </c>
      <c r="G416" s="465"/>
      <c r="H416" s="147"/>
      <c r="I416" s="148"/>
      <c r="K416" s="105">
        <f t="shared" si="45"/>
        <v>0</v>
      </c>
    </row>
    <row r="417" spans="1:27" ht="20.25" customHeight="1" x14ac:dyDescent="0.35">
      <c r="A417" s="112" t="str">
        <f>CONCATENATE(PAO!A414,". ","3")</f>
        <v>46. 3</v>
      </c>
      <c r="B417" s="104"/>
      <c r="C417" s="104"/>
      <c r="D417" s="104"/>
      <c r="E417" s="146"/>
      <c r="F417" s="464" t="str">
        <f>IFERROR(VLOOKUP(B417,'Validaciones SEVRI'!$D$2:$E$1000,2,FALSE),"")</f>
        <v/>
      </c>
      <c r="G417" s="465"/>
      <c r="H417" s="147"/>
      <c r="I417" s="148"/>
      <c r="K417" s="105">
        <f t="shared" si="45"/>
        <v>0</v>
      </c>
    </row>
    <row r="418" spans="1:27" ht="20.25" customHeight="1" x14ac:dyDescent="0.35">
      <c r="A418" s="112" t="str">
        <f>CONCATENATE(PAO!A414,". ", "4")</f>
        <v>46. 4</v>
      </c>
      <c r="B418" s="104"/>
      <c r="C418" s="104"/>
      <c r="D418" s="104"/>
      <c r="E418" s="146"/>
      <c r="F418" s="464" t="str">
        <f>IFERROR(VLOOKUP(B418,'Validaciones SEVRI'!$D$2:$E$1000,2,FALSE),"")</f>
        <v/>
      </c>
      <c r="G418" s="465"/>
      <c r="H418" s="147"/>
      <c r="I418" s="148"/>
      <c r="K418" s="105">
        <f t="shared" si="45"/>
        <v>0</v>
      </c>
    </row>
    <row r="419" spans="1:27" ht="20.25" customHeight="1" x14ac:dyDescent="0.35">
      <c r="A419" s="112" t="str">
        <f>CONCATENATE(PAO!A414,". ", "5")</f>
        <v>46. 5</v>
      </c>
      <c r="B419" s="104"/>
      <c r="C419" s="104"/>
      <c r="D419" s="104"/>
      <c r="E419" s="146"/>
      <c r="F419" s="464" t="str">
        <f>IFERROR(VLOOKUP(B419,'Validaciones SEVRI'!$D$2:$E$1000,2,FALSE),"")</f>
        <v/>
      </c>
      <c r="G419" s="465"/>
      <c r="H419" s="147"/>
      <c r="I419" s="148"/>
      <c r="K419" s="105">
        <f t="shared" si="45"/>
        <v>0</v>
      </c>
    </row>
    <row r="420" spans="1:27" ht="20.25" customHeight="1" x14ac:dyDescent="0.35">
      <c r="A420" s="112" t="str">
        <f>CONCATENATE(PAO!A414,". ", "6")</f>
        <v>46. 6</v>
      </c>
      <c r="B420" s="104"/>
      <c r="C420" s="104"/>
      <c r="D420" s="104"/>
      <c r="E420" s="146"/>
      <c r="F420" s="464" t="str">
        <f>IFERROR(VLOOKUP(B420,'Validaciones SEVRI'!$D$2:$E$1000,2,FALSE),"")</f>
        <v/>
      </c>
      <c r="G420" s="465"/>
      <c r="H420" s="147"/>
      <c r="I420" s="148"/>
      <c r="K420" s="105">
        <f t="shared" si="45"/>
        <v>0</v>
      </c>
    </row>
    <row r="421" spans="1:27" ht="20.25" customHeight="1" thickBot="1" x14ac:dyDescent="0.4">
      <c r="A421" s="112" t="str">
        <f>CONCATENATE(PAO!A414,". ", "7")</f>
        <v>46. 7</v>
      </c>
      <c r="B421" s="104"/>
      <c r="C421" s="104"/>
      <c r="D421" s="104"/>
      <c r="E421" s="146"/>
      <c r="F421" s="464" t="str">
        <f>IFERROR(VLOOKUP(B421,'Validaciones SEVRI'!$D$2:$E$1000,2,FALSE),"")</f>
        <v/>
      </c>
      <c r="G421" s="465"/>
      <c r="H421" s="147"/>
      <c r="I421" s="148"/>
      <c r="K421" s="105">
        <f t="shared" si="45"/>
        <v>0</v>
      </c>
    </row>
    <row r="422" spans="1:27" s="140" customFormat="1" ht="50.15" customHeight="1" thickBot="1" x14ac:dyDescent="0.3">
      <c r="A422" s="181" t="s">
        <v>935</v>
      </c>
      <c r="B422" s="459">
        <f>+PAO!B421</f>
        <v>0</v>
      </c>
      <c r="C422" s="460"/>
      <c r="D422" s="460"/>
      <c r="E422" s="460"/>
      <c r="F422" s="460"/>
      <c r="G422" s="460"/>
      <c r="H422" s="460"/>
      <c r="I422" s="460"/>
      <c r="J422" s="106"/>
      <c r="K422" s="105"/>
      <c r="L422" s="106"/>
      <c r="M422" s="106"/>
      <c r="N422" s="106"/>
      <c r="O422" s="106"/>
      <c r="P422" s="106"/>
      <c r="Q422" s="106"/>
      <c r="R422" s="106"/>
      <c r="S422" s="106"/>
      <c r="T422" s="106"/>
      <c r="U422" s="106"/>
      <c r="V422" s="106"/>
      <c r="W422" s="106"/>
      <c r="X422" s="106"/>
      <c r="Y422" s="106"/>
      <c r="Z422" s="106"/>
      <c r="AA422" s="106"/>
    </row>
    <row r="423" spans="1:27" ht="50.15" customHeight="1" x14ac:dyDescent="0.35">
      <c r="A423" s="180" t="s">
        <v>936</v>
      </c>
      <c r="B423" s="461" t="str">
        <f>CONCATENATE(PAO!A423,". ",PAO!A424)</f>
        <v xml:space="preserve">47. </v>
      </c>
      <c r="C423" s="462"/>
      <c r="D423" s="462"/>
      <c r="E423" s="462"/>
      <c r="F423" s="462"/>
      <c r="G423" s="462"/>
      <c r="H423" s="462"/>
      <c r="I423" s="463"/>
      <c r="K423" s="110"/>
      <c r="L423" s="114"/>
      <c r="M423" s="114"/>
      <c r="N423" s="111"/>
      <c r="O423" s="111"/>
      <c r="P423" s="111"/>
      <c r="Q423" s="111"/>
      <c r="R423" s="111"/>
      <c r="S423" s="111"/>
      <c r="T423" s="111"/>
      <c r="U423" s="111"/>
      <c r="V423" s="111"/>
      <c r="W423" s="111"/>
      <c r="X423" s="111"/>
      <c r="Y423" s="111"/>
      <c r="Z423" s="111"/>
      <c r="AA423" s="111"/>
    </row>
    <row r="424" spans="1:27" ht="20.25" customHeight="1" x14ac:dyDescent="0.35">
      <c r="A424" s="112" t="str">
        <f>CONCATENATE(PAO!A423,". ", "1")</f>
        <v>47. 1</v>
      </c>
      <c r="B424" s="104"/>
      <c r="C424" s="104"/>
      <c r="D424" s="104"/>
      <c r="E424" s="146"/>
      <c r="F424" s="464" t="str">
        <f>IFERROR(VLOOKUP(B424,'Validaciones SEVRI'!$D$2:$E$1000,2,FALSE),"")</f>
        <v/>
      </c>
      <c r="G424" s="465"/>
      <c r="H424" s="147"/>
      <c r="I424" s="148"/>
      <c r="K424" s="105">
        <f t="shared" ref="K424:K430" si="46">IF(B424&lt;1,0, 1)</f>
        <v>0</v>
      </c>
    </row>
    <row r="425" spans="1:27" ht="20.25" customHeight="1" x14ac:dyDescent="0.35">
      <c r="A425" s="112" t="str">
        <f>CONCATENATE(PAO!A423,". ", "2")</f>
        <v>47. 2</v>
      </c>
      <c r="B425" s="104"/>
      <c r="C425" s="104"/>
      <c r="D425" s="104"/>
      <c r="E425" s="146"/>
      <c r="F425" s="464" t="str">
        <f>IFERROR(VLOOKUP(B425,'Validaciones SEVRI'!$D$2:$E$1000,2,FALSE),"")</f>
        <v/>
      </c>
      <c r="G425" s="465"/>
      <c r="H425" s="147"/>
      <c r="I425" s="148"/>
      <c r="K425" s="105">
        <f t="shared" si="46"/>
        <v>0</v>
      </c>
    </row>
    <row r="426" spans="1:27" ht="20.25" customHeight="1" x14ac:dyDescent="0.35">
      <c r="A426" s="112" t="str">
        <f>CONCATENATE(PAO!A423,". ","3")</f>
        <v>47. 3</v>
      </c>
      <c r="B426" s="104"/>
      <c r="C426" s="104"/>
      <c r="D426" s="104"/>
      <c r="E426" s="146"/>
      <c r="F426" s="464" t="str">
        <f>IFERROR(VLOOKUP(B426,'Validaciones SEVRI'!$D$2:$E$1000,2,FALSE),"")</f>
        <v/>
      </c>
      <c r="G426" s="465"/>
      <c r="H426" s="147"/>
      <c r="I426" s="148"/>
      <c r="K426" s="105">
        <f t="shared" si="46"/>
        <v>0</v>
      </c>
    </row>
    <row r="427" spans="1:27" ht="20.25" customHeight="1" x14ac:dyDescent="0.35">
      <c r="A427" s="112" t="str">
        <f>CONCATENATE(PAO!A423,". ", "4")</f>
        <v>47. 4</v>
      </c>
      <c r="B427" s="104"/>
      <c r="C427" s="104"/>
      <c r="D427" s="104"/>
      <c r="E427" s="146"/>
      <c r="F427" s="464" t="str">
        <f>IFERROR(VLOOKUP(B427,'Validaciones SEVRI'!$D$2:$E$1000,2,FALSE),"")</f>
        <v/>
      </c>
      <c r="G427" s="465"/>
      <c r="H427" s="147"/>
      <c r="I427" s="148"/>
      <c r="K427" s="105">
        <f t="shared" si="46"/>
        <v>0</v>
      </c>
    </row>
    <row r="428" spans="1:27" ht="20.25" customHeight="1" x14ac:dyDescent="0.35">
      <c r="A428" s="112" t="str">
        <f>CONCATENATE(PAO!A423,". ", "5")</f>
        <v>47. 5</v>
      </c>
      <c r="B428" s="104"/>
      <c r="C428" s="104"/>
      <c r="D428" s="104"/>
      <c r="E428" s="146"/>
      <c r="F428" s="464" t="str">
        <f>IFERROR(VLOOKUP(B428,'Validaciones SEVRI'!$D$2:$E$1000,2,FALSE),"")</f>
        <v/>
      </c>
      <c r="G428" s="465"/>
      <c r="H428" s="147"/>
      <c r="I428" s="148"/>
      <c r="K428" s="105">
        <f t="shared" si="46"/>
        <v>0</v>
      </c>
    </row>
    <row r="429" spans="1:27" ht="20.25" customHeight="1" x14ac:dyDescent="0.35">
      <c r="A429" s="112" t="str">
        <f>CONCATENATE(PAO!A423,". ", "6")</f>
        <v>47. 6</v>
      </c>
      <c r="B429" s="104"/>
      <c r="C429" s="104"/>
      <c r="D429" s="104"/>
      <c r="E429" s="146"/>
      <c r="F429" s="464" t="str">
        <f>IFERROR(VLOOKUP(B429,'Validaciones SEVRI'!$D$2:$E$1000,2,FALSE),"")</f>
        <v/>
      </c>
      <c r="G429" s="465"/>
      <c r="H429" s="147"/>
      <c r="I429" s="148"/>
      <c r="K429" s="105">
        <f t="shared" si="46"/>
        <v>0</v>
      </c>
    </row>
    <row r="430" spans="1:27" ht="20.25" customHeight="1" thickBot="1" x14ac:dyDescent="0.4">
      <c r="A430" s="112" t="str">
        <f>CONCATENATE(PAO!A423,". ", "7")</f>
        <v>47. 7</v>
      </c>
      <c r="B430" s="104"/>
      <c r="C430" s="104"/>
      <c r="D430" s="104"/>
      <c r="E430" s="146"/>
      <c r="F430" s="464" t="str">
        <f>IFERROR(VLOOKUP(B430,'Validaciones SEVRI'!$D$2:$E$1000,2,FALSE),"")</f>
        <v/>
      </c>
      <c r="G430" s="465"/>
      <c r="H430" s="147"/>
      <c r="I430" s="148"/>
      <c r="K430" s="105">
        <f t="shared" si="46"/>
        <v>0</v>
      </c>
    </row>
    <row r="431" spans="1:27" s="140" customFormat="1" ht="50.15" customHeight="1" thickBot="1" x14ac:dyDescent="0.3">
      <c r="A431" s="181" t="s">
        <v>935</v>
      </c>
      <c r="B431" s="459">
        <f>+PAO!B430</f>
        <v>0</v>
      </c>
      <c r="C431" s="460"/>
      <c r="D431" s="460"/>
      <c r="E431" s="460"/>
      <c r="F431" s="460"/>
      <c r="G431" s="460"/>
      <c r="H431" s="460"/>
      <c r="I431" s="460"/>
      <c r="J431" s="106"/>
      <c r="K431" s="105"/>
      <c r="L431" s="106"/>
      <c r="M431" s="106"/>
      <c r="N431" s="106"/>
      <c r="O431" s="106"/>
      <c r="P431" s="106"/>
      <c r="Q431" s="106"/>
      <c r="R431" s="106"/>
      <c r="S431" s="106"/>
      <c r="T431" s="106"/>
      <c r="U431" s="106"/>
      <c r="V431" s="106"/>
      <c r="W431" s="106"/>
      <c r="X431" s="106"/>
      <c r="Y431" s="106"/>
      <c r="Z431" s="106"/>
      <c r="AA431" s="106"/>
    </row>
    <row r="432" spans="1:27" ht="50.15" customHeight="1" x14ac:dyDescent="0.35">
      <c r="A432" s="180" t="s">
        <v>936</v>
      </c>
      <c r="B432" s="461" t="str">
        <f>CONCATENATE(PAO!A432,". ",PAO!A433)</f>
        <v xml:space="preserve">48. </v>
      </c>
      <c r="C432" s="462"/>
      <c r="D432" s="462"/>
      <c r="E432" s="462"/>
      <c r="F432" s="462"/>
      <c r="G432" s="462"/>
      <c r="H432" s="462"/>
      <c r="I432" s="463"/>
      <c r="K432" s="110"/>
      <c r="L432" s="114"/>
      <c r="M432" s="114"/>
      <c r="N432" s="111"/>
      <c r="O432" s="111"/>
      <c r="P432" s="111"/>
      <c r="Q432" s="111"/>
      <c r="R432" s="111"/>
      <c r="S432" s="111"/>
      <c r="T432" s="111"/>
      <c r="U432" s="111"/>
      <c r="V432" s="111"/>
      <c r="W432" s="111"/>
      <c r="X432" s="111"/>
      <c r="Y432" s="111"/>
      <c r="Z432" s="111"/>
      <c r="AA432" s="111"/>
    </row>
    <row r="433" spans="1:27" ht="20.25" customHeight="1" x14ac:dyDescent="0.35">
      <c r="A433" s="112" t="str">
        <f>CONCATENATE(PAO!A432,". ", "1")</f>
        <v>48. 1</v>
      </c>
      <c r="B433" s="104"/>
      <c r="C433" s="104"/>
      <c r="D433" s="104"/>
      <c r="E433" s="146"/>
      <c r="F433" s="464" t="str">
        <f>IFERROR(VLOOKUP(B433,'Validaciones SEVRI'!$D$2:$E$1000,2,FALSE),"")</f>
        <v/>
      </c>
      <c r="G433" s="465"/>
      <c r="H433" s="147"/>
      <c r="I433" s="148"/>
      <c r="K433" s="105">
        <f t="shared" ref="K433:K439" si="47">IF(B433&lt;1,0, 1)</f>
        <v>0</v>
      </c>
    </row>
    <row r="434" spans="1:27" ht="20.25" customHeight="1" x14ac:dyDescent="0.35">
      <c r="A434" s="112" t="str">
        <f>CONCATENATE(PAO!A432,". ", "2")</f>
        <v>48. 2</v>
      </c>
      <c r="B434" s="104"/>
      <c r="C434" s="104"/>
      <c r="D434" s="104"/>
      <c r="E434" s="146"/>
      <c r="F434" s="464" t="str">
        <f>IFERROR(VLOOKUP(B434,'Validaciones SEVRI'!$D$2:$E$1000,2,FALSE),"")</f>
        <v/>
      </c>
      <c r="G434" s="465"/>
      <c r="H434" s="147"/>
      <c r="I434" s="148"/>
      <c r="K434" s="105">
        <f t="shared" si="47"/>
        <v>0</v>
      </c>
    </row>
    <row r="435" spans="1:27" ht="20.25" customHeight="1" x14ac:dyDescent="0.35">
      <c r="A435" s="112" t="str">
        <f>CONCATENATE(PAO!A432,". ","3")</f>
        <v>48. 3</v>
      </c>
      <c r="B435" s="104"/>
      <c r="C435" s="104"/>
      <c r="D435" s="104"/>
      <c r="E435" s="146"/>
      <c r="F435" s="464" t="str">
        <f>IFERROR(VLOOKUP(B435,'Validaciones SEVRI'!$D$2:$E$1000,2,FALSE),"")</f>
        <v/>
      </c>
      <c r="G435" s="465"/>
      <c r="H435" s="147"/>
      <c r="I435" s="148"/>
      <c r="K435" s="105">
        <f t="shared" si="47"/>
        <v>0</v>
      </c>
    </row>
    <row r="436" spans="1:27" ht="20.25" customHeight="1" x14ac:dyDescent="0.35">
      <c r="A436" s="112" t="str">
        <f>CONCATENATE(PAO!A432,". ", "4")</f>
        <v>48. 4</v>
      </c>
      <c r="B436" s="104"/>
      <c r="C436" s="104"/>
      <c r="D436" s="104"/>
      <c r="E436" s="146"/>
      <c r="F436" s="464" t="str">
        <f>IFERROR(VLOOKUP(B436,'Validaciones SEVRI'!$D$2:$E$1000,2,FALSE),"")</f>
        <v/>
      </c>
      <c r="G436" s="465"/>
      <c r="H436" s="147"/>
      <c r="I436" s="148"/>
      <c r="K436" s="105">
        <f t="shared" si="47"/>
        <v>0</v>
      </c>
    </row>
    <row r="437" spans="1:27" ht="20.25" customHeight="1" x14ac:dyDescent="0.35">
      <c r="A437" s="112" t="str">
        <f>CONCATENATE(PAO!A432,". ", "5")</f>
        <v>48. 5</v>
      </c>
      <c r="B437" s="104"/>
      <c r="C437" s="104"/>
      <c r="D437" s="104"/>
      <c r="E437" s="146"/>
      <c r="F437" s="464" t="str">
        <f>IFERROR(VLOOKUP(B437,'Validaciones SEVRI'!$D$2:$E$1000,2,FALSE),"")</f>
        <v/>
      </c>
      <c r="G437" s="465"/>
      <c r="H437" s="147"/>
      <c r="I437" s="148"/>
      <c r="K437" s="105">
        <f t="shared" si="47"/>
        <v>0</v>
      </c>
    </row>
    <row r="438" spans="1:27" ht="20.25" customHeight="1" x14ac:dyDescent="0.35">
      <c r="A438" s="112" t="str">
        <f>CONCATENATE(PAO!A432,". ", "6")</f>
        <v>48. 6</v>
      </c>
      <c r="B438" s="104"/>
      <c r="C438" s="104"/>
      <c r="D438" s="104"/>
      <c r="E438" s="146"/>
      <c r="F438" s="464" t="str">
        <f>IFERROR(VLOOKUP(B438,'Validaciones SEVRI'!$D$2:$E$1000,2,FALSE),"")</f>
        <v/>
      </c>
      <c r="G438" s="465"/>
      <c r="H438" s="147"/>
      <c r="I438" s="148"/>
      <c r="K438" s="105">
        <f t="shared" si="47"/>
        <v>0</v>
      </c>
    </row>
    <row r="439" spans="1:27" ht="20.25" customHeight="1" thickBot="1" x14ac:dyDescent="0.4">
      <c r="A439" s="112" t="str">
        <f>CONCATENATE(PAO!A432,". ", "7")</f>
        <v>48. 7</v>
      </c>
      <c r="B439" s="104"/>
      <c r="C439" s="104"/>
      <c r="D439" s="104"/>
      <c r="E439" s="146"/>
      <c r="F439" s="464" t="str">
        <f>IFERROR(VLOOKUP(B439,'Validaciones SEVRI'!$D$2:$E$1000,2,FALSE),"")</f>
        <v/>
      </c>
      <c r="G439" s="465"/>
      <c r="H439" s="147"/>
      <c r="I439" s="148"/>
      <c r="K439" s="105">
        <f t="shared" si="47"/>
        <v>0</v>
      </c>
    </row>
    <row r="440" spans="1:27" s="140" customFormat="1" ht="50.15" customHeight="1" thickBot="1" x14ac:dyDescent="0.3">
      <c r="A440" s="181" t="s">
        <v>935</v>
      </c>
      <c r="B440" s="459">
        <f>+PAO!B439</f>
        <v>0</v>
      </c>
      <c r="C440" s="460"/>
      <c r="D440" s="460"/>
      <c r="E440" s="460"/>
      <c r="F440" s="460"/>
      <c r="G440" s="460"/>
      <c r="H440" s="460"/>
      <c r="I440" s="460"/>
      <c r="J440" s="106"/>
      <c r="K440" s="105"/>
      <c r="L440" s="106"/>
      <c r="M440" s="106"/>
      <c r="N440" s="106"/>
      <c r="O440" s="106"/>
      <c r="P440" s="106"/>
      <c r="Q440" s="106"/>
      <c r="R440" s="106"/>
      <c r="S440" s="106"/>
      <c r="T440" s="106"/>
      <c r="U440" s="106"/>
      <c r="V440" s="106"/>
      <c r="W440" s="106"/>
      <c r="X440" s="106"/>
      <c r="Y440" s="106"/>
      <c r="Z440" s="106"/>
      <c r="AA440" s="106"/>
    </row>
    <row r="441" spans="1:27" ht="50.15" customHeight="1" x14ac:dyDescent="0.35">
      <c r="A441" s="180" t="s">
        <v>936</v>
      </c>
      <c r="B441" s="461" t="str">
        <f>CONCATENATE(PAO!A441,". ",PAO!A442)</f>
        <v xml:space="preserve">49. </v>
      </c>
      <c r="C441" s="462"/>
      <c r="D441" s="462"/>
      <c r="E441" s="462"/>
      <c r="F441" s="462"/>
      <c r="G441" s="462"/>
      <c r="H441" s="462"/>
      <c r="I441" s="463"/>
      <c r="K441" s="110"/>
      <c r="L441" s="114"/>
      <c r="M441" s="114"/>
      <c r="N441" s="111"/>
      <c r="O441" s="111"/>
      <c r="P441" s="111"/>
      <c r="Q441" s="111"/>
      <c r="R441" s="111"/>
      <c r="S441" s="111"/>
      <c r="T441" s="111"/>
      <c r="U441" s="111"/>
      <c r="V441" s="111"/>
      <c r="W441" s="111"/>
      <c r="X441" s="111"/>
      <c r="Y441" s="111"/>
      <c r="Z441" s="111"/>
      <c r="AA441" s="111"/>
    </row>
    <row r="442" spans="1:27" ht="20.25" customHeight="1" x14ac:dyDescent="0.35">
      <c r="A442" s="112" t="str">
        <f>CONCATENATE(PAO!A441,". ", "1")</f>
        <v>49. 1</v>
      </c>
      <c r="B442" s="104"/>
      <c r="C442" s="104"/>
      <c r="D442" s="104"/>
      <c r="E442" s="146"/>
      <c r="F442" s="464" t="str">
        <f>IFERROR(VLOOKUP(B442,'Validaciones SEVRI'!$D$2:$E$1000,2,FALSE),"")</f>
        <v/>
      </c>
      <c r="G442" s="465"/>
      <c r="H442" s="147"/>
      <c r="I442" s="148"/>
      <c r="K442" s="105">
        <f t="shared" ref="K442:K448" si="48">IF(B442&lt;1,0, 1)</f>
        <v>0</v>
      </c>
    </row>
    <row r="443" spans="1:27" ht="20.25" customHeight="1" x14ac:dyDescent="0.35">
      <c r="A443" s="112" t="str">
        <f>CONCATENATE(PAO!A441,". ", "2")</f>
        <v>49. 2</v>
      </c>
      <c r="B443" s="104"/>
      <c r="C443" s="104"/>
      <c r="D443" s="104"/>
      <c r="E443" s="146"/>
      <c r="F443" s="464" t="str">
        <f>IFERROR(VLOOKUP(B443,'Validaciones SEVRI'!$D$2:$E$1000,2,FALSE),"")</f>
        <v/>
      </c>
      <c r="G443" s="465"/>
      <c r="H443" s="147"/>
      <c r="I443" s="148"/>
      <c r="K443" s="105">
        <f t="shared" si="48"/>
        <v>0</v>
      </c>
    </row>
    <row r="444" spans="1:27" ht="20.25" customHeight="1" x14ac:dyDescent="0.35">
      <c r="A444" s="112" t="str">
        <f>CONCATENATE(PAO!A441,". ","3")</f>
        <v>49. 3</v>
      </c>
      <c r="B444" s="104"/>
      <c r="C444" s="104"/>
      <c r="D444" s="104"/>
      <c r="E444" s="146"/>
      <c r="F444" s="464" t="str">
        <f>IFERROR(VLOOKUP(B444,'Validaciones SEVRI'!$D$2:$E$1000,2,FALSE),"")</f>
        <v/>
      </c>
      <c r="G444" s="465"/>
      <c r="H444" s="147"/>
      <c r="I444" s="148"/>
      <c r="K444" s="105">
        <f t="shared" si="48"/>
        <v>0</v>
      </c>
    </row>
    <row r="445" spans="1:27" ht="20.25" customHeight="1" x14ac:dyDescent="0.35">
      <c r="A445" s="112" t="str">
        <f>CONCATENATE(PAO!A441,". ", "4")</f>
        <v>49. 4</v>
      </c>
      <c r="B445" s="104"/>
      <c r="C445" s="104"/>
      <c r="D445" s="104"/>
      <c r="E445" s="146"/>
      <c r="F445" s="464" t="str">
        <f>IFERROR(VLOOKUP(B445,'Validaciones SEVRI'!$D$2:$E$1000,2,FALSE),"")</f>
        <v/>
      </c>
      <c r="G445" s="465"/>
      <c r="H445" s="147"/>
      <c r="I445" s="148"/>
      <c r="K445" s="105">
        <f t="shared" si="48"/>
        <v>0</v>
      </c>
    </row>
    <row r="446" spans="1:27" ht="20.25" customHeight="1" x14ac:dyDescent="0.35">
      <c r="A446" s="112" t="str">
        <f>CONCATENATE(PAO!A441,". ", "5")</f>
        <v>49. 5</v>
      </c>
      <c r="B446" s="104"/>
      <c r="C446" s="104"/>
      <c r="D446" s="104"/>
      <c r="E446" s="146"/>
      <c r="F446" s="464" t="str">
        <f>IFERROR(VLOOKUP(B446,'Validaciones SEVRI'!$D$2:$E$1000,2,FALSE),"")</f>
        <v/>
      </c>
      <c r="G446" s="465"/>
      <c r="H446" s="147"/>
      <c r="I446" s="148"/>
      <c r="K446" s="105">
        <f t="shared" si="48"/>
        <v>0</v>
      </c>
    </row>
    <row r="447" spans="1:27" ht="20.25" customHeight="1" x14ac:dyDescent="0.35">
      <c r="A447" s="112" t="str">
        <f>CONCATENATE(PAO!A441,". ", "6")</f>
        <v>49. 6</v>
      </c>
      <c r="B447" s="104"/>
      <c r="C447" s="104"/>
      <c r="D447" s="104"/>
      <c r="E447" s="146"/>
      <c r="F447" s="464" t="str">
        <f>IFERROR(VLOOKUP(B447,'Validaciones SEVRI'!$D$2:$E$1000,2,FALSE),"")</f>
        <v/>
      </c>
      <c r="G447" s="465"/>
      <c r="H447" s="147"/>
      <c r="I447" s="148"/>
      <c r="K447" s="105">
        <f t="shared" si="48"/>
        <v>0</v>
      </c>
    </row>
    <row r="448" spans="1:27" ht="20.25" customHeight="1" thickBot="1" x14ac:dyDescent="0.4">
      <c r="A448" s="112" t="str">
        <f>CONCATENATE(PAO!A441,". ", "7")</f>
        <v>49. 7</v>
      </c>
      <c r="B448" s="104"/>
      <c r="C448" s="104"/>
      <c r="D448" s="104"/>
      <c r="E448" s="146"/>
      <c r="F448" s="464" t="str">
        <f>IFERROR(VLOOKUP(B448,'Validaciones SEVRI'!$D$2:$E$1000,2,FALSE),"")</f>
        <v/>
      </c>
      <c r="G448" s="465"/>
      <c r="H448" s="147"/>
      <c r="I448" s="148"/>
      <c r="K448" s="105">
        <f t="shared" si="48"/>
        <v>0</v>
      </c>
    </row>
    <row r="449" spans="1:27" s="140" customFormat="1" ht="50.15" customHeight="1" thickBot="1" x14ac:dyDescent="0.3">
      <c r="A449" s="181" t="s">
        <v>935</v>
      </c>
      <c r="B449" s="459">
        <f>+PAO!B448</f>
        <v>0</v>
      </c>
      <c r="C449" s="460"/>
      <c r="D449" s="460"/>
      <c r="E449" s="460"/>
      <c r="F449" s="460"/>
      <c r="G449" s="460"/>
      <c r="H449" s="460"/>
      <c r="I449" s="460"/>
      <c r="J449" s="106"/>
      <c r="K449" s="105"/>
      <c r="L449" s="106"/>
      <c r="M449" s="106"/>
      <c r="N449" s="106"/>
      <c r="O449" s="106"/>
      <c r="P449" s="106"/>
      <c r="Q449" s="106"/>
      <c r="R449" s="106"/>
      <c r="S449" s="106"/>
      <c r="T449" s="106"/>
      <c r="U449" s="106"/>
      <c r="V449" s="106"/>
      <c r="W449" s="106"/>
      <c r="X449" s="106"/>
      <c r="Y449" s="106"/>
      <c r="Z449" s="106"/>
      <c r="AA449" s="106"/>
    </row>
    <row r="450" spans="1:27" ht="50.15" customHeight="1" x14ac:dyDescent="0.35">
      <c r="A450" s="180" t="s">
        <v>936</v>
      </c>
      <c r="B450" s="461" t="str">
        <f>CONCATENATE(PAO!A450,". ",PAO!A451)</f>
        <v xml:space="preserve">50. </v>
      </c>
      <c r="C450" s="462"/>
      <c r="D450" s="462"/>
      <c r="E450" s="462"/>
      <c r="F450" s="462"/>
      <c r="G450" s="462"/>
      <c r="H450" s="462"/>
      <c r="I450" s="463"/>
      <c r="K450" s="110"/>
      <c r="L450" s="114"/>
      <c r="M450" s="114"/>
      <c r="N450" s="111"/>
      <c r="O450" s="111"/>
      <c r="P450" s="111"/>
      <c r="Q450" s="111"/>
      <c r="R450" s="111"/>
      <c r="S450" s="111"/>
      <c r="T450" s="111"/>
      <c r="U450" s="111"/>
      <c r="V450" s="111"/>
      <c r="W450" s="111"/>
      <c r="X450" s="111"/>
      <c r="Y450" s="111"/>
      <c r="Z450" s="111"/>
      <c r="AA450" s="111"/>
    </row>
    <row r="451" spans="1:27" ht="20.25" customHeight="1" x14ac:dyDescent="0.35">
      <c r="A451" s="112" t="str">
        <f>CONCATENATE(PAO!A450,". ", "1")</f>
        <v>50. 1</v>
      </c>
      <c r="B451" s="104"/>
      <c r="C451" s="104"/>
      <c r="D451" s="104"/>
      <c r="E451" s="146"/>
      <c r="F451" s="464" t="str">
        <f>IFERROR(VLOOKUP(B451,'Validaciones SEVRI'!$D$2:$E$1000,2,FALSE),"")</f>
        <v/>
      </c>
      <c r="G451" s="465"/>
      <c r="H451" s="147"/>
      <c r="I451" s="148"/>
      <c r="K451" s="105">
        <f t="shared" ref="K451:K457" si="49">IF(B451&lt;1,0, 1)</f>
        <v>0</v>
      </c>
    </row>
    <row r="452" spans="1:27" ht="20.25" customHeight="1" x14ac:dyDescent="0.35">
      <c r="A452" s="112" t="str">
        <f>CONCATENATE(PAO!A450,". ", "2")</f>
        <v>50. 2</v>
      </c>
      <c r="B452" s="104"/>
      <c r="C452" s="104"/>
      <c r="D452" s="104"/>
      <c r="E452" s="146"/>
      <c r="F452" s="464" t="str">
        <f>IFERROR(VLOOKUP(B452,'Validaciones SEVRI'!$D$2:$E$1000,2,FALSE),"")</f>
        <v/>
      </c>
      <c r="G452" s="465"/>
      <c r="H452" s="147"/>
      <c r="I452" s="148"/>
      <c r="K452" s="105">
        <f t="shared" si="49"/>
        <v>0</v>
      </c>
    </row>
    <row r="453" spans="1:27" ht="20.25" customHeight="1" x14ac:dyDescent="0.35">
      <c r="A453" s="112" t="str">
        <f>CONCATENATE(PAO!A450,". ","3")</f>
        <v>50. 3</v>
      </c>
      <c r="B453" s="104"/>
      <c r="C453" s="104"/>
      <c r="D453" s="104"/>
      <c r="E453" s="146"/>
      <c r="F453" s="464" t="str">
        <f>IFERROR(VLOOKUP(B453,'Validaciones SEVRI'!$D$2:$E$1000,2,FALSE),"")</f>
        <v/>
      </c>
      <c r="G453" s="465"/>
      <c r="H453" s="147"/>
      <c r="I453" s="148"/>
      <c r="K453" s="105">
        <f t="shared" si="49"/>
        <v>0</v>
      </c>
    </row>
    <row r="454" spans="1:27" ht="20.25" customHeight="1" x14ac:dyDescent="0.35">
      <c r="A454" s="112" t="str">
        <f>CONCATENATE(PAO!A450,". ", "4")</f>
        <v>50. 4</v>
      </c>
      <c r="B454" s="104"/>
      <c r="C454" s="104"/>
      <c r="D454" s="104"/>
      <c r="E454" s="146"/>
      <c r="F454" s="464" t="str">
        <f>IFERROR(VLOOKUP(B454,'Validaciones SEVRI'!$D$2:$E$1000,2,FALSE),"")</f>
        <v/>
      </c>
      <c r="G454" s="465"/>
      <c r="H454" s="147"/>
      <c r="I454" s="148"/>
      <c r="K454" s="105">
        <f t="shared" si="49"/>
        <v>0</v>
      </c>
    </row>
    <row r="455" spans="1:27" ht="20.25" customHeight="1" x14ac:dyDescent="0.35">
      <c r="A455" s="112" t="str">
        <f>CONCATENATE(PAO!A450,". ", "5")</f>
        <v>50. 5</v>
      </c>
      <c r="B455" s="104"/>
      <c r="C455" s="104"/>
      <c r="D455" s="104"/>
      <c r="E455" s="146"/>
      <c r="F455" s="464" t="str">
        <f>IFERROR(VLOOKUP(B455,'Validaciones SEVRI'!$D$2:$E$1000,2,FALSE),"")</f>
        <v/>
      </c>
      <c r="G455" s="465"/>
      <c r="H455" s="147"/>
      <c r="I455" s="148"/>
      <c r="K455" s="105">
        <f t="shared" si="49"/>
        <v>0</v>
      </c>
    </row>
    <row r="456" spans="1:27" ht="20.25" customHeight="1" x14ac:dyDescent="0.35">
      <c r="A456" s="112" t="str">
        <f>CONCATENATE(PAO!A450,". ", "6")</f>
        <v>50. 6</v>
      </c>
      <c r="B456" s="104"/>
      <c r="C456" s="104"/>
      <c r="D456" s="104"/>
      <c r="E456" s="146"/>
      <c r="F456" s="464" t="str">
        <f>IFERROR(VLOOKUP(B456,'Validaciones SEVRI'!$D$2:$E$1000,2,FALSE),"")</f>
        <v/>
      </c>
      <c r="G456" s="465"/>
      <c r="H456" s="147"/>
      <c r="I456" s="148"/>
      <c r="K456" s="105">
        <f t="shared" si="49"/>
        <v>0</v>
      </c>
    </row>
    <row r="457" spans="1:27" ht="20.25" customHeight="1" thickBot="1" x14ac:dyDescent="0.4">
      <c r="A457" s="112" t="str">
        <f>CONCATENATE(PAO!A450,". ", "7")</f>
        <v>50. 7</v>
      </c>
      <c r="B457" s="104"/>
      <c r="C457" s="104"/>
      <c r="D457" s="104"/>
      <c r="E457" s="146"/>
      <c r="F457" s="464" t="str">
        <f>IFERROR(VLOOKUP(B457,'Validaciones SEVRI'!$D$2:$E$1000,2,FALSE),"")</f>
        <v/>
      </c>
      <c r="G457" s="465"/>
      <c r="H457" s="147"/>
      <c r="I457" s="148"/>
      <c r="K457" s="105">
        <f t="shared" si="49"/>
        <v>0</v>
      </c>
    </row>
    <row r="458" spans="1:27" s="140" customFormat="1" ht="50.15" customHeight="1" thickBot="1" x14ac:dyDescent="0.3">
      <c r="A458" s="181" t="s">
        <v>935</v>
      </c>
      <c r="B458" s="459">
        <f>+PAO!B457</f>
        <v>0</v>
      </c>
      <c r="C458" s="460"/>
      <c r="D458" s="460"/>
      <c r="E458" s="460"/>
      <c r="F458" s="460"/>
      <c r="G458" s="460"/>
      <c r="H458" s="460"/>
      <c r="I458" s="460"/>
      <c r="J458" s="106"/>
      <c r="K458" s="105"/>
      <c r="L458" s="106"/>
      <c r="M458" s="106"/>
      <c r="N458" s="106"/>
      <c r="O458" s="106"/>
      <c r="P458" s="106"/>
      <c r="Q458" s="106"/>
      <c r="R458" s="106"/>
      <c r="S458" s="106"/>
      <c r="T458" s="106"/>
      <c r="U458" s="106"/>
      <c r="V458" s="106"/>
      <c r="W458" s="106"/>
      <c r="X458" s="106"/>
      <c r="Y458" s="106"/>
      <c r="Z458" s="106"/>
      <c r="AA458" s="106"/>
    </row>
    <row r="459" spans="1:27" ht="50.15" customHeight="1" x14ac:dyDescent="0.35">
      <c r="A459" s="180" t="s">
        <v>936</v>
      </c>
      <c r="B459" s="461" t="str">
        <f>CONCATENATE(PAO!A459,". ",PAO!A460)</f>
        <v xml:space="preserve">51. </v>
      </c>
      <c r="C459" s="462"/>
      <c r="D459" s="462"/>
      <c r="E459" s="462"/>
      <c r="F459" s="462"/>
      <c r="G459" s="462"/>
      <c r="H459" s="462"/>
      <c r="I459" s="463"/>
      <c r="K459" s="110"/>
      <c r="L459" s="114"/>
      <c r="M459" s="114"/>
      <c r="N459" s="111"/>
      <c r="O459" s="111"/>
      <c r="P459" s="111"/>
      <c r="Q459" s="111"/>
      <c r="R459" s="111"/>
      <c r="S459" s="111"/>
      <c r="T459" s="111"/>
      <c r="U459" s="111"/>
      <c r="V459" s="111"/>
      <c r="W459" s="111"/>
      <c r="X459" s="111"/>
      <c r="Y459" s="111"/>
      <c r="Z459" s="111"/>
      <c r="AA459" s="111"/>
    </row>
    <row r="460" spans="1:27" ht="20.25" customHeight="1" x14ac:dyDescent="0.35">
      <c r="A460" s="112" t="str">
        <f>CONCATENATE(PAO!A459,". ", "1")</f>
        <v>51. 1</v>
      </c>
      <c r="B460" s="104"/>
      <c r="C460" s="104"/>
      <c r="D460" s="104"/>
      <c r="E460" s="146"/>
      <c r="F460" s="464" t="str">
        <f>IFERROR(VLOOKUP(B460,'Validaciones SEVRI'!$D$2:$E$1000,2,FALSE),"")</f>
        <v/>
      </c>
      <c r="G460" s="465"/>
      <c r="H460" s="147"/>
      <c r="I460" s="148"/>
      <c r="K460" s="105">
        <f t="shared" ref="K460:K466" si="50">IF(B460&lt;1,0, 1)</f>
        <v>0</v>
      </c>
    </row>
    <row r="461" spans="1:27" ht="20.25" customHeight="1" x14ac:dyDescent="0.35">
      <c r="A461" s="112" t="str">
        <f>CONCATENATE(PAO!A459,". ", "2")</f>
        <v>51. 2</v>
      </c>
      <c r="B461" s="104"/>
      <c r="C461" s="104"/>
      <c r="D461" s="104"/>
      <c r="E461" s="146"/>
      <c r="F461" s="464" t="str">
        <f>IFERROR(VLOOKUP(B461,'Validaciones SEVRI'!$D$2:$E$1000,2,FALSE),"")</f>
        <v/>
      </c>
      <c r="G461" s="465"/>
      <c r="H461" s="147"/>
      <c r="I461" s="148"/>
      <c r="K461" s="105">
        <f t="shared" si="50"/>
        <v>0</v>
      </c>
    </row>
    <row r="462" spans="1:27" ht="20.25" customHeight="1" x14ac:dyDescent="0.35">
      <c r="A462" s="112" t="str">
        <f>CONCATENATE(PAO!A459,". ","3")</f>
        <v>51. 3</v>
      </c>
      <c r="B462" s="104"/>
      <c r="C462" s="104"/>
      <c r="D462" s="104"/>
      <c r="E462" s="146"/>
      <c r="F462" s="464" t="str">
        <f>IFERROR(VLOOKUP(B462,'Validaciones SEVRI'!$D$2:$E$1000,2,FALSE),"")</f>
        <v/>
      </c>
      <c r="G462" s="465"/>
      <c r="H462" s="147"/>
      <c r="I462" s="148"/>
      <c r="K462" s="105">
        <f t="shared" si="50"/>
        <v>0</v>
      </c>
    </row>
    <row r="463" spans="1:27" ht="20.25" customHeight="1" x14ac:dyDescent="0.35">
      <c r="A463" s="112" t="str">
        <f>CONCATENATE(PAO!A459,". ", "4")</f>
        <v>51. 4</v>
      </c>
      <c r="B463" s="104"/>
      <c r="C463" s="104"/>
      <c r="D463" s="104"/>
      <c r="E463" s="146"/>
      <c r="F463" s="464" t="str">
        <f>IFERROR(VLOOKUP(B463,'Validaciones SEVRI'!$D$2:$E$1000,2,FALSE),"")</f>
        <v/>
      </c>
      <c r="G463" s="465"/>
      <c r="H463" s="147"/>
      <c r="I463" s="148"/>
      <c r="K463" s="105">
        <f t="shared" si="50"/>
        <v>0</v>
      </c>
    </row>
    <row r="464" spans="1:27" ht="20.25" customHeight="1" x14ac:dyDescent="0.35">
      <c r="A464" s="112" t="str">
        <f>CONCATENATE(PAO!A459,". ", "5")</f>
        <v>51. 5</v>
      </c>
      <c r="B464" s="104"/>
      <c r="C464" s="104"/>
      <c r="D464" s="104"/>
      <c r="E464" s="146"/>
      <c r="F464" s="464" t="str">
        <f>IFERROR(VLOOKUP(B464,'Validaciones SEVRI'!$D$2:$E$1000,2,FALSE),"")</f>
        <v/>
      </c>
      <c r="G464" s="465"/>
      <c r="H464" s="147"/>
      <c r="I464" s="148"/>
      <c r="K464" s="105">
        <f t="shared" si="50"/>
        <v>0</v>
      </c>
    </row>
    <row r="465" spans="1:27" ht="20.25" customHeight="1" x14ac:dyDescent="0.35">
      <c r="A465" s="112" t="str">
        <f>CONCATENATE(PAO!A459,". ", "6")</f>
        <v>51. 6</v>
      </c>
      <c r="B465" s="104"/>
      <c r="C465" s="104"/>
      <c r="D465" s="104"/>
      <c r="E465" s="146"/>
      <c r="F465" s="464" t="str">
        <f>IFERROR(VLOOKUP(B465,'Validaciones SEVRI'!$D$2:$E$1000,2,FALSE),"")</f>
        <v/>
      </c>
      <c r="G465" s="465"/>
      <c r="H465" s="147"/>
      <c r="I465" s="148"/>
      <c r="K465" s="105">
        <f t="shared" si="50"/>
        <v>0</v>
      </c>
    </row>
    <row r="466" spans="1:27" ht="20.25" customHeight="1" thickBot="1" x14ac:dyDescent="0.4">
      <c r="A466" s="112" t="str">
        <f>CONCATENATE(PAO!A459,". ", "7")</f>
        <v>51. 7</v>
      </c>
      <c r="B466" s="104"/>
      <c r="C466" s="104"/>
      <c r="D466" s="104"/>
      <c r="E466" s="146"/>
      <c r="F466" s="464" t="str">
        <f>IFERROR(VLOOKUP(B466,'Validaciones SEVRI'!$D$2:$E$1000,2,FALSE),"")</f>
        <v/>
      </c>
      <c r="G466" s="465"/>
      <c r="H466" s="147"/>
      <c r="I466" s="148"/>
      <c r="K466" s="105">
        <f t="shared" si="50"/>
        <v>0</v>
      </c>
    </row>
    <row r="467" spans="1:27" s="140" customFormat="1" ht="50.15" customHeight="1" thickBot="1" x14ac:dyDescent="0.3">
      <c r="A467" s="181" t="s">
        <v>935</v>
      </c>
      <c r="B467" s="459">
        <f>+PAO!B466</f>
        <v>0</v>
      </c>
      <c r="C467" s="460"/>
      <c r="D467" s="460"/>
      <c r="E467" s="460"/>
      <c r="F467" s="460"/>
      <c r="G467" s="460"/>
      <c r="H467" s="460"/>
      <c r="I467" s="460"/>
      <c r="J467" s="106"/>
      <c r="K467" s="105"/>
      <c r="L467" s="106"/>
      <c r="M467" s="106"/>
      <c r="N467" s="106"/>
      <c r="O467" s="106"/>
      <c r="P467" s="106"/>
      <c r="Q467" s="106"/>
      <c r="R467" s="106"/>
      <c r="S467" s="106"/>
      <c r="T467" s="106"/>
      <c r="U467" s="106"/>
      <c r="V467" s="106"/>
      <c r="W467" s="106"/>
      <c r="X467" s="106"/>
      <c r="Y467" s="106"/>
      <c r="Z467" s="106"/>
      <c r="AA467" s="106"/>
    </row>
    <row r="468" spans="1:27" ht="50.15" customHeight="1" x14ac:dyDescent="0.35">
      <c r="A468" s="180" t="s">
        <v>936</v>
      </c>
      <c r="B468" s="461" t="str">
        <f>CONCATENATE(PAO!A468,". ",PAO!A469)</f>
        <v xml:space="preserve">52. </v>
      </c>
      <c r="C468" s="462"/>
      <c r="D468" s="462"/>
      <c r="E468" s="462"/>
      <c r="F468" s="462"/>
      <c r="G468" s="462"/>
      <c r="H468" s="462"/>
      <c r="I468" s="463"/>
      <c r="K468" s="110"/>
      <c r="L468" s="114"/>
      <c r="M468" s="114"/>
      <c r="N468" s="111"/>
      <c r="O468" s="111"/>
      <c r="P468" s="111"/>
      <c r="Q468" s="111"/>
      <c r="R468" s="111"/>
      <c r="S468" s="111"/>
      <c r="T468" s="111"/>
      <c r="U468" s="111"/>
      <c r="V468" s="111"/>
      <c r="W468" s="111"/>
      <c r="X468" s="111"/>
      <c r="Y468" s="111"/>
      <c r="Z468" s="111"/>
      <c r="AA468" s="111"/>
    </row>
    <row r="469" spans="1:27" ht="20.25" customHeight="1" x14ac:dyDescent="0.35">
      <c r="A469" s="112" t="str">
        <f>CONCATENATE(PAO!A468,". ", "1")</f>
        <v>52. 1</v>
      </c>
      <c r="B469" s="104"/>
      <c r="C469" s="104"/>
      <c r="D469" s="104"/>
      <c r="E469" s="146"/>
      <c r="F469" s="464" t="str">
        <f>IFERROR(VLOOKUP(B469,'Validaciones SEVRI'!$D$2:$E$1000,2,FALSE),"")</f>
        <v/>
      </c>
      <c r="G469" s="465"/>
      <c r="H469" s="147"/>
      <c r="I469" s="148"/>
      <c r="K469" s="105">
        <f t="shared" ref="K469:K475" si="51">IF(B469&lt;1,0, 1)</f>
        <v>0</v>
      </c>
    </row>
    <row r="470" spans="1:27" ht="20.25" customHeight="1" x14ac:dyDescent="0.35">
      <c r="A470" s="112" t="str">
        <f>CONCATENATE(PAO!A468,". ", "2")</f>
        <v>52. 2</v>
      </c>
      <c r="B470" s="104"/>
      <c r="C470" s="104"/>
      <c r="D470" s="104"/>
      <c r="E470" s="146"/>
      <c r="F470" s="464" t="str">
        <f>IFERROR(VLOOKUP(B470,'Validaciones SEVRI'!$D$2:$E$1000,2,FALSE),"")</f>
        <v/>
      </c>
      <c r="G470" s="465"/>
      <c r="H470" s="147"/>
      <c r="I470" s="148"/>
      <c r="K470" s="105">
        <f t="shared" si="51"/>
        <v>0</v>
      </c>
    </row>
    <row r="471" spans="1:27" ht="20.25" customHeight="1" x14ac:dyDescent="0.35">
      <c r="A471" s="112" t="str">
        <f>CONCATENATE(PAO!A468,". ","3")</f>
        <v>52. 3</v>
      </c>
      <c r="B471" s="104"/>
      <c r="C471" s="104"/>
      <c r="D471" s="104"/>
      <c r="E471" s="146"/>
      <c r="F471" s="464" t="str">
        <f>IFERROR(VLOOKUP(B471,'Validaciones SEVRI'!$D$2:$E$1000,2,FALSE),"")</f>
        <v/>
      </c>
      <c r="G471" s="465"/>
      <c r="H471" s="147"/>
      <c r="I471" s="148"/>
      <c r="K471" s="105">
        <f t="shared" si="51"/>
        <v>0</v>
      </c>
    </row>
    <row r="472" spans="1:27" ht="20.25" customHeight="1" x14ac:dyDescent="0.35">
      <c r="A472" s="112" t="str">
        <f>CONCATENATE(PAO!A468,". ", "4")</f>
        <v>52. 4</v>
      </c>
      <c r="B472" s="104"/>
      <c r="C472" s="104"/>
      <c r="D472" s="104"/>
      <c r="E472" s="146"/>
      <c r="F472" s="464" t="str">
        <f>IFERROR(VLOOKUP(B472,'Validaciones SEVRI'!$D$2:$E$1000,2,FALSE),"")</f>
        <v/>
      </c>
      <c r="G472" s="465"/>
      <c r="H472" s="147"/>
      <c r="I472" s="148"/>
      <c r="K472" s="105">
        <f t="shared" si="51"/>
        <v>0</v>
      </c>
    </row>
    <row r="473" spans="1:27" ht="20.25" customHeight="1" x14ac:dyDescent="0.35">
      <c r="A473" s="112" t="str">
        <f>CONCATENATE(PAO!A468,". ", "5")</f>
        <v>52. 5</v>
      </c>
      <c r="B473" s="104"/>
      <c r="C473" s="104"/>
      <c r="D473" s="104"/>
      <c r="E473" s="146"/>
      <c r="F473" s="464" t="str">
        <f>IFERROR(VLOOKUP(B473,'Validaciones SEVRI'!$D$2:$E$1000,2,FALSE),"")</f>
        <v/>
      </c>
      <c r="G473" s="465"/>
      <c r="H473" s="147"/>
      <c r="I473" s="148"/>
      <c r="K473" s="105">
        <f t="shared" si="51"/>
        <v>0</v>
      </c>
    </row>
    <row r="474" spans="1:27" ht="20.25" customHeight="1" x14ac:dyDescent="0.35">
      <c r="A474" s="112" t="str">
        <f>CONCATENATE(PAO!A468,". ", "6")</f>
        <v>52. 6</v>
      </c>
      <c r="B474" s="104"/>
      <c r="C474" s="104"/>
      <c r="D474" s="104"/>
      <c r="E474" s="146"/>
      <c r="F474" s="464" t="str">
        <f>IFERROR(VLOOKUP(B474,'Validaciones SEVRI'!$D$2:$E$1000,2,FALSE),"")</f>
        <v/>
      </c>
      <c r="G474" s="465"/>
      <c r="H474" s="147"/>
      <c r="I474" s="148"/>
      <c r="K474" s="105">
        <f t="shared" si="51"/>
        <v>0</v>
      </c>
    </row>
    <row r="475" spans="1:27" ht="20.25" customHeight="1" thickBot="1" x14ac:dyDescent="0.4">
      <c r="A475" s="112" t="str">
        <f>CONCATENATE(PAO!A468,". ", "7")</f>
        <v>52. 7</v>
      </c>
      <c r="B475" s="104"/>
      <c r="C475" s="104"/>
      <c r="D475" s="104"/>
      <c r="E475" s="146"/>
      <c r="F475" s="464" t="str">
        <f>IFERROR(VLOOKUP(B475,'Validaciones SEVRI'!$D$2:$E$1000,2,FALSE),"")</f>
        <v/>
      </c>
      <c r="G475" s="465"/>
      <c r="H475" s="147"/>
      <c r="I475" s="148"/>
      <c r="K475" s="105">
        <f t="shared" si="51"/>
        <v>0</v>
      </c>
    </row>
    <row r="476" spans="1:27" s="140" customFormat="1" ht="50.15" customHeight="1" thickBot="1" x14ac:dyDescent="0.3">
      <c r="A476" s="181" t="s">
        <v>935</v>
      </c>
      <c r="B476" s="459">
        <f>+PAO!B475</f>
        <v>0</v>
      </c>
      <c r="C476" s="460"/>
      <c r="D476" s="460"/>
      <c r="E476" s="460"/>
      <c r="F476" s="460"/>
      <c r="G476" s="460"/>
      <c r="H476" s="460"/>
      <c r="I476" s="460"/>
      <c r="J476" s="106"/>
      <c r="K476" s="105"/>
      <c r="L476" s="106"/>
      <c r="M476" s="106"/>
      <c r="N476" s="106"/>
      <c r="O476" s="106"/>
      <c r="P476" s="106"/>
      <c r="Q476" s="106"/>
      <c r="R476" s="106"/>
      <c r="S476" s="106"/>
      <c r="T476" s="106"/>
      <c r="U476" s="106"/>
      <c r="V476" s="106"/>
      <c r="W476" s="106"/>
      <c r="X476" s="106"/>
      <c r="Y476" s="106"/>
      <c r="Z476" s="106"/>
      <c r="AA476" s="106"/>
    </row>
    <row r="477" spans="1:27" ht="50.15" customHeight="1" x14ac:dyDescent="0.35">
      <c r="A477" s="180" t="s">
        <v>936</v>
      </c>
      <c r="B477" s="461" t="str">
        <f>CONCATENATE(PAO!A477,". ",PAO!A478)</f>
        <v xml:space="preserve">53. </v>
      </c>
      <c r="C477" s="462"/>
      <c r="D477" s="462"/>
      <c r="E477" s="462"/>
      <c r="F477" s="462"/>
      <c r="G477" s="462"/>
      <c r="H477" s="462"/>
      <c r="I477" s="463"/>
      <c r="K477" s="110"/>
      <c r="L477" s="114"/>
      <c r="M477" s="114"/>
      <c r="N477" s="111"/>
      <c r="O477" s="111"/>
      <c r="P477" s="111"/>
      <c r="Q477" s="111"/>
      <c r="R477" s="111"/>
      <c r="S477" s="111"/>
      <c r="T477" s="111"/>
      <c r="U477" s="111"/>
      <c r="V477" s="111"/>
      <c r="W477" s="111"/>
      <c r="X477" s="111"/>
      <c r="Y477" s="111"/>
      <c r="Z477" s="111"/>
      <c r="AA477" s="111"/>
    </row>
    <row r="478" spans="1:27" ht="20.25" customHeight="1" x14ac:dyDescent="0.35">
      <c r="A478" s="112" t="str">
        <f>CONCATENATE(PAO!A477,". ", "1")</f>
        <v>53. 1</v>
      </c>
      <c r="B478" s="104"/>
      <c r="C478" s="104"/>
      <c r="D478" s="104"/>
      <c r="E478" s="146"/>
      <c r="F478" s="464" t="str">
        <f>IFERROR(VLOOKUP(B478,'Validaciones SEVRI'!$D$2:$E$1000,2,FALSE),"")</f>
        <v/>
      </c>
      <c r="G478" s="465"/>
      <c r="H478" s="147"/>
      <c r="I478" s="148"/>
      <c r="K478" s="105">
        <f t="shared" ref="K478:K484" si="52">IF(B478&lt;1,0, 1)</f>
        <v>0</v>
      </c>
    </row>
    <row r="479" spans="1:27" ht="20.25" customHeight="1" x14ac:dyDescent="0.35">
      <c r="A479" s="112" t="str">
        <f>CONCATENATE(PAO!A477,". ", "2")</f>
        <v>53. 2</v>
      </c>
      <c r="B479" s="104"/>
      <c r="C479" s="104"/>
      <c r="D479" s="104"/>
      <c r="E479" s="146"/>
      <c r="F479" s="464" t="str">
        <f>IFERROR(VLOOKUP(B479,'Validaciones SEVRI'!$D$2:$E$1000,2,FALSE),"")</f>
        <v/>
      </c>
      <c r="G479" s="465"/>
      <c r="H479" s="147"/>
      <c r="I479" s="148"/>
      <c r="K479" s="105">
        <f t="shared" si="52"/>
        <v>0</v>
      </c>
    </row>
    <row r="480" spans="1:27" ht="20.25" customHeight="1" x14ac:dyDescent="0.35">
      <c r="A480" s="112" t="str">
        <f>CONCATENATE(PAO!A477,". ","3")</f>
        <v>53. 3</v>
      </c>
      <c r="B480" s="104"/>
      <c r="C480" s="104"/>
      <c r="D480" s="104"/>
      <c r="E480" s="146"/>
      <c r="F480" s="464" t="str">
        <f>IFERROR(VLOOKUP(B480,'Validaciones SEVRI'!$D$2:$E$1000,2,FALSE),"")</f>
        <v/>
      </c>
      <c r="G480" s="465"/>
      <c r="H480" s="147"/>
      <c r="I480" s="148"/>
      <c r="K480" s="105">
        <f t="shared" si="52"/>
        <v>0</v>
      </c>
    </row>
    <row r="481" spans="1:27" ht="20.25" customHeight="1" x14ac:dyDescent="0.35">
      <c r="A481" s="112" t="str">
        <f>CONCATENATE(PAO!A477,". ", "4")</f>
        <v>53. 4</v>
      </c>
      <c r="B481" s="104"/>
      <c r="C481" s="104"/>
      <c r="D481" s="104"/>
      <c r="E481" s="146"/>
      <c r="F481" s="464" t="str">
        <f>IFERROR(VLOOKUP(B481,'Validaciones SEVRI'!$D$2:$E$1000,2,FALSE),"")</f>
        <v/>
      </c>
      <c r="G481" s="465"/>
      <c r="H481" s="147"/>
      <c r="I481" s="148"/>
      <c r="K481" s="105">
        <f t="shared" si="52"/>
        <v>0</v>
      </c>
    </row>
    <row r="482" spans="1:27" ht="20.25" customHeight="1" x14ac:dyDescent="0.35">
      <c r="A482" s="112" t="str">
        <f>CONCATENATE(PAO!A477,". ", "5")</f>
        <v>53. 5</v>
      </c>
      <c r="B482" s="104"/>
      <c r="C482" s="104"/>
      <c r="D482" s="104"/>
      <c r="E482" s="146"/>
      <c r="F482" s="464" t="str">
        <f>IFERROR(VLOOKUP(B482,'Validaciones SEVRI'!$D$2:$E$1000,2,FALSE),"")</f>
        <v/>
      </c>
      <c r="G482" s="465"/>
      <c r="H482" s="147"/>
      <c r="I482" s="148"/>
      <c r="K482" s="105">
        <f t="shared" si="52"/>
        <v>0</v>
      </c>
    </row>
    <row r="483" spans="1:27" ht="20.25" customHeight="1" x14ac:dyDescent="0.35">
      <c r="A483" s="112" t="str">
        <f>CONCATENATE(PAO!A477,". ", "6")</f>
        <v>53. 6</v>
      </c>
      <c r="B483" s="104"/>
      <c r="C483" s="104"/>
      <c r="D483" s="104"/>
      <c r="E483" s="146"/>
      <c r="F483" s="464" t="str">
        <f>IFERROR(VLOOKUP(B483,'Validaciones SEVRI'!$D$2:$E$1000,2,FALSE),"")</f>
        <v/>
      </c>
      <c r="G483" s="465"/>
      <c r="H483" s="147"/>
      <c r="I483" s="148"/>
      <c r="K483" s="105">
        <f t="shared" si="52"/>
        <v>0</v>
      </c>
    </row>
    <row r="484" spans="1:27" ht="20.25" customHeight="1" thickBot="1" x14ac:dyDescent="0.4">
      <c r="A484" s="112" t="str">
        <f>CONCATENATE(PAO!A477,". ", "7")</f>
        <v>53. 7</v>
      </c>
      <c r="B484" s="104"/>
      <c r="C484" s="104"/>
      <c r="D484" s="104"/>
      <c r="E484" s="146"/>
      <c r="F484" s="464" t="str">
        <f>IFERROR(VLOOKUP(B484,'Validaciones SEVRI'!$D$2:$E$1000,2,FALSE),"")</f>
        <v/>
      </c>
      <c r="G484" s="465"/>
      <c r="H484" s="147"/>
      <c r="I484" s="148"/>
      <c r="K484" s="105">
        <f t="shared" si="52"/>
        <v>0</v>
      </c>
    </row>
    <row r="485" spans="1:27" s="140" customFormat="1" ht="50.15" customHeight="1" thickBot="1" x14ac:dyDescent="0.3">
      <c r="A485" s="181" t="s">
        <v>935</v>
      </c>
      <c r="B485" s="459">
        <f>+PAO!B484</f>
        <v>0</v>
      </c>
      <c r="C485" s="460"/>
      <c r="D485" s="460"/>
      <c r="E485" s="460"/>
      <c r="F485" s="460"/>
      <c r="G485" s="460"/>
      <c r="H485" s="460"/>
      <c r="I485" s="460"/>
      <c r="J485" s="106"/>
      <c r="K485" s="105"/>
      <c r="L485" s="106"/>
      <c r="M485" s="106"/>
      <c r="N485" s="106"/>
      <c r="O485" s="106"/>
      <c r="P485" s="106"/>
      <c r="Q485" s="106"/>
      <c r="R485" s="106"/>
      <c r="S485" s="106"/>
      <c r="T485" s="106"/>
      <c r="U485" s="106"/>
      <c r="V485" s="106"/>
      <c r="W485" s="106"/>
      <c r="X485" s="106"/>
      <c r="Y485" s="106"/>
      <c r="Z485" s="106"/>
      <c r="AA485" s="106"/>
    </row>
    <row r="486" spans="1:27" ht="50.15" customHeight="1" x14ac:dyDescent="0.35">
      <c r="A486" s="180" t="s">
        <v>936</v>
      </c>
      <c r="B486" s="461" t="str">
        <f>CONCATENATE(PAO!A486,". ",PAO!A487)</f>
        <v xml:space="preserve">54. </v>
      </c>
      <c r="C486" s="462"/>
      <c r="D486" s="462"/>
      <c r="E486" s="462"/>
      <c r="F486" s="462"/>
      <c r="G486" s="462"/>
      <c r="H486" s="462"/>
      <c r="I486" s="463"/>
      <c r="K486" s="110"/>
      <c r="L486" s="114"/>
      <c r="M486" s="114"/>
      <c r="N486" s="111"/>
      <c r="O486" s="111"/>
      <c r="P486" s="111"/>
      <c r="Q486" s="111"/>
      <c r="R486" s="111"/>
      <c r="S486" s="111"/>
      <c r="T486" s="111"/>
      <c r="U486" s="111"/>
      <c r="V486" s="111"/>
      <c r="W486" s="111"/>
      <c r="X486" s="111"/>
      <c r="Y486" s="111"/>
      <c r="Z486" s="111"/>
      <c r="AA486" s="111"/>
    </row>
    <row r="487" spans="1:27" ht="20.25" customHeight="1" x14ac:dyDescent="0.35">
      <c r="A487" s="112" t="str">
        <f>CONCATENATE(PAO!A486,". ", "1")</f>
        <v>54. 1</v>
      </c>
      <c r="B487" s="104"/>
      <c r="C487" s="104"/>
      <c r="D487" s="104"/>
      <c r="E487" s="146"/>
      <c r="F487" s="464" t="str">
        <f>IFERROR(VLOOKUP(B487,'Validaciones SEVRI'!$D$2:$E$1000,2,FALSE),"")</f>
        <v/>
      </c>
      <c r="G487" s="465"/>
      <c r="H487" s="147"/>
      <c r="I487" s="148"/>
      <c r="K487" s="105">
        <f t="shared" ref="K487:K493" si="53">IF(B487&lt;1,0, 1)</f>
        <v>0</v>
      </c>
    </row>
    <row r="488" spans="1:27" ht="20.25" customHeight="1" x14ac:dyDescent="0.35">
      <c r="A488" s="112" t="str">
        <f>CONCATENATE(PAO!A486,". ", "2")</f>
        <v>54. 2</v>
      </c>
      <c r="B488" s="104"/>
      <c r="C488" s="104"/>
      <c r="D488" s="104"/>
      <c r="E488" s="146"/>
      <c r="F488" s="464" t="str">
        <f>IFERROR(VLOOKUP(B488,'Validaciones SEVRI'!$D$2:$E$1000,2,FALSE),"")</f>
        <v/>
      </c>
      <c r="G488" s="465"/>
      <c r="H488" s="147"/>
      <c r="I488" s="148"/>
      <c r="K488" s="105">
        <f t="shared" si="53"/>
        <v>0</v>
      </c>
    </row>
    <row r="489" spans="1:27" ht="20.25" customHeight="1" x14ac:dyDescent="0.35">
      <c r="A489" s="112" t="str">
        <f>CONCATENATE(PAO!A486,". ","3")</f>
        <v>54. 3</v>
      </c>
      <c r="B489" s="104"/>
      <c r="C489" s="104"/>
      <c r="D489" s="104"/>
      <c r="E489" s="146"/>
      <c r="F489" s="464" t="str">
        <f>IFERROR(VLOOKUP(B489,'Validaciones SEVRI'!$D$2:$E$1000,2,FALSE),"")</f>
        <v/>
      </c>
      <c r="G489" s="465"/>
      <c r="H489" s="147"/>
      <c r="I489" s="148"/>
      <c r="K489" s="105">
        <f t="shared" si="53"/>
        <v>0</v>
      </c>
    </row>
    <row r="490" spans="1:27" ht="20.25" customHeight="1" x14ac:dyDescent="0.35">
      <c r="A490" s="112" t="str">
        <f>CONCATENATE(PAO!A486,". ", "4")</f>
        <v>54. 4</v>
      </c>
      <c r="B490" s="104"/>
      <c r="C490" s="104"/>
      <c r="D490" s="104"/>
      <c r="E490" s="146"/>
      <c r="F490" s="464" t="str">
        <f>IFERROR(VLOOKUP(B490,'Validaciones SEVRI'!$D$2:$E$1000,2,FALSE),"")</f>
        <v/>
      </c>
      <c r="G490" s="465"/>
      <c r="H490" s="147"/>
      <c r="I490" s="148"/>
      <c r="K490" s="105">
        <f t="shared" si="53"/>
        <v>0</v>
      </c>
    </row>
    <row r="491" spans="1:27" ht="20.25" customHeight="1" x14ac:dyDescent="0.35">
      <c r="A491" s="112" t="str">
        <f>CONCATENATE(PAO!A486,". ", "5")</f>
        <v>54. 5</v>
      </c>
      <c r="B491" s="104"/>
      <c r="C491" s="104"/>
      <c r="D491" s="104"/>
      <c r="E491" s="146"/>
      <c r="F491" s="464" t="str">
        <f>IFERROR(VLOOKUP(B491,'Validaciones SEVRI'!$D$2:$E$1000,2,FALSE),"")</f>
        <v/>
      </c>
      <c r="G491" s="465"/>
      <c r="H491" s="147"/>
      <c r="I491" s="148"/>
      <c r="K491" s="105">
        <f t="shared" si="53"/>
        <v>0</v>
      </c>
    </row>
    <row r="492" spans="1:27" ht="20.25" customHeight="1" x14ac:dyDescent="0.35">
      <c r="A492" s="112" t="str">
        <f>CONCATENATE(PAO!A486,". ", "6")</f>
        <v>54. 6</v>
      </c>
      <c r="B492" s="104"/>
      <c r="C492" s="104"/>
      <c r="D492" s="104"/>
      <c r="E492" s="146"/>
      <c r="F492" s="464" t="str">
        <f>IFERROR(VLOOKUP(B492,'Validaciones SEVRI'!$D$2:$E$1000,2,FALSE),"")</f>
        <v/>
      </c>
      <c r="G492" s="465"/>
      <c r="H492" s="147"/>
      <c r="I492" s="148"/>
      <c r="K492" s="105">
        <f t="shared" si="53"/>
        <v>0</v>
      </c>
    </row>
    <row r="493" spans="1:27" ht="20.25" customHeight="1" thickBot="1" x14ac:dyDescent="0.4">
      <c r="A493" s="112" t="str">
        <f>CONCATENATE(PAO!A486,". ", "7")</f>
        <v>54. 7</v>
      </c>
      <c r="B493" s="104"/>
      <c r="C493" s="104"/>
      <c r="D493" s="104"/>
      <c r="E493" s="146"/>
      <c r="F493" s="464" t="str">
        <f>IFERROR(VLOOKUP(B493,'Validaciones SEVRI'!$D$2:$E$1000,2,FALSE),"")</f>
        <v/>
      </c>
      <c r="G493" s="465"/>
      <c r="H493" s="147"/>
      <c r="I493" s="148"/>
      <c r="K493" s="105">
        <f t="shared" si="53"/>
        <v>0</v>
      </c>
    </row>
    <row r="494" spans="1:27" s="140" customFormat="1" ht="50.15" customHeight="1" thickBot="1" x14ac:dyDescent="0.3">
      <c r="A494" s="181" t="s">
        <v>935</v>
      </c>
      <c r="B494" s="459">
        <f>+PAO!B493</f>
        <v>0</v>
      </c>
      <c r="C494" s="460"/>
      <c r="D494" s="460"/>
      <c r="E494" s="460"/>
      <c r="F494" s="460"/>
      <c r="G494" s="460"/>
      <c r="H494" s="460"/>
      <c r="I494" s="460"/>
      <c r="J494" s="106"/>
      <c r="K494" s="105"/>
      <c r="L494" s="106"/>
      <c r="M494" s="106"/>
      <c r="N494" s="106"/>
      <c r="O494" s="106"/>
      <c r="P494" s="106"/>
      <c r="Q494" s="106"/>
      <c r="R494" s="106"/>
      <c r="S494" s="106"/>
      <c r="T494" s="106"/>
      <c r="U494" s="106"/>
      <c r="V494" s="106"/>
      <c r="W494" s="106"/>
      <c r="X494" s="106"/>
      <c r="Y494" s="106"/>
      <c r="Z494" s="106"/>
      <c r="AA494" s="106"/>
    </row>
    <row r="495" spans="1:27" ht="50.15" customHeight="1" x14ac:dyDescent="0.35">
      <c r="A495" s="180" t="s">
        <v>936</v>
      </c>
      <c r="B495" s="461" t="str">
        <f>CONCATENATE(PAO!A495,". ",PAO!A496)</f>
        <v xml:space="preserve">55. </v>
      </c>
      <c r="C495" s="462"/>
      <c r="D495" s="462"/>
      <c r="E495" s="462"/>
      <c r="F495" s="462"/>
      <c r="G495" s="462"/>
      <c r="H495" s="462"/>
      <c r="I495" s="463"/>
      <c r="K495" s="110"/>
      <c r="L495" s="114"/>
      <c r="M495" s="114"/>
      <c r="N495" s="111"/>
      <c r="O495" s="111"/>
      <c r="P495" s="111"/>
      <c r="Q495" s="111"/>
      <c r="R495" s="111"/>
      <c r="S495" s="111"/>
      <c r="T495" s="111"/>
      <c r="U495" s="111"/>
      <c r="V495" s="111"/>
      <c r="W495" s="111"/>
      <c r="X495" s="111"/>
      <c r="Y495" s="111"/>
      <c r="Z495" s="111"/>
      <c r="AA495" s="111"/>
    </row>
    <row r="496" spans="1:27" ht="20.25" customHeight="1" x14ac:dyDescent="0.35">
      <c r="A496" s="112" t="str">
        <f>CONCATENATE(PAO!A495,". ", "1")</f>
        <v>55. 1</v>
      </c>
      <c r="B496" s="104"/>
      <c r="C496" s="104"/>
      <c r="D496" s="104"/>
      <c r="E496" s="146"/>
      <c r="F496" s="464" t="str">
        <f>IFERROR(VLOOKUP(B496,'Validaciones SEVRI'!$D$2:$E$1000,2,FALSE),"")</f>
        <v/>
      </c>
      <c r="G496" s="465"/>
      <c r="H496" s="147"/>
      <c r="I496" s="148"/>
      <c r="K496" s="105">
        <f t="shared" ref="K496:K502" si="54">IF(B496&lt;1,0, 1)</f>
        <v>0</v>
      </c>
    </row>
    <row r="497" spans="1:27" ht="20.25" customHeight="1" x14ac:dyDescent="0.35">
      <c r="A497" s="112" t="str">
        <f>CONCATENATE(PAO!A495,". ", "2")</f>
        <v>55. 2</v>
      </c>
      <c r="B497" s="104"/>
      <c r="C497" s="104"/>
      <c r="D497" s="104"/>
      <c r="E497" s="146"/>
      <c r="F497" s="464" t="str">
        <f>IFERROR(VLOOKUP(B497,'Validaciones SEVRI'!$D$2:$E$1000,2,FALSE),"")</f>
        <v/>
      </c>
      <c r="G497" s="465"/>
      <c r="H497" s="147"/>
      <c r="I497" s="148"/>
      <c r="K497" s="105">
        <f t="shared" si="54"/>
        <v>0</v>
      </c>
    </row>
    <row r="498" spans="1:27" ht="20.25" customHeight="1" x14ac:dyDescent="0.35">
      <c r="A498" s="112" t="str">
        <f>CONCATENATE(PAO!A495,". ","3")</f>
        <v>55. 3</v>
      </c>
      <c r="B498" s="104"/>
      <c r="C498" s="104"/>
      <c r="D498" s="104"/>
      <c r="E498" s="146"/>
      <c r="F498" s="464" t="str">
        <f>IFERROR(VLOOKUP(B498,'Validaciones SEVRI'!$D$2:$E$1000,2,FALSE),"")</f>
        <v/>
      </c>
      <c r="G498" s="465"/>
      <c r="H498" s="147"/>
      <c r="I498" s="148"/>
      <c r="K498" s="105">
        <f t="shared" si="54"/>
        <v>0</v>
      </c>
    </row>
    <row r="499" spans="1:27" ht="20.25" customHeight="1" x14ac:dyDescent="0.35">
      <c r="A499" s="112" t="str">
        <f>CONCATENATE(PAO!A495,". ", "4")</f>
        <v>55. 4</v>
      </c>
      <c r="B499" s="104"/>
      <c r="C499" s="104"/>
      <c r="D499" s="104"/>
      <c r="E499" s="146"/>
      <c r="F499" s="464" t="str">
        <f>IFERROR(VLOOKUP(B499,'Validaciones SEVRI'!$D$2:$E$1000,2,FALSE),"")</f>
        <v/>
      </c>
      <c r="G499" s="465"/>
      <c r="H499" s="147"/>
      <c r="I499" s="148"/>
      <c r="K499" s="105">
        <f t="shared" si="54"/>
        <v>0</v>
      </c>
    </row>
    <row r="500" spans="1:27" ht="20.25" customHeight="1" x14ac:dyDescent="0.35">
      <c r="A500" s="112" t="str">
        <f>CONCATENATE(PAO!A495,". ", "5")</f>
        <v>55. 5</v>
      </c>
      <c r="B500" s="104"/>
      <c r="C500" s="104"/>
      <c r="D500" s="104"/>
      <c r="E500" s="146"/>
      <c r="F500" s="464" t="str">
        <f>IFERROR(VLOOKUP(B500,'Validaciones SEVRI'!$D$2:$E$1000,2,FALSE),"")</f>
        <v/>
      </c>
      <c r="G500" s="465"/>
      <c r="H500" s="147"/>
      <c r="I500" s="148"/>
      <c r="K500" s="105">
        <f t="shared" si="54"/>
        <v>0</v>
      </c>
    </row>
    <row r="501" spans="1:27" ht="20.25" customHeight="1" x14ac:dyDescent="0.35">
      <c r="A501" s="112" t="str">
        <f>CONCATENATE(PAO!A495,". ", "6")</f>
        <v>55. 6</v>
      </c>
      <c r="B501" s="104"/>
      <c r="C501" s="104"/>
      <c r="D501" s="104"/>
      <c r="E501" s="146"/>
      <c r="F501" s="464" t="str">
        <f>IFERROR(VLOOKUP(B501,'Validaciones SEVRI'!$D$2:$E$1000,2,FALSE),"")</f>
        <v/>
      </c>
      <c r="G501" s="465"/>
      <c r="H501" s="147"/>
      <c r="I501" s="148"/>
      <c r="K501" s="105">
        <f t="shared" si="54"/>
        <v>0</v>
      </c>
    </row>
    <row r="502" spans="1:27" ht="20.25" customHeight="1" thickBot="1" x14ac:dyDescent="0.4">
      <c r="A502" s="112" t="str">
        <f>CONCATENATE(PAO!A495,". ", "7")</f>
        <v>55. 7</v>
      </c>
      <c r="B502" s="104"/>
      <c r="C502" s="104"/>
      <c r="D502" s="104"/>
      <c r="E502" s="146"/>
      <c r="F502" s="464" t="str">
        <f>IFERROR(VLOOKUP(B502,'Validaciones SEVRI'!$D$2:$E$1000,2,FALSE),"")</f>
        <v/>
      </c>
      <c r="G502" s="465"/>
      <c r="H502" s="147"/>
      <c r="I502" s="148"/>
      <c r="K502" s="105">
        <f t="shared" si="54"/>
        <v>0</v>
      </c>
    </row>
    <row r="503" spans="1:27" s="140" customFormat="1" ht="50.15" customHeight="1" thickBot="1" x14ac:dyDescent="0.3">
      <c r="A503" s="181" t="s">
        <v>935</v>
      </c>
      <c r="B503" s="459">
        <f>+PAO!B502</f>
        <v>0</v>
      </c>
      <c r="C503" s="460"/>
      <c r="D503" s="460"/>
      <c r="E503" s="460"/>
      <c r="F503" s="460"/>
      <c r="G503" s="460"/>
      <c r="H503" s="460"/>
      <c r="I503" s="460"/>
      <c r="J503" s="106"/>
      <c r="K503" s="105"/>
      <c r="L503" s="106"/>
      <c r="M503" s="106"/>
      <c r="N503" s="106"/>
      <c r="O503" s="106"/>
      <c r="P503" s="106"/>
      <c r="Q503" s="106"/>
      <c r="R503" s="106"/>
      <c r="S503" s="106"/>
      <c r="T503" s="106"/>
      <c r="U503" s="106"/>
      <c r="V503" s="106"/>
      <c r="W503" s="106"/>
      <c r="X503" s="106"/>
      <c r="Y503" s="106"/>
      <c r="Z503" s="106"/>
      <c r="AA503" s="106"/>
    </row>
    <row r="504" spans="1:27" ht="50.15" customHeight="1" x14ac:dyDescent="0.35">
      <c r="A504" s="180" t="s">
        <v>936</v>
      </c>
      <c r="B504" s="461" t="str">
        <f>CONCATENATE(PAO!A504,". ",PAO!A505)</f>
        <v xml:space="preserve">56. </v>
      </c>
      <c r="C504" s="462"/>
      <c r="D504" s="462"/>
      <c r="E504" s="462"/>
      <c r="F504" s="462"/>
      <c r="G504" s="462"/>
      <c r="H504" s="462"/>
      <c r="I504" s="463"/>
      <c r="K504" s="110"/>
      <c r="L504" s="114"/>
      <c r="M504" s="114"/>
      <c r="N504" s="111"/>
      <c r="O504" s="111"/>
      <c r="P504" s="111"/>
      <c r="Q504" s="111"/>
      <c r="R504" s="111"/>
      <c r="S504" s="111"/>
      <c r="T504" s="111"/>
      <c r="U504" s="111"/>
      <c r="V504" s="111"/>
      <c r="W504" s="111"/>
      <c r="X504" s="111"/>
      <c r="Y504" s="111"/>
      <c r="Z504" s="111"/>
      <c r="AA504" s="111"/>
    </row>
    <row r="505" spans="1:27" ht="20.25" customHeight="1" x14ac:dyDescent="0.35">
      <c r="A505" s="112" t="str">
        <f>CONCATENATE(PAO!A504,". ", "1")</f>
        <v>56. 1</v>
      </c>
      <c r="B505" s="104"/>
      <c r="C505" s="104"/>
      <c r="D505" s="104"/>
      <c r="E505" s="146"/>
      <c r="F505" s="464" t="str">
        <f>IFERROR(VLOOKUP(B505,'Validaciones SEVRI'!$D$2:$E$1000,2,FALSE),"")</f>
        <v/>
      </c>
      <c r="G505" s="465"/>
      <c r="H505" s="147"/>
      <c r="I505" s="148"/>
      <c r="K505" s="105">
        <f t="shared" ref="K505:K511" si="55">IF(B505&lt;1,0, 1)</f>
        <v>0</v>
      </c>
    </row>
    <row r="506" spans="1:27" ht="20.25" customHeight="1" x14ac:dyDescent="0.35">
      <c r="A506" s="112" t="str">
        <f>CONCATENATE(PAO!A504,". ", "2")</f>
        <v>56. 2</v>
      </c>
      <c r="B506" s="104"/>
      <c r="C506" s="104"/>
      <c r="D506" s="104"/>
      <c r="E506" s="146"/>
      <c r="F506" s="464" t="str">
        <f>IFERROR(VLOOKUP(B506,'Validaciones SEVRI'!$D$2:$E$1000,2,FALSE),"")</f>
        <v/>
      </c>
      <c r="G506" s="465"/>
      <c r="H506" s="147"/>
      <c r="I506" s="148"/>
      <c r="K506" s="105">
        <f t="shared" si="55"/>
        <v>0</v>
      </c>
    </row>
    <row r="507" spans="1:27" ht="20.25" customHeight="1" x14ac:dyDescent="0.35">
      <c r="A507" s="112" t="str">
        <f>CONCATENATE(PAO!A504,". ","3")</f>
        <v>56. 3</v>
      </c>
      <c r="B507" s="104"/>
      <c r="C507" s="104"/>
      <c r="D507" s="104"/>
      <c r="E507" s="146"/>
      <c r="F507" s="464" t="str">
        <f>IFERROR(VLOOKUP(B507,'Validaciones SEVRI'!$D$2:$E$1000,2,FALSE),"")</f>
        <v/>
      </c>
      <c r="G507" s="465"/>
      <c r="H507" s="147"/>
      <c r="I507" s="148"/>
      <c r="K507" s="105">
        <f t="shared" si="55"/>
        <v>0</v>
      </c>
    </row>
    <row r="508" spans="1:27" ht="20.25" customHeight="1" x14ac:dyDescent="0.35">
      <c r="A508" s="112" t="str">
        <f>CONCATENATE(PAO!A504,". ", "4")</f>
        <v>56. 4</v>
      </c>
      <c r="B508" s="104"/>
      <c r="C508" s="104"/>
      <c r="D508" s="104"/>
      <c r="E508" s="146"/>
      <c r="F508" s="464" t="str">
        <f>IFERROR(VLOOKUP(B508,'Validaciones SEVRI'!$D$2:$E$1000,2,FALSE),"")</f>
        <v/>
      </c>
      <c r="G508" s="465"/>
      <c r="H508" s="147"/>
      <c r="I508" s="148"/>
      <c r="K508" s="105">
        <f t="shared" si="55"/>
        <v>0</v>
      </c>
    </row>
    <row r="509" spans="1:27" ht="20.25" customHeight="1" x14ac:dyDescent="0.35">
      <c r="A509" s="112" t="str">
        <f>CONCATENATE(PAO!A504,". ", "5")</f>
        <v>56. 5</v>
      </c>
      <c r="B509" s="104"/>
      <c r="C509" s="104"/>
      <c r="D509" s="104"/>
      <c r="E509" s="146"/>
      <c r="F509" s="464" t="str">
        <f>IFERROR(VLOOKUP(B509,'Validaciones SEVRI'!$D$2:$E$1000,2,FALSE),"")</f>
        <v/>
      </c>
      <c r="G509" s="465"/>
      <c r="H509" s="147"/>
      <c r="I509" s="148"/>
      <c r="K509" s="105">
        <f t="shared" si="55"/>
        <v>0</v>
      </c>
    </row>
    <row r="510" spans="1:27" ht="20.25" customHeight="1" x14ac:dyDescent="0.35">
      <c r="A510" s="112" t="str">
        <f>CONCATENATE(PAO!A504,". ", "6")</f>
        <v>56. 6</v>
      </c>
      <c r="B510" s="104"/>
      <c r="C510" s="104"/>
      <c r="D510" s="104"/>
      <c r="E510" s="146"/>
      <c r="F510" s="464" t="str">
        <f>IFERROR(VLOOKUP(B510,'Validaciones SEVRI'!$D$2:$E$1000,2,FALSE),"")</f>
        <v/>
      </c>
      <c r="G510" s="465"/>
      <c r="H510" s="147"/>
      <c r="I510" s="148"/>
      <c r="K510" s="105">
        <f t="shared" si="55"/>
        <v>0</v>
      </c>
    </row>
    <row r="511" spans="1:27" ht="20.25" customHeight="1" thickBot="1" x14ac:dyDescent="0.4">
      <c r="A511" s="112" t="str">
        <f>CONCATENATE(PAO!A504,". ", "7")</f>
        <v>56. 7</v>
      </c>
      <c r="B511" s="104"/>
      <c r="C511" s="104"/>
      <c r="D511" s="104"/>
      <c r="E511" s="146"/>
      <c r="F511" s="464" t="str">
        <f>IFERROR(VLOOKUP(B511,'Validaciones SEVRI'!$D$2:$E$1000,2,FALSE),"")</f>
        <v/>
      </c>
      <c r="G511" s="465"/>
      <c r="H511" s="147"/>
      <c r="I511" s="148"/>
      <c r="K511" s="105">
        <f t="shared" si="55"/>
        <v>0</v>
      </c>
    </row>
    <row r="512" spans="1:27" s="140" customFormat="1" ht="50.15" customHeight="1" thickBot="1" x14ac:dyDescent="0.3">
      <c r="A512" s="181" t="s">
        <v>935</v>
      </c>
      <c r="B512" s="459">
        <f>+PAO!B511</f>
        <v>0</v>
      </c>
      <c r="C512" s="460"/>
      <c r="D512" s="460"/>
      <c r="E512" s="460"/>
      <c r="F512" s="460"/>
      <c r="G512" s="460"/>
      <c r="H512" s="460"/>
      <c r="I512" s="460"/>
      <c r="J512" s="106"/>
      <c r="K512" s="105"/>
      <c r="L512" s="106"/>
      <c r="M512" s="106"/>
      <c r="N512" s="106"/>
      <c r="O512" s="106"/>
      <c r="P512" s="106"/>
      <c r="Q512" s="106"/>
      <c r="R512" s="106"/>
      <c r="S512" s="106"/>
      <c r="T512" s="106"/>
      <c r="U512" s="106"/>
      <c r="V512" s="106"/>
      <c r="W512" s="106"/>
      <c r="X512" s="106"/>
      <c r="Y512" s="106"/>
      <c r="Z512" s="106"/>
      <c r="AA512" s="106"/>
    </row>
    <row r="513" spans="1:27" ht="50.15" customHeight="1" x14ac:dyDescent="0.35">
      <c r="A513" s="180" t="s">
        <v>936</v>
      </c>
      <c r="B513" s="461" t="str">
        <f>CONCATENATE(PAO!A513,". ",PAO!A514)</f>
        <v xml:space="preserve">57. </v>
      </c>
      <c r="C513" s="462"/>
      <c r="D513" s="462"/>
      <c r="E513" s="462"/>
      <c r="F513" s="462"/>
      <c r="G513" s="462"/>
      <c r="H513" s="462"/>
      <c r="I513" s="463"/>
      <c r="K513" s="110"/>
      <c r="L513" s="114"/>
      <c r="M513" s="114"/>
      <c r="N513" s="111"/>
      <c r="O513" s="111"/>
      <c r="P513" s="111"/>
      <c r="Q513" s="111"/>
      <c r="R513" s="111"/>
      <c r="S513" s="111"/>
      <c r="T513" s="111"/>
      <c r="U513" s="111"/>
      <c r="V513" s="111"/>
      <c r="W513" s="111"/>
      <c r="X513" s="111"/>
      <c r="Y513" s="111"/>
      <c r="Z513" s="111"/>
      <c r="AA513" s="111"/>
    </row>
    <row r="514" spans="1:27" ht="20.25" customHeight="1" x14ac:dyDescent="0.35">
      <c r="A514" s="112" t="str">
        <f>CONCATENATE(PAO!A513,". ", "1")</f>
        <v>57. 1</v>
      </c>
      <c r="B514" s="104"/>
      <c r="C514" s="104"/>
      <c r="D514" s="104"/>
      <c r="E514" s="146"/>
      <c r="F514" s="464" t="str">
        <f>IFERROR(VLOOKUP(B514,'Validaciones SEVRI'!$D$2:$E$1000,2,FALSE),"")</f>
        <v/>
      </c>
      <c r="G514" s="465"/>
      <c r="H514" s="147"/>
      <c r="I514" s="148"/>
      <c r="K514" s="105">
        <f t="shared" ref="K514:K520" si="56">IF(B514&lt;1,0, 1)</f>
        <v>0</v>
      </c>
    </row>
    <row r="515" spans="1:27" ht="20.25" customHeight="1" x14ac:dyDescent="0.35">
      <c r="A515" s="112" t="str">
        <f>CONCATENATE(PAO!A513,". ", "2")</f>
        <v>57. 2</v>
      </c>
      <c r="B515" s="104"/>
      <c r="C515" s="104"/>
      <c r="D515" s="104"/>
      <c r="E515" s="146"/>
      <c r="F515" s="464" t="str">
        <f>IFERROR(VLOOKUP(B515,'Validaciones SEVRI'!$D$2:$E$1000,2,FALSE),"")</f>
        <v/>
      </c>
      <c r="G515" s="465"/>
      <c r="H515" s="147"/>
      <c r="I515" s="148"/>
      <c r="K515" s="105">
        <f t="shared" si="56"/>
        <v>0</v>
      </c>
    </row>
    <row r="516" spans="1:27" ht="20.25" customHeight="1" x14ac:dyDescent="0.35">
      <c r="A516" s="112" t="str">
        <f>CONCATENATE(PAO!A513,". ","3")</f>
        <v>57. 3</v>
      </c>
      <c r="B516" s="104"/>
      <c r="C516" s="104"/>
      <c r="D516" s="104"/>
      <c r="E516" s="146"/>
      <c r="F516" s="464" t="str">
        <f>IFERROR(VLOOKUP(B516,'Validaciones SEVRI'!$D$2:$E$1000,2,FALSE),"")</f>
        <v/>
      </c>
      <c r="G516" s="465"/>
      <c r="H516" s="147"/>
      <c r="I516" s="148"/>
      <c r="K516" s="105">
        <f t="shared" si="56"/>
        <v>0</v>
      </c>
    </row>
    <row r="517" spans="1:27" ht="20.25" customHeight="1" x14ac:dyDescent="0.35">
      <c r="A517" s="112" t="str">
        <f>CONCATENATE(PAO!A513,". ", "4")</f>
        <v>57. 4</v>
      </c>
      <c r="B517" s="104"/>
      <c r="C517" s="104"/>
      <c r="D517" s="104"/>
      <c r="E517" s="146"/>
      <c r="F517" s="464" t="str">
        <f>IFERROR(VLOOKUP(B517,'Validaciones SEVRI'!$D$2:$E$1000,2,FALSE),"")</f>
        <v/>
      </c>
      <c r="G517" s="465"/>
      <c r="H517" s="147"/>
      <c r="I517" s="148"/>
      <c r="K517" s="105">
        <f t="shared" si="56"/>
        <v>0</v>
      </c>
    </row>
    <row r="518" spans="1:27" ht="20.25" customHeight="1" x14ac:dyDescent="0.35">
      <c r="A518" s="112" t="str">
        <f>CONCATENATE(PAO!A513,". ", "5")</f>
        <v>57. 5</v>
      </c>
      <c r="B518" s="104"/>
      <c r="C518" s="104"/>
      <c r="D518" s="104"/>
      <c r="E518" s="146"/>
      <c r="F518" s="464" t="str">
        <f>IFERROR(VLOOKUP(B518,'Validaciones SEVRI'!$D$2:$E$1000,2,FALSE),"")</f>
        <v/>
      </c>
      <c r="G518" s="465"/>
      <c r="H518" s="147"/>
      <c r="I518" s="148"/>
      <c r="K518" s="105">
        <f t="shared" si="56"/>
        <v>0</v>
      </c>
    </row>
    <row r="519" spans="1:27" ht="20.25" customHeight="1" x14ac:dyDescent="0.35">
      <c r="A519" s="112" t="str">
        <f>CONCATENATE(PAO!A513,". ", "6")</f>
        <v>57. 6</v>
      </c>
      <c r="B519" s="104"/>
      <c r="C519" s="104"/>
      <c r="D519" s="104"/>
      <c r="E519" s="146"/>
      <c r="F519" s="464" t="str">
        <f>IFERROR(VLOOKUP(B519,'Validaciones SEVRI'!$D$2:$E$1000,2,FALSE),"")</f>
        <v/>
      </c>
      <c r="G519" s="465"/>
      <c r="H519" s="147"/>
      <c r="I519" s="148"/>
      <c r="K519" s="105">
        <f t="shared" si="56"/>
        <v>0</v>
      </c>
    </row>
    <row r="520" spans="1:27" ht="20.25" customHeight="1" thickBot="1" x14ac:dyDescent="0.4">
      <c r="A520" s="112" t="str">
        <f>CONCATENATE(PAO!A513,". ", "7")</f>
        <v>57. 7</v>
      </c>
      <c r="B520" s="104"/>
      <c r="C520" s="104"/>
      <c r="D520" s="104"/>
      <c r="E520" s="146"/>
      <c r="F520" s="464" t="str">
        <f>IFERROR(VLOOKUP(B520,'Validaciones SEVRI'!$D$2:$E$1000,2,FALSE),"")</f>
        <v/>
      </c>
      <c r="G520" s="465"/>
      <c r="H520" s="147"/>
      <c r="I520" s="148"/>
      <c r="K520" s="105">
        <f t="shared" si="56"/>
        <v>0</v>
      </c>
    </row>
    <row r="521" spans="1:27" s="140" customFormat="1" ht="50.15" customHeight="1" thickBot="1" x14ac:dyDescent="0.3">
      <c r="A521" s="181" t="s">
        <v>935</v>
      </c>
      <c r="B521" s="459">
        <f>+PAO!B520</f>
        <v>0</v>
      </c>
      <c r="C521" s="460"/>
      <c r="D521" s="460"/>
      <c r="E521" s="460"/>
      <c r="F521" s="460"/>
      <c r="G521" s="460"/>
      <c r="H521" s="460"/>
      <c r="I521" s="460"/>
      <c r="J521" s="106"/>
      <c r="K521" s="105"/>
      <c r="L521" s="106"/>
      <c r="M521" s="106"/>
      <c r="N521" s="106"/>
      <c r="O521" s="106"/>
      <c r="P521" s="106"/>
      <c r="Q521" s="106"/>
      <c r="R521" s="106"/>
      <c r="S521" s="106"/>
      <c r="T521" s="106"/>
      <c r="U521" s="106"/>
      <c r="V521" s="106"/>
      <c r="W521" s="106"/>
      <c r="X521" s="106"/>
      <c r="Y521" s="106"/>
      <c r="Z521" s="106"/>
      <c r="AA521" s="106"/>
    </row>
    <row r="522" spans="1:27" ht="50.15" customHeight="1" x14ac:dyDescent="0.35">
      <c r="A522" s="180" t="s">
        <v>936</v>
      </c>
      <c r="B522" s="461" t="str">
        <f>CONCATENATE(PAO!A522,". ",PAO!A523)</f>
        <v xml:space="preserve">58. </v>
      </c>
      <c r="C522" s="462"/>
      <c r="D522" s="462"/>
      <c r="E522" s="462"/>
      <c r="F522" s="462"/>
      <c r="G522" s="462"/>
      <c r="H522" s="462"/>
      <c r="I522" s="463"/>
      <c r="K522" s="110"/>
      <c r="L522" s="114"/>
      <c r="M522" s="114"/>
      <c r="N522" s="111"/>
      <c r="O522" s="111"/>
      <c r="P522" s="111"/>
      <c r="Q522" s="111"/>
      <c r="R522" s="111"/>
      <c r="S522" s="111"/>
      <c r="T522" s="111"/>
      <c r="U522" s="111"/>
      <c r="V522" s="111"/>
      <c r="W522" s="111"/>
      <c r="X522" s="111"/>
      <c r="Y522" s="111"/>
      <c r="Z522" s="111"/>
      <c r="AA522" s="111"/>
    </row>
    <row r="523" spans="1:27" ht="20.25" customHeight="1" x14ac:dyDescent="0.35">
      <c r="A523" s="112" t="str">
        <f>CONCATENATE(PAO!A522,". ", "1")</f>
        <v>58. 1</v>
      </c>
      <c r="B523" s="104"/>
      <c r="C523" s="104"/>
      <c r="D523" s="104"/>
      <c r="E523" s="146"/>
      <c r="F523" s="464" t="str">
        <f>IFERROR(VLOOKUP(B523,'Validaciones SEVRI'!$D$2:$E$1000,2,FALSE),"")</f>
        <v/>
      </c>
      <c r="G523" s="465"/>
      <c r="H523" s="147"/>
      <c r="I523" s="148"/>
      <c r="K523" s="105">
        <f t="shared" ref="K523:K529" si="57">IF(B523&lt;1,0, 1)</f>
        <v>0</v>
      </c>
    </row>
    <row r="524" spans="1:27" ht="20.25" customHeight="1" x14ac:dyDescent="0.35">
      <c r="A524" s="112" t="str">
        <f>CONCATENATE(PAO!A522,". ", "2")</f>
        <v>58. 2</v>
      </c>
      <c r="B524" s="104"/>
      <c r="C524" s="104"/>
      <c r="D524" s="104"/>
      <c r="E524" s="146"/>
      <c r="F524" s="464" t="str">
        <f>IFERROR(VLOOKUP(B524,'Validaciones SEVRI'!$D$2:$E$1000,2,FALSE),"")</f>
        <v/>
      </c>
      <c r="G524" s="465"/>
      <c r="H524" s="147"/>
      <c r="I524" s="148"/>
      <c r="K524" s="105">
        <f t="shared" si="57"/>
        <v>0</v>
      </c>
    </row>
    <row r="525" spans="1:27" ht="20.25" customHeight="1" x14ac:dyDescent="0.35">
      <c r="A525" s="112" t="str">
        <f>CONCATENATE(PAO!A522,". ","3")</f>
        <v>58. 3</v>
      </c>
      <c r="B525" s="104"/>
      <c r="C525" s="104"/>
      <c r="D525" s="104"/>
      <c r="E525" s="146"/>
      <c r="F525" s="464" t="str">
        <f>IFERROR(VLOOKUP(B525,'Validaciones SEVRI'!$D$2:$E$1000,2,FALSE),"")</f>
        <v/>
      </c>
      <c r="G525" s="465"/>
      <c r="H525" s="147"/>
      <c r="I525" s="148"/>
      <c r="K525" s="105">
        <f t="shared" si="57"/>
        <v>0</v>
      </c>
    </row>
    <row r="526" spans="1:27" ht="20.25" customHeight="1" x14ac:dyDescent="0.35">
      <c r="A526" s="112" t="str">
        <f>CONCATENATE(PAO!A522,". ", "4")</f>
        <v>58. 4</v>
      </c>
      <c r="B526" s="104"/>
      <c r="C526" s="104"/>
      <c r="D526" s="104"/>
      <c r="E526" s="146"/>
      <c r="F526" s="464" t="str">
        <f>IFERROR(VLOOKUP(B526,'Validaciones SEVRI'!$D$2:$E$1000,2,FALSE),"")</f>
        <v/>
      </c>
      <c r="G526" s="465"/>
      <c r="H526" s="147"/>
      <c r="I526" s="148"/>
      <c r="K526" s="105">
        <f t="shared" si="57"/>
        <v>0</v>
      </c>
    </row>
    <row r="527" spans="1:27" ht="20.25" customHeight="1" x14ac:dyDescent="0.35">
      <c r="A527" s="112" t="str">
        <f>CONCATENATE(PAO!A522,". ", "5")</f>
        <v>58. 5</v>
      </c>
      <c r="B527" s="104"/>
      <c r="C527" s="104"/>
      <c r="D527" s="104"/>
      <c r="E527" s="146"/>
      <c r="F527" s="464" t="str">
        <f>IFERROR(VLOOKUP(B527,'Validaciones SEVRI'!$D$2:$E$1000,2,FALSE),"")</f>
        <v/>
      </c>
      <c r="G527" s="465"/>
      <c r="H527" s="147"/>
      <c r="I527" s="148"/>
      <c r="K527" s="105">
        <f t="shared" si="57"/>
        <v>0</v>
      </c>
    </row>
    <row r="528" spans="1:27" ht="20.25" customHeight="1" x14ac:dyDescent="0.35">
      <c r="A528" s="112" t="str">
        <f>CONCATENATE(PAO!A522,". ", "6")</f>
        <v>58. 6</v>
      </c>
      <c r="B528" s="104"/>
      <c r="C528" s="104"/>
      <c r="D528" s="104"/>
      <c r="E528" s="146"/>
      <c r="F528" s="464" t="str">
        <f>IFERROR(VLOOKUP(B528,'Validaciones SEVRI'!$D$2:$E$1000,2,FALSE),"")</f>
        <v/>
      </c>
      <c r="G528" s="465"/>
      <c r="H528" s="147"/>
      <c r="I528" s="148"/>
      <c r="K528" s="105">
        <f t="shared" si="57"/>
        <v>0</v>
      </c>
    </row>
    <row r="529" spans="1:27" ht="20.25" customHeight="1" thickBot="1" x14ac:dyDescent="0.4">
      <c r="A529" s="112" t="str">
        <f>CONCATENATE(PAO!A522,". ", "7")</f>
        <v>58. 7</v>
      </c>
      <c r="B529" s="104"/>
      <c r="C529" s="104"/>
      <c r="D529" s="104"/>
      <c r="E529" s="146"/>
      <c r="F529" s="464" t="str">
        <f>IFERROR(VLOOKUP(B529,'Validaciones SEVRI'!$D$2:$E$1000,2,FALSE),"")</f>
        <v/>
      </c>
      <c r="G529" s="465"/>
      <c r="H529" s="147"/>
      <c r="I529" s="148"/>
      <c r="K529" s="105">
        <f t="shared" si="57"/>
        <v>0</v>
      </c>
    </row>
    <row r="530" spans="1:27" s="140" customFormat="1" ht="50.15" customHeight="1" thickBot="1" x14ac:dyDescent="0.3">
      <c r="A530" s="181" t="s">
        <v>935</v>
      </c>
      <c r="B530" s="459">
        <f>+PAO!B529</f>
        <v>0</v>
      </c>
      <c r="C530" s="460"/>
      <c r="D530" s="460"/>
      <c r="E530" s="460"/>
      <c r="F530" s="460"/>
      <c r="G530" s="460"/>
      <c r="H530" s="460"/>
      <c r="I530" s="460"/>
      <c r="J530" s="106"/>
      <c r="K530" s="105"/>
      <c r="L530" s="106"/>
      <c r="M530" s="106"/>
      <c r="N530" s="106"/>
      <c r="O530" s="106"/>
      <c r="P530" s="106"/>
      <c r="Q530" s="106"/>
      <c r="R530" s="106"/>
      <c r="S530" s="106"/>
      <c r="T530" s="106"/>
      <c r="U530" s="106"/>
      <c r="V530" s="106"/>
      <c r="W530" s="106"/>
      <c r="X530" s="106"/>
      <c r="Y530" s="106"/>
      <c r="Z530" s="106"/>
      <c r="AA530" s="106"/>
    </row>
    <row r="531" spans="1:27" ht="50.15" customHeight="1" x14ac:dyDescent="0.35">
      <c r="A531" s="180" t="s">
        <v>936</v>
      </c>
      <c r="B531" s="461" t="str">
        <f>CONCATENATE(PAO!A531,". ",PAO!A532)</f>
        <v xml:space="preserve">59. </v>
      </c>
      <c r="C531" s="462"/>
      <c r="D531" s="462"/>
      <c r="E531" s="462"/>
      <c r="F531" s="462"/>
      <c r="G531" s="462"/>
      <c r="H531" s="462"/>
      <c r="I531" s="463"/>
      <c r="K531" s="110"/>
      <c r="L531" s="114"/>
      <c r="M531" s="114"/>
      <c r="N531" s="111"/>
      <c r="O531" s="111"/>
      <c r="P531" s="111"/>
      <c r="Q531" s="111"/>
      <c r="R531" s="111"/>
      <c r="S531" s="111"/>
      <c r="T531" s="111"/>
      <c r="U531" s="111"/>
      <c r="V531" s="111"/>
      <c r="W531" s="111"/>
      <c r="X531" s="111"/>
      <c r="Y531" s="111"/>
      <c r="Z531" s="111"/>
      <c r="AA531" s="111"/>
    </row>
    <row r="532" spans="1:27" ht="20.25" customHeight="1" x14ac:dyDescent="0.35">
      <c r="A532" s="112" t="str">
        <f>CONCATENATE(PAO!A531,". ", "1")</f>
        <v>59. 1</v>
      </c>
      <c r="B532" s="104"/>
      <c r="C532" s="104"/>
      <c r="D532" s="104"/>
      <c r="E532" s="146"/>
      <c r="F532" s="464" t="str">
        <f>IFERROR(VLOOKUP(B532,'Validaciones SEVRI'!$D$2:$E$1000,2,FALSE),"")</f>
        <v/>
      </c>
      <c r="G532" s="465"/>
      <c r="H532" s="147"/>
      <c r="I532" s="148"/>
      <c r="K532" s="105">
        <f t="shared" ref="K532:K538" si="58">IF(B532&lt;1,0, 1)</f>
        <v>0</v>
      </c>
    </row>
    <row r="533" spans="1:27" ht="20.25" customHeight="1" x14ac:dyDescent="0.35">
      <c r="A533" s="112" t="str">
        <f>CONCATENATE(PAO!A531,". ", "2")</f>
        <v>59. 2</v>
      </c>
      <c r="B533" s="104"/>
      <c r="C533" s="104"/>
      <c r="D533" s="104"/>
      <c r="E533" s="146"/>
      <c r="F533" s="464" t="str">
        <f>IFERROR(VLOOKUP(B533,'Validaciones SEVRI'!$D$2:$E$1000,2,FALSE),"")</f>
        <v/>
      </c>
      <c r="G533" s="465"/>
      <c r="H533" s="147"/>
      <c r="I533" s="148"/>
      <c r="K533" s="105">
        <f t="shared" si="58"/>
        <v>0</v>
      </c>
    </row>
    <row r="534" spans="1:27" ht="20.25" customHeight="1" x14ac:dyDescent="0.35">
      <c r="A534" s="112" t="str">
        <f>CONCATENATE(PAO!A531,". ","3")</f>
        <v>59. 3</v>
      </c>
      <c r="B534" s="104"/>
      <c r="C534" s="104"/>
      <c r="D534" s="104"/>
      <c r="E534" s="146"/>
      <c r="F534" s="464" t="str">
        <f>IFERROR(VLOOKUP(B534,'Validaciones SEVRI'!$D$2:$E$1000,2,FALSE),"")</f>
        <v/>
      </c>
      <c r="G534" s="465"/>
      <c r="H534" s="147"/>
      <c r="I534" s="148"/>
      <c r="K534" s="105">
        <f t="shared" si="58"/>
        <v>0</v>
      </c>
    </row>
    <row r="535" spans="1:27" ht="20.25" customHeight="1" x14ac:dyDescent="0.35">
      <c r="A535" s="112" t="str">
        <f>CONCATENATE(PAO!A531,". ", "4")</f>
        <v>59. 4</v>
      </c>
      <c r="B535" s="104"/>
      <c r="C535" s="104"/>
      <c r="D535" s="104"/>
      <c r="E535" s="146"/>
      <c r="F535" s="464" t="str">
        <f>IFERROR(VLOOKUP(B535,'Validaciones SEVRI'!$D$2:$E$1000,2,FALSE),"")</f>
        <v/>
      </c>
      <c r="G535" s="465"/>
      <c r="H535" s="147"/>
      <c r="I535" s="148"/>
      <c r="K535" s="105">
        <f t="shared" si="58"/>
        <v>0</v>
      </c>
    </row>
    <row r="536" spans="1:27" ht="20.25" customHeight="1" x14ac:dyDescent="0.35">
      <c r="A536" s="112" t="str">
        <f>CONCATENATE(PAO!A531,". ", "5")</f>
        <v>59. 5</v>
      </c>
      <c r="B536" s="104"/>
      <c r="C536" s="104"/>
      <c r="D536" s="104"/>
      <c r="E536" s="146"/>
      <c r="F536" s="464" t="str">
        <f>IFERROR(VLOOKUP(B536,'Validaciones SEVRI'!$D$2:$E$1000,2,FALSE),"")</f>
        <v/>
      </c>
      <c r="G536" s="465"/>
      <c r="H536" s="147"/>
      <c r="I536" s="148"/>
      <c r="K536" s="105">
        <f t="shared" si="58"/>
        <v>0</v>
      </c>
    </row>
    <row r="537" spans="1:27" ht="20.25" customHeight="1" x14ac:dyDescent="0.35">
      <c r="A537" s="112" t="str">
        <f>CONCATENATE(PAO!A531,". ", "6")</f>
        <v>59. 6</v>
      </c>
      <c r="B537" s="104"/>
      <c r="C537" s="104"/>
      <c r="D537" s="104"/>
      <c r="E537" s="146"/>
      <c r="F537" s="464" t="str">
        <f>IFERROR(VLOOKUP(B537,'Validaciones SEVRI'!$D$2:$E$1000,2,FALSE),"")</f>
        <v/>
      </c>
      <c r="G537" s="465"/>
      <c r="H537" s="147"/>
      <c r="I537" s="148"/>
      <c r="K537" s="105">
        <f t="shared" si="58"/>
        <v>0</v>
      </c>
    </row>
    <row r="538" spans="1:27" ht="20.25" customHeight="1" thickBot="1" x14ac:dyDescent="0.4">
      <c r="A538" s="112" t="str">
        <f>CONCATENATE(PAO!A531,". ", "7")</f>
        <v>59. 7</v>
      </c>
      <c r="B538" s="104"/>
      <c r="C538" s="104"/>
      <c r="D538" s="104"/>
      <c r="E538" s="146"/>
      <c r="F538" s="464" t="str">
        <f>IFERROR(VLOOKUP(B538,'Validaciones SEVRI'!$D$2:$E$1000,2,FALSE),"")</f>
        <v/>
      </c>
      <c r="G538" s="465"/>
      <c r="H538" s="147"/>
      <c r="I538" s="148"/>
      <c r="K538" s="105">
        <f t="shared" si="58"/>
        <v>0</v>
      </c>
    </row>
    <row r="539" spans="1:27" s="140" customFormat="1" ht="50.15" customHeight="1" thickBot="1" x14ac:dyDescent="0.3">
      <c r="A539" s="181" t="s">
        <v>935</v>
      </c>
      <c r="B539" s="459">
        <f>+PAO!B538</f>
        <v>0</v>
      </c>
      <c r="C539" s="460"/>
      <c r="D539" s="460"/>
      <c r="E539" s="460"/>
      <c r="F539" s="460"/>
      <c r="G539" s="460"/>
      <c r="H539" s="460"/>
      <c r="I539" s="460"/>
      <c r="J539" s="106"/>
      <c r="K539" s="105"/>
      <c r="L539" s="106"/>
      <c r="M539" s="106"/>
      <c r="N539" s="106"/>
      <c r="O539" s="106"/>
      <c r="P539" s="106"/>
      <c r="Q539" s="106"/>
      <c r="R539" s="106"/>
      <c r="S539" s="106"/>
      <c r="T539" s="106"/>
      <c r="U539" s="106"/>
      <c r="V539" s="106"/>
      <c r="W539" s="106"/>
      <c r="X539" s="106"/>
      <c r="Y539" s="106"/>
      <c r="Z539" s="106"/>
      <c r="AA539" s="106"/>
    </row>
    <row r="540" spans="1:27" ht="50.15" customHeight="1" x14ac:dyDescent="0.35">
      <c r="A540" s="180" t="s">
        <v>936</v>
      </c>
      <c r="B540" s="461" t="str">
        <f>CONCATENATE(PAO!A540,". ",PAO!A541)</f>
        <v xml:space="preserve">60. </v>
      </c>
      <c r="C540" s="462"/>
      <c r="D540" s="462"/>
      <c r="E540" s="462"/>
      <c r="F540" s="462"/>
      <c r="G540" s="462"/>
      <c r="H540" s="462"/>
      <c r="I540" s="463"/>
      <c r="K540" s="110"/>
      <c r="L540" s="114"/>
      <c r="M540" s="114"/>
      <c r="N540" s="111"/>
      <c r="O540" s="111"/>
      <c r="P540" s="111"/>
      <c r="Q540" s="111"/>
      <c r="R540" s="111"/>
      <c r="S540" s="111"/>
      <c r="T540" s="111"/>
      <c r="U540" s="111"/>
      <c r="V540" s="111"/>
      <c r="W540" s="111"/>
      <c r="X540" s="111"/>
      <c r="Y540" s="111"/>
      <c r="Z540" s="111"/>
      <c r="AA540" s="111"/>
    </row>
    <row r="541" spans="1:27" ht="20.25" customHeight="1" x14ac:dyDescent="0.35">
      <c r="A541" s="112" t="str">
        <f>CONCATENATE(PAO!A540,". ", "1")</f>
        <v>60. 1</v>
      </c>
      <c r="B541" s="104"/>
      <c r="C541" s="104"/>
      <c r="D541" s="104"/>
      <c r="E541" s="146"/>
      <c r="F541" s="464" t="str">
        <f>IFERROR(VLOOKUP(B541,'Validaciones SEVRI'!$D$2:$E$1000,2,FALSE),"")</f>
        <v/>
      </c>
      <c r="G541" s="465"/>
      <c r="H541" s="147"/>
      <c r="I541" s="148"/>
      <c r="K541" s="105">
        <f t="shared" ref="K541:K547" si="59">IF(B541&lt;1,0, 1)</f>
        <v>0</v>
      </c>
    </row>
    <row r="542" spans="1:27" ht="20.25" customHeight="1" x14ac:dyDescent="0.35">
      <c r="A542" s="112" t="str">
        <f>CONCATENATE(PAO!A540,". ", "2")</f>
        <v>60. 2</v>
      </c>
      <c r="B542" s="104"/>
      <c r="C542" s="104"/>
      <c r="D542" s="104"/>
      <c r="E542" s="146"/>
      <c r="F542" s="464" t="str">
        <f>IFERROR(VLOOKUP(B542,'Validaciones SEVRI'!$D$2:$E$1000,2,FALSE),"")</f>
        <v/>
      </c>
      <c r="G542" s="465"/>
      <c r="H542" s="147"/>
      <c r="I542" s="148"/>
      <c r="K542" s="105">
        <f t="shared" si="59"/>
        <v>0</v>
      </c>
    </row>
    <row r="543" spans="1:27" ht="20.25" customHeight="1" x14ac:dyDescent="0.35">
      <c r="A543" s="112" t="str">
        <f>CONCATENATE(PAO!A540,". ","3")</f>
        <v>60. 3</v>
      </c>
      <c r="B543" s="104"/>
      <c r="C543" s="104"/>
      <c r="D543" s="104"/>
      <c r="E543" s="146"/>
      <c r="F543" s="464" t="str">
        <f>IFERROR(VLOOKUP(B543,'Validaciones SEVRI'!$D$2:$E$1000,2,FALSE),"")</f>
        <v/>
      </c>
      <c r="G543" s="465"/>
      <c r="H543" s="147"/>
      <c r="I543" s="148"/>
      <c r="K543" s="105">
        <f t="shared" si="59"/>
        <v>0</v>
      </c>
    </row>
    <row r="544" spans="1:27" ht="20.25" customHeight="1" x14ac:dyDescent="0.35">
      <c r="A544" s="112" t="str">
        <f>CONCATENATE(PAO!A540,". ", "4")</f>
        <v>60. 4</v>
      </c>
      <c r="B544" s="104"/>
      <c r="C544" s="104"/>
      <c r="D544" s="104"/>
      <c r="E544" s="146"/>
      <c r="F544" s="464" t="str">
        <f>IFERROR(VLOOKUP(B544,'Validaciones SEVRI'!$D$2:$E$1000,2,FALSE),"")</f>
        <v/>
      </c>
      <c r="G544" s="465"/>
      <c r="H544" s="147"/>
      <c r="I544" s="148"/>
      <c r="K544" s="105">
        <f t="shared" si="59"/>
        <v>0</v>
      </c>
    </row>
    <row r="545" spans="1:27" ht="20.25" customHeight="1" x14ac:dyDescent="0.35">
      <c r="A545" s="112" t="str">
        <f>CONCATENATE(PAO!A540,". ", "5")</f>
        <v>60. 5</v>
      </c>
      <c r="B545" s="104"/>
      <c r="C545" s="104"/>
      <c r="D545" s="104"/>
      <c r="E545" s="146"/>
      <c r="F545" s="464" t="str">
        <f>IFERROR(VLOOKUP(B545,'Validaciones SEVRI'!$D$2:$E$1000,2,FALSE),"")</f>
        <v/>
      </c>
      <c r="G545" s="465"/>
      <c r="H545" s="147"/>
      <c r="I545" s="148"/>
      <c r="K545" s="105">
        <f t="shared" si="59"/>
        <v>0</v>
      </c>
    </row>
    <row r="546" spans="1:27" ht="20.25" customHeight="1" x14ac:dyDescent="0.35">
      <c r="A546" s="112" t="str">
        <f>CONCATENATE(PAO!A540,". ", "6")</f>
        <v>60. 6</v>
      </c>
      <c r="B546" s="104"/>
      <c r="C546" s="104"/>
      <c r="D546" s="104"/>
      <c r="E546" s="146"/>
      <c r="F546" s="464" t="str">
        <f>IFERROR(VLOOKUP(B546,'Validaciones SEVRI'!$D$2:$E$1000,2,FALSE),"")</f>
        <v/>
      </c>
      <c r="G546" s="465"/>
      <c r="H546" s="147"/>
      <c r="I546" s="148"/>
      <c r="K546" s="105">
        <f t="shared" si="59"/>
        <v>0</v>
      </c>
    </row>
    <row r="547" spans="1:27" ht="20.25" customHeight="1" thickBot="1" x14ac:dyDescent="0.4">
      <c r="A547" s="112" t="str">
        <f>CONCATENATE(PAO!A540,". ", "7")</f>
        <v>60. 7</v>
      </c>
      <c r="B547" s="104"/>
      <c r="C547" s="104"/>
      <c r="D547" s="104"/>
      <c r="E547" s="146"/>
      <c r="F547" s="464" t="str">
        <f>IFERROR(VLOOKUP(B547,'Validaciones SEVRI'!$D$2:$E$1000,2,FALSE),"")</f>
        <v/>
      </c>
      <c r="G547" s="465"/>
      <c r="H547" s="147"/>
      <c r="I547" s="148"/>
      <c r="K547" s="105">
        <f t="shared" si="59"/>
        <v>0</v>
      </c>
    </row>
    <row r="548" spans="1:27" s="140" customFormat="1" ht="50.15" customHeight="1" thickBot="1" x14ac:dyDescent="0.3">
      <c r="A548" s="181" t="s">
        <v>935</v>
      </c>
      <c r="B548" s="459">
        <f>+PAO!B547</f>
        <v>0</v>
      </c>
      <c r="C548" s="460"/>
      <c r="D548" s="460"/>
      <c r="E548" s="460"/>
      <c r="F548" s="460"/>
      <c r="G548" s="460"/>
      <c r="H548" s="460"/>
      <c r="I548" s="460"/>
      <c r="J548" s="106"/>
      <c r="K548" s="105"/>
      <c r="L548" s="106"/>
      <c r="M548" s="106"/>
      <c r="N548" s="106"/>
      <c r="O548" s="106"/>
      <c r="P548" s="106"/>
      <c r="Q548" s="106"/>
      <c r="R548" s="106"/>
      <c r="S548" s="106"/>
      <c r="T548" s="106"/>
      <c r="U548" s="106"/>
      <c r="V548" s="106"/>
      <c r="W548" s="106"/>
      <c r="X548" s="106"/>
      <c r="Y548" s="106"/>
      <c r="Z548" s="106"/>
      <c r="AA548" s="106"/>
    </row>
    <row r="549" spans="1:27" ht="50.15" customHeight="1" x14ac:dyDescent="0.35">
      <c r="A549" s="180" t="s">
        <v>936</v>
      </c>
      <c r="B549" s="461" t="str">
        <f>CONCATENATE(PAO!A549,". ",PAO!A550)</f>
        <v xml:space="preserve">61. </v>
      </c>
      <c r="C549" s="462"/>
      <c r="D549" s="462"/>
      <c r="E549" s="462"/>
      <c r="F549" s="462"/>
      <c r="G549" s="462"/>
      <c r="H549" s="462"/>
      <c r="I549" s="463"/>
      <c r="K549" s="110"/>
      <c r="L549" s="114"/>
      <c r="M549" s="114"/>
      <c r="N549" s="111"/>
      <c r="O549" s="111"/>
      <c r="P549" s="111"/>
      <c r="Q549" s="111"/>
      <c r="R549" s="111"/>
      <c r="S549" s="111"/>
      <c r="T549" s="111"/>
      <c r="U549" s="111"/>
      <c r="V549" s="111"/>
      <c r="W549" s="111"/>
      <c r="X549" s="111"/>
      <c r="Y549" s="111"/>
      <c r="Z549" s="111"/>
      <c r="AA549" s="111"/>
    </row>
    <row r="550" spans="1:27" ht="20.25" customHeight="1" x14ac:dyDescent="0.35">
      <c r="A550" s="112" t="str">
        <f>CONCATENATE(PAO!A549,". ", "1")</f>
        <v>61. 1</v>
      </c>
      <c r="B550" s="104"/>
      <c r="C550" s="104"/>
      <c r="D550" s="104"/>
      <c r="E550" s="146"/>
      <c r="F550" s="464" t="str">
        <f>IFERROR(VLOOKUP(B550,'Validaciones SEVRI'!$D$2:$E$1000,2,FALSE),"")</f>
        <v/>
      </c>
      <c r="G550" s="465"/>
      <c r="H550" s="147"/>
      <c r="I550" s="148"/>
      <c r="K550" s="105">
        <f t="shared" ref="K550:K556" si="60">IF(B550&lt;1,0, 1)</f>
        <v>0</v>
      </c>
    </row>
    <row r="551" spans="1:27" ht="20.25" customHeight="1" x14ac:dyDescent="0.35">
      <c r="A551" s="112" t="str">
        <f>CONCATENATE(PAO!A549,". ", "2")</f>
        <v>61. 2</v>
      </c>
      <c r="B551" s="104"/>
      <c r="C551" s="104"/>
      <c r="D551" s="104"/>
      <c r="E551" s="146"/>
      <c r="F551" s="464" t="str">
        <f>IFERROR(VLOOKUP(B551,'Validaciones SEVRI'!$D$2:$E$1000,2,FALSE),"")</f>
        <v/>
      </c>
      <c r="G551" s="465"/>
      <c r="H551" s="147"/>
      <c r="I551" s="148"/>
      <c r="K551" s="105">
        <f t="shared" si="60"/>
        <v>0</v>
      </c>
    </row>
    <row r="552" spans="1:27" ht="20.25" customHeight="1" x14ac:dyDescent="0.35">
      <c r="A552" s="112" t="str">
        <f>CONCATENATE(PAO!A549,". ","3")</f>
        <v>61. 3</v>
      </c>
      <c r="B552" s="104"/>
      <c r="C552" s="104"/>
      <c r="D552" s="104"/>
      <c r="E552" s="146"/>
      <c r="F552" s="464" t="str">
        <f>IFERROR(VLOOKUP(B552,'Validaciones SEVRI'!$D$2:$E$1000,2,FALSE),"")</f>
        <v/>
      </c>
      <c r="G552" s="465"/>
      <c r="H552" s="147"/>
      <c r="I552" s="148"/>
      <c r="K552" s="105">
        <f t="shared" si="60"/>
        <v>0</v>
      </c>
    </row>
    <row r="553" spans="1:27" ht="20.25" customHeight="1" x14ac:dyDescent="0.35">
      <c r="A553" s="112" t="str">
        <f>CONCATENATE(PAO!A549,". ", "4")</f>
        <v>61. 4</v>
      </c>
      <c r="B553" s="104"/>
      <c r="C553" s="104"/>
      <c r="D553" s="104"/>
      <c r="E553" s="146"/>
      <c r="F553" s="464" t="str">
        <f>IFERROR(VLOOKUP(B553,'Validaciones SEVRI'!$D$2:$E$1000,2,FALSE),"")</f>
        <v/>
      </c>
      <c r="G553" s="465"/>
      <c r="H553" s="147"/>
      <c r="I553" s="148"/>
      <c r="K553" s="105">
        <f t="shared" si="60"/>
        <v>0</v>
      </c>
    </row>
    <row r="554" spans="1:27" ht="20.25" customHeight="1" x14ac:dyDescent="0.35">
      <c r="A554" s="112" t="str">
        <f>CONCATENATE(PAO!A549,". ", "5")</f>
        <v>61. 5</v>
      </c>
      <c r="B554" s="104"/>
      <c r="C554" s="104"/>
      <c r="D554" s="104"/>
      <c r="E554" s="146"/>
      <c r="F554" s="464" t="str">
        <f>IFERROR(VLOOKUP(B554,'Validaciones SEVRI'!$D$2:$E$1000,2,FALSE),"")</f>
        <v/>
      </c>
      <c r="G554" s="465"/>
      <c r="H554" s="147"/>
      <c r="I554" s="148"/>
      <c r="K554" s="105">
        <f t="shared" si="60"/>
        <v>0</v>
      </c>
    </row>
    <row r="555" spans="1:27" ht="20.25" customHeight="1" x14ac:dyDescent="0.35">
      <c r="A555" s="112" t="str">
        <f>CONCATENATE(PAO!A549,". ", "6")</f>
        <v>61. 6</v>
      </c>
      <c r="B555" s="104"/>
      <c r="C555" s="104"/>
      <c r="D555" s="104"/>
      <c r="E555" s="146"/>
      <c r="F555" s="464" t="str">
        <f>IFERROR(VLOOKUP(B555,'Validaciones SEVRI'!$D$2:$E$1000,2,FALSE),"")</f>
        <v/>
      </c>
      <c r="G555" s="465"/>
      <c r="H555" s="147"/>
      <c r="I555" s="148"/>
      <c r="K555" s="105">
        <f t="shared" si="60"/>
        <v>0</v>
      </c>
    </row>
    <row r="556" spans="1:27" ht="20.25" customHeight="1" thickBot="1" x14ac:dyDescent="0.4">
      <c r="A556" s="112" t="str">
        <f>CONCATENATE(PAO!A549,". ", "7")</f>
        <v>61. 7</v>
      </c>
      <c r="B556" s="104"/>
      <c r="C556" s="104"/>
      <c r="D556" s="104"/>
      <c r="E556" s="146"/>
      <c r="F556" s="464" t="str">
        <f>IFERROR(VLOOKUP(B556,'Validaciones SEVRI'!$D$2:$E$1000,2,FALSE),"")</f>
        <v/>
      </c>
      <c r="G556" s="465"/>
      <c r="H556" s="147"/>
      <c r="I556" s="148"/>
      <c r="K556" s="105">
        <f t="shared" si="60"/>
        <v>0</v>
      </c>
    </row>
    <row r="557" spans="1:27" s="140" customFormat="1" ht="50.15" customHeight="1" thickBot="1" x14ac:dyDescent="0.3">
      <c r="A557" s="181" t="s">
        <v>935</v>
      </c>
      <c r="B557" s="459">
        <f>+PAO!B556</f>
        <v>0</v>
      </c>
      <c r="C557" s="460"/>
      <c r="D557" s="460"/>
      <c r="E557" s="460"/>
      <c r="F557" s="460"/>
      <c r="G557" s="460"/>
      <c r="H557" s="460"/>
      <c r="I557" s="460"/>
      <c r="J557" s="106"/>
      <c r="K557" s="105"/>
      <c r="L557" s="106"/>
      <c r="M557" s="106"/>
      <c r="N557" s="106"/>
      <c r="O557" s="106"/>
      <c r="P557" s="106"/>
      <c r="Q557" s="106"/>
      <c r="R557" s="106"/>
      <c r="S557" s="106"/>
      <c r="T557" s="106"/>
      <c r="U557" s="106"/>
      <c r="V557" s="106"/>
      <c r="W557" s="106"/>
      <c r="X557" s="106"/>
      <c r="Y557" s="106"/>
      <c r="Z557" s="106"/>
      <c r="AA557" s="106"/>
    </row>
    <row r="558" spans="1:27" ht="50.15" customHeight="1" x14ac:dyDescent="0.35">
      <c r="A558" s="180" t="s">
        <v>936</v>
      </c>
      <c r="B558" s="461" t="str">
        <f>CONCATENATE(PAO!A558,". ",PAO!A559)</f>
        <v xml:space="preserve">62. </v>
      </c>
      <c r="C558" s="462"/>
      <c r="D558" s="462"/>
      <c r="E558" s="462"/>
      <c r="F558" s="462"/>
      <c r="G558" s="462"/>
      <c r="H558" s="462"/>
      <c r="I558" s="463"/>
      <c r="K558" s="110"/>
      <c r="L558" s="114"/>
      <c r="M558" s="114"/>
      <c r="N558" s="111"/>
      <c r="O558" s="111"/>
      <c r="P558" s="111"/>
      <c r="Q558" s="111"/>
      <c r="R558" s="111"/>
      <c r="S558" s="111"/>
      <c r="T558" s="111"/>
      <c r="U558" s="111"/>
      <c r="V558" s="111"/>
      <c r="W558" s="111"/>
      <c r="X558" s="111"/>
      <c r="Y558" s="111"/>
      <c r="Z558" s="111"/>
      <c r="AA558" s="111"/>
    </row>
    <row r="559" spans="1:27" ht="20.25" customHeight="1" x14ac:dyDescent="0.35">
      <c r="A559" s="112" t="str">
        <f>CONCATENATE(PAO!A558,". ", "1")</f>
        <v>62. 1</v>
      </c>
      <c r="B559" s="104"/>
      <c r="C559" s="104"/>
      <c r="D559" s="104"/>
      <c r="E559" s="146"/>
      <c r="F559" s="464" t="str">
        <f>IFERROR(VLOOKUP(B559,'Validaciones SEVRI'!$D$2:$E$1000,2,FALSE),"")</f>
        <v/>
      </c>
      <c r="G559" s="465"/>
      <c r="H559" s="147"/>
      <c r="I559" s="148"/>
      <c r="K559" s="105">
        <f t="shared" ref="K559:K565" si="61">IF(B559&lt;1,0, 1)</f>
        <v>0</v>
      </c>
    </row>
    <row r="560" spans="1:27" ht="20.25" customHeight="1" x14ac:dyDescent="0.35">
      <c r="A560" s="112" t="str">
        <f>CONCATENATE(PAO!A558,". ", "2")</f>
        <v>62. 2</v>
      </c>
      <c r="B560" s="104"/>
      <c r="C560" s="104"/>
      <c r="D560" s="104"/>
      <c r="E560" s="146"/>
      <c r="F560" s="464" t="str">
        <f>IFERROR(VLOOKUP(B560,'Validaciones SEVRI'!$D$2:$E$1000,2,FALSE),"")</f>
        <v/>
      </c>
      <c r="G560" s="465"/>
      <c r="H560" s="147"/>
      <c r="I560" s="148"/>
      <c r="K560" s="105">
        <f t="shared" si="61"/>
        <v>0</v>
      </c>
    </row>
    <row r="561" spans="1:27" ht="20.25" customHeight="1" x14ac:dyDescent="0.35">
      <c r="A561" s="112" t="str">
        <f>CONCATENATE(PAO!A558,". ","3")</f>
        <v>62. 3</v>
      </c>
      <c r="B561" s="104"/>
      <c r="C561" s="104"/>
      <c r="D561" s="104"/>
      <c r="E561" s="146"/>
      <c r="F561" s="464" t="str">
        <f>IFERROR(VLOOKUP(B561,'Validaciones SEVRI'!$D$2:$E$1000,2,FALSE),"")</f>
        <v/>
      </c>
      <c r="G561" s="465"/>
      <c r="H561" s="147"/>
      <c r="I561" s="148"/>
      <c r="K561" s="105">
        <f t="shared" si="61"/>
        <v>0</v>
      </c>
    </row>
    <row r="562" spans="1:27" ht="20.25" customHeight="1" x14ac:dyDescent="0.35">
      <c r="A562" s="112" t="str">
        <f>CONCATENATE(PAO!A558,". ", "4")</f>
        <v>62. 4</v>
      </c>
      <c r="B562" s="104"/>
      <c r="C562" s="104"/>
      <c r="D562" s="104"/>
      <c r="E562" s="146"/>
      <c r="F562" s="464" t="str">
        <f>IFERROR(VLOOKUP(B562,'Validaciones SEVRI'!$D$2:$E$1000,2,FALSE),"")</f>
        <v/>
      </c>
      <c r="G562" s="465"/>
      <c r="H562" s="147"/>
      <c r="I562" s="148"/>
      <c r="K562" s="105">
        <f t="shared" si="61"/>
        <v>0</v>
      </c>
    </row>
    <row r="563" spans="1:27" ht="20.25" customHeight="1" x14ac:dyDescent="0.35">
      <c r="A563" s="112" t="str">
        <f>CONCATENATE(PAO!A558,". ", "5")</f>
        <v>62. 5</v>
      </c>
      <c r="B563" s="104"/>
      <c r="C563" s="104"/>
      <c r="D563" s="104"/>
      <c r="E563" s="146"/>
      <c r="F563" s="464" t="str">
        <f>IFERROR(VLOOKUP(B563,'Validaciones SEVRI'!$D$2:$E$1000,2,FALSE),"")</f>
        <v/>
      </c>
      <c r="G563" s="465"/>
      <c r="H563" s="147"/>
      <c r="I563" s="148"/>
      <c r="K563" s="105">
        <f t="shared" si="61"/>
        <v>0</v>
      </c>
    </row>
    <row r="564" spans="1:27" ht="20.25" customHeight="1" x14ac:dyDescent="0.35">
      <c r="A564" s="112" t="str">
        <f>CONCATENATE(PAO!A558,". ", "6")</f>
        <v>62. 6</v>
      </c>
      <c r="B564" s="104"/>
      <c r="C564" s="104"/>
      <c r="D564" s="104"/>
      <c r="E564" s="146"/>
      <c r="F564" s="464" t="str">
        <f>IFERROR(VLOOKUP(B564,'Validaciones SEVRI'!$D$2:$E$1000,2,FALSE),"")</f>
        <v/>
      </c>
      <c r="G564" s="465"/>
      <c r="H564" s="147"/>
      <c r="I564" s="148"/>
      <c r="K564" s="105">
        <f t="shared" si="61"/>
        <v>0</v>
      </c>
    </row>
    <row r="565" spans="1:27" ht="20.25" customHeight="1" thickBot="1" x14ac:dyDescent="0.4">
      <c r="A565" s="112" t="str">
        <f>CONCATENATE(PAO!A558,". ", "7")</f>
        <v>62. 7</v>
      </c>
      <c r="B565" s="104"/>
      <c r="C565" s="104"/>
      <c r="D565" s="104"/>
      <c r="E565" s="146"/>
      <c r="F565" s="464" t="str">
        <f>IFERROR(VLOOKUP(B565,'Validaciones SEVRI'!$D$2:$E$1000,2,FALSE),"")</f>
        <v/>
      </c>
      <c r="G565" s="465"/>
      <c r="H565" s="147"/>
      <c r="I565" s="148"/>
      <c r="K565" s="105">
        <f t="shared" si="61"/>
        <v>0</v>
      </c>
    </row>
    <row r="566" spans="1:27" s="140" customFormat="1" ht="50.15" customHeight="1" thickBot="1" x14ac:dyDescent="0.3">
      <c r="A566" s="181" t="s">
        <v>935</v>
      </c>
      <c r="B566" s="459">
        <f>+PAO!B565</f>
        <v>0</v>
      </c>
      <c r="C566" s="460"/>
      <c r="D566" s="460"/>
      <c r="E566" s="460"/>
      <c r="F566" s="460"/>
      <c r="G566" s="460"/>
      <c r="H566" s="460"/>
      <c r="I566" s="460"/>
      <c r="J566" s="106"/>
      <c r="K566" s="105"/>
      <c r="L566" s="106"/>
      <c r="M566" s="106"/>
      <c r="N566" s="106"/>
      <c r="O566" s="106"/>
      <c r="P566" s="106"/>
      <c r="Q566" s="106"/>
      <c r="R566" s="106"/>
      <c r="S566" s="106"/>
      <c r="T566" s="106"/>
      <c r="U566" s="106"/>
      <c r="V566" s="106"/>
      <c r="W566" s="106"/>
      <c r="X566" s="106"/>
      <c r="Y566" s="106"/>
      <c r="Z566" s="106"/>
      <c r="AA566" s="106"/>
    </row>
    <row r="567" spans="1:27" ht="50.15" customHeight="1" x14ac:dyDescent="0.35">
      <c r="A567" s="180" t="s">
        <v>936</v>
      </c>
      <c r="B567" s="461" t="str">
        <f>CONCATENATE(PAO!A567,". ",PAO!A568)</f>
        <v xml:space="preserve">63. </v>
      </c>
      <c r="C567" s="462"/>
      <c r="D567" s="462"/>
      <c r="E567" s="462"/>
      <c r="F567" s="462"/>
      <c r="G567" s="462"/>
      <c r="H567" s="462"/>
      <c r="I567" s="463"/>
      <c r="K567" s="110"/>
      <c r="L567" s="114"/>
      <c r="M567" s="114"/>
      <c r="N567" s="111"/>
      <c r="O567" s="111"/>
      <c r="P567" s="111"/>
      <c r="Q567" s="111"/>
      <c r="R567" s="111"/>
      <c r="S567" s="111"/>
      <c r="T567" s="111"/>
      <c r="U567" s="111"/>
      <c r="V567" s="111"/>
      <c r="W567" s="111"/>
      <c r="X567" s="111"/>
      <c r="Y567" s="111"/>
      <c r="Z567" s="111"/>
      <c r="AA567" s="111"/>
    </row>
    <row r="568" spans="1:27" ht="20.25" customHeight="1" x14ac:dyDescent="0.35">
      <c r="A568" s="112" t="str">
        <f>CONCATENATE(PAO!A567,". ", "1")</f>
        <v>63. 1</v>
      </c>
      <c r="B568" s="104"/>
      <c r="C568" s="104"/>
      <c r="D568" s="104"/>
      <c r="E568" s="146"/>
      <c r="F568" s="464" t="str">
        <f>IFERROR(VLOOKUP(B568,'Validaciones SEVRI'!$D$2:$E$1000,2,FALSE),"")</f>
        <v/>
      </c>
      <c r="G568" s="465"/>
      <c r="H568" s="147"/>
      <c r="I568" s="148"/>
      <c r="K568" s="105">
        <f t="shared" ref="K568:K574" si="62">IF(B568&lt;1,0, 1)</f>
        <v>0</v>
      </c>
    </row>
    <row r="569" spans="1:27" ht="20.25" customHeight="1" x14ac:dyDescent="0.35">
      <c r="A569" s="112" t="str">
        <f>CONCATENATE(PAO!A567,". ", "2")</f>
        <v>63. 2</v>
      </c>
      <c r="B569" s="104"/>
      <c r="C569" s="104"/>
      <c r="D569" s="104"/>
      <c r="E569" s="146"/>
      <c r="F569" s="464" t="str">
        <f>IFERROR(VLOOKUP(B569,'Validaciones SEVRI'!$D$2:$E$1000,2,FALSE),"")</f>
        <v/>
      </c>
      <c r="G569" s="465"/>
      <c r="H569" s="147"/>
      <c r="I569" s="148"/>
      <c r="K569" s="105">
        <f t="shared" si="62"/>
        <v>0</v>
      </c>
    </row>
    <row r="570" spans="1:27" ht="20.25" customHeight="1" x14ac:dyDescent="0.35">
      <c r="A570" s="112" t="str">
        <f>CONCATENATE(PAO!A567,". ","3")</f>
        <v>63. 3</v>
      </c>
      <c r="B570" s="104"/>
      <c r="C570" s="104"/>
      <c r="D570" s="104"/>
      <c r="E570" s="146"/>
      <c r="F570" s="464" t="str">
        <f>IFERROR(VLOOKUP(B570,'Validaciones SEVRI'!$D$2:$E$1000,2,FALSE),"")</f>
        <v/>
      </c>
      <c r="G570" s="465"/>
      <c r="H570" s="147"/>
      <c r="I570" s="148"/>
      <c r="K570" s="105">
        <f t="shared" si="62"/>
        <v>0</v>
      </c>
    </row>
    <row r="571" spans="1:27" ht="20.25" customHeight="1" x14ac:dyDescent="0.35">
      <c r="A571" s="112" t="str">
        <f>CONCATENATE(PAO!A567,". ", "4")</f>
        <v>63. 4</v>
      </c>
      <c r="B571" s="104"/>
      <c r="C571" s="104"/>
      <c r="D571" s="104"/>
      <c r="E571" s="146"/>
      <c r="F571" s="464" t="str">
        <f>IFERROR(VLOOKUP(B571,'Validaciones SEVRI'!$D$2:$E$1000,2,FALSE),"")</f>
        <v/>
      </c>
      <c r="G571" s="465"/>
      <c r="H571" s="147"/>
      <c r="I571" s="148"/>
      <c r="K571" s="105">
        <f t="shared" si="62"/>
        <v>0</v>
      </c>
    </row>
    <row r="572" spans="1:27" ht="20.25" customHeight="1" x14ac:dyDescent="0.35">
      <c r="A572" s="112" t="str">
        <f>CONCATENATE(PAO!A567,". ", "5")</f>
        <v>63. 5</v>
      </c>
      <c r="B572" s="104"/>
      <c r="C572" s="104"/>
      <c r="D572" s="104"/>
      <c r="E572" s="146"/>
      <c r="F572" s="464" t="str">
        <f>IFERROR(VLOOKUP(B572,'Validaciones SEVRI'!$D$2:$E$1000,2,FALSE),"")</f>
        <v/>
      </c>
      <c r="G572" s="465"/>
      <c r="H572" s="147"/>
      <c r="I572" s="148"/>
      <c r="K572" s="105">
        <f t="shared" si="62"/>
        <v>0</v>
      </c>
    </row>
    <row r="573" spans="1:27" ht="20.25" customHeight="1" x14ac:dyDescent="0.35">
      <c r="A573" s="112" t="str">
        <f>CONCATENATE(PAO!A567,". ", "6")</f>
        <v>63. 6</v>
      </c>
      <c r="B573" s="104"/>
      <c r="C573" s="104"/>
      <c r="D573" s="104"/>
      <c r="E573" s="146"/>
      <c r="F573" s="464" t="str">
        <f>IFERROR(VLOOKUP(B573,'Validaciones SEVRI'!$D$2:$E$1000,2,FALSE),"")</f>
        <v/>
      </c>
      <c r="G573" s="465"/>
      <c r="H573" s="147"/>
      <c r="I573" s="148"/>
      <c r="K573" s="105">
        <f t="shared" si="62"/>
        <v>0</v>
      </c>
    </row>
    <row r="574" spans="1:27" ht="20.25" customHeight="1" thickBot="1" x14ac:dyDescent="0.4">
      <c r="A574" s="112" t="str">
        <f>CONCATENATE(PAO!A567,". ", "7")</f>
        <v>63. 7</v>
      </c>
      <c r="B574" s="104"/>
      <c r="C574" s="104"/>
      <c r="D574" s="104"/>
      <c r="E574" s="146"/>
      <c r="F574" s="464" t="str">
        <f>IFERROR(VLOOKUP(B574,'Validaciones SEVRI'!$D$2:$E$1000,2,FALSE),"")</f>
        <v/>
      </c>
      <c r="G574" s="465"/>
      <c r="H574" s="147"/>
      <c r="I574" s="148"/>
      <c r="K574" s="105">
        <f t="shared" si="62"/>
        <v>0</v>
      </c>
    </row>
    <row r="575" spans="1:27" s="140" customFormat="1" ht="50.15" customHeight="1" thickBot="1" x14ac:dyDescent="0.3">
      <c r="A575" s="181" t="s">
        <v>935</v>
      </c>
      <c r="B575" s="459">
        <f>+PAO!B574</f>
        <v>0</v>
      </c>
      <c r="C575" s="460"/>
      <c r="D575" s="460"/>
      <c r="E575" s="460"/>
      <c r="F575" s="460"/>
      <c r="G575" s="460"/>
      <c r="H575" s="460"/>
      <c r="I575" s="460"/>
      <c r="J575" s="106"/>
      <c r="K575" s="105"/>
      <c r="L575" s="106"/>
      <c r="M575" s="106"/>
      <c r="N575" s="106"/>
      <c r="O575" s="106"/>
      <c r="P575" s="106"/>
      <c r="Q575" s="106"/>
      <c r="R575" s="106"/>
      <c r="S575" s="106"/>
      <c r="T575" s="106"/>
      <c r="U575" s="106"/>
      <c r="V575" s="106"/>
      <c r="W575" s="106"/>
      <c r="X575" s="106"/>
      <c r="Y575" s="106"/>
      <c r="Z575" s="106"/>
      <c r="AA575" s="106"/>
    </row>
    <row r="576" spans="1:27" ht="50.15" customHeight="1" x14ac:dyDescent="0.35">
      <c r="A576" s="180" t="s">
        <v>936</v>
      </c>
      <c r="B576" s="461" t="str">
        <f>CONCATENATE(PAO!A576,". ",PAO!A577)</f>
        <v xml:space="preserve">64. </v>
      </c>
      <c r="C576" s="462"/>
      <c r="D576" s="462"/>
      <c r="E576" s="462"/>
      <c r="F576" s="462"/>
      <c r="G576" s="462"/>
      <c r="H576" s="462"/>
      <c r="I576" s="463"/>
      <c r="K576" s="110"/>
      <c r="L576" s="114"/>
      <c r="M576" s="114"/>
      <c r="N576" s="111"/>
      <c r="O576" s="111"/>
      <c r="P576" s="111"/>
      <c r="Q576" s="111"/>
      <c r="R576" s="111"/>
      <c r="S576" s="111"/>
      <c r="T576" s="111"/>
      <c r="U576" s="111"/>
      <c r="V576" s="111"/>
      <c r="W576" s="111"/>
      <c r="X576" s="111"/>
      <c r="Y576" s="111"/>
      <c r="Z576" s="111"/>
      <c r="AA576" s="111"/>
    </row>
    <row r="577" spans="1:27" ht="20.25" customHeight="1" x14ac:dyDescent="0.35">
      <c r="A577" s="112" t="str">
        <f>CONCATENATE(PAO!A576,". ", "1")</f>
        <v>64. 1</v>
      </c>
      <c r="B577" s="104"/>
      <c r="C577" s="104"/>
      <c r="D577" s="104"/>
      <c r="E577" s="146"/>
      <c r="F577" s="464" t="str">
        <f>IFERROR(VLOOKUP(B577,'Validaciones SEVRI'!$D$2:$E$1000,2,FALSE),"")</f>
        <v/>
      </c>
      <c r="G577" s="465"/>
      <c r="H577" s="147"/>
      <c r="I577" s="148"/>
      <c r="K577" s="105">
        <f t="shared" ref="K577:K583" si="63">IF(B577&lt;1,0, 1)</f>
        <v>0</v>
      </c>
    </row>
    <row r="578" spans="1:27" ht="20.25" customHeight="1" x14ac:dyDescent="0.35">
      <c r="A578" s="112" t="str">
        <f>CONCATENATE(PAO!A576,". ", "2")</f>
        <v>64. 2</v>
      </c>
      <c r="B578" s="104"/>
      <c r="C578" s="104"/>
      <c r="D578" s="104"/>
      <c r="E578" s="146"/>
      <c r="F578" s="464" t="str">
        <f>IFERROR(VLOOKUP(B578,'Validaciones SEVRI'!$D$2:$E$1000,2,FALSE),"")</f>
        <v/>
      </c>
      <c r="G578" s="465"/>
      <c r="H578" s="147"/>
      <c r="I578" s="148"/>
      <c r="K578" s="105">
        <f t="shared" si="63"/>
        <v>0</v>
      </c>
    </row>
    <row r="579" spans="1:27" ht="20.25" customHeight="1" x14ac:dyDescent="0.35">
      <c r="A579" s="112" t="str">
        <f>CONCATENATE(PAO!A576,". ","3")</f>
        <v>64. 3</v>
      </c>
      <c r="B579" s="104"/>
      <c r="C579" s="104"/>
      <c r="D579" s="104"/>
      <c r="E579" s="146"/>
      <c r="F579" s="464" t="str">
        <f>IFERROR(VLOOKUP(B579,'Validaciones SEVRI'!$D$2:$E$1000,2,FALSE),"")</f>
        <v/>
      </c>
      <c r="G579" s="465"/>
      <c r="H579" s="147"/>
      <c r="I579" s="148"/>
      <c r="K579" s="105">
        <f t="shared" si="63"/>
        <v>0</v>
      </c>
    </row>
    <row r="580" spans="1:27" ht="20.25" customHeight="1" x14ac:dyDescent="0.35">
      <c r="A580" s="112" t="str">
        <f>CONCATENATE(PAO!A576,". ", "4")</f>
        <v>64. 4</v>
      </c>
      <c r="B580" s="104"/>
      <c r="C580" s="104"/>
      <c r="D580" s="104"/>
      <c r="E580" s="146"/>
      <c r="F580" s="464" t="str">
        <f>IFERROR(VLOOKUP(B580,'Validaciones SEVRI'!$D$2:$E$1000,2,FALSE),"")</f>
        <v/>
      </c>
      <c r="G580" s="465"/>
      <c r="H580" s="147"/>
      <c r="I580" s="148"/>
      <c r="K580" s="105">
        <f t="shared" si="63"/>
        <v>0</v>
      </c>
    </row>
    <row r="581" spans="1:27" ht="20.25" customHeight="1" x14ac:dyDescent="0.35">
      <c r="A581" s="112" t="str">
        <f>CONCATENATE(PAO!A576,". ", "5")</f>
        <v>64. 5</v>
      </c>
      <c r="B581" s="104"/>
      <c r="C581" s="104"/>
      <c r="D581" s="104"/>
      <c r="E581" s="146"/>
      <c r="F581" s="464" t="str">
        <f>IFERROR(VLOOKUP(B581,'Validaciones SEVRI'!$D$2:$E$1000,2,FALSE),"")</f>
        <v/>
      </c>
      <c r="G581" s="465"/>
      <c r="H581" s="147"/>
      <c r="I581" s="148"/>
      <c r="K581" s="105">
        <f t="shared" si="63"/>
        <v>0</v>
      </c>
    </row>
    <row r="582" spans="1:27" ht="20.25" customHeight="1" x14ac:dyDescent="0.35">
      <c r="A582" s="112" t="str">
        <f>CONCATENATE(PAO!A576,". ", "6")</f>
        <v>64. 6</v>
      </c>
      <c r="B582" s="104"/>
      <c r="C582" s="104"/>
      <c r="D582" s="104"/>
      <c r="E582" s="146"/>
      <c r="F582" s="464" t="str">
        <f>IFERROR(VLOOKUP(B582,'Validaciones SEVRI'!$D$2:$E$1000,2,FALSE),"")</f>
        <v/>
      </c>
      <c r="G582" s="465"/>
      <c r="H582" s="147"/>
      <c r="I582" s="148"/>
      <c r="K582" s="105">
        <f t="shared" si="63"/>
        <v>0</v>
      </c>
    </row>
    <row r="583" spans="1:27" ht="20.25" customHeight="1" thickBot="1" x14ac:dyDescent="0.4">
      <c r="A583" s="112" t="str">
        <f>CONCATENATE(PAO!A576,". ", "7")</f>
        <v>64. 7</v>
      </c>
      <c r="B583" s="104"/>
      <c r="C583" s="104"/>
      <c r="D583" s="104"/>
      <c r="E583" s="146"/>
      <c r="F583" s="464" t="str">
        <f>IFERROR(VLOOKUP(B583,'Validaciones SEVRI'!$D$2:$E$1000,2,FALSE),"")</f>
        <v/>
      </c>
      <c r="G583" s="465"/>
      <c r="H583" s="147"/>
      <c r="I583" s="148"/>
      <c r="K583" s="105">
        <f t="shared" si="63"/>
        <v>0</v>
      </c>
    </row>
    <row r="584" spans="1:27" s="140" customFormat="1" ht="50.15" customHeight="1" thickBot="1" x14ac:dyDescent="0.3">
      <c r="A584" s="181" t="s">
        <v>935</v>
      </c>
      <c r="B584" s="459">
        <f>+PAO!B583</f>
        <v>0</v>
      </c>
      <c r="C584" s="460"/>
      <c r="D584" s="460"/>
      <c r="E584" s="460"/>
      <c r="F584" s="460"/>
      <c r="G584" s="460"/>
      <c r="H584" s="460"/>
      <c r="I584" s="460"/>
      <c r="J584" s="106"/>
      <c r="K584" s="105"/>
      <c r="L584" s="106"/>
      <c r="M584" s="106"/>
      <c r="N584" s="106"/>
      <c r="O584" s="106"/>
      <c r="P584" s="106"/>
      <c r="Q584" s="106"/>
      <c r="R584" s="106"/>
      <c r="S584" s="106"/>
      <c r="T584" s="106"/>
      <c r="U584" s="106"/>
      <c r="V584" s="106"/>
      <c r="W584" s="106"/>
      <c r="X584" s="106"/>
      <c r="Y584" s="106"/>
      <c r="Z584" s="106"/>
      <c r="AA584" s="106"/>
    </row>
    <row r="585" spans="1:27" ht="50.15" customHeight="1" x14ac:dyDescent="0.35">
      <c r="A585" s="180" t="s">
        <v>936</v>
      </c>
      <c r="B585" s="461" t="str">
        <f>CONCATENATE(PAO!A585,". ",PAO!A586)</f>
        <v xml:space="preserve">65. </v>
      </c>
      <c r="C585" s="462"/>
      <c r="D585" s="462"/>
      <c r="E585" s="462"/>
      <c r="F585" s="462"/>
      <c r="G585" s="462"/>
      <c r="H585" s="462"/>
      <c r="I585" s="463"/>
      <c r="K585" s="110"/>
      <c r="L585" s="114"/>
      <c r="M585" s="114"/>
      <c r="N585" s="111"/>
      <c r="O585" s="111"/>
      <c r="P585" s="111"/>
      <c r="Q585" s="111"/>
      <c r="R585" s="111"/>
      <c r="S585" s="111"/>
      <c r="T585" s="111"/>
      <c r="U585" s="111"/>
      <c r="V585" s="111"/>
      <c r="W585" s="111"/>
      <c r="X585" s="111"/>
      <c r="Y585" s="111"/>
      <c r="Z585" s="111"/>
      <c r="AA585" s="111"/>
    </row>
    <row r="586" spans="1:27" ht="20.25" customHeight="1" x14ac:dyDescent="0.35">
      <c r="A586" s="112" t="str">
        <f>CONCATENATE(PAO!A585,". ", "1")</f>
        <v>65. 1</v>
      </c>
      <c r="B586" s="104"/>
      <c r="C586" s="104"/>
      <c r="D586" s="104"/>
      <c r="E586" s="146"/>
      <c r="F586" s="464" t="str">
        <f>IFERROR(VLOOKUP(B586,'Validaciones SEVRI'!$D$2:$E$1000,2,FALSE),"")</f>
        <v/>
      </c>
      <c r="G586" s="465"/>
      <c r="H586" s="147"/>
      <c r="I586" s="148"/>
      <c r="K586" s="105">
        <f t="shared" ref="K586:K592" si="64">IF(B586&lt;1,0, 1)</f>
        <v>0</v>
      </c>
    </row>
    <row r="587" spans="1:27" ht="20.25" customHeight="1" x14ac:dyDescent="0.35">
      <c r="A587" s="112" t="str">
        <f>CONCATENATE(PAO!A585,". ", "2")</f>
        <v>65. 2</v>
      </c>
      <c r="B587" s="104"/>
      <c r="C587" s="104"/>
      <c r="D587" s="104"/>
      <c r="E587" s="146"/>
      <c r="F587" s="464" t="str">
        <f>IFERROR(VLOOKUP(B587,'Validaciones SEVRI'!$D$2:$E$1000,2,FALSE),"")</f>
        <v/>
      </c>
      <c r="G587" s="465"/>
      <c r="H587" s="147"/>
      <c r="I587" s="148"/>
      <c r="K587" s="105">
        <f t="shared" si="64"/>
        <v>0</v>
      </c>
    </row>
    <row r="588" spans="1:27" ht="20.25" customHeight="1" x14ac:dyDescent="0.35">
      <c r="A588" s="112" t="str">
        <f>CONCATENATE(PAO!A585,". ","3")</f>
        <v>65. 3</v>
      </c>
      <c r="B588" s="104"/>
      <c r="C588" s="104"/>
      <c r="D588" s="104"/>
      <c r="E588" s="146"/>
      <c r="F588" s="464" t="str">
        <f>IFERROR(VLOOKUP(B588,'Validaciones SEVRI'!$D$2:$E$1000,2,FALSE),"")</f>
        <v/>
      </c>
      <c r="G588" s="465"/>
      <c r="H588" s="147"/>
      <c r="I588" s="148"/>
      <c r="K588" s="105">
        <f t="shared" si="64"/>
        <v>0</v>
      </c>
    </row>
    <row r="589" spans="1:27" ht="20.25" customHeight="1" x14ac:dyDescent="0.35">
      <c r="A589" s="112" t="str">
        <f>CONCATENATE(PAO!A585,". ", "4")</f>
        <v>65. 4</v>
      </c>
      <c r="B589" s="104"/>
      <c r="C589" s="104"/>
      <c r="D589" s="104"/>
      <c r="E589" s="146"/>
      <c r="F589" s="464" t="str">
        <f>IFERROR(VLOOKUP(B589,'Validaciones SEVRI'!$D$2:$E$1000,2,FALSE),"")</f>
        <v/>
      </c>
      <c r="G589" s="465"/>
      <c r="H589" s="147"/>
      <c r="I589" s="148"/>
      <c r="K589" s="105">
        <f t="shared" si="64"/>
        <v>0</v>
      </c>
    </row>
    <row r="590" spans="1:27" ht="20.25" customHeight="1" x14ac:dyDescent="0.35">
      <c r="A590" s="112" t="str">
        <f>CONCATENATE(PAO!A585,". ", "5")</f>
        <v>65. 5</v>
      </c>
      <c r="B590" s="104"/>
      <c r="C590" s="104"/>
      <c r="D590" s="104"/>
      <c r="E590" s="146"/>
      <c r="F590" s="464" t="str">
        <f>IFERROR(VLOOKUP(B590,'Validaciones SEVRI'!$D$2:$E$1000,2,FALSE),"")</f>
        <v/>
      </c>
      <c r="G590" s="465"/>
      <c r="H590" s="147"/>
      <c r="I590" s="148"/>
      <c r="K590" s="105">
        <f t="shared" si="64"/>
        <v>0</v>
      </c>
    </row>
    <row r="591" spans="1:27" ht="20.25" customHeight="1" x14ac:dyDescent="0.35">
      <c r="A591" s="112" t="str">
        <f>CONCATENATE(PAO!A585,". ", "6")</f>
        <v>65. 6</v>
      </c>
      <c r="B591" s="104"/>
      <c r="C591" s="104"/>
      <c r="D591" s="104"/>
      <c r="E591" s="146"/>
      <c r="F591" s="464" t="str">
        <f>IFERROR(VLOOKUP(B591,'Validaciones SEVRI'!$D$2:$E$1000,2,FALSE),"")</f>
        <v/>
      </c>
      <c r="G591" s="465"/>
      <c r="H591" s="147"/>
      <c r="I591" s="148"/>
      <c r="K591" s="105">
        <f t="shared" si="64"/>
        <v>0</v>
      </c>
    </row>
    <row r="592" spans="1:27" ht="20.25" customHeight="1" thickBot="1" x14ac:dyDescent="0.4">
      <c r="A592" s="112" t="str">
        <f>CONCATENATE(PAO!A585,". ", "7")</f>
        <v>65. 7</v>
      </c>
      <c r="B592" s="104"/>
      <c r="C592" s="104"/>
      <c r="D592" s="104"/>
      <c r="E592" s="146"/>
      <c r="F592" s="464" t="str">
        <f>IFERROR(VLOOKUP(B592,'Validaciones SEVRI'!$D$2:$E$1000,2,FALSE),"")</f>
        <v/>
      </c>
      <c r="G592" s="465"/>
      <c r="H592" s="147"/>
      <c r="I592" s="148"/>
      <c r="K592" s="105">
        <f t="shared" si="64"/>
        <v>0</v>
      </c>
    </row>
    <row r="593" spans="1:27" s="140" customFormat="1" ht="50.15" customHeight="1" thickBot="1" x14ac:dyDescent="0.3">
      <c r="A593" s="181" t="s">
        <v>935</v>
      </c>
      <c r="B593" s="459">
        <f>+PAO!B592</f>
        <v>0</v>
      </c>
      <c r="C593" s="460"/>
      <c r="D593" s="460"/>
      <c r="E593" s="460"/>
      <c r="F593" s="460"/>
      <c r="G593" s="460"/>
      <c r="H593" s="460"/>
      <c r="I593" s="460"/>
      <c r="J593" s="106"/>
      <c r="K593" s="105"/>
      <c r="L593" s="106"/>
      <c r="M593" s="106"/>
      <c r="N593" s="106"/>
      <c r="O593" s="106"/>
      <c r="P593" s="106"/>
      <c r="Q593" s="106"/>
      <c r="R593" s="106"/>
      <c r="S593" s="106"/>
      <c r="T593" s="106"/>
      <c r="U593" s="106"/>
      <c r="V593" s="106"/>
      <c r="W593" s="106"/>
      <c r="X593" s="106"/>
      <c r="Y593" s="106"/>
      <c r="Z593" s="106"/>
      <c r="AA593" s="106"/>
    </row>
    <row r="594" spans="1:27" ht="50.15" customHeight="1" x14ac:dyDescent="0.35">
      <c r="A594" s="180" t="s">
        <v>936</v>
      </c>
      <c r="B594" s="461" t="str">
        <f>CONCATENATE(PAO!A594,". ",PAO!A595)</f>
        <v xml:space="preserve">66. </v>
      </c>
      <c r="C594" s="462"/>
      <c r="D594" s="462"/>
      <c r="E594" s="462"/>
      <c r="F594" s="462"/>
      <c r="G594" s="462"/>
      <c r="H594" s="462"/>
      <c r="I594" s="463"/>
      <c r="K594" s="110"/>
      <c r="L594" s="114"/>
      <c r="M594" s="114"/>
      <c r="N594" s="111"/>
      <c r="O594" s="111"/>
      <c r="P594" s="111"/>
      <c r="Q594" s="111"/>
      <c r="R594" s="111"/>
      <c r="S594" s="111"/>
      <c r="T594" s="111"/>
      <c r="U594" s="111"/>
      <c r="V594" s="111"/>
      <c r="W594" s="111"/>
      <c r="X594" s="111"/>
      <c r="Y594" s="111"/>
      <c r="Z594" s="111"/>
      <c r="AA594" s="111"/>
    </row>
    <row r="595" spans="1:27" ht="20.25" customHeight="1" x14ac:dyDescent="0.35">
      <c r="A595" s="112" t="str">
        <f>CONCATENATE(PAO!A594,". ", "1")</f>
        <v>66. 1</v>
      </c>
      <c r="B595" s="104"/>
      <c r="C595" s="104"/>
      <c r="D595" s="104"/>
      <c r="E595" s="146"/>
      <c r="F595" s="464" t="str">
        <f>IFERROR(VLOOKUP(B595,'Validaciones SEVRI'!$D$2:$E$1000,2,FALSE),"")</f>
        <v/>
      </c>
      <c r="G595" s="465"/>
      <c r="H595" s="147"/>
      <c r="I595" s="148"/>
      <c r="K595" s="105">
        <f t="shared" ref="K595:K601" si="65">IF(B595&lt;1,0, 1)</f>
        <v>0</v>
      </c>
    </row>
    <row r="596" spans="1:27" ht="20.25" customHeight="1" x14ac:dyDescent="0.35">
      <c r="A596" s="112" t="str">
        <f>CONCATENATE(PAO!A594,". ", "2")</f>
        <v>66. 2</v>
      </c>
      <c r="B596" s="104"/>
      <c r="C596" s="104"/>
      <c r="D596" s="104"/>
      <c r="E596" s="146"/>
      <c r="F596" s="464" t="str">
        <f>IFERROR(VLOOKUP(B596,'Validaciones SEVRI'!$D$2:$E$1000,2,FALSE),"")</f>
        <v/>
      </c>
      <c r="G596" s="465"/>
      <c r="H596" s="147"/>
      <c r="I596" s="148"/>
      <c r="K596" s="105">
        <f t="shared" si="65"/>
        <v>0</v>
      </c>
    </row>
    <row r="597" spans="1:27" ht="20.25" customHeight="1" x14ac:dyDescent="0.35">
      <c r="A597" s="112" t="str">
        <f>CONCATENATE(PAO!A594,". ","3")</f>
        <v>66. 3</v>
      </c>
      <c r="B597" s="104"/>
      <c r="C597" s="104"/>
      <c r="D597" s="104"/>
      <c r="E597" s="146"/>
      <c r="F597" s="464" t="str">
        <f>IFERROR(VLOOKUP(B597,'Validaciones SEVRI'!$D$2:$E$1000,2,FALSE),"")</f>
        <v/>
      </c>
      <c r="G597" s="465"/>
      <c r="H597" s="147"/>
      <c r="I597" s="148"/>
      <c r="K597" s="105">
        <f t="shared" si="65"/>
        <v>0</v>
      </c>
    </row>
    <row r="598" spans="1:27" ht="20.25" customHeight="1" x14ac:dyDescent="0.35">
      <c r="A598" s="112" t="str">
        <f>CONCATENATE(PAO!A594,". ", "4")</f>
        <v>66. 4</v>
      </c>
      <c r="B598" s="104"/>
      <c r="C598" s="104"/>
      <c r="D598" s="104"/>
      <c r="E598" s="146"/>
      <c r="F598" s="464" t="str">
        <f>IFERROR(VLOOKUP(B598,'Validaciones SEVRI'!$D$2:$E$1000,2,FALSE),"")</f>
        <v/>
      </c>
      <c r="G598" s="465"/>
      <c r="H598" s="147"/>
      <c r="I598" s="148"/>
      <c r="K598" s="105">
        <f t="shared" si="65"/>
        <v>0</v>
      </c>
    </row>
    <row r="599" spans="1:27" ht="20.25" customHeight="1" x14ac:dyDescent="0.35">
      <c r="A599" s="112" t="str">
        <f>CONCATENATE(PAO!A594,". ", "5")</f>
        <v>66. 5</v>
      </c>
      <c r="B599" s="104"/>
      <c r="C599" s="104"/>
      <c r="D599" s="104"/>
      <c r="E599" s="146"/>
      <c r="F599" s="464" t="str">
        <f>IFERROR(VLOOKUP(B599,'Validaciones SEVRI'!$D$2:$E$1000,2,FALSE),"")</f>
        <v/>
      </c>
      <c r="G599" s="465"/>
      <c r="H599" s="147"/>
      <c r="I599" s="148"/>
      <c r="K599" s="105">
        <f t="shared" si="65"/>
        <v>0</v>
      </c>
    </row>
    <row r="600" spans="1:27" ht="20.25" customHeight="1" x14ac:dyDescent="0.35">
      <c r="A600" s="112" t="str">
        <f>CONCATENATE(PAO!A594,". ", "6")</f>
        <v>66. 6</v>
      </c>
      <c r="B600" s="104"/>
      <c r="C600" s="104"/>
      <c r="D600" s="104"/>
      <c r="E600" s="146"/>
      <c r="F600" s="464" t="str">
        <f>IFERROR(VLOOKUP(B600,'Validaciones SEVRI'!$D$2:$E$1000,2,FALSE),"")</f>
        <v/>
      </c>
      <c r="G600" s="465"/>
      <c r="H600" s="147"/>
      <c r="I600" s="148"/>
      <c r="K600" s="105">
        <f t="shared" si="65"/>
        <v>0</v>
      </c>
    </row>
    <row r="601" spans="1:27" ht="20.25" customHeight="1" thickBot="1" x14ac:dyDescent="0.4">
      <c r="A601" s="112" t="str">
        <f>CONCATENATE(PAO!A594,". ", "7")</f>
        <v>66. 7</v>
      </c>
      <c r="B601" s="104"/>
      <c r="C601" s="104"/>
      <c r="D601" s="104"/>
      <c r="E601" s="146"/>
      <c r="F601" s="464" t="str">
        <f>IFERROR(VLOOKUP(B601,'Validaciones SEVRI'!$D$2:$E$1000,2,FALSE),"")</f>
        <v/>
      </c>
      <c r="G601" s="465"/>
      <c r="H601" s="147"/>
      <c r="I601" s="148"/>
      <c r="K601" s="105">
        <f t="shared" si="65"/>
        <v>0</v>
      </c>
    </row>
    <row r="602" spans="1:27" s="140" customFormat="1" ht="50.15" customHeight="1" thickBot="1" x14ac:dyDescent="0.3">
      <c r="A602" s="181" t="s">
        <v>935</v>
      </c>
      <c r="B602" s="459">
        <f>+PAO!B601</f>
        <v>0</v>
      </c>
      <c r="C602" s="460"/>
      <c r="D602" s="460"/>
      <c r="E602" s="460"/>
      <c r="F602" s="460"/>
      <c r="G602" s="460"/>
      <c r="H602" s="460"/>
      <c r="I602" s="460"/>
      <c r="J602" s="106"/>
      <c r="K602" s="105"/>
      <c r="L602" s="106"/>
      <c r="M602" s="106"/>
      <c r="N602" s="106"/>
      <c r="O602" s="106"/>
      <c r="P602" s="106"/>
      <c r="Q602" s="106"/>
      <c r="R602" s="106"/>
      <c r="S602" s="106"/>
      <c r="T602" s="106"/>
      <c r="U602" s="106"/>
      <c r="V602" s="106"/>
      <c r="W602" s="106"/>
      <c r="X602" s="106"/>
      <c r="Y602" s="106"/>
      <c r="Z602" s="106"/>
      <c r="AA602" s="106"/>
    </row>
    <row r="603" spans="1:27" ht="50.15" customHeight="1" x14ac:dyDescent="0.35">
      <c r="A603" s="180" t="s">
        <v>936</v>
      </c>
      <c r="B603" s="461" t="str">
        <f>CONCATENATE(PAO!A603,". ",PAO!A604)</f>
        <v xml:space="preserve">67. </v>
      </c>
      <c r="C603" s="462"/>
      <c r="D603" s="462"/>
      <c r="E603" s="462"/>
      <c r="F603" s="462"/>
      <c r="G603" s="462"/>
      <c r="H603" s="462"/>
      <c r="I603" s="463"/>
      <c r="K603" s="110"/>
      <c r="L603" s="114"/>
      <c r="M603" s="114"/>
      <c r="N603" s="111"/>
      <c r="O603" s="111"/>
      <c r="P603" s="111"/>
      <c r="Q603" s="111"/>
      <c r="R603" s="111"/>
      <c r="S603" s="111"/>
      <c r="T603" s="111"/>
      <c r="U603" s="111"/>
      <c r="V603" s="111"/>
      <c r="W603" s="111"/>
      <c r="X603" s="111"/>
      <c r="Y603" s="111"/>
      <c r="Z603" s="111"/>
      <c r="AA603" s="111"/>
    </row>
    <row r="604" spans="1:27" ht="20.25" customHeight="1" x14ac:dyDescent="0.35">
      <c r="A604" s="112" t="str">
        <f>CONCATENATE(PAO!A603,". ", "1")</f>
        <v>67. 1</v>
      </c>
      <c r="B604" s="104"/>
      <c r="C604" s="104"/>
      <c r="D604" s="104"/>
      <c r="E604" s="146"/>
      <c r="F604" s="464" t="str">
        <f>IFERROR(VLOOKUP(B604,'Validaciones SEVRI'!$D$2:$E$1000,2,FALSE),"")</f>
        <v/>
      </c>
      <c r="G604" s="465"/>
      <c r="H604" s="147"/>
      <c r="I604" s="148"/>
      <c r="K604" s="105">
        <f t="shared" ref="K604:K610" si="66">IF(B604&lt;1,0, 1)</f>
        <v>0</v>
      </c>
    </row>
    <row r="605" spans="1:27" ht="20.25" customHeight="1" x14ac:dyDescent="0.35">
      <c r="A605" s="112" t="str">
        <f>CONCATENATE(PAO!A603,". ", "2")</f>
        <v>67. 2</v>
      </c>
      <c r="B605" s="104"/>
      <c r="C605" s="104"/>
      <c r="D605" s="104"/>
      <c r="E605" s="146"/>
      <c r="F605" s="464" t="str">
        <f>IFERROR(VLOOKUP(B605,'Validaciones SEVRI'!$D$2:$E$1000,2,FALSE),"")</f>
        <v/>
      </c>
      <c r="G605" s="465"/>
      <c r="H605" s="147"/>
      <c r="I605" s="148"/>
      <c r="K605" s="105">
        <f t="shared" si="66"/>
        <v>0</v>
      </c>
    </row>
    <row r="606" spans="1:27" ht="20.25" customHeight="1" x14ac:dyDescent="0.35">
      <c r="A606" s="112" t="str">
        <f>CONCATENATE(PAO!A603,". ","3")</f>
        <v>67. 3</v>
      </c>
      <c r="B606" s="104"/>
      <c r="C606" s="104"/>
      <c r="D606" s="104"/>
      <c r="E606" s="146"/>
      <c r="F606" s="464" t="str">
        <f>IFERROR(VLOOKUP(B606,'Validaciones SEVRI'!$D$2:$E$1000,2,FALSE),"")</f>
        <v/>
      </c>
      <c r="G606" s="465"/>
      <c r="H606" s="147"/>
      <c r="I606" s="148"/>
      <c r="K606" s="105">
        <f t="shared" si="66"/>
        <v>0</v>
      </c>
    </row>
    <row r="607" spans="1:27" ht="20.25" customHeight="1" x14ac:dyDescent="0.35">
      <c r="A607" s="112" t="str">
        <f>CONCATENATE(PAO!A603,". ", "4")</f>
        <v>67. 4</v>
      </c>
      <c r="B607" s="104"/>
      <c r="C607" s="104"/>
      <c r="D607" s="104"/>
      <c r="E607" s="146"/>
      <c r="F607" s="464" t="str">
        <f>IFERROR(VLOOKUP(B607,'Validaciones SEVRI'!$D$2:$E$1000,2,FALSE),"")</f>
        <v/>
      </c>
      <c r="G607" s="465"/>
      <c r="H607" s="147"/>
      <c r="I607" s="148"/>
      <c r="K607" s="105">
        <f t="shared" si="66"/>
        <v>0</v>
      </c>
    </row>
    <row r="608" spans="1:27" ht="20.25" customHeight="1" x14ac:dyDescent="0.35">
      <c r="A608" s="112" t="str">
        <f>CONCATENATE(PAO!A603,". ", "5")</f>
        <v>67. 5</v>
      </c>
      <c r="B608" s="104"/>
      <c r="C608" s="104"/>
      <c r="D608" s="104"/>
      <c r="E608" s="146"/>
      <c r="F608" s="464" t="str">
        <f>IFERROR(VLOOKUP(B608,'Validaciones SEVRI'!$D$2:$E$1000,2,FALSE),"")</f>
        <v/>
      </c>
      <c r="G608" s="465"/>
      <c r="H608" s="147"/>
      <c r="I608" s="148"/>
      <c r="K608" s="105">
        <f t="shared" si="66"/>
        <v>0</v>
      </c>
    </row>
    <row r="609" spans="1:27" ht="20.25" customHeight="1" x14ac:dyDescent="0.35">
      <c r="A609" s="112" t="str">
        <f>CONCATENATE(PAO!A603,". ", "6")</f>
        <v>67. 6</v>
      </c>
      <c r="B609" s="104"/>
      <c r="C609" s="104"/>
      <c r="D609" s="104"/>
      <c r="E609" s="146"/>
      <c r="F609" s="464" t="str">
        <f>IFERROR(VLOOKUP(B609,'Validaciones SEVRI'!$D$2:$E$1000,2,FALSE),"")</f>
        <v/>
      </c>
      <c r="G609" s="465"/>
      <c r="H609" s="147"/>
      <c r="I609" s="148"/>
      <c r="K609" s="105">
        <f t="shared" si="66"/>
        <v>0</v>
      </c>
    </row>
    <row r="610" spans="1:27" ht="20.25" customHeight="1" thickBot="1" x14ac:dyDescent="0.4">
      <c r="A610" s="112" t="str">
        <f>CONCATENATE(PAO!A603,". ", "7")</f>
        <v>67. 7</v>
      </c>
      <c r="B610" s="104"/>
      <c r="C610" s="104"/>
      <c r="D610" s="104"/>
      <c r="E610" s="146"/>
      <c r="F610" s="464" t="str">
        <f>IFERROR(VLOOKUP(B610,'Validaciones SEVRI'!$D$2:$E$1000,2,FALSE),"")</f>
        <v/>
      </c>
      <c r="G610" s="465"/>
      <c r="H610" s="147"/>
      <c r="I610" s="148"/>
      <c r="K610" s="105">
        <f t="shared" si="66"/>
        <v>0</v>
      </c>
    </row>
    <row r="611" spans="1:27" s="140" customFormat="1" ht="50.15" customHeight="1" thickBot="1" x14ac:dyDescent="0.3">
      <c r="A611" s="181" t="s">
        <v>935</v>
      </c>
      <c r="B611" s="459">
        <f>+PAO!B610</f>
        <v>0</v>
      </c>
      <c r="C611" s="460"/>
      <c r="D611" s="460"/>
      <c r="E611" s="460"/>
      <c r="F611" s="460"/>
      <c r="G611" s="460"/>
      <c r="H611" s="460"/>
      <c r="I611" s="460"/>
      <c r="J611" s="106"/>
      <c r="K611" s="105"/>
      <c r="L611" s="106"/>
      <c r="M611" s="106"/>
      <c r="N611" s="106"/>
      <c r="O611" s="106"/>
      <c r="P611" s="106"/>
      <c r="Q611" s="106"/>
      <c r="R611" s="106"/>
      <c r="S611" s="106"/>
      <c r="T611" s="106"/>
      <c r="U611" s="106"/>
      <c r="V611" s="106"/>
      <c r="W611" s="106"/>
      <c r="X611" s="106"/>
      <c r="Y611" s="106"/>
      <c r="Z611" s="106"/>
      <c r="AA611" s="106"/>
    </row>
    <row r="612" spans="1:27" ht="50.15" customHeight="1" x14ac:dyDescent="0.35">
      <c r="A612" s="180" t="s">
        <v>936</v>
      </c>
      <c r="B612" s="461" t="str">
        <f>CONCATENATE(PAO!A612,". ",PAO!A613)</f>
        <v xml:space="preserve">68. </v>
      </c>
      <c r="C612" s="462"/>
      <c r="D612" s="462"/>
      <c r="E612" s="462"/>
      <c r="F612" s="462"/>
      <c r="G612" s="462"/>
      <c r="H612" s="462"/>
      <c r="I612" s="463"/>
      <c r="K612" s="110"/>
      <c r="L612" s="114"/>
      <c r="M612" s="114"/>
      <c r="N612" s="111"/>
      <c r="O612" s="111"/>
      <c r="P612" s="111"/>
      <c r="Q612" s="111"/>
      <c r="R612" s="111"/>
      <c r="S612" s="111"/>
      <c r="T612" s="111"/>
      <c r="U612" s="111"/>
      <c r="V612" s="111"/>
      <c r="W612" s="111"/>
      <c r="X612" s="111"/>
      <c r="Y612" s="111"/>
      <c r="Z612" s="111"/>
      <c r="AA612" s="111"/>
    </row>
    <row r="613" spans="1:27" ht="20.25" customHeight="1" x14ac:dyDescent="0.35">
      <c r="A613" s="112" t="str">
        <f>CONCATENATE(PAO!A612,". ", "1")</f>
        <v>68. 1</v>
      </c>
      <c r="B613" s="104"/>
      <c r="C613" s="104"/>
      <c r="D613" s="104"/>
      <c r="E613" s="146"/>
      <c r="F613" s="464" t="str">
        <f>IFERROR(VLOOKUP(B613,'Validaciones SEVRI'!$D$2:$E$1000,2,FALSE),"")</f>
        <v/>
      </c>
      <c r="G613" s="465"/>
      <c r="H613" s="147"/>
      <c r="I613" s="148"/>
      <c r="K613" s="105">
        <f t="shared" ref="K613:K619" si="67">IF(B613&lt;1,0, 1)</f>
        <v>0</v>
      </c>
    </row>
    <row r="614" spans="1:27" ht="20.25" customHeight="1" x14ac:dyDescent="0.35">
      <c r="A614" s="112" t="str">
        <f>CONCATENATE(PAO!A612,". ", "2")</f>
        <v>68. 2</v>
      </c>
      <c r="B614" s="104"/>
      <c r="C614" s="104"/>
      <c r="D614" s="104"/>
      <c r="E614" s="146"/>
      <c r="F614" s="464" t="str">
        <f>IFERROR(VLOOKUP(B614,'Validaciones SEVRI'!$D$2:$E$1000,2,FALSE),"")</f>
        <v/>
      </c>
      <c r="G614" s="465"/>
      <c r="H614" s="147"/>
      <c r="I614" s="148"/>
      <c r="K614" s="105">
        <f t="shared" si="67"/>
        <v>0</v>
      </c>
    </row>
    <row r="615" spans="1:27" ht="20.25" customHeight="1" x14ac:dyDescent="0.35">
      <c r="A615" s="112" t="str">
        <f>CONCATENATE(PAO!A612,". ","3")</f>
        <v>68. 3</v>
      </c>
      <c r="B615" s="104"/>
      <c r="C615" s="104"/>
      <c r="D615" s="104"/>
      <c r="E615" s="146"/>
      <c r="F615" s="464" t="str">
        <f>IFERROR(VLOOKUP(B615,'Validaciones SEVRI'!$D$2:$E$1000,2,FALSE),"")</f>
        <v/>
      </c>
      <c r="G615" s="465"/>
      <c r="H615" s="147"/>
      <c r="I615" s="148"/>
      <c r="K615" s="105">
        <f t="shared" si="67"/>
        <v>0</v>
      </c>
    </row>
    <row r="616" spans="1:27" ht="20.25" customHeight="1" x14ac:dyDescent="0.35">
      <c r="A616" s="112" t="str">
        <f>CONCATENATE(PAO!A612,". ", "4")</f>
        <v>68. 4</v>
      </c>
      <c r="B616" s="104"/>
      <c r="C616" s="104"/>
      <c r="D616" s="104"/>
      <c r="E616" s="146"/>
      <c r="F616" s="464" t="str">
        <f>IFERROR(VLOOKUP(B616,'Validaciones SEVRI'!$D$2:$E$1000,2,FALSE),"")</f>
        <v/>
      </c>
      <c r="G616" s="465"/>
      <c r="H616" s="147"/>
      <c r="I616" s="148"/>
      <c r="K616" s="105">
        <f t="shared" si="67"/>
        <v>0</v>
      </c>
    </row>
    <row r="617" spans="1:27" ht="20.25" customHeight="1" x14ac:dyDescent="0.35">
      <c r="A617" s="112" t="str">
        <f>CONCATENATE(PAO!A612,". ", "5")</f>
        <v>68. 5</v>
      </c>
      <c r="B617" s="104"/>
      <c r="C617" s="104"/>
      <c r="D617" s="104"/>
      <c r="E617" s="146"/>
      <c r="F617" s="464" t="str">
        <f>IFERROR(VLOOKUP(B617,'Validaciones SEVRI'!$D$2:$E$1000,2,FALSE),"")</f>
        <v/>
      </c>
      <c r="G617" s="465"/>
      <c r="H617" s="147"/>
      <c r="I617" s="148"/>
      <c r="K617" s="105">
        <f t="shared" si="67"/>
        <v>0</v>
      </c>
    </row>
    <row r="618" spans="1:27" ht="20.25" customHeight="1" x14ac:dyDescent="0.35">
      <c r="A618" s="112" t="str">
        <f>CONCATENATE(PAO!A612,". ", "6")</f>
        <v>68. 6</v>
      </c>
      <c r="B618" s="104"/>
      <c r="C618" s="104"/>
      <c r="D618" s="104"/>
      <c r="E618" s="146"/>
      <c r="F618" s="464" t="str">
        <f>IFERROR(VLOOKUP(B618,'Validaciones SEVRI'!$D$2:$E$1000,2,FALSE),"")</f>
        <v/>
      </c>
      <c r="G618" s="465"/>
      <c r="H618" s="147"/>
      <c r="I618" s="148"/>
      <c r="K618" s="105">
        <f t="shared" si="67"/>
        <v>0</v>
      </c>
    </row>
    <row r="619" spans="1:27" ht="20.25" customHeight="1" thickBot="1" x14ac:dyDescent="0.4">
      <c r="A619" s="112" t="str">
        <f>CONCATENATE(PAO!A612,". ", "7")</f>
        <v>68. 7</v>
      </c>
      <c r="B619" s="104"/>
      <c r="C619" s="104"/>
      <c r="D619" s="104"/>
      <c r="E619" s="146"/>
      <c r="F619" s="464" t="str">
        <f>IFERROR(VLOOKUP(B619,'Validaciones SEVRI'!$D$2:$E$1000,2,FALSE),"")</f>
        <v/>
      </c>
      <c r="G619" s="465"/>
      <c r="H619" s="147"/>
      <c r="I619" s="148"/>
      <c r="K619" s="105">
        <f t="shared" si="67"/>
        <v>0</v>
      </c>
    </row>
    <row r="620" spans="1:27" s="140" customFormat="1" ht="50.15" customHeight="1" thickBot="1" x14ac:dyDescent="0.3">
      <c r="A620" s="181" t="s">
        <v>935</v>
      </c>
      <c r="B620" s="459">
        <f>+PAO!B619</f>
        <v>0</v>
      </c>
      <c r="C620" s="460"/>
      <c r="D620" s="460"/>
      <c r="E620" s="460"/>
      <c r="F620" s="460"/>
      <c r="G620" s="460"/>
      <c r="H620" s="460"/>
      <c r="I620" s="460"/>
      <c r="J620" s="106"/>
      <c r="K620" s="105"/>
      <c r="L620" s="106"/>
      <c r="M620" s="106"/>
      <c r="N620" s="106"/>
      <c r="O620" s="106"/>
      <c r="P620" s="106"/>
      <c r="Q620" s="106"/>
      <c r="R620" s="106"/>
      <c r="S620" s="106"/>
      <c r="T620" s="106"/>
      <c r="U620" s="106"/>
      <c r="V620" s="106"/>
      <c r="W620" s="106"/>
      <c r="X620" s="106"/>
      <c r="Y620" s="106"/>
      <c r="Z620" s="106"/>
      <c r="AA620" s="106"/>
    </row>
    <row r="621" spans="1:27" ht="50.15" customHeight="1" x14ac:dyDescent="0.35">
      <c r="A621" s="180" t="s">
        <v>936</v>
      </c>
      <c r="B621" s="461" t="str">
        <f>CONCATENATE(PAO!A621,". ",PAO!A622)</f>
        <v xml:space="preserve">69. </v>
      </c>
      <c r="C621" s="462"/>
      <c r="D621" s="462"/>
      <c r="E621" s="462"/>
      <c r="F621" s="462"/>
      <c r="G621" s="462"/>
      <c r="H621" s="462"/>
      <c r="I621" s="463"/>
      <c r="K621" s="110"/>
      <c r="L621" s="114"/>
      <c r="M621" s="114"/>
      <c r="N621" s="111"/>
      <c r="O621" s="111"/>
      <c r="P621" s="111"/>
      <c r="Q621" s="111"/>
      <c r="R621" s="111"/>
      <c r="S621" s="111"/>
      <c r="T621" s="111"/>
      <c r="U621" s="111"/>
      <c r="V621" s="111"/>
      <c r="W621" s="111"/>
      <c r="X621" s="111"/>
      <c r="Y621" s="111"/>
      <c r="Z621" s="111"/>
      <c r="AA621" s="111"/>
    </row>
    <row r="622" spans="1:27" ht="20.25" customHeight="1" x14ac:dyDescent="0.35">
      <c r="A622" s="112" t="str">
        <f>CONCATENATE(PAO!A621,". ", "1")</f>
        <v>69. 1</v>
      </c>
      <c r="B622" s="104"/>
      <c r="C622" s="104"/>
      <c r="D622" s="104"/>
      <c r="E622" s="146"/>
      <c r="F622" s="464" t="str">
        <f>IFERROR(VLOOKUP(B622,'Validaciones SEVRI'!$D$2:$E$1000,2,FALSE),"")</f>
        <v/>
      </c>
      <c r="G622" s="465"/>
      <c r="H622" s="147"/>
      <c r="I622" s="148"/>
      <c r="K622" s="105">
        <f t="shared" ref="K622:K628" si="68">IF(B622&lt;1,0, 1)</f>
        <v>0</v>
      </c>
    </row>
    <row r="623" spans="1:27" ht="20.25" customHeight="1" x14ac:dyDescent="0.35">
      <c r="A623" s="112" t="str">
        <f>CONCATENATE(PAO!A621,". ", "2")</f>
        <v>69. 2</v>
      </c>
      <c r="B623" s="104"/>
      <c r="C623" s="104"/>
      <c r="D623" s="104"/>
      <c r="E623" s="146"/>
      <c r="F623" s="464" t="str">
        <f>IFERROR(VLOOKUP(B623,'Validaciones SEVRI'!$D$2:$E$1000,2,FALSE),"")</f>
        <v/>
      </c>
      <c r="G623" s="465"/>
      <c r="H623" s="147"/>
      <c r="I623" s="148"/>
      <c r="K623" s="105">
        <f t="shared" si="68"/>
        <v>0</v>
      </c>
    </row>
    <row r="624" spans="1:27" ht="20.25" customHeight="1" x14ac:dyDescent="0.35">
      <c r="A624" s="112" t="str">
        <f>CONCATENATE(PAO!A621,". ","3")</f>
        <v>69. 3</v>
      </c>
      <c r="B624" s="104"/>
      <c r="C624" s="104"/>
      <c r="D624" s="104"/>
      <c r="E624" s="146"/>
      <c r="F624" s="464" t="str">
        <f>IFERROR(VLOOKUP(B624,'Validaciones SEVRI'!$D$2:$E$1000,2,FALSE),"")</f>
        <v/>
      </c>
      <c r="G624" s="465"/>
      <c r="H624" s="147"/>
      <c r="I624" s="148"/>
      <c r="K624" s="105">
        <f t="shared" si="68"/>
        <v>0</v>
      </c>
    </row>
    <row r="625" spans="1:27" ht="20.25" customHeight="1" x14ac:dyDescent="0.35">
      <c r="A625" s="112" t="str">
        <f>CONCATENATE(PAO!A621,". ", "4")</f>
        <v>69. 4</v>
      </c>
      <c r="B625" s="104"/>
      <c r="C625" s="104"/>
      <c r="D625" s="104"/>
      <c r="E625" s="146"/>
      <c r="F625" s="464" t="str">
        <f>IFERROR(VLOOKUP(B625,'Validaciones SEVRI'!$D$2:$E$1000,2,FALSE),"")</f>
        <v/>
      </c>
      <c r="G625" s="465"/>
      <c r="H625" s="147"/>
      <c r="I625" s="148"/>
      <c r="K625" s="105">
        <f t="shared" si="68"/>
        <v>0</v>
      </c>
    </row>
    <row r="626" spans="1:27" ht="20.25" customHeight="1" x14ac:dyDescent="0.35">
      <c r="A626" s="112" t="str">
        <f>CONCATENATE(PAO!A621,". ", "5")</f>
        <v>69. 5</v>
      </c>
      <c r="B626" s="104"/>
      <c r="C626" s="104"/>
      <c r="D626" s="104"/>
      <c r="E626" s="146"/>
      <c r="F626" s="464" t="str">
        <f>IFERROR(VLOOKUP(B626,'Validaciones SEVRI'!$D$2:$E$1000,2,FALSE),"")</f>
        <v/>
      </c>
      <c r="G626" s="465"/>
      <c r="H626" s="147"/>
      <c r="I626" s="148"/>
      <c r="K626" s="105">
        <f t="shared" si="68"/>
        <v>0</v>
      </c>
    </row>
    <row r="627" spans="1:27" ht="20.25" customHeight="1" x14ac:dyDescent="0.35">
      <c r="A627" s="112" t="str">
        <f>CONCATENATE(PAO!A621,". ", "6")</f>
        <v>69. 6</v>
      </c>
      <c r="B627" s="104"/>
      <c r="C627" s="104"/>
      <c r="D627" s="104"/>
      <c r="E627" s="146"/>
      <c r="F627" s="464" t="str">
        <f>IFERROR(VLOOKUP(B627,'Validaciones SEVRI'!$D$2:$E$1000,2,FALSE),"")</f>
        <v/>
      </c>
      <c r="G627" s="465"/>
      <c r="H627" s="147"/>
      <c r="I627" s="148"/>
      <c r="K627" s="105">
        <f t="shared" si="68"/>
        <v>0</v>
      </c>
    </row>
    <row r="628" spans="1:27" ht="20.25" customHeight="1" thickBot="1" x14ac:dyDescent="0.4">
      <c r="A628" s="112" t="str">
        <f>CONCATENATE(PAO!A621,". ", "7")</f>
        <v>69. 7</v>
      </c>
      <c r="B628" s="104"/>
      <c r="C628" s="104"/>
      <c r="D628" s="104"/>
      <c r="E628" s="146"/>
      <c r="F628" s="464" t="str">
        <f>IFERROR(VLOOKUP(B628,'Validaciones SEVRI'!$D$2:$E$1000,2,FALSE),"")</f>
        <v/>
      </c>
      <c r="G628" s="465"/>
      <c r="H628" s="147"/>
      <c r="I628" s="148"/>
      <c r="K628" s="105">
        <f t="shared" si="68"/>
        <v>0</v>
      </c>
    </row>
    <row r="629" spans="1:27" s="140" customFormat="1" ht="50.15" customHeight="1" thickBot="1" x14ac:dyDescent="0.3">
      <c r="A629" s="181" t="s">
        <v>935</v>
      </c>
      <c r="B629" s="459">
        <f>+PAO!B628</f>
        <v>0</v>
      </c>
      <c r="C629" s="460"/>
      <c r="D629" s="460"/>
      <c r="E629" s="460"/>
      <c r="F629" s="460"/>
      <c r="G629" s="460"/>
      <c r="H629" s="460"/>
      <c r="I629" s="460"/>
      <c r="J629" s="106"/>
      <c r="K629" s="105"/>
      <c r="L629" s="106"/>
      <c r="M629" s="106"/>
      <c r="N629" s="106"/>
      <c r="O629" s="106"/>
      <c r="P629" s="106"/>
      <c r="Q629" s="106"/>
      <c r="R629" s="106"/>
      <c r="S629" s="106"/>
      <c r="T629" s="106"/>
      <c r="U629" s="106"/>
      <c r="V629" s="106"/>
      <c r="W629" s="106"/>
      <c r="X629" s="106"/>
      <c r="Y629" s="106"/>
      <c r="Z629" s="106"/>
      <c r="AA629" s="106"/>
    </row>
    <row r="630" spans="1:27" ht="50.15" customHeight="1" x14ac:dyDescent="0.35">
      <c r="A630" s="180" t="s">
        <v>936</v>
      </c>
      <c r="B630" s="461" t="str">
        <f>CONCATENATE(PAO!A630,". ",PAO!A631)</f>
        <v xml:space="preserve">70. </v>
      </c>
      <c r="C630" s="462"/>
      <c r="D630" s="462"/>
      <c r="E630" s="462"/>
      <c r="F630" s="462"/>
      <c r="G630" s="462"/>
      <c r="H630" s="462"/>
      <c r="I630" s="463"/>
      <c r="K630" s="110"/>
      <c r="L630" s="114"/>
      <c r="M630" s="114"/>
      <c r="N630" s="111"/>
      <c r="O630" s="111"/>
      <c r="P630" s="111"/>
      <c r="Q630" s="111"/>
      <c r="R630" s="111"/>
      <c r="S630" s="111"/>
      <c r="T630" s="111"/>
      <c r="U630" s="111"/>
      <c r="V630" s="111"/>
      <c r="W630" s="111"/>
      <c r="X630" s="111"/>
      <c r="Y630" s="111"/>
      <c r="Z630" s="111"/>
      <c r="AA630" s="111"/>
    </row>
    <row r="631" spans="1:27" ht="20.25" customHeight="1" x14ac:dyDescent="0.35">
      <c r="A631" s="112" t="str">
        <f>CONCATENATE(PAO!A630,". ", "1")</f>
        <v>70. 1</v>
      </c>
      <c r="B631" s="104"/>
      <c r="C631" s="104"/>
      <c r="D631" s="104"/>
      <c r="E631" s="146"/>
      <c r="F631" s="464" t="str">
        <f>IFERROR(VLOOKUP(B631,'Validaciones SEVRI'!$D$2:$E$1000,2,FALSE),"")</f>
        <v/>
      </c>
      <c r="G631" s="465"/>
      <c r="H631" s="147"/>
      <c r="I631" s="148"/>
      <c r="K631" s="105">
        <f t="shared" ref="K631:K637" si="69">IF(B631&lt;1,0, 1)</f>
        <v>0</v>
      </c>
    </row>
    <row r="632" spans="1:27" ht="20.25" customHeight="1" x14ac:dyDescent="0.35">
      <c r="A632" s="112" t="str">
        <f>CONCATENATE(PAO!A630,". ", "2")</f>
        <v>70. 2</v>
      </c>
      <c r="B632" s="104"/>
      <c r="C632" s="104"/>
      <c r="D632" s="104"/>
      <c r="E632" s="146"/>
      <c r="F632" s="464" t="str">
        <f>IFERROR(VLOOKUP(B632,'Validaciones SEVRI'!$D$2:$E$1000,2,FALSE),"")</f>
        <v/>
      </c>
      <c r="G632" s="465"/>
      <c r="H632" s="147"/>
      <c r="I632" s="148"/>
      <c r="K632" s="105">
        <f t="shared" si="69"/>
        <v>0</v>
      </c>
    </row>
    <row r="633" spans="1:27" ht="20.25" customHeight="1" x14ac:dyDescent="0.35">
      <c r="A633" s="112" t="str">
        <f>CONCATENATE(PAO!A630,". ","3")</f>
        <v>70. 3</v>
      </c>
      <c r="B633" s="104"/>
      <c r="C633" s="104"/>
      <c r="D633" s="104"/>
      <c r="E633" s="146"/>
      <c r="F633" s="464" t="str">
        <f>IFERROR(VLOOKUP(B633,'Validaciones SEVRI'!$D$2:$E$1000,2,FALSE),"")</f>
        <v/>
      </c>
      <c r="G633" s="465"/>
      <c r="H633" s="147"/>
      <c r="I633" s="148"/>
      <c r="K633" s="105">
        <f t="shared" si="69"/>
        <v>0</v>
      </c>
    </row>
    <row r="634" spans="1:27" ht="20.25" customHeight="1" x14ac:dyDescent="0.35">
      <c r="A634" s="112" t="str">
        <f>CONCATENATE(PAO!A630,". ", "4")</f>
        <v>70. 4</v>
      </c>
      <c r="B634" s="104"/>
      <c r="C634" s="104"/>
      <c r="D634" s="104"/>
      <c r="E634" s="146"/>
      <c r="F634" s="464" t="str">
        <f>IFERROR(VLOOKUP(B634,'Validaciones SEVRI'!$D$2:$E$1000,2,FALSE),"")</f>
        <v/>
      </c>
      <c r="G634" s="465"/>
      <c r="H634" s="147"/>
      <c r="I634" s="148"/>
      <c r="K634" s="105">
        <f t="shared" si="69"/>
        <v>0</v>
      </c>
    </row>
    <row r="635" spans="1:27" ht="20.25" customHeight="1" x14ac:dyDescent="0.35">
      <c r="A635" s="112" t="str">
        <f>CONCATENATE(PAO!A630,". ", "5")</f>
        <v>70. 5</v>
      </c>
      <c r="B635" s="104"/>
      <c r="C635" s="104"/>
      <c r="D635" s="104"/>
      <c r="E635" s="146"/>
      <c r="F635" s="464" t="str">
        <f>IFERROR(VLOOKUP(B635,'Validaciones SEVRI'!$D$2:$E$1000,2,FALSE),"")</f>
        <v/>
      </c>
      <c r="G635" s="465"/>
      <c r="H635" s="147"/>
      <c r="I635" s="148"/>
      <c r="K635" s="105">
        <f t="shared" si="69"/>
        <v>0</v>
      </c>
    </row>
    <row r="636" spans="1:27" ht="20.25" customHeight="1" x14ac:dyDescent="0.35">
      <c r="A636" s="112" t="str">
        <f>CONCATENATE(PAO!A630,". ", "6")</f>
        <v>70. 6</v>
      </c>
      <c r="B636" s="104"/>
      <c r="C636" s="104"/>
      <c r="D636" s="104"/>
      <c r="E636" s="146"/>
      <c r="F636" s="464" t="str">
        <f>IFERROR(VLOOKUP(B636,'Validaciones SEVRI'!$D$2:$E$1000,2,FALSE),"")</f>
        <v/>
      </c>
      <c r="G636" s="465"/>
      <c r="H636" s="147"/>
      <c r="I636" s="148"/>
      <c r="K636" s="105">
        <f t="shared" si="69"/>
        <v>0</v>
      </c>
    </row>
    <row r="637" spans="1:27" ht="20.25" customHeight="1" thickBot="1" x14ac:dyDescent="0.4">
      <c r="A637" s="112" t="str">
        <f>CONCATENATE(PAO!A630,". ", "7")</f>
        <v>70. 7</v>
      </c>
      <c r="B637" s="104"/>
      <c r="C637" s="104"/>
      <c r="D637" s="104"/>
      <c r="E637" s="146"/>
      <c r="F637" s="464" t="str">
        <f>IFERROR(VLOOKUP(B637,'Validaciones SEVRI'!$D$2:$E$1000,2,FALSE),"")</f>
        <v/>
      </c>
      <c r="G637" s="465"/>
      <c r="H637" s="147"/>
      <c r="I637" s="148"/>
      <c r="K637" s="105">
        <f t="shared" si="69"/>
        <v>0</v>
      </c>
    </row>
    <row r="638" spans="1:27" s="140" customFormat="1" ht="50.15" customHeight="1" thickBot="1" x14ac:dyDescent="0.3">
      <c r="A638" s="181" t="s">
        <v>935</v>
      </c>
      <c r="B638" s="459">
        <f>+PAO!B637</f>
        <v>0</v>
      </c>
      <c r="C638" s="460"/>
      <c r="D638" s="460"/>
      <c r="E638" s="460"/>
      <c r="F638" s="460"/>
      <c r="G638" s="460"/>
      <c r="H638" s="460"/>
      <c r="I638" s="460"/>
      <c r="J638" s="106"/>
      <c r="K638" s="105"/>
      <c r="L638" s="106"/>
      <c r="M638" s="106"/>
      <c r="N638" s="106"/>
      <c r="O638" s="106"/>
      <c r="P638" s="106"/>
      <c r="Q638" s="106"/>
      <c r="R638" s="106"/>
      <c r="S638" s="106"/>
      <c r="T638" s="106"/>
      <c r="U638" s="106"/>
      <c r="V638" s="106"/>
      <c r="W638" s="106"/>
      <c r="X638" s="106"/>
      <c r="Y638" s="106"/>
      <c r="Z638" s="106"/>
      <c r="AA638" s="106"/>
    </row>
    <row r="639" spans="1:27" ht="50.15" customHeight="1" x14ac:dyDescent="0.35">
      <c r="A639" s="180" t="s">
        <v>936</v>
      </c>
      <c r="B639" s="461" t="str">
        <f>CONCATENATE(PAO!A639,". ",PAO!A640)</f>
        <v xml:space="preserve">71. </v>
      </c>
      <c r="C639" s="462"/>
      <c r="D639" s="462"/>
      <c r="E639" s="462"/>
      <c r="F639" s="462"/>
      <c r="G639" s="462"/>
      <c r="H639" s="462"/>
      <c r="I639" s="463"/>
      <c r="K639" s="110"/>
      <c r="L639" s="114"/>
      <c r="M639" s="114"/>
      <c r="N639" s="111"/>
      <c r="O639" s="111"/>
      <c r="P639" s="111"/>
      <c r="Q639" s="111"/>
      <c r="R639" s="111"/>
      <c r="S639" s="111"/>
      <c r="T639" s="111"/>
      <c r="U639" s="111"/>
      <c r="V639" s="111"/>
      <c r="W639" s="111"/>
      <c r="X639" s="111"/>
      <c r="Y639" s="111"/>
      <c r="Z639" s="111"/>
      <c r="AA639" s="111"/>
    </row>
    <row r="640" spans="1:27" ht="20.25" customHeight="1" x14ac:dyDescent="0.35">
      <c r="A640" s="112" t="str">
        <f>CONCATENATE(PAO!A639,". ", "1")</f>
        <v>71. 1</v>
      </c>
      <c r="B640" s="104"/>
      <c r="C640" s="104"/>
      <c r="D640" s="104"/>
      <c r="E640" s="146"/>
      <c r="F640" s="464" t="str">
        <f>IFERROR(VLOOKUP(B640,'Validaciones SEVRI'!$D$2:$E$1000,2,FALSE),"")</f>
        <v/>
      </c>
      <c r="G640" s="465"/>
      <c r="H640" s="147"/>
      <c r="I640" s="148"/>
      <c r="K640" s="105">
        <f t="shared" ref="K640:K646" si="70">IF(B640&lt;1,0, 1)</f>
        <v>0</v>
      </c>
    </row>
    <row r="641" spans="1:27" ht="20.25" customHeight="1" x14ac:dyDescent="0.35">
      <c r="A641" s="112" t="str">
        <f>CONCATENATE(PAO!A639,". ", "2")</f>
        <v>71. 2</v>
      </c>
      <c r="B641" s="104"/>
      <c r="C641" s="104"/>
      <c r="D641" s="104"/>
      <c r="E641" s="146"/>
      <c r="F641" s="464" t="str">
        <f>IFERROR(VLOOKUP(B641,'Validaciones SEVRI'!$D$2:$E$1000,2,FALSE),"")</f>
        <v/>
      </c>
      <c r="G641" s="465"/>
      <c r="H641" s="147"/>
      <c r="I641" s="148"/>
      <c r="K641" s="105">
        <f t="shared" si="70"/>
        <v>0</v>
      </c>
    </row>
    <row r="642" spans="1:27" ht="20.25" customHeight="1" x14ac:dyDescent="0.35">
      <c r="A642" s="112" t="str">
        <f>CONCATENATE(PAO!A639,". ","3")</f>
        <v>71. 3</v>
      </c>
      <c r="B642" s="104"/>
      <c r="C642" s="104"/>
      <c r="D642" s="104"/>
      <c r="E642" s="146"/>
      <c r="F642" s="464" t="str">
        <f>IFERROR(VLOOKUP(B642,'Validaciones SEVRI'!$D$2:$E$1000,2,FALSE),"")</f>
        <v/>
      </c>
      <c r="G642" s="465"/>
      <c r="H642" s="147"/>
      <c r="I642" s="148"/>
      <c r="K642" s="105">
        <f t="shared" si="70"/>
        <v>0</v>
      </c>
    </row>
    <row r="643" spans="1:27" ht="20.25" customHeight="1" x14ac:dyDescent="0.35">
      <c r="A643" s="112" t="str">
        <f>CONCATENATE(PAO!A639,". ", "4")</f>
        <v>71. 4</v>
      </c>
      <c r="B643" s="104"/>
      <c r="C643" s="104"/>
      <c r="D643" s="104"/>
      <c r="E643" s="146"/>
      <c r="F643" s="464" t="str">
        <f>IFERROR(VLOOKUP(B643,'Validaciones SEVRI'!$D$2:$E$1000,2,FALSE),"")</f>
        <v/>
      </c>
      <c r="G643" s="465"/>
      <c r="H643" s="147"/>
      <c r="I643" s="148"/>
      <c r="K643" s="105">
        <f t="shared" si="70"/>
        <v>0</v>
      </c>
    </row>
    <row r="644" spans="1:27" ht="20.25" customHeight="1" x14ac:dyDescent="0.35">
      <c r="A644" s="112" t="str">
        <f>CONCATENATE(PAO!A639,". ", "5")</f>
        <v>71. 5</v>
      </c>
      <c r="B644" s="104"/>
      <c r="C644" s="104"/>
      <c r="D644" s="104"/>
      <c r="E644" s="146"/>
      <c r="F644" s="464" t="str">
        <f>IFERROR(VLOOKUP(B644,'Validaciones SEVRI'!$D$2:$E$1000,2,FALSE),"")</f>
        <v/>
      </c>
      <c r="G644" s="465"/>
      <c r="H644" s="147"/>
      <c r="I644" s="148"/>
      <c r="K644" s="105">
        <f t="shared" si="70"/>
        <v>0</v>
      </c>
    </row>
    <row r="645" spans="1:27" ht="20.25" customHeight="1" x14ac:dyDescent="0.35">
      <c r="A645" s="112" t="str">
        <f>CONCATENATE(PAO!A639,". ", "6")</f>
        <v>71. 6</v>
      </c>
      <c r="B645" s="104"/>
      <c r="C645" s="104"/>
      <c r="D645" s="104"/>
      <c r="E645" s="146"/>
      <c r="F645" s="464" t="str">
        <f>IFERROR(VLOOKUP(B645,'Validaciones SEVRI'!$D$2:$E$1000,2,FALSE),"")</f>
        <v/>
      </c>
      <c r="G645" s="465"/>
      <c r="H645" s="147"/>
      <c r="I645" s="148"/>
      <c r="K645" s="105">
        <f t="shared" si="70"/>
        <v>0</v>
      </c>
    </row>
    <row r="646" spans="1:27" ht="20.25" customHeight="1" thickBot="1" x14ac:dyDescent="0.4">
      <c r="A646" s="112" t="str">
        <f>CONCATENATE(PAO!A639,". ", "7")</f>
        <v>71. 7</v>
      </c>
      <c r="B646" s="104"/>
      <c r="C646" s="104"/>
      <c r="D646" s="104"/>
      <c r="E646" s="146"/>
      <c r="F646" s="464" t="str">
        <f>IFERROR(VLOOKUP(B646,'Validaciones SEVRI'!$D$2:$E$1000,2,FALSE),"")</f>
        <v/>
      </c>
      <c r="G646" s="465"/>
      <c r="H646" s="147"/>
      <c r="I646" s="148"/>
      <c r="K646" s="105">
        <f t="shared" si="70"/>
        <v>0</v>
      </c>
    </row>
    <row r="647" spans="1:27" s="140" customFormat="1" ht="50.15" customHeight="1" thickBot="1" x14ac:dyDescent="0.3">
      <c r="A647" s="181" t="s">
        <v>935</v>
      </c>
      <c r="B647" s="459">
        <f>+PAO!B646</f>
        <v>0</v>
      </c>
      <c r="C647" s="460"/>
      <c r="D647" s="460"/>
      <c r="E647" s="460"/>
      <c r="F647" s="460"/>
      <c r="G647" s="460"/>
      <c r="H647" s="460"/>
      <c r="I647" s="460"/>
      <c r="J647" s="106"/>
      <c r="K647" s="105"/>
      <c r="L647" s="106"/>
      <c r="M647" s="106"/>
      <c r="N647" s="106"/>
      <c r="O647" s="106"/>
      <c r="P647" s="106"/>
      <c r="Q647" s="106"/>
      <c r="R647" s="106"/>
      <c r="S647" s="106"/>
      <c r="T647" s="106"/>
      <c r="U647" s="106"/>
      <c r="V647" s="106"/>
      <c r="W647" s="106"/>
      <c r="X647" s="106"/>
      <c r="Y647" s="106"/>
      <c r="Z647" s="106"/>
      <c r="AA647" s="106"/>
    </row>
    <row r="648" spans="1:27" ht="50.15" customHeight="1" x14ac:dyDescent="0.35">
      <c r="A648" s="180" t="s">
        <v>936</v>
      </c>
      <c r="B648" s="461" t="str">
        <f>CONCATENATE(PAO!A648,". ",PAO!A649)</f>
        <v xml:space="preserve">72. </v>
      </c>
      <c r="C648" s="462"/>
      <c r="D648" s="462"/>
      <c r="E648" s="462"/>
      <c r="F648" s="462"/>
      <c r="G648" s="462"/>
      <c r="H648" s="462"/>
      <c r="I648" s="463"/>
      <c r="K648" s="110"/>
      <c r="L648" s="114"/>
      <c r="M648" s="114"/>
      <c r="N648" s="111"/>
      <c r="O648" s="111"/>
      <c r="P648" s="111"/>
      <c r="Q648" s="111"/>
      <c r="R648" s="111"/>
      <c r="S648" s="111"/>
      <c r="T648" s="111"/>
      <c r="U648" s="111"/>
      <c r="V648" s="111"/>
      <c r="W648" s="111"/>
      <c r="X648" s="111"/>
      <c r="Y648" s="111"/>
      <c r="Z648" s="111"/>
      <c r="AA648" s="111"/>
    </row>
    <row r="649" spans="1:27" ht="20.25" customHeight="1" x14ac:dyDescent="0.35">
      <c r="A649" s="112" t="str">
        <f>CONCATENATE(PAO!A648,". ", "1")</f>
        <v>72. 1</v>
      </c>
      <c r="B649" s="104"/>
      <c r="C649" s="104"/>
      <c r="D649" s="104"/>
      <c r="E649" s="146"/>
      <c r="F649" s="464" t="str">
        <f>IFERROR(VLOOKUP(B649,'Validaciones SEVRI'!$D$2:$E$1000,2,FALSE),"")</f>
        <v/>
      </c>
      <c r="G649" s="465"/>
      <c r="H649" s="147"/>
      <c r="I649" s="148"/>
      <c r="K649" s="105">
        <f t="shared" ref="K649:K655" si="71">IF(B649&lt;1,0, 1)</f>
        <v>0</v>
      </c>
    </row>
    <row r="650" spans="1:27" ht="20.25" customHeight="1" x14ac:dyDescent="0.35">
      <c r="A650" s="112" t="str">
        <f>CONCATENATE(PAO!A648,". ", "2")</f>
        <v>72. 2</v>
      </c>
      <c r="B650" s="104"/>
      <c r="C650" s="104"/>
      <c r="D650" s="104"/>
      <c r="E650" s="146"/>
      <c r="F650" s="464" t="str">
        <f>IFERROR(VLOOKUP(B650,'Validaciones SEVRI'!$D$2:$E$1000,2,FALSE),"")</f>
        <v/>
      </c>
      <c r="G650" s="465"/>
      <c r="H650" s="147"/>
      <c r="I650" s="148"/>
      <c r="K650" s="105">
        <f t="shared" si="71"/>
        <v>0</v>
      </c>
    </row>
    <row r="651" spans="1:27" ht="20.25" customHeight="1" x14ac:dyDescent="0.35">
      <c r="A651" s="112" t="str">
        <f>CONCATENATE(PAO!A648,". ","3")</f>
        <v>72. 3</v>
      </c>
      <c r="B651" s="104"/>
      <c r="C651" s="104"/>
      <c r="D651" s="104"/>
      <c r="E651" s="146"/>
      <c r="F651" s="464" t="str">
        <f>IFERROR(VLOOKUP(B651,'Validaciones SEVRI'!$D$2:$E$1000,2,FALSE),"")</f>
        <v/>
      </c>
      <c r="G651" s="465"/>
      <c r="H651" s="147"/>
      <c r="I651" s="148"/>
      <c r="K651" s="105">
        <f t="shared" si="71"/>
        <v>0</v>
      </c>
    </row>
    <row r="652" spans="1:27" ht="20.25" customHeight="1" x14ac:dyDescent="0.35">
      <c r="A652" s="112" t="str">
        <f>CONCATENATE(PAO!A648,". ", "4")</f>
        <v>72. 4</v>
      </c>
      <c r="B652" s="104"/>
      <c r="C652" s="104"/>
      <c r="D652" s="104"/>
      <c r="E652" s="146"/>
      <c r="F652" s="464" t="str">
        <f>IFERROR(VLOOKUP(B652,'Validaciones SEVRI'!$D$2:$E$1000,2,FALSE),"")</f>
        <v/>
      </c>
      <c r="G652" s="465"/>
      <c r="H652" s="147"/>
      <c r="I652" s="148"/>
      <c r="K652" s="105">
        <f t="shared" si="71"/>
        <v>0</v>
      </c>
    </row>
    <row r="653" spans="1:27" ht="20.25" customHeight="1" x14ac:dyDescent="0.35">
      <c r="A653" s="112" t="str">
        <f>CONCATENATE(PAO!A648,". ", "5")</f>
        <v>72. 5</v>
      </c>
      <c r="B653" s="104"/>
      <c r="C653" s="104"/>
      <c r="D653" s="104"/>
      <c r="E653" s="146"/>
      <c r="F653" s="464" t="str">
        <f>IFERROR(VLOOKUP(B653,'Validaciones SEVRI'!$D$2:$E$1000,2,FALSE),"")</f>
        <v/>
      </c>
      <c r="G653" s="465"/>
      <c r="H653" s="147"/>
      <c r="I653" s="148"/>
      <c r="K653" s="105">
        <f t="shared" si="71"/>
        <v>0</v>
      </c>
    </row>
    <row r="654" spans="1:27" ht="20.25" customHeight="1" x14ac:dyDescent="0.35">
      <c r="A654" s="112" t="str">
        <f>CONCATENATE(PAO!A648,". ", "6")</f>
        <v>72. 6</v>
      </c>
      <c r="B654" s="104"/>
      <c r="C654" s="104"/>
      <c r="D654" s="104"/>
      <c r="E654" s="146"/>
      <c r="F654" s="464" t="str">
        <f>IFERROR(VLOOKUP(B654,'Validaciones SEVRI'!$D$2:$E$1000,2,FALSE),"")</f>
        <v/>
      </c>
      <c r="G654" s="465"/>
      <c r="H654" s="147"/>
      <c r="I654" s="148"/>
      <c r="K654" s="105">
        <f t="shared" si="71"/>
        <v>0</v>
      </c>
    </row>
    <row r="655" spans="1:27" ht="20.25" customHeight="1" thickBot="1" x14ac:dyDescent="0.4">
      <c r="A655" s="112" t="str">
        <f>CONCATENATE(PAO!A648,". ", "7")</f>
        <v>72. 7</v>
      </c>
      <c r="B655" s="104"/>
      <c r="C655" s="104"/>
      <c r="D655" s="104"/>
      <c r="E655" s="146"/>
      <c r="F655" s="464" t="str">
        <f>IFERROR(VLOOKUP(B655,'Validaciones SEVRI'!$D$2:$E$1000,2,FALSE),"")</f>
        <v/>
      </c>
      <c r="G655" s="465"/>
      <c r="H655" s="147"/>
      <c r="I655" s="148"/>
      <c r="K655" s="105">
        <f t="shared" si="71"/>
        <v>0</v>
      </c>
    </row>
    <row r="656" spans="1:27" s="140" customFormat="1" ht="50.15" customHeight="1" thickBot="1" x14ac:dyDescent="0.3">
      <c r="A656" s="181" t="s">
        <v>935</v>
      </c>
      <c r="B656" s="459">
        <f>+PAO!B655</f>
        <v>0</v>
      </c>
      <c r="C656" s="460"/>
      <c r="D656" s="460"/>
      <c r="E656" s="460"/>
      <c r="F656" s="460"/>
      <c r="G656" s="460"/>
      <c r="H656" s="460"/>
      <c r="I656" s="460"/>
      <c r="J656" s="106"/>
      <c r="K656" s="105"/>
      <c r="L656" s="106"/>
      <c r="M656" s="106"/>
      <c r="N656" s="106"/>
      <c r="O656" s="106"/>
      <c r="P656" s="106"/>
      <c r="Q656" s="106"/>
      <c r="R656" s="106"/>
      <c r="S656" s="106"/>
      <c r="T656" s="106"/>
      <c r="U656" s="106"/>
      <c r="V656" s="106"/>
      <c r="W656" s="106"/>
      <c r="X656" s="106"/>
      <c r="Y656" s="106"/>
      <c r="Z656" s="106"/>
      <c r="AA656" s="106"/>
    </row>
    <row r="657" spans="1:27" ht="50.15" customHeight="1" x14ac:dyDescent="0.35">
      <c r="A657" s="180" t="s">
        <v>936</v>
      </c>
      <c r="B657" s="461" t="str">
        <f>CONCATENATE(PAO!A657,". ",PAO!A658)</f>
        <v xml:space="preserve">73. </v>
      </c>
      <c r="C657" s="462"/>
      <c r="D657" s="462"/>
      <c r="E657" s="462"/>
      <c r="F657" s="462"/>
      <c r="G657" s="462"/>
      <c r="H657" s="462"/>
      <c r="I657" s="463"/>
      <c r="K657" s="110"/>
      <c r="L657" s="114"/>
      <c r="M657" s="114"/>
      <c r="N657" s="111"/>
      <c r="O657" s="111"/>
      <c r="P657" s="111"/>
      <c r="Q657" s="111"/>
      <c r="R657" s="111"/>
      <c r="S657" s="111"/>
      <c r="T657" s="111"/>
      <c r="U657" s="111"/>
      <c r="V657" s="111"/>
      <c r="W657" s="111"/>
      <c r="X657" s="111"/>
      <c r="Y657" s="111"/>
      <c r="Z657" s="111"/>
      <c r="AA657" s="111"/>
    </row>
    <row r="658" spans="1:27" ht="20.25" customHeight="1" x14ac:dyDescent="0.35">
      <c r="A658" s="112" t="str">
        <f>CONCATENATE(PAO!A657,". ", "1")</f>
        <v>73. 1</v>
      </c>
      <c r="B658" s="104"/>
      <c r="C658" s="104"/>
      <c r="D658" s="104"/>
      <c r="E658" s="146"/>
      <c r="F658" s="464" t="str">
        <f>IFERROR(VLOOKUP(B658,'Validaciones SEVRI'!$D$2:$E$1000,2,FALSE),"")</f>
        <v/>
      </c>
      <c r="G658" s="465"/>
      <c r="H658" s="147"/>
      <c r="I658" s="148"/>
      <c r="K658" s="105">
        <f t="shared" ref="K658:K664" si="72">IF(B658&lt;1,0, 1)</f>
        <v>0</v>
      </c>
    </row>
    <row r="659" spans="1:27" ht="20.25" customHeight="1" x14ac:dyDescent="0.35">
      <c r="A659" s="112" t="str">
        <f>CONCATENATE(PAO!A657,". ", "2")</f>
        <v>73. 2</v>
      </c>
      <c r="B659" s="104"/>
      <c r="C659" s="104"/>
      <c r="D659" s="104"/>
      <c r="E659" s="146"/>
      <c r="F659" s="464" t="str">
        <f>IFERROR(VLOOKUP(B659,'Validaciones SEVRI'!$D$2:$E$1000,2,FALSE),"")</f>
        <v/>
      </c>
      <c r="G659" s="465"/>
      <c r="H659" s="147"/>
      <c r="I659" s="148"/>
      <c r="K659" s="105">
        <f t="shared" si="72"/>
        <v>0</v>
      </c>
    </row>
    <row r="660" spans="1:27" ht="20.25" customHeight="1" x14ac:dyDescent="0.35">
      <c r="A660" s="112" t="str">
        <f>CONCATENATE(PAO!A657,". ","3")</f>
        <v>73. 3</v>
      </c>
      <c r="B660" s="104"/>
      <c r="C660" s="104"/>
      <c r="D660" s="104"/>
      <c r="E660" s="146"/>
      <c r="F660" s="464" t="str">
        <f>IFERROR(VLOOKUP(B660,'Validaciones SEVRI'!$D$2:$E$1000,2,FALSE),"")</f>
        <v/>
      </c>
      <c r="G660" s="465"/>
      <c r="H660" s="147"/>
      <c r="I660" s="148"/>
      <c r="K660" s="105">
        <f t="shared" si="72"/>
        <v>0</v>
      </c>
    </row>
    <row r="661" spans="1:27" ht="20.25" customHeight="1" x14ac:dyDescent="0.35">
      <c r="A661" s="112" t="str">
        <f>CONCATENATE(PAO!A657,". ", "4")</f>
        <v>73. 4</v>
      </c>
      <c r="B661" s="104"/>
      <c r="C661" s="104"/>
      <c r="D661" s="104"/>
      <c r="E661" s="146"/>
      <c r="F661" s="464" t="str">
        <f>IFERROR(VLOOKUP(B661,'Validaciones SEVRI'!$D$2:$E$1000,2,FALSE),"")</f>
        <v/>
      </c>
      <c r="G661" s="465"/>
      <c r="H661" s="147"/>
      <c r="I661" s="148"/>
      <c r="K661" s="105">
        <f t="shared" si="72"/>
        <v>0</v>
      </c>
    </row>
    <row r="662" spans="1:27" ht="20.25" customHeight="1" x14ac:dyDescent="0.35">
      <c r="A662" s="112" t="str">
        <f>CONCATENATE(PAO!A657,". ", "5")</f>
        <v>73. 5</v>
      </c>
      <c r="B662" s="104"/>
      <c r="C662" s="104"/>
      <c r="D662" s="104"/>
      <c r="E662" s="146"/>
      <c r="F662" s="464" t="str">
        <f>IFERROR(VLOOKUP(B662,'Validaciones SEVRI'!$D$2:$E$1000,2,FALSE),"")</f>
        <v/>
      </c>
      <c r="G662" s="465"/>
      <c r="H662" s="147"/>
      <c r="I662" s="148"/>
      <c r="K662" s="105">
        <f t="shared" si="72"/>
        <v>0</v>
      </c>
    </row>
    <row r="663" spans="1:27" ht="20.25" customHeight="1" x14ac:dyDescent="0.35">
      <c r="A663" s="112" t="str">
        <f>CONCATENATE(PAO!A657,". ", "6")</f>
        <v>73. 6</v>
      </c>
      <c r="B663" s="104"/>
      <c r="C663" s="104"/>
      <c r="D663" s="104"/>
      <c r="E663" s="146"/>
      <c r="F663" s="464" t="str">
        <f>IFERROR(VLOOKUP(B663,'Validaciones SEVRI'!$D$2:$E$1000,2,FALSE),"")</f>
        <v/>
      </c>
      <c r="G663" s="465"/>
      <c r="H663" s="147"/>
      <c r="I663" s="148"/>
      <c r="K663" s="105">
        <f t="shared" si="72"/>
        <v>0</v>
      </c>
    </row>
    <row r="664" spans="1:27" ht="20.25" customHeight="1" thickBot="1" x14ac:dyDescent="0.4">
      <c r="A664" s="112" t="str">
        <f>CONCATENATE(PAO!A657,". ", "7")</f>
        <v>73. 7</v>
      </c>
      <c r="B664" s="104"/>
      <c r="C664" s="104"/>
      <c r="D664" s="104"/>
      <c r="E664" s="146"/>
      <c r="F664" s="464" t="str">
        <f>IFERROR(VLOOKUP(B664,'Validaciones SEVRI'!$D$2:$E$1000,2,FALSE),"")</f>
        <v/>
      </c>
      <c r="G664" s="465"/>
      <c r="H664" s="147"/>
      <c r="I664" s="148"/>
      <c r="K664" s="105">
        <f t="shared" si="72"/>
        <v>0</v>
      </c>
    </row>
    <row r="665" spans="1:27" s="140" customFormat="1" ht="50.15" customHeight="1" thickBot="1" x14ac:dyDescent="0.3">
      <c r="A665" s="181" t="s">
        <v>935</v>
      </c>
      <c r="B665" s="459">
        <f>+PAO!B664</f>
        <v>0</v>
      </c>
      <c r="C665" s="460"/>
      <c r="D665" s="460"/>
      <c r="E665" s="460"/>
      <c r="F665" s="460"/>
      <c r="G665" s="460"/>
      <c r="H665" s="460"/>
      <c r="I665" s="460"/>
      <c r="J665" s="106"/>
      <c r="K665" s="105"/>
      <c r="L665" s="106"/>
      <c r="M665" s="106"/>
      <c r="N665" s="106"/>
      <c r="O665" s="106"/>
      <c r="P665" s="106"/>
      <c r="Q665" s="106"/>
      <c r="R665" s="106"/>
      <c r="S665" s="106"/>
      <c r="T665" s="106"/>
      <c r="U665" s="106"/>
      <c r="V665" s="106"/>
      <c r="W665" s="106"/>
      <c r="X665" s="106"/>
      <c r="Y665" s="106"/>
      <c r="Z665" s="106"/>
      <c r="AA665" s="106"/>
    </row>
    <row r="666" spans="1:27" ht="50.15" customHeight="1" x14ac:dyDescent="0.35">
      <c r="A666" s="180" t="s">
        <v>936</v>
      </c>
      <c r="B666" s="461" t="str">
        <f>CONCATENATE(PAO!A666,". ",PAO!A667)</f>
        <v xml:space="preserve">74. </v>
      </c>
      <c r="C666" s="462"/>
      <c r="D666" s="462"/>
      <c r="E666" s="462"/>
      <c r="F666" s="462"/>
      <c r="G666" s="462"/>
      <c r="H666" s="462"/>
      <c r="I666" s="463"/>
      <c r="K666" s="110"/>
      <c r="L666" s="114"/>
      <c r="M666" s="114"/>
      <c r="N666" s="111"/>
      <c r="O666" s="111"/>
      <c r="P666" s="111"/>
      <c r="Q666" s="111"/>
      <c r="R666" s="111"/>
      <c r="S666" s="111"/>
      <c r="T666" s="111"/>
      <c r="U666" s="111"/>
      <c r="V666" s="111"/>
      <c r="W666" s="111"/>
      <c r="X666" s="111"/>
      <c r="Y666" s="111"/>
      <c r="Z666" s="111"/>
      <c r="AA666" s="111"/>
    </row>
    <row r="667" spans="1:27" ht="20.25" customHeight="1" x14ac:dyDescent="0.35">
      <c r="A667" s="112" t="str">
        <f>CONCATENATE(PAO!A666,". ", "1")</f>
        <v>74. 1</v>
      </c>
      <c r="B667" s="104"/>
      <c r="C667" s="104"/>
      <c r="D667" s="104"/>
      <c r="E667" s="146"/>
      <c r="F667" s="464" t="str">
        <f>IFERROR(VLOOKUP(B667,'Validaciones SEVRI'!$D$2:$E$1000,2,FALSE),"")</f>
        <v/>
      </c>
      <c r="G667" s="465"/>
      <c r="H667" s="147"/>
      <c r="I667" s="148"/>
      <c r="K667" s="105">
        <f t="shared" ref="K667:K673" si="73">IF(B667&lt;1,0, 1)</f>
        <v>0</v>
      </c>
    </row>
    <row r="668" spans="1:27" ht="20.25" customHeight="1" x14ac:dyDescent="0.35">
      <c r="A668" s="112" t="str">
        <f>CONCATENATE(PAO!A666,". ", "2")</f>
        <v>74. 2</v>
      </c>
      <c r="B668" s="104"/>
      <c r="C668" s="104"/>
      <c r="D668" s="104"/>
      <c r="E668" s="146"/>
      <c r="F668" s="464" t="str">
        <f>IFERROR(VLOOKUP(B668,'Validaciones SEVRI'!$D$2:$E$1000,2,FALSE),"")</f>
        <v/>
      </c>
      <c r="G668" s="465"/>
      <c r="H668" s="147"/>
      <c r="I668" s="148"/>
      <c r="K668" s="105">
        <f t="shared" si="73"/>
        <v>0</v>
      </c>
    </row>
    <row r="669" spans="1:27" ht="20.25" customHeight="1" x14ac:dyDescent="0.35">
      <c r="A669" s="112" t="str">
        <f>CONCATENATE(PAO!A666,". ","3")</f>
        <v>74. 3</v>
      </c>
      <c r="B669" s="104"/>
      <c r="C669" s="104"/>
      <c r="D669" s="104"/>
      <c r="E669" s="146"/>
      <c r="F669" s="464" t="str">
        <f>IFERROR(VLOOKUP(B669,'Validaciones SEVRI'!$D$2:$E$1000,2,FALSE),"")</f>
        <v/>
      </c>
      <c r="G669" s="465"/>
      <c r="H669" s="147"/>
      <c r="I669" s="148"/>
      <c r="K669" s="105">
        <f t="shared" si="73"/>
        <v>0</v>
      </c>
    </row>
    <row r="670" spans="1:27" ht="20.25" customHeight="1" x14ac:dyDescent="0.35">
      <c r="A670" s="112" t="str">
        <f>CONCATENATE(PAO!A666,". ", "4")</f>
        <v>74. 4</v>
      </c>
      <c r="B670" s="104"/>
      <c r="C670" s="104"/>
      <c r="D670" s="104"/>
      <c r="E670" s="146"/>
      <c r="F670" s="464" t="str">
        <f>IFERROR(VLOOKUP(B670,'Validaciones SEVRI'!$D$2:$E$1000,2,FALSE),"")</f>
        <v/>
      </c>
      <c r="G670" s="465"/>
      <c r="H670" s="147"/>
      <c r="I670" s="148"/>
      <c r="K670" s="105">
        <f t="shared" si="73"/>
        <v>0</v>
      </c>
    </row>
    <row r="671" spans="1:27" ht="20.25" customHeight="1" x14ac:dyDescent="0.35">
      <c r="A671" s="112" t="str">
        <f>CONCATENATE(PAO!A666,". ", "5")</f>
        <v>74. 5</v>
      </c>
      <c r="B671" s="104"/>
      <c r="C671" s="104"/>
      <c r="D671" s="104"/>
      <c r="E671" s="146"/>
      <c r="F671" s="464" t="str">
        <f>IFERROR(VLOOKUP(B671,'Validaciones SEVRI'!$D$2:$E$1000,2,FALSE),"")</f>
        <v/>
      </c>
      <c r="G671" s="465"/>
      <c r="H671" s="147"/>
      <c r="I671" s="148"/>
      <c r="K671" s="105">
        <f t="shared" si="73"/>
        <v>0</v>
      </c>
    </row>
    <row r="672" spans="1:27" ht="20.25" customHeight="1" x14ac:dyDescent="0.35">
      <c r="A672" s="112" t="str">
        <f>CONCATENATE(PAO!A666,". ", "6")</f>
        <v>74. 6</v>
      </c>
      <c r="B672" s="104"/>
      <c r="C672" s="104"/>
      <c r="D672" s="104"/>
      <c r="E672" s="146"/>
      <c r="F672" s="464" t="str">
        <f>IFERROR(VLOOKUP(B672,'Validaciones SEVRI'!$D$2:$E$1000,2,FALSE),"")</f>
        <v/>
      </c>
      <c r="G672" s="465"/>
      <c r="H672" s="147"/>
      <c r="I672" s="148"/>
      <c r="K672" s="105">
        <f t="shared" si="73"/>
        <v>0</v>
      </c>
    </row>
    <row r="673" spans="1:27" ht="20.25" customHeight="1" thickBot="1" x14ac:dyDescent="0.4">
      <c r="A673" s="112" t="str">
        <f>CONCATENATE(PAO!A666,". ", "7")</f>
        <v>74. 7</v>
      </c>
      <c r="B673" s="104"/>
      <c r="C673" s="104"/>
      <c r="D673" s="104"/>
      <c r="E673" s="146"/>
      <c r="F673" s="464" t="str">
        <f>IFERROR(VLOOKUP(B673,'Validaciones SEVRI'!$D$2:$E$1000,2,FALSE),"")</f>
        <v/>
      </c>
      <c r="G673" s="465"/>
      <c r="H673" s="147"/>
      <c r="I673" s="148"/>
      <c r="K673" s="105">
        <f t="shared" si="73"/>
        <v>0</v>
      </c>
    </row>
    <row r="674" spans="1:27" s="140" customFormat="1" ht="50.15" customHeight="1" thickBot="1" x14ac:dyDescent="0.3">
      <c r="A674" s="181" t="s">
        <v>935</v>
      </c>
      <c r="B674" s="459">
        <f>+PAO!B673</f>
        <v>0</v>
      </c>
      <c r="C674" s="460"/>
      <c r="D674" s="460"/>
      <c r="E674" s="460"/>
      <c r="F674" s="460"/>
      <c r="G674" s="460"/>
      <c r="H674" s="460"/>
      <c r="I674" s="460"/>
      <c r="J674" s="106"/>
      <c r="K674" s="105"/>
      <c r="L674" s="106"/>
      <c r="M674" s="106"/>
      <c r="N674" s="106"/>
      <c r="O674" s="106"/>
      <c r="P674" s="106"/>
      <c r="Q674" s="106"/>
      <c r="R674" s="106"/>
      <c r="S674" s="106"/>
      <c r="T674" s="106"/>
      <c r="U674" s="106"/>
      <c r="V674" s="106"/>
      <c r="W674" s="106"/>
      <c r="X674" s="106"/>
      <c r="Y674" s="106"/>
      <c r="Z674" s="106"/>
      <c r="AA674" s="106"/>
    </row>
    <row r="675" spans="1:27" ht="50.15" customHeight="1" x14ac:dyDescent="0.35">
      <c r="A675" s="180" t="s">
        <v>936</v>
      </c>
      <c r="B675" s="461" t="str">
        <f>CONCATENATE(PAO!A675,". ",PAO!A676)</f>
        <v xml:space="preserve">75. </v>
      </c>
      <c r="C675" s="462"/>
      <c r="D675" s="462"/>
      <c r="E675" s="462"/>
      <c r="F675" s="462"/>
      <c r="G675" s="462"/>
      <c r="H675" s="462"/>
      <c r="I675" s="463"/>
      <c r="K675" s="110"/>
      <c r="L675" s="114"/>
      <c r="M675" s="114"/>
      <c r="N675" s="111"/>
      <c r="O675" s="111"/>
      <c r="P675" s="111"/>
      <c r="Q675" s="111"/>
      <c r="R675" s="111"/>
      <c r="S675" s="111"/>
      <c r="T675" s="111"/>
      <c r="U675" s="111"/>
      <c r="V675" s="111"/>
      <c r="W675" s="111"/>
      <c r="X675" s="111"/>
      <c r="Y675" s="111"/>
      <c r="Z675" s="111"/>
      <c r="AA675" s="111"/>
    </row>
    <row r="676" spans="1:27" ht="20.25" customHeight="1" x14ac:dyDescent="0.35">
      <c r="A676" s="112" t="str">
        <f>CONCATENATE(PAO!A675,". ", "1")</f>
        <v>75. 1</v>
      </c>
      <c r="B676" s="104"/>
      <c r="C676" s="104"/>
      <c r="D676" s="104"/>
      <c r="E676" s="146"/>
      <c r="F676" s="464" t="str">
        <f>IFERROR(VLOOKUP(B676,'Validaciones SEVRI'!$D$2:$E$1000,2,FALSE),"")</f>
        <v/>
      </c>
      <c r="G676" s="465"/>
      <c r="H676" s="147"/>
      <c r="I676" s="148"/>
      <c r="K676" s="105">
        <f t="shared" ref="K676:K682" si="74">IF(B676&lt;1,0, 1)</f>
        <v>0</v>
      </c>
    </row>
    <row r="677" spans="1:27" ht="20.25" customHeight="1" x14ac:dyDescent="0.35">
      <c r="A677" s="112" t="str">
        <f>CONCATENATE(PAO!A675,". ", "2")</f>
        <v>75. 2</v>
      </c>
      <c r="B677" s="104"/>
      <c r="C677" s="104"/>
      <c r="D677" s="104"/>
      <c r="E677" s="146"/>
      <c r="F677" s="464" t="str">
        <f>IFERROR(VLOOKUP(B677,'Validaciones SEVRI'!$D$2:$E$1000,2,FALSE),"")</f>
        <v/>
      </c>
      <c r="G677" s="465"/>
      <c r="H677" s="147"/>
      <c r="I677" s="148"/>
      <c r="K677" s="105">
        <f t="shared" si="74"/>
        <v>0</v>
      </c>
    </row>
    <row r="678" spans="1:27" ht="20.25" customHeight="1" x14ac:dyDescent="0.35">
      <c r="A678" s="112" t="str">
        <f>CONCATENATE(PAO!A675,". ","3")</f>
        <v>75. 3</v>
      </c>
      <c r="B678" s="104"/>
      <c r="C678" s="104"/>
      <c r="D678" s="104"/>
      <c r="E678" s="146"/>
      <c r="F678" s="464" t="str">
        <f>IFERROR(VLOOKUP(B678,'Validaciones SEVRI'!$D$2:$E$1000,2,FALSE),"")</f>
        <v/>
      </c>
      <c r="G678" s="465"/>
      <c r="H678" s="147"/>
      <c r="I678" s="148"/>
      <c r="K678" s="105">
        <f t="shared" si="74"/>
        <v>0</v>
      </c>
    </row>
    <row r="679" spans="1:27" ht="20.25" customHeight="1" x14ac:dyDescent="0.35">
      <c r="A679" s="112" t="str">
        <f>CONCATENATE(PAO!A675,". ", "4")</f>
        <v>75. 4</v>
      </c>
      <c r="B679" s="104"/>
      <c r="C679" s="104"/>
      <c r="D679" s="104"/>
      <c r="E679" s="146"/>
      <c r="F679" s="464" t="str">
        <f>IFERROR(VLOOKUP(B679,'Validaciones SEVRI'!$D$2:$E$1000,2,FALSE),"")</f>
        <v/>
      </c>
      <c r="G679" s="465"/>
      <c r="H679" s="147"/>
      <c r="I679" s="148"/>
      <c r="K679" s="105">
        <f t="shared" si="74"/>
        <v>0</v>
      </c>
    </row>
    <row r="680" spans="1:27" ht="20.25" customHeight="1" x14ac:dyDescent="0.35">
      <c r="A680" s="112" t="str">
        <f>CONCATENATE(PAO!A675,". ", "5")</f>
        <v>75. 5</v>
      </c>
      <c r="B680" s="104"/>
      <c r="C680" s="104"/>
      <c r="D680" s="104"/>
      <c r="E680" s="146"/>
      <c r="F680" s="464" t="str">
        <f>IFERROR(VLOOKUP(B680,'Validaciones SEVRI'!$D$2:$E$1000,2,FALSE),"")</f>
        <v/>
      </c>
      <c r="G680" s="465"/>
      <c r="H680" s="147"/>
      <c r="I680" s="148"/>
      <c r="K680" s="105">
        <f t="shared" si="74"/>
        <v>0</v>
      </c>
    </row>
    <row r="681" spans="1:27" ht="20.25" customHeight="1" x14ac:dyDescent="0.35">
      <c r="A681" s="112" t="str">
        <f>CONCATENATE(PAO!A675,". ", "6")</f>
        <v>75. 6</v>
      </c>
      <c r="B681" s="104"/>
      <c r="C681" s="104"/>
      <c r="D681" s="104"/>
      <c r="E681" s="146"/>
      <c r="F681" s="464" t="str">
        <f>IFERROR(VLOOKUP(B681,'Validaciones SEVRI'!$D$2:$E$1000,2,FALSE),"")</f>
        <v/>
      </c>
      <c r="G681" s="465"/>
      <c r="H681" s="147"/>
      <c r="I681" s="148"/>
      <c r="K681" s="105">
        <f t="shared" si="74"/>
        <v>0</v>
      </c>
    </row>
    <row r="682" spans="1:27" ht="20.25" customHeight="1" thickBot="1" x14ac:dyDescent="0.4">
      <c r="A682" s="112" t="str">
        <f>CONCATENATE(PAO!A675,". ", "7")</f>
        <v>75. 7</v>
      </c>
      <c r="B682" s="104"/>
      <c r="C682" s="104"/>
      <c r="D682" s="104"/>
      <c r="E682" s="146"/>
      <c r="F682" s="464" t="str">
        <f>IFERROR(VLOOKUP(B682,'Validaciones SEVRI'!$D$2:$E$1000,2,FALSE),"")</f>
        <v/>
      </c>
      <c r="G682" s="465"/>
      <c r="H682" s="147"/>
      <c r="I682" s="148"/>
      <c r="K682" s="105">
        <f t="shared" si="74"/>
        <v>0</v>
      </c>
    </row>
    <row r="683" spans="1:27" s="140" customFormat="1" ht="50.15" customHeight="1" thickBot="1" x14ac:dyDescent="0.3">
      <c r="A683" s="181" t="s">
        <v>935</v>
      </c>
      <c r="B683" s="459">
        <f>+PAO!B682</f>
        <v>0</v>
      </c>
      <c r="C683" s="460"/>
      <c r="D683" s="460"/>
      <c r="E683" s="460"/>
      <c r="F683" s="460"/>
      <c r="G683" s="460"/>
      <c r="H683" s="460"/>
      <c r="I683" s="460"/>
      <c r="J683" s="106"/>
      <c r="K683" s="105"/>
      <c r="L683" s="106"/>
      <c r="M683" s="106"/>
      <c r="N683" s="106"/>
      <c r="O683" s="106"/>
      <c r="P683" s="106"/>
      <c r="Q683" s="106"/>
      <c r="R683" s="106"/>
      <c r="S683" s="106"/>
      <c r="T683" s="106"/>
      <c r="U683" s="106"/>
      <c r="V683" s="106"/>
      <c r="W683" s="106"/>
      <c r="X683" s="106"/>
      <c r="Y683" s="106"/>
      <c r="Z683" s="106"/>
      <c r="AA683" s="106"/>
    </row>
    <row r="684" spans="1:27" ht="50.15" customHeight="1" x14ac:dyDescent="0.35">
      <c r="A684" s="180" t="s">
        <v>936</v>
      </c>
      <c r="B684" s="461" t="str">
        <f>CONCATENATE(PAO!A684,". ",PAO!A685)</f>
        <v xml:space="preserve">76. </v>
      </c>
      <c r="C684" s="462"/>
      <c r="D684" s="462"/>
      <c r="E684" s="462"/>
      <c r="F684" s="462"/>
      <c r="G684" s="462"/>
      <c r="H684" s="462"/>
      <c r="I684" s="463"/>
      <c r="K684" s="110"/>
      <c r="L684" s="114"/>
      <c r="M684" s="114"/>
      <c r="N684" s="111"/>
      <c r="O684" s="111"/>
      <c r="P684" s="111"/>
      <c r="Q684" s="111"/>
      <c r="R684" s="111"/>
      <c r="S684" s="111"/>
      <c r="T684" s="111"/>
      <c r="U684" s="111"/>
      <c r="V684" s="111"/>
      <c r="W684" s="111"/>
      <c r="X684" s="111"/>
      <c r="Y684" s="111"/>
      <c r="Z684" s="111"/>
      <c r="AA684" s="111"/>
    </row>
    <row r="685" spans="1:27" ht="20.25" customHeight="1" x14ac:dyDescent="0.35">
      <c r="A685" s="112" t="str">
        <f>CONCATENATE(PAO!A684,". ", "1")</f>
        <v>76. 1</v>
      </c>
      <c r="B685" s="104"/>
      <c r="C685" s="104"/>
      <c r="D685" s="104"/>
      <c r="E685" s="146"/>
      <c r="F685" s="464" t="str">
        <f>IFERROR(VLOOKUP(B685,'Validaciones SEVRI'!$D$2:$E$1000,2,FALSE),"")</f>
        <v/>
      </c>
      <c r="G685" s="465"/>
      <c r="H685" s="147"/>
      <c r="I685" s="148"/>
      <c r="K685" s="105">
        <f t="shared" ref="K685:K691" si="75">IF(B685&lt;1,0, 1)</f>
        <v>0</v>
      </c>
    </row>
    <row r="686" spans="1:27" ht="20.25" customHeight="1" x14ac:dyDescent="0.35">
      <c r="A686" s="112" t="str">
        <f>CONCATENATE(PAO!A684,". ", "2")</f>
        <v>76. 2</v>
      </c>
      <c r="B686" s="104"/>
      <c r="C686" s="104"/>
      <c r="D686" s="104"/>
      <c r="E686" s="146"/>
      <c r="F686" s="464" t="str">
        <f>IFERROR(VLOOKUP(B686,'Validaciones SEVRI'!$D$2:$E$1000,2,FALSE),"")</f>
        <v/>
      </c>
      <c r="G686" s="465"/>
      <c r="H686" s="147"/>
      <c r="I686" s="148"/>
      <c r="K686" s="105">
        <f t="shared" si="75"/>
        <v>0</v>
      </c>
    </row>
    <row r="687" spans="1:27" ht="20.25" customHeight="1" x14ac:dyDescent="0.35">
      <c r="A687" s="112" t="str">
        <f>CONCATENATE(PAO!A684,". ","3")</f>
        <v>76. 3</v>
      </c>
      <c r="B687" s="104"/>
      <c r="C687" s="104"/>
      <c r="D687" s="104"/>
      <c r="E687" s="146"/>
      <c r="F687" s="464" t="str">
        <f>IFERROR(VLOOKUP(B687,'Validaciones SEVRI'!$D$2:$E$1000,2,FALSE),"")</f>
        <v/>
      </c>
      <c r="G687" s="465"/>
      <c r="H687" s="147"/>
      <c r="I687" s="148"/>
      <c r="K687" s="105">
        <f t="shared" si="75"/>
        <v>0</v>
      </c>
    </row>
    <row r="688" spans="1:27" ht="20.25" customHeight="1" x14ac:dyDescent="0.35">
      <c r="A688" s="112" t="str">
        <f>CONCATENATE(PAO!A684,". ", "4")</f>
        <v>76. 4</v>
      </c>
      <c r="B688" s="104"/>
      <c r="C688" s="104"/>
      <c r="D688" s="104"/>
      <c r="E688" s="146"/>
      <c r="F688" s="464" t="str">
        <f>IFERROR(VLOOKUP(B688,'Validaciones SEVRI'!$D$2:$E$1000,2,FALSE),"")</f>
        <v/>
      </c>
      <c r="G688" s="465"/>
      <c r="H688" s="147"/>
      <c r="I688" s="148"/>
      <c r="K688" s="105">
        <f t="shared" si="75"/>
        <v>0</v>
      </c>
    </row>
    <row r="689" spans="1:27" ht="20.25" customHeight="1" x14ac:dyDescent="0.35">
      <c r="A689" s="112" t="str">
        <f>CONCATENATE(PAO!A684,". ", "5")</f>
        <v>76. 5</v>
      </c>
      <c r="B689" s="104"/>
      <c r="C689" s="104"/>
      <c r="D689" s="104"/>
      <c r="E689" s="146"/>
      <c r="F689" s="464" t="str">
        <f>IFERROR(VLOOKUP(B689,'Validaciones SEVRI'!$D$2:$E$1000,2,FALSE),"")</f>
        <v/>
      </c>
      <c r="G689" s="465"/>
      <c r="H689" s="147"/>
      <c r="I689" s="148"/>
      <c r="K689" s="105">
        <f t="shared" si="75"/>
        <v>0</v>
      </c>
    </row>
    <row r="690" spans="1:27" ht="20.25" customHeight="1" x14ac:dyDescent="0.35">
      <c r="A690" s="112" t="str">
        <f>CONCATENATE(PAO!A684,". ", "6")</f>
        <v>76. 6</v>
      </c>
      <c r="B690" s="104"/>
      <c r="C690" s="104"/>
      <c r="D690" s="104"/>
      <c r="E690" s="146"/>
      <c r="F690" s="464" t="str">
        <f>IFERROR(VLOOKUP(B690,'Validaciones SEVRI'!$D$2:$E$1000,2,FALSE),"")</f>
        <v/>
      </c>
      <c r="G690" s="465"/>
      <c r="H690" s="147"/>
      <c r="I690" s="148"/>
      <c r="K690" s="105">
        <f t="shared" si="75"/>
        <v>0</v>
      </c>
    </row>
    <row r="691" spans="1:27" ht="20.25" customHeight="1" thickBot="1" x14ac:dyDescent="0.4">
      <c r="A691" s="112" t="str">
        <f>CONCATENATE(PAO!A684,". ", "7")</f>
        <v>76. 7</v>
      </c>
      <c r="B691" s="104"/>
      <c r="C691" s="104"/>
      <c r="D691" s="104"/>
      <c r="E691" s="146"/>
      <c r="F691" s="464" t="str">
        <f>IFERROR(VLOOKUP(B691,'Validaciones SEVRI'!$D$2:$E$1000,2,FALSE),"")</f>
        <v/>
      </c>
      <c r="G691" s="465"/>
      <c r="H691" s="147"/>
      <c r="I691" s="148"/>
      <c r="K691" s="105">
        <f t="shared" si="75"/>
        <v>0</v>
      </c>
    </row>
    <row r="692" spans="1:27" s="140" customFormat="1" ht="50.15" customHeight="1" thickBot="1" x14ac:dyDescent="0.3">
      <c r="A692" s="181" t="s">
        <v>935</v>
      </c>
      <c r="B692" s="459">
        <f>+PAO!B691</f>
        <v>0</v>
      </c>
      <c r="C692" s="460"/>
      <c r="D692" s="460"/>
      <c r="E692" s="460"/>
      <c r="F692" s="460"/>
      <c r="G692" s="460"/>
      <c r="H692" s="460"/>
      <c r="I692" s="460"/>
      <c r="J692" s="106"/>
      <c r="K692" s="105"/>
      <c r="L692" s="106"/>
      <c r="M692" s="106"/>
      <c r="N692" s="106"/>
      <c r="O692" s="106"/>
      <c r="P692" s="106"/>
      <c r="Q692" s="106"/>
      <c r="R692" s="106"/>
      <c r="S692" s="106"/>
      <c r="T692" s="106"/>
      <c r="U692" s="106"/>
      <c r="V692" s="106"/>
      <c r="W692" s="106"/>
      <c r="X692" s="106"/>
      <c r="Y692" s="106"/>
      <c r="Z692" s="106"/>
      <c r="AA692" s="106"/>
    </row>
    <row r="693" spans="1:27" ht="50.15" customHeight="1" x14ac:dyDescent="0.35">
      <c r="A693" s="180" t="s">
        <v>936</v>
      </c>
      <c r="B693" s="461" t="str">
        <f>CONCATENATE(PAO!A693,". ",PAO!A694)</f>
        <v xml:space="preserve">77. </v>
      </c>
      <c r="C693" s="462"/>
      <c r="D693" s="462"/>
      <c r="E693" s="462"/>
      <c r="F693" s="462"/>
      <c r="G693" s="462"/>
      <c r="H693" s="462"/>
      <c r="I693" s="463"/>
      <c r="K693" s="110"/>
      <c r="L693" s="114"/>
      <c r="M693" s="114"/>
      <c r="N693" s="111"/>
      <c r="O693" s="111"/>
      <c r="P693" s="111"/>
      <c r="Q693" s="111"/>
      <c r="R693" s="111"/>
      <c r="S693" s="111"/>
      <c r="T693" s="111"/>
      <c r="U693" s="111"/>
      <c r="V693" s="111"/>
      <c r="W693" s="111"/>
      <c r="X693" s="111"/>
      <c r="Y693" s="111"/>
      <c r="Z693" s="111"/>
      <c r="AA693" s="111"/>
    </row>
    <row r="694" spans="1:27" ht="20.25" customHeight="1" x14ac:dyDescent="0.35">
      <c r="A694" s="112" t="str">
        <f>CONCATENATE(PAO!A693,". ", "1")</f>
        <v>77. 1</v>
      </c>
      <c r="B694" s="104"/>
      <c r="C694" s="104"/>
      <c r="D694" s="104"/>
      <c r="E694" s="146"/>
      <c r="F694" s="464" t="str">
        <f>IFERROR(VLOOKUP(B694,'Validaciones SEVRI'!$D$2:$E$1000,2,FALSE),"")</f>
        <v/>
      </c>
      <c r="G694" s="465"/>
      <c r="H694" s="147"/>
      <c r="I694" s="148"/>
      <c r="K694" s="105">
        <f t="shared" ref="K694:K700" si="76">IF(B694&lt;1,0, 1)</f>
        <v>0</v>
      </c>
    </row>
    <row r="695" spans="1:27" ht="20.25" customHeight="1" x14ac:dyDescent="0.35">
      <c r="A695" s="112" t="str">
        <f>CONCATENATE(PAO!A693,". ", "2")</f>
        <v>77. 2</v>
      </c>
      <c r="B695" s="104"/>
      <c r="C695" s="104"/>
      <c r="D695" s="104"/>
      <c r="E695" s="146"/>
      <c r="F695" s="464" t="str">
        <f>IFERROR(VLOOKUP(B695,'Validaciones SEVRI'!$D$2:$E$1000,2,FALSE),"")</f>
        <v/>
      </c>
      <c r="G695" s="465"/>
      <c r="H695" s="147"/>
      <c r="I695" s="148"/>
      <c r="K695" s="105">
        <f t="shared" si="76"/>
        <v>0</v>
      </c>
    </row>
    <row r="696" spans="1:27" ht="20.25" customHeight="1" x14ac:dyDescent="0.35">
      <c r="A696" s="112" t="str">
        <f>CONCATENATE(PAO!A693,". ","3")</f>
        <v>77. 3</v>
      </c>
      <c r="B696" s="104"/>
      <c r="C696" s="104"/>
      <c r="D696" s="104"/>
      <c r="E696" s="146"/>
      <c r="F696" s="464" t="str">
        <f>IFERROR(VLOOKUP(B696,'Validaciones SEVRI'!$D$2:$E$1000,2,FALSE),"")</f>
        <v/>
      </c>
      <c r="G696" s="465"/>
      <c r="H696" s="147"/>
      <c r="I696" s="148"/>
      <c r="K696" s="105">
        <f t="shared" si="76"/>
        <v>0</v>
      </c>
    </row>
    <row r="697" spans="1:27" ht="20.25" customHeight="1" x14ac:dyDescent="0.35">
      <c r="A697" s="112" t="str">
        <f>CONCATENATE(PAO!A693,". ", "4")</f>
        <v>77. 4</v>
      </c>
      <c r="B697" s="104"/>
      <c r="C697" s="104"/>
      <c r="D697" s="104"/>
      <c r="E697" s="146"/>
      <c r="F697" s="464" t="str">
        <f>IFERROR(VLOOKUP(B697,'Validaciones SEVRI'!$D$2:$E$1000,2,FALSE),"")</f>
        <v/>
      </c>
      <c r="G697" s="465"/>
      <c r="H697" s="147"/>
      <c r="I697" s="148"/>
      <c r="K697" s="105">
        <f t="shared" si="76"/>
        <v>0</v>
      </c>
    </row>
    <row r="698" spans="1:27" ht="20.25" customHeight="1" x14ac:dyDescent="0.35">
      <c r="A698" s="112" t="str">
        <f>CONCATENATE(PAO!A693,". ", "5")</f>
        <v>77. 5</v>
      </c>
      <c r="B698" s="104"/>
      <c r="C698" s="104"/>
      <c r="D698" s="104"/>
      <c r="E698" s="146"/>
      <c r="F698" s="464" t="str">
        <f>IFERROR(VLOOKUP(B698,'Validaciones SEVRI'!$D$2:$E$1000,2,FALSE),"")</f>
        <v/>
      </c>
      <c r="G698" s="465"/>
      <c r="H698" s="147"/>
      <c r="I698" s="148"/>
      <c r="K698" s="105">
        <f t="shared" si="76"/>
        <v>0</v>
      </c>
    </row>
    <row r="699" spans="1:27" ht="20.25" customHeight="1" x14ac:dyDescent="0.35">
      <c r="A699" s="112" t="str">
        <f>CONCATENATE(PAO!A693,". ", "6")</f>
        <v>77. 6</v>
      </c>
      <c r="B699" s="104"/>
      <c r="C699" s="104"/>
      <c r="D699" s="104"/>
      <c r="E699" s="146"/>
      <c r="F699" s="464" t="str">
        <f>IFERROR(VLOOKUP(B699,'Validaciones SEVRI'!$D$2:$E$1000,2,FALSE),"")</f>
        <v/>
      </c>
      <c r="G699" s="465"/>
      <c r="H699" s="147"/>
      <c r="I699" s="148"/>
      <c r="K699" s="105">
        <f t="shared" si="76"/>
        <v>0</v>
      </c>
    </row>
    <row r="700" spans="1:27" ht="20.25" customHeight="1" thickBot="1" x14ac:dyDescent="0.4">
      <c r="A700" s="112" t="str">
        <f>CONCATENATE(PAO!A693,". ", "7")</f>
        <v>77. 7</v>
      </c>
      <c r="B700" s="104"/>
      <c r="C700" s="104"/>
      <c r="D700" s="104"/>
      <c r="E700" s="146"/>
      <c r="F700" s="464" t="str">
        <f>IFERROR(VLOOKUP(B700,'Validaciones SEVRI'!$D$2:$E$1000,2,FALSE),"")</f>
        <v/>
      </c>
      <c r="G700" s="465"/>
      <c r="H700" s="147"/>
      <c r="I700" s="148"/>
      <c r="K700" s="105">
        <f t="shared" si="76"/>
        <v>0</v>
      </c>
    </row>
    <row r="701" spans="1:27" s="140" customFormat="1" ht="50.15" customHeight="1" thickBot="1" x14ac:dyDescent="0.3">
      <c r="A701" s="181" t="s">
        <v>935</v>
      </c>
      <c r="B701" s="459">
        <f>+PAO!B700</f>
        <v>0</v>
      </c>
      <c r="C701" s="460"/>
      <c r="D701" s="460"/>
      <c r="E701" s="460"/>
      <c r="F701" s="460"/>
      <c r="G701" s="460"/>
      <c r="H701" s="460"/>
      <c r="I701" s="460"/>
      <c r="J701" s="106"/>
      <c r="K701" s="105"/>
      <c r="L701" s="106"/>
      <c r="M701" s="106"/>
      <c r="N701" s="106"/>
      <c r="O701" s="106"/>
      <c r="P701" s="106"/>
      <c r="Q701" s="106"/>
      <c r="R701" s="106"/>
      <c r="S701" s="106"/>
      <c r="T701" s="106"/>
      <c r="U701" s="106"/>
      <c r="V701" s="106"/>
      <c r="W701" s="106"/>
      <c r="X701" s="106"/>
      <c r="Y701" s="106"/>
      <c r="Z701" s="106"/>
      <c r="AA701" s="106"/>
    </row>
    <row r="702" spans="1:27" ht="50.15" customHeight="1" x14ac:dyDescent="0.35">
      <c r="A702" s="180" t="s">
        <v>936</v>
      </c>
      <c r="B702" s="461" t="str">
        <f>CONCATENATE(PAO!A702,". ",PAO!A703)</f>
        <v xml:space="preserve">78. </v>
      </c>
      <c r="C702" s="462"/>
      <c r="D702" s="462"/>
      <c r="E702" s="462"/>
      <c r="F702" s="462"/>
      <c r="G702" s="462"/>
      <c r="H702" s="462"/>
      <c r="I702" s="463"/>
      <c r="K702" s="110"/>
      <c r="L702" s="114"/>
      <c r="M702" s="114"/>
      <c r="N702" s="111"/>
      <c r="O702" s="111"/>
      <c r="P702" s="111"/>
      <c r="Q702" s="111"/>
      <c r="R702" s="111"/>
      <c r="S702" s="111"/>
      <c r="T702" s="111"/>
      <c r="U702" s="111"/>
      <c r="V702" s="111"/>
      <c r="W702" s="111"/>
      <c r="X702" s="111"/>
      <c r="Y702" s="111"/>
      <c r="Z702" s="111"/>
      <c r="AA702" s="111"/>
    </row>
    <row r="703" spans="1:27" ht="20.25" customHeight="1" x14ac:dyDescent="0.35">
      <c r="A703" s="112" t="str">
        <f>CONCATENATE(PAO!A702,". ", "1")</f>
        <v>78. 1</v>
      </c>
      <c r="B703" s="104"/>
      <c r="C703" s="104"/>
      <c r="D703" s="104"/>
      <c r="E703" s="146"/>
      <c r="F703" s="464" t="str">
        <f>IFERROR(VLOOKUP(B703,'Validaciones SEVRI'!$D$2:$E$1000,2,FALSE),"")</f>
        <v/>
      </c>
      <c r="G703" s="465"/>
      <c r="H703" s="147"/>
      <c r="I703" s="148"/>
      <c r="K703" s="105">
        <f t="shared" ref="K703:K709" si="77">IF(B703&lt;1,0, 1)</f>
        <v>0</v>
      </c>
    </row>
    <row r="704" spans="1:27" ht="20.25" customHeight="1" x14ac:dyDescent="0.35">
      <c r="A704" s="112" t="str">
        <f>CONCATENATE(PAO!A702,". ", "2")</f>
        <v>78. 2</v>
      </c>
      <c r="B704" s="104"/>
      <c r="C704" s="104"/>
      <c r="D704" s="104"/>
      <c r="E704" s="146"/>
      <c r="F704" s="464" t="str">
        <f>IFERROR(VLOOKUP(B704,'Validaciones SEVRI'!$D$2:$E$1000,2,FALSE),"")</f>
        <v/>
      </c>
      <c r="G704" s="465"/>
      <c r="H704" s="147"/>
      <c r="I704" s="148"/>
      <c r="K704" s="105">
        <f t="shared" si="77"/>
        <v>0</v>
      </c>
    </row>
    <row r="705" spans="1:27" ht="20.25" customHeight="1" x14ac:dyDescent="0.35">
      <c r="A705" s="112" t="str">
        <f>CONCATENATE(PAO!A702,". ","3")</f>
        <v>78. 3</v>
      </c>
      <c r="B705" s="104"/>
      <c r="C705" s="104"/>
      <c r="D705" s="104"/>
      <c r="E705" s="146"/>
      <c r="F705" s="464" t="str">
        <f>IFERROR(VLOOKUP(B705,'Validaciones SEVRI'!$D$2:$E$1000,2,FALSE),"")</f>
        <v/>
      </c>
      <c r="G705" s="465"/>
      <c r="H705" s="147"/>
      <c r="I705" s="148"/>
      <c r="K705" s="105">
        <f t="shared" si="77"/>
        <v>0</v>
      </c>
    </row>
    <row r="706" spans="1:27" ht="20.25" customHeight="1" x14ac:dyDescent="0.35">
      <c r="A706" s="112" t="str">
        <f>CONCATENATE(PAO!A702,". ", "4")</f>
        <v>78. 4</v>
      </c>
      <c r="B706" s="104"/>
      <c r="C706" s="104"/>
      <c r="D706" s="104"/>
      <c r="E706" s="146"/>
      <c r="F706" s="464" t="str">
        <f>IFERROR(VLOOKUP(B706,'Validaciones SEVRI'!$D$2:$E$1000,2,FALSE),"")</f>
        <v/>
      </c>
      <c r="G706" s="465"/>
      <c r="H706" s="147"/>
      <c r="I706" s="148"/>
      <c r="K706" s="105">
        <f t="shared" si="77"/>
        <v>0</v>
      </c>
    </row>
    <row r="707" spans="1:27" ht="20.25" customHeight="1" x14ac:dyDescent="0.35">
      <c r="A707" s="112" t="str">
        <f>CONCATENATE(PAO!A702,". ", "5")</f>
        <v>78. 5</v>
      </c>
      <c r="B707" s="104"/>
      <c r="C707" s="104"/>
      <c r="D707" s="104"/>
      <c r="E707" s="146"/>
      <c r="F707" s="464" t="str">
        <f>IFERROR(VLOOKUP(B707,'Validaciones SEVRI'!$D$2:$E$1000,2,FALSE),"")</f>
        <v/>
      </c>
      <c r="G707" s="465"/>
      <c r="H707" s="147"/>
      <c r="I707" s="148"/>
      <c r="K707" s="105">
        <f t="shared" si="77"/>
        <v>0</v>
      </c>
    </row>
    <row r="708" spans="1:27" ht="20.25" customHeight="1" x14ac:dyDescent="0.35">
      <c r="A708" s="112" t="str">
        <f>CONCATENATE(PAO!A702,". ", "6")</f>
        <v>78. 6</v>
      </c>
      <c r="B708" s="104"/>
      <c r="C708" s="104"/>
      <c r="D708" s="104"/>
      <c r="E708" s="146"/>
      <c r="F708" s="464" t="str">
        <f>IFERROR(VLOOKUP(B708,'Validaciones SEVRI'!$D$2:$E$1000,2,FALSE),"")</f>
        <v/>
      </c>
      <c r="G708" s="465"/>
      <c r="H708" s="147"/>
      <c r="I708" s="148"/>
      <c r="K708" s="105">
        <f t="shared" si="77"/>
        <v>0</v>
      </c>
    </row>
    <row r="709" spans="1:27" ht="20.25" customHeight="1" thickBot="1" x14ac:dyDescent="0.4">
      <c r="A709" s="112" t="str">
        <f>CONCATENATE(PAO!A702,". ", "7")</f>
        <v>78. 7</v>
      </c>
      <c r="B709" s="104"/>
      <c r="C709" s="104"/>
      <c r="D709" s="104"/>
      <c r="E709" s="146"/>
      <c r="F709" s="464" t="str">
        <f>IFERROR(VLOOKUP(B709,'Validaciones SEVRI'!$D$2:$E$1000,2,FALSE),"")</f>
        <v/>
      </c>
      <c r="G709" s="465"/>
      <c r="H709" s="147"/>
      <c r="I709" s="148"/>
      <c r="K709" s="105">
        <f t="shared" si="77"/>
        <v>0</v>
      </c>
    </row>
    <row r="710" spans="1:27" s="140" customFormat="1" ht="50.15" customHeight="1" thickBot="1" x14ac:dyDescent="0.3">
      <c r="A710" s="181" t="s">
        <v>935</v>
      </c>
      <c r="B710" s="459">
        <f>+PAO!B709</f>
        <v>0</v>
      </c>
      <c r="C710" s="460"/>
      <c r="D710" s="460"/>
      <c r="E710" s="460"/>
      <c r="F710" s="460"/>
      <c r="G710" s="460"/>
      <c r="H710" s="460"/>
      <c r="I710" s="460"/>
      <c r="J710" s="106"/>
      <c r="K710" s="105"/>
      <c r="L710" s="106"/>
      <c r="M710" s="106"/>
      <c r="N710" s="106"/>
      <c r="O710" s="106"/>
      <c r="P710" s="106"/>
      <c r="Q710" s="106"/>
      <c r="R710" s="106"/>
      <c r="S710" s="106"/>
      <c r="T710" s="106"/>
      <c r="U710" s="106"/>
      <c r="V710" s="106"/>
      <c r="W710" s="106"/>
      <c r="X710" s="106"/>
      <c r="Y710" s="106"/>
      <c r="Z710" s="106"/>
      <c r="AA710" s="106"/>
    </row>
    <row r="711" spans="1:27" ht="50.15" customHeight="1" x14ac:dyDescent="0.35">
      <c r="A711" s="180" t="s">
        <v>936</v>
      </c>
      <c r="B711" s="461" t="str">
        <f>CONCATENATE(PAO!A711,". ",PAO!A712)</f>
        <v xml:space="preserve">79. </v>
      </c>
      <c r="C711" s="462"/>
      <c r="D711" s="462"/>
      <c r="E711" s="462"/>
      <c r="F711" s="462"/>
      <c r="G711" s="462"/>
      <c r="H711" s="462"/>
      <c r="I711" s="463"/>
      <c r="K711" s="110"/>
      <c r="L711" s="114"/>
      <c r="M711" s="114"/>
      <c r="N711" s="111"/>
      <c r="O711" s="111"/>
      <c r="P711" s="111"/>
      <c r="Q711" s="111"/>
      <c r="R711" s="111"/>
      <c r="S711" s="111"/>
      <c r="T711" s="111"/>
      <c r="U711" s="111"/>
      <c r="V711" s="111"/>
      <c r="W711" s="111"/>
      <c r="X711" s="111"/>
      <c r="Y711" s="111"/>
      <c r="Z711" s="111"/>
      <c r="AA711" s="111"/>
    </row>
    <row r="712" spans="1:27" ht="20.25" customHeight="1" x14ac:dyDescent="0.35">
      <c r="A712" s="112" t="str">
        <f>CONCATENATE(PAO!A711,". ", "1")</f>
        <v>79. 1</v>
      </c>
      <c r="B712" s="104"/>
      <c r="C712" s="104"/>
      <c r="D712" s="104"/>
      <c r="E712" s="146"/>
      <c r="F712" s="464" t="str">
        <f>IFERROR(VLOOKUP(B712,'Validaciones SEVRI'!$D$2:$E$1000,2,FALSE),"")</f>
        <v/>
      </c>
      <c r="G712" s="465"/>
      <c r="H712" s="147"/>
      <c r="I712" s="148"/>
      <c r="K712" s="105">
        <f t="shared" ref="K712:K718" si="78">IF(B712&lt;1,0, 1)</f>
        <v>0</v>
      </c>
    </row>
    <row r="713" spans="1:27" ht="20.25" customHeight="1" x14ac:dyDescent="0.35">
      <c r="A713" s="112" t="str">
        <f>CONCATENATE(PAO!A711,". ", "2")</f>
        <v>79. 2</v>
      </c>
      <c r="B713" s="104"/>
      <c r="C713" s="104"/>
      <c r="D713" s="104"/>
      <c r="E713" s="146"/>
      <c r="F713" s="464" t="str">
        <f>IFERROR(VLOOKUP(B713,'Validaciones SEVRI'!$D$2:$E$1000,2,FALSE),"")</f>
        <v/>
      </c>
      <c r="G713" s="465"/>
      <c r="H713" s="147"/>
      <c r="I713" s="148"/>
      <c r="K713" s="105">
        <f t="shared" si="78"/>
        <v>0</v>
      </c>
    </row>
    <row r="714" spans="1:27" ht="20.25" customHeight="1" x14ac:dyDescent="0.35">
      <c r="A714" s="112" t="str">
        <f>CONCATENATE(PAO!A711,". ","3")</f>
        <v>79. 3</v>
      </c>
      <c r="B714" s="104"/>
      <c r="C714" s="104"/>
      <c r="D714" s="104"/>
      <c r="E714" s="146"/>
      <c r="F714" s="464" t="str">
        <f>IFERROR(VLOOKUP(B714,'Validaciones SEVRI'!$D$2:$E$1000,2,FALSE),"")</f>
        <v/>
      </c>
      <c r="G714" s="465"/>
      <c r="H714" s="147"/>
      <c r="I714" s="148"/>
      <c r="K714" s="105">
        <f t="shared" si="78"/>
        <v>0</v>
      </c>
    </row>
    <row r="715" spans="1:27" ht="20.25" customHeight="1" x14ac:dyDescent="0.35">
      <c r="A715" s="112" t="str">
        <f>CONCATENATE(PAO!A711,". ", "4")</f>
        <v>79. 4</v>
      </c>
      <c r="B715" s="104"/>
      <c r="C715" s="104"/>
      <c r="D715" s="104"/>
      <c r="E715" s="146"/>
      <c r="F715" s="464" t="str">
        <f>IFERROR(VLOOKUP(B715,'Validaciones SEVRI'!$D$2:$E$1000,2,FALSE),"")</f>
        <v/>
      </c>
      <c r="G715" s="465"/>
      <c r="H715" s="147"/>
      <c r="I715" s="148"/>
      <c r="K715" s="105">
        <f t="shared" si="78"/>
        <v>0</v>
      </c>
    </row>
    <row r="716" spans="1:27" ht="20.25" customHeight="1" x14ac:dyDescent="0.35">
      <c r="A716" s="112" t="str">
        <f>CONCATENATE(PAO!A711,". ", "5")</f>
        <v>79. 5</v>
      </c>
      <c r="B716" s="104"/>
      <c r="C716" s="104"/>
      <c r="D716" s="104"/>
      <c r="E716" s="146"/>
      <c r="F716" s="464" t="str">
        <f>IFERROR(VLOOKUP(B716,'Validaciones SEVRI'!$D$2:$E$1000,2,FALSE),"")</f>
        <v/>
      </c>
      <c r="G716" s="465"/>
      <c r="H716" s="147"/>
      <c r="I716" s="148"/>
      <c r="K716" s="105">
        <f t="shared" si="78"/>
        <v>0</v>
      </c>
    </row>
    <row r="717" spans="1:27" ht="20.25" customHeight="1" x14ac:dyDescent="0.35">
      <c r="A717" s="112" t="str">
        <f>CONCATENATE(PAO!A711,". ", "6")</f>
        <v>79. 6</v>
      </c>
      <c r="B717" s="104"/>
      <c r="C717" s="104"/>
      <c r="D717" s="104"/>
      <c r="E717" s="146"/>
      <c r="F717" s="464" t="str">
        <f>IFERROR(VLOOKUP(B717,'Validaciones SEVRI'!$D$2:$E$1000,2,FALSE),"")</f>
        <v/>
      </c>
      <c r="G717" s="465"/>
      <c r="H717" s="147"/>
      <c r="I717" s="148"/>
      <c r="K717" s="105">
        <f t="shared" si="78"/>
        <v>0</v>
      </c>
    </row>
    <row r="718" spans="1:27" ht="20.25" customHeight="1" thickBot="1" x14ac:dyDescent="0.4">
      <c r="A718" s="112" t="str">
        <f>CONCATENATE(PAO!A711,". ", "7")</f>
        <v>79. 7</v>
      </c>
      <c r="B718" s="104"/>
      <c r="C718" s="104"/>
      <c r="D718" s="104"/>
      <c r="E718" s="146"/>
      <c r="F718" s="464" t="str">
        <f>IFERROR(VLOOKUP(B718,'Validaciones SEVRI'!$D$2:$E$1000,2,FALSE),"")</f>
        <v/>
      </c>
      <c r="G718" s="465"/>
      <c r="H718" s="147"/>
      <c r="I718" s="148"/>
      <c r="K718" s="105">
        <f t="shared" si="78"/>
        <v>0</v>
      </c>
    </row>
    <row r="719" spans="1:27" s="140" customFormat="1" ht="50.15" customHeight="1" thickBot="1" x14ac:dyDescent="0.3">
      <c r="A719" s="181" t="s">
        <v>935</v>
      </c>
      <c r="B719" s="459">
        <f>+PAO!B718</f>
        <v>0</v>
      </c>
      <c r="C719" s="460"/>
      <c r="D719" s="460"/>
      <c r="E719" s="460"/>
      <c r="F719" s="460"/>
      <c r="G719" s="460"/>
      <c r="H719" s="460"/>
      <c r="I719" s="460"/>
      <c r="J719" s="106"/>
      <c r="K719" s="105"/>
      <c r="L719" s="106"/>
      <c r="M719" s="106"/>
      <c r="N719" s="106"/>
      <c r="O719" s="106"/>
      <c r="P719" s="106"/>
      <c r="Q719" s="106"/>
      <c r="R719" s="106"/>
      <c r="S719" s="106"/>
      <c r="T719" s="106"/>
      <c r="U719" s="106"/>
      <c r="V719" s="106"/>
      <c r="W719" s="106"/>
      <c r="X719" s="106"/>
      <c r="Y719" s="106"/>
      <c r="Z719" s="106"/>
      <c r="AA719" s="106"/>
    </row>
    <row r="720" spans="1:27" ht="50.15" customHeight="1" x14ac:dyDescent="0.35">
      <c r="A720" s="180" t="s">
        <v>936</v>
      </c>
      <c r="B720" s="461" t="str">
        <f>CONCATENATE(PAO!A720,". ",PAO!A721)</f>
        <v xml:space="preserve">80. </v>
      </c>
      <c r="C720" s="462"/>
      <c r="D720" s="462"/>
      <c r="E720" s="462"/>
      <c r="F720" s="462"/>
      <c r="G720" s="462"/>
      <c r="H720" s="462"/>
      <c r="I720" s="463"/>
      <c r="K720" s="110"/>
      <c r="L720" s="114"/>
      <c r="M720" s="114"/>
      <c r="N720" s="111"/>
      <c r="O720" s="111"/>
      <c r="P720" s="111"/>
      <c r="Q720" s="111"/>
      <c r="R720" s="111"/>
      <c r="S720" s="111"/>
      <c r="T720" s="111"/>
      <c r="U720" s="111"/>
      <c r="V720" s="111"/>
      <c r="W720" s="111"/>
      <c r="X720" s="111"/>
      <c r="Y720" s="111"/>
      <c r="Z720" s="111"/>
      <c r="AA720" s="111"/>
    </row>
    <row r="721" spans="1:27" ht="20.25" customHeight="1" x14ac:dyDescent="0.35">
      <c r="A721" s="112" t="str">
        <f>CONCATENATE(PAO!A720,". ", "1")</f>
        <v>80. 1</v>
      </c>
      <c r="B721" s="104"/>
      <c r="C721" s="104"/>
      <c r="D721" s="104"/>
      <c r="E721" s="146"/>
      <c r="F721" s="464" t="str">
        <f>IFERROR(VLOOKUP(B721,'Validaciones SEVRI'!$D$2:$E$1000,2,FALSE),"")</f>
        <v/>
      </c>
      <c r="G721" s="465"/>
      <c r="H721" s="147"/>
      <c r="I721" s="148"/>
      <c r="K721" s="105">
        <f t="shared" ref="K721:K727" si="79">IF(B721&lt;1,0, 1)</f>
        <v>0</v>
      </c>
    </row>
    <row r="722" spans="1:27" ht="20.25" customHeight="1" x14ac:dyDescent="0.35">
      <c r="A722" s="112" t="str">
        <f>CONCATENATE(PAO!A720,". ", "2")</f>
        <v>80. 2</v>
      </c>
      <c r="B722" s="104"/>
      <c r="C722" s="104"/>
      <c r="D722" s="104"/>
      <c r="E722" s="146"/>
      <c r="F722" s="464" t="str">
        <f>IFERROR(VLOOKUP(B722,'Validaciones SEVRI'!$D$2:$E$1000,2,FALSE),"")</f>
        <v/>
      </c>
      <c r="G722" s="465"/>
      <c r="H722" s="147"/>
      <c r="I722" s="148"/>
      <c r="K722" s="105">
        <f t="shared" si="79"/>
        <v>0</v>
      </c>
    </row>
    <row r="723" spans="1:27" ht="20.25" customHeight="1" x14ac:dyDescent="0.35">
      <c r="A723" s="112" t="str">
        <f>CONCATENATE(PAO!A720,". ","3")</f>
        <v>80. 3</v>
      </c>
      <c r="B723" s="104"/>
      <c r="C723" s="104"/>
      <c r="D723" s="104"/>
      <c r="E723" s="146"/>
      <c r="F723" s="464" t="str">
        <f>IFERROR(VLOOKUP(B723,'Validaciones SEVRI'!$D$2:$E$1000,2,FALSE),"")</f>
        <v/>
      </c>
      <c r="G723" s="465"/>
      <c r="H723" s="147"/>
      <c r="I723" s="148"/>
      <c r="K723" s="105">
        <f t="shared" si="79"/>
        <v>0</v>
      </c>
    </row>
    <row r="724" spans="1:27" ht="20.25" customHeight="1" x14ac:dyDescent="0.35">
      <c r="A724" s="112" t="str">
        <f>CONCATENATE(PAO!A720,". ", "4")</f>
        <v>80. 4</v>
      </c>
      <c r="B724" s="104"/>
      <c r="C724" s="104"/>
      <c r="D724" s="104"/>
      <c r="E724" s="146"/>
      <c r="F724" s="464" t="str">
        <f>IFERROR(VLOOKUP(B724,'Validaciones SEVRI'!$D$2:$E$1000,2,FALSE),"")</f>
        <v/>
      </c>
      <c r="G724" s="465"/>
      <c r="H724" s="147"/>
      <c r="I724" s="148"/>
      <c r="K724" s="105">
        <f t="shared" si="79"/>
        <v>0</v>
      </c>
    </row>
    <row r="725" spans="1:27" ht="20.25" customHeight="1" x14ac:dyDescent="0.35">
      <c r="A725" s="112" t="str">
        <f>CONCATENATE(PAO!A720,". ", "5")</f>
        <v>80. 5</v>
      </c>
      <c r="B725" s="104"/>
      <c r="C725" s="104"/>
      <c r="D725" s="104"/>
      <c r="E725" s="146"/>
      <c r="F725" s="464" t="str">
        <f>IFERROR(VLOOKUP(B725,'Validaciones SEVRI'!$D$2:$E$1000,2,FALSE),"")</f>
        <v/>
      </c>
      <c r="G725" s="465"/>
      <c r="H725" s="147"/>
      <c r="I725" s="148"/>
      <c r="K725" s="105">
        <f t="shared" si="79"/>
        <v>0</v>
      </c>
    </row>
    <row r="726" spans="1:27" ht="20.25" customHeight="1" x14ac:dyDescent="0.35">
      <c r="A726" s="112" t="str">
        <f>CONCATENATE(PAO!A720,". ", "6")</f>
        <v>80. 6</v>
      </c>
      <c r="B726" s="104"/>
      <c r="C726" s="104"/>
      <c r="D726" s="104"/>
      <c r="E726" s="146"/>
      <c r="F726" s="464" t="str">
        <f>IFERROR(VLOOKUP(B726,'Validaciones SEVRI'!$D$2:$E$1000,2,FALSE),"")</f>
        <v/>
      </c>
      <c r="G726" s="465"/>
      <c r="H726" s="147"/>
      <c r="I726" s="148"/>
      <c r="K726" s="105">
        <f t="shared" si="79"/>
        <v>0</v>
      </c>
    </row>
    <row r="727" spans="1:27" ht="20.25" customHeight="1" thickBot="1" x14ac:dyDescent="0.4">
      <c r="A727" s="112" t="str">
        <f>CONCATENATE(PAO!A720,". ", "7")</f>
        <v>80. 7</v>
      </c>
      <c r="B727" s="104"/>
      <c r="C727" s="104"/>
      <c r="D727" s="104"/>
      <c r="E727" s="146"/>
      <c r="F727" s="464" t="str">
        <f>IFERROR(VLOOKUP(B727,'Validaciones SEVRI'!$D$2:$E$1000,2,FALSE),"")</f>
        <v/>
      </c>
      <c r="G727" s="465"/>
      <c r="H727" s="147"/>
      <c r="I727" s="148"/>
      <c r="K727" s="105">
        <f t="shared" si="79"/>
        <v>0</v>
      </c>
    </row>
    <row r="728" spans="1:27" s="140" customFormat="1" ht="50.15" customHeight="1" thickBot="1" x14ac:dyDescent="0.3">
      <c r="A728" s="181" t="s">
        <v>935</v>
      </c>
      <c r="B728" s="459">
        <f>+PAO!B727</f>
        <v>0</v>
      </c>
      <c r="C728" s="460"/>
      <c r="D728" s="460"/>
      <c r="E728" s="460"/>
      <c r="F728" s="460"/>
      <c r="G728" s="460"/>
      <c r="H728" s="460"/>
      <c r="I728" s="460"/>
      <c r="J728" s="106"/>
      <c r="K728" s="105"/>
      <c r="L728" s="106"/>
      <c r="M728" s="106"/>
      <c r="N728" s="106"/>
      <c r="O728" s="106"/>
      <c r="P728" s="106"/>
      <c r="Q728" s="106"/>
      <c r="R728" s="106"/>
      <c r="S728" s="106"/>
      <c r="T728" s="106"/>
      <c r="U728" s="106"/>
      <c r="V728" s="106"/>
      <c r="W728" s="106"/>
      <c r="X728" s="106"/>
      <c r="Y728" s="106"/>
      <c r="Z728" s="106"/>
      <c r="AA728" s="106"/>
    </row>
    <row r="729" spans="1:27" ht="50.15" customHeight="1" x14ac:dyDescent="0.35">
      <c r="A729" s="180" t="s">
        <v>936</v>
      </c>
      <c r="B729" s="461" t="str">
        <f>CONCATENATE(PAO!A729,". ",PAO!A730)</f>
        <v xml:space="preserve">81. </v>
      </c>
      <c r="C729" s="462"/>
      <c r="D729" s="462"/>
      <c r="E729" s="462"/>
      <c r="F729" s="462"/>
      <c r="G729" s="462"/>
      <c r="H729" s="462"/>
      <c r="I729" s="463"/>
      <c r="K729" s="110"/>
      <c r="L729" s="114"/>
      <c r="M729" s="114"/>
      <c r="N729" s="111"/>
      <c r="O729" s="111"/>
      <c r="P729" s="111"/>
      <c r="Q729" s="111"/>
      <c r="R729" s="111"/>
      <c r="S729" s="111"/>
      <c r="T729" s="111"/>
      <c r="U729" s="111"/>
      <c r="V729" s="111"/>
      <c r="W729" s="111"/>
      <c r="X729" s="111"/>
      <c r="Y729" s="111"/>
      <c r="Z729" s="111"/>
      <c r="AA729" s="111"/>
    </row>
    <row r="730" spans="1:27" ht="20.25" customHeight="1" x14ac:dyDescent="0.35">
      <c r="A730" s="112" t="str">
        <f>CONCATENATE(PAO!A729,". ", "1")</f>
        <v>81. 1</v>
      </c>
      <c r="B730" s="104"/>
      <c r="C730" s="104"/>
      <c r="D730" s="104"/>
      <c r="E730" s="146"/>
      <c r="F730" s="464" t="str">
        <f>IFERROR(VLOOKUP(B730,'Validaciones SEVRI'!$D$2:$E$1000,2,FALSE),"")</f>
        <v/>
      </c>
      <c r="G730" s="465"/>
      <c r="H730" s="147"/>
      <c r="I730" s="148"/>
      <c r="K730" s="105">
        <f t="shared" ref="K730:K736" si="80">IF(B730&lt;1,0, 1)</f>
        <v>0</v>
      </c>
    </row>
    <row r="731" spans="1:27" ht="20.25" customHeight="1" x14ac:dyDescent="0.35">
      <c r="A731" s="112" t="str">
        <f>CONCATENATE(PAO!A729,". ", "2")</f>
        <v>81. 2</v>
      </c>
      <c r="B731" s="104"/>
      <c r="C731" s="104"/>
      <c r="D731" s="104"/>
      <c r="E731" s="146"/>
      <c r="F731" s="464" t="str">
        <f>IFERROR(VLOOKUP(B731,'Validaciones SEVRI'!$D$2:$E$1000,2,FALSE),"")</f>
        <v/>
      </c>
      <c r="G731" s="465"/>
      <c r="H731" s="147"/>
      <c r="I731" s="148"/>
      <c r="K731" s="105">
        <f t="shared" si="80"/>
        <v>0</v>
      </c>
    </row>
    <row r="732" spans="1:27" ht="20.25" customHeight="1" x14ac:dyDescent="0.35">
      <c r="A732" s="112" t="str">
        <f>CONCATENATE(PAO!A729,". ","3")</f>
        <v>81. 3</v>
      </c>
      <c r="B732" s="104"/>
      <c r="C732" s="104"/>
      <c r="D732" s="104"/>
      <c r="E732" s="146"/>
      <c r="F732" s="464" t="str">
        <f>IFERROR(VLOOKUP(B732,'Validaciones SEVRI'!$D$2:$E$1000,2,FALSE),"")</f>
        <v/>
      </c>
      <c r="G732" s="465"/>
      <c r="H732" s="147"/>
      <c r="I732" s="148"/>
      <c r="K732" s="105">
        <f t="shared" si="80"/>
        <v>0</v>
      </c>
    </row>
    <row r="733" spans="1:27" ht="20.25" customHeight="1" x14ac:dyDescent="0.35">
      <c r="A733" s="112" t="str">
        <f>CONCATENATE(PAO!A729,". ", "4")</f>
        <v>81. 4</v>
      </c>
      <c r="B733" s="104"/>
      <c r="C733" s="104"/>
      <c r="D733" s="104"/>
      <c r="E733" s="146"/>
      <c r="F733" s="464" t="str">
        <f>IFERROR(VLOOKUP(B733,'Validaciones SEVRI'!$D$2:$E$1000,2,FALSE),"")</f>
        <v/>
      </c>
      <c r="G733" s="465"/>
      <c r="H733" s="147"/>
      <c r="I733" s="148"/>
      <c r="K733" s="105">
        <f t="shared" si="80"/>
        <v>0</v>
      </c>
    </row>
    <row r="734" spans="1:27" ht="20.25" customHeight="1" x14ac:dyDescent="0.35">
      <c r="A734" s="112" t="str">
        <f>CONCATENATE(PAO!A729,". ", "5")</f>
        <v>81. 5</v>
      </c>
      <c r="B734" s="104"/>
      <c r="C734" s="104"/>
      <c r="D734" s="104"/>
      <c r="E734" s="146"/>
      <c r="F734" s="464" t="str">
        <f>IFERROR(VLOOKUP(B734,'Validaciones SEVRI'!$D$2:$E$1000,2,FALSE),"")</f>
        <v/>
      </c>
      <c r="G734" s="465"/>
      <c r="H734" s="147"/>
      <c r="I734" s="148"/>
      <c r="K734" s="105">
        <f t="shared" si="80"/>
        <v>0</v>
      </c>
    </row>
    <row r="735" spans="1:27" ht="20.25" customHeight="1" x14ac:dyDescent="0.35">
      <c r="A735" s="112" t="str">
        <f>CONCATENATE(PAO!A729,". ", "6")</f>
        <v>81. 6</v>
      </c>
      <c r="B735" s="104"/>
      <c r="C735" s="104"/>
      <c r="D735" s="104"/>
      <c r="E735" s="146"/>
      <c r="F735" s="464" t="str">
        <f>IFERROR(VLOOKUP(B735,'Validaciones SEVRI'!$D$2:$E$1000,2,FALSE),"")</f>
        <v/>
      </c>
      <c r="G735" s="465"/>
      <c r="H735" s="147"/>
      <c r="I735" s="148"/>
      <c r="K735" s="105">
        <f t="shared" si="80"/>
        <v>0</v>
      </c>
    </row>
    <row r="736" spans="1:27" ht="20.25" customHeight="1" thickBot="1" x14ac:dyDescent="0.4">
      <c r="A736" s="112" t="str">
        <f>CONCATENATE(PAO!A729,". ", "7")</f>
        <v>81. 7</v>
      </c>
      <c r="B736" s="104"/>
      <c r="C736" s="104"/>
      <c r="D736" s="104"/>
      <c r="E736" s="146"/>
      <c r="F736" s="464" t="str">
        <f>IFERROR(VLOOKUP(B736,'Validaciones SEVRI'!$D$2:$E$1000,2,FALSE),"")</f>
        <v/>
      </c>
      <c r="G736" s="465"/>
      <c r="H736" s="147"/>
      <c r="I736" s="148"/>
      <c r="K736" s="105">
        <f t="shared" si="80"/>
        <v>0</v>
      </c>
    </row>
    <row r="737" spans="1:27" s="140" customFormat="1" ht="50.15" customHeight="1" thickBot="1" x14ac:dyDescent="0.3">
      <c r="A737" s="181" t="s">
        <v>935</v>
      </c>
      <c r="B737" s="459">
        <f>+PAO!B736</f>
        <v>0</v>
      </c>
      <c r="C737" s="460"/>
      <c r="D737" s="460"/>
      <c r="E737" s="460"/>
      <c r="F737" s="460"/>
      <c r="G737" s="460"/>
      <c r="H737" s="460"/>
      <c r="I737" s="460"/>
      <c r="J737" s="106"/>
      <c r="K737" s="105"/>
      <c r="L737" s="106"/>
      <c r="M737" s="106"/>
      <c r="N737" s="106"/>
      <c r="O737" s="106"/>
      <c r="P737" s="106"/>
      <c r="Q737" s="106"/>
      <c r="R737" s="106"/>
      <c r="S737" s="106"/>
      <c r="T737" s="106"/>
      <c r="U737" s="106"/>
      <c r="V737" s="106"/>
      <c r="W737" s="106"/>
      <c r="X737" s="106"/>
      <c r="Y737" s="106"/>
      <c r="Z737" s="106"/>
      <c r="AA737" s="106"/>
    </row>
    <row r="738" spans="1:27" ht="50.15" customHeight="1" x14ac:dyDescent="0.35">
      <c r="A738" s="180" t="s">
        <v>936</v>
      </c>
      <c r="B738" s="461" t="str">
        <f>CONCATENATE(PAO!A738,". ",PAO!A739)</f>
        <v xml:space="preserve">82. </v>
      </c>
      <c r="C738" s="462"/>
      <c r="D738" s="462"/>
      <c r="E738" s="462"/>
      <c r="F738" s="462"/>
      <c r="G738" s="462"/>
      <c r="H738" s="462"/>
      <c r="I738" s="463"/>
      <c r="K738" s="110"/>
      <c r="L738" s="114"/>
      <c r="M738" s="114"/>
      <c r="N738" s="111"/>
      <c r="O738" s="111"/>
      <c r="P738" s="111"/>
      <c r="Q738" s="111"/>
      <c r="R738" s="111"/>
      <c r="S738" s="111"/>
      <c r="T738" s="111"/>
      <c r="U738" s="111"/>
      <c r="V738" s="111"/>
      <c r="W738" s="111"/>
      <c r="X738" s="111"/>
      <c r="Y738" s="111"/>
      <c r="Z738" s="111"/>
      <c r="AA738" s="111"/>
    </row>
    <row r="739" spans="1:27" ht="20.25" customHeight="1" x14ac:dyDescent="0.35">
      <c r="A739" s="112" t="str">
        <f>CONCATENATE(PAO!A738,". ", "1")</f>
        <v>82. 1</v>
      </c>
      <c r="B739" s="104"/>
      <c r="C739" s="104"/>
      <c r="D739" s="104"/>
      <c r="E739" s="146"/>
      <c r="F739" s="464" t="str">
        <f>IFERROR(VLOOKUP(B739,'Validaciones SEVRI'!$D$2:$E$1000,2,FALSE),"")</f>
        <v/>
      </c>
      <c r="G739" s="465"/>
      <c r="H739" s="147"/>
      <c r="I739" s="148"/>
      <c r="K739" s="105">
        <f t="shared" ref="K739:K745" si="81">IF(B739&lt;1,0, 1)</f>
        <v>0</v>
      </c>
    </row>
    <row r="740" spans="1:27" ht="20.25" customHeight="1" x14ac:dyDescent="0.35">
      <c r="A740" s="112" t="str">
        <f>CONCATENATE(PAO!A738,". ", "2")</f>
        <v>82. 2</v>
      </c>
      <c r="B740" s="104"/>
      <c r="C740" s="104"/>
      <c r="D740" s="104"/>
      <c r="E740" s="146"/>
      <c r="F740" s="464" t="str">
        <f>IFERROR(VLOOKUP(B740,'Validaciones SEVRI'!$D$2:$E$1000,2,FALSE),"")</f>
        <v/>
      </c>
      <c r="G740" s="465"/>
      <c r="H740" s="147"/>
      <c r="I740" s="148"/>
      <c r="K740" s="105">
        <f t="shared" si="81"/>
        <v>0</v>
      </c>
    </row>
    <row r="741" spans="1:27" ht="20.25" customHeight="1" x14ac:dyDescent="0.35">
      <c r="A741" s="112" t="str">
        <f>CONCATENATE(PAO!A738,". ","3")</f>
        <v>82. 3</v>
      </c>
      <c r="B741" s="104"/>
      <c r="C741" s="104"/>
      <c r="D741" s="104"/>
      <c r="E741" s="146"/>
      <c r="F741" s="464" t="str">
        <f>IFERROR(VLOOKUP(B741,'Validaciones SEVRI'!$D$2:$E$1000,2,FALSE),"")</f>
        <v/>
      </c>
      <c r="G741" s="465"/>
      <c r="H741" s="147"/>
      <c r="I741" s="148"/>
      <c r="K741" s="105">
        <f t="shared" si="81"/>
        <v>0</v>
      </c>
    </row>
    <row r="742" spans="1:27" ht="20.25" customHeight="1" x14ac:dyDescent="0.35">
      <c r="A742" s="112" t="str">
        <f>CONCATENATE(PAO!A738,". ", "4")</f>
        <v>82. 4</v>
      </c>
      <c r="B742" s="104"/>
      <c r="C742" s="104"/>
      <c r="D742" s="104"/>
      <c r="E742" s="146"/>
      <c r="F742" s="464" t="str">
        <f>IFERROR(VLOOKUP(B742,'Validaciones SEVRI'!$D$2:$E$1000,2,FALSE),"")</f>
        <v/>
      </c>
      <c r="G742" s="465"/>
      <c r="H742" s="147"/>
      <c r="I742" s="148"/>
      <c r="K742" s="105">
        <f t="shared" si="81"/>
        <v>0</v>
      </c>
    </row>
    <row r="743" spans="1:27" ht="20.25" customHeight="1" x14ac:dyDescent="0.35">
      <c r="A743" s="112" t="str">
        <f>CONCATENATE(PAO!A738,". ", "5")</f>
        <v>82. 5</v>
      </c>
      <c r="B743" s="104"/>
      <c r="C743" s="104"/>
      <c r="D743" s="104"/>
      <c r="E743" s="146"/>
      <c r="F743" s="464" t="str">
        <f>IFERROR(VLOOKUP(B743,'Validaciones SEVRI'!$D$2:$E$1000,2,FALSE),"")</f>
        <v/>
      </c>
      <c r="G743" s="465"/>
      <c r="H743" s="147"/>
      <c r="I743" s="148"/>
      <c r="K743" s="105">
        <f t="shared" si="81"/>
        <v>0</v>
      </c>
    </row>
    <row r="744" spans="1:27" ht="20.25" customHeight="1" x14ac:dyDescent="0.35">
      <c r="A744" s="112" t="str">
        <f>CONCATENATE(PAO!A738,". ", "6")</f>
        <v>82. 6</v>
      </c>
      <c r="B744" s="104"/>
      <c r="C744" s="104"/>
      <c r="D744" s="104"/>
      <c r="E744" s="146"/>
      <c r="F744" s="464" t="str">
        <f>IFERROR(VLOOKUP(B744,'Validaciones SEVRI'!$D$2:$E$1000,2,FALSE),"")</f>
        <v/>
      </c>
      <c r="G744" s="465"/>
      <c r="H744" s="147"/>
      <c r="I744" s="148"/>
      <c r="K744" s="105">
        <f t="shared" si="81"/>
        <v>0</v>
      </c>
    </row>
    <row r="745" spans="1:27" ht="20.25" customHeight="1" thickBot="1" x14ac:dyDescent="0.4">
      <c r="A745" s="112" t="str">
        <f>CONCATENATE(PAO!A738,". ", "7")</f>
        <v>82. 7</v>
      </c>
      <c r="B745" s="104"/>
      <c r="C745" s="104"/>
      <c r="D745" s="104"/>
      <c r="E745" s="146"/>
      <c r="F745" s="464" t="str">
        <f>IFERROR(VLOOKUP(B745,'Validaciones SEVRI'!$D$2:$E$1000,2,FALSE),"")</f>
        <v/>
      </c>
      <c r="G745" s="465"/>
      <c r="H745" s="147"/>
      <c r="I745" s="148"/>
      <c r="K745" s="105">
        <f t="shared" si="81"/>
        <v>0</v>
      </c>
    </row>
    <row r="746" spans="1:27" s="140" customFormat="1" ht="50.15" customHeight="1" thickBot="1" x14ac:dyDescent="0.3">
      <c r="A746" s="181" t="s">
        <v>935</v>
      </c>
      <c r="B746" s="459">
        <f>+PAO!B745</f>
        <v>0</v>
      </c>
      <c r="C746" s="460"/>
      <c r="D746" s="460"/>
      <c r="E746" s="460"/>
      <c r="F746" s="460"/>
      <c r="G746" s="460"/>
      <c r="H746" s="460"/>
      <c r="I746" s="460"/>
      <c r="J746" s="106"/>
      <c r="K746" s="105"/>
      <c r="L746" s="106"/>
      <c r="M746" s="106"/>
      <c r="N746" s="106"/>
      <c r="O746" s="106"/>
      <c r="P746" s="106"/>
      <c r="Q746" s="106"/>
      <c r="R746" s="106"/>
      <c r="S746" s="106"/>
      <c r="T746" s="106"/>
      <c r="U746" s="106"/>
      <c r="V746" s="106"/>
      <c r="W746" s="106"/>
      <c r="X746" s="106"/>
      <c r="Y746" s="106"/>
      <c r="Z746" s="106"/>
      <c r="AA746" s="106"/>
    </row>
    <row r="747" spans="1:27" ht="50.15" customHeight="1" x14ac:dyDescent="0.35">
      <c r="A747" s="180" t="s">
        <v>936</v>
      </c>
      <c r="B747" s="461" t="str">
        <f>CONCATENATE(PAO!A747,". ",PAO!A748)</f>
        <v xml:space="preserve">83. </v>
      </c>
      <c r="C747" s="462"/>
      <c r="D747" s="462"/>
      <c r="E747" s="462"/>
      <c r="F747" s="462"/>
      <c r="G747" s="462"/>
      <c r="H747" s="462"/>
      <c r="I747" s="463"/>
      <c r="K747" s="110"/>
      <c r="L747" s="114"/>
      <c r="M747" s="114"/>
      <c r="N747" s="111"/>
      <c r="O747" s="111"/>
      <c r="P747" s="111"/>
      <c r="Q747" s="111"/>
      <c r="R747" s="111"/>
      <c r="S747" s="111"/>
      <c r="T747" s="111"/>
      <c r="U747" s="111"/>
      <c r="V747" s="111"/>
      <c r="W747" s="111"/>
      <c r="X747" s="111"/>
      <c r="Y747" s="111"/>
      <c r="Z747" s="111"/>
      <c r="AA747" s="111"/>
    </row>
    <row r="748" spans="1:27" ht="20.25" customHeight="1" x14ac:dyDescent="0.35">
      <c r="A748" s="112" t="str">
        <f>CONCATENATE(PAO!A747,". ", "1")</f>
        <v>83. 1</v>
      </c>
      <c r="B748" s="104"/>
      <c r="C748" s="104"/>
      <c r="D748" s="104"/>
      <c r="E748" s="146"/>
      <c r="F748" s="464" t="str">
        <f>IFERROR(VLOOKUP(B748,'Validaciones SEVRI'!$D$2:$E$1000,2,FALSE),"")</f>
        <v/>
      </c>
      <c r="G748" s="465"/>
      <c r="H748" s="147"/>
      <c r="I748" s="148"/>
      <c r="K748" s="105">
        <f t="shared" ref="K748:K754" si="82">IF(B748&lt;1,0, 1)</f>
        <v>0</v>
      </c>
    </row>
    <row r="749" spans="1:27" ht="20.25" customHeight="1" x14ac:dyDescent="0.35">
      <c r="A749" s="112" t="str">
        <f>CONCATENATE(PAO!A747,". ", "2")</f>
        <v>83. 2</v>
      </c>
      <c r="B749" s="104"/>
      <c r="C749" s="104"/>
      <c r="D749" s="104"/>
      <c r="E749" s="146"/>
      <c r="F749" s="464" t="str">
        <f>IFERROR(VLOOKUP(B749,'Validaciones SEVRI'!$D$2:$E$1000,2,FALSE),"")</f>
        <v/>
      </c>
      <c r="G749" s="465"/>
      <c r="H749" s="147"/>
      <c r="I749" s="148"/>
      <c r="K749" s="105">
        <f t="shared" si="82"/>
        <v>0</v>
      </c>
    </row>
    <row r="750" spans="1:27" ht="20.25" customHeight="1" x14ac:dyDescent="0.35">
      <c r="A750" s="112" t="str">
        <f>CONCATENATE(PAO!A747,". ","3")</f>
        <v>83. 3</v>
      </c>
      <c r="B750" s="104"/>
      <c r="C750" s="104"/>
      <c r="D750" s="104"/>
      <c r="E750" s="146"/>
      <c r="F750" s="464" t="str">
        <f>IFERROR(VLOOKUP(B750,'Validaciones SEVRI'!$D$2:$E$1000,2,FALSE),"")</f>
        <v/>
      </c>
      <c r="G750" s="465"/>
      <c r="H750" s="147"/>
      <c r="I750" s="148"/>
      <c r="K750" s="105">
        <f t="shared" si="82"/>
        <v>0</v>
      </c>
    </row>
    <row r="751" spans="1:27" ht="20.25" customHeight="1" x14ac:dyDescent="0.35">
      <c r="A751" s="112" t="str">
        <f>CONCATENATE(PAO!A747,". ", "4")</f>
        <v>83. 4</v>
      </c>
      <c r="B751" s="104"/>
      <c r="C751" s="104"/>
      <c r="D751" s="104"/>
      <c r="E751" s="146"/>
      <c r="F751" s="464" t="str">
        <f>IFERROR(VLOOKUP(B751,'Validaciones SEVRI'!$D$2:$E$1000,2,FALSE),"")</f>
        <v/>
      </c>
      <c r="G751" s="465"/>
      <c r="H751" s="147"/>
      <c r="I751" s="148"/>
      <c r="K751" s="105">
        <f t="shared" si="82"/>
        <v>0</v>
      </c>
    </row>
    <row r="752" spans="1:27" ht="20.25" customHeight="1" x14ac:dyDescent="0.35">
      <c r="A752" s="112" t="str">
        <f>CONCATENATE(PAO!A747,". ", "5")</f>
        <v>83. 5</v>
      </c>
      <c r="B752" s="104"/>
      <c r="C752" s="104"/>
      <c r="D752" s="104"/>
      <c r="E752" s="146"/>
      <c r="F752" s="464" t="str">
        <f>IFERROR(VLOOKUP(B752,'Validaciones SEVRI'!$D$2:$E$1000,2,FALSE),"")</f>
        <v/>
      </c>
      <c r="G752" s="465"/>
      <c r="H752" s="147"/>
      <c r="I752" s="148"/>
      <c r="K752" s="105">
        <f t="shared" si="82"/>
        <v>0</v>
      </c>
    </row>
    <row r="753" spans="1:27" ht="20.25" customHeight="1" x14ac:dyDescent="0.35">
      <c r="A753" s="112" t="str">
        <f>CONCATENATE(PAO!A747,". ", "6")</f>
        <v>83. 6</v>
      </c>
      <c r="B753" s="104"/>
      <c r="C753" s="104"/>
      <c r="D753" s="104"/>
      <c r="E753" s="146"/>
      <c r="F753" s="464" t="str">
        <f>IFERROR(VLOOKUP(B753,'Validaciones SEVRI'!$D$2:$E$1000,2,FALSE),"")</f>
        <v/>
      </c>
      <c r="G753" s="465"/>
      <c r="H753" s="147"/>
      <c r="I753" s="148"/>
      <c r="K753" s="105">
        <f t="shared" si="82"/>
        <v>0</v>
      </c>
    </row>
    <row r="754" spans="1:27" ht="20.25" customHeight="1" thickBot="1" x14ac:dyDescent="0.4">
      <c r="A754" s="112" t="str">
        <f>CONCATENATE(PAO!A747,". ", "7")</f>
        <v>83. 7</v>
      </c>
      <c r="B754" s="104"/>
      <c r="C754" s="104"/>
      <c r="D754" s="104"/>
      <c r="E754" s="146"/>
      <c r="F754" s="464" t="str">
        <f>IFERROR(VLOOKUP(B754,'Validaciones SEVRI'!$D$2:$E$1000,2,FALSE),"")</f>
        <v/>
      </c>
      <c r="G754" s="465"/>
      <c r="H754" s="147"/>
      <c r="I754" s="148"/>
      <c r="K754" s="105">
        <f t="shared" si="82"/>
        <v>0</v>
      </c>
    </row>
    <row r="755" spans="1:27" s="140" customFormat="1" ht="50.15" customHeight="1" thickBot="1" x14ac:dyDescent="0.3">
      <c r="A755" s="181" t="s">
        <v>935</v>
      </c>
      <c r="B755" s="459">
        <f>+PAO!B754</f>
        <v>0</v>
      </c>
      <c r="C755" s="460"/>
      <c r="D755" s="460"/>
      <c r="E755" s="460"/>
      <c r="F755" s="460"/>
      <c r="G755" s="460"/>
      <c r="H755" s="460"/>
      <c r="I755" s="460"/>
      <c r="J755" s="106"/>
      <c r="K755" s="105"/>
      <c r="L755" s="106"/>
      <c r="M755" s="106"/>
      <c r="N755" s="106"/>
      <c r="O755" s="106"/>
      <c r="P755" s="106"/>
      <c r="Q755" s="106"/>
      <c r="R755" s="106"/>
      <c r="S755" s="106"/>
      <c r="T755" s="106"/>
      <c r="U755" s="106"/>
      <c r="V755" s="106"/>
      <c r="W755" s="106"/>
      <c r="X755" s="106"/>
      <c r="Y755" s="106"/>
      <c r="Z755" s="106"/>
      <c r="AA755" s="106"/>
    </row>
    <row r="756" spans="1:27" ht="50.15" customHeight="1" x14ac:dyDescent="0.35">
      <c r="A756" s="180" t="s">
        <v>936</v>
      </c>
      <c r="B756" s="461" t="str">
        <f>CONCATENATE(PAO!A756,". ",PAO!A757)</f>
        <v xml:space="preserve">84. </v>
      </c>
      <c r="C756" s="462"/>
      <c r="D756" s="462"/>
      <c r="E756" s="462"/>
      <c r="F756" s="462"/>
      <c r="G756" s="462"/>
      <c r="H756" s="462"/>
      <c r="I756" s="463"/>
      <c r="K756" s="110"/>
      <c r="L756" s="114"/>
      <c r="M756" s="114"/>
      <c r="N756" s="111"/>
      <c r="O756" s="111"/>
      <c r="P756" s="111"/>
      <c r="Q756" s="111"/>
      <c r="R756" s="111"/>
      <c r="S756" s="111"/>
      <c r="T756" s="111"/>
      <c r="U756" s="111"/>
      <c r="V756" s="111"/>
      <c r="W756" s="111"/>
      <c r="X756" s="111"/>
      <c r="Y756" s="111"/>
      <c r="Z756" s="111"/>
      <c r="AA756" s="111"/>
    </row>
    <row r="757" spans="1:27" ht="20.25" customHeight="1" x14ac:dyDescent="0.35">
      <c r="A757" s="112" t="str">
        <f>CONCATENATE(PAO!A756,". ", "1")</f>
        <v>84. 1</v>
      </c>
      <c r="B757" s="104"/>
      <c r="C757" s="104"/>
      <c r="D757" s="104"/>
      <c r="E757" s="146"/>
      <c r="F757" s="464" t="str">
        <f>IFERROR(VLOOKUP(B757,'Validaciones SEVRI'!$D$2:$E$1000,2,FALSE),"")</f>
        <v/>
      </c>
      <c r="G757" s="465"/>
      <c r="H757" s="147"/>
      <c r="I757" s="148"/>
      <c r="K757" s="105">
        <f t="shared" ref="K757:K763" si="83">IF(B757&lt;1,0, 1)</f>
        <v>0</v>
      </c>
    </row>
    <row r="758" spans="1:27" ht="20.25" customHeight="1" x14ac:dyDescent="0.35">
      <c r="A758" s="112" t="str">
        <f>CONCATENATE(PAO!A756,". ", "2")</f>
        <v>84. 2</v>
      </c>
      <c r="B758" s="104"/>
      <c r="C758" s="104"/>
      <c r="D758" s="104"/>
      <c r="E758" s="146"/>
      <c r="F758" s="464" t="str">
        <f>IFERROR(VLOOKUP(B758,'Validaciones SEVRI'!$D$2:$E$1000,2,FALSE),"")</f>
        <v/>
      </c>
      <c r="G758" s="465"/>
      <c r="H758" s="147"/>
      <c r="I758" s="148"/>
      <c r="K758" s="105">
        <f t="shared" si="83"/>
        <v>0</v>
      </c>
    </row>
    <row r="759" spans="1:27" ht="20.25" customHeight="1" x14ac:dyDescent="0.35">
      <c r="A759" s="112" t="str">
        <f>CONCATENATE(PAO!A756,". ","3")</f>
        <v>84. 3</v>
      </c>
      <c r="B759" s="104"/>
      <c r="C759" s="104"/>
      <c r="D759" s="104"/>
      <c r="E759" s="146"/>
      <c r="F759" s="464" t="str">
        <f>IFERROR(VLOOKUP(B759,'Validaciones SEVRI'!$D$2:$E$1000,2,FALSE),"")</f>
        <v/>
      </c>
      <c r="G759" s="465"/>
      <c r="H759" s="147"/>
      <c r="I759" s="148"/>
      <c r="K759" s="105">
        <f t="shared" si="83"/>
        <v>0</v>
      </c>
    </row>
    <row r="760" spans="1:27" ht="20.25" customHeight="1" x14ac:dyDescent="0.35">
      <c r="A760" s="112" t="str">
        <f>CONCATENATE(PAO!A756,". ", "4")</f>
        <v>84. 4</v>
      </c>
      <c r="B760" s="104"/>
      <c r="C760" s="104"/>
      <c r="D760" s="104"/>
      <c r="E760" s="146"/>
      <c r="F760" s="464" t="str">
        <f>IFERROR(VLOOKUP(B760,'Validaciones SEVRI'!$D$2:$E$1000,2,FALSE),"")</f>
        <v/>
      </c>
      <c r="G760" s="465"/>
      <c r="H760" s="147"/>
      <c r="I760" s="148"/>
      <c r="K760" s="105">
        <f t="shared" si="83"/>
        <v>0</v>
      </c>
    </row>
    <row r="761" spans="1:27" ht="20.25" customHeight="1" x14ac:dyDescent="0.35">
      <c r="A761" s="112" t="str">
        <f>CONCATENATE(PAO!A756,". ", "5")</f>
        <v>84. 5</v>
      </c>
      <c r="B761" s="104"/>
      <c r="C761" s="104"/>
      <c r="D761" s="104"/>
      <c r="E761" s="146"/>
      <c r="F761" s="464" t="str">
        <f>IFERROR(VLOOKUP(B761,'Validaciones SEVRI'!$D$2:$E$1000,2,FALSE),"")</f>
        <v/>
      </c>
      <c r="G761" s="465"/>
      <c r="H761" s="147"/>
      <c r="I761" s="148"/>
      <c r="K761" s="105">
        <f t="shared" si="83"/>
        <v>0</v>
      </c>
    </row>
    <row r="762" spans="1:27" ht="20.25" customHeight="1" x14ac:dyDescent="0.35">
      <c r="A762" s="112" t="str">
        <f>CONCATENATE(PAO!A756,". ", "6")</f>
        <v>84. 6</v>
      </c>
      <c r="B762" s="104"/>
      <c r="C762" s="104"/>
      <c r="D762" s="104"/>
      <c r="E762" s="146"/>
      <c r="F762" s="464" t="str">
        <f>IFERROR(VLOOKUP(B762,'Validaciones SEVRI'!$D$2:$E$1000,2,FALSE),"")</f>
        <v/>
      </c>
      <c r="G762" s="465"/>
      <c r="H762" s="147"/>
      <c r="I762" s="148"/>
      <c r="K762" s="105">
        <f t="shared" si="83"/>
        <v>0</v>
      </c>
    </row>
    <row r="763" spans="1:27" ht="20.25" customHeight="1" thickBot="1" x14ac:dyDescent="0.4">
      <c r="A763" s="112" t="str">
        <f>CONCATENATE(PAO!A756,". ", "7")</f>
        <v>84. 7</v>
      </c>
      <c r="B763" s="104"/>
      <c r="C763" s="104"/>
      <c r="D763" s="104"/>
      <c r="E763" s="146"/>
      <c r="F763" s="464" t="str">
        <f>IFERROR(VLOOKUP(B763,'Validaciones SEVRI'!$D$2:$E$1000,2,FALSE),"")</f>
        <v/>
      </c>
      <c r="G763" s="465"/>
      <c r="H763" s="147"/>
      <c r="I763" s="148"/>
      <c r="K763" s="105">
        <f t="shared" si="83"/>
        <v>0</v>
      </c>
    </row>
    <row r="764" spans="1:27" s="140" customFormat="1" ht="50.15" customHeight="1" thickBot="1" x14ac:dyDescent="0.3">
      <c r="A764" s="181" t="s">
        <v>935</v>
      </c>
      <c r="B764" s="459">
        <f>+PAO!B763</f>
        <v>0</v>
      </c>
      <c r="C764" s="460"/>
      <c r="D764" s="460"/>
      <c r="E764" s="460"/>
      <c r="F764" s="460"/>
      <c r="G764" s="460"/>
      <c r="H764" s="460"/>
      <c r="I764" s="460"/>
      <c r="J764" s="106"/>
      <c r="K764" s="105"/>
      <c r="L764" s="106"/>
      <c r="M764" s="106"/>
      <c r="N764" s="106"/>
      <c r="O764" s="106"/>
      <c r="P764" s="106"/>
      <c r="Q764" s="106"/>
      <c r="R764" s="106"/>
      <c r="S764" s="106"/>
      <c r="T764" s="106"/>
      <c r="U764" s="106"/>
      <c r="V764" s="106"/>
      <c r="W764" s="106"/>
      <c r="X764" s="106"/>
      <c r="Y764" s="106"/>
      <c r="Z764" s="106"/>
      <c r="AA764" s="106"/>
    </row>
    <row r="765" spans="1:27" ht="50.15" customHeight="1" x14ac:dyDescent="0.35">
      <c r="A765" s="180" t="s">
        <v>936</v>
      </c>
      <c r="B765" s="461" t="str">
        <f>CONCATENATE(PAO!A765,". ",PAO!A766)</f>
        <v xml:space="preserve">85. </v>
      </c>
      <c r="C765" s="462"/>
      <c r="D765" s="462"/>
      <c r="E765" s="462"/>
      <c r="F765" s="462"/>
      <c r="G765" s="462"/>
      <c r="H765" s="462"/>
      <c r="I765" s="463"/>
      <c r="K765" s="110"/>
      <c r="L765" s="114"/>
      <c r="M765" s="114"/>
      <c r="N765" s="111"/>
      <c r="O765" s="111"/>
      <c r="P765" s="111"/>
      <c r="Q765" s="111"/>
      <c r="R765" s="111"/>
      <c r="S765" s="111"/>
      <c r="T765" s="111"/>
      <c r="U765" s="111"/>
      <c r="V765" s="111"/>
      <c r="W765" s="111"/>
      <c r="X765" s="111"/>
      <c r="Y765" s="111"/>
      <c r="Z765" s="111"/>
      <c r="AA765" s="111"/>
    </row>
    <row r="766" spans="1:27" ht="20.25" customHeight="1" x14ac:dyDescent="0.35">
      <c r="A766" s="112" t="str">
        <f>CONCATENATE(PAO!A765,". ", "1")</f>
        <v>85. 1</v>
      </c>
      <c r="B766" s="104"/>
      <c r="C766" s="104"/>
      <c r="D766" s="104"/>
      <c r="E766" s="146"/>
      <c r="F766" s="464" t="str">
        <f>IFERROR(VLOOKUP(B766,'Validaciones SEVRI'!$D$2:$E$1000,2,FALSE),"")</f>
        <v/>
      </c>
      <c r="G766" s="465"/>
      <c r="H766" s="147"/>
      <c r="I766" s="148"/>
      <c r="K766" s="105">
        <f t="shared" ref="K766:K772" si="84">IF(B766&lt;1,0, 1)</f>
        <v>0</v>
      </c>
    </row>
    <row r="767" spans="1:27" ht="20.25" customHeight="1" x14ac:dyDescent="0.35">
      <c r="A767" s="112" t="str">
        <f>CONCATENATE(PAO!A765,". ", "2")</f>
        <v>85. 2</v>
      </c>
      <c r="B767" s="104"/>
      <c r="C767" s="104"/>
      <c r="D767" s="104"/>
      <c r="E767" s="146"/>
      <c r="F767" s="464" t="str">
        <f>IFERROR(VLOOKUP(B767,'Validaciones SEVRI'!$D$2:$E$1000,2,FALSE),"")</f>
        <v/>
      </c>
      <c r="G767" s="465"/>
      <c r="H767" s="147"/>
      <c r="I767" s="148"/>
      <c r="K767" s="105">
        <f t="shared" si="84"/>
        <v>0</v>
      </c>
    </row>
    <row r="768" spans="1:27" ht="20.25" customHeight="1" x14ac:dyDescent="0.35">
      <c r="A768" s="112" t="str">
        <f>CONCATENATE(PAO!A765,". ","3")</f>
        <v>85. 3</v>
      </c>
      <c r="B768" s="104"/>
      <c r="C768" s="104"/>
      <c r="D768" s="104"/>
      <c r="E768" s="146"/>
      <c r="F768" s="464" t="str">
        <f>IFERROR(VLOOKUP(B768,'Validaciones SEVRI'!$D$2:$E$1000,2,FALSE),"")</f>
        <v/>
      </c>
      <c r="G768" s="465"/>
      <c r="H768" s="147"/>
      <c r="I768" s="148"/>
      <c r="K768" s="105">
        <f t="shared" si="84"/>
        <v>0</v>
      </c>
    </row>
    <row r="769" spans="1:27" ht="20.25" customHeight="1" x14ac:dyDescent="0.35">
      <c r="A769" s="112" t="str">
        <f>CONCATENATE(PAO!A765,". ", "4")</f>
        <v>85. 4</v>
      </c>
      <c r="B769" s="104"/>
      <c r="C769" s="104"/>
      <c r="D769" s="104"/>
      <c r="E769" s="146"/>
      <c r="F769" s="464" t="str">
        <f>IFERROR(VLOOKUP(B769,'Validaciones SEVRI'!$D$2:$E$1000,2,FALSE),"")</f>
        <v/>
      </c>
      <c r="G769" s="465"/>
      <c r="H769" s="147"/>
      <c r="I769" s="148"/>
      <c r="K769" s="105">
        <f t="shared" si="84"/>
        <v>0</v>
      </c>
    </row>
    <row r="770" spans="1:27" ht="20.25" customHeight="1" x14ac:dyDescent="0.35">
      <c r="A770" s="112" t="str">
        <f>CONCATENATE(PAO!A765,". ", "5")</f>
        <v>85. 5</v>
      </c>
      <c r="B770" s="104"/>
      <c r="C770" s="104"/>
      <c r="D770" s="104"/>
      <c r="E770" s="146"/>
      <c r="F770" s="464" t="str">
        <f>IFERROR(VLOOKUP(B770,'Validaciones SEVRI'!$D$2:$E$1000,2,FALSE),"")</f>
        <v/>
      </c>
      <c r="G770" s="465"/>
      <c r="H770" s="147"/>
      <c r="I770" s="148"/>
      <c r="K770" s="105">
        <f t="shared" si="84"/>
        <v>0</v>
      </c>
    </row>
    <row r="771" spans="1:27" ht="20.25" customHeight="1" x14ac:dyDescent="0.35">
      <c r="A771" s="112" t="str">
        <f>CONCATENATE(PAO!A765,". ", "6")</f>
        <v>85. 6</v>
      </c>
      <c r="B771" s="104"/>
      <c r="C771" s="104"/>
      <c r="D771" s="104"/>
      <c r="E771" s="146"/>
      <c r="F771" s="464" t="str">
        <f>IFERROR(VLOOKUP(B771,'Validaciones SEVRI'!$D$2:$E$1000,2,FALSE),"")</f>
        <v/>
      </c>
      <c r="G771" s="465"/>
      <c r="H771" s="147"/>
      <c r="I771" s="148"/>
      <c r="K771" s="105">
        <f t="shared" si="84"/>
        <v>0</v>
      </c>
    </row>
    <row r="772" spans="1:27" ht="20.25" customHeight="1" thickBot="1" x14ac:dyDescent="0.4">
      <c r="A772" s="112" t="str">
        <f>CONCATENATE(PAO!A765,". ", "7")</f>
        <v>85. 7</v>
      </c>
      <c r="B772" s="104"/>
      <c r="C772" s="104"/>
      <c r="D772" s="104"/>
      <c r="E772" s="146"/>
      <c r="F772" s="464" t="str">
        <f>IFERROR(VLOOKUP(B772,'Validaciones SEVRI'!$D$2:$E$1000,2,FALSE),"")</f>
        <v/>
      </c>
      <c r="G772" s="465"/>
      <c r="H772" s="147"/>
      <c r="I772" s="148"/>
      <c r="K772" s="105">
        <f t="shared" si="84"/>
        <v>0</v>
      </c>
    </row>
    <row r="773" spans="1:27" s="140" customFormat="1" ht="50.15" customHeight="1" thickBot="1" x14ac:dyDescent="0.3">
      <c r="A773" s="181" t="s">
        <v>935</v>
      </c>
      <c r="B773" s="459">
        <f>+PAO!B772</f>
        <v>0</v>
      </c>
      <c r="C773" s="460"/>
      <c r="D773" s="460"/>
      <c r="E773" s="460"/>
      <c r="F773" s="460"/>
      <c r="G773" s="460"/>
      <c r="H773" s="460"/>
      <c r="I773" s="460"/>
      <c r="J773" s="106"/>
      <c r="K773" s="105"/>
      <c r="L773" s="106"/>
      <c r="M773" s="106"/>
      <c r="N773" s="106"/>
      <c r="O773" s="106"/>
      <c r="P773" s="106"/>
      <c r="Q773" s="106"/>
      <c r="R773" s="106"/>
      <c r="S773" s="106"/>
      <c r="T773" s="106"/>
      <c r="U773" s="106"/>
      <c r="V773" s="106"/>
      <c r="W773" s="106"/>
      <c r="X773" s="106"/>
      <c r="Y773" s="106"/>
      <c r="Z773" s="106"/>
      <c r="AA773" s="106"/>
    </row>
    <row r="774" spans="1:27" ht="50.15" customHeight="1" x14ac:dyDescent="0.35">
      <c r="A774" s="180" t="s">
        <v>936</v>
      </c>
      <c r="B774" s="461" t="str">
        <f>CONCATENATE(PAO!A774,". ",PAO!A775)</f>
        <v xml:space="preserve">86. </v>
      </c>
      <c r="C774" s="462"/>
      <c r="D774" s="462"/>
      <c r="E774" s="462"/>
      <c r="F774" s="462"/>
      <c r="G774" s="462"/>
      <c r="H774" s="462"/>
      <c r="I774" s="463"/>
      <c r="K774" s="110"/>
      <c r="L774" s="114"/>
      <c r="M774" s="114"/>
      <c r="N774" s="111"/>
      <c r="O774" s="111"/>
      <c r="P774" s="111"/>
      <c r="Q774" s="111"/>
      <c r="R774" s="111"/>
      <c r="S774" s="111"/>
      <c r="T774" s="111"/>
      <c r="U774" s="111"/>
      <c r="V774" s="111"/>
      <c r="W774" s="111"/>
      <c r="X774" s="111"/>
      <c r="Y774" s="111"/>
      <c r="Z774" s="111"/>
      <c r="AA774" s="111"/>
    </row>
    <row r="775" spans="1:27" ht="20.25" customHeight="1" x14ac:dyDescent="0.35">
      <c r="A775" s="112" t="str">
        <f>CONCATENATE(PAO!A774,". ", "1")</f>
        <v>86. 1</v>
      </c>
      <c r="B775" s="104"/>
      <c r="C775" s="104"/>
      <c r="D775" s="104"/>
      <c r="E775" s="146"/>
      <c r="F775" s="464" t="str">
        <f>IFERROR(VLOOKUP(B775,'Validaciones SEVRI'!$D$2:$E$1000,2,FALSE),"")</f>
        <v/>
      </c>
      <c r="G775" s="465"/>
      <c r="H775" s="147"/>
      <c r="I775" s="148"/>
      <c r="K775" s="105">
        <f t="shared" ref="K775:K781" si="85">IF(B775&lt;1,0, 1)</f>
        <v>0</v>
      </c>
    </row>
    <row r="776" spans="1:27" ht="20.25" customHeight="1" x14ac:dyDescent="0.35">
      <c r="A776" s="112" t="str">
        <f>CONCATENATE(PAO!A774,". ", "2")</f>
        <v>86. 2</v>
      </c>
      <c r="B776" s="104"/>
      <c r="C776" s="104"/>
      <c r="D776" s="104"/>
      <c r="E776" s="146"/>
      <c r="F776" s="464" t="str">
        <f>IFERROR(VLOOKUP(B776,'Validaciones SEVRI'!$D$2:$E$1000,2,FALSE),"")</f>
        <v/>
      </c>
      <c r="G776" s="465"/>
      <c r="H776" s="147"/>
      <c r="I776" s="148"/>
      <c r="K776" s="105">
        <f t="shared" si="85"/>
        <v>0</v>
      </c>
    </row>
    <row r="777" spans="1:27" ht="20.25" customHeight="1" x14ac:dyDescent="0.35">
      <c r="A777" s="112" t="str">
        <f>CONCATENATE(PAO!A774,". ","3")</f>
        <v>86. 3</v>
      </c>
      <c r="B777" s="104"/>
      <c r="C777" s="104"/>
      <c r="D777" s="104"/>
      <c r="E777" s="146"/>
      <c r="F777" s="464" t="str">
        <f>IFERROR(VLOOKUP(B777,'Validaciones SEVRI'!$D$2:$E$1000,2,FALSE),"")</f>
        <v/>
      </c>
      <c r="G777" s="465"/>
      <c r="H777" s="147"/>
      <c r="I777" s="148"/>
      <c r="K777" s="105">
        <f t="shared" si="85"/>
        <v>0</v>
      </c>
    </row>
    <row r="778" spans="1:27" ht="20.25" customHeight="1" x14ac:dyDescent="0.35">
      <c r="A778" s="112" t="str">
        <f>CONCATENATE(PAO!A774,". ", "4")</f>
        <v>86. 4</v>
      </c>
      <c r="B778" s="104"/>
      <c r="C778" s="104"/>
      <c r="D778" s="104"/>
      <c r="E778" s="146"/>
      <c r="F778" s="464" t="str">
        <f>IFERROR(VLOOKUP(B778,'Validaciones SEVRI'!$D$2:$E$1000,2,FALSE),"")</f>
        <v/>
      </c>
      <c r="G778" s="465"/>
      <c r="H778" s="147"/>
      <c r="I778" s="148"/>
      <c r="K778" s="105">
        <f t="shared" si="85"/>
        <v>0</v>
      </c>
    </row>
    <row r="779" spans="1:27" ht="20.25" customHeight="1" x14ac:dyDescent="0.35">
      <c r="A779" s="112" t="str">
        <f>CONCATENATE(PAO!A774,". ", "5")</f>
        <v>86. 5</v>
      </c>
      <c r="B779" s="104"/>
      <c r="C779" s="104"/>
      <c r="D779" s="104"/>
      <c r="E779" s="146"/>
      <c r="F779" s="464" t="str">
        <f>IFERROR(VLOOKUP(B779,'Validaciones SEVRI'!$D$2:$E$1000,2,FALSE),"")</f>
        <v/>
      </c>
      <c r="G779" s="465"/>
      <c r="H779" s="147"/>
      <c r="I779" s="148"/>
      <c r="K779" s="105">
        <f t="shared" si="85"/>
        <v>0</v>
      </c>
    </row>
    <row r="780" spans="1:27" ht="20.25" customHeight="1" x14ac:dyDescent="0.35">
      <c r="A780" s="112" t="str">
        <f>CONCATENATE(PAO!A774,". ", "6")</f>
        <v>86. 6</v>
      </c>
      <c r="B780" s="104"/>
      <c r="C780" s="104"/>
      <c r="D780" s="104"/>
      <c r="E780" s="146"/>
      <c r="F780" s="464" t="str">
        <f>IFERROR(VLOOKUP(B780,'Validaciones SEVRI'!$D$2:$E$1000,2,FALSE),"")</f>
        <v/>
      </c>
      <c r="G780" s="465"/>
      <c r="H780" s="147"/>
      <c r="I780" s="148"/>
      <c r="K780" s="105">
        <f t="shared" si="85"/>
        <v>0</v>
      </c>
    </row>
    <row r="781" spans="1:27" ht="20.25" customHeight="1" thickBot="1" x14ac:dyDescent="0.4">
      <c r="A781" s="112" t="str">
        <f>CONCATENATE(PAO!A774,". ", "7")</f>
        <v>86. 7</v>
      </c>
      <c r="B781" s="104"/>
      <c r="C781" s="104"/>
      <c r="D781" s="104"/>
      <c r="E781" s="146"/>
      <c r="F781" s="464" t="str">
        <f>IFERROR(VLOOKUP(B781,'Validaciones SEVRI'!$D$2:$E$1000,2,FALSE),"")</f>
        <v/>
      </c>
      <c r="G781" s="465"/>
      <c r="H781" s="147"/>
      <c r="I781" s="148"/>
      <c r="K781" s="105">
        <f t="shared" si="85"/>
        <v>0</v>
      </c>
    </row>
    <row r="782" spans="1:27" s="140" customFormat="1" ht="50.15" customHeight="1" thickBot="1" x14ac:dyDescent="0.3">
      <c r="A782" s="181" t="s">
        <v>935</v>
      </c>
      <c r="B782" s="459">
        <f>+PAO!B781</f>
        <v>0</v>
      </c>
      <c r="C782" s="460"/>
      <c r="D782" s="460"/>
      <c r="E782" s="460"/>
      <c r="F782" s="460"/>
      <c r="G782" s="460"/>
      <c r="H782" s="460"/>
      <c r="I782" s="460"/>
      <c r="J782" s="106"/>
      <c r="K782" s="105"/>
      <c r="L782" s="106"/>
      <c r="M782" s="106"/>
      <c r="N782" s="106"/>
      <c r="O782" s="106"/>
      <c r="P782" s="106"/>
      <c r="Q782" s="106"/>
      <c r="R782" s="106"/>
      <c r="S782" s="106"/>
      <c r="T782" s="106"/>
      <c r="U782" s="106"/>
      <c r="V782" s="106"/>
      <c r="W782" s="106"/>
      <c r="X782" s="106"/>
      <c r="Y782" s="106"/>
      <c r="Z782" s="106"/>
      <c r="AA782" s="106"/>
    </row>
    <row r="783" spans="1:27" ht="50.15" customHeight="1" x14ac:dyDescent="0.35">
      <c r="A783" s="180" t="s">
        <v>936</v>
      </c>
      <c r="B783" s="461" t="str">
        <f>CONCATENATE(PAO!A783,". ",PAO!A784)</f>
        <v xml:space="preserve">87. </v>
      </c>
      <c r="C783" s="462"/>
      <c r="D783" s="462"/>
      <c r="E783" s="462"/>
      <c r="F783" s="462"/>
      <c r="G783" s="462"/>
      <c r="H783" s="462"/>
      <c r="I783" s="463"/>
      <c r="K783" s="110"/>
      <c r="L783" s="114"/>
      <c r="M783" s="114"/>
      <c r="N783" s="111"/>
      <c r="O783" s="111"/>
      <c r="P783" s="111"/>
      <c r="Q783" s="111"/>
      <c r="R783" s="111"/>
      <c r="S783" s="111"/>
      <c r="T783" s="111"/>
      <c r="U783" s="111"/>
      <c r="V783" s="111"/>
      <c r="W783" s="111"/>
      <c r="X783" s="111"/>
      <c r="Y783" s="111"/>
      <c r="Z783" s="111"/>
      <c r="AA783" s="111"/>
    </row>
    <row r="784" spans="1:27" ht="20.25" customHeight="1" x14ac:dyDescent="0.35">
      <c r="A784" s="112" t="str">
        <f>CONCATENATE(PAO!A783,". ", "1")</f>
        <v>87. 1</v>
      </c>
      <c r="B784" s="104"/>
      <c r="C784" s="104"/>
      <c r="D784" s="104"/>
      <c r="E784" s="146"/>
      <c r="F784" s="464" t="str">
        <f>IFERROR(VLOOKUP(B784,'Validaciones SEVRI'!$D$2:$E$1000,2,FALSE),"")</f>
        <v/>
      </c>
      <c r="G784" s="465"/>
      <c r="H784" s="147"/>
      <c r="I784" s="148"/>
      <c r="K784" s="105">
        <f t="shared" ref="K784:K790" si="86">IF(B784&lt;1,0, 1)</f>
        <v>0</v>
      </c>
    </row>
    <row r="785" spans="1:27" ht="20.25" customHeight="1" x14ac:dyDescent="0.35">
      <c r="A785" s="112" t="str">
        <f>CONCATENATE(PAO!A783,". ", "2")</f>
        <v>87. 2</v>
      </c>
      <c r="B785" s="104"/>
      <c r="C785" s="104"/>
      <c r="D785" s="104"/>
      <c r="E785" s="146"/>
      <c r="F785" s="464" t="str">
        <f>IFERROR(VLOOKUP(B785,'Validaciones SEVRI'!$D$2:$E$1000,2,FALSE),"")</f>
        <v/>
      </c>
      <c r="G785" s="465"/>
      <c r="H785" s="147"/>
      <c r="I785" s="148"/>
      <c r="K785" s="105">
        <f t="shared" si="86"/>
        <v>0</v>
      </c>
    </row>
    <row r="786" spans="1:27" ht="20.25" customHeight="1" x14ac:dyDescent="0.35">
      <c r="A786" s="112" t="str">
        <f>CONCATENATE(PAO!A783,". ","3")</f>
        <v>87. 3</v>
      </c>
      <c r="B786" s="104"/>
      <c r="C786" s="104"/>
      <c r="D786" s="104"/>
      <c r="E786" s="146"/>
      <c r="F786" s="464" t="str">
        <f>IFERROR(VLOOKUP(B786,'Validaciones SEVRI'!$D$2:$E$1000,2,FALSE),"")</f>
        <v/>
      </c>
      <c r="G786" s="465"/>
      <c r="H786" s="147"/>
      <c r="I786" s="148"/>
      <c r="K786" s="105">
        <f t="shared" si="86"/>
        <v>0</v>
      </c>
    </row>
    <row r="787" spans="1:27" ht="20.25" customHeight="1" x14ac:dyDescent="0.35">
      <c r="A787" s="112" t="str">
        <f>CONCATENATE(PAO!A783,". ", "4")</f>
        <v>87. 4</v>
      </c>
      <c r="B787" s="104"/>
      <c r="C787" s="104"/>
      <c r="D787" s="104"/>
      <c r="E787" s="146"/>
      <c r="F787" s="464" t="str">
        <f>IFERROR(VLOOKUP(B787,'Validaciones SEVRI'!$D$2:$E$1000,2,FALSE),"")</f>
        <v/>
      </c>
      <c r="G787" s="465"/>
      <c r="H787" s="147"/>
      <c r="I787" s="148"/>
      <c r="K787" s="105">
        <f t="shared" si="86"/>
        <v>0</v>
      </c>
    </row>
    <row r="788" spans="1:27" ht="20.25" customHeight="1" x14ac:dyDescent="0.35">
      <c r="A788" s="112" t="str">
        <f>CONCATENATE(PAO!A783,". ", "5")</f>
        <v>87. 5</v>
      </c>
      <c r="B788" s="104"/>
      <c r="C788" s="104"/>
      <c r="D788" s="104"/>
      <c r="E788" s="146"/>
      <c r="F788" s="464" t="str">
        <f>IFERROR(VLOOKUP(B788,'Validaciones SEVRI'!$D$2:$E$1000,2,FALSE),"")</f>
        <v/>
      </c>
      <c r="G788" s="465"/>
      <c r="H788" s="147"/>
      <c r="I788" s="148"/>
      <c r="K788" s="105">
        <f t="shared" si="86"/>
        <v>0</v>
      </c>
    </row>
    <row r="789" spans="1:27" ht="20.25" customHeight="1" x14ac:dyDescent="0.35">
      <c r="A789" s="112" t="str">
        <f>CONCATENATE(PAO!A783,". ", "6")</f>
        <v>87. 6</v>
      </c>
      <c r="B789" s="104"/>
      <c r="C789" s="104"/>
      <c r="D789" s="104"/>
      <c r="E789" s="146"/>
      <c r="F789" s="464" t="str">
        <f>IFERROR(VLOOKUP(B789,'Validaciones SEVRI'!$D$2:$E$1000,2,FALSE),"")</f>
        <v/>
      </c>
      <c r="G789" s="465"/>
      <c r="H789" s="147"/>
      <c r="I789" s="148"/>
      <c r="K789" s="105">
        <f t="shared" si="86"/>
        <v>0</v>
      </c>
    </row>
    <row r="790" spans="1:27" ht="20.25" customHeight="1" thickBot="1" x14ac:dyDescent="0.4">
      <c r="A790" s="112" t="str">
        <f>CONCATENATE(PAO!A783,". ", "7")</f>
        <v>87. 7</v>
      </c>
      <c r="B790" s="104"/>
      <c r="C790" s="104"/>
      <c r="D790" s="104"/>
      <c r="E790" s="146"/>
      <c r="F790" s="464" t="str">
        <f>IFERROR(VLOOKUP(B790,'Validaciones SEVRI'!$D$2:$E$1000,2,FALSE),"")</f>
        <v/>
      </c>
      <c r="G790" s="465"/>
      <c r="H790" s="147"/>
      <c r="I790" s="148"/>
      <c r="K790" s="105">
        <f t="shared" si="86"/>
        <v>0</v>
      </c>
    </row>
    <row r="791" spans="1:27" s="140" customFormat="1" ht="50.15" customHeight="1" thickBot="1" x14ac:dyDescent="0.3">
      <c r="A791" s="181" t="s">
        <v>935</v>
      </c>
      <c r="B791" s="459">
        <f>+PAO!B790</f>
        <v>0</v>
      </c>
      <c r="C791" s="460"/>
      <c r="D791" s="460"/>
      <c r="E791" s="460"/>
      <c r="F791" s="460"/>
      <c r="G791" s="460"/>
      <c r="H791" s="460"/>
      <c r="I791" s="460"/>
      <c r="J791" s="106"/>
      <c r="K791" s="105"/>
      <c r="L791" s="106"/>
      <c r="M791" s="106"/>
      <c r="N791" s="106"/>
      <c r="O791" s="106"/>
      <c r="P791" s="106"/>
      <c r="Q791" s="106"/>
      <c r="R791" s="106"/>
      <c r="S791" s="106"/>
      <c r="T791" s="106"/>
      <c r="U791" s="106"/>
      <c r="V791" s="106"/>
      <c r="W791" s="106"/>
      <c r="X791" s="106"/>
      <c r="Y791" s="106"/>
      <c r="Z791" s="106"/>
      <c r="AA791" s="106"/>
    </row>
    <row r="792" spans="1:27" ht="50.15" customHeight="1" x14ac:dyDescent="0.35">
      <c r="A792" s="180" t="s">
        <v>936</v>
      </c>
      <c r="B792" s="461" t="str">
        <f>CONCATENATE(PAO!A792,". ",PAO!A793)</f>
        <v xml:space="preserve">88. </v>
      </c>
      <c r="C792" s="462"/>
      <c r="D792" s="462"/>
      <c r="E792" s="462"/>
      <c r="F792" s="462"/>
      <c r="G792" s="462"/>
      <c r="H792" s="462"/>
      <c r="I792" s="463"/>
      <c r="K792" s="110"/>
      <c r="L792" s="114"/>
      <c r="M792" s="114"/>
      <c r="N792" s="111"/>
      <c r="O792" s="111"/>
      <c r="P792" s="111"/>
      <c r="Q792" s="111"/>
      <c r="R792" s="111"/>
      <c r="S792" s="111"/>
      <c r="T792" s="111"/>
      <c r="U792" s="111"/>
      <c r="V792" s="111"/>
      <c r="W792" s="111"/>
      <c r="X792" s="111"/>
      <c r="Y792" s="111"/>
      <c r="Z792" s="111"/>
      <c r="AA792" s="111"/>
    </row>
    <row r="793" spans="1:27" ht="20.25" customHeight="1" x14ac:dyDescent="0.35">
      <c r="A793" s="112" t="str">
        <f>CONCATENATE(PAO!A792,". ", "1")</f>
        <v>88. 1</v>
      </c>
      <c r="B793" s="104"/>
      <c r="C793" s="104"/>
      <c r="D793" s="104"/>
      <c r="E793" s="146"/>
      <c r="F793" s="464" t="str">
        <f>IFERROR(VLOOKUP(B793,'Validaciones SEVRI'!$D$2:$E$1000,2,FALSE),"")</f>
        <v/>
      </c>
      <c r="G793" s="465"/>
      <c r="H793" s="147"/>
      <c r="I793" s="148"/>
      <c r="K793" s="105">
        <f t="shared" ref="K793:K799" si="87">IF(B793&lt;1,0, 1)</f>
        <v>0</v>
      </c>
    </row>
    <row r="794" spans="1:27" ht="20.25" customHeight="1" x14ac:dyDescent="0.35">
      <c r="A794" s="112" t="str">
        <f>CONCATENATE(PAO!A792,". ", "2")</f>
        <v>88. 2</v>
      </c>
      <c r="B794" s="104"/>
      <c r="C794" s="104"/>
      <c r="D794" s="104"/>
      <c r="E794" s="146"/>
      <c r="F794" s="464" t="str">
        <f>IFERROR(VLOOKUP(B794,'Validaciones SEVRI'!$D$2:$E$1000,2,FALSE),"")</f>
        <v/>
      </c>
      <c r="G794" s="465"/>
      <c r="H794" s="147"/>
      <c r="I794" s="148"/>
      <c r="K794" s="105">
        <f t="shared" si="87"/>
        <v>0</v>
      </c>
    </row>
    <row r="795" spans="1:27" ht="20.25" customHeight="1" x14ac:dyDescent="0.35">
      <c r="A795" s="112" t="str">
        <f>CONCATENATE(PAO!A792,". ","3")</f>
        <v>88. 3</v>
      </c>
      <c r="B795" s="104"/>
      <c r="C795" s="104"/>
      <c r="D795" s="104"/>
      <c r="E795" s="146"/>
      <c r="F795" s="464" t="str">
        <f>IFERROR(VLOOKUP(B795,'Validaciones SEVRI'!$D$2:$E$1000,2,FALSE),"")</f>
        <v/>
      </c>
      <c r="G795" s="465"/>
      <c r="H795" s="147"/>
      <c r="I795" s="148"/>
      <c r="K795" s="105">
        <f t="shared" si="87"/>
        <v>0</v>
      </c>
    </row>
    <row r="796" spans="1:27" ht="20.25" customHeight="1" x14ac:dyDescent="0.35">
      <c r="A796" s="112" t="str">
        <f>CONCATENATE(PAO!A792,". ", "4")</f>
        <v>88. 4</v>
      </c>
      <c r="B796" s="104"/>
      <c r="C796" s="104"/>
      <c r="D796" s="104"/>
      <c r="E796" s="146"/>
      <c r="F796" s="464" t="str">
        <f>IFERROR(VLOOKUP(B796,'Validaciones SEVRI'!$D$2:$E$1000,2,FALSE),"")</f>
        <v/>
      </c>
      <c r="G796" s="465"/>
      <c r="H796" s="147"/>
      <c r="I796" s="148"/>
      <c r="K796" s="105">
        <f t="shared" si="87"/>
        <v>0</v>
      </c>
    </row>
    <row r="797" spans="1:27" ht="20.25" customHeight="1" x14ac:dyDescent="0.35">
      <c r="A797" s="112" t="str">
        <f>CONCATENATE(PAO!A792,". ", "5")</f>
        <v>88. 5</v>
      </c>
      <c r="B797" s="104"/>
      <c r="C797" s="104"/>
      <c r="D797" s="104"/>
      <c r="E797" s="146"/>
      <c r="F797" s="464" t="str">
        <f>IFERROR(VLOOKUP(B797,'Validaciones SEVRI'!$D$2:$E$1000,2,FALSE),"")</f>
        <v/>
      </c>
      <c r="G797" s="465"/>
      <c r="H797" s="147"/>
      <c r="I797" s="148"/>
      <c r="K797" s="105">
        <f t="shared" si="87"/>
        <v>0</v>
      </c>
    </row>
    <row r="798" spans="1:27" ht="20.25" customHeight="1" x14ac:dyDescent="0.35">
      <c r="A798" s="112" t="str">
        <f>CONCATENATE(PAO!A792,". ", "6")</f>
        <v>88. 6</v>
      </c>
      <c r="B798" s="104"/>
      <c r="C798" s="104"/>
      <c r="D798" s="104"/>
      <c r="E798" s="146"/>
      <c r="F798" s="464" t="str">
        <f>IFERROR(VLOOKUP(B798,'Validaciones SEVRI'!$D$2:$E$1000,2,FALSE),"")</f>
        <v/>
      </c>
      <c r="G798" s="465"/>
      <c r="H798" s="147"/>
      <c r="I798" s="148"/>
      <c r="K798" s="105">
        <f t="shared" si="87"/>
        <v>0</v>
      </c>
    </row>
    <row r="799" spans="1:27" ht="20.25" customHeight="1" thickBot="1" x14ac:dyDescent="0.4">
      <c r="A799" s="112" t="str">
        <f>CONCATENATE(PAO!A792,". ", "7")</f>
        <v>88. 7</v>
      </c>
      <c r="B799" s="104"/>
      <c r="C799" s="104"/>
      <c r="D799" s="104"/>
      <c r="E799" s="146"/>
      <c r="F799" s="464" t="str">
        <f>IFERROR(VLOOKUP(B799,'Validaciones SEVRI'!$D$2:$E$1000,2,FALSE),"")</f>
        <v/>
      </c>
      <c r="G799" s="465"/>
      <c r="H799" s="147"/>
      <c r="I799" s="148"/>
      <c r="K799" s="105">
        <f t="shared" si="87"/>
        <v>0</v>
      </c>
    </row>
    <row r="800" spans="1:27" s="140" customFormat="1" ht="50.15" customHeight="1" thickBot="1" x14ac:dyDescent="0.3">
      <c r="A800" s="181" t="s">
        <v>935</v>
      </c>
      <c r="B800" s="459">
        <f>+PAO!B799</f>
        <v>0</v>
      </c>
      <c r="C800" s="460"/>
      <c r="D800" s="460"/>
      <c r="E800" s="460"/>
      <c r="F800" s="460"/>
      <c r="G800" s="460"/>
      <c r="H800" s="460"/>
      <c r="I800" s="460"/>
      <c r="J800" s="106"/>
      <c r="K800" s="105"/>
      <c r="L800" s="106"/>
      <c r="M800" s="106"/>
      <c r="N800" s="106"/>
      <c r="O800" s="106"/>
      <c r="P800" s="106"/>
      <c r="Q800" s="106"/>
      <c r="R800" s="106"/>
      <c r="S800" s="106"/>
      <c r="T800" s="106"/>
      <c r="U800" s="106"/>
      <c r="V800" s="106"/>
      <c r="W800" s="106"/>
      <c r="X800" s="106"/>
      <c r="Y800" s="106"/>
      <c r="Z800" s="106"/>
      <c r="AA800" s="106"/>
    </row>
    <row r="801" spans="1:27" ht="50.15" customHeight="1" x14ac:dyDescent="0.35">
      <c r="A801" s="180" t="s">
        <v>936</v>
      </c>
      <c r="B801" s="461" t="str">
        <f>CONCATENATE(PAO!A801,". ",PAO!A802)</f>
        <v xml:space="preserve">89. </v>
      </c>
      <c r="C801" s="462"/>
      <c r="D801" s="462"/>
      <c r="E801" s="462"/>
      <c r="F801" s="462"/>
      <c r="G801" s="462"/>
      <c r="H801" s="462"/>
      <c r="I801" s="463"/>
      <c r="K801" s="110"/>
      <c r="L801" s="114"/>
      <c r="M801" s="114"/>
      <c r="N801" s="111"/>
      <c r="O801" s="111"/>
      <c r="P801" s="111"/>
      <c r="Q801" s="111"/>
      <c r="R801" s="111"/>
      <c r="S801" s="111"/>
      <c r="T801" s="111"/>
      <c r="U801" s="111"/>
      <c r="V801" s="111"/>
      <c r="W801" s="111"/>
      <c r="X801" s="111"/>
      <c r="Y801" s="111"/>
      <c r="Z801" s="111"/>
      <c r="AA801" s="111"/>
    </row>
    <row r="802" spans="1:27" ht="20.25" customHeight="1" x14ac:dyDescent="0.35">
      <c r="A802" s="112" t="str">
        <f>CONCATENATE(PAO!A801,". ", "1")</f>
        <v>89. 1</v>
      </c>
      <c r="B802" s="104"/>
      <c r="C802" s="104"/>
      <c r="D802" s="104"/>
      <c r="E802" s="146"/>
      <c r="F802" s="464" t="str">
        <f>IFERROR(VLOOKUP(B802,'Validaciones SEVRI'!$D$2:$E$1000,2,FALSE),"")</f>
        <v/>
      </c>
      <c r="G802" s="465"/>
      <c r="H802" s="147"/>
      <c r="I802" s="148"/>
      <c r="K802" s="105">
        <f t="shared" ref="K802:K808" si="88">IF(B802&lt;1,0, 1)</f>
        <v>0</v>
      </c>
    </row>
    <row r="803" spans="1:27" ht="20.25" customHeight="1" x14ac:dyDescent="0.35">
      <c r="A803" s="112" t="str">
        <f>CONCATENATE(PAO!A801,". ", "2")</f>
        <v>89. 2</v>
      </c>
      <c r="B803" s="104"/>
      <c r="C803" s="104"/>
      <c r="D803" s="104"/>
      <c r="E803" s="146"/>
      <c r="F803" s="464" t="str">
        <f>IFERROR(VLOOKUP(B803,'Validaciones SEVRI'!$D$2:$E$1000,2,FALSE),"")</f>
        <v/>
      </c>
      <c r="G803" s="465"/>
      <c r="H803" s="147"/>
      <c r="I803" s="148"/>
      <c r="K803" s="105">
        <f t="shared" si="88"/>
        <v>0</v>
      </c>
    </row>
    <row r="804" spans="1:27" ht="20.25" customHeight="1" x14ac:dyDescent="0.35">
      <c r="A804" s="112" t="str">
        <f>CONCATENATE(PAO!A801,". ","3")</f>
        <v>89. 3</v>
      </c>
      <c r="B804" s="104"/>
      <c r="C804" s="104"/>
      <c r="D804" s="104"/>
      <c r="E804" s="146"/>
      <c r="F804" s="464" t="str">
        <f>IFERROR(VLOOKUP(B804,'Validaciones SEVRI'!$D$2:$E$1000,2,FALSE),"")</f>
        <v/>
      </c>
      <c r="G804" s="465"/>
      <c r="H804" s="147"/>
      <c r="I804" s="148"/>
      <c r="K804" s="105">
        <f t="shared" si="88"/>
        <v>0</v>
      </c>
    </row>
    <row r="805" spans="1:27" ht="20.25" customHeight="1" x14ac:dyDescent="0.35">
      <c r="A805" s="112" t="str">
        <f>CONCATENATE(PAO!A801,". ", "4")</f>
        <v>89. 4</v>
      </c>
      <c r="B805" s="104"/>
      <c r="C805" s="104"/>
      <c r="D805" s="104"/>
      <c r="E805" s="146"/>
      <c r="F805" s="464" t="str">
        <f>IFERROR(VLOOKUP(B805,'Validaciones SEVRI'!$D$2:$E$1000,2,FALSE),"")</f>
        <v/>
      </c>
      <c r="G805" s="465"/>
      <c r="H805" s="147"/>
      <c r="I805" s="148"/>
      <c r="K805" s="105">
        <f t="shared" si="88"/>
        <v>0</v>
      </c>
    </row>
    <row r="806" spans="1:27" ht="20.25" customHeight="1" x14ac:dyDescent="0.35">
      <c r="A806" s="112" t="str">
        <f>CONCATENATE(PAO!A801,". ", "5")</f>
        <v>89. 5</v>
      </c>
      <c r="B806" s="104"/>
      <c r="C806" s="104"/>
      <c r="D806" s="104"/>
      <c r="E806" s="146"/>
      <c r="F806" s="464" t="str">
        <f>IFERROR(VLOOKUP(B806,'Validaciones SEVRI'!$D$2:$E$1000,2,FALSE),"")</f>
        <v/>
      </c>
      <c r="G806" s="465"/>
      <c r="H806" s="147"/>
      <c r="I806" s="148"/>
      <c r="K806" s="105">
        <f t="shared" si="88"/>
        <v>0</v>
      </c>
    </row>
    <row r="807" spans="1:27" ht="20.25" customHeight="1" x14ac:dyDescent="0.35">
      <c r="A807" s="112" t="str">
        <f>CONCATENATE(PAO!A801,". ", "6")</f>
        <v>89. 6</v>
      </c>
      <c r="B807" s="104"/>
      <c r="C807" s="104"/>
      <c r="D807" s="104"/>
      <c r="E807" s="146"/>
      <c r="F807" s="464" t="str">
        <f>IFERROR(VLOOKUP(B807,'Validaciones SEVRI'!$D$2:$E$1000,2,FALSE),"")</f>
        <v/>
      </c>
      <c r="G807" s="465"/>
      <c r="H807" s="147"/>
      <c r="I807" s="148"/>
      <c r="K807" s="105">
        <f t="shared" si="88"/>
        <v>0</v>
      </c>
    </row>
    <row r="808" spans="1:27" ht="20.25" customHeight="1" thickBot="1" x14ac:dyDescent="0.4">
      <c r="A808" s="112" t="str">
        <f>CONCATENATE(PAO!A801,". ", "7")</f>
        <v>89. 7</v>
      </c>
      <c r="B808" s="104"/>
      <c r="C808" s="104"/>
      <c r="D808" s="104"/>
      <c r="E808" s="146"/>
      <c r="F808" s="464" t="str">
        <f>IFERROR(VLOOKUP(B808,'Validaciones SEVRI'!$D$2:$E$1000,2,FALSE),"")</f>
        <v/>
      </c>
      <c r="G808" s="465"/>
      <c r="H808" s="147"/>
      <c r="I808" s="148"/>
      <c r="K808" s="105">
        <f t="shared" si="88"/>
        <v>0</v>
      </c>
    </row>
    <row r="809" spans="1:27" s="140" customFormat="1" ht="50.15" customHeight="1" thickBot="1" x14ac:dyDescent="0.3">
      <c r="A809" s="181" t="s">
        <v>935</v>
      </c>
      <c r="B809" s="459">
        <f>+PAO!B808</f>
        <v>0</v>
      </c>
      <c r="C809" s="460"/>
      <c r="D809" s="460"/>
      <c r="E809" s="460"/>
      <c r="F809" s="460"/>
      <c r="G809" s="460"/>
      <c r="H809" s="460"/>
      <c r="I809" s="460"/>
      <c r="J809" s="106"/>
      <c r="K809" s="105"/>
      <c r="L809" s="106"/>
      <c r="M809" s="106"/>
      <c r="N809" s="106"/>
      <c r="O809" s="106"/>
      <c r="P809" s="106"/>
      <c r="Q809" s="106"/>
      <c r="R809" s="106"/>
      <c r="S809" s="106"/>
      <c r="T809" s="106"/>
      <c r="U809" s="106"/>
      <c r="V809" s="106"/>
      <c r="W809" s="106"/>
      <c r="X809" s="106"/>
      <c r="Y809" s="106"/>
      <c r="Z809" s="106"/>
      <c r="AA809" s="106"/>
    </row>
    <row r="810" spans="1:27" ht="50.15" customHeight="1" x14ac:dyDescent="0.35">
      <c r="A810" s="180" t="s">
        <v>936</v>
      </c>
      <c r="B810" s="461" t="str">
        <f>CONCATENATE(PAO!A810,". ",PAO!A811)</f>
        <v xml:space="preserve">90. </v>
      </c>
      <c r="C810" s="462"/>
      <c r="D810" s="462"/>
      <c r="E810" s="462"/>
      <c r="F810" s="462"/>
      <c r="G810" s="462"/>
      <c r="H810" s="462"/>
      <c r="I810" s="463"/>
      <c r="K810" s="110"/>
      <c r="L810" s="114"/>
      <c r="M810" s="114"/>
      <c r="N810" s="111"/>
      <c r="O810" s="111"/>
      <c r="P810" s="111"/>
      <c r="Q810" s="111"/>
      <c r="R810" s="111"/>
      <c r="S810" s="111"/>
      <c r="T810" s="111"/>
      <c r="U810" s="111"/>
      <c r="V810" s="111"/>
      <c r="W810" s="111"/>
      <c r="X810" s="111"/>
      <c r="Y810" s="111"/>
      <c r="Z810" s="111"/>
      <c r="AA810" s="111"/>
    </row>
    <row r="811" spans="1:27" ht="20.25" customHeight="1" x14ac:dyDescent="0.35">
      <c r="A811" s="112" t="str">
        <f>CONCATENATE(PAO!A810,". ", "1")</f>
        <v>90. 1</v>
      </c>
      <c r="B811" s="104"/>
      <c r="C811" s="104"/>
      <c r="D811" s="104"/>
      <c r="E811" s="146"/>
      <c r="F811" s="464" t="str">
        <f>IFERROR(VLOOKUP(B811,'Validaciones SEVRI'!$D$2:$E$1000,2,FALSE),"")</f>
        <v/>
      </c>
      <c r="G811" s="465"/>
      <c r="H811" s="147"/>
      <c r="I811" s="148"/>
      <c r="K811" s="105">
        <f t="shared" ref="K811:K817" si="89">IF(B811&lt;1,0, 1)</f>
        <v>0</v>
      </c>
    </row>
    <row r="812" spans="1:27" ht="20.25" customHeight="1" x14ac:dyDescent="0.35">
      <c r="A812" s="112" t="str">
        <f>CONCATENATE(PAO!A810,". ", "2")</f>
        <v>90. 2</v>
      </c>
      <c r="B812" s="104"/>
      <c r="C812" s="104"/>
      <c r="D812" s="104"/>
      <c r="E812" s="146"/>
      <c r="F812" s="464" t="str">
        <f>IFERROR(VLOOKUP(B812,'Validaciones SEVRI'!$D$2:$E$1000,2,FALSE),"")</f>
        <v/>
      </c>
      <c r="G812" s="465"/>
      <c r="H812" s="147"/>
      <c r="I812" s="148"/>
      <c r="K812" s="105">
        <f t="shared" si="89"/>
        <v>0</v>
      </c>
    </row>
    <row r="813" spans="1:27" ht="20.25" customHeight="1" x14ac:dyDescent="0.35">
      <c r="A813" s="112" t="str">
        <f>CONCATENATE(PAO!A810,". ","3")</f>
        <v>90. 3</v>
      </c>
      <c r="B813" s="104"/>
      <c r="C813" s="104"/>
      <c r="D813" s="104"/>
      <c r="E813" s="146"/>
      <c r="F813" s="464" t="str">
        <f>IFERROR(VLOOKUP(B813,'Validaciones SEVRI'!$D$2:$E$1000,2,FALSE),"")</f>
        <v/>
      </c>
      <c r="G813" s="465"/>
      <c r="H813" s="147"/>
      <c r="I813" s="148"/>
      <c r="K813" s="105">
        <f t="shared" si="89"/>
        <v>0</v>
      </c>
    </row>
    <row r="814" spans="1:27" ht="20.25" customHeight="1" x14ac:dyDescent="0.35">
      <c r="A814" s="112" t="str">
        <f>CONCATENATE(PAO!A810,". ", "4")</f>
        <v>90. 4</v>
      </c>
      <c r="B814" s="104"/>
      <c r="C814" s="104"/>
      <c r="D814" s="104"/>
      <c r="E814" s="146"/>
      <c r="F814" s="464" t="str">
        <f>IFERROR(VLOOKUP(B814,'Validaciones SEVRI'!$D$2:$E$1000,2,FALSE),"")</f>
        <v/>
      </c>
      <c r="G814" s="465"/>
      <c r="H814" s="147"/>
      <c r="I814" s="148"/>
      <c r="K814" s="105">
        <f t="shared" si="89"/>
        <v>0</v>
      </c>
    </row>
    <row r="815" spans="1:27" ht="20.25" customHeight="1" x14ac:dyDescent="0.35">
      <c r="A815" s="112" t="str">
        <f>CONCATENATE(PAO!A810,". ", "5")</f>
        <v>90. 5</v>
      </c>
      <c r="B815" s="104"/>
      <c r="C815" s="104"/>
      <c r="D815" s="104"/>
      <c r="E815" s="146"/>
      <c r="F815" s="464" t="str">
        <f>IFERROR(VLOOKUP(B815,'Validaciones SEVRI'!$D$2:$E$1000,2,FALSE),"")</f>
        <v/>
      </c>
      <c r="G815" s="465"/>
      <c r="H815" s="147"/>
      <c r="I815" s="148"/>
      <c r="K815" s="105">
        <f t="shared" si="89"/>
        <v>0</v>
      </c>
    </row>
    <row r="816" spans="1:27" ht="20.25" customHeight="1" x14ac:dyDescent="0.35">
      <c r="A816" s="112" t="str">
        <f>CONCATENATE(PAO!A810,". ", "6")</f>
        <v>90. 6</v>
      </c>
      <c r="B816" s="104"/>
      <c r="C816" s="104"/>
      <c r="D816" s="104"/>
      <c r="E816" s="146"/>
      <c r="F816" s="464" t="str">
        <f>IFERROR(VLOOKUP(B816,'Validaciones SEVRI'!$D$2:$E$1000,2,FALSE),"")</f>
        <v/>
      </c>
      <c r="G816" s="465"/>
      <c r="H816" s="147"/>
      <c r="I816" s="148"/>
      <c r="K816" s="105">
        <f t="shared" si="89"/>
        <v>0</v>
      </c>
    </row>
    <row r="817" spans="1:27" ht="20.25" customHeight="1" thickBot="1" x14ac:dyDescent="0.4">
      <c r="A817" s="112" t="str">
        <f>CONCATENATE(PAO!A810,". ", "7")</f>
        <v>90. 7</v>
      </c>
      <c r="B817" s="104"/>
      <c r="C817" s="104"/>
      <c r="D817" s="104"/>
      <c r="E817" s="146"/>
      <c r="F817" s="464" t="str">
        <f>IFERROR(VLOOKUP(B817,'Validaciones SEVRI'!$D$2:$E$1000,2,FALSE),"")</f>
        <v/>
      </c>
      <c r="G817" s="465"/>
      <c r="H817" s="147"/>
      <c r="I817" s="148"/>
      <c r="K817" s="105">
        <f t="shared" si="89"/>
        <v>0</v>
      </c>
    </row>
    <row r="818" spans="1:27" s="140" customFormat="1" ht="50.15" customHeight="1" thickBot="1" x14ac:dyDescent="0.3">
      <c r="A818" s="181" t="s">
        <v>935</v>
      </c>
      <c r="B818" s="459">
        <f>+PAO!B817</f>
        <v>0</v>
      </c>
      <c r="C818" s="460"/>
      <c r="D818" s="460"/>
      <c r="E818" s="460"/>
      <c r="F818" s="460"/>
      <c r="G818" s="460"/>
      <c r="H818" s="460"/>
      <c r="I818" s="460"/>
      <c r="J818" s="106"/>
      <c r="K818" s="105"/>
      <c r="L818" s="106"/>
      <c r="M818" s="106"/>
      <c r="N818" s="106"/>
      <c r="O818" s="106"/>
      <c r="P818" s="106"/>
      <c r="Q818" s="106"/>
      <c r="R818" s="106"/>
      <c r="S818" s="106"/>
      <c r="T818" s="106"/>
      <c r="U818" s="106"/>
      <c r="V818" s="106"/>
      <c r="W818" s="106"/>
      <c r="X818" s="106"/>
      <c r="Y818" s="106"/>
      <c r="Z818" s="106"/>
      <c r="AA818" s="106"/>
    </row>
    <row r="819" spans="1:27" ht="50.15" customHeight="1" x14ac:dyDescent="0.35">
      <c r="A819" s="180" t="s">
        <v>936</v>
      </c>
      <c r="B819" s="461" t="str">
        <f>CONCATENATE(PAO!A819,". ",PAO!A820)</f>
        <v xml:space="preserve">91. </v>
      </c>
      <c r="C819" s="462"/>
      <c r="D819" s="462"/>
      <c r="E819" s="462"/>
      <c r="F819" s="462"/>
      <c r="G819" s="462"/>
      <c r="H819" s="462"/>
      <c r="I819" s="463"/>
      <c r="K819" s="110"/>
      <c r="L819" s="114"/>
      <c r="M819" s="114"/>
      <c r="N819" s="111"/>
      <c r="O819" s="111"/>
      <c r="P819" s="111"/>
      <c r="Q819" s="111"/>
      <c r="R819" s="111"/>
      <c r="S819" s="111"/>
      <c r="T819" s="111"/>
      <c r="U819" s="111"/>
      <c r="V819" s="111"/>
      <c r="W819" s="111"/>
      <c r="X819" s="111"/>
      <c r="Y819" s="111"/>
      <c r="Z819" s="111"/>
      <c r="AA819" s="111"/>
    </row>
    <row r="820" spans="1:27" ht="20.25" customHeight="1" x14ac:dyDescent="0.35">
      <c r="A820" s="112" t="str">
        <f>CONCATENATE(PAO!A819,". ", "1")</f>
        <v>91. 1</v>
      </c>
      <c r="B820" s="104"/>
      <c r="C820" s="104"/>
      <c r="D820" s="104"/>
      <c r="E820" s="146"/>
      <c r="F820" s="464" t="str">
        <f>IFERROR(VLOOKUP(B820,'Validaciones SEVRI'!$D$2:$E$1000,2,FALSE),"")</f>
        <v/>
      </c>
      <c r="G820" s="465"/>
      <c r="H820" s="147"/>
      <c r="I820" s="148"/>
      <c r="K820" s="105">
        <f t="shared" ref="K820:K826" si="90">IF(B820&lt;1,0, 1)</f>
        <v>0</v>
      </c>
    </row>
    <row r="821" spans="1:27" ht="20.25" customHeight="1" x14ac:dyDescent="0.35">
      <c r="A821" s="112" t="str">
        <f>CONCATENATE(PAO!A819,". ", "2")</f>
        <v>91. 2</v>
      </c>
      <c r="B821" s="104"/>
      <c r="C821" s="104"/>
      <c r="D821" s="104"/>
      <c r="E821" s="146"/>
      <c r="F821" s="464" t="str">
        <f>IFERROR(VLOOKUP(B821,'Validaciones SEVRI'!$D$2:$E$1000,2,FALSE),"")</f>
        <v/>
      </c>
      <c r="G821" s="465"/>
      <c r="H821" s="147"/>
      <c r="I821" s="148"/>
      <c r="K821" s="105">
        <f t="shared" si="90"/>
        <v>0</v>
      </c>
    </row>
    <row r="822" spans="1:27" ht="20.25" customHeight="1" x14ac:dyDescent="0.35">
      <c r="A822" s="112" t="str">
        <f>CONCATENATE(PAO!A819,". ","3")</f>
        <v>91. 3</v>
      </c>
      <c r="B822" s="104"/>
      <c r="C822" s="104"/>
      <c r="D822" s="104"/>
      <c r="E822" s="146"/>
      <c r="F822" s="464" t="str">
        <f>IFERROR(VLOOKUP(B822,'Validaciones SEVRI'!$D$2:$E$1000,2,FALSE),"")</f>
        <v/>
      </c>
      <c r="G822" s="465"/>
      <c r="H822" s="147"/>
      <c r="I822" s="148"/>
      <c r="K822" s="105">
        <f t="shared" si="90"/>
        <v>0</v>
      </c>
    </row>
    <row r="823" spans="1:27" ht="20.25" customHeight="1" x14ac:dyDescent="0.35">
      <c r="A823" s="112" t="str">
        <f>CONCATENATE(PAO!A819,". ", "4")</f>
        <v>91. 4</v>
      </c>
      <c r="B823" s="104"/>
      <c r="C823" s="104"/>
      <c r="D823" s="104"/>
      <c r="E823" s="146"/>
      <c r="F823" s="464" t="str">
        <f>IFERROR(VLOOKUP(B823,'Validaciones SEVRI'!$D$2:$E$1000,2,FALSE),"")</f>
        <v/>
      </c>
      <c r="G823" s="465"/>
      <c r="H823" s="147"/>
      <c r="I823" s="148"/>
      <c r="K823" s="105">
        <f t="shared" si="90"/>
        <v>0</v>
      </c>
    </row>
    <row r="824" spans="1:27" ht="20.25" customHeight="1" x14ac:dyDescent="0.35">
      <c r="A824" s="112" t="str">
        <f>CONCATENATE(PAO!A819,". ", "5")</f>
        <v>91. 5</v>
      </c>
      <c r="B824" s="104"/>
      <c r="C824" s="104"/>
      <c r="D824" s="104"/>
      <c r="E824" s="146"/>
      <c r="F824" s="464" t="str">
        <f>IFERROR(VLOOKUP(B824,'Validaciones SEVRI'!$D$2:$E$1000,2,FALSE),"")</f>
        <v/>
      </c>
      <c r="G824" s="465"/>
      <c r="H824" s="147"/>
      <c r="I824" s="148"/>
      <c r="K824" s="105">
        <f t="shared" si="90"/>
        <v>0</v>
      </c>
    </row>
    <row r="825" spans="1:27" ht="20.25" customHeight="1" x14ac:dyDescent="0.35">
      <c r="A825" s="112" t="str">
        <f>CONCATENATE(PAO!A819,". ", "6")</f>
        <v>91. 6</v>
      </c>
      <c r="B825" s="104"/>
      <c r="C825" s="104"/>
      <c r="D825" s="104"/>
      <c r="E825" s="146"/>
      <c r="F825" s="464" t="str">
        <f>IFERROR(VLOOKUP(B825,'Validaciones SEVRI'!$D$2:$E$1000,2,FALSE),"")</f>
        <v/>
      </c>
      <c r="G825" s="465"/>
      <c r="H825" s="147"/>
      <c r="I825" s="148"/>
      <c r="K825" s="105">
        <f t="shared" si="90"/>
        <v>0</v>
      </c>
    </row>
    <row r="826" spans="1:27" ht="20.25" customHeight="1" thickBot="1" x14ac:dyDescent="0.4">
      <c r="A826" s="112" t="str">
        <f>CONCATENATE(PAO!A819,". ", "7")</f>
        <v>91. 7</v>
      </c>
      <c r="B826" s="104"/>
      <c r="C826" s="104"/>
      <c r="D826" s="104"/>
      <c r="E826" s="146"/>
      <c r="F826" s="464" t="str">
        <f>IFERROR(VLOOKUP(B826,'Validaciones SEVRI'!$D$2:$E$1000,2,FALSE),"")</f>
        <v/>
      </c>
      <c r="G826" s="465"/>
      <c r="H826" s="147"/>
      <c r="I826" s="148"/>
      <c r="K826" s="105">
        <f t="shared" si="90"/>
        <v>0</v>
      </c>
    </row>
    <row r="827" spans="1:27" s="140" customFormat="1" ht="50.15" customHeight="1" thickBot="1" x14ac:dyDescent="0.3">
      <c r="A827" s="181" t="s">
        <v>935</v>
      </c>
      <c r="B827" s="459">
        <f>+PAO!B826</f>
        <v>0</v>
      </c>
      <c r="C827" s="460"/>
      <c r="D827" s="460"/>
      <c r="E827" s="460"/>
      <c r="F827" s="460"/>
      <c r="G827" s="460"/>
      <c r="H827" s="460"/>
      <c r="I827" s="460"/>
      <c r="J827" s="106"/>
      <c r="K827" s="105"/>
      <c r="L827" s="106"/>
      <c r="M827" s="106"/>
      <c r="N827" s="106"/>
      <c r="O827" s="106"/>
      <c r="P827" s="106"/>
      <c r="Q827" s="106"/>
      <c r="R827" s="106"/>
      <c r="S827" s="106"/>
      <c r="T827" s="106"/>
      <c r="U827" s="106"/>
      <c r="V827" s="106"/>
      <c r="W827" s="106"/>
      <c r="X827" s="106"/>
      <c r="Y827" s="106"/>
      <c r="Z827" s="106"/>
      <c r="AA827" s="106"/>
    </row>
    <row r="828" spans="1:27" ht="50.15" customHeight="1" x14ac:dyDescent="0.35">
      <c r="A828" s="180" t="s">
        <v>936</v>
      </c>
      <c r="B828" s="461" t="str">
        <f>CONCATENATE(PAO!A828,". ",PAO!A829)</f>
        <v xml:space="preserve">92. </v>
      </c>
      <c r="C828" s="462"/>
      <c r="D828" s="462"/>
      <c r="E828" s="462"/>
      <c r="F828" s="462"/>
      <c r="G828" s="462"/>
      <c r="H828" s="462"/>
      <c r="I828" s="463"/>
      <c r="K828" s="110"/>
      <c r="L828" s="114"/>
      <c r="M828" s="114"/>
      <c r="N828" s="111"/>
      <c r="O828" s="111"/>
      <c r="P828" s="111"/>
      <c r="Q828" s="111"/>
      <c r="R828" s="111"/>
      <c r="S828" s="111"/>
      <c r="T828" s="111"/>
      <c r="U828" s="111"/>
      <c r="V828" s="111"/>
      <c r="W828" s="111"/>
      <c r="X828" s="111"/>
      <c r="Y828" s="111"/>
      <c r="Z828" s="111"/>
      <c r="AA828" s="111"/>
    </row>
    <row r="829" spans="1:27" ht="20.25" customHeight="1" x14ac:dyDescent="0.35">
      <c r="A829" s="112" t="str">
        <f>CONCATENATE(PAO!A828,". ", "1")</f>
        <v>92. 1</v>
      </c>
      <c r="B829" s="104"/>
      <c r="C829" s="104"/>
      <c r="D829" s="104"/>
      <c r="E829" s="146"/>
      <c r="F829" s="464" t="str">
        <f>IFERROR(VLOOKUP(B829,'Validaciones SEVRI'!$D$2:$E$1000,2,FALSE),"")</f>
        <v/>
      </c>
      <c r="G829" s="465"/>
      <c r="H829" s="147"/>
      <c r="I829" s="148"/>
      <c r="K829" s="105">
        <f t="shared" ref="K829:K835" si="91">IF(B829&lt;1,0, 1)</f>
        <v>0</v>
      </c>
    </row>
    <row r="830" spans="1:27" ht="20.25" customHeight="1" x14ac:dyDescent="0.35">
      <c r="A830" s="112" t="str">
        <f>CONCATENATE(PAO!A828,". ", "2")</f>
        <v>92. 2</v>
      </c>
      <c r="B830" s="104"/>
      <c r="C830" s="104"/>
      <c r="D830" s="104"/>
      <c r="E830" s="146"/>
      <c r="F830" s="464" t="str">
        <f>IFERROR(VLOOKUP(B830,'Validaciones SEVRI'!$D$2:$E$1000,2,FALSE),"")</f>
        <v/>
      </c>
      <c r="G830" s="465"/>
      <c r="H830" s="147"/>
      <c r="I830" s="148"/>
      <c r="K830" s="105">
        <f t="shared" si="91"/>
        <v>0</v>
      </c>
    </row>
    <row r="831" spans="1:27" ht="20.25" customHeight="1" x14ac:dyDescent="0.35">
      <c r="A831" s="112" t="str">
        <f>CONCATENATE(PAO!A828,". ","3")</f>
        <v>92. 3</v>
      </c>
      <c r="B831" s="104"/>
      <c r="C831" s="104"/>
      <c r="D831" s="104"/>
      <c r="E831" s="146"/>
      <c r="F831" s="464" t="str">
        <f>IFERROR(VLOOKUP(B831,'Validaciones SEVRI'!$D$2:$E$1000,2,FALSE),"")</f>
        <v/>
      </c>
      <c r="G831" s="465"/>
      <c r="H831" s="147"/>
      <c r="I831" s="148"/>
      <c r="K831" s="105">
        <f t="shared" si="91"/>
        <v>0</v>
      </c>
    </row>
    <row r="832" spans="1:27" ht="20.25" customHeight="1" x14ac:dyDescent="0.35">
      <c r="A832" s="112" t="str">
        <f>CONCATENATE(PAO!A828,". ", "4")</f>
        <v>92. 4</v>
      </c>
      <c r="B832" s="104"/>
      <c r="C832" s="104"/>
      <c r="D832" s="104"/>
      <c r="E832" s="146"/>
      <c r="F832" s="464" t="str">
        <f>IFERROR(VLOOKUP(B832,'Validaciones SEVRI'!$D$2:$E$1000,2,FALSE),"")</f>
        <v/>
      </c>
      <c r="G832" s="465"/>
      <c r="H832" s="147"/>
      <c r="I832" s="148"/>
      <c r="K832" s="105">
        <f t="shared" si="91"/>
        <v>0</v>
      </c>
    </row>
    <row r="833" spans="1:27" ht="20.25" customHeight="1" x14ac:dyDescent="0.35">
      <c r="A833" s="112" t="str">
        <f>CONCATENATE(PAO!A828,". ", "5")</f>
        <v>92. 5</v>
      </c>
      <c r="B833" s="104"/>
      <c r="C833" s="104"/>
      <c r="D833" s="104"/>
      <c r="E833" s="146"/>
      <c r="F833" s="464" t="str">
        <f>IFERROR(VLOOKUP(B833,'Validaciones SEVRI'!$D$2:$E$1000,2,FALSE),"")</f>
        <v/>
      </c>
      <c r="G833" s="465"/>
      <c r="H833" s="147"/>
      <c r="I833" s="148"/>
      <c r="K833" s="105">
        <f t="shared" si="91"/>
        <v>0</v>
      </c>
    </row>
    <row r="834" spans="1:27" ht="20.25" customHeight="1" x14ac:dyDescent="0.35">
      <c r="A834" s="112" t="str">
        <f>CONCATENATE(PAO!A828,". ", "6")</f>
        <v>92. 6</v>
      </c>
      <c r="B834" s="104"/>
      <c r="C834" s="104"/>
      <c r="D834" s="104"/>
      <c r="E834" s="146"/>
      <c r="F834" s="464" t="str">
        <f>IFERROR(VLOOKUP(B834,'Validaciones SEVRI'!$D$2:$E$1000,2,FALSE),"")</f>
        <v/>
      </c>
      <c r="G834" s="465"/>
      <c r="H834" s="147"/>
      <c r="I834" s="148"/>
      <c r="K834" s="105">
        <f t="shared" si="91"/>
        <v>0</v>
      </c>
    </row>
    <row r="835" spans="1:27" ht="20.25" customHeight="1" thickBot="1" x14ac:dyDescent="0.4">
      <c r="A835" s="112" t="str">
        <f>CONCATENATE(PAO!A828,". ", "7")</f>
        <v>92. 7</v>
      </c>
      <c r="B835" s="104"/>
      <c r="C835" s="104"/>
      <c r="D835" s="104"/>
      <c r="E835" s="146"/>
      <c r="F835" s="464" t="str">
        <f>IFERROR(VLOOKUP(B835,'Validaciones SEVRI'!$D$2:$E$1000,2,FALSE),"")</f>
        <v/>
      </c>
      <c r="G835" s="465"/>
      <c r="H835" s="147"/>
      <c r="I835" s="148"/>
      <c r="K835" s="105">
        <f t="shared" si="91"/>
        <v>0</v>
      </c>
    </row>
    <row r="836" spans="1:27" s="140" customFormat="1" ht="50.15" customHeight="1" thickBot="1" x14ac:dyDescent="0.3">
      <c r="A836" s="181" t="s">
        <v>935</v>
      </c>
      <c r="B836" s="459">
        <f>+PAO!B835</f>
        <v>0</v>
      </c>
      <c r="C836" s="460"/>
      <c r="D836" s="460"/>
      <c r="E836" s="460"/>
      <c r="F836" s="460"/>
      <c r="G836" s="460"/>
      <c r="H836" s="460"/>
      <c r="I836" s="460"/>
      <c r="J836" s="106"/>
      <c r="K836" s="105"/>
      <c r="L836" s="106"/>
      <c r="M836" s="106"/>
      <c r="N836" s="106"/>
      <c r="O836" s="106"/>
      <c r="P836" s="106"/>
      <c r="Q836" s="106"/>
      <c r="R836" s="106"/>
      <c r="S836" s="106"/>
      <c r="T836" s="106"/>
      <c r="U836" s="106"/>
      <c r="V836" s="106"/>
      <c r="W836" s="106"/>
      <c r="X836" s="106"/>
      <c r="Y836" s="106"/>
      <c r="Z836" s="106"/>
      <c r="AA836" s="106"/>
    </row>
    <row r="837" spans="1:27" ht="50.15" customHeight="1" x14ac:dyDescent="0.35">
      <c r="A837" s="180" t="s">
        <v>936</v>
      </c>
      <c r="B837" s="461" t="str">
        <f>CONCATENATE(PAO!A837,". ",PAO!A838)</f>
        <v xml:space="preserve">93. </v>
      </c>
      <c r="C837" s="462"/>
      <c r="D837" s="462"/>
      <c r="E837" s="462"/>
      <c r="F837" s="462"/>
      <c r="G837" s="462"/>
      <c r="H837" s="462"/>
      <c r="I837" s="463"/>
      <c r="K837" s="110"/>
      <c r="L837" s="114"/>
      <c r="M837" s="114"/>
      <c r="N837" s="111"/>
      <c r="O837" s="111"/>
      <c r="P837" s="111"/>
      <c r="Q837" s="111"/>
      <c r="R837" s="111"/>
      <c r="S837" s="111"/>
      <c r="T837" s="111"/>
      <c r="U837" s="111"/>
      <c r="V837" s="111"/>
      <c r="W837" s="111"/>
      <c r="X837" s="111"/>
      <c r="Y837" s="111"/>
      <c r="Z837" s="111"/>
      <c r="AA837" s="111"/>
    </row>
    <row r="838" spans="1:27" ht="20.25" customHeight="1" x14ac:dyDescent="0.35">
      <c r="A838" s="112" t="str">
        <f>CONCATENATE(PAO!A837,". ", "1")</f>
        <v>93. 1</v>
      </c>
      <c r="B838" s="104"/>
      <c r="C838" s="104"/>
      <c r="D838" s="104"/>
      <c r="E838" s="146"/>
      <c r="F838" s="464" t="str">
        <f>IFERROR(VLOOKUP(B838,'Validaciones SEVRI'!$D$2:$E$1000,2,FALSE),"")</f>
        <v/>
      </c>
      <c r="G838" s="465"/>
      <c r="H838" s="147"/>
      <c r="I838" s="148"/>
      <c r="K838" s="105">
        <f t="shared" ref="K838:K844" si="92">IF(B838&lt;1,0, 1)</f>
        <v>0</v>
      </c>
    </row>
    <row r="839" spans="1:27" ht="20.25" customHeight="1" x14ac:dyDescent="0.35">
      <c r="A839" s="112" t="str">
        <f>CONCATENATE(PAO!A837,". ", "2")</f>
        <v>93. 2</v>
      </c>
      <c r="B839" s="104"/>
      <c r="C839" s="104"/>
      <c r="D839" s="104"/>
      <c r="E839" s="146"/>
      <c r="F839" s="464" t="str">
        <f>IFERROR(VLOOKUP(B839,'Validaciones SEVRI'!$D$2:$E$1000,2,FALSE),"")</f>
        <v/>
      </c>
      <c r="G839" s="465"/>
      <c r="H839" s="147"/>
      <c r="I839" s="148"/>
      <c r="K839" s="105">
        <f t="shared" si="92"/>
        <v>0</v>
      </c>
    </row>
    <row r="840" spans="1:27" ht="20.25" customHeight="1" x14ac:dyDescent="0.35">
      <c r="A840" s="112" t="str">
        <f>CONCATENATE(PAO!A837,". ","3")</f>
        <v>93. 3</v>
      </c>
      <c r="B840" s="104"/>
      <c r="C840" s="104"/>
      <c r="D840" s="104"/>
      <c r="E840" s="146"/>
      <c r="F840" s="464" t="str">
        <f>IFERROR(VLOOKUP(B840,'Validaciones SEVRI'!$D$2:$E$1000,2,FALSE),"")</f>
        <v/>
      </c>
      <c r="G840" s="465"/>
      <c r="H840" s="147"/>
      <c r="I840" s="148"/>
      <c r="K840" s="105">
        <f t="shared" si="92"/>
        <v>0</v>
      </c>
    </row>
    <row r="841" spans="1:27" ht="20.25" customHeight="1" x14ac:dyDescent="0.35">
      <c r="A841" s="112" t="str">
        <f>CONCATENATE(PAO!A837,". ", "4")</f>
        <v>93. 4</v>
      </c>
      <c r="B841" s="104"/>
      <c r="C841" s="104"/>
      <c r="D841" s="104"/>
      <c r="E841" s="146"/>
      <c r="F841" s="464" t="str">
        <f>IFERROR(VLOOKUP(B841,'Validaciones SEVRI'!$D$2:$E$1000,2,FALSE),"")</f>
        <v/>
      </c>
      <c r="G841" s="465"/>
      <c r="H841" s="147"/>
      <c r="I841" s="148"/>
      <c r="K841" s="105">
        <f t="shared" si="92"/>
        <v>0</v>
      </c>
    </row>
    <row r="842" spans="1:27" ht="20.25" customHeight="1" x14ac:dyDescent="0.35">
      <c r="A842" s="112" t="str">
        <f>CONCATENATE(PAO!A837,". ", "5")</f>
        <v>93. 5</v>
      </c>
      <c r="B842" s="104"/>
      <c r="C842" s="104"/>
      <c r="D842" s="104"/>
      <c r="E842" s="146"/>
      <c r="F842" s="464" t="str">
        <f>IFERROR(VLOOKUP(B842,'Validaciones SEVRI'!$D$2:$E$1000,2,FALSE),"")</f>
        <v/>
      </c>
      <c r="G842" s="465"/>
      <c r="H842" s="147"/>
      <c r="I842" s="148"/>
      <c r="K842" s="105">
        <f t="shared" si="92"/>
        <v>0</v>
      </c>
    </row>
    <row r="843" spans="1:27" ht="20.25" customHeight="1" x14ac:dyDescent="0.35">
      <c r="A843" s="112" t="str">
        <f>CONCATENATE(PAO!A837,". ", "6")</f>
        <v>93. 6</v>
      </c>
      <c r="B843" s="104"/>
      <c r="C843" s="104"/>
      <c r="D843" s="104"/>
      <c r="E843" s="146"/>
      <c r="F843" s="464" t="str">
        <f>IFERROR(VLOOKUP(B843,'Validaciones SEVRI'!$D$2:$E$1000,2,FALSE),"")</f>
        <v/>
      </c>
      <c r="G843" s="465"/>
      <c r="H843" s="147"/>
      <c r="I843" s="148"/>
      <c r="K843" s="105">
        <f t="shared" si="92"/>
        <v>0</v>
      </c>
    </row>
    <row r="844" spans="1:27" ht="20.25" customHeight="1" thickBot="1" x14ac:dyDescent="0.4">
      <c r="A844" s="112" t="str">
        <f>CONCATENATE(PAO!A837,". ", "7")</f>
        <v>93. 7</v>
      </c>
      <c r="B844" s="104"/>
      <c r="C844" s="104"/>
      <c r="D844" s="104"/>
      <c r="E844" s="146"/>
      <c r="F844" s="464" t="str">
        <f>IFERROR(VLOOKUP(B844,'Validaciones SEVRI'!$D$2:$E$1000,2,FALSE),"")</f>
        <v/>
      </c>
      <c r="G844" s="465"/>
      <c r="H844" s="147"/>
      <c r="I844" s="148"/>
      <c r="K844" s="105">
        <f t="shared" si="92"/>
        <v>0</v>
      </c>
    </row>
    <row r="845" spans="1:27" s="140" customFormat="1" ht="50.15" customHeight="1" thickBot="1" x14ac:dyDescent="0.3">
      <c r="A845" s="181" t="s">
        <v>935</v>
      </c>
      <c r="B845" s="459">
        <f>+PAO!B844</f>
        <v>0</v>
      </c>
      <c r="C845" s="460"/>
      <c r="D845" s="460"/>
      <c r="E845" s="460"/>
      <c r="F845" s="460"/>
      <c r="G845" s="460"/>
      <c r="H845" s="460"/>
      <c r="I845" s="460"/>
      <c r="J845" s="106"/>
      <c r="K845" s="105"/>
      <c r="L845" s="106"/>
      <c r="M845" s="106"/>
      <c r="N845" s="106"/>
      <c r="O845" s="106"/>
      <c r="P845" s="106"/>
      <c r="Q845" s="106"/>
      <c r="R845" s="106"/>
      <c r="S845" s="106"/>
      <c r="T845" s="106"/>
      <c r="U845" s="106"/>
      <c r="V845" s="106"/>
      <c r="W845" s="106"/>
      <c r="X845" s="106"/>
      <c r="Y845" s="106"/>
      <c r="Z845" s="106"/>
      <c r="AA845" s="106"/>
    </row>
    <row r="846" spans="1:27" ht="50.15" customHeight="1" x14ac:dyDescent="0.35">
      <c r="A846" s="180" t="s">
        <v>936</v>
      </c>
      <c r="B846" s="461" t="str">
        <f>CONCATENATE(PAO!A846,". ",PAO!A847)</f>
        <v xml:space="preserve">94. </v>
      </c>
      <c r="C846" s="462"/>
      <c r="D846" s="462"/>
      <c r="E846" s="462"/>
      <c r="F846" s="462"/>
      <c r="G846" s="462"/>
      <c r="H846" s="462"/>
      <c r="I846" s="463"/>
      <c r="K846" s="110"/>
      <c r="L846" s="114"/>
      <c r="M846" s="114"/>
      <c r="N846" s="111"/>
      <c r="O846" s="111"/>
      <c r="P846" s="111"/>
      <c r="Q846" s="111"/>
      <c r="R846" s="111"/>
      <c r="S846" s="111"/>
      <c r="T846" s="111"/>
      <c r="U846" s="111"/>
      <c r="V846" s="111"/>
      <c r="W846" s="111"/>
      <c r="X846" s="111"/>
      <c r="Y846" s="111"/>
      <c r="Z846" s="111"/>
      <c r="AA846" s="111"/>
    </row>
    <row r="847" spans="1:27" ht="20.25" customHeight="1" x14ac:dyDescent="0.35">
      <c r="A847" s="112" t="str">
        <f>CONCATENATE(PAO!A846,". ", "1")</f>
        <v>94. 1</v>
      </c>
      <c r="B847" s="104"/>
      <c r="C847" s="104"/>
      <c r="D847" s="104"/>
      <c r="E847" s="146"/>
      <c r="F847" s="464" t="str">
        <f>IFERROR(VLOOKUP(B847,'Validaciones SEVRI'!$D$2:$E$1000,2,FALSE),"")</f>
        <v/>
      </c>
      <c r="G847" s="465"/>
      <c r="H847" s="147"/>
      <c r="I847" s="148"/>
      <c r="K847" s="105">
        <f t="shared" ref="K847:K853" si="93">IF(B847&lt;1,0, 1)</f>
        <v>0</v>
      </c>
    </row>
    <row r="848" spans="1:27" ht="20.25" customHeight="1" x14ac:dyDescent="0.35">
      <c r="A848" s="112" t="str">
        <f>CONCATENATE(PAO!A846,". ", "2")</f>
        <v>94. 2</v>
      </c>
      <c r="B848" s="104"/>
      <c r="C848" s="104"/>
      <c r="D848" s="104"/>
      <c r="E848" s="146"/>
      <c r="F848" s="464" t="str">
        <f>IFERROR(VLOOKUP(B848,'Validaciones SEVRI'!$D$2:$E$1000,2,FALSE),"")</f>
        <v/>
      </c>
      <c r="G848" s="465"/>
      <c r="H848" s="147"/>
      <c r="I848" s="148"/>
      <c r="K848" s="105">
        <f t="shared" si="93"/>
        <v>0</v>
      </c>
    </row>
    <row r="849" spans="1:27" ht="20.25" customHeight="1" x14ac:dyDescent="0.35">
      <c r="A849" s="112" t="str">
        <f>CONCATENATE(PAO!A846,". ","3")</f>
        <v>94. 3</v>
      </c>
      <c r="B849" s="104"/>
      <c r="C849" s="104"/>
      <c r="D849" s="104"/>
      <c r="E849" s="146"/>
      <c r="F849" s="464" t="str">
        <f>IFERROR(VLOOKUP(B849,'Validaciones SEVRI'!$D$2:$E$1000,2,FALSE),"")</f>
        <v/>
      </c>
      <c r="G849" s="465"/>
      <c r="H849" s="147"/>
      <c r="I849" s="148"/>
      <c r="K849" s="105">
        <f t="shared" si="93"/>
        <v>0</v>
      </c>
    </row>
    <row r="850" spans="1:27" ht="20.25" customHeight="1" x14ac:dyDescent="0.35">
      <c r="A850" s="112" t="str">
        <f>CONCATENATE(PAO!A846,". ", "4")</f>
        <v>94. 4</v>
      </c>
      <c r="B850" s="104"/>
      <c r="C850" s="104"/>
      <c r="D850" s="104"/>
      <c r="E850" s="146"/>
      <c r="F850" s="464" t="str">
        <f>IFERROR(VLOOKUP(B850,'Validaciones SEVRI'!$D$2:$E$1000,2,FALSE),"")</f>
        <v/>
      </c>
      <c r="G850" s="465"/>
      <c r="H850" s="147"/>
      <c r="I850" s="148"/>
      <c r="K850" s="105">
        <f t="shared" si="93"/>
        <v>0</v>
      </c>
    </row>
    <row r="851" spans="1:27" ht="20.25" customHeight="1" x14ac:dyDescent="0.35">
      <c r="A851" s="112" t="str">
        <f>CONCATENATE(PAO!A846,". ", "5")</f>
        <v>94. 5</v>
      </c>
      <c r="B851" s="104"/>
      <c r="C851" s="104"/>
      <c r="D851" s="104"/>
      <c r="E851" s="146"/>
      <c r="F851" s="464" t="str">
        <f>IFERROR(VLOOKUP(B851,'Validaciones SEVRI'!$D$2:$E$1000,2,FALSE),"")</f>
        <v/>
      </c>
      <c r="G851" s="465"/>
      <c r="H851" s="147"/>
      <c r="I851" s="148"/>
      <c r="K851" s="105">
        <f t="shared" si="93"/>
        <v>0</v>
      </c>
    </row>
    <row r="852" spans="1:27" ht="20.25" customHeight="1" x14ac:dyDescent="0.35">
      <c r="A852" s="112" t="str">
        <f>CONCATENATE(PAO!A846,". ", "6")</f>
        <v>94. 6</v>
      </c>
      <c r="B852" s="104"/>
      <c r="C852" s="104"/>
      <c r="D852" s="104"/>
      <c r="E852" s="146"/>
      <c r="F852" s="464" t="str">
        <f>IFERROR(VLOOKUP(B852,'Validaciones SEVRI'!$D$2:$E$1000,2,FALSE),"")</f>
        <v/>
      </c>
      <c r="G852" s="465"/>
      <c r="H852" s="147"/>
      <c r="I852" s="148"/>
      <c r="K852" s="105">
        <f t="shared" si="93"/>
        <v>0</v>
      </c>
    </row>
    <row r="853" spans="1:27" ht="20.25" customHeight="1" thickBot="1" x14ac:dyDescent="0.4">
      <c r="A853" s="112" t="str">
        <f>CONCATENATE(PAO!A846,". ", "7")</f>
        <v>94. 7</v>
      </c>
      <c r="B853" s="104"/>
      <c r="C853" s="104"/>
      <c r="D853" s="104"/>
      <c r="E853" s="146"/>
      <c r="F853" s="464" t="str">
        <f>IFERROR(VLOOKUP(B853,'Validaciones SEVRI'!$D$2:$E$1000,2,FALSE),"")</f>
        <v/>
      </c>
      <c r="G853" s="465"/>
      <c r="H853" s="147"/>
      <c r="I853" s="148"/>
      <c r="K853" s="105">
        <f t="shared" si="93"/>
        <v>0</v>
      </c>
    </row>
    <row r="854" spans="1:27" s="140" customFormat="1" ht="50.15" customHeight="1" thickBot="1" x14ac:dyDescent="0.3">
      <c r="A854" s="181" t="s">
        <v>935</v>
      </c>
      <c r="B854" s="459">
        <f>+PAO!B853</f>
        <v>0</v>
      </c>
      <c r="C854" s="460"/>
      <c r="D854" s="460"/>
      <c r="E854" s="460"/>
      <c r="F854" s="460"/>
      <c r="G854" s="460"/>
      <c r="H854" s="460"/>
      <c r="I854" s="460"/>
      <c r="J854" s="106"/>
      <c r="K854" s="105"/>
      <c r="L854" s="106"/>
      <c r="M854" s="106"/>
      <c r="N854" s="106"/>
      <c r="O854" s="106"/>
      <c r="P854" s="106"/>
      <c r="Q854" s="106"/>
      <c r="R854" s="106"/>
      <c r="S854" s="106"/>
      <c r="T854" s="106"/>
      <c r="U854" s="106"/>
      <c r="V854" s="106"/>
      <c r="W854" s="106"/>
      <c r="X854" s="106"/>
      <c r="Y854" s="106"/>
      <c r="Z854" s="106"/>
      <c r="AA854" s="106"/>
    </row>
    <row r="855" spans="1:27" ht="50.15" customHeight="1" x14ac:dyDescent="0.35">
      <c r="A855" s="180" t="s">
        <v>936</v>
      </c>
      <c r="B855" s="461" t="str">
        <f>CONCATENATE(PAO!A855,". ",PAO!A856)</f>
        <v xml:space="preserve">95. </v>
      </c>
      <c r="C855" s="462"/>
      <c r="D855" s="462"/>
      <c r="E855" s="462"/>
      <c r="F855" s="462"/>
      <c r="G855" s="462"/>
      <c r="H855" s="462"/>
      <c r="I855" s="463"/>
      <c r="K855" s="110"/>
      <c r="L855" s="114"/>
      <c r="M855" s="114"/>
      <c r="N855" s="111"/>
      <c r="O855" s="111"/>
      <c r="P855" s="111"/>
      <c r="Q855" s="111"/>
      <c r="R855" s="111"/>
      <c r="S855" s="111"/>
      <c r="T855" s="111"/>
      <c r="U855" s="111"/>
      <c r="V855" s="111"/>
      <c r="W855" s="111"/>
      <c r="X855" s="111"/>
      <c r="Y855" s="111"/>
      <c r="Z855" s="111"/>
      <c r="AA855" s="111"/>
    </row>
    <row r="856" spans="1:27" ht="20.25" customHeight="1" x14ac:dyDescent="0.35">
      <c r="A856" s="112" t="str">
        <f>CONCATENATE(PAO!A855,". ", "1")</f>
        <v>95. 1</v>
      </c>
      <c r="B856" s="104"/>
      <c r="C856" s="104"/>
      <c r="D856" s="104"/>
      <c r="E856" s="146"/>
      <c r="F856" s="464" t="str">
        <f>IFERROR(VLOOKUP(B856,'Validaciones SEVRI'!$D$2:$E$1000,2,FALSE),"")</f>
        <v/>
      </c>
      <c r="G856" s="465"/>
      <c r="H856" s="147"/>
      <c r="I856" s="148"/>
      <c r="K856" s="105">
        <f t="shared" ref="K856:K862" si="94">IF(B856&lt;1,0, 1)</f>
        <v>0</v>
      </c>
    </row>
    <row r="857" spans="1:27" ht="20.25" customHeight="1" x14ac:dyDescent="0.35">
      <c r="A857" s="112" t="str">
        <f>CONCATENATE(PAO!A855,". ", "2")</f>
        <v>95. 2</v>
      </c>
      <c r="B857" s="104"/>
      <c r="C857" s="104"/>
      <c r="D857" s="104"/>
      <c r="E857" s="146"/>
      <c r="F857" s="464" t="str">
        <f>IFERROR(VLOOKUP(B857,'Validaciones SEVRI'!$D$2:$E$1000,2,FALSE),"")</f>
        <v/>
      </c>
      <c r="G857" s="465"/>
      <c r="H857" s="147"/>
      <c r="I857" s="148"/>
      <c r="K857" s="105">
        <f t="shared" si="94"/>
        <v>0</v>
      </c>
    </row>
    <row r="858" spans="1:27" ht="20.25" customHeight="1" x14ac:dyDescent="0.35">
      <c r="A858" s="112" t="str">
        <f>CONCATENATE(PAO!A855,". ","3")</f>
        <v>95. 3</v>
      </c>
      <c r="B858" s="104"/>
      <c r="C858" s="104"/>
      <c r="D858" s="104"/>
      <c r="E858" s="146"/>
      <c r="F858" s="464" t="str">
        <f>IFERROR(VLOOKUP(B858,'Validaciones SEVRI'!$D$2:$E$1000,2,FALSE),"")</f>
        <v/>
      </c>
      <c r="G858" s="465"/>
      <c r="H858" s="147"/>
      <c r="I858" s="148"/>
      <c r="K858" s="105">
        <f t="shared" si="94"/>
        <v>0</v>
      </c>
    </row>
    <row r="859" spans="1:27" ht="20.25" customHeight="1" x14ac:dyDescent="0.35">
      <c r="A859" s="112" t="str">
        <f>CONCATENATE(PAO!A855,". ", "4")</f>
        <v>95. 4</v>
      </c>
      <c r="B859" s="104"/>
      <c r="C859" s="104"/>
      <c r="D859" s="104"/>
      <c r="E859" s="146"/>
      <c r="F859" s="464" t="str">
        <f>IFERROR(VLOOKUP(B859,'Validaciones SEVRI'!$D$2:$E$1000,2,FALSE),"")</f>
        <v/>
      </c>
      <c r="G859" s="465"/>
      <c r="H859" s="147"/>
      <c r="I859" s="148"/>
      <c r="K859" s="105">
        <f t="shared" si="94"/>
        <v>0</v>
      </c>
    </row>
    <row r="860" spans="1:27" ht="20.25" customHeight="1" x14ac:dyDescent="0.35">
      <c r="A860" s="112" t="str">
        <f>CONCATENATE(PAO!A855,". ", "5")</f>
        <v>95. 5</v>
      </c>
      <c r="B860" s="104"/>
      <c r="C860" s="104"/>
      <c r="D860" s="104"/>
      <c r="E860" s="146"/>
      <c r="F860" s="464" t="str">
        <f>IFERROR(VLOOKUP(B860,'Validaciones SEVRI'!$D$2:$E$1000,2,FALSE),"")</f>
        <v/>
      </c>
      <c r="G860" s="465"/>
      <c r="H860" s="147"/>
      <c r="I860" s="148"/>
      <c r="K860" s="105">
        <f t="shared" si="94"/>
        <v>0</v>
      </c>
    </row>
    <row r="861" spans="1:27" ht="20.25" customHeight="1" x14ac:dyDescent="0.35">
      <c r="A861" s="112" t="str">
        <f>CONCATENATE(PAO!A855,". ", "6")</f>
        <v>95. 6</v>
      </c>
      <c r="B861" s="104"/>
      <c r="C861" s="104"/>
      <c r="D861" s="104"/>
      <c r="E861" s="146"/>
      <c r="F861" s="464" t="str">
        <f>IFERROR(VLOOKUP(B861,'Validaciones SEVRI'!$D$2:$E$1000,2,FALSE),"")</f>
        <v/>
      </c>
      <c r="G861" s="465"/>
      <c r="H861" s="147"/>
      <c r="I861" s="148"/>
      <c r="K861" s="105">
        <f t="shared" si="94"/>
        <v>0</v>
      </c>
    </row>
    <row r="862" spans="1:27" ht="20.25" customHeight="1" thickBot="1" x14ac:dyDescent="0.4">
      <c r="A862" s="112" t="str">
        <f>CONCATENATE(PAO!A855,". ", "7")</f>
        <v>95. 7</v>
      </c>
      <c r="B862" s="104"/>
      <c r="C862" s="104"/>
      <c r="D862" s="104"/>
      <c r="E862" s="146"/>
      <c r="F862" s="464" t="str">
        <f>IFERROR(VLOOKUP(B862,'Validaciones SEVRI'!$D$2:$E$1000,2,FALSE),"")</f>
        <v/>
      </c>
      <c r="G862" s="465"/>
      <c r="H862" s="147"/>
      <c r="I862" s="148"/>
      <c r="K862" s="105">
        <f t="shared" si="94"/>
        <v>0</v>
      </c>
    </row>
    <row r="863" spans="1:27" s="140" customFormat="1" ht="50.15" customHeight="1" thickBot="1" x14ac:dyDescent="0.3">
      <c r="A863" s="181" t="s">
        <v>935</v>
      </c>
      <c r="B863" s="459">
        <f>+PAO!B862</f>
        <v>0</v>
      </c>
      <c r="C863" s="460"/>
      <c r="D863" s="460"/>
      <c r="E863" s="460"/>
      <c r="F863" s="460"/>
      <c r="G863" s="460"/>
      <c r="H863" s="460"/>
      <c r="I863" s="460"/>
      <c r="J863" s="106"/>
      <c r="K863" s="105"/>
      <c r="L863" s="106"/>
      <c r="M863" s="106"/>
      <c r="N863" s="106"/>
      <c r="O863" s="106"/>
      <c r="P863" s="106"/>
      <c r="Q863" s="106"/>
      <c r="R863" s="106"/>
      <c r="S863" s="106"/>
      <c r="T863" s="106"/>
      <c r="U863" s="106"/>
      <c r="V863" s="106"/>
      <c r="W863" s="106"/>
      <c r="X863" s="106"/>
      <c r="Y863" s="106"/>
      <c r="Z863" s="106"/>
      <c r="AA863" s="106"/>
    </row>
    <row r="864" spans="1:27" ht="50.15" customHeight="1" x14ac:dyDescent="0.35">
      <c r="A864" s="180" t="s">
        <v>936</v>
      </c>
      <c r="B864" s="461" t="str">
        <f>CONCATENATE(PAO!A864,". ",PAO!A865)</f>
        <v xml:space="preserve">96. </v>
      </c>
      <c r="C864" s="462"/>
      <c r="D864" s="462"/>
      <c r="E864" s="462"/>
      <c r="F864" s="462"/>
      <c r="G864" s="462"/>
      <c r="H864" s="462"/>
      <c r="I864" s="463"/>
      <c r="K864" s="110"/>
      <c r="L864" s="114"/>
      <c r="M864" s="114"/>
      <c r="N864" s="111"/>
      <c r="O864" s="111"/>
      <c r="P864" s="111"/>
      <c r="Q864" s="111"/>
      <c r="R864" s="111"/>
      <c r="S864" s="111"/>
      <c r="T864" s="111"/>
      <c r="U864" s="111"/>
      <c r="V864" s="111"/>
      <c r="W864" s="111"/>
      <c r="X864" s="111"/>
      <c r="Y864" s="111"/>
      <c r="Z864" s="111"/>
      <c r="AA864" s="111"/>
    </row>
    <row r="865" spans="1:27" ht="20.25" customHeight="1" x14ac:dyDescent="0.35">
      <c r="A865" s="112" t="str">
        <f>CONCATENATE(PAO!A864,". ", "1")</f>
        <v>96. 1</v>
      </c>
      <c r="B865" s="104"/>
      <c r="C865" s="104"/>
      <c r="D865" s="104"/>
      <c r="E865" s="146"/>
      <c r="F865" s="464" t="str">
        <f>IFERROR(VLOOKUP(B865,'Validaciones SEVRI'!$D$2:$E$1000,2,FALSE),"")</f>
        <v/>
      </c>
      <c r="G865" s="465"/>
      <c r="H865" s="147"/>
      <c r="I865" s="148"/>
      <c r="K865" s="105">
        <f t="shared" ref="K865:K871" si="95">IF(B865&lt;1,0, 1)</f>
        <v>0</v>
      </c>
    </row>
    <row r="866" spans="1:27" ht="20.25" customHeight="1" x14ac:dyDescent="0.35">
      <c r="A866" s="112" t="str">
        <f>CONCATENATE(PAO!A864,". ", "2")</f>
        <v>96. 2</v>
      </c>
      <c r="B866" s="104"/>
      <c r="C866" s="104"/>
      <c r="D866" s="104"/>
      <c r="E866" s="146"/>
      <c r="F866" s="464" t="str">
        <f>IFERROR(VLOOKUP(B866,'Validaciones SEVRI'!$D$2:$E$1000,2,FALSE),"")</f>
        <v/>
      </c>
      <c r="G866" s="465"/>
      <c r="H866" s="147"/>
      <c r="I866" s="148"/>
      <c r="K866" s="105">
        <f t="shared" si="95"/>
        <v>0</v>
      </c>
    </row>
    <row r="867" spans="1:27" ht="20.25" customHeight="1" x14ac:dyDescent="0.35">
      <c r="A867" s="112" t="str">
        <f>CONCATENATE(PAO!A864,". ","3")</f>
        <v>96. 3</v>
      </c>
      <c r="B867" s="104"/>
      <c r="C867" s="104"/>
      <c r="D867" s="104"/>
      <c r="E867" s="146"/>
      <c r="F867" s="464" t="str">
        <f>IFERROR(VLOOKUP(B867,'Validaciones SEVRI'!$D$2:$E$1000,2,FALSE),"")</f>
        <v/>
      </c>
      <c r="G867" s="465"/>
      <c r="H867" s="147"/>
      <c r="I867" s="148"/>
      <c r="K867" s="105">
        <f t="shared" si="95"/>
        <v>0</v>
      </c>
    </row>
    <row r="868" spans="1:27" ht="20.25" customHeight="1" x14ac:dyDescent="0.35">
      <c r="A868" s="112" t="str">
        <f>CONCATENATE(PAO!A864,". ", "4")</f>
        <v>96. 4</v>
      </c>
      <c r="B868" s="104"/>
      <c r="C868" s="104"/>
      <c r="D868" s="104"/>
      <c r="E868" s="146"/>
      <c r="F868" s="464" t="str">
        <f>IFERROR(VLOOKUP(B868,'Validaciones SEVRI'!$D$2:$E$1000,2,FALSE),"")</f>
        <v/>
      </c>
      <c r="G868" s="465"/>
      <c r="H868" s="147"/>
      <c r="I868" s="148"/>
      <c r="K868" s="105">
        <f t="shared" si="95"/>
        <v>0</v>
      </c>
    </row>
    <row r="869" spans="1:27" ht="20.25" customHeight="1" x14ac:dyDescent="0.35">
      <c r="A869" s="112" t="str">
        <f>CONCATENATE(PAO!A864,". ", "5")</f>
        <v>96. 5</v>
      </c>
      <c r="B869" s="104"/>
      <c r="C869" s="104"/>
      <c r="D869" s="104"/>
      <c r="E869" s="146"/>
      <c r="F869" s="464" t="str">
        <f>IFERROR(VLOOKUP(B869,'Validaciones SEVRI'!$D$2:$E$1000,2,FALSE),"")</f>
        <v/>
      </c>
      <c r="G869" s="465"/>
      <c r="H869" s="147"/>
      <c r="I869" s="148"/>
      <c r="K869" s="105">
        <f t="shared" si="95"/>
        <v>0</v>
      </c>
    </row>
    <row r="870" spans="1:27" ht="20.25" customHeight="1" x14ac:dyDescent="0.35">
      <c r="A870" s="112" t="str">
        <f>CONCATENATE(PAO!A864,". ", "6")</f>
        <v>96. 6</v>
      </c>
      <c r="B870" s="104"/>
      <c r="C870" s="104"/>
      <c r="D870" s="104"/>
      <c r="E870" s="146"/>
      <c r="F870" s="464" t="str">
        <f>IFERROR(VLOOKUP(B870,'Validaciones SEVRI'!$D$2:$E$1000,2,FALSE),"")</f>
        <v/>
      </c>
      <c r="G870" s="465"/>
      <c r="H870" s="147"/>
      <c r="I870" s="148"/>
      <c r="K870" s="105">
        <f t="shared" si="95"/>
        <v>0</v>
      </c>
    </row>
    <row r="871" spans="1:27" ht="20.25" customHeight="1" thickBot="1" x14ac:dyDescent="0.4">
      <c r="A871" s="112" t="str">
        <f>CONCATENATE(PAO!A864,". ", "7")</f>
        <v>96. 7</v>
      </c>
      <c r="B871" s="104"/>
      <c r="C871" s="104"/>
      <c r="D871" s="104"/>
      <c r="E871" s="146"/>
      <c r="F871" s="464" t="str">
        <f>IFERROR(VLOOKUP(B871,'Validaciones SEVRI'!$D$2:$E$1000,2,FALSE),"")</f>
        <v/>
      </c>
      <c r="G871" s="465"/>
      <c r="H871" s="147"/>
      <c r="I871" s="148"/>
      <c r="K871" s="105">
        <f t="shared" si="95"/>
        <v>0</v>
      </c>
    </row>
    <row r="872" spans="1:27" s="140" customFormat="1" ht="50.15" customHeight="1" thickBot="1" x14ac:dyDescent="0.3">
      <c r="A872" s="181" t="s">
        <v>935</v>
      </c>
      <c r="B872" s="459">
        <f>+PAO!B871</f>
        <v>0</v>
      </c>
      <c r="C872" s="460"/>
      <c r="D872" s="460"/>
      <c r="E872" s="460"/>
      <c r="F872" s="460"/>
      <c r="G872" s="460"/>
      <c r="H872" s="460"/>
      <c r="I872" s="460"/>
      <c r="J872" s="106"/>
      <c r="K872" s="105"/>
      <c r="L872" s="106"/>
      <c r="M872" s="106"/>
      <c r="N872" s="106"/>
      <c r="O872" s="106"/>
      <c r="P872" s="106"/>
      <c r="Q872" s="106"/>
      <c r="R872" s="106"/>
      <c r="S872" s="106"/>
      <c r="T872" s="106"/>
      <c r="U872" s="106"/>
      <c r="V872" s="106"/>
      <c r="W872" s="106"/>
      <c r="X872" s="106"/>
      <c r="Y872" s="106"/>
      <c r="Z872" s="106"/>
      <c r="AA872" s="106"/>
    </row>
    <row r="873" spans="1:27" ht="50.15" customHeight="1" x14ac:dyDescent="0.35">
      <c r="A873" s="180" t="s">
        <v>936</v>
      </c>
      <c r="B873" s="461" t="str">
        <f>CONCATENATE(PAO!A873,". ",PAO!A874)</f>
        <v xml:space="preserve">97. </v>
      </c>
      <c r="C873" s="462"/>
      <c r="D873" s="462"/>
      <c r="E873" s="462"/>
      <c r="F873" s="462"/>
      <c r="G873" s="462"/>
      <c r="H873" s="462"/>
      <c r="I873" s="463"/>
      <c r="K873" s="110"/>
      <c r="L873" s="114"/>
      <c r="M873" s="114"/>
      <c r="N873" s="111"/>
      <c r="O873" s="111"/>
      <c r="P873" s="111"/>
      <c r="Q873" s="111"/>
      <c r="R873" s="111"/>
      <c r="S873" s="111"/>
      <c r="T873" s="111"/>
      <c r="U873" s="111"/>
      <c r="V873" s="111"/>
      <c r="W873" s="111"/>
      <c r="X873" s="111"/>
      <c r="Y873" s="111"/>
      <c r="Z873" s="111"/>
      <c r="AA873" s="111"/>
    </row>
    <row r="874" spans="1:27" ht="20.25" customHeight="1" x14ac:dyDescent="0.35">
      <c r="A874" s="112" t="str">
        <f>CONCATENATE(PAO!A873,". ", "1")</f>
        <v>97. 1</v>
      </c>
      <c r="B874" s="104"/>
      <c r="C874" s="104"/>
      <c r="D874" s="104"/>
      <c r="E874" s="146"/>
      <c r="F874" s="464" t="str">
        <f>IFERROR(VLOOKUP(B874,'Validaciones SEVRI'!$D$2:$E$1000,2,FALSE),"")</f>
        <v/>
      </c>
      <c r="G874" s="465"/>
      <c r="H874" s="147"/>
      <c r="I874" s="148"/>
      <c r="K874" s="105">
        <f t="shared" ref="K874:K880" si="96">IF(B874&lt;1,0, 1)</f>
        <v>0</v>
      </c>
    </row>
    <row r="875" spans="1:27" ht="20.25" customHeight="1" x14ac:dyDescent="0.35">
      <c r="A875" s="112" t="str">
        <f>CONCATENATE(PAO!A873,". ", "2")</f>
        <v>97. 2</v>
      </c>
      <c r="B875" s="104"/>
      <c r="C875" s="104"/>
      <c r="D875" s="104"/>
      <c r="E875" s="146"/>
      <c r="F875" s="464" t="str">
        <f>IFERROR(VLOOKUP(B875,'Validaciones SEVRI'!$D$2:$E$1000,2,FALSE),"")</f>
        <v/>
      </c>
      <c r="G875" s="465"/>
      <c r="H875" s="147"/>
      <c r="I875" s="148"/>
      <c r="K875" s="105">
        <f t="shared" si="96"/>
        <v>0</v>
      </c>
    </row>
    <row r="876" spans="1:27" ht="20.25" customHeight="1" x14ac:dyDescent="0.35">
      <c r="A876" s="112" t="str">
        <f>CONCATENATE(PAO!A873,". ","3")</f>
        <v>97. 3</v>
      </c>
      <c r="B876" s="104"/>
      <c r="C876" s="104"/>
      <c r="D876" s="104"/>
      <c r="E876" s="146"/>
      <c r="F876" s="464" t="str">
        <f>IFERROR(VLOOKUP(B876,'Validaciones SEVRI'!$D$2:$E$1000,2,FALSE),"")</f>
        <v/>
      </c>
      <c r="G876" s="465"/>
      <c r="H876" s="147"/>
      <c r="I876" s="148"/>
      <c r="K876" s="105">
        <f t="shared" si="96"/>
        <v>0</v>
      </c>
    </row>
    <row r="877" spans="1:27" ht="20.25" customHeight="1" x14ac:dyDescent="0.35">
      <c r="A877" s="112" t="str">
        <f>CONCATENATE(PAO!A873,". ", "4")</f>
        <v>97. 4</v>
      </c>
      <c r="B877" s="104"/>
      <c r="C877" s="104"/>
      <c r="D877" s="104"/>
      <c r="E877" s="146"/>
      <c r="F877" s="464" t="str">
        <f>IFERROR(VLOOKUP(B877,'Validaciones SEVRI'!$D$2:$E$1000,2,FALSE),"")</f>
        <v/>
      </c>
      <c r="G877" s="465"/>
      <c r="H877" s="147"/>
      <c r="I877" s="148"/>
      <c r="K877" s="105">
        <f t="shared" si="96"/>
        <v>0</v>
      </c>
    </row>
    <row r="878" spans="1:27" ht="20.25" customHeight="1" x14ac:dyDescent="0.35">
      <c r="A878" s="112" t="str">
        <f>CONCATENATE(PAO!A873,". ", "5")</f>
        <v>97. 5</v>
      </c>
      <c r="B878" s="104"/>
      <c r="C878" s="104"/>
      <c r="D878" s="104"/>
      <c r="E878" s="146"/>
      <c r="F878" s="464" t="str">
        <f>IFERROR(VLOOKUP(B878,'Validaciones SEVRI'!$D$2:$E$1000,2,FALSE),"")</f>
        <v/>
      </c>
      <c r="G878" s="465"/>
      <c r="H878" s="147"/>
      <c r="I878" s="148"/>
      <c r="K878" s="105">
        <f t="shared" si="96"/>
        <v>0</v>
      </c>
    </row>
    <row r="879" spans="1:27" ht="20.25" customHeight="1" x14ac:dyDescent="0.35">
      <c r="A879" s="112" t="str">
        <f>CONCATENATE(PAO!A873,". ", "6")</f>
        <v>97. 6</v>
      </c>
      <c r="B879" s="104"/>
      <c r="C879" s="104"/>
      <c r="D879" s="104"/>
      <c r="E879" s="146"/>
      <c r="F879" s="464" t="str">
        <f>IFERROR(VLOOKUP(B879,'Validaciones SEVRI'!$D$2:$E$1000,2,FALSE),"")</f>
        <v/>
      </c>
      <c r="G879" s="465"/>
      <c r="H879" s="147"/>
      <c r="I879" s="148"/>
      <c r="K879" s="105">
        <f t="shared" si="96"/>
        <v>0</v>
      </c>
    </row>
    <row r="880" spans="1:27" ht="20.25" customHeight="1" thickBot="1" x14ac:dyDescent="0.4">
      <c r="A880" s="112" t="str">
        <f>CONCATENATE(PAO!A873,". ", "7")</f>
        <v>97. 7</v>
      </c>
      <c r="B880" s="104"/>
      <c r="C880" s="104"/>
      <c r="D880" s="104"/>
      <c r="E880" s="146"/>
      <c r="F880" s="464" t="str">
        <f>IFERROR(VLOOKUP(B880,'Validaciones SEVRI'!$D$2:$E$1000,2,FALSE),"")</f>
        <v/>
      </c>
      <c r="G880" s="465"/>
      <c r="H880" s="147"/>
      <c r="I880" s="148"/>
      <c r="K880" s="105">
        <f t="shared" si="96"/>
        <v>0</v>
      </c>
    </row>
    <row r="881" spans="1:27" s="140" customFormat="1" ht="50.15" customHeight="1" thickBot="1" x14ac:dyDescent="0.3">
      <c r="A881" s="181" t="s">
        <v>935</v>
      </c>
      <c r="B881" s="459">
        <f>+PAO!B880</f>
        <v>0</v>
      </c>
      <c r="C881" s="460"/>
      <c r="D881" s="460"/>
      <c r="E881" s="460"/>
      <c r="F881" s="460"/>
      <c r="G881" s="460"/>
      <c r="H881" s="460"/>
      <c r="I881" s="460"/>
      <c r="J881" s="106"/>
      <c r="K881" s="105"/>
      <c r="L881" s="106"/>
      <c r="M881" s="106"/>
      <c r="N881" s="106"/>
      <c r="O881" s="106"/>
      <c r="P881" s="106"/>
      <c r="Q881" s="106"/>
      <c r="R881" s="106"/>
      <c r="S881" s="106"/>
      <c r="T881" s="106"/>
      <c r="U881" s="106"/>
      <c r="V881" s="106"/>
      <c r="W881" s="106"/>
      <c r="X881" s="106"/>
      <c r="Y881" s="106"/>
      <c r="Z881" s="106"/>
      <c r="AA881" s="106"/>
    </row>
    <row r="882" spans="1:27" ht="50.15" customHeight="1" x14ac:dyDescent="0.35">
      <c r="A882" s="180" t="s">
        <v>936</v>
      </c>
      <c r="B882" s="461" t="str">
        <f>CONCATENATE(PAO!A882,". ",PAO!A883)</f>
        <v xml:space="preserve">98. </v>
      </c>
      <c r="C882" s="462"/>
      <c r="D882" s="462"/>
      <c r="E882" s="462"/>
      <c r="F882" s="462"/>
      <c r="G882" s="462"/>
      <c r="H882" s="462"/>
      <c r="I882" s="463"/>
      <c r="K882" s="110"/>
      <c r="L882" s="114"/>
      <c r="M882" s="114"/>
      <c r="N882" s="111"/>
      <c r="O882" s="111"/>
      <c r="P882" s="111"/>
      <c r="Q882" s="111"/>
      <c r="R882" s="111"/>
      <c r="S882" s="111"/>
      <c r="T882" s="111"/>
      <c r="U882" s="111"/>
      <c r="V882" s="111"/>
      <c r="W882" s="111"/>
      <c r="X882" s="111"/>
      <c r="Y882" s="111"/>
      <c r="Z882" s="111"/>
      <c r="AA882" s="111"/>
    </row>
    <row r="883" spans="1:27" ht="20.25" customHeight="1" x14ac:dyDescent="0.35">
      <c r="A883" s="112" t="str">
        <f>CONCATENATE(PAO!A882,". ", "1")</f>
        <v>98. 1</v>
      </c>
      <c r="B883" s="104"/>
      <c r="C883" s="104"/>
      <c r="D883" s="104"/>
      <c r="E883" s="146"/>
      <c r="F883" s="464" t="str">
        <f>IFERROR(VLOOKUP(B883,'Validaciones SEVRI'!$D$2:$E$1000,2,FALSE),"")</f>
        <v/>
      </c>
      <c r="G883" s="465"/>
      <c r="H883" s="147"/>
      <c r="I883" s="148"/>
      <c r="K883" s="105">
        <f t="shared" ref="K883:K889" si="97">IF(B883&lt;1,0, 1)</f>
        <v>0</v>
      </c>
    </row>
    <row r="884" spans="1:27" ht="20.25" customHeight="1" x14ac:dyDescent="0.35">
      <c r="A884" s="112" t="str">
        <f>CONCATENATE(PAO!A882,". ", "2")</f>
        <v>98. 2</v>
      </c>
      <c r="B884" s="104"/>
      <c r="C884" s="104"/>
      <c r="D884" s="104"/>
      <c r="E884" s="146"/>
      <c r="F884" s="464" t="str">
        <f>IFERROR(VLOOKUP(B884,'Validaciones SEVRI'!$D$2:$E$1000,2,FALSE),"")</f>
        <v/>
      </c>
      <c r="G884" s="465"/>
      <c r="H884" s="147"/>
      <c r="I884" s="148"/>
      <c r="K884" s="105">
        <f t="shared" si="97"/>
        <v>0</v>
      </c>
    </row>
    <row r="885" spans="1:27" ht="20.25" customHeight="1" x14ac:dyDescent="0.35">
      <c r="A885" s="112" t="str">
        <f>CONCATENATE(PAO!A882,". ","3")</f>
        <v>98. 3</v>
      </c>
      <c r="B885" s="104"/>
      <c r="C885" s="104"/>
      <c r="D885" s="104"/>
      <c r="E885" s="146"/>
      <c r="F885" s="464" t="str">
        <f>IFERROR(VLOOKUP(B885,'Validaciones SEVRI'!$D$2:$E$1000,2,FALSE),"")</f>
        <v/>
      </c>
      <c r="G885" s="465"/>
      <c r="H885" s="147"/>
      <c r="I885" s="148"/>
      <c r="K885" s="105">
        <f t="shared" si="97"/>
        <v>0</v>
      </c>
    </row>
    <row r="886" spans="1:27" ht="20.25" customHeight="1" x14ac:dyDescent="0.35">
      <c r="A886" s="112" t="str">
        <f>CONCATENATE(PAO!A882,". ", "4")</f>
        <v>98. 4</v>
      </c>
      <c r="B886" s="104"/>
      <c r="C886" s="104"/>
      <c r="D886" s="104"/>
      <c r="E886" s="146"/>
      <c r="F886" s="464" t="str">
        <f>IFERROR(VLOOKUP(B886,'Validaciones SEVRI'!$D$2:$E$1000,2,FALSE),"")</f>
        <v/>
      </c>
      <c r="G886" s="465"/>
      <c r="H886" s="147"/>
      <c r="I886" s="148"/>
      <c r="K886" s="105">
        <f t="shared" si="97"/>
        <v>0</v>
      </c>
    </row>
    <row r="887" spans="1:27" ht="20.25" customHeight="1" x14ac:dyDescent="0.35">
      <c r="A887" s="112" t="str">
        <f>CONCATENATE(PAO!A882,". ", "5")</f>
        <v>98. 5</v>
      </c>
      <c r="B887" s="104"/>
      <c r="C887" s="104"/>
      <c r="D887" s="104"/>
      <c r="E887" s="146"/>
      <c r="F887" s="464" t="str">
        <f>IFERROR(VLOOKUP(B887,'Validaciones SEVRI'!$D$2:$E$1000,2,FALSE),"")</f>
        <v/>
      </c>
      <c r="G887" s="465"/>
      <c r="H887" s="147"/>
      <c r="I887" s="148"/>
      <c r="K887" s="105">
        <f t="shared" si="97"/>
        <v>0</v>
      </c>
    </row>
    <row r="888" spans="1:27" ht="20.25" customHeight="1" x14ac:dyDescent="0.35">
      <c r="A888" s="112" t="str">
        <f>CONCATENATE(PAO!A882,". ", "6")</f>
        <v>98. 6</v>
      </c>
      <c r="B888" s="104"/>
      <c r="C888" s="104"/>
      <c r="D888" s="104"/>
      <c r="E888" s="146"/>
      <c r="F888" s="464" t="str">
        <f>IFERROR(VLOOKUP(B888,'Validaciones SEVRI'!$D$2:$E$1000,2,FALSE),"")</f>
        <v/>
      </c>
      <c r="G888" s="465"/>
      <c r="H888" s="147"/>
      <c r="I888" s="148"/>
      <c r="K888" s="105">
        <f t="shared" si="97"/>
        <v>0</v>
      </c>
    </row>
    <row r="889" spans="1:27" ht="20.25" customHeight="1" thickBot="1" x14ac:dyDescent="0.4">
      <c r="A889" s="112" t="str">
        <f>CONCATENATE(PAO!A882,". ", "7")</f>
        <v>98. 7</v>
      </c>
      <c r="B889" s="104"/>
      <c r="C889" s="104"/>
      <c r="D889" s="104"/>
      <c r="E889" s="146"/>
      <c r="F889" s="464" t="str">
        <f>IFERROR(VLOOKUP(B889,'Validaciones SEVRI'!$D$2:$E$1000,2,FALSE),"")</f>
        <v/>
      </c>
      <c r="G889" s="465"/>
      <c r="H889" s="147"/>
      <c r="I889" s="148"/>
      <c r="K889" s="105">
        <f t="shared" si="97"/>
        <v>0</v>
      </c>
    </row>
    <row r="890" spans="1:27" s="140" customFormat="1" ht="50.15" customHeight="1" thickBot="1" x14ac:dyDescent="0.3">
      <c r="A890" s="181" t="s">
        <v>935</v>
      </c>
      <c r="B890" s="459">
        <f>+PAO!B889</f>
        <v>0</v>
      </c>
      <c r="C890" s="460"/>
      <c r="D890" s="460"/>
      <c r="E890" s="460"/>
      <c r="F890" s="460"/>
      <c r="G890" s="460"/>
      <c r="H890" s="460"/>
      <c r="I890" s="460"/>
      <c r="J890" s="106"/>
      <c r="K890" s="105"/>
      <c r="L890" s="106"/>
      <c r="M890" s="106"/>
      <c r="N890" s="106"/>
      <c r="O890" s="106"/>
      <c r="P890" s="106"/>
      <c r="Q890" s="106"/>
      <c r="R890" s="106"/>
      <c r="S890" s="106"/>
      <c r="T890" s="106"/>
      <c r="U890" s="106"/>
      <c r="V890" s="106"/>
      <c r="W890" s="106"/>
      <c r="X890" s="106"/>
      <c r="Y890" s="106"/>
      <c r="Z890" s="106"/>
      <c r="AA890" s="106"/>
    </row>
    <row r="891" spans="1:27" ht="50.15" customHeight="1" x14ac:dyDescent="0.35">
      <c r="A891" s="180" t="s">
        <v>936</v>
      </c>
      <c r="B891" s="461" t="str">
        <f>CONCATENATE(PAO!A891,". ",PAO!A892)</f>
        <v xml:space="preserve">99. </v>
      </c>
      <c r="C891" s="462"/>
      <c r="D891" s="462"/>
      <c r="E891" s="462"/>
      <c r="F891" s="462"/>
      <c r="G891" s="462"/>
      <c r="H891" s="462"/>
      <c r="I891" s="463"/>
      <c r="K891" s="110"/>
      <c r="L891" s="114"/>
      <c r="M891" s="114"/>
      <c r="N891" s="111"/>
      <c r="O891" s="111"/>
      <c r="P891" s="111"/>
      <c r="Q891" s="111"/>
      <c r="R891" s="111"/>
      <c r="S891" s="111"/>
      <c r="T891" s="111"/>
      <c r="U891" s="111"/>
      <c r="V891" s="111"/>
      <c r="W891" s="111"/>
      <c r="X891" s="111"/>
      <c r="Y891" s="111"/>
      <c r="Z891" s="111"/>
      <c r="AA891" s="111"/>
    </row>
    <row r="892" spans="1:27" ht="20.25" customHeight="1" x14ac:dyDescent="0.35">
      <c r="A892" s="112" t="str">
        <f>CONCATENATE(PAO!A891,". ", "1")</f>
        <v>99. 1</v>
      </c>
      <c r="B892" s="104"/>
      <c r="C892" s="104"/>
      <c r="D892" s="104"/>
      <c r="E892" s="146"/>
      <c r="F892" s="464" t="str">
        <f>IFERROR(VLOOKUP(B892,'Validaciones SEVRI'!$D$2:$E$1000,2,FALSE),"")</f>
        <v/>
      </c>
      <c r="G892" s="465"/>
      <c r="H892" s="147"/>
      <c r="I892" s="148"/>
      <c r="K892" s="105">
        <f t="shared" ref="K892:K898" si="98">IF(B892&lt;1,0, 1)</f>
        <v>0</v>
      </c>
    </row>
    <row r="893" spans="1:27" ht="20.25" customHeight="1" x14ac:dyDescent="0.35">
      <c r="A893" s="112" t="str">
        <f>CONCATENATE(PAO!A891,". ", "2")</f>
        <v>99. 2</v>
      </c>
      <c r="B893" s="104"/>
      <c r="C893" s="104"/>
      <c r="D893" s="104"/>
      <c r="E893" s="146"/>
      <c r="F893" s="464" t="str">
        <f>IFERROR(VLOOKUP(B893,'Validaciones SEVRI'!$D$2:$E$1000,2,FALSE),"")</f>
        <v/>
      </c>
      <c r="G893" s="465"/>
      <c r="H893" s="147"/>
      <c r="I893" s="148"/>
      <c r="K893" s="105">
        <f t="shared" si="98"/>
        <v>0</v>
      </c>
    </row>
    <row r="894" spans="1:27" ht="20.25" customHeight="1" x14ac:dyDescent="0.35">
      <c r="A894" s="112" t="str">
        <f>CONCATENATE(PAO!A891,". ","3")</f>
        <v>99. 3</v>
      </c>
      <c r="B894" s="104"/>
      <c r="C894" s="104"/>
      <c r="D894" s="104"/>
      <c r="E894" s="146"/>
      <c r="F894" s="464" t="str">
        <f>IFERROR(VLOOKUP(B894,'Validaciones SEVRI'!$D$2:$E$1000,2,FALSE),"")</f>
        <v/>
      </c>
      <c r="G894" s="465"/>
      <c r="H894" s="147"/>
      <c r="I894" s="148"/>
      <c r="K894" s="105">
        <f t="shared" si="98"/>
        <v>0</v>
      </c>
    </row>
    <row r="895" spans="1:27" ht="20.25" customHeight="1" x14ac:dyDescent="0.35">
      <c r="A895" s="112" t="str">
        <f>CONCATENATE(PAO!A891,". ", "4")</f>
        <v>99. 4</v>
      </c>
      <c r="B895" s="104"/>
      <c r="C895" s="104"/>
      <c r="D895" s="104"/>
      <c r="E895" s="146"/>
      <c r="F895" s="464" t="str">
        <f>IFERROR(VLOOKUP(B895,'Validaciones SEVRI'!$D$2:$E$1000,2,FALSE),"")</f>
        <v/>
      </c>
      <c r="G895" s="465"/>
      <c r="H895" s="147"/>
      <c r="I895" s="148"/>
      <c r="K895" s="105">
        <f t="shared" si="98"/>
        <v>0</v>
      </c>
    </row>
    <row r="896" spans="1:27" ht="20.25" customHeight="1" x14ac:dyDescent="0.35">
      <c r="A896" s="112" t="str">
        <f>CONCATENATE(PAO!A891,". ", "5")</f>
        <v>99. 5</v>
      </c>
      <c r="B896" s="104"/>
      <c r="C896" s="104"/>
      <c r="D896" s="104"/>
      <c r="E896" s="146"/>
      <c r="F896" s="464" t="str">
        <f>IFERROR(VLOOKUP(B896,'Validaciones SEVRI'!$D$2:$E$1000,2,FALSE),"")</f>
        <v/>
      </c>
      <c r="G896" s="465"/>
      <c r="H896" s="147"/>
      <c r="I896" s="148"/>
      <c r="K896" s="105">
        <f t="shared" si="98"/>
        <v>0</v>
      </c>
    </row>
    <row r="897" spans="1:27" ht="20.25" customHeight="1" x14ac:dyDescent="0.35">
      <c r="A897" s="112" t="str">
        <f>CONCATENATE(PAO!A891,". ", "6")</f>
        <v>99. 6</v>
      </c>
      <c r="B897" s="104"/>
      <c r="C897" s="104"/>
      <c r="D897" s="104"/>
      <c r="E897" s="146"/>
      <c r="F897" s="464" t="str">
        <f>IFERROR(VLOOKUP(B897,'Validaciones SEVRI'!$D$2:$E$1000,2,FALSE),"")</f>
        <v/>
      </c>
      <c r="G897" s="465"/>
      <c r="H897" s="147"/>
      <c r="I897" s="148"/>
      <c r="K897" s="105">
        <f t="shared" si="98"/>
        <v>0</v>
      </c>
    </row>
    <row r="898" spans="1:27" ht="20.25" customHeight="1" thickBot="1" x14ac:dyDescent="0.4">
      <c r="A898" s="112" t="str">
        <f>CONCATENATE(PAO!A891,". ", "7")</f>
        <v>99. 7</v>
      </c>
      <c r="B898" s="104"/>
      <c r="C898" s="104"/>
      <c r="D898" s="104"/>
      <c r="E898" s="146"/>
      <c r="F898" s="464" t="str">
        <f>IFERROR(VLOOKUP(B898,'Validaciones SEVRI'!$D$2:$E$1000,2,FALSE),"")</f>
        <v/>
      </c>
      <c r="G898" s="465"/>
      <c r="H898" s="147"/>
      <c r="I898" s="148"/>
      <c r="K898" s="105">
        <f t="shared" si="98"/>
        <v>0</v>
      </c>
    </row>
    <row r="899" spans="1:27" s="140" customFormat="1" ht="50.15" customHeight="1" thickBot="1" x14ac:dyDescent="0.3">
      <c r="A899" s="181" t="s">
        <v>935</v>
      </c>
      <c r="B899" s="459">
        <f>+PAO!B898</f>
        <v>0</v>
      </c>
      <c r="C899" s="460"/>
      <c r="D899" s="460"/>
      <c r="E899" s="460"/>
      <c r="F899" s="460"/>
      <c r="G899" s="460"/>
      <c r="H899" s="460"/>
      <c r="I899" s="460"/>
      <c r="J899" s="106"/>
      <c r="K899" s="105"/>
      <c r="L899" s="106"/>
      <c r="M899" s="106"/>
      <c r="N899" s="106"/>
      <c r="O899" s="106"/>
      <c r="P899" s="106"/>
      <c r="Q899" s="106"/>
      <c r="R899" s="106"/>
      <c r="S899" s="106"/>
      <c r="T899" s="106"/>
      <c r="U899" s="106"/>
      <c r="V899" s="106"/>
      <c r="W899" s="106"/>
      <c r="X899" s="106"/>
      <c r="Y899" s="106"/>
      <c r="Z899" s="106"/>
      <c r="AA899" s="106"/>
    </row>
    <row r="900" spans="1:27" ht="50.15" customHeight="1" x14ac:dyDescent="0.35">
      <c r="A900" s="180" t="s">
        <v>936</v>
      </c>
      <c r="B900" s="461" t="str">
        <f>CONCATENATE(PAO!A900,". ",PAO!A901)</f>
        <v xml:space="preserve">100. </v>
      </c>
      <c r="C900" s="462"/>
      <c r="D900" s="462"/>
      <c r="E900" s="462"/>
      <c r="F900" s="462"/>
      <c r="G900" s="462"/>
      <c r="H900" s="462"/>
      <c r="I900" s="463"/>
      <c r="K900" s="110"/>
      <c r="L900" s="114"/>
      <c r="M900" s="114"/>
      <c r="N900" s="111"/>
      <c r="O900" s="111"/>
      <c r="P900" s="111"/>
      <c r="Q900" s="111"/>
      <c r="R900" s="111"/>
      <c r="S900" s="111"/>
      <c r="T900" s="111"/>
      <c r="U900" s="111"/>
      <c r="V900" s="111"/>
      <c r="W900" s="111"/>
      <c r="X900" s="111"/>
      <c r="Y900" s="111"/>
      <c r="Z900" s="111"/>
      <c r="AA900" s="111"/>
    </row>
    <row r="901" spans="1:27" ht="20.25" customHeight="1" x14ac:dyDescent="0.35">
      <c r="A901" s="112" t="str">
        <f>CONCATENATE(PAO!A900,". ", "1")</f>
        <v>100. 1</v>
      </c>
      <c r="B901" s="104"/>
      <c r="C901" s="104"/>
      <c r="D901" s="104"/>
      <c r="E901" s="146"/>
      <c r="F901" s="464" t="str">
        <f>IFERROR(VLOOKUP(B901,'Validaciones SEVRI'!$D$2:$E$1000,2,FALSE),"")</f>
        <v/>
      </c>
      <c r="G901" s="465"/>
      <c r="H901" s="147"/>
      <c r="I901" s="148"/>
      <c r="K901" s="105">
        <f t="shared" ref="K901:K907" si="99">IF(B901&lt;1,0, 1)</f>
        <v>0</v>
      </c>
    </row>
    <row r="902" spans="1:27" ht="20.25" customHeight="1" x14ac:dyDescent="0.35">
      <c r="A902" s="112" t="str">
        <f>CONCATENATE(PAO!A900,". ", "2")</f>
        <v>100. 2</v>
      </c>
      <c r="B902" s="104"/>
      <c r="C902" s="104"/>
      <c r="D902" s="104"/>
      <c r="E902" s="146"/>
      <c r="F902" s="464" t="str">
        <f>IFERROR(VLOOKUP(B902,'Validaciones SEVRI'!$D$2:$E$1000,2,FALSE),"")</f>
        <v/>
      </c>
      <c r="G902" s="465"/>
      <c r="H902" s="147"/>
      <c r="I902" s="148"/>
      <c r="K902" s="105">
        <f t="shared" si="99"/>
        <v>0</v>
      </c>
    </row>
    <row r="903" spans="1:27" ht="20.25" customHeight="1" x14ac:dyDescent="0.35">
      <c r="A903" s="112" t="str">
        <f>CONCATENATE(PAO!A900,". ","3")</f>
        <v>100. 3</v>
      </c>
      <c r="B903" s="104"/>
      <c r="C903" s="104"/>
      <c r="D903" s="104"/>
      <c r="E903" s="146"/>
      <c r="F903" s="464" t="str">
        <f>IFERROR(VLOOKUP(B903,'Validaciones SEVRI'!$D$2:$E$1000,2,FALSE),"")</f>
        <v/>
      </c>
      <c r="G903" s="465"/>
      <c r="H903" s="147"/>
      <c r="I903" s="148"/>
      <c r="K903" s="105">
        <f t="shared" si="99"/>
        <v>0</v>
      </c>
    </row>
    <row r="904" spans="1:27" ht="20.25" customHeight="1" x14ac:dyDescent="0.35">
      <c r="A904" s="112" t="str">
        <f>CONCATENATE(PAO!A900,". ", "4")</f>
        <v>100. 4</v>
      </c>
      <c r="B904" s="104"/>
      <c r="C904" s="104"/>
      <c r="D904" s="104"/>
      <c r="E904" s="146"/>
      <c r="F904" s="464" t="str">
        <f>IFERROR(VLOOKUP(B904,'Validaciones SEVRI'!$D$2:$E$1000,2,FALSE),"")</f>
        <v/>
      </c>
      <c r="G904" s="465"/>
      <c r="H904" s="147"/>
      <c r="I904" s="148"/>
      <c r="K904" s="105">
        <f t="shared" si="99"/>
        <v>0</v>
      </c>
    </row>
    <row r="905" spans="1:27" ht="20.25" customHeight="1" x14ac:dyDescent="0.35">
      <c r="A905" s="112" t="str">
        <f>CONCATENATE(PAO!A900,". ", "5")</f>
        <v>100. 5</v>
      </c>
      <c r="B905" s="104"/>
      <c r="C905" s="104"/>
      <c r="D905" s="104"/>
      <c r="E905" s="146"/>
      <c r="F905" s="464" t="str">
        <f>IFERROR(VLOOKUP(B905,'Validaciones SEVRI'!$D$2:$E$1000,2,FALSE),"")</f>
        <v/>
      </c>
      <c r="G905" s="465"/>
      <c r="H905" s="147"/>
      <c r="I905" s="148"/>
      <c r="K905" s="105">
        <f t="shared" si="99"/>
        <v>0</v>
      </c>
    </row>
    <row r="906" spans="1:27" ht="20.25" customHeight="1" x14ac:dyDescent="0.35">
      <c r="A906" s="112" t="str">
        <f>CONCATENATE(PAO!A900,". ", "6")</f>
        <v>100. 6</v>
      </c>
      <c r="B906" s="104"/>
      <c r="C906" s="104"/>
      <c r="D906" s="104"/>
      <c r="E906" s="146"/>
      <c r="F906" s="464" t="str">
        <f>IFERROR(VLOOKUP(B906,'Validaciones SEVRI'!$D$2:$E$1000,2,FALSE),"")</f>
        <v/>
      </c>
      <c r="G906" s="465"/>
      <c r="H906" s="147"/>
      <c r="I906" s="148"/>
      <c r="K906" s="105">
        <f t="shared" si="99"/>
        <v>0</v>
      </c>
    </row>
    <row r="907" spans="1:27" ht="20.25" customHeight="1" thickBot="1" x14ac:dyDescent="0.4">
      <c r="A907" s="112" t="str">
        <f>CONCATENATE(PAO!A900,". ", "7")</f>
        <v>100. 7</v>
      </c>
      <c r="B907" s="104"/>
      <c r="C907" s="104"/>
      <c r="D907" s="104"/>
      <c r="E907" s="146"/>
      <c r="F907" s="464" t="str">
        <f>IFERROR(VLOOKUP(B907,'Validaciones SEVRI'!$D$2:$E$1000,2,FALSE),"")</f>
        <v/>
      </c>
      <c r="G907" s="465"/>
      <c r="H907" s="147"/>
      <c r="I907" s="148"/>
      <c r="K907" s="105">
        <f t="shared" si="99"/>
        <v>0</v>
      </c>
    </row>
    <row r="908" spans="1:27" s="140" customFormat="1" ht="50.15" customHeight="1" thickBot="1" x14ac:dyDescent="0.3">
      <c r="A908" s="181" t="s">
        <v>935</v>
      </c>
      <c r="B908" s="459">
        <f>+PAO!B907</f>
        <v>0</v>
      </c>
      <c r="C908" s="460"/>
      <c r="D908" s="460"/>
      <c r="E908" s="460"/>
      <c r="F908" s="460"/>
      <c r="G908" s="460"/>
      <c r="H908" s="460"/>
      <c r="I908" s="460"/>
      <c r="J908" s="106"/>
      <c r="K908" s="105"/>
      <c r="L908" s="106"/>
      <c r="M908" s="106"/>
      <c r="N908" s="106"/>
      <c r="O908" s="106"/>
      <c r="P908" s="106"/>
      <c r="Q908" s="106"/>
      <c r="R908" s="106"/>
      <c r="S908" s="106"/>
      <c r="T908" s="106"/>
      <c r="U908" s="106"/>
      <c r="V908" s="106"/>
      <c r="W908" s="106"/>
      <c r="X908" s="106"/>
      <c r="Y908" s="106"/>
      <c r="Z908" s="106"/>
      <c r="AA908" s="106"/>
    </row>
    <row r="909" spans="1:27" ht="50.15" customHeight="1" x14ac:dyDescent="0.35">
      <c r="A909" s="180" t="s">
        <v>936</v>
      </c>
      <c r="B909" s="461" t="str">
        <f>CONCATENATE(PAO!A909,". ",PAO!A910)</f>
        <v xml:space="preserve">101. </v>
      </c>
      <c r="C909" s="462"/>
      <c r="D909" s="462"/>
      <c r="E909" s="462"/>
      <c r="F909" s="462"/>
      <c r="G909" s="462"/>
      <c r="H909" s="462"/>
      <c r="I909" s="463"/>
      <c r="K909" s="110"/>
      <c r="L909" s="114"/>
      <c r="M909" s="114"/>
      <c r="N909" s="111"/>
      <c r="O909" s="111"/>
      <c r="P909" s="111"/>
      <c r="Q909" s="111"/>
      <c r="R909" s="111"/>
      <c r="S909" s="111"/>
      <c r="T909" s="111"/>
      <c r="U909" s="111"/>
      <c r="V909" s="111"/>
      <c r="W909" s="111"/>
      <c r="X909" s="111"/>
      <c r="Y909" s="111"/>
      <c r="Z909" s="111"/>
      <c r="AA909" s="111"/>
    </row>
    <row r="910" spans="1:27" ht="20.25" customHeight="1" x14ac:dyDescent="0.35">
      <c r="A910" s="112" t="str">
        <f>CONCATENATE(PAO!A909,". ", "1")</f>
        <v>101. 1</v>
      </c>
      <c r="B910" s="104"/>
      <c r="C910" s="104"/>
      <c r="D910" s="104"/>
      <c r="E910" s="146"/>
      <c r="F910" s="464" t="str">
        <f>IFERROR(VLOOKUP(B910,'Validaciones SEVRI'!$D$2:$E$1000,2,FALSE),"")</f>
        <v/>
      </c>
      <c r="G910" s="465"/>
      <c r="H910" s="147"/>
      <c r="I910" s="148"/>
      <c r="K910" s="105">
        <f t="shared" ref="K910:K916" si="100">IF(B910&lt;1,0, 1)</f>
        <v>0</v>
      </c>
    </row>
    <row r="911" spans="1:27" ht="20.25" customHeight="1" x14ac:dyDescent="0.35">
      <c r="A911" s="112" t="str">
        <f>CONCATENATE(PAO!A909,". ", "2")</f>
        <v>101. 2</v>
      </c>
      <c r="B911" s="104"/>
      <c r="C911" s="104"/>
      <c r="D911" s="104"/>
      <c r="E911" s="146"/>
      <c r="F911" s="464" t="str">
        <f>IFERROR(VLOOKUP(B911,'Validaciones SEVRI'!$D$2:$E$1000,2,FALSE),"")</f>
        <v/>
      </c>
      <c r="G911" s="465"/>
      <c r="H911" s="147"/>
      <c r="I911" s="148"/>
      <c r="K911" s="105">
        <f t="shared" si="100"/>
        <v>0</v>
      </c>
    </row>
    <row r="912" spans="1:27" ht="20.25" customHeight="1" x14ac:dyDescent="0.35">
      <c r="A912" s="112" t="str">
        <f>CONCATENATE(PAO!A909,". ","3")</f>
        <v>101. 3</v>
      </c>
      <c r="B912" s="104"/>
      <c r="C912" s="104"/>
      <c r="D912" s="104"/>
      <c r="E912" s="146"/>
      <c r="F912" s="464" t="str">
        <f>IFERROR(VLOOKUP(B912,'Validaciones SEVRI'!$D$2:$E$1000,2,FALSE),"")</f>
        <v/>
      </c>
      <c r="G912" s="465"/>
      <c r="H912" s="147"/>
      <c r="I912" s="148"/>
      <c r="K912" s="105">
        <f t="shared" si="100"/>
        <v>0</v>
      </c>
    </row>
    <row r="913" spans="1:27" ht="20.25" customHeight="1" x14ac:dyDescent="0.35">
      <c r="A913" s="112" t="str">
        <f>CONCATENATE(PAO!A909,". ", "4")</f>
        <v>101. 4</v>
      </c>
      <c r="B913" s="104"/>
      <c r="C913" s="104"/>
      <c r="D913" s="104"/>
      <c r="E913" s="146"/>
      <c r="F913" s="464" t="str">
        <f>IFERROR(VLOOKUP(B913,'Validaciones SEVRI'!$D$2:$E$1000,2,FALSE),"")</f>
        <v/>
      </c>
      <c r="G913" s="465"/>
      <c r="H913" s="147"/>
      <c r="I913" s="148"/>
      <c r="K913" s="105">
        <f t="shared" si="100"/>
        <v>0</v>
      </c>
    </row>
    <row r="914" spans="1:27" ht="20.25" customHeight="1" x14ac:dyDescent="0.35">
      <c r="A914" s="112" t="str">
        <f>CONCATENATE(PAO!A909,". ", "5")</f>
        <v>101. 5</v>
      </c>
      <c r="B914" s="104"/>
      <c r="C914" s="104"/>
      <c r="D914" s="104"/>
      <c r="E914" s="146"/>
      <c r="F914" s="464" t="str">
        <f>IFERROR(VLOOKUP(B914,'Validaciones SEVRI'!$D$2:$E$1000,2,FALSE),"")</f>
        <v/>
      </c>
      <c r="G914" s="465"/>
      <c r="H914" s="147"/>
      <c r="I914" s="148"/>
      <c r="K914" s="105">
        <f t="shared" si="100"/>
        <v>0</v>
      </c>
    </row>
    <row r="915" spans="1:27" ht="20.25" customHeight="1" x14ac:dyDescent="0.35">
      <c r="A915" s="112" t="str">
        <f>CONCATENATE(PAO!A909,". ", "6")</f>
        <v>101. 6</v>
      </c>
      <c r="B915" s="104"/>
      <c r="C915" s="104"/>
      <c r="D915" s="104"/>
      <c r="E915" s="146"/>
      <c r="F915" s="464" t="str">
        <f>IFERROR(VLOOKUP(B915,'Validaciones SEVRI'!$D$2:$E$1000,2,FALSE),"")</f>
        <v/>
      </c>
      <c r="G915" s="465"/>
      <c r="H915" s="147"/>
      <c r="I915" s="148"/>
      <c r="K915" s="105">
        <f t="shared" si="100"/>
        <v>0</v>
      </c>
    </row>
    <row r="916" spans="1:27" ht="20.25" customHeight="1" thickBot="1" x14ac:dyDescent="0.4">
      <c r="A916" s="112" t="str">
        <f>CONCATENATE(PAO!A909,". ", "7")</f>
        <v>101. 7</v>
      </c>
      <c r="B916" s="104"/>
      <c r="C916" s="104"/>
      <c r="D916" s="104"/>
      <c r="E916" s="146"/>
      <c r="F916" s="464" t="str">
        <f>IFERROR(VLOOKUP(B916,'Validaciones SEVRI'!$D$2:$E$1000,2,FALSE),"")</f>
        <v/>
      </c>
      <c r="G916" s="465"/>
      <c r="H916" s="147"/>
      <c r="I916" s="148"/>
      <c r="K916" s="105">
        <f t="shared" si="100"/>
        <v>0</v>
      </c>
    </row>
    <row r="917" spans="1:27" s="140" customFormat="1" ht="50.15" customHeight="1" thickBot="1" x14ac:dyDescent="0.3">
      <c r="A917" s="181" t="s">
        <v>935</v>
      </c>
      <c r="B917" s="459">
        <f>+PAO!B916</f>
        <v>0</v>
      </c>
      <c r="C917" s="460"/>
      <c r="D917" s="460"/>
      <c r="E917" s="460"/>
      <c r="F917" s="460"/>
      <c r="G917" s="460"/>
      <c r="H917" s="460"/>
      <c r="I917" s="460"/>
      <c r="J917" s="106"/>
      <c r="K917" s="105"/>
      <c r="L917" s="106"/>
      <c r="M917" s="106"/>
      <c r="N917" s="106"/>
      <c r="O917" s="106"/>
      <c r="P917" s="106"/>
      <c r="Q917" s="106"/>
      <c r="R917" s="106"/>
      <c r="S917" s="106"/>
      <c r="T917" s="106"/>
      <c r="U917" s="106"/>
      <c r="V917" s="106"/>
      <c r="W917" s="106"/>
      <c r="X917" s="106"/>
      <c r="Y917" s="106"/>
      <c r="Z917" s="106"/>
      <c r="AA917" s="106"/>
    </row>
    <row r="918" spans="1:27" ht="50.15" customHeight="1" x14ac:dyDescent="0.35">
      <c r="A918" s="180" t="s">
        <v>936</v>
      </c>
      <c r="B918" s="461" t="str">
        <f>CONCATENATE(PAO!A918,". ",PAO!A919)</f>
        <v xml:space="preserve">102. </v>
      </c>
      <c r="C918" s="462"/>
      <c r="D918" s="462"/>
      <c r="E918" s="462"/>
      <c r="F918" s="462"/>
      <c r="G918" s="462"/>
      <c r="H918" s="462"/>
      <c r="I918" s="463"/>
      <c r="K918" s="110"/>
      <c r="L918" s="114"/>
      <c r="M918" s="114"/>
      <c r="N918" s="111"/>
      <c r="O918" s="111"/>
      <c r="P918" s="111"/>
      <c r="Q918" s="111"/>
      <c r="R918" s="111"/>
      <c r="S918" s="111"/>
      <c r="T918" s="111"/>
      <c r="U918" s="111"/>
      <c r="V918" s="111"/>
      <c r="W918" s="111"/>
      <c r="X918" s="111"/>
      <c r="Y918" s="111"/>
      <c r="Z918" s="111"/>
      <c r="AA918" s="111"/>
    </row>
    <row r="919" spans="1:27" ht="20.25" customHeight="1" x14ac:dyDescent="0.35">
      <c r="A919" s="112" t="str">
        <f>CONCATENATE(PAO!A918,". ", "1")</f>
        <v>102. 1</v>
      </c>
      <c r="B919" s="104"/>
      <c r="C919" s="104"/>
      <c r="D919" s="104"/>
      <c r="E919" s="146"/>
      <c r="F919" s="464" t="str">
        <f>IFERROR(VLOOKUP(B919,'Validaciones SEVRI'!$D$2:$E$1000,2,FALSE),"")</f>
        <v/>
      </c>
      <c r="G919" s="465"/>
      <c r="H919" s="147"/>
      <c r="I919" s="148"/>
      <c r="K919" s="105">
        <f t="shared" ref="K919:K925" si="101">IF(B919&lt;1,0, 1)</f>
        <v>0</v>
      </c>
    </row>
    <row r="920" spans="1:27" ht="20.25" customHeight="1" x14ac:dyDescent="0.35">
      <c r="A920" s="112" t="str">
        <f>CONCATENATE(PAO!A918,". ", "2")</f>
        <v>102. 2</v>
      </c>
      <c r="B920" s="104"/>
      <c r="C920" s="104"/>
      <c r="D920" s="104"/>
      <c r="E920" s="146"/>
      <c r="F920" s="464" t="str">
        <f>IFERROR(VLOOKUP(B920,'Validaciones SEVRI'!$D$2:$E$1000,2,FALSE),"")</f>
        <v/>
      </c>
      <c r="G920" s="465"/>
      <c r="H920" s="147"/>
      <c r="I920" s="148"/>
      <c r="K920" s="105">
        <f t="shared" si="101"/>
        <v>0</v>
      </c>
    </row>
    <row r="921" spans="1:27" ht="20.25" customHeight="1" x14ac:dyDescent="0.35">
      <c r="A921" s="112" t="str">
        <f>CONCATENATE(PAO!A918,". ","3")</f>
        <v>102. 3</v>
      </c>
      <c r="B921" s="104"/>
      <c r="C921" s="104"/>
      <c r="D921" s="104"/>
      <c r="E921" s="146"/>
      <c r="F921" s="464" t="str">
        <f>IFERROR(VLOOKUP(B921,'Validaciones SEVRI'!$D$2:$E$1000,2,FALSE),"")</f>
        <v/>
      </c>
      <c r="G921" s="465"/>
      <c r="H921" s="147"/>
      <c r="I921" s="148"/>
      <c r="K921" s="105">
        <f t="shared" si="101"/>
        <v>0</v>
      </c>
    </row>
    <row r="922" spans="1:27" ht="20.25" customHeight="1" x14ac:dyDescent="0.35">
      <c r="A922" s="112" t="str">
        <f>CONCATENATE(PAO!A918,". ", "4")</f>
        <v>102. 4</v>
      </c>
      <c r="B922" s="104"/>
      <c r="C922" s="104"/>
      <c r="D922" s="104"/>
      <c r="E922" s="146"/>
      <c r="F922" s="464" t="str">
        <f>IFERROR(VLOOKUP(B922,'Validaciones SEVRI'!$D$2:$E$1000,2,FALSE),"")</f>
        <v/>
      </c>
      <c r="G922" s="465"/>
      <c r="H922" s="147"/>
      <c r="I922" s="148"/>
      <c r="K922" s="105">
        <f t="shared" si="101"/>
        <v>0</v>
      </c>
    </row>
    <row r="923" spans="1:27" ht="20.25" customHeight="1" x14ac:dyDescent="0.35">
      <c r="A923" s="112" t="str">
        <f>CONCATENATE(PAO!A918,". ", "5")</f>
        <v>102. 5</v>
      </c>
      <c r="B923" s="104"/>
      <c r="C923" s="104"/>
      <c r="D923" s="104"/>
      <c r="E923" s="146"/>
      <c r="F923" s="464" t="str">
        <f>IFERROR(VLOOKUP(B923,'Validaciones SEVRI'!$D$2:$E$1000,2,FALSE),"")</f>
        <v/>
      </c>
      <c r="G923" s="465"/>
      <c r="H923" s="147"/>
      <c r="I923" s="148"/>
      <c r="K923" s="105">
        <f t="shared" si="101"/>
        <v>0</v>
      </c>
    </row>
    <row r="924" spans="1:27" ht="20.25" customHeight="1" x14ac:dyDescent="0.35">
      <c r="A924" s="112" t="str">
        <f>CONCATENATE(PAO!A918,". ", "6")</f>
        <v>102. 6</v>
      </c>
      <c r="B924" s="104"/>
      <c r="C924" s="104"/>
      <c r="D924" s="104"/>
      <c r="E924" s="146"/>
      <c r="F924" s="464" t="str">
        <f>IFERROR(VLOOKUP(B924,'Validaciones SEVRI'!$D$2:$E$1000,2,FALSE),"")</f>
        <v/>
      </c>
      <c r="G924" s="465"/>
      <c r="H924" s="147"/>
      <c r="I924" s="148"/>
      <c r="K924" s="105">
        <f t="shared" si="101"/>
        <v>0</v>
      </c>
    </row>
    <row r="925" spans="1:27" ht="20.25" customHeight="1" thickBot="1" x14ac:dyDescent="0.4">
      <c r="A925" s="112" t="str">
        <f>CONCATENATE(PAO!A918,". ", "7")</f>
        <v>102. 7</v>
      </c>
      <c r="B925" s="104"/>
      <c r="C925" s="104"/>
      <c r="D925" s="104"/>
      <c r="E925" s="146"/>
      <c r="F925" s="464" t="str">
        <f>IFERROR(VLOOKUP(B925,'Validaciones SEVRI'!$D$2:$E$1000,2,FALSE),"")</f>
        <v/>
      </c>
      <c r="G925" s="465"/>
      <c r="H925" s="147"/>
      <c r="I925" s="148"/>
      <c r="K925" s="105">
        <f t="shared" si="101"/>
        <v>0</v>
      </c>
    </row>
    <row r="926" spans="1:27" s="140" customFormat="1" ht="50.15" customHeight="1" thickBot="1" x14ac:dyDescent="0.3">
      <c r="A926" s="181" t="s">
        <v>935</v>
      </c>
      <c r="B926" s="459">
        <f>+PAO!B925</f>
        <v>0</v>
      </c>
      <c r="C926" s="460"/>
      <c r="D926" s="460"/>
      <c r="E926" s="460"/>
      <c r="F926" s="460"/>
      <c r="G926" s="460"/>
      <c r="H926" s="460"/>
      <c r="I926" s="460"/>
      <c r="J926" s="106"/>
      <c r="K926" s="105"/>
      <c r="L926" s="106"/>
      <c r="M926" s="106"/>
      <c r="N926" s="106"/>
      <c r="O926" s="106"/>
      <c r="P926" s="106"/>
      <c r="Q926" s="106"/>
      <c r="R926" s="106"/>
      <c r="S926" s="106"/>
      <c r="T926" s="106"/>
      <c r="U926" s="106"/>
      <c r="V926" s="106"/>
      <c r="W926" s="106"/>
      <c r="X926" s="106"/>
      <c r="Y926" s="106"/>
      <c r="Z926" s="106"/>
      <c r="AA926" s="106"/>
    </row>
    <row r="927" spans="1:27" ht="50.15" customHeight="1" x14ac:dyDescent="0.35">
      <c r="A927" s="180" t="s">
        <v>936</v>
      </c>
      <c r="B927" s="461" t="str">
        <f>CONCATENATE(PAO!A927,". ",PAO!A928)</f>
        <v xml:space="preserve">103. </v>
      </c>
      <c r="C927" s="462"/>
      <c r="D927" s="462"/>
      <c r="E927" s="462"/>
      <c r="F927" s="462"/>
      <c r="G927" s="462"/>
      <c r="H927" s="462"/>
      <c r="I927" s="463"/>
      <c r="K927" s="110"/>
      <c r="L927" s="114"/>
      <c r="M927" s="114"/>
      <c r="N927" s="111"/>
      <c r="O927" s="111"/>
      <c r="P927" s="111"/>
      <c r="Q927" s="111"/>
      <c r="R927" s="111"/>
      <c r="S927" s="111"/>
      <c r="T927" s="111"/>
      <c r="U927" s="111"/>
      <c r="V927" s="111"/>
      <c r="W927" s="111"/>
      <c r="X927" s="111"/>
      <c r="Y927" s="111"/>
      <c r="Z927" s="111"/>
      <c r="AA927" s="111"/>
    </row>
    <row r="928" spans="1:27" ht="20.25" customHeight="1" x14ac:dyDescent="0.35">
      <c r="A928" s="112" t="str">
        <f>CONCATENATE(PAO!A927,". ", "1")</f>
        <v>103. 1</v>
      </c>
      <c r="B928" s="104"/>
      <c r="C928" s="104"/>
      <c r="D928" s="104"/>
      <c r="E928" s="146"/>
      <c r="F928" s="464" t="str">
        <f>IFERROR(VLOOKUP(B928,'Validaciones SEVRI'!$D$2:$E$1000,2,FALSE),"")</f>
        <v/>
      </c>
      <c r="G928" s="465"/>
      <c r="H928" s="147"/>
      <c r="I928" s="148"/>
      <c r="K928" s="105">
        <f t="shared" ref="K928:K934" si="102">IF(B928&lt;1,0, 1)</f>
        <v>0</v>
      </c>
    </row>
    <row r="929" spans="1:27" ht="20.25" customHeight="1" x14ac:dyDescent="0.35">
      <c r="A929" s="112" t="str">
        <f>CONCATENATE(PAO!A927,". ", "2")</f>
        <v>103. 2</v>
      </c>
      <c r="B929" s="104"/>
      <c r="C929" s="104"/>
      <c r="D929" s="104"/>
      <c r="E929" s="146"/>
      <c r="F929" s="464" t="str">
        <f>IFERROR(VLOOKUP(B929,'Validaciones SEVRI'!$D$2:$E$1000,2,FALSE),"")</f>
        <v/>
      </c>
      <c r="G929" s="465"/>
      <c r="H929" s="147"/>
      <c r="I929" s="148"/>
      <c r="K929" s="105">
        <f t="shared" si="102"/>
        <v>0</v>
      </c>
    </row>
    <row r="930" spans="1:27" ht="20.25" customHeight="1" x14ac:dyDescent="0.35">
      <c r="A930" s="112" t="str">
        <f>CONCATENATE(PAO!A927,". ","3")</f>
        <v>103. 3</v>
      </c>
      <c r="B930" s="104"/>
      <c r="C930" s="104"/>
      <c r="D930" s="104"/>
      <c r="E930" s="146"/>
      <c r="F930" s="464" t="str">
        <f>IFERROR(VLOOKUP(B930,'Validaciones SEVRI'!$D$2:$E$1000,2,FALSE),"")</f>
        <v/>
      </c>
      <c r="G930" s="465"/>
      <c r="H930" s="147"/>
      <c r="I930" s="148"/>
      <c r="K930" s="105">
        <f t="shared" si="102"/>
        <v>0</v>
      </c>
    </row>
    <row r="931" spans="1:27" ht="20.25" customHeight="1" x14ac:dyDescent="0.35">
      <c r="A931" s="112" t="str">
        <f>CONCATENATE(PAO!A927,". ", "4")</f>
        <v>103. 4</v>
      </c>
      <c r="B931" s="104"/>
      <c r="C931" s="104"/>
      <c r="D931" s="104"/>
      <c r="E931" s="146"/>
      <c r="F931" s="464" t="str">
        <f>IFERROR(VLOOKUP(B931,'Validaciones SEVRI'!$D$2:$E$1000,2,FALSE),"")</f>
        <v/>
      </c>
      <c r="G931" s="465"/>
      <c r="H931" s="147"/>
      <c r="I931" s="148"/>
      <c r="K931" s="105">
        <f t="shared" si="102"/>
        <v>0</v>
      </c>
    </row>
    <row r="932" spans="1:27" ht="20.25" customHeight="1" x14ac:dyDescent="0.35">
      <c r="A932" s="112" t="str">
        <f>CONCATENATE(PAO!A927,". ", "5")</f>
        <v>103. 5</v>
      </c>
      <c r="B932" s="104"/>
      <c r="C932" s="104"/>
      <c r="D932" s="104"/>
      <c r="E932" s="146"/>
      <c r="F932" s="464" t="str">
        <f>IFERROR(VLOOKUP(B932,'Validaciones SEVRI'!$D$2:$E$1000,2,FALSE),"")</f>
        <v/>
      </c>
      <c r="G932" s="465"/>
      <c r="H932" s="147"/>
      <c r="I932" s="148"/>
      <c r="K932" s="105">
        <f t="shared" si="102"/>
        <v>0</v>
      </c>
    </row>
    <row r="933" spans="1:27" ht="20.25" customHeight="1" x14ac:dyDescent="0.35">
      <c r="A933" s="112" t="str">
        <f>CONCATENATE(PAO!A927,". ", "6")</f>
        <v>103. 6</v>
      </c>
      <c r="B933" s="104"/>
      <c r="C933" s="104"/>
      <c r="D933" s="104"/>
      <c r="E933" s="146"/>
      <c r="F933" s="464" t="str">
        <f>IFERROR(VLOOKUP(B933,'Validaciones SEVRI'!$D$2:$E$1000,2,FALSE),"")</f>
        <v/>
      </c>
      <c r="G933" s="465"/>
      <c r="H933" s="147"/>
      <c r="I933" s="148"/>
      <c r="K933" s="105">
        <f t="shared" si="102"/>
        <v>0</v>
      </c>
    </row>
    <row r="934" spans="1:27" ht="20.25" customHeight="1" thickBot="1" x14ac:dyDescent="0.4">
      <c r="A934" s="112" t="str">
        <f>CONCATENATE(PAO!A927,". ", "7")</f>
        <v>103. 7</v>
      </c>
      <c r="B934" s="104"/>
      <c r="C934" s="104"/>
      <c r="D934" s="104"/>
      <c r="E934" s="146"/>
      <c r="F934" s="464" t="str">
        <f>IFERROR(VLOOKUP(B934,'Validaciones SEVRI'!$D$2:$E$1000,2,FALSE),"")</f>
        <v/>
      </c>
      <c r="G934" s="465"/>
      <c r="H934" s="147"/>
      <c r="I934" s="148"/>
      <c r="K934" s="105">
        <f t="shared" si="102"/>
        <v>0</v>
      </c>
    </row>
    <row r="935" spans="1:27" s="140" customFormat="1" ht="50.15" customHeight="1" thickBot="1" x14ac:dyDescent="0.3">
      <c r="A935" s="181" t="s">
        <v>935</v>
      </c>
      <c r="B935" s="459">
        <f>+PAO!B934</f>
        <v>0</v>
      </c>
      <c r="C935" s="460"/>
      <c r="D935" s="460"/>
      <c r="E935" s="460"/>
      <c r="F935" s="460"/>
      <c r="G935" s="460"/>
      <c r="H935" s="460"/>
      <c r="I935" s="460"/>
      <c r="J935" s="106"/>
      <c r="K935" s="105"/>
      <c r="L935" s="106"/>
      <c r="M935" s="106"/>
      <c r="N935" s="106"/>
      <c r="O935" s="106"/>
      <c r="P935" s="106"/>
      <c r="Q935" s="106"/>
      <c r="R935" s="106"/>
      <c r="S935" s="106"/>
      <c r="T935" s="106"/>
      <c r="U935" s="106"/>
      <c r="V935" s="106"/>
      <c r="W935" s="106"/>
      <c r="X935" s="106"/>
      <c r="Y935" s="106"/>
      <c r="Z935" s="106"/>
      <c r="AA935" s="106"/>
    </row>
    <row r="936" spans="1:27" ht="50.15" customHeight="1" x14ac:dyDescent="0.35">
      <c r="A936" s="180" t="s">
        <v>936</v>
      </c>
      <c r="B936" s="461" t="str">
        <f>CONCATENATE(PAO!A936,". ",PAO!A937)</f>
        <v xml:space="preserve">104. </v>
      </c>
      <c r="C936" s="462"/>
      <c r="D936" s="462"/>
      <c r="E936" s="462"/>
      <c r="F936" s="462"/>
      <c r="G936" s="462"/>
      <c r="H936" s="462"/>
      <c r="I936" s="463"/>
      <c r="K936" s="110"/>
      <c r="L936" s="114"/>
      <c r="M936" s="114"/>
      <c r="N936" s="111"/>
      <c r="O936" s="111"/>
      <c r="P936" s="111"/>
      <c r="Q936" s="111"/>
      <c r="R936" s="111"/>
      <c r="S936" s="111"/>
      <c r="T936" s="111"/>
      <c r="U936" s="111"/>
      <c r="V936" s="111"/>
      <c r="W936" s="111"/>
      <c r="X936" s="111"/>
      <c r="Y936" s="111"/>
      <c r="Z936" s="111"/>
      <c r="AA936" s="111"/>
    </row>
    <row r="937" spans="1:27" ht="20.25" customHeight="1" x14ac:dyDescent="0.35">
      <c r="A937" s="112" t="str">
        <f>CONCATENATE(PAO!A936,". ", "1")</f>
        <v>104. 1</v>
      </c>
      <c r="B937" s="104"/>
      <c r="C937" s="104"/>
      <c r="D937" s="104"/>
      <c r="E937" s="146"/>
      <c r="F937" s="464" t="str">
        <f>IFERROR(VLOOKUP(B937,'Validaciones SEVRI'!$D$2:$E$1000,2,FALSE),"")</f>
        <v/>
      </c>
      <c r="G937" s="465"/>
      <c r="H937" s="147"/>
      <c r="I937" s="148"/>
      <c r="K937" s="105">
        <f t="shared" ref="K937:K943" si="103">IF(B937&lt;1,0, 1)</f>
        <v>0</v>
      </c>
    </row>
    <row r="938" spans="1:27" ht="20.25" customHeight="1" x14ac:dyDescent="0.35">
      <c r="A938" s="112" t="str">
        <f>CONCATENATE(PAO!A936,". ", "2")</f>
        <v>104. 2</v>
      </c>
      <c r="B938" s="104"/>
      <c r="C938" s="104"/>
      <c r="D938" s="104"/>
      <c r="E938" s="146"/>
      <c r="F938" s="464" t="str">
        <f>IFERROR(VLOOKUP(B938,'Validaciones SEVRI'!$D$2:$E$1000,2,FALSE),"")</f>
        <v/>
      </c>
      <c r="G938" s="465"/>
      <c r="H938" s="147"/>
      <c r="I938" s="148"/>
      <c r="K938" s="105">
        <f t="shared" si="103"/>
        <v>0</v>
      </c>
    </row>
    <row r="939" spans="1:27" ht="20.25" customHeight="1" x14ac:dyDescent="0.35">
      <c r="A939" s="112" t="str">
        <f>CONCATENATE(PAO!A936,". ","3")</f>
        <v>104. 3</v>
      </c>
      <c r="B939" s="104"/>
      <c r="C939" s="104"/>
      <c r="D939" s="104"/>
      <c r="E939" s="146"/>
      <c r="F939" s="464" t="str">
        <f>IFERROR(VLOOKUP(B939,'Validaciones SEVRI'!$D$2:$E$1000,2,FALSE),"")</f>
        <v/>
      </c>
      <c r="G939" s="465"/>
      <c r="H939" s="147"/>
      <c r="I939" s="148"/>
      <c r="K939" s="105">
        <f t="shared" si="103"/>
        <v>0</v>
      </c>
    </row>
    <row r="940" spans="1:27" ht="20.25" customHeight="1" x14ac:dyDescent="0.35">
      <c r="A940" s="112" t="str">
        <f>CONCATENATE(PAO!A936,". ", "4")</f>
        <v>104. 4</v>
      </c>
      <c r="B940" s="104"/>
      <c r="C940" s="104"/>
      <c r="D940" s="104"/>
      <c r="E940" s="146"/>
      <c r="F940" s="464" t="str">
        <f>IFERROR(VLOOKUP(B940,'Validaciones SEVRI'!$D$2:$E$1000,2,FALSE),"")</f>
        <v/>
      </c>
      <c r="G940" s="465"/>
      <c r="H940" s="147"/>
      <c r="I940" s="148"/>
      <c r="K940" s="105">
        <f t="shared" si="103"/>
        <v>0</v>
      </c>
    </row>
    <row r="941" spans="1:27" ht="20.25" customHeight="1" x14ac:dyDescent="0.35">
      <c r="A941" s="112" t="str">
        <f>CONCATENATE(PAO!A936,". ", "5")</f>
        <v>104. 5</v>
      </c>
      <c r="B941" s="104"/>
      <c r="C941" s="104"/>
      <c r="D941" s="104"/>
      <c r="E941" s="146"/>
      <c r="F941" s="464" t="str">
        <f>IFERROR(VLOOKUP(B941,'Validaciones SEVRI'!$D$2:$E$1000,2,FALSE),"")</f>
        <v/>
      </c>
      <c r="G941" s="465"/>
      <c r="H941" s="147"/>
      <c r="I941" s="148"/>
      <c r="K941" s="105">
        <f t="shared" si="103"/>
        <v>0</v>
      </c>
    </row>
    <row r="942" spans="1:27" ht="20.25" customHeight="1" x14ac:dyDescent="0.35">
      <c r="A942" s="112" t="str">
        <f>CONCATENATE(PAO!A936,". ", "6")</f>
        <v>104. 6</v>
      </c>
      <c r="B942" s="104"/>
      <c r="C942" s="104"/>
      <c r="D942" s="104"/>
      <c r="E942" s="146"/>
      <c r="F942" s="464" t="str">
        <f>IFERROR(VLOOKUP(B942,'Validaciones SEVRI'!$D$2:$E$1000,2,FALSE),"")</f>
        <v/>
      </c>
      <c r="G942" s="465"/>
      <c r="H942" s="147"/>
      <c r="I942" s="148"/>
      <c r="K942" s="105">
        <f t="shared" si="103"/>
        <v>0</v>
      </c>
    </row>
    <row r="943" spans="1:27" ht="20.25" customHeight="1" thickBot="1" x14ac:dyDescent="0.4">
      <c r="A943" s="112" t="str">
        <f>CONCATENATE(PAO!A936,". ", "7")</f>
        <v>104. 7</v>
      </c>
      <c r="B943" s="104"/>
      <c r="C943" s="104"/>
      <c r="D943" s="104"/>
      <c r="E943" s="146"/>
      <c r="F943" s="464" t="str">
        <f>IFERROR(VLOOKUP(B943,'Validaciones SEVRI'!$D$2:$E$1000,2,FALSE),"")</f>
        <v/>
      </c>
      <c r="G943" s="465"/>
      <c r="H943" s="147"/>
      <c r="I943" s="148"/>
      <c r="K943" s="105">
        <f t="shared" si="103"/>
        <v>0</v>
      </c>
    </row>
    <row r="944" spans="1:27" s="140" customFormat="1" ht="50.15" customHeight="1" thickBot="1" x14ac:dyDescent="0.3">
      <c r="A944" s="181" t="s">
        <v>935</v>
      </c>
      <c r="B944" s="459">
        <f>+PAO!B943</f>
        <v>0</v>
      </c>
      <c r="C944" s="460"/>
      <c r="D944" s="460"/>
      <c r="E944" s="460"/>
      <c r="F944" s="460"/>
      <c r="G944" s="460"/>
      <c r="H944" s="460"/>
      <c r="I944" s="460"/>
      <c r="J944" s="106"/>
      <c r="K944" s="105"/>
      <c r="L944" s="106"/>
      <c r="M944" s="106"/>
      <c r="N944" s="106"/>
      <c r="O944" s="106"/>
      <c r="P944" s="106"/>
      <c r="Q944" s="106"/>
      <c r="R944" s="106"/>
      <c r="S944" s="106"/>
      <c r="T944" s="106"/>
      <c r="U944" s="106"/>
      <c r="V944" s="106"/>
      <c r="W944" s="106"/>
      <c r="X944" s="106"/>
      <c r="Y944" s="106"/>
      <c r="Z944" s="106"/>
      <c r="AA944" s="106"/>
    </row>
    <row r="945" spans="1:27" ht="50.15" customHeight="1" x14ac:dyDescent="0.35">
      <c r="A945" s="180" t="s">
        <v>936</v>
      </c>
      <c r="B945" s="461" t="str">
        <f>CONCATENATE(PAO!A945,". ",PAO!A946)</f>
        <v xml:space="preserve">105. </v>
      </c>
      <c r="C945" s="462"/>
      <c r="D945" s="462"/>
      <c r="E945" s="462"/>
      <c r="F945" s="462"/>
      <c r="G945" s="462"/>
      <c r="H945" s="462"/>
      <c r="I945" s="463"/>
      <c r="K945" s="110"/>
      <c r="L945" s="114"/>
      <c r="M945" s="114"/>
      <c r="N945" s="111"/>
      <c r="O945" s="111"/>
      <c r="P945" s="111"/>
      <c r="Q945" s="111"/>
      <c r="R945" s="111"/>
      <c r="S945" s="111"/>
      <c r="T945" s="111"/>
      <c r="U945" s="111"/>
      <c r="V945" s="111"/>
      <c r="W945" s="111"/>
      <c r="X945" s="111"/>
      <c r="Y945" s="111"/>
      <c r="Z945" s="111"/>
      <c r="AA945" s="111"/>
    </row>
    <row r="946" spans="1:27" ht="20.25" customHeight="1" x14ac:dyDescent="0.35">
      <c r="A946" s="112" t="str">
        <f>CONCATENATE(PAO!A945,". ", "1")</f>
        <v>105. 1</v>
      </c>
      <c r="B946" s="104"/>
      <c r="C946" s="104"/>
      <c r="D946" s="104"/>
      <c r="E946" s="146"/>
      <c r="F946" s="464" t="str">
        <f>IFERROR(VLOOKUP(B946,'Validaciones SEVRI'!$D$2:$E$1000,2,FALSE),"")</f>
        <v/>
      </c>
      <c r="G946" s="465"/>
      <c r="H946" s="147"/>
      <c r="I946" s="148"/>
      <c r="K946" s="105">
        <f t="shared" ref="K946:K952" si="104">IF(B946&lt;1,0, 1)</f>
        <v>0</v>
      </c>
    </row>
    <row r="947" spans="1:27" ht="20.25" customHeight="1" x14ac:dyDescent="0.35">
      <c r="A947" s="112" t="str">
        <f>CONCATENATE(PAO!A945,". ", "2")</f>
        <v>105. 2</v>
      </c>
      <c r="B947" s="104"/>
      <c r="C947" s="104"/>
      <c r="D947" s="104"/>
      <c r="E947" s="146"/>
      <c r="F947" s="464" t="str">
        <f>IFERROR(VLOOKUP(B947,'Validaciones SEVRI'!$D$2:$E$1000,2,FALSE),"")</f>
        <v/>
      </c>
      <c r="G947" s="465"/>
      <c r="H947" s="147"/>
      <c r="I947" s="148"/>
      <c r="K947" s="105">
        <f t="shared" si="104"/>
        <v>0</v>
      </c>
    </row>
    <row r="948" spans="1:27" ht="20.25" customHeight="1" x14ac:dyDescent="0.35">
      <c r="A948" s="112" t="str">
        <f>CONCATENATE(PAO!A945,". ","3")</f>
        <v>105. 3</v>
      </c>
      <c r="B948" s="104"/>
      <c r="C948" s="104"/>
      <c r="D948" s="104"/>
      <c r="E948" s="146"/>
      <c r="F948" s="464" t="str">
        <f>IFERROR(VLOOKUP(B948,'Validaciones SEVRI'!$D$2:$E$1000,2,FALSE),"")</f>
        <v/>
      </c>
      <c r="G948" s="465"/>
      <c r="H948" s="147"/>
      <c r="I948" s="148"/>
      <c r="K948" s="105">
        <f t="shared" si="104"/>
        <v>0</v>
      </c>
    </row>
    <row r="949" spans="1:27" ht="20.25" customHeight="1" x14ac:dyDescent="0.35">
      <c r="A949" s="112" t="str">
        <f>CONCATENATE(PAO!A945,". ", "4")</f>
        <v>105. 4</v>
      </c>
      <c r="B949" s="104"/>
      <c r="C949" s="104"/>
      <c r="D949" s="104"/>
      <c r="E949" s="146"/>
      <c r="F949" s="464" t="str">
        <f>IFERROR(VLOOKUP(B949,'Validaciones SEVRI'!$D$2:$E$1000,2,FALSE),"")</f>
        <v/>
      </c>
      <c r="G949" s="465"/>
      <c r="H949" s="147"/>
      <c r="I949" s="148"/>
      <c r="K949" s="105">
        <f t="shared" si="104"/>
        <v>0</v>
      </c>
    </row>
    <row r="950" spans="1:27" ht="20.25" customHeight="1" x14ac:dyDescent="0.35">
      <c r="A950" s="112" t="str">
        <f>CONCATENATE(PAO!A945,". ", "5")</f>
        <v>105. 5</v>
      </c>
      <c r="B950" s="104"/>
      <c r="C950" s="104"/>
      <c r="D950" s="104"/>
      <c r="E950" s="146"/>
      <c r="F950" s="464" t="str">
        <f>IFERROR(VLOOKUP(B950,'Validaciones SEVRI'!$D$2:$E$1000,2,FALSE),"")</f>
        <v/>
      </c>
      <c r="G950" s="465"/>
      <c r="H950" s="147"/>
      <c r="I950" s="148"/>
      <c r="K950" s="105">
        <f t="shared" si="104"/>
        <v>0</v>
      </c>
    </row>
    <row r="951" spans="1:27" ht="20.25" customHeight="1" x14ac:dyDescent="0.35">
      <c r="A951" s="112" t="str">
        <f>CONCATENATE(PAO!A945,". ", "6")</f>
        <v>105. 6</v>
      </c>
      <c r="B951" s="104"/>
      <c r="C951" s="104"/>
      <c r="D951" s="104"/>
      <c r="E951" s="146"/>
      <c r="F951" s="464" t="str">
        <f>IFERROR(VLOOKUP(B951,'Validaciones SEVRI'!$D$2:$E$1000,2,FALSE),"")</f>
        <v/>
      </c>
      <c r="G951" s="465"/>
      <c r="H951" s="147"/>
      <c r="I951" s="148"/>
      <c r="K951" s="105">
        <f t="shared" si="104"/>
        <v>0</v>
      </c>
    </row>
    <row r="952" spans="1:27" ht="20.25" customHeight="1" thickBot="1" x14ac:dyDescent="0.4">
      <c r="A952" s="112" t="str">
        <f>CONCATENATE(PAO!A945,". ", "7")</f>
        <v>105. 7</v>
      </c>
      <c r="B952" s="104"/>
      <c r="C952" s="104"/>
      <c r="D952" s="104"/>
      <c r="E952" s="146"/>
      <c r="F952" s="464" t="str">
        <f>IFERROR(VLOOKUP(B952,'Validaciones SEVRI'!$D$2:$E$1000,2,FALSE),"")</f>
        <v/>
      </c>
      <c r="G952" s="465"/>
      <c r="H952" s="147"/>
      <c r="I952" s="148"/>
      <c r="K952" s="105">
        <f t="shared" si="104"/>
        <v>0</v>
      </c>
    </row>
    <row r="953" spans="1:27" s="140" customFormat="1" ht="50.15" customHeight="1" thickBot="1" x14ac:dyDescent="0.3">
      <c r="A953" s="181" t="s">
        <v>935</v>
      </c>
      <c r="B953" s="459">
        <f>+PAO!B952</f>
        <v>0</v>
      </c>
      <c r="C953" s="460"/>
      <c r="D953" s="460"/>
      <c r="E953" s="460"/>
      <c r="F953" s="460"/>
      <c r="G953" s="460"/>
      <c r="H953" s="460"/>
      <c r="I953" s="460"/>
      <c r="J953" s="106"/>
      <c r="K953" s="105"/>
      <c r="L953" s="106"/>
      <c r="M953" s="106"/>
      <c r="N953" s="106"/>
      <c r="O953" s="106"/>
      <c r="P953" s="106"/>
      <c r="Q953" s="106"/>
      <c r="R953" s="106"/>
      <c r="S953" s="106"/>
      <c r="T953" s="106"/>
      <c r="U953" s="106"/>
      <c r="V953" s="106"/>
      <c r="W953" s="106"/>
      <c r="X953" s="106"/>
      <c r="Y953" s="106"/>
      <c r="Z953" s="106"/>
      <c r="AA953" s="106"/>
    </row>
    <row r="954" spans="1:27" ht="50.15" customHeight="1" x14ac:dyDescent="0.35">
      <c r="A954" s="180" t="s">
        <v>936</v>
      </c>
      <c r="B954" s="461" t="str">
        <f>CONCATENATE(PAO!A954,". ",PAO!A955)</f>
        <v xml:space="preserve">106. </v>
      </c>
      <c r="C954" s="462"/>
      <c r="D954" s="462"/>
      <c r="E954" s="462"/>
      <c r="F954" s="462"/>
      <c r="G954" s="462"/>
      <c r="H954" s="462"/>
      <c r="I954" s="463"/>
      <c r="K954" s="110"/>
      <c r="L954" s="114"/>
      <c r="M954" s="114"/>
      <c r="N954" s="111"/>
      <c r="O954" s="111"/>
      <c r="P954" s="111"/>
      <c r="Q954" s="111"/>
      <c r="R954" s="111"/>
      <c r="S954" s="111"/>
      <c r="T954" s="111"/>
      <c r="U954" s="111"/>
      <c r="V954" s="111"/>
      <c r="W954" s="111"/>
      <c r="X954" s="111"/>
      <c r="Y954" s="111"/>
      <c r="Z954" s="111"/>
      <c r="AA954" s="111"/>
    </row>
    <row r="955" spans="1:27" ht="20.25" customHeight="1" x14ac:dyDescent="0.35">
      <c r="A955" s="112" t="str">
        <f>CONCATENATE(PAO!A954,". ", "1")</f>
        <v>106. 1</v>
      </c>
      <c r="B955" s="104"/>
      <c r="C955" s="104"/>
      <c r="D955" s="104"/>
      <c r="E955" s="146"/>
      <c r="F955" s="464" t="str">
        <f>IFERROR(VLOOKUP(B955,'Validaciones SEVRI'!$D$2:$E$1000,2,FALSE),"")</f>
        <v/>
      </c>
      <c r="G955" s="465"/>
      <c r="H955" s="147"/>
      <c r="I955" s="148"/>
      <c r="K955" s="105">
        <f t="shared" ref="K955:K961" si="105">IF(B955&lt;1,0, 1)</f>
        <v>0</v>
      </c>
    </row>
    <row r="956" spans="1:27" ht="20.25" customHeight="1" x14ac:dyDescent="0.35">
      <c r="A956" s="112" t="str">
        <f>CONCATENATE(PAO!A954,". ", "2")</f>
        <v>106. 2</v>
      </c>
      <c r="B956" s="104"/>
      <c r="C956" s="104"/>
      <c r="D956" s="104"/>
      <c r="E956" s="146"/>
      <c r="F956" s="464" t="str">
        <f>IFERROR(VLOOKUP(B956,'Validaciones SEVRI'!$D$2:$E$1000,2,FALSE),"")</f>
        <v/>
      </c>
      <c r="G956" s="465"/>
      <c r="H956" s="147"/>
      <c r="I956" s="148"/>
      <c r="K956" s="105">
        <f t="shared" si="105"/>
        <v>0</v>
      </c>
    </row>
    <row r="957" spans="1:27" ht="20.25" customHeight="1" x14ac:dyDescent="0.35">
      <c r="A957" s="112" t="str">
        <f>CONCATENATE(PAO!A954,". ","3")</f>
        <v>106. 3</v>
      </c>
      <c r="B957" s="104"/>
      <c r="C957" s="104"/>
      <c r="D957" s="104"/>
      <c r="E957" s="146"/>
      <c r="F957" s="464" t="str">
        <f>IFERROR(VLOOKUP(B957,'Validaciones SEVRI'!$D$2:$E$1000,2,FALSE),"")</f>
        <v/>
      </c>
      <c r="G957" s="465"/>
      <c r="H957" s="147"/>
      <c r="I957" s="148"/>
      <c r="K957" s="105">
        <f t="shared" si="105"/>
        <v>0</v>
      </c>
    </row>
    <row r="958" spans="1:27" ht="20.25" customHeight="1" x14ac:dyDescent="0.35">
      <c r="A958" s="112" t="str">
        <f>CONCATENATE(PAO!A954,". ", "4")</f>
        <v>106. 4</v>
      </c>
      <c r="B958" s="104"/>
      <c r="C958" s="104"/>
      <c r="D958" s="104"/>
      <c r="E958" s="146"/>
      <c r="F958" s="464" t="str">
        <f>IFERROR(VLOOKUP(B958,'Validaciones SEVRI'!$D$2:$E$1000,2,FALSE),"")</f>
        <v/>
      </c>
      <c r="G958" s="465"/>
      <c r="H958" s="147"/>
      <c r="I958" s="148"/>
      <c r="K958" s="105">
        <f t="shared" si="105"/>
        <v>0</v>
      </c>
    </row>
    <row r="959" spans="1:27" ht="20.25" customHeight="1" x14ac:dyDescent="0.35">
      <c r="A959" s="112" t="str">
        <f>CONCATENATE(PAO!A954,". ", "5")</f>
        <v>106. 5</v>
      </c>
      <c r="B959" s="104"/>
      <c r="C959" s="104"/>
      <c r="D959" s="104"/>
      <c r="E959" s="146"/>
      <c r="F959" s="464" t="str">
        <f>IFERROR(VLOOKUP(B959,'Validaciones SEVRI'!$D$2:$E$1000,2,FALSE),"")</f>
        <v/>
      </c>
      <c r="G959" s="465"/>
      <c r="H959" s="147"/>
      <c r="I959" s="148"/>
      <c r="K959" s="105">
        <f t="shared" si="105"/>
        <v>0</v>
      </c>
    </row>
    <row r="960" spans="1:27" ht="20.25" customHeight="1" x14ac:dyDescent="0.35">
      <c r="A960" s="112" t="str">
        <f>CONCATENATE(PAO!A954,". ", "6")</f>
        <v>106. 6</v>
      </c>
      <c r="B960" s="104"/>
      <c r="C960" s="104"/>
      <c r="D960" s="104"/>
      <c r="E960" s="146"/>
      <c r="F960" s="464" t="str">
        <f>IFERROR(VLOOKUP(B960,'Validaciones SEVRI'!$D$2:$E$1000,2,FALSE),"")</f>
        <v/>
      </c>
      <c r="G960" s="465"/>
      <c r="H960" s="147"/>
      <c r="I960" s="148"/>
      <c r="K960" s="105">
        <f t="shared" si="105"/>
        <v>0</v>
      </c>
    </row>
    <row r="961" spans="1:27" ht="20.25" customHeight="1" thickBot="1" x14ac:dyDescent="0.4">
      <c r="A961" s="112" t="str">
        <f>CONCATENATE(PAO!A954,". ", "7")</f>
        <v>106. 7</v>
      </c>
      <c r="B961" s="104"/>
      <c r="C961" s="104"/>
      <c r="D961" s="104"/>
      <c r="E961" s="146"/>
      <c r="F961" s="464" t="str">
        <f>IFERROR(VLOOKUP(B961,'Validaciones SEVRI'!$D$2:$E$1000,2,FALSE),"")</f>
        <v/>
      </c>
      <c r="G961" s="465"/>
      <c r="H961" s="147"/>
      <c r="I961" s="148"/>
      <c r="K961" s="105">
        <f t="shared" si="105"/>
        <v>0</v>
      </c>
    </row>
    <row r="962" spans="1:27" s="140" customFormat="1" ht="50.15" customHeight="1" thickBot="1" x14ac:dyDescent="0.3">
      <c r="A962" s="181" t="s">
        <v>935</v>
      </c>
      <c r="B962" s="459">
        <f>+PAO!B961</f>
        <v>0</v>
      </c>
      <c r="C962" s="460"/>
      <c r="D962" s="460"/>
      <c r="E962" s="460"/>
      <c r="F962" s="460"/>
      <c r="G962" s="460"/>
      <c r="H962" s="460"/>
      <c r="I962" s="460"/>
      <c r="J962" s="106"/>
      <c r="K962" s="105"/>
      <c r="L962" s="106"/>
      <c r="M962" s="106"/>
      <c r="N962" s="106"/>
      <c r="O962" s="106"/>
      <c r="P962" s="106"/>
      <c r="Q962" s="106"/>
      <c r="R962" s="106"/>
      <c r="S962" s="106"/>
      <c r="T962" s="106"/>
      <c r="U962" s="106"/>
      <c r="V962" s="106"/>
      <c r="W962" s="106"/>
      <c r="X962" s="106"/>
      <c r="Y962" s="106"/>
      <c r="Z962" s="106"/>
      <c r="AA962" s="106"/>
    </row>
    <row r="963" spans="1:27" ht="50.15" customHeight="1" x14ac:dyDescent="0.35">
      <c r="A963" s="180" t="s">
        <v>936</v>
      </c>
      <c r="B963" s="461" t="str">
        <f>CONCATENATE(PAO!A963,". ",PAO!A964)</f>
        <v xml:space="preserve">107. </v>
      </c>
      <c r="C963" s="462"/>
      <c r="D963" s="462"/>
      <c r="E963" s="462"/>
      <c r="F963" s="462"/>
      <c r="G963" s="462"/>
      <c r="H963" s="462"/>
      <c r="I963" s="463"/>
      <c r="K963" s="110"/>
      <c r="L963" s="114"/>
      <c r="M963" s="114"/>
      <c r="N963" s="111"/>
      <c r="O963" s="111"/>
      <c r="P963" s="111"/>
      <c r="Q963" s="111"/>
      <c r="R963" s="111"/>
      <c r="S963" s="111"/>
      <c r="T963" s="111"/>
      <c r="U963" s="111"/>
      <c r="V963" s="111"/>
      <c r="W963" s="111"/>
      <c r="X963" s="111"/>
      <c r="Y963" s="111"/>
      <c r="Z963" s="111"/>
      <c r="AA963" s="111"/>
    </row>
    <row r="964" spans="1:27" ht="20.25" customHeight="1" x14ac:dyDescent="0.35">
      <c r="A964" s="112" t="str">
        <f>CONCATENATE(PAO!A963,". ", "1")</f>
        <v>107. 1</v>
      </c>
      <c r="B964" s="104"/>
      <c r="C964" s="104"/>
      <c r="D964" s="104"/>
      <c r="E964" s="146"/>
      <c r="F964" s="464" t="str">
        <f>IFERROR(VLOOKUP(B964,'Validaciones SEVRI'!$D$2:$E$1000,2,FALSE),"")</f>
        <v/>
      </c>
      <c r="G964" s="465"/>
      <c r="H964" s="147"/>
      <c r="I964" s="148"/>
      <c r="K964" s="105">
        <f t="shared" ref="K964:K970" si="106">IF(B964&lt;1,0, 1)</f>
        <v>0</v>
      </c>
    </row>
    <row r="965" spans="1:27" ht="20.25" customHeight="1" x14ac:dyDescent="0.35">
      <c r="A965" s="112" t="str">
        <f>CONCATENATE(PAO!A963,". ", "2")</f>
        <v>107. 2</v>
      </c>
      <c r="B965" s="104"/>
      <c r="C965" s="104"/>
      <c r="D965" s="104"/>
      <c r="E965" s="146"/>
      <c r="F965" s="464" t="str">
        <f>IFERROR(VLOOKUP(B965,'Validaciones SEVRI'!$D$2:$E$1000,2,FALSE),"")</f>
        <v/>
      </c>
      <c r="G965" s="465"/>
      <c r="H965" s="147"/>
      <c r="I965" s="148"/>
      <c r="K965" s="105">
        <f t="shared" si="106"/>
        <v>0</v>
      </c>
    </row>
    <row r="966" spans="1:27" ht="20.25" customHeight="1" x14ac:dyDescent="0.35">
      <c r="A966" s="112" t="str">
        <f>CONCATENATE(PAO!A963,". ","3")</f>
        <v>107. 3</v>
      </c>
      <c r="B966" s="104"/>
      <c r="C966" s="104"/>
      <c r="D966" s="104"/>
      <c r="E966" s="146"/>
      <c r="F966" s="464" t="str">
        <f>IFERROR(VLOOKUP(B966,'Validaciones SEVRI'!$D$2:$E$1000,2,FALSE),"")</f>
        <v/>
      </c>
      <c r="G966" s="465"/>
      <c r="H966" s="147"/>
      <c r="I966" s="148"/>
      <c r="K966" s="105">
        <f t="shared" si="106"/>
        <v>0</v>
      </c>
    </row>
    <row r="967" spans="1:27" ht="20.25" customHeight="1" x14ac:dyDescent="0.35">
      <c r="A967" s="112" t="str">
        <f>CONCATENATE(PAO!A963,". ", "4")</f>
        <v>107. 4</v>
      </c>
      <c r="B967" s="104"/>
      <c r="C967" s="104"/>
      <c r="D967" s="104"/>
      <c r="E967" s="146"/>
      <c r="F967" s="464" t="str">
        <f>IFERROR(VLOOKUP(B967,'Validaciones SEVRI'!$D$2:$E$1000,2,FALSE),"")</f>
        <v/>
      </c>
      <c r="G967" s="465"/>
      <c r="H967" s="147"/>
      <c r="I967" s="148"/>
      <c r="K967" s="105">
        <f t="shared" si="106"/>
        <v>0</v>
      </c>
    </row>
    <row r="968" spans="1:27" ht="20.25" customHeight="1" x14ac:dyDescent="0.35">
      <c r="A968" s="112" t="str">
        <f>CONCATENATE(PAO!A963,". ", "5")</f>
        <v>107. 5</v>
      </c>
      <c r="B968" s="104"/>
      <c r="C968" s="104"/>
      <c r="D968" s="104"/>
      <c r="E968" s="146"/>
      <c r="F968" s="464" t="str">
        <f>IFERROR(VLOOKUP(B968,'Validaciones SEVRI'!$D$2:$E$1000,2,FALSE),"")</f>
        <v/>
      </c>
      <c r="G968" s="465"/>
      <c r="H968" s="147"/>
      <c r="I968" s="148"/>
      <c r="K968" s="105">
        <f t="shared" si="106"/>
        <v>0</v>
      </c>
    </row>
    <row r="969" spans="1:27" ht="20.25" customHeight="1" x14ac:dyDescent="0.35">
      <c r="A969" s="112" t="str">
        <f>CONCATENATE(PAO!A963,". ", "6")</f>
        <v>107. 6</v>
      </c>
      <c r="B969" s="104"/>
      <c r="C969" s="104"/>
      <c r="D969" s="104"/>
      <c r="E969" s="146"/>
      <c r="F969" s="464" t="str">
        <f>IFERROR(VLOOKUP(B969,'Validaciones SEVRI'!$D$2:$E$1000,2,FALSE),"")</f>
        <v/>
      </c>
      <c r="G969" s="465"/>
      <c r="H969" s="147"/>
      <c r="I969" s="148"/>
      <c r="K969" s="105">
        <f t="shared" si="106"/>
        <v>0</v>
      </c>
    </row>
    <row r="970" spans="1:27" ht="20.25" customHeight="1" thickBot="1" x14ac:dyDescent="0.4">
      <c r="A970" s="112" t="str">
        <f>CONCATENATE(PAO!A963,". ", "7")</f>
        <v>107. 7</v>
      </c>
      <c r="B970" s="104"/>
      <c r="C970" s="104"/>
      <c r="D970" s="104"/>
      <c r="E970" s="146"/>
      <c r="F970" s="464" t="str">
        <f>IFERROR(VLOOKUP(B970,'Validaciones SEVRI'!$D$2:$E$1000,2,FALSE),"")</f>
        <v/>
      </c>
      <c r="G970" s="465"/>
      <c r="H970" s="147"/>
      <c r="I970" s="148"/>
      <c r="K970" s="105">
        <f t="shared" si="106"/>
        <v>0</v>
      </c>
    </row>
    <row r="971" spans="1:27" s="140" customFormat="1" ht="50.15" customHeight="1" thickBot="1" x14ac:dyDescent="0.3">
      <c r="A971" s="181" t="s">
        <v>935</v>
      </c>
      <c r="B971" s="459">
        <f>+PAO!B970</f>
        <v>0</v>
      </c>
      <c r="C971" s="460"/>
      <c r="D971" s="460"/>
      <c r="E971" s="460"/>
      <c r="F971" s="460"/>
      <c r="G971" s="460"/>
      <c r="H971" s="460"/>
      <c r="I971" s="460"/>
      <c r="J971" s="106"/>
      <c r="K971" s="105"/>
      <c r="L971" s="106"/>
      <c r="M971" s="106"/>
      <c r="N971" s="106"/>
      <c r="O971" s="106"/>
      <c r="P971" s="106"/>
      <c r="Q971" s="106"/>
      <c r="R971" s="106"/>
      <c r="S971" s="106"/>
      <c r="T971" s="106"/>
      <c r="U971" s="106"/>
      <c r="V971" s="106"/>
      <c r="W971" s="106"/>
      <c r="X971" s="106"/>
      <c r="Y971" s="106"/>
      <c r="Z971" s="106"/>
      <c r="AA971" s="106"/>
    </row>
    <row r="972" spans="1:27" ht="50.15" customHeight="1" x14ac:dyDescent="0.35">
      <c r="A972" s="180" t="s">
        <v>936</v>
      </c>
      <c r="B972" s="461" t="str">
        <f>CONCATENATE(PAO!A972,". ",PAO!A973)</f>
        <v xml:space="preserve">108. </v>
      </c>
      <c r="C972" s="462"/>
      <c r="D972" s="462"/>
      <c r="E972" s="462"/>
      <c r="F972" s="462"/>
      <c r="G972" s="462"/>
      <c r="H972" s="462"/>
      <c r="I972" s="463"/>
      <c r="K972" s="110"/>
      <c r="L972" s="114"/>
      <c r="M972" s="114"/>
      <c r="N972" s="111"/>
      <c r="O972" s="111"/>
      <c r="P972" s="111"/>
      <c r="Q972" s="111"/>
      <c r="R972" s="111"/>
      <c r="S972" s="111"/>
      <c r="T972" s="111"/>
      <c r="U972" s="111"/>
      <c r="V972" s="111"/>
      <c r="W972" s="111"/>
      <c r="X972" s="111"/>
      <c r="Y972" s="111"/>
      <c r="Z972" s="111"/>
      <c r="AA972" s="111"/>
    </row>
    <row r="973" spans="1:27" ht="20.25" customHeight="1" x14ac:dyDescent="0.35">
      <c r="A973" s="112" t="str">
        <f>CONCATENATE(PAO!A972,". ", "1")</f>
        <v>108. 1</v>
      </c>
      <c r="B973" s="104"/>
      <c r="C973" s="104"/>
      <c r="D973" s="104"/>
      <c r="E973" s="146"/>
      <c r="F973" s="464" t="str">
        <f>IFERROR(VLOOKUP(B973,'Validaciones SEVRI'!$D$2:$E$1000,2,FALSE),"")</f>
        <v/>
      </c>
      <c r="G973" s="465"/>
      <c r="H973" s="147"/>
      <c r="I973" s="148"/>
      <c r="K973" s="105">
        <f t="shared" ref="K973:K979" si="107">IF(B973&lt;1,0, 1)</f>
        <v>0</v>
      </c>
    </row>
    <row r="974" spans="1:27" ht="20.25" customHeight="1" x14ac:dyDescent="0.35">
      <c r="A974" s="112" t="str">
        <f>CONCATENATE(PAO!A972,". ", "2")</f>
        <v>108. 2</v>
      </c>
      <c r="B974" s="104"/>
      <c r="C974" s="104"/>
      <c r="D974" s="104"/>
      <c r="E974" s="146"/>
      <c r="F974" s="464" t="str">
        <f>IFERROR(VLOOKUP(B974,'Validaciones SEVRI'!$D$2:$E$1000,2,FALSE),"")</f>
        <v/>
      </c>
      <c r="G974" s="465"/>
      <c r="H974" s="147"/>
      <c r="I974" s="148"/>
      <c r="K974" s="105">
        <f t="shared" si="107"/>
        <v>0</v>
      </c>
    </row>
    <row r="975" spans="1:27" ht="20.25" customHeight="1" x14ac:dyDescent="0.35">
      <c r="A975" s="112" t="str">
        <f>CONCATENATE(PAO!A972,". ","3")</f>
        <v>108. 3</v>
      </c>
      <c r="B975" s="104"/>
      <c r="C975" s="104"/>
      <c r="D975" s="104"/>
      <c r="E975" s="146"/>
      <c r="F975" s="464" t="str">
        <f>IFERROR(VLOOKUP(B975,'Validaciones SEVRI'!$D$2:$E$1000,2,FALSE),"")</f>
        <v/>
      </c>
      <c r="G975" s="465"/>
      <c r="H975" s="147"/>
      <c r="I975" s="148"/>
      <c r="K975" s="105">
        <f t="shared" si="107"/>
        <v>0</v>
      </c>
    </row>
    <row r="976" spans="1:27" ht="20.25" customHeight="1" x14ac:dyDescent="0.35">
      <c r="A976" s="112" t="str">
        <f>CONCATENATE(PAO!A972,". ", "4")</f>
        <v>108. 4</v>
      </c>
      <c r="B976" s="104"/>
      <c r="C976" s="104"/>
      <c r="D976" s="104"/>
      <c r="E976" s="146"/>
      <c r="F976" s="464" t="str">
        <f>IFERROR(VLOOKUP(B976,'Validaciones SEVRI'!$D$2:$E$1000,2,FALSE),"")</f>
        <v/>
      </c>
      <c r="G976" s="465"/>
      <c r="H976" s="147"/>
      <c r="I976" s="148"/>
      <c r="K976" s="105">
        <f t="shared" si="107"/>
        <v>0</v>
      </c>
    </row>
    <row r="977" spans="1:27" ht="20.25" customHeight="1" x14ac:dyDescent="0.35">
      <c r="A977" s="112" t="str">
        <f>CONCATENATE(PAO!A972,". ", "5")</f>
        <v>108. 5</v>
      </c>
      <c r="B977" s="104"/>
      <c r="C977" s="104"/>
      <c r="D977" s="104"/>
      <c r="E977" s="146"/>
      <c r="F977" s="464" t="str">
        <f>IFERROR(VLOOKUP(B977,'Validaciones SEVRI'!$D$2:$E$1000,2,FALSE),"")</f>
        <v/>
      </c>
      <c r="G977" s="465"/>
      <c r="H977" s="147"/>
      <c r="I977" s="148"/>
      <c r="K977" s="105">
        <f t="shared" si="107"/>
        <v>0</v>
      </c>
    </row>
    <row r="978" spans="1:27" ht="20.25" customHeight="1" x14ac:dyDescent="0.35">
      <c r="A978" s="112" t="str">
        <f>CONCATENATE(PAO!A972,". ", "6")</f>
        <v>108. 6</v>
      </c>
      <c r="B978" s="104"/>
      <c r="C978" s="104"/>
      <c r="D978" s="104"/>
      <c r="E978" s="146"/>
      <c r="F978" s="464" t="str">
        <f>IFERROR(VLOOKUP(B978,'Validaciones SEVRI'!$D$2:$E$1000,2,FALSE),"")</f>
        <v/>
      </c>
      <c r="G978" s="465"/>
      <c r="H978" s="147"/>
      <c r="I978" s="148"/>
      <c r="K978" s="105">
        <f t="shared" si="107"/>
        <v>0</v>
      </c>
    </row>
    <row r="979" spans="1:27" ht="20.25" customHeight="1" thickBot="1" x14ac:dyDescent="0.4">
      <c r="A979" s="112" t="str">
        <f>CONCATENATE(PAO!A972,". ", "7")</f>
        <v>108. 7</v>
      </c>
      <c r="B979" s="104"/>
      <c r="C979" s="104"/>
      <c r="D979" s="104"/>
      <c r="E979" s="146"/>
      <c r="F979" s="464" t="str">
        <f>IFERROR(VLOOKUP(B979,'Validaciones SEVRI'!$D$2:$E$1000,2,FALSE),"")</f>
        <v/>
      </c>
      <c r="G979" s="465"/>
      <c r="H979" s="147"/>
      <c r="I979" s="148"/>
      <c r="K979" s="105">
        <f t="shared" si="107"/>
        <v>0</v>
      </c>
    </row>
    <row r="980" spans="1:27" s="140" customFormat="1" ht="50.15" customHeight="1" thickBot="1" x14ac:dyDescent="0.3">
      <c r="A980" s="181" t="s">
        <v>935</v>
      </c>
      <c r="B980" s="459">
        <f>+PAO!B979</f>
        <v>0</v>
      </c>
      <c r="C980" s="460"/>
      <c r="D980" s="460"/>
      <c r="E980" s="460"/>
      <c r="F980" s="460"/>
      <c r="G980" s="460"/>
      <c r="H980" s="460"/>
      <c r="I980" s="460"/>
      <c r="J980" s="106"/>
      <c r="K980" s="105"/>
      <c r="L980" s="106"/>
      <c r="M980" s="106"/>
      <c r="N980" s="106"/>
      <c r="O980" s="106"/>
      <c r="P980" s="106"/>
      <c r="Q980" s="106"/>
      <c r="R980" s="106"/>
      <c r="S980" s="106"/>
      <c r="T980" s="106"/>
      <c r="U980" s="106"/>
      <c r="V980" s="106"/>
      <c r="W980" s="106"/>
      <c r="X980" s="106"/>
      <c r="Y980" s="106"/>
      <c r="Z980" s="106"/>
      <c r="AA980" s="106"/>
    </row>
    <row r="981" spans="1:27" ht="50.15" customHeight="1" x14ac:dyDescent="0.35">
      <c r="A981" s="180" t="s">
        <v>936</v>
      </c>
      <c r="B981" s="461" t="str">
        <f>CONCATENATE(PAO!A981,". ",PAO!A982)</f>
        <v xml:space="preserve">109. </v>
      </c>
      <c r="C981" s="462"/>
      <c r="D981" s="462"/>
      <c r="E981" s="462"/>
      <c r="F981" s="462"/>
      <c r="G981" s="462"/>
      <c r="H981" s="462"/>
      <c r="I981" s="463"/>
      <c r="K981" s="110"/>
      <c r="L981" s="114"/>
      <c r="M981" s="114"/>
      <c r="N981" s="111"/>
      <c r="O981" s="111"/>
      <c r="P981" s="111"/>
      <c r="Q981" s="111"/>
      <c r="R981" s="111"/>
      <c r="S981" s="111"/>
      <c r="T981" s="111"/>
      <c r="U981" s="111"/>
      <c r="V981" s="111"/>
      <c r="W981" s="111"/>
      <c r="X981" s="111"/>
      <c r="Y981" s="111"/>
      <c r="Z981" s="111"/>
      <c r="AA981" s="111"/>
    </row>
    <row r="982" spans="1:27" ht="20.25" customHeight="1" x14ac:dyDescent="0.35">
      <c r="A982" s="112" t="str">
        <f>CONCATENATE(PAO!A981,". ", "1")</f>
        <v>109. 1</v>
      </c>
      <c r="B982" s="104"/>
      <c r="C982" s="104"/>
      <c r="D982" s="104"/>
      <c r="E982" s="146"/>
      <c r="F982" s="464" t="str">
        <f>IFERROR(VLOOKUP(B982,'Validaciones SEVRI'!$D$2:$E$1000,2,FALSE),"")</f>
        <v/>
      </c>
      <c r="G982" s="465"/>
      <c r="H982" s="147"/>
      <c r="I982" s="148"/>
      <c r="K982" s="105">
        <f t="shared" ref="K982:K988" si="108">IF(B982&lt;1,0, 1)</f>
        <v>0</v>
      </c>
    </row>
    <row r="983" spans="1:27" ht="20.25" customHeight="1" x14ac:dyDescent="0.35">
      <c r="A983" s="112" t="str">
        <f>CONCATENATE(PAO!A981,". ", "2")</f>
        <v>109. 2</v>
      </c>
      <c r="B983" s="104"/>
      <c r="C983" s="104"/>
      <c r="D983" s="104"/>
      <c r="E983" s="146"/>
      <c r="F983" s="464" t="str">
        <f>IFERROR(VLOOKUP(B983,'Validaciones SEVRI'!$D$2:$E$1000,2,FALSE),"")</f>
        <v/>
      </c>
      <c r="G983" s="465"/>
      <c r="H983" s="147"/>
      <c r="I983" s="148"/>
      <c r="K983" s="105">
        <f t="shared" si="108"/>
        <v>0</v>
      </c>
    </row>
    <row r="984" spans="1:27" ht="20.25" customHeight="1" x14ac:dyDescent="0.35">
      <c r="A984" s="112" t="str">
        <f>CONCATENATE(PAO!A981,". ","3")</f>
        <v>109. 3</v>
      </c>
      <c r="B984" s="104"/>
      <c r="C984" s="104"/>
      <c r="D984" s="104"/>
      <c r="E984" s="146"/>
      <c r="F984" s="464" t="str">
        <f>IFERROR(VLOOKUP(B984,'Validaciones SEVRI'!$D$2:$E$1000,2,FALSE),"")</f>
        <v/>
      </c>
      <c r="G984" s="465"/>
      <c r="H984" s="147"/>
      <c r="I984" s="148"/>
      <c r="K984" s="105">
        <f t="shared" si="108"/>
        <v>0</v>
      </c>
    </row>
    <row r="985" spans="1:27" ht="20.25" customHeight="1" x14ac:dyDescent="0.35">
      <c r="A985" s="112" t="str">
        <f>CONCATENATE(PAO!A981,". ", "4")</f>
        <v>109. 4</v>
      </c>
      <c r="B985" s="104"/>
      <c r="C985" s="104"/>
      <c r="D985" s="104"/>
      <c r="E985" s="146"/>
      <c r="F985" s="464" t="str">
        <f>IFERROR(VLOOKUP(B985,'Validaciones SEVRI'!$D$2:$E$1000,2,FALSE),"")</f>
        <v/>
      </c>
      <c r="G985" s="465"/>
      <c r="H985" s="147"/>
      <c r="I985" s="148"/>
      <c r="K985" s="105">
        <f t="shared" si="108"/>
        <v>0</v>
      </c>
    </row>
    <row r="986" spans="1:27" ht="20.25" customHeight="1" x14ac:dyDescent="0.35">
      <c r="A986" s="112" t="str">
        <f>CONCATENATE(PAO!A981,". ", "5")</f>
        <v>109. 5</v>
      </c>
      <c r="B986" s="104"/>
      <c r="C986" s="104"/>
      <c r="D986" s="104"/>
      <c r="E986" s="146"/>
      <c r="F986" s="464" t="str">
        <f>IFERROR(VLOOKUP(B986,'Validaciones SEVRI'!$D$2:$E$1000,2,FALSE),"")</f>
        <v/>
      </c>
      <c r="G986" s="465"/>
      <c r="H986" s="147"/>
      <c r="I986" s="148"/>
      <c r="K986" s="105">
        <f t="shared" si="108"/>
        <v>0</v>
      </c>
    </row>
    <row r="987" spans="1:27" ht="20.25" customHeight="1" x14ac:dyDescent="0.35">
      <c r="A987" s="112" t="str">
        <f>CONCATENATE(PAO!A981,". ", "6")</f>
        <v>109. 6</v>
      </c>
      <c r="B987" s="104"/>
      <c r="C987" s="104"/>
      <c r="D987" s="104"/>
      <c r="E987" s="146"/>
      <c r="F987" s="464" t="str">
        <f>IFERROR(VLOOKUP(B987,'Validaciones SEVRI'!$D$2:$E$1000,2,FALSE),"")</f>
        <v/>
      </c>
      <c r="G987" s="465"/>
      <c r="H987" s="147"/>
      <c r="I987" s="148"/>
      <c r="K987" s="105">
        <f t="shared" si="108"/>
        <v>0</v>
      </c>
    </row>
    <row r="988" spans="1:27" ht="20.25" customHeight="1" thickBot="1" x14ac:dyDescent="0.4">
      <c r="A988" s="112" t="str">
        <f>CONCATENATE(PAO!A981,". ", "7")</f>
        <v>109. 7</v>
      </c>
      <c r="B988" s="104"/>
      <c r="C988" s="104"/>
      <c r="D988" s="104"/>
      <c r="E988" s="146"/>
      <c r="F988" s="464" t="str">
        <f>IFERROR(VLOOKUP(B988,'Validaciones SEVRI'!$D$2:$E$1000,2,FALSE),"")</f>
        <v/>
      </c>
      <c r="G988" s="465"/>
      <c r="H988" s="147"/>
      <c r="I988" s="148"/>
      <c r="K988" s="105">
        <f t="shared" si="108"/>
        <v>0</v>
      </c>
    </row>
    <row r="989" spans="1:27" s="140" customFormat="1" ht="50.15" customHeight="1" thickBot="1" x14ac:dyDescent="0.3">
      <c r="A989" s="181" t="s">
        <v>935</v>
      </c>
      <c r="B989" s="459">
        <f>+PAO!B988</f>
        <v>0</v>
      </c>
      <c r="C989" s="460"/>
      <c r="D989" s="460"/>
      <c r="E989" s="460"/>
      <c r="F989" s="460"/>
      <c r="G989" s="460"/>
      <c r="H989" s="460"/>
      <c r="I989" s="460"/>
      <c r="J989" s="106"/>
      <c r="K989" s="105"/>
      <c r="L989" s="106"/>
      <c r="M989" s="106"/>
      <c r="N989" s="106"/>
      <c r="O989" s="106"/>
      <c r="P989" s="106"/>
      <c r="Q989" s="106"/>
      <c r="R989" s="106"/>
      <c r="S989" s="106"/>
      <c r="T989" s="106"/>
      <c r="U989" s="106"/>
      <c r="V989" s="106"/>
      <c r="W989" s="106"/>
      <c r="X989" s="106"/>
      <c r="Y989" s="106"/>
      <c r="Z989" s="106"/>
      <c r="AA989" s="106"/>
    </row>
    <row r="990" spans="1:27" ht="50.15" customHeight="1" x14ac:dyDescent="0.35">
      <c r="A990" s="180" t="s">
        <v>936</v>
      </c>
      <c r="B990" s="461" t="str">
        <f>CONCATENATE(PAO!A990,". ",PAO!A991)</f>
        <v xml:space="preserve">110. </v>
      </c>
      <c r="C990" s="462"/>
      <c r="D990" s="462"/>
      <c r="E990" s="462"/>
      <c r="F990" s="462"/>
      <c r="G990" s="462"/>
      <c r="H990" s="462"/>
      <c r="I990" s="463"/>
      <c r="K990" s="110"/>
      <c r="L990" s="114"/>
      <c r="M990" s="114"/>
      <c r="N990" s="111"/>
      <c r="O990" s="111"/>
      <c r="P990" s="111"/>
      <c r="Q990" s="111"/>
      <c r="R990" s="111"/>
      <c r="S990" s="111"/>
      <c r="T990" s="111"/>
      <c r="U990" s="111"/>
      <c r="V990" s="111"/>
      <c r="W990" s="111"/>
      <c r="X990" s="111"/>
      <c r="Y990" s="111"/>
      <c r="Z990" s="111"/>
      <c r="AA990" s="111"/>
    </row>
    <row r="991" spans="1:27" ht="20.25" customHeight="1" x14ac:dyDescent="0.35">
      <c r="A991" s="112" t="str">
        <f>CONCATENATE(PAO!A990,". ", "1")</f>
        <v>110. 1</v>
      </c>
      <c r="B991" s="104"/>
      <c r="C991" s="104"/>
      <c r="D991" s="104"/>
      <c r="E991" s="146"/>
      <c r="F991" s="464" t="str">
        <f>IFERROR(VLOOKUP(B991,'Validaciones SEVRI'!$D$2:$E$1000,2,FALSE),"")</f>
        <v/>
      </c>
      <c r="G991" s="465"/>
      <c r="H991" s="147"/>
      <c r="I991" s="148"/>
      <c r="K991" s="105">
        <f t="shared" ref="K991:K997" si="109">IF(B991&lt;1,0, 1)</f>
        <v>0</v>
      </c>
    </row>
    <row r="992" spans="1:27" ht="20.25" customHeight="1" x14ac:dyDescent="0.35">
      <c r="A992" s="112" t="str">
        <f>CONCATENATE(PAO!A990,". ", "2")</f>
        <v>110. 2</v>
      </c>
      <c r="B992" s="104"/>
      <c r="C992" s="104"/>
      <c r="D992" s="104"/>
      <c r="E992" s="146"/>
      <c r="F992" s="464" t="str">
        <f>IFERROR(VLOOKUP(B992,'Validaciones SEVRI'!$D$2:$E$1000,2,FALSE),"")</f>
        <v/>
      </c>
      <c r="G992" s="465"/>
      <c r="H992" s="147"/>
      <c r="I992" s="148"/>
      <c r="K992" s="105">
        <f t="shared" si="109"/>
        <v>0</v>
      </c>
    </row>
    <row r="993" spans="1:27" ht="20.25" customHeight="1" x14ac:dyDescent="0.35">
      <c r="A993" s="112" t="str">
        <f>CONCATENATE(PAO!A990,". ","3")</f>
        <v>110. 3</v>
      </c>
      <c r="B993" s="104"/>
      <c r="C993" s="104"/>
      <c r="D993" s="104"/>
      <c r="E993" s="146"/>
      <c r="F993" s="464" t="str">
        <f>IFERROR(VLOOKUP(B993,'Validaciones SEVRI'!$D$2:$E$1000,2,FALSE),"")</f>
        <v/>
      </c>
      <c r="G993" s="465"/>
      <c r="H993" s="147"/>
      <c r="I993" s="148"/>
      <c r="K993" s="105">
        <f t="shared" si="109"/>
        <v>0</v>
      </c>
    </row>
    <row r="994" spans="1:27" ht="20.25" customHeight="1" x14ac:dyDescent="0.35">
      <c r="A994" s="112" t="str">
        <f>CONCATENATE(PAO!A990,". ", "4")</f>
        <v>110. 4</v>
      </c>
      <c r="B994" s="104"/>
      <c r="C994" s="104"/>
      <c r="D994" s="104"/>
      <c r="E994" s="146"/>
      <c r="F994" s="464" t="str">
        <f>IFERROR(VLOOKUP(B994,'Validaciones SEVRI'!$D$2:$E$1000,2,FALSE),"")</f>
        <v/>
      </c>
      <c r="G994" s="465"/>
      <c r="H994" s="147"/>
      <c r="I994" s="148"/>
      <c r="K994" s="105">
        <f t="shared" si="109"/>
        <v>0</v>
      </c>
    </row>
    <row r="995" spans="1:27" ht="20.25" customHeight="1" x14ac:dyDescent="0.35">
      <c r="A995" s="112" t="str">
        <f>CONCATENATE(PAO!A990,". ", "5")</f>
        <v>110. 5</v>
      </c>
      <c r="B995" s="104"/>
      <c r="C995" s="104"/>
      <c r="D995" s="104"/>
      <c r="E995" s="146"/>
      <c r="F995" s="464" t="str">
        <f>IFERROR(VLOOKUP(B995,'Validaciones SEVRI'!$D$2:$E$1000,2,FALSE),"")</f>
        <v/>
      </c>
      <c r="G995" s="465"/>
      <c r="H995" s="147"/>
      <c r="I995" s="148"/>
      <c r="K995" s="105">
        <f t="shared" si="109"/>
        <v>0</v>
      </c>
    </row>
    <row r="996" spans="1:27" ht="20.25" customHeight="1" x14ac:dyDescent="0.35">
      <c r="A996" s="112" t="str">
        <f>CONCATENATE(PAO!A990,". ", "6")</f>
        <v>110. 6</v>
      </c>
      <c r="B996" s="104"/>
      <c r="C996" s="104"/>
      <c r="D996" s="104"/>
      <c r="E996" s="146"/>
      <c r="F996" s="464" t="str">
        <f>IFERROR(VLOOKUP(B996,'Validaciones SEVRI'!$D$2:$E$1000,2,FALSE),"")</f>
        <v/>
      </c>
      <c r="G996" s="465"/>
      <c r="H996" s="147"/>
      <c r="I996" s="148"/>
      <c r="K996" s="105">
        <f t="shared" si="109"/>
        <v>0</v>
      </c>
    </row>
    <row r="997" spans="1:27" ht="20.25" customHeight="1" thickBot="1" x14ac:dyDescent="0.4">
      <c r="A997" s="112" t="str">
        <f>CONCATENATE(PAO!A990,". ", "7")</f>
        <v>110. 7</v>
      </c>
      <c r="B997" s="104"/>
      <c r="C997" s="104"/>
      <c r="D997" s="104"/>
      <c r="E997" s="146"/>
      <c r="F997" s="464" t="str">
        <f>IFERROR(VLOOKUP(B997,'Validaciones SEVRI'!$D$2:$E$1000,2,FALSE),"")</f>
        <v/>
      </c>
      <c r="G997" s="465"/>
      <c r="H997" s="147"/>
      <c r="I997" s="148"/>
      <c r="K997" s="105">
        <f t="shared" si="109"/>
        <v>0</v>
      </c>
    </row>
    <row r="998" spans="1:27" s="140" customFormat="1" ht="50.15" customHeight="1" thickBot="1" x14ac:dyDescent="0.3">
      <c r="A998" s="181" t="s">
        <v>935</v>
      </c>
      <c r="B998" s="459">
        <f>+PAO!B997</f>
        <v>0</v>
      </c>
      <c r="C998" s="460"/>
      <c r="D998" s="460"/>
      <c r="E998" s="460"/>
      <c r="F998" s="460"/>
      <c r="G998" s="460"/>
      <c r="H998" s="460"/>
      <c r="I998" s="460"/>
      <c r="J998" s="106"/>
      <c r="K998" s="105"/>
      <c r="L998" s="106"/>
      <c r="M998" s="106"/>
      <c r="N998" s="106"/>
      <c r="O998" s="106"/>
      <c r="P998" s="106"/>
      <c r="Q998" s="106"/>
      <c r="R998" s="106"/>
      <c r="S998" s="106"/>
      <c r="T998" s="106"/>
      <c r="U998" s="106"/>
      <c r="V998" s="106"/>
      <c r="W998" s="106"/>
      <c r="X998" s="106"/>
      <c r="Y998" s="106"/>
      <c r="Z998" s="106"/>
      <c r="AA998" s="106"/>
    </row>
    <row r="999" spans="1:27" ht="50.15" customHeight="1" x14ac:dyDescent="0.35">
      <c r="A999" s="180" t="s">
        <v>936</v>
      </c>
      <c r="B999" s="461" t="str">
        <f>CONCATENATE(PAO!A999,". ",PAO!A1000)</f>
        <v xml:space="preserve">111. </v>
      </c>
      <c r="C999" s="462"/>
      <c r="D999" s="462"/>
      <c r="E999" s="462"/>
      <c r="F999" s="462"/>
      <c r="G999" s="462"/>
      <c r="H999" s="462"/>
      <c r="I999" s="463"/>
      <c r="K999" s="110"/>
      <c r="L999" s="114"/>
      <c r="M999" s="114"/>
      <c r="N999" s="111"/>
      <c r="O999" s="111"/>
      <c r="P999" s="111"/>
      <c r="Q999" s="111"/>
      <c r="R999" s="111"/>
      <c r="S999" s="111"/>
      <c r="T999" s="111"/>
      <c r="U999" s="111"/>
      <c r="V999" s="111"/>
      <c r="W999" s="111"/>
      <c r="X999" s="111"/>
      <c r="Y999" s="111"/>
      <c r="Z999" s="111"/>
      <c r="AA999" s="111"/>
    </row>
    <row r="1000" spans="1:27" ht="20.25" customHeight="1" x14ac:dyDescent="0.35">
      <c r="A1000" s="112" t="str">
        <f>CONCATENATE(PAO!A999,". ", "1")</f>
        <v>111. 1</v>
      </c>
      <c r="B1000" s="104"/>
      <c r="C1000" s="104"/>
      <c r="D1000" s="104"/>
      <c r="E1000" s="146"/>
      <c r="F1000" s="464" t="str">
        <f>IFERROR(VLOOKUP(B1000,'Validaciones SEVRI'!$D$2:$E$1000,2,FALSE),"")</f>
        <v/>
      </c>
      <c r="G1000" s="465"/>
      <c r="H1000" s="147"/>
      <c r="I1000" s="148"/>
      <c r="K1000" s="105">
        <f t="shared" ref="K1000:K1006" si="110">IF(B1000&lt;1,0, 1)</f>
        <v>0</v>
      </c>
    </row>
    <row r="1001" spans="1:27" ht="20.25" customHeight="1" x14ac:dyDescent="0.35">
      <c r="A1001" s="112" t="str">
        <f>CONCATENATE(PAO!A999,". ", "2")</f>
        <v>111. 2</v>
      </c>
      <c r="B1001" s="104"/>
      <c r="C1001" s="104"/>
      <c r="D1001" s="104"/>
      <c r="E1001" s="146"/>
      <c r="F1001" s="464" t="str">
        <f>IFERROR(VLOOKUP(B1001,'Validaciones SEVRI'!$D$2:$E$1000,2,FALSE),"")</f>
        <v/>
      </c>
      <c r="G1001" s="465"/>
      <c r="H1001" s="147"/>
      <c r="I1001" s="148"/>
      <c r="K1001" s="105">
        <f t="shared" si="110"/>
        <v>0</v>
      </c>
    </row>
    <row r="1002" spans="1:27" ht="20.25" customHeight="1" x14ac:dyDescent="0.35">
      <c r="A1002" s="112" t="str">
        <f>CONCATENATE(PAO!A999,". ","3")</f>
        <v>111. 3</v>
      </c>
      <c r="B1002" s="104"/>
      <c r="C1002" s="104"/>
      <c r="D1002" s="104"/>
      <c r="E1002" s="146"/>
      <c r="F1002" s="464" t="str">
        <f>IFERROR(VLOOKUP(B1002,'Validaciones SEVRI'!$D$2:$E$1000,2,FALSE),"")</f>
        <v/>
      </c>
      <c r="G1002" s="465"/>
      <c r="H1002" s="147"/>
      <c r="I1002" s="148"/>
      <c r="K1002" s="105">
        <f t="shared" si="110"/>
        <v>0</v>
      </c>
    </row>
    <row r="1003" spans="1:27" ht="20.25" customHeight="1" x14ac:dyDescent="0.35">
      <c r="A1003" s="112" t="str">
        <f>CONCATENATE(PAO!A999,". ", "4")</f>
        <v>111. 4</v>
      </c>
      <c r="B1003" s="104"/>
      <c r="C1003" s="104"/>
      <c r="D1003" s="104"/>
      <c r="E1003" s="146"/>
      <c r="F1003" s="464" t="str">
        <f>IFERROR(VLOOKUP(B1003,'Validaciones SEVRI'!$D$2:$E$1000,2,FALSE),"")</f>
        <v/>
      </c>
      <c r="G1003" s="465"/>
      <c r="H1003" s="147"/>
      <c r="I1003" s="148"/>
      <c r="K1003" s="105">
        <f t="shared" si="110"/>
        <v>0</v>
      </c>
    </row>
    <row r="1004" spans="1:27" ht="20.25" customHeight="1" x14ac:dyDescent="0.35">
      <c r="A1004" s="112" t="str">
        <f>CONCATENATE(PAO!A999,". ", "5")</f>
        <v>111. 5</v>
      </c>
      <c r="B1004" s="104"/>
      <c r="C1004" s="104"/>
      <c r="D1004" s="104"/>
      <c r="E1004" s="146"/>
      <c r="F1004" s="464" t="str">
        <f>IFERROR(VLOOKUP(B1004,'Validaciones SEVRI'!$D$2:$E$1000,2,FALSE),"")</f>
        <v/>
      </c>
      <c r="G1004" s="465"/>
      <c r="H1004" s="147"/>
      <c r="I1004" s="148"/>
      <c r="K1004" s="105">
        <f t="shared" si="110"/>
        <v>0</v>
      </c>
    </row>
    <row r="1005" spans="1:27" ht="20.25" customHeight="1" x14ac:dyDescent="0.35">
      <c r="A1005" s="112" t="str">
        <f>CONCATENATE(PAO!A999,". ", "6")</f>
        <v>111. 6</v>
      </c>
      <c r="B1005" s="104"/>
      <c r="C1005" s="104"/>
      <c r="D1005" s="104"/>
      <c r="E1005" s="146"/>
      <c r="F1005" s="464" t="str">
        <f>IFERROR(VLOOKUP(B1005,'Validaciones SEVRI'!$D$2:$E$1000,2,FALSE),"")</f>
        <v/>
      </c>
      <c r="G1005" s="465"/>
      <c r="H1005" s="147"/>
      <c r="I1005" s="148"/>
      <c r="K1005" s="105">
        <f t="shared" si="110"/>
        <v>0</v>
      </c>
    </row>
    <row r="1006" spans="1:27" ht="20.25" customHeight="1" thickBot="1" x14ac:dyDescent="0.4">
      <c r="A1006" s="112" t="str">
        <f>CONCATENATE(PAO!A999,". ", "7")</f>
        <v>111. 7</v>
      </c>
      <c r="B1006" s="104"/>
      <c r="C1006" s="104"/>
      <c r="D1006" s="104"/>
      <c r="E1006" s="146"/>
      <c r="F1006" s="464" t="str">
        <f>IFERROR(VLOOKUP(B1006,'Validaciones SEVRI'!$D$2:$E$1000,2,FALSE),"")</f>
        <v/>
      </c>
      <c r="G1006" s="465"/>
      <c r="H1006" s="147"/>
      <c r="I1006" s="148"/>
      <c r="K1006" s="105">
        <f t="shared" si="110"/>
        <v>0</v>
      </c>
    </row>
    <row r="1007" spans="1:27" s="140" customFormat="1" ht="50.15" customHeight="1" thickBot="1" x14ac:dyDescent="0.3">
      <c r="A1007" s="181" t="s">
        <v>935</v>
      </c>
      <c r="B1007" s="459">
        <f>+PAO!B1006</f>
        <v>0</v>
      </c>
      <c r="C1007" s="460"/>
      <c r="D1007" s="460"/>
      <c r="E1007" s="460"/>
      <c r="F1007" s="460"/>
      <c r="G1007" s="460"/>
      <c r="H1007" s="460"/>
      <c r="I1007" s="460"/>
      <c r="J1007" s="106"/>
      <c r="K1007" s="105"/>
      <c r="L1007" s="106"/>
      <c r="M1007" s="106"/>
      <c r="N1007" s="106"/>
      <c r="O1007" s="106"/>
      <c r="P1007" s="106"/>
      <c r="Q1007" s="106"/>
      <c r="R1007" s="106"/>
      <c r="S1007" s="106"/>
      <c r="T1007" s="106"/>
      <c r="U1007" s="106"/>
      <c r="V1007" s="106"/>
      <c r="W1007" s="106"/>
      <c r="X1007" s="106"/>
      <c r="Y1007" s="106"/>
      <c r="Z1007" s="106"/>
      <c r="AA1007" s="106"/>
    </row>
    <row r="1008" spans="1:27" ht="50.15" customHeight="1" x14ac:dyDescent="0.35">
      <c r="A1008" s="180" t="s">
        <v>936</v>
      </c>
      <c r="B1008" s="461" t="str">
        <f>CONCATENATE(PAO!A1008,". ",PAO!A1009)</f>
        <v xml:space="preserve">112. </v>
      </c>
      <c r="C1008" s="462"/>
      <c r="D1008" s="462"/>
      <c r="E1008" s="462"/>
      <c r="F1008" s="462"/>
      <c r="G1008" s="462"/>
      <c r="H1008" s="462"/>
      <c r="I1008" s="463"/>
      <c r="K1008" s="110"/>
      <c r="L1008" s="114"/>
      <c r="M1008" s="114"/>
      <c r="N1008" s="111"/>
      <c r="O1008" s="111"/>
      <c r="P1008" s="111"/>
      <c r="Q1008" s="111"/>
      <c r="R1008" s="111"/>
      <c r="S1008" s="111"/>
      <c r="T1008" s="111"/>
      <c r="U1008" s="111"/>
      <c r="V1008" s="111"/>
      <c r="W1008" s="111"/>
      <c r="X1008" s="111"/>
      <c r="Y1008" s="111"/>
      <c r="Z1008" s="111"/>
      <c r="AA1008" s="111"/>
    </row>
    <row r="1009" spans="1:27" ht="20.25" customHeight="1" x14ac:dyDescent="0.35">
      <c r="A1009" s="112" t="str">
        <f>CONCATENATE(PAO!A1008,". ", "1")</f>
        <v>112. 1</v>
      </c>
      <c r="B1009" s="104"/>
      <c r="C1009" s="104"/>
      <c r="D1009" s="104"/>
      <c r="E1009" s="146"/>
      <c r="F1009" s="464" t="str">
        <f>IFERROR(VLOOKUP(B1009,'Validaciones SEVRI'!$D$2:$E$1000,2,FALSE),"")</f>
        <v/>
      </c>
      <c r="G1009" s="465"/>
      <c r="H1009" s="147"/>
      <c r="I1009" s="148"/>
      <c r="K1009" s="105">
        <f t="shared" ref="K1009:K1015" si="111">IF(B1009&lt;1,0, 1)</f>
        <v>0</v>
      </c>
    </row>
    <row r="1010" spans="1:27" ht="20.25" customHeight="1" x14ac:dyDescent="0.35">
      <c r="A1010" s="112" t="str">
        <f>CONCATENATE(PAO!A1008,". ", "2")</f>
        <v>112. 2</v>
      </c>
      <c r="B1010" s="104"/>
      <c r="C1010" s="104"/>
      <c r="D1010" s="104"/>
      <c r="E1010" s="146"/>
      <c r="F1010" s="464" t="str">
        <f>IFERROR(VLOOKUP(B1010,'Validaciones SEVRI'!$D$2:$E$1000,2,FALSE),"")</f>
        <v/>
      </c>
      <c r="G1010" s="465"/>
      <c r="H1010" s="147"/>
      <c r="I1010" s="148"/>
      <c r="K1010" s="105">
        <f t="shared" si="111"/>
        <v>0</v>
      </c>
    </row>
    <row r="1011" spans="1:27" ht="20.25" customHeight="1" x14ac:dyDescent="0.35">
      <c r="A1011" s="112" t="str">
        <f>CONCATENATE(PAO!A1008,". ","3")</f>
        <v>112. 3</v>
      </c>
      <c r="B1011" s="104"/>
      <c r="C1011" s="104"/>
      <c r="D1011" s="104"/>
      <c r="E1011" s="146"/>
      <c r="F1011" s="464" t="str">
        <f>IFERROR(VLOOKUP(B1011,'Validaciones SEVRI'!$D$2:$E$1000,2,FALSE),"")</f>
        <v/>
      </c>
      <c r="G1011" s="465"/>
      <c r="H1011" s="147"/>
      <c r="I1011" s="148"/>
      <c r="K1011" s="105">
        <f t="shared" si="111"/>
        <v>0</v>
      </c>
    </row>
    <row r="1012" spans="1:27" ht="20.25" customHeight="1" x14ac:dyDescent="0.35">
      <c r="A1012" s="112" t="str">
        <f>CONCATENATE(PAO!A1008,". ", "4")</f>
        <v>112. 4</v>
      </c>
      <c r="B1012" s="104"/>
      <c r="C1012" s="104"/>
      <c r="D1012" s="104"/>
      <c r="E1012" s="146"/>
      <c r="F1012" s="464" t="str">
        <f>IFERROR(VLOOKUP(B1012,'Validaciones SEVRI'!$D$2:$E$1000,2,FALSE),"")</f>
        <v/>
      </c>
      <c r="G1012" s="465"/>
      <c r="H1012" s="147"/>
      <c r="I1012" s="148"/>
      <c r="K1012" s="105">
        <f t="shared" si="111"/>
        <v>0</v>
      </c>
    </row>
    <row r="1013" spans="1:27" ht="20.25" customHeight="1" x14ac:dyDescent="0.35">
      <c r="A1013" s="112" t="str">
        <f>CONCATENATE(PAO!A1008,". ", "5")</f>
        <v>112. 5</v>
      </c>
      <c r="B1013" s="104"/>
      <c r="C1013" s="104"/>
      <c r="D1013" s="104"/>
      <c r="E1013" s="146"/>
      <c r="F1013" s="464" t="str">
        <f>IFERROR(VLOOKUP(B1013,'Validaciones SEVRI'!$D$2:$E$1000,2,FALSE),"")</f>
        <v/>
      </c>
      <c r="G1013" s="465"/>
      <c r="H1013" s="147"/>
      <c r="I1013" s="148"/>
      <c r="K1013" s="105">
        <f t="shared" si="111"/>
        <v>0</v>
      </c>
    </row>
    <row r="1014" spans="1:27" ht="20.25" customHeight="1" x14ac:dyDescent="0.35">
      <c r="A1014" s="112" t="str">
        <f>CONCATENATE(PAO!A1008,". ", "6")</f>
        <v>112. 6</v>
      </c>
      <c r="B1014" s="104"/>
      <c r="C1014" s="104"/>
      <c r="D1014" s="104"/>
      <c r="E1014" s="146"/>
      <c r="F1014" s="464" t="str">
        <f>IFERROR(VLOOKUP(B1014,'Validaciones SEVRI'!$D$2:$E$1000,2,FALSE),"")</f>
        <v/>
      </c>
      <c r="G1014" s="465"/>
      <c r="H1014" s="147"/>
      <c r="I1014" s="148"/>
      <c r="K1014" s="105">
        <f t="shared" si="111"/>
        <v>0</v>
      </c>
    </row>
    <row r="1015" spans="1:27" ht="20.25" customHeight="1" thickBot="1" x14ac:dyDescent="0.4">
      <c r="A1015" s="112" t="str">
        <f>CONCATENATE(PAO!A1008,". ", "7")</f>
        <v>112. 7</v>
      </c>
      <c r="B1015" s="104"/>
      <c r="C1015" s="104"/>
      <c r="D1015" s="104"/>
      <c r="E1015" s="146"/>
      <c r="F1015" s="464" t="str">
        <f>IFERROR(VLOOKUP(B1015,'Validaciones SEVRI'!$D$2:$E$1000,2,FALSE),"")</f>
        <v/>
      </c>
      <c r="G1015" s="465"/>
      <c r="H1015" s="147"/>
      <c r="I1015" s="148"/>
      <c r="K1015" s="105">
        <f t="shared" si="111"/>
        <v>0</v>
      </c>
    </row>
    <row r="1016" spans="1:27" s="140" customFormat="1" ht="50.15" customHeight="1" thickBot="1" x14ac:dyDescent="0.3">
      <c r="A1016" s="181" t="s">
        <v>935</v>
      </c>
      <c r="B1016" s="459">
        <f>+PAO!B1015</f>
        <v>0</v>
      </c>
      <c r="C1016" s="460"/>
      <c r="D1016" s="460"/>
      <c r="E1016" s="460"/>
      <c r="F1016" s="460"/>
      <c r="G1016" s="460"/>
      <c r="H1016" s="460"/>
      <c r="I1016" s="460"/>
      <c r="J1016" s="106"/>
      <c r="K1016" s="105"/>
      <c r="L1016" s="106"/>
      <c r="M1016" s="106"/>
      <c r="N1016" s="106"/>
      <c r="O1016" s="106"/>
      <c r="P1016" s="106"/>
      <c r="Q1016" s="106"/>
      <c r="R1016" s="106"/>
      <c r="S1016" s="106"/>
      <c r="T1016" s="106"/>
      <c r="U1016" s="106"/>
      <c r="V1016" s="106"/>
      <c r="W1016" s="106"/>
      <c r="X1016" s="106"/>
      <c r="Y1016" s="106"/>
      <c r="Z1016" s="106"/>
      <c r="AA1016" s="106"/>
    </row>
    <row r="1017" spans="1:27" ht="50.15" customHeight="1" x14ac:dyDescent="0.35">
      <c r="A1017" s="180" t="s">
        <v>936</v>
      </c>
      <c r="B1017" s="461" t="str">
        <f>CONCATENATE(PAO!A1017,". ",PAO!A1018)</f>
        <v xml:space="preserve">113. </v>
      </c>
      <c r="C1017" s="462"/>
      <c r="D1017" s="462"/>
      <c r="E1017" s="462"/>
      <c r="F1017" s="462"/>
      <c r="G1017" s="462"/>
      <c r="H1017" s="462"/>
      <c r="I1017" s="463"/>
      <c r="K1017" s="110"/>
      <c r="L1017" s="114"/>
      <c r="M1017" s="114"/>
      <c r="N1017" s="111"/>
      <c r="O1017" s="111"/>
      <c r="P1017" s="111"/>
      <c r="Q1017" s="111"/>
      <c r="R1017" s="111"/>
      <c r="S1017" s="111"/>
      <c r="T1017" s="111"/>
      <c r="U1017" s="111"/>
      <c r="V1017" s="111"/>
      <c r="W1017" s="111"/>
      <c r="X1017" s="111"/>
      <c r="Y1017" s="111"/>
      <c r="Z1017" s="111"/>
      <c r="AA1017" s="111"/>
    </row>
    <row r="1018" spans="1:27" ht="20.25" customHeight="1" x14ac:dyDescent="0.35">
      <c r="A1018" s="112" t="str">
        <f>CONCATENATE(PAO!A1017,". ", "1")</f>
        <v>113. 1</v>
      </c>
      <c r="B1018" s="104"/>
      <c r="C1018" s="104"/>
      <c r="D1018" s="104"/>
      <c r="E1018" s="146"/>
      <c r="F1018" s="464" t="str">
        <f>IFERROR(VLOOKUP(B1018,'Validaciones SEVRI'!$D$2:$E$1000,2,FALSE),"")</f>
        <v/>
      </c>
      <c r="G1018" s="465"/>
      <c r="H1018" s="147"/>
      <c r="I1018" s="148"/>
      <c r="K1018" s="105">
        <f t="shared" ref="K1018:K1024" si="112">IF(B1018&lt;1,0, 1)</f>
        <v>0</v>
      </c>
    </row>
    <row r="1019" spans="1:27" ht="20.25" customHeight="1" x14ac:dyDescent="0.35">
      <c r="A1019" s="112" t="str">
        <f>CONCATENATE(PAO!A1017,". ", "2")</f>
        <v>113. 2</v>
      </c>
      <c r="B1019" s="104"/>
      <c r="C1019" s="104"/>
      <c r="D1019" s="104"/>
      <c r="E1019" s="146"/>
      <c r="F1019" s="464" t="str">
        <f>IFERROR(VLOOKUP(B1019,'Validaciones SEVRI'!$D$2:$E$1000,2,FALSE),"")</f>
        <v/>
      </c>
      <c r="G1019" s="465"/>
      <c r="H1019" s="147"/>
      <c r="I1019" s="148"/>
      <c r="K1019" s="105">
        <f t="shared" si="112"/>
        <v>0</v>
      </c>
    </row>
    <row r="1020" spans="1:27" ht="20.25" customHeight="1" x14ac:dyDescent="0.35">
      <c r="A1020" s="112" t="str">
        <f>CONCATENATE(PAO!A1017,". ","3")</f>
        <v>113. 3</v>
      </c>
      <c r="B1020" s="104"/>
      <c r="C1020" s="104"/>
      <c r="D1020" s="104"/>
      <c r="E1020" s="146"/>
      <c r="F1020" s="464" t="str">
        <f>IFERROR(VLOOKUP(B1020,'Validaciones SEVRI'!$D$2:$E$1000,2,FALSE),"")</f>
        <v/>
      </c>
      <c r="G1020" s="465"/>
      <c r="H1020" s="147"/>
      <c r="I1020" s="148"/>
      <c r="K1020" s="105">
        <f t="shared" si="112"/>
        <v>0</v>
      </c>
    </row>
    <row r="1021" spans="1:27" ht="20.25" customHeight="1" x14ac:dyDescent="0.35">
      <c r="A1021" s="112" t="str">
        <f>CONCATENATE(PAO!A1017,". ", "4")</f>
        <v>113. 4</v>
      </c>
      <c r="B1021" s="104"/>
      <c r="C1021" s="104"/>
      <c r="D1021" s="104"/>
      <c r="E1021" s="146"/>
      <c r="F1021" s="464" t="str">
        <f>IFERROR(VLOOKUP(B1021,'Validaciones SEVRI'!$D$2:$E$1000,2,FALSE),"")</f>
        <v/>
      </c>
      <c r="G1021" s="465"/>
      <c r="H1021" s="147"/>
      <c r="I1021" s="148"/>
      <c r="K1021" s="105">
        <f t="shared" si="112"/>
        <v>0</v>
      </c>
    </row>
    <row r="1022" spans="1:27" ht="20.25" customHeight="1" x14ac:dyDescent="0.35">
      <c r="A1022" s="112" t="str">
        <f>CONCATENATE(PAO!A1017,". ", "5")</f>
        <v>113. 5</v>
      </c>
      <c r="B1022" s="104"/>
      <c r="C1022" s="104"/>
      <c r="D1022" s="104"/>
      <c r="E1022" s="146"/>
      <c r="F1022" s="464" t="str">
        <f>IFERROR(VLOOKUP(B1022,'Validaciones SEVRI'!$D$2:$E$1000,2,FALSE),"")</f>
        <v/>
      </c>
      <c r="G1022" s="465"/>
      <c r="H1022" s="147"/>
      <c r="I1022" s="148"/>
      <c r="K1022" s="105">
        <f t="shared" si="112"/>
        <v>0</v>
      </c>
    </row>
    <row r="1023" spans="1:27" ht="20.25" customHeight="1" x14ac:dyDescent="0.35">
      <c r="A1023" s="112" t="str">
        <f>CONCATENATE(PAO!A1017,". ", "6")</f>
        <v>113. 6</v>
      </c>
      <c r="B1023" s="104"/>
      <c r="C1023" s="104"/>
      <c r="D1023" s="104"/>
      <c r="E1023" s="146"/>
      <c r="F1023" s="464" t="str">
        <f>IFERROR(VLOOKUP(B1023,'Validaciones SEVRI'!$D$2:$E$1000,2,FALSE),"")</f>
        <v/>
      </c>
      <c r="G1023" s="465"/>
      <c r="H1023" s="147"/>
      <c r="I1023" s="148"/>
      <c r="K1023" s="105">
        <f t="shared" si="112"/>
        <v>0</v>
      </c>
    </row>
    <row r="1024" spans="1:27" ht="20.25" customHeight="1" thickBot="1" x14ac:dyDescent="0.4">
      <c r="A1024" s="112" t="str">
        <f>CONCATENATE(PAO!A1017,". ", "7")</f>
        <v>113. 7</v>
      </c>
      <c r="B1024" s="104"/>
      <c r="C1024" s="104"/>
      <c r="D1024" s="104"/>
      <c r="E1024" s="146"/>
      <c r="F1024" s="464" t="str">
        <f>IFERROR(VLOOKUP(B1024,'Validaciones SEVRI'!$D$2:$E$1000,2,FALSE),"")</f>
        <v/>
      </c>
      <c r="G1024" s="465"/>
      <c r="H1024" s="147"/>
      <c r="I1024" s="148"/>
      <c r="K1024" s="105">
        <f t="shared" si="112"/>
        <v>0</v>
      </c>
    </row>
    <row r="1025" spans="1:27" s="140" customFormat="1" ht="50.15" customHeight="1" thickBot="1" x14ac:dyDescent="0.3">
      <c r="A1025" s="181" t="s">
        <v>935</v>
      </c>
      <c r="B1025" s="459">
        <f>+PAO!B1024</f>
        <v>0</v>
      </c>
      <c r="C1025" s="460"/>
      <c r="D1025" s="460"/>
      <c r="E1025" s="460"/>
      <c r="F1025" s="460"/>
      <c r="G1025" s="460"/>
      <c r="H1025" s="460"/>
      <c r="I1025" s="460"/>
      <c r="J1025" s="106"/>
      <c r="K1025" s="105"/>
      <c r="L1025" s="106"/>
      <c r="M1025" s="106"/>
      <c r="N1025" s="106"/>
      <c r="O1025" s="106"/>
      <c r="P1025" s="106"/>
      <c r="Q1025" s="106"/>
      <c r="R1025" s="106"/>
      <c r="S1025" s="106"/>
      <c r="T1025" s="106"/>
      <c r="U1025" s="106"/>
      <c r="V1025" s="106"/>
      <c r="W1025" s="106"/>
      <c r="X1025" s="106"/>
      <c r="Y1025" s="106"/>
      <c r="Z1025" s="106"/>
      <c r="AA1025" s="106"/>
    </row>
    <row r="1026" spans="1:27" ht="50.15" customHeight="1" x14ac:dyDescent="0.35">
      <c r="A1026" s="180" t="s">
        <v>936</v>
      </c>
      <c r="B1026" s="461" t="str">
        <f>CONCATENATE(PAO!A1026,". ",PAO!A1027)</f>
        <v xml:space="preserve">114. </v>
      </c>
      <c r="C1026" s="462"/>
      <c r="D1026" s="462"/>
      <c r="E1026" s="462"/>
      <c r="F1026" s="462"/>
      <c r="G1026" s="462"/>
      <c r="H1026" s="462"/>
      <c r="I1026" s="463"/>
      <c r="K1026" s="110"/>
      <c r="L1026" s="114"/>
      <c r="M1026" s="114"/>
      <c r="N1026" s="111"/>
      <c r="O1026" s="111"/>
      <c r="P1026" s="111"/>
      <c r="Q1026" s="111"/>
      <c r="R1026" s="111"/>
      <c r="S1026" s="111"/>
      <c r="T1026" s="111"/>
      <c r="U1026" s="111"/>
      <c r="V1026" s="111"/>
      <c r="W1026" s="111"/>
      <c r="X1026" s="111"/>
      <c r="Y1026" s="111"/>
      <c r="Z1026" s="111"/>
      <c r="AA1026" s="111"/>
    </row>
    <row r="1027" spans="1:27" ht="20.25" customHeight="1" x14ac:dyDescent="0.35">
      <c r="A1027" s="112" t="str">
        <f>CONCATENATE(PAO!A1026,". ", "1")</f>
        <v>114. 1</v>
      </c>
      <c r="B1027" s="104"/>
      <c r="C1027" s="104"/>
      <c r="D1027" s="104"/>
      <c r="E1027" s="146"/>
      <c r="F1027" s="464" t="str">
        <f>IFERROR(VLOOKUP(B1027,'Validaciones SEVRI'!$D$2:$E$1000,2,FALSE),"")</f>
        <v/>
      </c>
      <c r="G1027" s="465"/>
      <c r="H1027" s="147"/>
      <c r="I1027" s="148"/>
      <c r="K1027" s="105">
        <f t="shared" ref="K1027:K1033" si="113">IF(B1027&lt;1,0, 1)</f>
        <v>0</v>
      </c>
    </row>
    <row r="1028" spans="1:27" ht="20.25" customHeight="1" x14ac:dyDescent="0.35">
      <c r="A1028" s="112" t="str">
        <f>CONCATENATE(PAO!A1026,". ", "2")</f>
        <v>114. 2</v>
      </c>
      <c r="B1028" s="104"/>
      <c r="C1028" s="104"/>
      <c r="D1028" s="104"/>
      <c r="E1028" s="146"/>
      <c r="F1028" s="464" t="str">
        <f>IFERROR(VLOOKUP(B1028,'Validaciones SEVRI'!$D$2:$E$1000,2,FALSE),"")</f>
        <v/>
      </c>
      <c r="G1028" s="465"/>
      <c r="H1028" s="147"/>
      <c r="I1028" s="148"/>
      <c r="K1028" s="105">
        <f t="shared" si="113"/>
        <v>0</v>
      </c>
    </row>
    <row r="1029" spans="1:27" ht="20.25" customHeight="1" x14ac:dyDescent="0.35">
      <c r="A1029" s="112" t="str">
        <f>CONCATENATE(PAO!A1026,". ","3")</f>
        <v>114. 3</v>
      </c>
      <c r="B1029" s="104"/>
      <c r="C1029" s="104"/>
      <c r="D1029" s="104"/>
      <c r="E1029" s="146"/>
      <c r="F1029" s="464" t="str">
        <f>IFERROR(VLOOKUP(B1029,'Validaciones SEVRI'!$D$2:$E$1000,2,FALSE),"")</f>
        <v/>
      </c>
      <c r="G1029" s="465"/>
      <c r="H1029" s="147"/>
      <c r="I1029" s="148"/>
      <c r="K1029" s="105">
        <f t="shared" si="113"/>
        <v>0</v>
      </c>
    </row>
    <row r="1030" spans="1:27" ht="20.25" customHeight="1" x14ac:dyDescent="0.35">
      <c r="A1030" s="112" t="str">
        <f>CONCATENATE(PAO!A1026,". ", "4")</f>
        <v>114. 4</v>
      </c>
      <c r="B1030" s="104"/>
      <c r="C1030" s="104"/>
      <c r="D1030" s="104"/>
      <c r="E1030" s="146"/>
      <c r="F1030" s="464" t="str">
        <f>IFERROR(VLOOKUP(B1030,'Validaciones SEVRI'!$D$2:$E$1000,2,FALSE),"")</f>
        <v/>
      </c>
      <c r="G1030" s="465"/>
      <c r="H1030" s="147"/>
      <c r="I1030" s="148"/>
      <c r="K1030" s="105">
        <f t="shared" si="113"/>
        <v>0</v>
      </c>
    </row>
    <row r="1031" spans="1:27" ht="20.25" customHeight="1" x14ac:dyDescent="0.35">
      <c r="A1031" s="112" t="str">
        <f>CONCATENATE(PAO!A1026,". ", "5")</f>
        <v>114. 5</v>
      </c>
      <c r="B1031" s="104"/>
      <c r="C1031" s="104"/>
      <c r="D1031" s="104"/>
      <c r="E1031" s="146"/>
      <c r="F1031" s="464" t="str">
        <f>IFERROR(VLOOKUP(B1031,'Validaciones SEVRI'!$D$2:$E$1000,2,FALSE),"")</f>
        <v/>
      </c>
      <c r="G1031" s="465"/>
      <c r="H1031" s="147"/>
      <c r="I1031" s="148"/>
      <c r="K1031" s="105">
        <f t="shared" si="113"/>
        <v>0</v>
      </c>
    </row>
    <row r="1032" spans="1:27" ht="20.25" customHeight="1" x14ac:dyDescent="0.35">
      <c r="A1032" s="112" t="str">
        <f>CONCATENATE(PAO!A1026,". ", "6")</f>
        <v>114. 6</v>
      </c>
      <c r="B1032" s="104"/>
      <c r="C1032" s="104"/>
      <c r="D1032" s="104"/>
      <c r="E1032" s="146"/>
      <c r="F1032" s="464" t="str">
        <f>IFERROR(VLOOKUP(B1032,'Validaciones SEVRI'!$D$2:$E$1000,2,FALSE),"")</f>
        <v/>
      </c>
      <c r="G1032" s="465"/>
      <c r="H1032" s="147"/>
      <c r="I1032" s="148"/>
      <c r="K1032" s="105">
        <f t="shared" si="113"/>
        <v>0</v>
      </c>
    </row>
    <row r="1033" spans="1:27" ht="20.25" customHeight="1" thickBot="1" x14ac:dyDescent="0.4">
      <c r="A1033" s="112" t="str">
        <f>CONCATENATE(PAO!A1026,". ", "7")</f>
        <v>114. 7</v>
      </c>
      <c r="B1033" s="104"/>
      <c r="C1033" s="104"/>
      <c r="D1033" s="104"/>
      <c r="E1033" s="146"/>
      <c r="F1033" s="464" t="str">
        <f>IFERROR(VLOOKUP(B1033,'Validaciones SEVRI'!$D$2:$E$1000,2,FALSE),"")</f>
        <v/>
      </c>
      <c r="G1033" s="465"/>
      <c r="H1033" s="147"/>
      <c r="I1033" s="148"/>
      <c r="K1033" s="105">
        <f t="shared" si="113"/>
        <v>0</v>
      </c>
    </row>
    <row r="1034" spans="1:27" s="140" customFormat="1" ht="50.15" customHeight="1" thickBot="1" x14ac:dyDescent="0.3">
      <c r="A1034" s="181" t="s">
        <v>935</v>
      </c>
      <c r="B1034" s="459">
        <f>+PAO!B1033</f>
        <v>0</v>
      </c>
      <c r="C1034" s="460"/>
      <c r="D1034" s="460"/>
      <c r="E1034" s="460"/>
      <c r="F1034" s="460"/>
      <c r="G1034" s="460"/>
      <c r="H1034" s="460"/>
      <c r="I1034" s="460"/>
      <c r="J1034" s="106"/>
      <c r="K1034" s="105"/>
      <c r="L1034" s="106"/>
      <c r="M1034" s="106"/>
      <c r="N1034" s="106"/>
      <c r="O1034" s="106"/>
      <c r="P1034" s="106"/>
      <c r="Q1034" s="106"/>
      <c r="R1034" s="106"/>
      <c r="S1034" s="106"/>
      <c r="T1034" s="106"/>
      <c r="U1034" s="106"/>
      <c r="V1034" s="106"/>
      <c r="W1034" s="106"/>
      <c r="X1034" s="106"/>
      <c r="Y1034" s="106"/>
      <c r="Z1034" s="106"/>
      <c r="AA1034" s="106"/>
    </row>
    <row r="1035" spans="1:27" ht="50.15" customHeight="1" x14ac:dyDescent="0.35">
      <c r="A1035" s="180" t="s">
        <v>936</v>
      </c>
      <c r="B1035" s="461" t="str">
        <f>CONCATENATE(PAO!A1035,". ",PAO!A1036)</f>
        <v xml:space="preserve">115. </v>
      </c>
      <c r="C1035" s="462"/>
      <c r="D1035" s="462"/>
      <c r="E1035" s="462"/>
      <c r="F1035" s="462"/>
      <c r="G1035" s="462"/>
      <c r="H1035" s="462"/>
      <c r="I1035" s="463"/>
      <c r="K1035" s="110"/>
      <c r="L1035" s="114"/>
      <c r="M1035" s="114"/>
      <c r="N1035" s="111"/>
      <c r="O1035" s="111"/>
      <c r="P1035" s="111"/>
      <c r="Q1035" s="111"/>
      <c r="R1035" s="111"/>
      <c r="S1035" s="111"/>
      <c r="T1035" s="111"/>
      <c r="U1035" s="111"/>
      <c r="V1035" s="111"/>
      <c r="W1035" s="111"/>
      <c r="X1035" s="111"/>
      <c r="Y1035" s="111"/>
      <c r="Z1035" s="111"/>
      <c r="AA1035" s="111"/>
    </row>
    <row r="1036" spans="1:27" ht="20.25" customHeight="1" x14ac:dyDescent="0.35">
      <c r="A1036" s="112" t="str">
        <f>CONCATENATE(PAO!A1035,". ", "1")</f>
        <v>115. 1</v>
      </c>
      <c r="B1036" s="104"/>
      <c r="C1036" s="104"/>
      <c r="D1036" s="104"/>
      <c r="E1036" s="146"/>
      <c r="F1036" s="464" t="str">
        <f>IFERROR(VLOOKUP(B1036,'Validaciones SEVRI'!$D$2:$E$1000,2,FALSE),"")</f>
        <v/>
      </c>
      <c r="G1036" s="465"/>
      <c r="H1036" s="147"/>
      <c r="I1036" s="148"/>
      <c r="K1036" s="105">
        <f t="shared" ref="K1036:K1042" si="114">IF(B1036&lt;1,0, 1)</f>
        <v>0</v>
      </c>
    </row>
    <row r="1037" spans="1:27" ht="20.25" customHeight="1" x14ac:dyDescent="0.35">
      <c r="A1037" s="112" t="str">
        <f>CONCATENATE(PAO!A1035,". ", "2")</f>
        <v>115. 2</v>
      </c>
      <c r="B1037" s="104"/>
      <c r="C1037" s="104"/>
      <c r="D1037" s="104"/>
      <c r="E1037" s="146"/>
      <c r="F1037" s="464" t="str">
        <f>IFERROR(VLOOKUP(B1037,'Validaciones SEVRI'!$D$2:$E$1000,2,FALSE),"")</f>
        <v/>
      </c>
      <c r="G1037" s="465"/>
      <c r="H1037" s="147"/>
      <c r="I1037" s="148"/>
      <c r="K1037" s="105">
        <f t="shared" si="114"/>
        <v>0</v>
      </c>
    </row>
    <row r="1038" spans="1:27" ht="20.25" customHeight="1" x14ac:dyDescent="0.35">
      <c r="A1038" s="112" t="str">
        <f>CONCATENATE(PAO!A1035,". ","3")</f>
        <v>115. 3</v>
      </c>
      <c r="B1038" s="104"/>
      <c r="C1038" s="104"/>
      <c r="D1038" s="104"/>
      <c r="E1038" s="146"/>
      <c r="F1038" s="464" t="str">
        <f>IFERROR(VLOOKUP(B1038,'Validaciones SEVRI'!$D$2:$E$1000,2,FALSE),"")</f>
        <v/>
      </c>
      <c r="G1038" s="465"/>
      <c r="H1038" s="147"/>
      <c r="I1038" s="148"/>
      <c r="K1038" s="105">
        <f t="shared" si="114"/>
        <v>0</v>
      </c>
    </row>
    <row r="1039" spans="1:27" ht="20.25" customHeight="1" x14ac:dyDescent="0.35">
      <c r="A1039" s="112" t="str">
        <f>CONCATENATE(PAO!A1035,". ", "4")</f>
        <v>115. 4</v>
      </c>
      <c r="B1039" s="104"/>
      <c r="C1039" s="104"/>
      <c r="D1039" s="104"/>
      <c r="E1039" s="146"/>
      <c r="F1039" s="464" t="str">
        <f>IFERROR(VLOOKUP(B1039,'Validaciones SEVRI'!$D$2:$E$1000,2,FALSE),"")</f>
        <v/>
      </c>
      <c r="G1039" s="465"/>
      <c r="H1039" s="147"/>
      <c r="I1039" s="148"/>
      <c r="K1039" s="105">
        <f t="shared" si="114"/>
        <v>0</v>
      </c>
    </row>
    <row r="1040" spans="1:27" ht="20.25" customHeight="1" x14ac:dyDescent="0.35">
      <c r="A1040" s="112" t="str">
        <f>CONCATENATE(PAO!A1035,". ", "5")</f>
        <v>115. 5</v>
      </c>
      <c r="B1040" s="104"/>
      <c r="C1040" s="104"/>
      <c r="D1040" s="104"/>
      <c r="E1040" s="146"/>
      <c r="F1040" s="464" t="str">
        <f>IFERROR(VLOOKUP(B1040,'Validaciones SEVRI'!$D$2:$E$1000,2,FALSE),"")</f>
        <v/>
      </c>
      <c r="G1040" s="465"/>
      <c r="H1040" s="147"/>
      <c r="I1040" s="148"/>
      <c r="K1040" s="105">
        <f t="shared" si="114"/>
        <v>0</v>
      </c>
    </row>
    <row r="1041" spans="1:27" ht="20.25" customHeight="1" x14ac:dyDescent="0.35">
      <c r="A1041" s="112" t="str">
        <f>CONCATENATE(PAO!A1035,". ", "6")</f>
        <v>115. 6</v>
      </c>
      <c r="B1041" s="104"/>
      <c r="C1041" s="104"/>
      <c r="D1041" s="104"/>
      <c r="E1041" s="146"/>
      <c r="F1041" s="464" t="str">
        <f>IFERROR(VLOOKUP(B1041,'Validaciones SEVRI'!$D$2:$E$1000,2,FALSE),"")</f>
        <v/>
      </c>
      <c r="G1041" s="465"/>
      <c r="H1041" s="147"/>
      <c r="I1041" s="148"/>
      <c r="K1041" s="105">
        <f t="shared" si="114"/>
        <v>0</v>
      </c>
    </row>
    <row r="1042" spans="1:27" ht="20.25" customHeight="1" thickBot="1" x14ac:dyDescent="0.4">
      <c r="A1042" s="112" t="str">
        <f>CONCATENATE(PAO!A1035,". ", "7")</f>
        <v>115. 7</v>
      </c>
      <c r="B1042" s="104"/>
      <c r="C1042" s="104"/>
      <c r="D1042" s="104"/>
      <c r="E1042" s="146"/>
      <c r="F1042" s="464" t="str">
        <f>IFERROR(VLOOKUP(B1042,'Validaciones SEVRI'!$D$2:$E$1000,2,FALSE),"")</f>
        <v/>
      </c>
      <c r="G1042" s="465"/>
      <c r="H1042" s="147"/>
      <c r="I1042" s="148"/>
      <c r="K1042" s="105">
        <f t="shared" si="114"/>
        <v>0</v>
      </c>
    </row>
    <row r="1043" spans="1:27" s="140" customFormat="1" ht="50.15" customHeight="1" thickBot="1" x14ac:dyDescent="0.3">
      <c r="A1043" s="181" t="s">
        <v>935</v>
      </c>
      <c r="B1043" s="459">
        <f>+PAO!B1042</f>
        <v>0</v>
      </c>
      <c r="C1043" s="460"/>
      <c r="D1043" s="460"/>
      <c r="E1043" s="460"/>
      <c r="F1043" s="460"/>
      <c r="G1043" s="460"/>
      <c r="H1043" s="460"/>
      <c r="I1043" s="460"/>
      <c r="J1043" s="106"/>
      <c r="K1043" s="105"/>
      <c r="L1043" s="106"/>
      <c r="M1043" s="106"/>
      <c r="N1043" s="106"/>
      <c r="O1043" s="106"/>
      <c r="P1043" s="106"/>
      <c r="Q1043" s="106"/>
      <c r="R1043" s="106"/>
      <c r="S1043" s="106"/>
      <c r="T1043" s="106"/>
      <c r="U1043" s="106"/>
      <c r="V1043" s="106"/>
      <c r="W1043" s="106"/>
      <c r="X1043" s="106"/>
      <c r="Y1043" s="106"/>
      <c r="Z1043" s="106"/>
      <c r="AA1043" s="106"/>
    </row>
    <row r="1044" spans="1:27" ht="50.15" customHeight="1" x14ac:dyDescent="0.35">
      <c r="A1044" s="180" t="s">
        <v>936</v>
      </c>
      <c r="B1044" s="461" t="str">
        <f>CONCATENATE(PAO!A1044,". ",PAO!A1045)</f>
        <v xml:space="preserve">116. </v>
      </c>
      <c r="C1044" s="462"/>
      <c r="D1044" s="462"/>
      <c r="E1044" s="462"/>
      <c r="F1044" s="462"/>
      <c r="G1044" s="462"/>
      <c r="H1044" s="462"/>
      <c r="I1044" s="463"/>
      <c r="K1044" s="110"/>
      <c r="L1044" s="114"/>
      <c r="M1044" s="114"/>
      <c r="N1044" s="111"/>
      <c r="O1044" s="111"/>
      <c r="P1044" s="111"/>
      <c r="Q1044" s="111"/>
      <c r="R1044" s="111"/>
      <c r="S1044" s="111"/>
      <c r="T1044" s="111"/>
      <c r="U1044" s="111"/>
      <c r="V1044" s="111"/>
      <c r="W1044" s="111"/>
      <c r="X1044" s="111"/>
      <c r="Y1044" s="111"/>
      <c r="Z1044" s="111"/>
      <c r="AA1044" s="111"/>
    </row>
    <row r="1045" spans="1:27" ht="20.25" customHeight="1" x14ac:dyDescent="0.35">
      <c r="A1045" s="112" t="str">
        <f>CONCATENATE(PAO!A1044,". ", "1")</f>
        <v>116. 1</v>
      </c>
      <c r="B1045" s="104"/>
      <c r="C1045" s="104"/>
      <c r="D1045" s="104"/>
      <c r="E1045" s="146"/>
      <c r="F1045" s="464" t="str">
        <f>IFERROR(VLOOKUP(B1045,'Validaciones SEVRI'!$D$2:$E$1000,2,FALSE),"")</f>
        <v/>
      </c>
      <c r="G1045" s="465"/>
      <c r="H1045" s="147"/>
      <c r="I1045" s="148"/>
      <c r="K1045" s="105">
        <f t="shared" ref="K1045:K1051" si="115">IF(B1045&lt;1,0, 1)</f>
        <v>0</v>
      </c>
    </row>
    <row r="1046" spans="1:27" ht="20.25" customHeight="1" x14ac:dyDescent="0.35">
      <c r="A1046" s="112" t="str">
        <f>CONCATENATE(PAO!A1044,". ", "2")</f>
        <v>116. 2</v>
      </c>
      <c r="B1046" s="104"/>
      <c r="C1046" s="104"/>
      <c r="D1046" s="104"/>
      <c r="E1046" s="146"/>
      <c r="F1046" s="464" t="str">
        <f>IFERROR(VLOOKUP(B1046,'Validaciones SEVRI'!$D$2:$E$1000,2,FALSE),"")</f>
        <v/>
      </c>
      <c r="G1046" s="465"/>
      <c r="H1046" s="147"/>
      <c r="I1046" s="148"/>
      <c r="K1046" s="105">
        <f t="shared" si="115"/>
        <v>0</v>
      </c>
    </row>
    <row r="1047" spans="1:27" ht="20.25" customHeight="1" x14ac:dyDescent="0.35">
      <c r="A1047" s="112" t="str">
        <f>CONCATENATE(PAO!A1044,". ","3")</f>
        <v>116. 3</v>
      </c>
      <c r="B1047" s="104"/>
      <c r="C1047" s="104"/>
      <c r="D1047" s="104"/>
      <c r="E1047" s="146"/>
      <c r="F1047" s="464" t="str">
        <f>IFERROR(VLOOKUP(B1047,'Validaciones SEVRI'!$D$2:$E$1000,2,FALSE),"")</f>
        <v/>
      </c>
      <c r="G1047" s="465"/>
      <c r="H1047" s="147"/>
      <c r="I1047" s="148"/>
      <c r="K1047" s="105">
        <f t="shared" si="115"/>
        <v>0</v>
      </c>
    </row>
    <row r="1048" spans="1:27" ht="20.25" customHeight="1" x14ac:dyDescent="0.35">
      <c r="A1048" s="112" t="str">
        <f>CONCATENATE(PAO!A1044,". ", "4")</f>
        <v>116. 4</v>
      </c>
      <c r="B1048" s="104"/>
      <c r="C1048" s="104"/>
      <c r="D1048" s="104"/>
      <c r="E1048" s="146"/>
      <c r="F1048" s="464" t="str">
        <f>IFERROR(VLOOKUP(B1048,'Validaciones SEVRI'!$D$2:$E$1000,2,FALSE),"")</f>
        <v/>
      </c>
      <c r="G1048" s="465"/>
      <c r="H1048" s="147"/>
      <c r="I1048" s="148"/>
      <c r="K1048" s="105">
        <f t="shared" si="115"/>
        <v>0</v>
      </c>
    </row>
    <row r="1049" spans="1:27" ht="20.25" customHeight="1" x14ac:dyDescent="0.35">
      <c r="A1049" s="112" t="str">
        <f>CONCATENATE(PAO!A1044,". ", "5")</f>
        <v>116. 5</v>
      </c>
      <c r="B1049" s="104"/>
      <c r="C1049" s="104"/>
      <c r="D1049" s="104"/>
      <c r="E1049" s="146"/>
      <c r="F1049" s="464" t="str">
        <f>IFERROR(VLOOKUP(B1049,'Validaciones SEVRI'!$D$2:$E$1000,2,FALSE),"")</f>
        <v/>
      </c>
      <c r="G1049" s="465"/>
      <c r="H1049" s="147"/>
      <c r="I1049" s="148"/>
      <c r="K1049" s="105">
        <f t="shared" si="115"/>
        <v>0</v>
      </c>
    </row>
    <row r="1050" spans="1:27" ht="20.25" customHeight="1" x14ac:dyDescent="0.35">
      <c r="A1050" s="112" t="str">
        <f>CONCATENATE(PAO!A1044,". ", "6")</f>
        <v>116. 6</v>
      </c>
      <c r="B1050" s="104"/>
      <c r="C1050" s="104"/>
      <c r="D1050" s="104"/>
      <c r="E1050" s="146"/>
      <c r="F1050" s="464" t="str">
        <f>IFERROR(VLOOKUP(B1050,'Validaciones SEVRI'!$D$2:$E$1000,2,FALSE),"")</f>
        <v/>
      </c>
      <c r="G1050" s="465"/>
      <c r="H1050" s="147"/>
      <c r="I1050" s="148"/>
      <c r="K1050" s="105">
        <f t="shared" si="115"/>
        <v>0</v>
      </c>
    </row>
    <row r="1051" spans="1:27" ht="20.25" customHeight="1" thickBot="1" x14ac:dyDescent="0.4">
      <c r="A1051" s="112" t="str">
        <f>CONCATENATE(PAO!A1044,". ", "7")</f>
        <v>116. 7</v>
      </c>
      <c r="B1051" s="104"/>
      <c r="C1051" s="104"/>
      <c r="D1051" s="104"/>
      <c r="E1051" s="146"/>
      <c r="F1051" s="464" t="str">
        <f>IFERROR(VLOOKUP(B1051,'Validaciones SEVRI'!$D$2:$E$1000,2,FALSE),"")</f>
        <v/>
      </c>
      <c r="G1051" s="465"/>
      <c r="H1051" s="147"/>
      <c r="I1051" s="148"/>
      <c r="K1051" s="105">
        <f t="shared" si="115"/>
        <v>0</v>
      </c>
    </row>
    <row r="1052" spans="1:27" s="140" customFormat="1" ht="50.15" customHeight="1" thickBot="1" x14ac:dyDescent="0.3">
      <c r="A1052" s="181" t="s">
        <v>935</v>
      </c>
      <c r="B1052" s="459">
        <f>+PAO!B1051</f>
        <v>0</v>
      </c>
      <c r="C1052" s="460"/>
      <c r="D1052" s="460"/>
      <c r="E1052" s="460"/>
      <c r="F1052" s="460"/>
      <c r="G1052" s="460"/>
      <c r="H1052" s="460"/>
      <c r="I1052" s="460"/>
      <c r="J1052" s="106"/>
      <c r="K1052" s="105"/>
      <c r="L1052" s="106"/>
      <c r="M1052" s="106"/>
      <c r="N1052" s="106"/>
      <c r="O1052" s="106"/>
      <c r="P1052" s="106"/>
      <c r="Q1052" s="106"/>
      <c r="R1052" s="106"/>
      <c r="S1052" s="106"/>
      <c r="T1052" s="106"/>
      <c r="U1052" s="106"/>
      <c r="V1052" s="106"/>
      <c r="W1052" s="106"/>
      <c r="X1052" s="106"/>
      <c r="Y1052" s="106"/>
      <c r="Z1052" s="106"/>
      <c r="AA1052" s="106"/>
    </row>
    <row r="1053" spans="1:27" ht="50.15" customHeight="1" x14ac:dyDescent="0.35">
      <c r="A1053" s="180" t="s">
        <v>936</v>
      </c>
      <c r="B1053" s="461" t="str">
        <f>CONCATENATE(PAO!A1053,". ",PAO!A1054)</f>
        <v xml:space="preserve">117. </v>
      </c>
      <c r="C1053" s="462"/>
      <c r="D1053" s="462"/>
      <c r="E1053" s="462"/>
      <c r="F1053" s="462"/>
      <c r="G1053" s="462"/>
      <c r="H1053" s="462"/>
      <c r="I1053" s="463"/>
      <c r="K1053" s="110"/>
      <c r="L1053" s="114"/>
      <c r="M1053" s="114"/>
      <c r="N1053" s="111"/>
      <c r="O1053" s="111"/>
      <c r="P1053" s="111"/>
      <c r="Q1053" s="111"/>
      <c r="R1053" s="111"/>
      <c r="S1053" s="111"/>
      <c r="T1053" s="111"/>
      <c r="U1053" s="111"/>
      <c r="V1053" s="111"/>
      <c r="W1053" s="111"/>
      <c r="X1053" s="111"/>
      <c r="Y1053" s="111"/>
      <c r="Z1053" s="111"/>
      <c r="AA1053" s="111"/>
    </row>
    <row r="1054" spans="1:27" ht="20.25" customHeight="1" x14ac:dyDescent="0.35">
      <c r="A1054" s="112" t="str">
        <f>CONCATENATE(PAO!A1053,". ", "1")</f>
        <v>117. 1</v>
      </c>
      <c r="B1054" s="104"/>
      <c r="C1054" s="104"/>
      <c r="D1054" s="104"/>
      <c r="E1054" s="146"/>
      <c r="F1054" s="464" t="str">
        <f>IFERROR(VLOOKUP(B1054,'Validaciones SEVRI'!$D$2:$E$1000,2,FALSE),"")</f>
        <v/>
      </c>
      <c r="G1054" s="465"/>
      <c r="H1054" s="147"/>
      <c r="I1054" s="148"/>
      <c r="K1054" s="105">
        <f t="shared" ref="K1054:K1060" si="116">IF(B1054&lt;1,0, 1)</f>
        <v>0</v>
      </c>
    </row>
    <row r="1055" spans="1:27" ht="20.25" customHeight="1" x14ac:dyDescent="0.35">
      <c r="A1055" s="112" t="str">
        <f>CONCATENATE(PAO!A1053,". ", "2")</f>
        <v>117. 2</v>
      </c>
      <c r="B1055" s="104"/>
      <c r="C1055" s="104"/>
      <c r="D1055" s="104"/>
      <c r="E1055" s="146"/>
      <c r="F1055" s="464" t="str">
        <f>IFERROR(VLOOKUP(B1055,'Validaciones SEVRI'!$D$2:$E$1000,2,FALSE),"")</f>
        <v/>
      </c>
      <c r="G1055" s="465"/>
      <c r="H1055" s="147"/>
      <c r="I1055" s="148"/>
      <c r="K1055" s="105">
        <f t="shared" si="116"/>
        <v>0</v>
      </c>
    </row>
    <row r="1056" spans="1:27" ht="20.25" customHeight="1" x14ac:dyDescent="0.35">
      <c r="A1056" s="112" t="str">
        <f>CONCATENATE(PAO!A1053,". ","3")</f>
        <v>117. 3</v>
      </c>
      <c r="B1056" s="104"/>
      <c r="C1056" s="104"/>
      <c r="D1056" s="104"/>
      <c r="E1056" s="146"/>
      <c r="F1056" s="464" t="str">
        <f>IFERROR(VLOOKUP(B1056,'Validaciones SEVRI'!$D$2:$E$1000,2,FALSE),"")</f>
        <v/>
      </c>
      <c r="G1056" s="465"/>
      <c r="H1056" s="147"/>
      <c r="I1056" s="148"/>
      <c r="K1056" s="105">
        <f t="shared" si="116"/>
        <v>0</v>
      </c>
    </row>
    <row r="1057" spans="1:27" ht="20.25" customHeight="1" x14ac:dyDescent="0.35">
      <c r="A1057" s="112" t="str">
        <f>CONCATENATE(PAO!A1053,". ", "4")</f>
        <v>117. 4</v>
      </c>
      <c r="B1057" s="104"/>
      <c r="C1057" s="104"/>
      <c r="D1057" s="104"/>
      <c r="E1057" s="146"/>
      <c r="F1057" s="464" t="str">
        <f>IFERROR(VLOOKUP(B1057,'Validaciones SEVRI'!$D$2:$E$1000,2,FALSE),"")</f>
        <v/>
      </c>
      <c r="G1057" s="465"/>
      <c r="H1057" s="147"/>
      <c r="I1057" s="148"/>
      <c r="K1057" s="105">
        <f t="shared" si="116"/>
        <v>0</v>
      </c>
    </row>
    <row r="1058" spans="1:27" ht="20.25" customHeight="1" x14ac:dyDescent="0.35">
      <c r="A1058" s="112" t="str">
        <f>CONCATENATE(PAO!A1053,". ", "5")</f>
        <v>117. 5</v>
      </c>
      <c r="B1058" s="104"/>
      <c r="C1058" s="104"/>
      <c r="D1058" s="104"/>
      <c r="E1058" s="146"/>
      <c r="F1058" s="464" t="str">
        <f>IFERROR(VLOOKUP(B1058,'Validaciones SEVRI'!$D$2:$E$1000,2,FALSE),"")</f>
        <v/>
      </c>
      <c r="G1058" s="465"/>
      <c r="H1058" s="147"/>
      <c r="I1058" s="148"/>
      <c r="K1058" s="105">
        <f t="shared" si="116"/>
        <v>0</v>
      </c>
    </row>
    <row r="1059" spans="1:27" ht="20.25" customHeight="1" x14ac:dyDescent="0.35">
      <c r="A1059" s="112" t="str">
        <f>CONCATENATE(PAO!A1053,". ", "6")</f>
        <v>117. 6</v>
      </c>
      <c r="B1059" s="104"/>
      <c r="C1059" s="104"/>
      <c r="D1059" s="104"/>
      <c r="E1059" s="146"/>
      <c r="F1059" s="464" t="str">
        <f>IFERROR(VLOOKUP(B1059,'Validaciones SEVRI'!$D$2:$E$1000,2,FALSE),"")</f>
        <v/>
      </c>
      <c r="G1059" s="465"/>
      <c r="H1059" s="147"/>
      <c r="I1059" s="148"/>
      <c r="K1059" s="105">
        <f t="shared" si="116"/>
        <v>0</v>
      </c>
    </row>
    <row r="1060" spans="1:27" ht="20.25" customHeight="1" thickBot="1" x14ac:dyDescent="0.4">
      <c r="A1060" s="112" t="str">
        <f>CONCATENATE(PAO!A1053,". ", "7")</f>
        <v>117. 7</v>
      </c>
      <c r="B1060" s="104"/>
      <c r="C1060" s="104"/>
      <c r="D1060" s="104"/>
      <c r="E1060" s="146"/>
      <c r="F1060" s="464" t="str">
        <f>IFERROR(VLOOKUP(B1060,'Validaciones SEVRI'!$D$2:$E$1000,2,FALSE),"")</f>
        <v/>
      </c>
      <c r="G1060" s="465"/>
      <c r="H1060" s="147"/>
      <c r="I1060" s="148"/>
      <c r="K1060" s="105">
        <f t="shared" si="116"/>
        <v>0</v>
      </c>
    </row>
    <row r="1061" spans="1:27" s="140" customFormat="1" ht="50.15" customHeight="1" thickBot="1" x14ac:dyDescent="0.3">
      <c r="A1061" s="181" t="s">
        <v>935</v>
      </c>
      <c r="B1061" s="459">
        <f>+PAO!B1060</f>
        <v>0</v>
      </c>
      <c r="C1061" s="460"/>
      <c r="D1061" s="460"/>
      <c r="E1061" s="460"/>
      <c r="F1061" s="460"/>
      <c r="G1061" s="460"/>
      <c r="H1061" s="460"/>
      <c r="I1061" s="460"/>
      <c r="J1061" s="106"/>
      <c r="K1061" s="105"/>
      <c r="L1061" s="106"/>
      <c r="M1061" s="106"/>
      <c r="N1061" s="106"/>
      <c r="O1061" s="106"/>
      <c r="P1061" s="106"/>
      <c r="Q1061" s="106"/>
      <c r="R1061" s="106"/>
      <c r="S1061" s="106"/>
      <c r="T1061" s="106"/>
      <c r="U1061" s="106"/>
      <c r="V1061" s="106"/>
      <c r="W1061" s="106"/>
      <c r="X1061" s="106"/>
      <c r="Y1061" s="106"/>
      <c r="Z1061" s="106"/>
      <c r="AA1061" s="106"/>
    </row>
    <row r="1062" spans="1:27" ht="50.15" customHeight="1" x14ac:dyDescent="0.35">
      <c r="A1062" s="180" t="s">
        <v>936</v>
      </c>
      <c r="B1062" s="461" t="str">
        <f>CONCATENATE(PAO!A1062,". ",PAO!A1063)</f>
        <v xml:space="preserve">118. </v>
      </c>
      <c r="C1062" s="462"/>
      <c r="D1062" s="462"/>
      <c r="E1062" s="462"/>
      <c r="F1062" s="462"/>
      <c r="G1062" s="462"/>
      <c r="H1062" s="462"/>
      <c r="I1062" s="463"/>
      <c r="K1062" s="110"/>
      <c r="L1062" s="114"/>
      <c r="M1062" s="114"/>
      <c r="N1062" s="111"/>
      <c r="O1062" s="111"/>
      <c r="P1062" s="111"/>
      <c r="Q1062" s="111"/>
      <c r="R1062" s="111"/>
      <c r="S1062" s="111"/>
      <c r="T1062" s="111"/>
      <c r="U1062" s="111"/>
      <c r="V1062" s="111"/>
      <c r="W1062" s="111"/>
      <c r="X1062" s="111"/>
      <c r="Y1062" s="111"/>
      <c r="Z1062" s="111"/>
      <c r="AA1062" s="111"/>
    </row>
    <row r="1063" spans="1:27" ht="20.25" customHeight="1" x14ac:dyDescent="0.35">
      <c r="A1063" s="112" t="str">
        <f>CONCATENATE(PAO!A1062,". ", "1")</f>
        <v>118. 1</v>
      </c>
      <c r="B1063" s="104"/>
      <c r="C1063" s="104"/>
      <c r="D1063" s="104"/>
      <c r="E1063" s="146"/>
      <c r="F1063" s="464" t="str">
        <f>IFERROR(VLOOKUP(B1063,'Validaciones SEVRI'!$D$2:$E$1000,2,FALSE),"")</f>
        <v/>
      </c>
      <c r="G1063" s="465"/>
      <c r="H1063" s="147"/>
      <c r="I1063" s="148"/>
      <c r="K1063" s="105">
        <f t="shared" ref="K1063:K1069" si="117">IF(B1063&lt;1,0, 1)</f>
        <v>0</v>
      </c>
    </row>
    <row r="1064" spans="1:27" ht="20.25" customHeight="1" x14ac:dyDescent="0.35">
      <c r="A1064" s="112" t="str">
        <f>CONCATENATE(PAO!A1062,". ", "2")</f>
        <v>118. 2</v>
      </c>
      <c r="B1064" s="104"/>
      <c r="C1064" s="104"/>
      <c r="D1064" s="104"/>
      <c r="E1064" s="146"/>
      <c r="F1064" s="464" t="str">
        <f>IFERROR(VLOOKUP(B1064,'Validaciones SEVRI'!$D$2:$E$1000,2,FALSE),"")</f>
        <v/>
      </c>
      <c r="G1064" s="465"/>
      <c r="H1064" s="147"/>
      <c r="I1064" s="148"/>
      <c r="K1064" s="105">
        <f t="shared" si="117"/>
        <v>0</v>
      </c>
    </row>
    <row r="1065" spans="1:27" ht="20.25" customHeight="1" x14ac:dyDescent="0.35">
      <c r="A1065" s="112" t="str">
        <f>CONCATENATE(PAO!A1062,". ","3")</f>
        <v>118. 3</v>
      </c>
      <c r="B1065" s="104"/>
      <c r="C1065" s="104"/>
      <c r="D1065" s="104"/>
      <c r="E1065" s="146"/>
      <c r="F1065" s="464" t="str">
        <f>IFERROR(VLOOKUP(B1065,'Validaciones SEVRI'!$D$2:$E$1000,2,FALSE),"")</f>
        <v/>
      </c>
      <c r="G1065" s="465"/>
      <c r="H1065" s="147"/>
      <c r="I1065" s="148"/>
      <c r="K1065" s="105">
        <f t="shared" si="117"/>
        <v>0</v>
      </c>
    </row>
    <row r="1066" spans="1:27" ht="20.25" customHeight="1" x14ac:dyDescent="0.35">
      <c r="A1066" s="112" t="str">
        <f>CONCATENATE(PAO!A1062,". ", "4")</f>
        <v>118. 4</v>
      </c>
      <c r="B1066" s="104"/>
      <c r="C1066" s="104"/>
      <c r="D1066" s="104"/>
      <c r="E1066" s="146"/>
      <c r="F1066" s="464" t="str">
        <f>IFERROR(VLOOKUP(B1066,'Validaciones SEVRI'!$D$2:$E$1000,2,FALSE),"")</f>
        <v/>
      </c>
      <c r="G1066" s="465"/>
      <c r="H1066" s="147"/>
      <c r="I1066" s="148"/>
      <c r="K1066" s="105">
        <f t="shared" si="117"/>
        <v>0</v>
      </c>
    </row>
    <row r="1067" spans="1:27" ht="20.25" customHeight="1" x14ac:dyDescent="0.35">
      <c r="A1067" s="112" t="str">
        <f>CONCATENATE(PAO!A1062,". ", "5")</f>
        <v>118. 5</v>
      </c>
      <c r="B1067" s="104"/>
      <c r="C1067" s="104"/>
      <c r="D1067" s="104"/>
      <c r="E1067" s="146"/>
      <c r="F1067" s="464" t="str">
        <f>IFERROR(VLOOKUP(B1067,'Validaciones SEVRI'!$D$2:$E$1000,2,FALSE),"")</f>
        <v/>
      </c>
      <c r="G1067" s="465"/>
      <c r="H1067" s="147"/>
      <c r="I1067" s="148"/>
      <c r="K1067" s="105">
        <f t="shared" si="117"/>
        <v>0</v>
      </c>
    </row>
    <row r="1068" spans="1:27" ht="20.25" customHeight="1" x14ac:dyDescent="0.35">
      <c r="A1068" s="112" t="str">
        <f>CONCATENATE(PAO!A1062,". ", "6")</f>
        <v>118. 6</v>
      </c>
      <c r="B1068" s="104"/>
      <c r="C1068" s="104"/>
      <c r="D1068" s="104"/>
      <c r="E1068" s="146"/>
      <c r="F1068" s="464" t="str">
        <f>IFERROR(VLOOKUP(B1068,'Validaciones SEVRI'!$D$2:$E$1000,2,FALSE),"")</f>
        <v/>
      </c>
      <c r="G1068" s="465"/>
      <c r="H1068" s="147"/>
      <c r="I1068" s="148"/>
      <c r="K1068" s="105">
        <f t="shared" si="117"/>
        <v>0</v>
      </c>
    </row>
    <row r="1069" spans="1:27" ht="20.25" customHeight="1" thickBot="1" x14ac:dyDescent="0.4">
      <c r="A1069" s="112" t="str">
        <f>CONCATENATE(PAO!A1062,". ", "7")</f>
        <v>118. 7</v>
      </c>
      <c r="B1069" s="104"/>
      <c r="C1069" s="104"/>
      <c r="D1069" s="104"/>
      <c r="E1069" s="146"/>
      <c r="F1069" s="464" t="str">
        <f>IFERROR(VLOOKUP(B1069,'Validaciones SEVRI'!$D$2:$E$1000,2,FALSE),"")</f>
        <v/>
      </c>
      <c r="G1069" s="465"/>
      <c r="H1069" s="147"/>
      <c r="I1069" s="148"/>
      <c r="K1069" s="105">
        <f t="shared" si="117"/>
        <v>0</v>
      </c>
    </row>
    <row r="1070" spans="1:27" s="140" customFormat="1" ht="50.15" customHeight="1" thickBot="1" x14ac:dyDescent="0.3">
      <c r="A1070" s="181" t="s">
        <v>935</v>
      </c>
      <c r="B1070" s="459">
        <f>+PAO!B1069</f>
        <v>0</v>
      </c>
      <c r="C1070" s="460"/>
      <c r="D1070" s="460"/>
      <c r="E1070" s="460"/>
      <c r="F1070" s="460"/>
      <c r="G1070" s="460"/>
      <c r="H1070" s="460"/>
      <c r="I1070" s="460"/>
      <c r="J1070" s="106"/>
      <c r="K1070" s="105"/>
      <c r="L1070" s="106"/>
      <c r="M1070" s="106"/>
      <c r="N1070" s="106"/>
      <c r="O1070" s="106"/>
      <c r="P1070" s="106"/>
      <c r="Q1070" s="106"/>
      <c r="R1070" s="106"/>
      <c r="S1070" s="106"/>
      <c r="T1070" s="106"/>
      <c r="U1070" s="106"/>
      <c r="V1070" s="106"/>
      <c r="W1070" s="106"/>
      <c r="X1070" s="106"/>
      <c r="Y1070" s="106"/>
      <c r="Z1070" s="106"/>
      <c r="AA1070" s="106"/>
    </row>
    <row r="1071" spans="1:27" ht="50.15" customHeight="1" x14ac:dyDescent="0.35">
      <c r="A1071" s="180" t="s">
        <v>936</v>
      </c>
      <c r="B1071" s="461" t="str">
        <f>CONCATENATE(PAO!A1071,". ",PAO!A1072)</f>
        <v xml:space="preserve">119. </v>
      </c>
      <c r="C1071" s="462"/>
      <c r="D1071" s="462"/>
      <c r="E1071" s="462"/>
      <c r="F1071" s="462"/>
      <c r="G1071" s="462"/>
      <c r="H1071" s="462"/>
      <c r="I1071" s="463"/>
      <c r="K1071" s="110"/>
      <c r="L1071" s="114"/>
      <c r="M1071" s="114"/>
      <c r="N1071" s="111"/>
      <c r="O1071" s="111"/>
      <c r="P1071" s="111"/>
      <c r="Q1071" s="111"/>
      <c r="R1071" s="111"/>
      <c r="S1071" s="111"/>
      <c r="T1071" s="111"/>
      <c r="U1071" s="111"/>
      <c r="V1071" s="111"/>
      <c r="W1071" s="111"/>
      <c r="X1071" s="111"/>
      <c r="Y1071" s="111"/>
      <c r="Z1071" s="111"/>
      <c r="AA1071" s="111"/>
    </row>
    <row r="1072" spans="1:27" ht="20.25" customHeight="1" x14ac:dyDescent="0.35">
      <c r="A1072" s="112" t="str">
        <f>CONCATENATE(PAO!A1071,". ", "1")</f>
        <v>119. 1</v>
      </c>
      <c r="B1072" s="104"/>
      <c r="C1072" s="104"/>
      <c r="D1072" s="104"/>
      <c r="E1072" s="146"/>
      <c r="F1072" s="464" t="str">
        <f>IFERROR(VLOOKUP(B1072,'Validaciones SEVRI'!$D$2:$E$1000,2,FALSE),"")</f>
        <v/>
      </c>
      <c r="G1072" s="465"/>
      <c r="H1072" s="147"/>
      <c r="I1072" s="148"/>
      <c r="K1072" s="105">
        <f t="shared" ref="K1072:K1078" si="118">IF(B1072&lt;1,0, 1)</f>
        <v>0</v>
      </c>
    </row>
    <row r="1073" spans="1:27" ht="20.25" customHeight="1" x14ac:dyDescent="0.35">
      <c r="A1073" s="112" t="str">
        <f>CONCATENATE(PAO!A1071,". ", "2")</f>
        <v>119. 2</v>
      </c>
      <c r="B1073" s="104"/>
      <c r="C1073" s="104"/>
      <c r="D1073" s="104"/>
      <c r="E1073" s="146"/>
      <c r="F1073" s="464" t="str">
        <f>IFERROR(VLOOKUP(B1073,'Validaciones SEVRI'!$D$2:$E$1000,2,FALSE),"")</f>
        <v/>
      </c>
      <c r="G1073" s="465"/>
      <c r="H1073" s="147"/>
      <c r="I1073" s="148"/>
      <c r="K1073" s="105">
        <f t="shared" si="118"/>
        <v>0</v>
      </c>
    </row>
    <row r="1074" spans="1:27" ht="20.25" customHeight="1" x14ac:dyDescent="0.35">
      <c r="A1074" s="112" t="str">
        <f>CONCATENATE(PAO!A1071,". ","3")</f>
        <v>119. 3</v>
      </c>
      <c r="B1074" s="104"/>
      <c r="C1074" s="104"/>
      <c r="D1074" s="104"/>
      <c r="E1074" s="146"/>
      <c r="F1074" s="464" t="str">
        <f>IFERROR(VLOOKUP(B1074,'Validaciones SEVRI'!$D$2:$E$1000,2,FALSE),"")</f>
        <v/>
      </c>
      <c r="G1074" s="465"/>
      <c r="H1074" s="147"/>
      <c r="I1074" s="148"/>
      <c r="K1074" s="105">
        <f t="shared" si="118"/>
        <v>0</v>
      </c>
    </row>
    <row r="1075" spans="1:27" ht="20.25" customHeight="1" x14ac:dyDescent="0.35">
      <c r="A1075" s="112" t="str">
        <f>CONCATENATE(PAO!A1071,". ", "4")</f>
        <v>119. 4</v>
      </c>
      <c r="B1075" s="104"/>
      <c r="C1075" s="104"/>
      <c r="D1075" s="104"/>
      <c r="E1075" s="146"/>
      <c r="F1075" s="464" t="str">
        <f>IFERROR(VLOOKUP(B1075,'Validaciones SEVRI'!$D$2:$E$1000,2,FALSE),"")</f>
        <v/>
      </c>
      <c r="G1075" s="465"/>
      <c r="H1075" s="147"/>
      <c r="I1075" s="148"/>
      <c r="K1075" s="105">
        <f t="shared" si="118"/>
        <v>0</v>
      </c>
    </row>
    <row r="1076" spans="1:27" ht="20.25" customHeight="1" x14ac:dyDescent="0.35">
      <c r="A1076" s="112" t="str">
        <f>CONCATENATE(PAO!A1071,". ", "5")</f>
        <v>119. 5</v>
      </c>
      <c r="B1076" s="104"/>
      <c r="C1076" s="104"/>
      <c r="D1076" s="104"/>
      <c r="E1076" s="146"/>
      <c r="F1076" s="464" t="str">
        <f>IFERROR(VLOOKUP(B1076,'Validaciones SEVRI'!$D$2:$E$1000,2,FALSE),"")</f>
        <v/>
      </c>
      <c r="G1076" s="465"/>
      <c r="H1076" s="147"/>
      <c r="I1076" s="148"/>
      <c r="K1076" s="105">
        <f t="shared" si="118"/>
        <v>0</v>
      </c>
    </row>
    <row r="1077" spans="1:27" ht="20.25" customHeight="1" x14ac:dyDescent="0.35">
      <c r="A1077" s="112" t="str">
        <f>CONCATENATE(PAO!A1071,". ", "6")</f>
        <v>119. 6</v>
      </c>
      <c r="B1077" s="104"/>
      <c r="C1077" s="104"/>
      <c r="D1077" s="104"/>
      <c r="E1077" s="146"/>
      <c r="F1077" s="464" t="str">
        <f>IFERROR(VLOOKUP(B1077,'Validaciones SEVRI'!$D$2:$E$1000,2,FALSE),"")</f>
        <v/>
      </c>
      <c r="G1077" s="465"/>
      <c r="H1077" s="147"/>
      <c r="I1077" s="148"/>
      <c r="K1077" s="105">
        <f t="shared" si="118"/>
        <v>0</v>
      </c>
    </row>
    <row r="1078" spans="1:27" ht="20.25" customHeight="1" thickBot="1" x14ac:dyDescent="0.4">
      <c r="A1078" s="112" t="str">
        <f>CONCATENATE(PAO!A1071,". ", "7")</f>
        <v>119. 7</v>
      </c>
      <c r="B1078" s="104"/>
      <c r="C1078" s="104"/>
      <c r="D1078" s="104"/>
      <c r="E1078" s="146"/>
      <c r="F1078" s="464" t="str">
        <f>IFERROR(VLOOKUP(B1078,'Validaciones SEVRI'!$D$2:$E$1000,2,FALSE),"")</f>
        <v/>
      </c>
      <c r="G1078" s="465"/>
      <c r="H1078" s="147"/>
      <c r="I1078" s="148"/>
      <c r="K1078" s="105">
        <f t="shared" si="118"/>
        <v>0</v>
      </c>
    </row>
    <row r="1079" spans="1:27" s="140" customFormat="1" ht="50.15" customHeight="1" thickBot="1" x14ac:dyDescent="0.3">
      <c r="A1079" s="181" t="s">
        <v>935</v>
      </c>
      <c r="B1079" s="459">
        <f>+PAO!B1078</f>
        <v>0</v>
      </c>
      <c r="C1079" s="460"/>
      <c r="D1079" s="460"/>
      <c r="E1079" s="460"/>
      <c r="F1079" s="460"/>
      <c r="G1079" s="460"/>
      <c r="H1079" s="460"/>
      <c r="I1079" s="460"/>
      <c r="J1079" s="106"/>
      <c r="K1079" s="105"/>
      <c r="L1079" s="106"/>
      <c r="M1079" s="106"/>
      <c r="N1079" s="106"/>
      <c r="O1079" s="106"/>
      <c r="P1079" s="106"/>
      <c r="Q1079" s="106"/>
      <c r="R1079" s="106"/>
      <c r="S1079" s="106"/>
      <c r="T1079" s="106"/>
      <c r="U1079" s="106"/>
      <c r="V1079" s="106"/>
      <c r="W1079" s="106"/>
      <c r="X1079" s="106"/>
      <c r="Y1079" s="106"/>
      <c r="Z1079" s="106"/>
      <c r="AA1079" s="106"/>
    </row>
    <row r="1080" spans="1:27" ht="50.15" customHeight="1" x14ac:dyDescent="0.35">
      <c r="A1080" s="180" t="s">
        <v>936</v>
      </c>
      <c r="B1080" s="461" t="str">
        <f>CONCATENATE(PAO!A1080,". ",PAO!A1081)</f>
        <v xml:space="preserve">120. </v>
      </c>
      <c r="C1080" s="462"/>
      <c r="D1080" s="462"/>
      <c r="E1080" s="462"/>
      <c r="F1080" s="462"/>
      <c r="G1080" s="462"/>
      <c r="H1080" s="462"/>
      <c r="I1080" s="463"/>
      <c r="K1080" s="110"/>
      <c r="L1080" s="114"/>
      <c r="M1080" s="114"/>
      <c r="N1080" s="111"/>
      <c r="O1080" s="111"/>
      <c r="P1080" s="111"/>
      <c r="Q1080" s="111"/>
      <c r="R1080" s="111"/>
      <c r="S1080" s="111"/>
      <c r="T1080" s="111"/>
      <c r="U1080" s="111"/>
      <c r="V1080" s="111"/>
      <c r="W1080" s="111"/>
      <c r="X1080" s="111"/>
      <c r="Y1080" s="111"/>
      <c r="Z1080" s="111"/>
      <c r="AA1080" s="111"/>
    </row>
    <row r="1081" spans="1:27" ht="20.25" customHeight="1" x14ac:dyDescent="0.35">
      <c r="A1081" s="112" t="str">
        <f>CONCATENATE(PAO!A1080,". ", "1")</f>
        <v>120. 1</v>
      </c>
      <c r="B1081" s="104"/>
      <c r="C1081" s="104"/>
      <c r="D1081" s="104"/>
      <c r="E1081" s="146"/>
      <c r="F1081" s="464" t="str">
        <f>IFERROR(VLOOKUP(B1081,'Validaciones SEVRI'!$D$2:$E$1000,2,FALSE),"")</f>
        <v/>
      </c>
      <c r="G1081" s="465"/>
      <c r="H1081" s="147"/>
      <c r="I1081" s="148"/>
      <c r="K1081" s="105">
        <f t="shared" ref="K1081:K1087" si="119">IF(B1081&lt;1,0, 1)</f>
        <v>0</v>
      </c>
    </row>
    <row r="1082" spans="1:27" ht="20.25" customHeight="1" x14ac:dyDescent="0.35">
      <c r="A1082" s="112" t="str">
        <f>CONCATENATE(PAO!A1080,". ", "2")</f>
        <v>120. 2</v>
      </c>
      <c r="B1082" s="104"/>
      <c r="C1082" s="104"/>
      <c r="D1082" s="104"/>
      <c r="E1082" s="146"/>
      <c r="F1082" s="464" t="str">
        <f>IFERROR(VLOOKUP(B1082,'Validaciones SEVRI'!$D$2:$E$1000,2,FALSE),"")</f>
        <v/>
      </c>
      <c r="G1082" s="465"/>
      <c r="H1082" s="147"/>
      <c r="I1082" s="148"/>
      <c r="K1082" s="105">
        <f t="shared" si="119"/>
        <v>0</v>
      </c>
    </row>
    <row r="1083" spans="1:27" ht="20.25" customHeight="1" x14ac:dyDescent="0.35">
      <c r="A1083" s="112" t="str">
        <f>CONCATENATE(PAO!A1080,". ","3")</f>
        <v>120. 3</v>
      </c>
      <c r="B1083" s="104"/>
      <c r="C1083" s="104"/>
      <c r="D1083" s="104"/>
      <c r="E1083" s="146"/>
      <c r="F1083" s="464" t="str">
        <f>IFERROR(VLOOKUP(B1083,'Validaciones SEVRI'!$D$2:$E$1000,2,FALSE),"")</f>
        <v/>
      </c>
      <c r="G1083" s="465"/>
      <c r="H1083" s="147"/>
      <c r="I1083" s="148"/>
      <c r="K1083" s="105">
        <f t="shared" si="119"/>
        <v>0</v>
      </c>
    </row>
    <row r="1084" spans="1:27" ht="20.25" customHeight="1" x14ac:dyDescent="0.35">
      <c r="A1084" s="112" t="str">
        <f>CONCATENATE(PAO!A1080,". ", "4")</f>
        <v>120. 4</v>
      </c>
      <c r="B1084" s="104"/>
      <c r="C1084" s="104"/>
      <c r="D1084" s="104"/>
      <c r="E1084" s="146"/>
      <c r="F1084" s="464" t="str">
        <f>IFERROR(VLOOKUP(B1084,'Validaciones SEVRI'!$D$2:$E$1000,2,FALSE),"")</f>
        <v/>
      </c>
      <c r="G1084" s="465"/>
      <c r="H1084" s="147"/>
      <c r="I1084" s="148"/>
      <c r="K1084" s="105">
        <f t="shared" si="119"/>
        <v>0</v>
      </c>
    </row>
    <row r="1085" spans="1:27" ht="20.25" customHeight="1" x14ac:dyDescent="0.35">
      <c r="A1085" s="112" t="str">
        <f>CONCATENATE(PAO!A1080,". ", "5")</f>
        <v>120. 5</v>
      </c>
      <c r="B1085" s="104"/>
      <c r="C1085" s="104"/>
      <c r="D1085" s="104"/>
      <c r="E1085" s="146"/>
      <c r="F1085" s="464" t="str">
        <f>IFERROR(VLOOKUP(B1085,'Validaciones SEVRI'!$D$2:$E$1000,2,FALSE),"")</f>
        <v/>
      </c>
      <c r="G1085" s="465"/>
      <c r="H1085" s="147"/>
      <c r="I1085" s="148"/>
      <c r="K1085" s="105">
        <f t="shared" si="119"/>
        <v>0</v>
      </c>
    </row>
    <row r="1086" spans="1:27" ht="20.25" customHeight="1" x14ac:dyDescent="0.35">
      <c r="A1086" s="112" t="str">
        <f>CONCATENATE(PAO!A1080,". ", "6")</f>
        <v>120. 6</v>
      </c>
      <c r="B1086" s="104"/>
      <c r="C1086" s="104"/>
      <c r="D1086" s="104"/>
      <c r="E1086" s="146"/>
      <c r="F1086" s="464" t="str">
        <f>IFERROR(VLOOKUP(B1086,'Validaciones SEVRI'!$D$2:$E$1000,2,FALSE),"")</f>
        <v/>
      </c>
      <c r="G1086" s="465"/>
      <c r="H1086" s="147"/>
      <c r="I1086" s="148"/>
      <c r="K1086" s="105">
        <f t="shared" si="119"/>
        <v>0</v>
      </c>
    </row>
    <row r="1087" spans="1:27" ht="20.25" customHeight="1" x14ac:dyDescent="0.35">
      <c r="A1087" s="112" t="str">
        <f>CONCATENATE(PAO!A1080,". ", "7")</f>
        <v>120. 7</v>
      </c>
      <c r="B1087" s="104"/>
      <c r="C1087" s="104"/>
      <c r="D1087" s="104"/>
      <c r="E1087" s="146"/>
      <c r="F1087" s="464" t="str">
        <f>IFERROR(VLOOKUP(B1087,'Validaciones SEVRI'!$D$2:$E$1000,2,FALSE),"")</f>
        <v/>
      </c>
      <c r="G1087" s="465"/>
      <c r="H1087" s="147"/>
      <c r="I1087" s="148"/>
      <c r="K1087" s="105">
        <f t="shared" si="119"/>
        <v>0</v>
      </c>
    </row>
    <row r="1088" spans="1:27" ht="20.25" customHeight="1" x14ac:dyDescent="0.3">
      <c r="J1088" s="107"/>
      <c r="K1088" s="105">
        <f>SUM(K10:K1087)</f>
        <v>32</v>
      </c>
    </row>
  </sheetData>
  <sheetProtection algorithmName="SHA-512" hashValue="Sw8xO3tnifzxL/agsxqSxxcKmnMFzDw8ixIL8e0E7dUAgcL5KzDau4iKr80CapB0T2yj25VeYFKre4luGWbB6A==" saltValue="ldlN+s+k4nYFPyb8RfLzuQ==" spinCount="100000" sheet="1" objects="1" scenarios="1" formatColumns="0" formatRows="0" selectLockedCells="1"/>
  <mergeCells count="1094">
    <mergeCell ref="L10:M10"/>
    <mergeCell ref="F11:G11"/>
    <mergeCell ref="F12:G12"/>
    <mergeCell ref="C6:C7"/>
    <mergeCell ref="D6:D7"/>
    <mergeCell ref="E6:E7"/>
    <mergeCell ref="F6:G6"/>
    <mergeCell ref="F10:G10"/>
    <mergeCell ref="F15:G15"/>
    <mergeCell ref="F16:G16"/>
    <mergeCell ref="I6:I7"/>
    <mergeCell ref="B9:I9"/>
    <mergeCell ref="A1:I1"/>
    <mergeCell ref="A2:I2"/>
    <mergeCell ref="A3:I3"/>
    <mergeCell ref="A4:I4"/>
    <mergeCell ref="A5:I5"/>
    <mergeCell ref="A6:A7"/>
    <mergeCell ref="B6:B7"/>
    <mergeCell ref="H6:H7"/>
    <mergeCell ref="B8:I8"/>
    <mergeCell ref="B315:I315"/>
    <mergeCell ref="F316:G316"/>
    <mergeCell ref="F317:G317"/>
    <mergeCell ref="B323:I323"/>
    <mergeCell ref="F307:G307"/>
    <mergeCell ref="F308:G308"/>
    <mergeCell ref="F311:G311"/>
    <mergeCell ref="F312:G312"/>
    <mergeCell ref="F313:G313"/>
    <mergeCell ref="F309:G309"/>
    <mergeCell ref="F310:G310"/>
    <mergeCell ref="B314:I314"/>
    <mergeCell ref="F298:G298"/>
    <mergeCell ref="F299:G299"/>
    <mergeCell ref="F300:G300"/>
    <mergeCell ref="F301:G301"/>
    <mergeCell ref="F304:G304"/>
    <mergeCell ref="F326:G326"/>
    <mergeCell ref="F327:G327"/>
    <mergeCell ref="F328:G328"/>
    <mergeCell ref="F329:G329"/>
    <mergeCell ref="F334:G334"/>
    <mergeCell ref="F335:G335"/>
    <mergeCell ref="F330:G330"/>
    <mergeCell ref="F331:G331"/>
    <mergeCell ref="B332:I332"/>
    <mergeCell ref="B333:I333"/>
    <mergeCell ref="F318:G318"/>
    <mergeCell ref="F319:G319"/>
    <mergeCell ref="F320:G320"/>
    <mergeCell ref="F321:G321"/>
    <mergeCell ref="F322:G322"/>
    <mergeCell ref="B324:I324"/>
    <mergeCell ref="F325:G325"/>
    <mergeCell ref="F347:G347"/>
    <mergeCell ref="F348:G348"/>
    <mergeCell ref="F349:G349"/>
    <mergeCell ref="F353:G353"/>
    <mergeCell ref="F354:G354"/>
    <mergeCell ref="F355:G355"/>
    <mergeCell ref="F356:G356"/>
    <mergeCell ref="B350:I350"/>
    <mergeCell ref="B351:I351"/>
    <mergeCell ref="F352:G352"/>
    <mergeCell ref="F336:G336"/>
    <mergeCell ref="F339:G339"/>
    <mergeCell ref="F340:G340"/>
    <mergeCell ref="F343:G343"/>
    <mergeCell ref="F346:G346"/>
    <mergeCell ref="F337:G337"/>
    <mergeCell ref="F338:G338"/>
    <mergeCell ref="B341:I341"/>
    <mergeCell ref="B342:I342"/>
    <mergeCell ref="F344:G344"/>
    <mergeCell ref="F345:G345"/>
    <mergeCell ref="B378:I378"/>
    <mergeCell ref="F379:G379"/>
    <mergeCell ref="F380:G380"/>
    <mergeCell ref="B386:I386"/>
    <mergeCell ref="F370:G370"/>
    <mergeCell ref="F371:G371"/>
    <mergeCell ref="F374:G374"/>
    <mergeCell ref="F375:G375"/>
    <mergeCell ref="F376:G376"/>
    <mergeCell ref="B368:I368"/>
    <mergeCell ref="B369:I369"/>
    <mergeCell ref="F372:G372"/>
    <mergeCell ref="F373:G373"/>
    <mergeCell ref="B377:I377"/>
    <mergeCell ref="F357:G357"/>
    <mergeCell ref="B359:I359"/>
    <mergeCell ref="F361:G361"/>
    <mergeCell ref="F362:G362"/>
    <mergeCell ref="F363:G363"/>
    <mergeCell ref="F364:G364"/>
    <mergeCell ref="F367:G367"/>
    <mergeCell ref="F358:G358"/>
    <mergeCell ref="B360:I360"/>
    <mergeCell ref="F365:G365"/>
    <mergeCell ref="F366:G366"/>
    <mergeCell ref="F389:G389"/>
    <mergeCell ref="F390:G390"/>
    <mergeCell ref="F391:G391"/>
    <mergeCell ref="F392:G392"/>
    <mergeCell ref="F397:G397"/>
    <mergeCell ref="F398:G398"/>
    <mergeCell ref="F393:G393"/>
    <mergeCell ref="F394:G394"/>
    <mergeCell ref="B395:I395"/>
    <mergeCell ref="B396:I396"/>
    <mergeCell ref="F381:G381"/>
    <mergeCell ref="F382:G382"/>
    <mergeCell ref="F383:G383"/>
    <mergeCell ref="F384:G384"/>
    <mergeCell ref="F385:G385"/>
    <mergeCell ref="B387:I387"/>
    <mergeCell ref="F388:G388"/>
    <mergeCell ref="F409:G409"/>
    <mergeCell ref="F410:G410"/>
    <mergeCell ref="F411:G411"/>
    <mergeCell ref="F412:G412"/>
    <mergeCell ref="B414:I414"/>
    <mergeCell ref="F416:G416"/>
    <mergeCell ref="F408:G408"/>
    <mergeCell ref="B413:I413"/>
    <mergeCell ref="F415:G415"/>
    <mergeCell ref="F399:G399"/>
    <mergeCell ref="F402:G402"/>
    <mergeCell ref="F403:G403"/>
    <mergeCell ref="F406:G406"/>
    <mergeCell ref="F400:G400"/>
    <mergeCell ref="F401:G401"/>
    <mergeCell ref="B404:I404"/>
    <mergeCell ref="B405:I405"/>
    <mergeCell ref="F407:G407"/>
    <mergeCell ref="F427:G427"/>
    <mergeCell ref="F430:G430"/>
    <mergeCell ref="F433:G433"/>
    <mergeCell ref="F434:G434"/>
    <mergeCell ref="F437:G437"/>
    <mergeCell ref="F428:G428"/>
    <mergeCell ref="F429:G429"/>
    <mergeCell ref="B431:I431"/>
    <mergeCell ref="B432:I432"/>
    <mergeCell ref="F435:G435"/>
    <mergeCell ref="F436:G436"/>
    <mergeCell ref="F417:G417"/>
    <mergeCell ref="F418:G418"/>
    <mergeCell ref="F419:G419"/>
    <mergeCell ref="F420:G420"/>
    <mergeCell ref="B422:I422"/>
    <mergeCell ref="F424:G424"/>
    <mergeCell ref="F425:G425"/>
    <mergeCell ref="F426:G426"/>
    <mergeCell ref="F421:G421"/>
    <mergeCell ref="B423:I423"/>
    <mergeCell ref="F448:G448"/>
    <mergeCell ref="B450:I450"/>
    <mergeCell ref="F451:G451"/>
    <mergeCell ref="F452:G452"/>
    <mergeCell ref="F453:G453"/>
    <mergeCell ref="F454:G454"/>
    <mergeCell ref="F455:G455"/>
    <mergeCell ref="B449:I449"/>
    <mergeCell ref="F456:G456"/>
    <mergeCell ref="F457:G457"/>
    <mergeCell ref="B458:I458"/>
    <mergeCell ref="F438:G438"/>
    <mergeCell ref="F439:G439"/>
    <mergeCell ref="F444:G444"/>
    <mergeCell ref="F445:G445"/>
    <mergeCell ref="F446:G446"/>
    <mergeCell ref="F447:G447"/>
    <mergeCell ref="B440:I440"/>
    <mergeCell ref="B441:I441"/>
    <mergeCell ref="F442:G442"/>
    <mergeCell ref="F443:G443"/>
    <mergeCell ref="F469:G469"/>
    <mergeCell ref="F472:G472"/>
    <mergeCell ref="F473:G473"/>
    <mergeCell ref="F474:G474"/>
    <mergeCell ref="F475:G475"/>
    <mergeCell ref="F479:G479"/>
    <mergeCell ref="F470:G470"/>
    <mergeCell ref="F471:G471"/>
    <mergeCell ref="B476:I476"/>
    <mergeCell ref="B477:I477"/>
    <mergeCell ref="F478:G478"/>
    <mergeCell ref="F460:G460"/>
    <mergeCell ref="F461:G461"/>
    <mergeCell ref="F462:G462"/>
    <mergeCell ref="F465:G465"/>
    <mergeCell ref="F466:G466"/>
    <mergeCell ref="B459:I459"/>
    <mergeCell ref="F463:G463"/>
    <mergeCell ref="F464:G464"/>
    <mergeCell ref="B467:I467"/>
    <mergeCell ref="B468:I468"/>
    <mergeCell ref="F490:G490"/>
    <mergeCell ref="F493:G493"/>
    <mergeCell ref="F496:G496"/>
    <mergeCell ref="F497:G497"/>
    <mergeCell ref="F500:G500"/>
    <mergeCell ref="F491:G491"/>
    <mergeCell ref="F492:G492"/>
    <mergeCell ref="B494:I494"/>
    <mergeCell ref="B495:I495"/>
    <mergeCell ref="F498:G498"/>
    <mergeCell ref="F499:G499"/>
    <mergeCell ref="F480:G480"/>
    <mergeCell ref="F481:G481"/>
    <mergeCell ref="F482:G482"/>
    <mergeCell ref="F483:G483"/>
    <mergeCell ref="B485:I485"/>
    <mergeCell ref="F487:G487"/>
    <mergeCell ref="F488:G488"/>
    <mergeCell ref="F489:G489"/>
    <mergeCell ref="F484:G484"/>
    <mergeCell ref="B486:I486"/>
    <mergeCell ref="B522:I522"/>
    <mergeCell ref="F526:G526"/>
    <mergeCell ref="F527:G527"/>
    <mergeCell ref="B530:I530"/>
    <mergeCell ref="B531:I531"/>
    <mergeCell ref="F511:G511"/>
    <mergeCell ref="B513:I513"/>
    <mergeCell ref="F514:G514"/>
    <mergeCell ref="F515:G515"/>
    <mergeCell ref="F516:G516"/>
    <mergeCell ref="F517:G517"/>
    <mergeCell ref="F518:G518"/>
    <mergeCell ref="B512:I512"/>
    <mergeCell ref="F519:G519"/>
    <mergeCell ref="F520:G520"/>
    <mergeCell ref="B521:I521"/>
    <mergeCell ref="F501:G501"/>
    <mergeCell ref="F502:G502"/>
    <mergeCell ref="F507:G507"/>
    <mergeCell ref="F508:G508"/>
    <mergeCell ref="F509:G509"/>
    <mergeCell ref="F510:G510"/>
    <mergeCell ref="B503:I503"/>
    <mergeCell ref="B504:I504"/>
    <mergeCell ref="F505:G505"/>
    <mergeCell ref="F506:G506"/>
    <mergeCell ref="F547:G547"/>
    <mergeCell ref="B549:I549"/>
    <mergeCell ref="F532:G532"/>
    <mergeCell ref="F535:G535"/>
    <mergeCell ref="F536:G536"/>
    <mergeCell ref="F537:G537"/>
    <mergeCell ref="F538:G538"/>
    <mergeCell ref="F542:G542"/>
    <mergeCell ref="F533:G533"/>
    <mergeCell ref="F534:G534"/>
    <mergeCell ref="B539:I539"/>
    <mergeCell ref="B540:I540"/>
    <mergeCell ref="F541:G541"/>
    <mergeCell ref="F523:G523"/>
    <mergeCell ref="F524:G524"/>
    <mergeCell ref="F525:G525"/>
    <mergeCell ref="F528:G528"/>
    <mergeCell ref="F529:G529"/>
    <mergeCell ref="B17:I17"/>
    <mergeCell ref="B18:I18"/>
    <mergeCell ref="F19:G19"/>
    <mergeCell ref="F20:G20"/>
    <mergeCell ref="F21:G21"/>
    <mergeCell ref="F22:G22"/>
    <mergeCell ref="F23:G23"/>
    <mergeCell ref="F24:G24"/>
    <mergeCell ref="F25:G25"/>
    <mergeCell ref="F564:G564"/>
    <mergeCell ref="F565:G565"/>
    <mergeCell ref="F13:G13"/>
    <mergeCell ref="F14:G14"/>
    <mergeCell ref="F553:G553"/>
    <mergeCell ref="F556:G556"/>
    <mergeCell ref="F559:G559"/>
    <mergeCell ref="F560:G560"/>
    <mergeCell ref="F563:G563"/>
    <mergeCell ref="F554:G554"/>
    <mergeCell ref="F555:G555"/>
    <mergeCell ref="B557:I557"/>
    <mergeCell ref="B558:I558"/>
    <mergeCell ref="F561:G561"/>
    <mergeCell ref="F562:G562"/>
    <mergeCell ref="F543:G543"/>
    <mergeCell ref="F544:G544"/>
    <mergeCell ref="F545:G545"/>
    <mergeCell ref="F546:G546"/>
    <mergeCell ref="B548:I548"/>
    <mergeCell ref="F550:G550"/>
    <mergeCell ref="F551:G551"/>
    <mergeCell ref="F552:G552"/>
    <mergeCell ref="B35:I35"/>
    <mergeCell ref="B36:I36"/>
    <mergeCell ref="F37:G37"/>
    <mergeCell ref="F38:G38"/>
    <mergeCell ref="F39:G39"/>
    <mergeCell ref="F40:G40"/>
    <mergeCell ref="F41:G41"/>
    <mergeCell ref="F42:G42"/>
    <mergeCell ref="F43:G43"/>
    <mergeCell ref="B26:I26"/>
    <mergeCell ref="B27:I27"/>
    <mergeCell ref="F28:G28"/>
    <mergeCell ref="F29:G29"/>
    <mergeCell ref="F30:G30"/>
    <mergeCell ref="F31:G31"/>
    <mergeCell ref="F32:G32"/>
    <mergeCell ref="F33:G33"/>
    <mergeCell ref="F34:G34"/>
    <mergeCell ref="B53:I53"/>
    <mergeCell ref="B54:I54"/>
    <mergeCell ref="F55:G55"/>
    <mergeCell ref="F56:G56"/>
    <mergeCell ref="F57:G57"/>
    <mergeCell ref="F58:G58"/>
    <mergeCell ref="F59:G59"/>
    <mergeCell ref="F60:G60"/>
    <mergeCell ref="F61:G61"/>
    <mergeCell ref="B44:I44"/>
    <mergeCell ref="B45:I45"/>
    <mergeCell ref="F46:G46"/>
    <mergeCell ref="F47:G47"/>
    <mergeCell ref="F48:G48"/>
    <mergeCell ref="F49:G49"/>
    <mergeCell ref="F50:G50"/>
    <mergeCell ref="F51:G51"/>
    <mergeCell ref="F52:G52"/>
    <mergeCell ref="B71:I71"/>
    <mergeCell ref="B72:I72"/>
    <mergeCell ref="F73:G73"/>
    <mergeCell ref="F74:G74"/>
    <mergeCell ref="F75:G75"/>
    <mergeCell ref="F76:G76"/>
    <mergeCell ref="F77:G77"/>
    <mergeCell ref="F78:G78"/>
    <mergeCell ref="F79:G79"/>
    <mergeCell ref="B62:I62"/>
    <mergeCell ref="B63:I63"/>
    <mergeCell ref="F64:G64"/>
    <mergeCell ref="F65:G65"/>
    <mergeCell ref="F66:G66"/>
    <mergeCell ref="F67:G67"/>
    <mergeCell ref="F68:G68"/>
    <mergeCell ref="F69:G69"/>
    <mergeCell ref="F70:G70"/>
    <mergeCell ref="B89:I89"/>
    <mergeCell ref="B90:I90"/>
    <mergeCell ref="F91:G91"/>
    <mergeCell ref="F92:G92"/>
    <mergeCell ref="F93:G93"/>
    <mergeCell ref="F94:G94"/>
    <mergeCell ref="F95:G95"/>
    <mergeCell ref="F96:G96"/>
    <mergeCell ref="F97:G97"/>
    <mergeCell ref="B80:I80"/>
    <mergeCell ref="B81:I81"/>
    <mergeCell ref="F82:G82"/>
    <mergeCell ref="F83:G83"/>
    <mergeCell ref="F84:G84"/>
    <mergeCell ref="F85:G85"/>
    <mergeCell ref="F86:G86"/>
    <mergeCell ref="F87:G87"/>
    <mergeCell ref="F88:G88"/>
    <mergeCell ref="B107:I107"/>
    <mergeCell ref="B108:I108"/>
    <mergeCell ref="F109:G109"/>
    <mergeCell ref="F110:G110"/>
    <mergeCell ref="F111:G111"/>
    <mergeCell ref="F112:G112"/>
    <mergeCell ref="F113:G113"/>
    <mergeCell ref="F114:G114"/>
    <mergeCell ref="F115:G115"/>
    <mergeCell ref="B98:I98"/>
    <mergeCell ref="B99:I99"/>
    <mergeCell ref="F100:G100"/>
    <mergeCell ref="F101:G101"/>
    <mergeCell ref="F102:G102"/>
    <mergeCell ref="F103:G103"/>
    <mergeCell ref="F104:G104"/>
    <mergeCell ref="F105:G105"/>
    <mergeCell ref="F106:G106"/>
    <mergeCell ref="B125:I125"/>
    <mergeCell ref="B126:I126"/>
    <mergeCell ref="F127:G127"/>
    <mergeCell ref="F128:G128"/>
    <mergeCell ref="F129:G129"/>
    <mergeCell ref="F130:G130"/>
    <mergeCell ref="F131:G131"/>
    <mergeCell ref="F132:G132"/>
    <mergeCell ref="F133:G133"/>
    <mergeCell ref="B116:I116"/>
    <mergeCell ref="B117:I117"/>
    <mergeCell ref="F118:G118"/>
    <mergeCell ref="F119:G119"/>
    <mergeCell ref="F120:G120"/>
    <mergeCell ref="F121:G121"/>
    <mergeCell ref="F122:G122"/>
    <mergeCell ref="F123:G123"/>
    <mergeCell ref="F124:G124"/>
    <mergeCell ref="B143:I143"/>
    <mergeCell ref="B144:I144"/>
    <mergeCell ref="F145:G145"/>
    <mergeCell ref="F146:G146"/>
    <mergeCell ref="F147:G147"/>
    <mergeCell ref="F148:G148"/>
    <mergeCell ref="F149:G149"/>
    <mergeCell ref="F150:G150"/>
    <mergeCell ref="F151:G151"/>
    <mergeCell ref="B134:I134"/>
    <mergeCell ref="B135:I135"/>
    <mergeCell ref="F136:G136"/>
    <mergeCell ref="F137:G137"/>
    <mergeCell ref="F138:G138"/>
    <mergeCell ref="F139:G139"/>
    <mergeCell ref="F140:G140"/>
    <mergeCell ref="F141:G141"/>
    <mergeCell ref="F142:G142"/>
    <mergeCell ref="B161:I161"/>
    <mergeCell ref="B162:I162"/>
    <mergeCell ref="F163:G163"/>
    <mergeCell ref="F164:G164"/>
    <mergeCell ref="F165:G165"/>
    <mergeCell ref="F166:G166"/>
    <mergeCell ref="F167:G167"/>
    <mergeCell ref="F168:G168"/>
    <mergeCell ref="F169:G169"/>
    <mergeCell ref="B152:I152"/>
    <mergeCell ref="B153:I153"/>
    <mergeCell ref="F154:G154"/>
    <mergeCell ref="F155:G155"/>
    <mergeCell ref="F156:G156"/>
    <mergeCell ref="F157:G157"/>
    <mergeCell ref="F158:G158"/>
    <mergeCell ref="F159:G159"/>
    <mergeCell ref="F160:G160"/>
    <mergeCell ref="B179:I179"/>
    <mergeCell ref="B180:I180"/>
    <mergeCell ref="F181:G181"/>
    <mergeCell ref="F182:G182"/>
    <mergeCell ref="F183:G183"/>
    <mergeCell ref="F184:G184"/>
    <mergeCell ref="F185:G185"/>
    <mergeCell ref="F186:G186"/>
    <mergeCell ref="F187:G187"/>
    <mergeCell ref="B170:I170"/>
    <mergeCell ref="B171:I171"/>
    <mergeCell ref="F172:G172"/>
    <mergeCell ref="F173:G173"/>
    <mergeCell ref="F174:G174"/>
    <mergeCell ref="F175:G175"/>
    <mergeCell ref="F176:G176"/>
    <mergeCell ref="F177:G177"/>
    <mergeCell ref="F178:G178"/>
    <mergeCell ref="B197:I197"/>
    <mergeCell ref="B198:I198"/>
    <mergeCell ref="F199:G199"/>
    <mergeCell ref="F200:G200"/>
    <mergeCell ref="F201:G201"/>
    <mergeCell ref="F202:G202"/>
    <mergeCell ref="F203:G203"/>
    <mergeCell ref="F204:G204"/>
    <mergeCell ref="F205:G205"/>
    <mergeCell ref="B188:I188"/>
    <mergeCell ref="B189:I189"/>
    <mergeCell ref="F190:G190"/>
    <mergeCell ref="F191:G191"/>
    <mergeCell ref="F192:G192"/>
    <mergeCell ref="F193:G193"/>
    <mergeCell ref="F194:G194"/>
    <mergeCell ref="F195:G195"/>
    <mergeCell ref="F196:G196"/>
    <mergeCell ref="B215:I215"/>
    <mergeCell ref="B216:I216"/>
    <mergeCell ref="F217:G217"/>
    <mergeCell ref="F218:G218"/>
    <mergeCell ref="F219:G219"/>
    <mergeCell ref="F220:G220"/>
    <mergeCell ref="F221:G221"/>
    <mergeCell ref="F222:G222"/>
    <mergeCell ref="F223:G223"/>
    <mergeCell ref="B206:I206"/>
    <mergeCell ref="B207:I207"/>
    <mergeCell ref="F208:G208"/>
    <mergeCell ref="F209:G209"/>
    <mergeCell ref="F210:G210"/>
    <mergeCell ref="F211:G211"/>
    <mergeCell ref="F212:G212"/>
    <mergeCell ref="F213:G213"/>
    <mergeCell ref="F214:G214"/>
    <mergeCell ref="B233:I233"/>
    <mergeCell ref="B234:I234"/>
    <mergeCell ref="F235:G235"/>
    <mergeCell ref="F236:G236"/>
    <mergeCell ref="F237:G237"/>
    <mergeCell ref="F238:G238"/>
    <mergeCell ref="F239:G239"/>
    <mergeCell ref="F240:G240"/>
    <mergeCell ref="F241:G241"/>
    <mergeCell ref="B224:I224"/>
    <mergeCell ref="B225:I225"/>
    <mergeCell ref="F226:G226"/>
    <mergeCell ref="F227:G227"/>
    <mergeCell ref="F228:G228"/>
    <mergeCell ref="F229:G229"/>
    <mergeCell ref="F230:G230"/>
    <mergeCell ref="F231:G231"/>
    <mergeCell ref="F232:G232"/>
    <mergeCell ref="B251:I251"/>
    <mergeCell ref="B252:I252"/>
    <mergeCell ref="F253:G253"/>
    <mergeCell ref="F254:G254"/>
    <mergeCell ref="F255:G255"/>
    <mergeCell ref="F256:G256"/>
    <mergeCell ref="F257:G257"/>
    <mergeCell ref="F258:G258"/>
    <mergeCell ref="F259:G259"/>
    <mergeCell ref="B242:I242"/>
    <mergeCell ref="B243:I243"/>
    <mergeCell ref="F244:G244"/>
    <mergeCell ref="F245:G245"/>
    <mergeCell ref="F246:G246"/>
    <mergeCell ref="F247:G247"/>
    <mergeCell ref="F248:G248"/>
    <mergeCell ref="F249:G249"/>
    <mergeCell ref="F250:G250"/>
    <mergeCell ref="B269:I269"/>
    <mergeCell ref="B270:I270"/>
    <mergeCell ref="F271:G271"/>
    <mergeCell ref="F272:G272"/>
    <mergeCell ref="F273:G273"/>
    <mergeCell ref="F274:G274"/>
    <mergeCell ref="F275:G275"/>
    <mergeCell ref="F276:G276"/>
    <mergeCell ref="F277:G277"/>
    <mergeCell ref="B260:I260"/>
    <mergeCell ref="B261:I261"/>
    <mergeCell ref="F262:G262"/>
    <mergeCell ref="F263:G263"/>
    <mergeCell ref="F264:G264"/>
    <mergeCell ref="F265:G265"/>
    <mergeCell ref="F266:G266"/>
    <mergeCell ref="F267:G267"/>
    <mergeCell ref="F268:G268"/>
    <mergeCell ref="B287:I287"/>
    <mergeCell ref="F289:G289"/>
    <mergeCell ref="F295:G295"/>
    <mergeCell ref="B296:I296"/>
    <mergeCell ref="B297:I297"/>
    <mergeCell ref="F302:G302"/>
    <mergeCell ref="F303:G303"/>
    <mergeCell ref="B305:I305"/>
    <mergeCell ref="B306:I306"/>
    <mergeCell ref="B278:I278"/>
    <mergeCell ref="B279:I279"/>
    <mergeCell ref="F280:G280"/>
    <mergeCell ref="F281:G281"/>
    <mergeCell ref="F282:G282"/>
    <mergeCell ref="F283:G283"/>
    <mergeCell ref="F284:G284"/>
    <mergeCell ref="F285:G285"/>
    <mergeCell ref="F286:G286"/>
    <mergeCell ref="B288:I288"/>
    <mergeCell ref="F290:G290"/>
    <mergeCell ref="F291:G291"/>
    <mergeCell ref="F292:G292"/>
    <mergeCell ref="F293:G293"/>
    <mergeCell ref="F294:G294"/>
    <mergeCell ref="B575:I575"/>
    <mergeCell ref="B576:I576"/>
    <mergeCell ref="F577:G577"/>
    <mergeCell ref="F578:G578"/>
    <mergeCell ref="F579:G579"/>
    <mergeCell ref="F580:G580"/>
    <mergeCell ref="F581:G581"/>
    <mergeCell ref="F582:G582"/>
    <mergeCell ref="F583:G583"/>
    <mergeCell ref="B566:I566"/>
    <mergeCell ref="B567:I567"/>
    <mergeCell ref="F568:G568"/>
    <mergeCell ref="F569:G569"/>
    <mergeCell ref="F570:G570"/>
    <mergeCell ref="F571:G571"/>
    <mergeCell ref="F572:G572"/>
    <mergeCell ref="F573:G573"/>
    <mergeCell ref="F574:G574"/>
    <mergeCell ref="B593:I593"/>
    <mergeCell ref="B594:I594"/>
    <mergeCell ref="F595:G595"/>
    <mergeCell ref="F596:G596"/>
    <mergeCell ref="F597:G597"/>
    <mergeCell ref="F598:G598"/>
    <mergeCell ref="F599:G599"/>
    <mergeCell ref="F600:G600"/>
    <mergeCell ref="F601:G601"/>
    <mergeCell ref="B584:I584"/>
    <mergeCell ref="B585:I585"/>
    <mergeCell ref="F586:G586"/>
    <mergeCell ref="F587:G587"/>
    <mergeCell ref="F588:G588"/>
    <mergeCell ref="F589:G589"/>
    <mergeCell ref="F590:G590"/>
    <mergeCell ref="F591:G591"/>
    <mergeCell ref="F592:G592"/>
    <mergeCell ref="B611:I611"/>
    <mergeCell ref="B612:I612"/>
    <mergeCell ref="F613:G613"/>
    <mergeCell ref="F614:G614"/>
    <mergeCell ref="F615:G615"/>
    <mergeCell ref="F616:G616"/>
    <mergeCell ref="F617:G617"/>
    <mergeCell ref="F618:G618"/>
    <mergeCell ref="F619:G619"/>
    <mergeCell ref="B602:I602"/>
    <mergeCell ref="B603:I603"/>
    <mergeCell ref="F604:G604"/>
    <mergeCell ref="F605:G605"/>
    <mergeCell ref="F606:G606"/>
    <mergeCell ref="F607:G607"/>
    <mergeCell ref="F608:G608"/>
    <mergeCell ref="F609:G609"/>
    <mergeCell ref="F610:G610"/>
    <mergeCell ref="B629:I629"/>
    <mergeCell ref="B630:I630"/>
    <mergeCell ref="F631:G631"/>
    <mergeCell ref="F632:G632"/>
    <mergeCell ref="F633:G633"/>
    <mergeCell ref="F634:G634"/>
    <mergeCell ref="F635:G635"/>
    <mergeCell ref="F636:G636"/>
    <mergeCell ref="F637:G637"/>
    <mergeCell ref="B620:I620"/>
    <mergeCell ref="B621:I621"/>
    <mergeCell ref="F622:G622"/>
    <mergeCell ref="F623:G623"/>
    <mergeCell ref="F624:G624"/>
    <mergeCell ref="F625:G625"/>
    <mergeCell ref="F626:G626"/>
    <mergeCell ref="F627:G627"/>
    <mergeCell ref="F628:G628"/>
    <mergeCell ref="B647:I647"/>
    <mergeCell ref="B648:I648"/>
    <mergeCell ref="F649:G649"/>
    <mergeCell ref="F650:G650"/>
    <mergeCell ref="F651:G651"/>
    <mergeCell ref="F652:G652"/>
    <mergeCell ref="F653:G653"/>
    <mergeCell ref="F654:G654"/>
    <mergeCell ref="F655:G655"/>
    <mergeCell ref="B638:I638"/>
    <mergeCell ref="B639:I639"/>
    <mergeCell ref="F640:G640"/>
    <mergeCell ref="F641:G641"/>
    <mergeCell ref="F642:G642"/>
    <mergeCell ref="F643:G643"/>
    <mergeCell ref="F644:G644"/>
    <mergeCell ref="F645:G645"/>
    <mergeCell ref="F646:G646"/>
    <mergeCell ref="B665:I665"/>
    <mergeCell ref="B666:I666"/>
    <mergeCell ref="F667:G667"/>
    <mergeCell ref="F668:G668"/>
    <mergeCell ref="F669:G669"/>
    <mergeCell ref="F670:G670"/>
    <mergeCell ref="F671:G671"/>
    <mergeCell ref="F672:G672"/>
    <mergeCell ref="F673:G673"/>
    <mergeCell ref="B656:I656"/>
    <mergeCell ref="B657:I657"/>
    <mergeCell ref="F658:G658"/>
    <mergeCell ref="F659:G659"/>
    <mergeCell ref="F660:G660"/>
    <mergeCell ref="F661:G661"/>
    <mergeCell ref="F662:G662"/>
    <mergeCell ref="F663:G663"/>
    <mergeCell ref="F664:G664"/>
    <mergeCell ref="B683:I683"/>
    <mergeCell ref="B684:I684"/>
    <mergeCell ref="F685:G685"/>
    <mergeCell ref="F686:G686"/>
    <mergeCell ref="F687:G687"/>
    <mergeCell ref="F688:G688"/>
    <mergeCell ref="F689:G689"/>
    <mergeCell ref="F690:G690"/>
    <mergeCell ref="F691:G691"/>
    <mergeCell ref="B674:I674"/>
    <mergeCell ref="B675:I675"/>
    <mergeCell ref="F676:G676"/>
    <mergeCell ref="F677:G677"/>
    <mergeCell ref="F678:G678"/>
    <mergeCell ref="F679:G679"/>
    <mergeCell ref="F680:G680"/>
    <mergeCell ref="F681:G681"/>
    <mergeCell ref="F682:G682"/>
    <mergeCell ref="B701:I701"/>
    <mergeCell ref="B702:I702"/>
    <mergeCell ref="F703:G703"/>
    <mergeCell ref="F704:G704"/>
    <mergeCell ref="F705:G705"/>
    <mergeCell ref="F706:G706"/>
    <mergeCell ref="F707:G707"/>
    <mergeCell ref="F708:G708"/>
    <mergeCell ref="F709:G709"/>
    <mergeCell ref="B692:I692"/>
    <mergeCell ref="B693:I693"/>
    <mergeCell ref="F694:G694"/>
    <mergeCell ref="F695:G695"/>
    <mergeCell ref="F696:G696"/>
    <mergeCell ref="F697:G697"/>
    <mergeCell ref="F698:G698"/>
    <mergeCell ref="F699:G699"/>
    <mergeCell ref="F700:G700"/>
    <mergeCell ref="B719:I719"/>
    <mergeCell ref="B720:I720"/>
    <mergeCell ref="F721:G721"/>
    <mergeCell ref="F722:G722"/>
    <mergeCell ref="F723:G723"/>
    <mergeCell ref="F724:G724"/>
    <mergeCell ref="F725:G725"/>
    <mergeCell ref="F726:G726"/>
    <mergeCell ref="F727:G727"/>
    <mergeCell ref="B710:I710"/>
    <mergeCell ref="B711:I711"/>
    <mergeCell ref="F712:G712"/>
    <mergeCell ref="F713:G713"/>
    <mergeCell ref="F714:G714"/>
    <mergeCell ref="F715:G715"/>
    <mergeCell ref="F716:G716"/>
    <mergeCell ref="F717:G717"/>
    <mergeCell ref="F718:G718"/>
    <mergeCell ref="B737:I737"/>
    <mergeCell ref="B738:I738"/>
    <mergeCell ref="F739:G739"/>
    <mergeCell ref="F740:G740"/>
    <mergeCell ref="F741:G741"/>
    <mergeCell ref="F742:G742"/>
    <mergeCell ref="F743:G743"/>
    <mergeCell ref="F744:G744"/>
    <mergeCell ref="F745:G745"/>
    <mergeCell ref="B728:I728"/>
    <mergeCell ref="B729:I729"/>
    <mergeCell ref="F730:G730"/>
    <mergeCell ref="F731:G731"/>
    <mergeCell ref="F732:G732"/>
    <mergeCell ref="F733:G733"/>
    <mergeCell ref="F734:G734"/>
    <mergeCell ref="F735:G735"/>
    <mergeCell ref="F736:G736"/>
    <mergeCell ref="B755:I755"/>
    <mergeCell ref="B756:I756"/>
    <mergeCell ref="F757:G757"/>
    <mergeCell ref="F758:G758"/>
    <mergeCell ref="F759:G759"/>
    <mergeCell ref="F760:G760"/>
    <mergeCell ref="F761:G761"/>
    <mergeCell ref="F762:G762"/>
    <mergeCell ref="F763:G763"/>
    <mergeCell ref="B746:I746"/>
    <mergeCell ref="B747:I747"/>
    <mergeCell ref="F748:G748"/>
    <mergeCell ref="F749:G749"/>
    <mergeCell ref="F750:G750"/>
    <mergeCell ref="F751:G751"/>
    <mergeCell ref="F752:G752"/>
    <mergeCell ref="F753:G753"/>
    <mergeCell ref="F754:G754"/>
    <mergeCell ref="B773:I773"/>
    <mergeCell ref="B774:I774"/>
    <mergeCell ref="F775:G775"/>
    <mergeCell ref="F776:G776"/>
    <mergeCell ref="F777:G777"/>
    <mergeCell ref="F778:G778"/>
    <mergeCell ref="F779:G779"/>
    <mergeCell ref="F780:G780"/>
    <mergeCell ref="F781:G781"/>
    <mergeCell ref="B764:I764"/>
    <mergeCell ref="B765:I765"/>
    <mergeCell ref="F766:G766"/>
    <mergeCell ref="F767:G767"/>
    <mergeCell ref="F768:G768"/>
    <mergeCell ref="F769:G769"/>
    <mergeCell ref="F770:G770"/>
    <mergeCell ref="F771:G771"/>
    <mergeCell ref="F772:G772"/>
    <mergeCell ref="B791:I791"/>
    <mergeCell ref="B792:I792"/>
    <mergeCell ref="F793:G793"/>
    <mergeCell ref="F794:G794"/>
    <mergeCell ref="F795:G795"/>
    <mergeCell ref="F796:G796"/>
    <mergeCell ref="F797:G797"/>
    <mergeCell ref="F798:G798"/>
    <mergeCell ref="F799:G799"/>
    <mergeCell ref="B782:I782"/>
    <mergeCell ref="B783:I783"/>
    <mergeCell ref="F784:G784"/>
    <mergeCell ref="F785:G785"/>
    <mergeCell ref="F786:G786"/>
    <mergeCell ref="F787:G787"/>
    <mergeCell ref="F788:G788"/>
    <mergeCell ref="F789:G789"/>
    <mergeCell ref="F790:G790"/>
    <mergeCell ref="B809:I809"/>
    <mergeCell ref="B810:I810"/>
    <mergeCell ref="F811:G811"/>
    <mergeCell ref="F812:G812"/>
    <mergeCell ref="F813:G813"/>
    <mergeCell ref="F814:G814"/>
    <mergeCell ref="F815:G815"/>
    <mergeCell ref="F816:G816"/>
    <mergeCell ref="F817:G817"/>
    <mergeCell ref="B800:I800"/>
    <mergeCell ref="B801:I801"/>
    <mergeCell ref="F802:G802"/>
    <mergeCell ref="F803:G803"/>
    <mergeCell ref="F804:G804"/>
    <mergeCell ref="F805:G805"/>
    <mergeCell ref="F806:G806"/>
    <mergeCell ref="F807:G807"/>
    <mergeCell ref="F808:G808"/>
    <mergeCell ref="B827:I827"/>
    <mergeCell ref="B828:I828"/>
    <mergeCell ref="F829:G829"/>
    <mergeCell ref="F830:G830"/>
    <mergeCell ref="F831:G831"/>
    <mergeCell ref="F832:G832"/>
    <mergeCell ref="F833:G833"/>
    <mergeCell ref="F834:G834"/>
    <mergeCell ref="F835:G835"/>
    <mergeCell ref="B818:I818"/>
    <mergeCell ref="B819:I819"/>
    <mergeCell ref="F820:G820"/>
    <mergeCell ref="F821:G821"/>
    <mergeCell ref="F822:G822"/>
    <mergeCell ref="F823:G823"/>
    <mergeCell ref="F824:G824"/>
    <mergeCell ref="F825:G825"/>
    <mergeCell ref="F826:G826"/>
    <mergeCell ref="B845:I845"/>
    <mergeCell ref="B846:I846"/>
    <mergeCell ref="F847:G847"/>
    <mergeCell ref="F848:G848"/>
    <mergeCell ref="F849:G849"/>
    <mergeCell ref="F850:G850"/>
    <mergeCell ref="F851:G851"/>
    <mergeCell ref="F852:G852"/>
    <mergeCell ref="F853:G853"/>
    <mergeCell ref="B836:I836"/>
    <mergeCell ref="B837:I837"/>
    <mergeCell ref="F838:G838"/>
    <mergeCell ref="F839:G839"/>
    <mergeCell ref="F840:G840"/>
    <mergeCell ref="F841:G841"/>
    <mergeCell ref="F842:G842"/>
    <mergeCell ref="F843:G843"/>
    <mergeCell ref="F844:G844"/>
    <mergeCell ref="B863:I863"/>
    <mergeCell ref="B864:I864"/>
    <mergeCell ref="F865:G865"/>
    <mergeCell ref="F866:G866"/>
    <mergeCell ref="F867:G867"/>
    <mergeCell ref="F868:G868"/>
    <mergeCell ref="F869:G869"/>
    <mergeCell ref="F870:G870"/>
    <mergeCell ref="F871:G871"/>
    <mergeCell ref="B854:I854"/>
    <mergeCell ref="B855:I855"/>
    <mergeCell ref="F856:G856"/>
    <mergeCell ref="F857:G857"/>
    <mergeCell ref="F858:G858"/>
    <mergeCell ref="F859:G859"/>
    <mergeCell ref="F860:G860"/>
    <mergeCell ref="F861:G861"/>
    <mergeCell ref="F862:G862"/>
    <mergeCell ref="B881:I881"/>
    <mergeCell ref="B882:I882"/>
    <mergeCell ref="F883:G883"/>
    <mergeCell ref="F884:G884"/>
    <mergeCell ref="F885:G885"/>
    <mergeCell ref="F886:G886"/>
    <mergeCell ref="F887:G887"/>
    <mergeCell ref="F888:G888"/>
    <mergeCell ref="F889:G889"/>
    <mergeCell ref="B872:I872"/>
    <mergeCell ref="B873:I873"/>
    <mergeCell ref="F874:G874"/>
    <mergeCell ref="F875:G875"/>
    <mergeCell ref="F876:G876"/>
    <mergeCell ref="F877:G877"/>
    <mergeCell ref="F878:G878"/>
    <mergeCell ref="F879:G879"/>
    <mergeCell ref="F880:G880"/>
    <mergeCell ref="B899:I899"/>
    <mergeCell ref="B900:I900"/>
    <mergeCell ref="F901:G901"/>
    <mergeCell ref="F902:G902"/>
    <mergeCell ref="F903:G903"/>
    <mergeCell ref="F904:G904"/>
    <mergeCell ref="F905:G905"/>
    <mergeCell ref="F906:G906"/>
    <mergeCell ref="F907:G907"/>
    <mergeCell ref="B890:I890"/>
    <mergeCell ref="B891:I891"/>
    <mergeCell ref="F892:G892"/>
    <mergeCell ref="F893:G893"/>
    <mergeCell ref="F894:G894"/>
    <mergeCell ref="F895:G895"/>
    <mergeCell ref="F896:G896"/>
    <mergeCell ref="F897:G897"/>
    <mergeCell ref="F898:G898"/>
    <mergeCell ref="B917:I917"/>
    <mergeCell ref="B918:I918"/>
    <mergeCell ref="F919:G919"/>
    <mergeCell ref="F920:G920"/>
    <mergeCell ref="F921:G921"/>
    <mergeCell ref="F922:G922"/>
    <mergeCell ref="F923:G923"/>
    <mergeCell ref="F924:G924"/>
    <mergeCell ref="F925:G925"/>
    <mergeCell ref="B908:I908"/>
    <mergeCell ref="B909:I909"/>
    <mergeCell ref="F910:G910"/>
    <mergeCell ref="F911:G911"/>
    <mergeCell ref="F912:G912"/>
    <mergeCell ref="F913:G913"/>
    <mergeCell ref="F914:G914"/>
    <mergeCell ref="F915:G915"/>
    <mergeCell ref="F916:G916"/>
    <mergeCell ref="B935:I935"/>
    <mergeCell ref="B936:I936"/>
    <mergeCell ref="F937:G937"/>
    <mergeCell ref="F938:G938"/>
    <mergeCell ref="F939:G939"/>
    <mergeCell ref="F940:G940"/>
    <mergeCell ref="F941:G941"/>
    <mergeCell ref="F942:G942"/>
    <mergeCell ref="F943:G943"/>
    <mergeCell ref="B926:I926"/>
    <mergeCell ref="B927:I927"/>
    <mergeCell ref="F928:G928"/>
    <mergeCell ref="F929:G929"/>
    <mergeCell ref="F930:G930"/>
    <mergeCell ref="F931:G931"/>
    <mergeCell ref="F932:G932"/>
    <mergeCell ref="F933:G933"/>
    <mergeCell ref="F934:G934"/>
    <mergeCell ref="B953:I953"/>
    <mergeCell ref="B954:I954"/>
    <mergeCell ref="F955:G955"/>
    <mergeCell ref="F956:G956"/>
    <mergeCell ref="F957:G957"/>
    <mergeCell ref="F958:G958"/>
    <mergeCell ref="F959:G959"/>
    <mergeCell ref="F960:G960"/>
    <mergeCell ref="F961:G961"/>
    <mergeCell ref="B944:I944"/>
    <mergeCell ref="B945:I945"/>
    <mergeCell ref="F946:G946"/>
    <mergeCell ref="F947:G947"/>
    <mergeCell ref="F948:G948"/>
    <mergeCell ref="F949:G949"/>
    <mergeCell ref="F950:G950"/>
    <mergeCell ref="F951:G951"/>
    <mergeCell ref="F952:G952"/>
    <mergeCell ref="B971:I971"/>
    <mergeCell ref="B972:I972"/>
    <mergeCell ref="F973:G973"/>
    <mergeCell ref="F974:G974"/>
    <mergeCell ref="F975:G975"/>
    <mergeCell ref="F976:G976"/>
    <mergeCell ref="F977:G977"/>
    <mergeCell ref="F978:G978"/>
    <mergeCell ref="F979:G979"/>
    <mergeCell ref="B962:I962"/>
    <mergeCell ref="B963:I963"/>
    <mergeCell ref="F964:G964"/>
    <mergeCell ref="F965:G965"/>
    <mergeCell ref="F966:G966"/>
    <mergeCell ref="F967:G967"/>
    <mergeCell ref="F968:G968"/>
    <mergeCell ref="F969:G969"/>
    <mergeCell ref="F970:G970"/>
    <mergeCell ref="B989:I989"/>
    <mergeCell ref="B990:I990"/>
    <mergeCell ref="F991:G991"/>
    <mergeCell ref="F992:G992"/>
    <mergeCell ref="F993:G993"/>
    <mergeCell ref="F994:G994"/>
    <mergeCell ref="F995:G995"/>
    <mergeCell ref="F996:G996"/>
    <mergeCell ref="F997:G997"/>
    <mergeCell ref="B980:I980"/>
    <mergeCell ref="B981:I981"/>
    <mergeCell ref="F982:G982"/>
    <mergeCell ref="F983:G983"/>
    <mergeCell ref="F984:G984"/>
    <mergeCell ref="F985:G985"/>
    <mergeCell ref="F986:G986"/>
    <mergeCell ref="F987:G987"/>
    <mergeCell ref="F988:G988"/>
    <mergeCell ref="B1007:I1007"/>
    <mergeCell ref="B1008:I1008"/>
    <mergeCell ref="F1009:G1009"/>
    <mergeCell ref="F1010:G1010"/>
    <mergeCell ref="F1011:G1011"/>
    <mergeCell ref="F1012:G1012"/>
    <mergeCell ref="F1013:G1013"/>
    <mergeCell ref="F1014:G1014"/>
    <mergeCell ref="F1015:G1015"/>
    <mergeCell ref="B998:I998"/>
    <mergeCell ref="B999:I999"/>
    <mergeCell ref="F1000:G1000"/>
    <mergeCell ref="F1001:G1001"/>
    <mergeCell ref="F1002:G1002"/>
    <mergeCell ref="F1003:G1003"/>
    <mergeCell ref="F1004:G1004"/>
    <mergeCell ref="F1005:G1005"/>
    <mergeCell ref="F1006:G1006"/>
    <mergeCell ref="B1025:I1025"/>
    <mergeCell ref="B1026:I1026"/>
    <mergeCell ref="F1027:G1027"/>
    <mergeCell ref="F1028:G1028"/>
    <mergeCell ref="F1029:G1029"/>
    <mergeCell ref="F1030:G1030"/>
    <mergeCell ref="F1031:G1031"/>
    <mergeCell ref="F1032:G1032"/>
    <mergeCell ref="F1033:G1033"/>
    <mergeCell ref="B1016:I1016"/>
    <mergeCell ref="B1017:I1017"/>
    <mergeCell ref="F1018:G1018"/>
    <mergeCell ref="F1019:G1019"/>
    <mergeCell ref="F1020:G1020"/>
    <mergeCell ref="F1021:G1021"/>
    <mergeCell ref="F1022:G1022"/>
    <mergeCell ref="F1023:G1023"/>
    <mergeCell ref="F1024:G1024"/>
    <mergeCell ref="B1043:I1043"/>
    <mergeCell ref="B1044:I1044"/>
    <mergeCell ref="F1045:G1045"/>
    <mergeCell ref="F1046:G1046"/>
    <mergeCell ref="F1047:G1047"/>
    <mergeCell ref="F1048:G1048"/>
    <mergeCell ref="F1049:G1049"/>
    <mergeCell ref="F1050:G1050"/>
    <mergeCell ref="F1051:G1051"/>
    <mergeCell ref="B1034:I1034"/>
    <mergeCell ref="B1035:I1035"/>
    <mergeCell ref="F1036:G1036"/>
    <mergeCell ref="F1037:G1037"/>
    <mergeCell ref="F1038:G1038"/>
    <mergeCell ref="F1039:G1039"/>
    <mergeCell ref="F1040:G1040"/>
    <mergeCell ref="F1041:G1041"/>
    <mergeCell ref="F1042:G1042"/>
    <mergeCell ref="B1061:I1061"/>
    <mergeCell ref="B1062:I1062"/>
    <mergeCell ref="F1063:G1063"/>
    <mergeCell ref="F1064:G1064"/>
    <mergeCell ref="F1065:G1065"/>
    <mergeCell ref="F1066:G1066"/>
    <mergeCell ref="F1067:G1067"/>
    <mergeCell ref="F1068:G1068"/>
    <mergeCell ref="F1069:G1069"/>
    <mergeCell ref="B1052:I1052"/>
    <mergeCell ref="B1053:I1053"/>
    <mergeCell ref="F1054:G1054"/>
    <mergeCell ref="F1055:G1055"/>
    <mergeCell ref="F1056:G1056"/>
    <mergeCell ref="F1057:G1057"/>
    <mergeCell ref="F1058:G1058"/>
    <mergeCell ref="F1059:G1059"/>
    <mergeCell ref="F1060:G1060"/>
    <mergeCell ref="B1079:I1079"/>
    <mergeCell ref="B1080:I1080"/>
    <mergeCell ref="F1081:G1081"/>
    <mergeCell ref="F1082:G1082"/>
    <mergeCell ref="F1083:G1083"/>
    <mergeCell ref="F1084:G1084"/>
    <mergeCell ref="F1085:G1085"/>
    <mergeCell ref="F1086:G1086"/>
    <mergeCell ref="F1087:G1087"/>
    <mergeCell ref="B1070:I1070"/>
    <mergeCell ref="B1071:I1071"/>
    <mergeCell ref="F1072:G1072"/>
    <mergeCell ref="F1073:G1073"/>
    <mergeCell ref="F1074:G1074"/>
    <mergeCell ref="F1075:G1075"/>
    <mergeCell ref="F1076:G1076"/>
    <mergeCell ref="F1077:G1077"/>
    <mergeCell ref="F1078:G1078"/>
  </mergeCells>
  <phoneticPr fontId="29" type="noConversion"/>
  <printOptions horizontalCentered="1" verticalCentered="1"/>
  <pageMargins left="0.59055118110236227" right="0.59055118110236227" top="0.74803149606299213" bottom="0.74803149606299213" header="0" footer="0"/>
  <pageSetup fitToHeight="0" orientation="landscape" r:id="rId1"/>
  <headerFooter>
    <oddFooter>&amp;CPágina &amp;P de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3C41C9C5-9EBE-4309-90DA-B48EB3EBD037}">
            <xm:f>AND(PAO!D9&lt;&gt;"",A10&lt;&gt;"Objetivo táctico")</xm:f>
            <x14:dxf>
              <fill>
                <patternFill>
                  <bgColor theme="9" tint="0.39994506668294322"/>
                </patternFill>
              </fill>
            </x14:dxf>
          </x14:cfRule>
          <xm:sqref>A10:A1087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900-000000000000}">
          <x14:formula1>
            <xm:f>'Validaciones SEVRI'!$D$2:$D$1000</xm:f>
          </x14:formula1>
          <xm:sqref>B10:B16 B1054:B1060 B1063:B1069 B1072:B1078 B19:B25 B28:B34 B37:B43 B46:B52 B55:B61 B64:B70 B73:B79 B82:B88 B91:B97 B100:B106 B109:B115 B118:B124 B127:B133 B136:B142 B145:B151 B154:B160 B163:B169 B172:B178 B181:B187 B190:B196 B199:B205 B208:B214 B217:B223 B226:B232 B235:B241 B244:B250 B253:B259 B262:B268 B271:B277 B280:B286 B289:B295 B298:B304 B307:B313 B316:B322 B325:B331 B334:B340 B343:B349 B352:B358 B361:B367 B370:B376 B379:B385 B388:B394 B397:B403 B406:B412 B415:B421 B424:B430 B433:B439 B442:B448 B451:B457 B460:B466 B469:B475 B478:B484 B487:B493 B496:B502 B505:B511 B514:B520 B523:B529 B532:B538 B541:B547 B550:B556 B559:B565 B568:B574 B577:B583 B586:B592 B595:B601 B604:B610 B613:B619 B622:B628 B631:B637 B640:B646 B649:B655 B658:B664 B667:B673 B676:B682 B685:B691 B694:B700 B703:B709 B712:B718 B721:B727 B730:B736 B739:B745 B748:B754 B757:B763 B766:B772 B775:B781 B784:B790 B793:B799 B802:B808 B811:B817 B820:B826 B829:B835 B838:B844 B847:B853 B856:B862 B865:B871 B874:B880 B883:B889 B892:B898 B901:B907 B910:B916 B919:B925 B928:B934 B937:B943 B946:B952 B955:B961 B964:B970 B973:B979 B982:B988 B991:B997 B1000:B1006 B1009:B1015 B1018:B1024 B1027:B1033 B1036:B1042 B1045:B1051 B1081:B1087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AC2025"/>
  <sheetViews>
    <sheetView showGridLines="0" zoomScaleNormal="100" workbookViewId="0">
      <pane ySplit="7" topLeftCell="A226" activePane="bottomLeft" state="frozen"/>
      <selection pane="bottomLeft" activeCell="G262" sqref="G262"/>
    </sheetView>
  </sheetViews>
  <sheetFormatPr baseColWidth="10" defaultColWidth="14.453125" defaultRowHeight="15" customHeight="1" x14ac:dyDescent="0.35"/>
  <cols>
    <col min="1" max="1" width="25.90625" customWidth="1"/>
    <col min="2" max="2" width="20" customWidth="1"/>
    <col min="3" max="3" width="13.6328125" customWidth="1"/>
    <col min="4" max="4" width="11.453125" customWidth="1"/>
    <col min="5" max="5" width="14.453125" customWidth="1"/>
    <col min="6" max="6" width="57.6328125" customWidth="1"/>
    <col min="7" max="8" width="13.6328125" customWidth="1"/>
    <col min="9" max="9" width="21.36328125" customWidth="1"/>
    <col min="10" max="11" width="11.453125" customWidth="1"/>
    <col min="12" max="12" width="18" style="115" customWidth="1"/>
    <col min="13" max="13" width="14.36328125" style="116" customWidth="1"/>
    <col min="14" max="14" width="14" customWidth="1"/>
    <col min="15" max="29" width="11.453125" customWidth="1"/>
  </cols>
  <sheetData>
    <row r="1" spans="1:29" ht="14.5" x14ac:dyDescent="0.35">
      <c r="A1" s="485" t="str">
        <f>+'Matriz Nº1 Identificación'!A1:H1</f>
        <v>MINISTERIO DE GOBERNACIÓN Y POLICÍA</v>
      </c>
      <c r="B1" s="486"/>
      <c r="C1" s="486"/>
      <c r="D1" s="486"/>
      <c r="E1" s="486"/>
      <c r="F1" s="486"/>
      <c r="G1" s="486"/>
      <c r="H1" s="486"/>
      <c r="I1" s="487"/>
    </row>
    <row r="2" spans="1:29" ht="14.5" x14ac:dyDescent="0.35">
      <c r="A2" s="488" t="str">
        <f>+'Matriz Nº1 Identificación'!A2:H2</f>
        <v>SISTEMA ESPECÍFICO DE VALORACIÓN DE RIESGO INSTITUCIONAL</v>
      </c>
      <c r="B2" s="489"/>
      <c r="C2" s="489"/>
      <c r="D2" s="489"/>
      <c r="E2" s="489"/>
      <c r="F2" s="489"/>
      <c r="G2" s="489"/>
      <c r="H2" s="489"/>
      <c r="I2" s="490"/>
    </row>
    <row r="3" spans="1:29" ht="14.5" x14ac:dyDescent="0.35">
      <c r="A3" s="488" t="str">
        <f>+'Matriz Nº1 Identificación'!A3:H3</f>
        <v>Unidad de Planificación</v>
      </c>
      <c r="B3" s="489"/>
      <c r="C3" s="489"/>
      <c r="D3" s="489"/>
      <c r="E3" s="489"/>
      <c r="F3" s="489"/>
      <c r="G3" s="489"/>
      <c r="H3" s="489"/>
      <c r="I3" s="490"/>
      <c r="K3" s="495" t="str">
        <f>IF(M14= 0,"","Los datos que se deben registrar estan incompletos, por favor verifique y ajuste.")</f>
        <v>Los datos que se deben registrar estan incompletos, por favor verifique y ajuste.</v>
      </c>
      <c r="L3" s="495"/>
      <c r="M3" s="495"/>
      <c r="N3" s="495"/>
    </row>
    <row r="4" spans="1:29" ht="15.75" customHeight="1" x14ac:dyDescent="0.35">
      <c r="A4" s="488" t="s">
        <v>938</v>
      </c>
      <c r="B4" s="489"/>
      <c r="C4" s="489"/>
      <c r="D4" s="489"/>
      <c r="E4" s="489"/>
      <c r="F4" s="489"/>
      <c r="G4" s="489"/>
      <c r="H4" s="489"/>
      <c r="I4" s="490"/>
      <c r="K4" s="495"/>
      <c r="L4" s="495"/>
      <c r="M4" s="495"/>
      <c r="N4" s="495"/>
    </row>
    <row r="5" spans="1:29" ht="15.75" customHeight="1" thickBot="1" x14ac:dyDescent="0.4">
      <c r="A5" s="491" t="s">
        <v>939</v>
      </c>
      <c r="B5" s="492"/>
      <c r="C5" s="492"/>
      <c r="D5" s="492"/>
      <c r="E5" s="492"/>
      <c r="F5" s="492"/>
      <c r="G5" s="492"/>
      <c r="H5" s="492"/>
      <c r="I5" s="493"/>
      <c r="K5" s="495"/>
      <c r="L5" s="495"/>
      <c r="M5" s="495"/>
      <c r="N5" s="495"/>
    </row>
    <row r="6" spans="1:29" ht="17.25" customHeight="1" thickBot="1" x14ac:dyDescent="0.4">
      <c r="A6" s="494" t="s">
        <v>940</v>
      </c>
      <c r="B6" s="492"/>
      <c r="C6" s="492"/>
      <c r="D6" s="492"/>
      <c r="E6" s="493"/>
      <c r="F6" s="494" t="s">
        <v>941</v>
      </c>
      <c r="G6" s="492"/>
      <c r="H6" s="492"/>
      <c r="I6" s="493"/>
      <c r="J6" s="117"/>
      <c r="K6" s="495"/>
      <c r="L6" s="495"/>
      <c r="M6" s="495"/>
      <c r="N6" s="495"/>
    </row>
    <row r="7" spans="1:29" ht="37.5" customHeight="1" thickBot="1" x14ac:dyDescent="0.4">
      <c r="A7" s="118" t="s">
        <v>942</v>
      </c>
      <c r="B7" s="109" t="s">
        <v>943</v>
      </c>
      <c r="C7" s="293" t="s">
        <v>944</v>
      </c>
      <c r="D7" s="293" t="s">
        <v>945</v>
      </c>
      <c r="E7" s="109" t="s">
        <v>946</v>
      </c>
      <c r="F7" s="109" t="s">
        <v>947</v>
      </c>
      <c r="G7" s="293" t="s">
        <v>944</v>
      </c>
      <c r="H7" s="293" t="s">
        <v>945</v>
      </c>
      <c r="I7" s="109" t="s">
        <v>948</v>
      </c>
      <c r="J7" s="117"/>
    </row>
    <row r="8" spans="1:29" ht="39.9" customHeight="1" thickBot="1" x14ac:dyDescent="0.4">
      <c r="A8" s="181" t="str">
        <f>'Matriz Nº1 Identificación'!A8</f>
        <v xml:space="preserve">Objetivo Estratégico: </v>
      </c>
      <c r="B8" s="477" t="str">
        <f>+'Matriz Nº1 Identificación'!B8:H8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 s="478"/>
      <c r="D8" s="478"/>
      <c r="E8" s="478"/>
      <c r="F8" s="478"/>
      <c r="G8" s="478"/>
      <c r="H8" s="478"/>
      <c r="I8" s="479"/>
      <c r="J8" s="117"/>
      <c r="L8" s="483" t="str">
        <f>A3</f>
        <v>Unidad de Planificación</v>
      </c>
      <c r="M8" s="484"/>
    </row>
    <row r="9" spans="1:29" ht="39.9" customHeight="1" thickBot="1" x14ac:dyDescent="0.4">
      <c r="A9" s="182" t="str">
        <f>'Matriz Nº1 Identificación'!A9</f>
        <v>Objetivo táctico</v>
      </c>
      <c r="B9" s="480" t="str">
        <f>+'Matriz Nº1 Identificación'!B9:H9</f>
        <v>1. Contar con los recursos que nos permita efectuar el cambio o reparación del montacargas en forma expedita cuando este sufra algun tipo de problema que le impida un normal funcionamiento.</v>
      </c>
      <c r="C9" s="481"/>
      <c r="D9" s="481"/>
      <c r="E9" s="481"/>
      <c r="F9" s="481"/>
      <c r="G9" s="481"/>
      <c r="H9" s="481"/>
      <c r="I9" s="482"/>
      <c r="J9" s="117"/>
      <c r="L9" s="483" t="s">
        <v>949</v>
      </c>
      <c r="M9" s="484"/>
    </row>
    <row r="10" spans="1:29" ht="83.25" customHeight="1" thickBot="1" x14ac:dyDescent="0.4">
      <c r="A10" s="119" t="str">
        <f>'Matriz Nº1 Identificación'!A10</f>
        <v>1. 1</v>
      </c>
      <c r="B10" s="120" t="str">
        <f>IF('Matriz Nº1 Identificación'!B10&lt;&gt;"",'Matriz Nº1 Identificación'!F10,"")</f>
        <v>R003 Operativo</v>
      </c>
      <c r="C10" s="127" t="s">
        <v>950</v>
      </c>
      <c r="D10" s="127" t="s">
        <v>950</v>
      </c>
      <c r="E10" s="120" t="str">
        <f>IFERROR(IF((VLOOKUP(C10,'Tabla 2-3-4-5'!$C$11:$D$13,2,FALSE)*(VLOOKUP('Matriz Nº2 Análisis'!D10,'Tabla 2-3-4-5'!$C$11:$D$13,2,FALSE)))&lt;3,"BAJO",IF((VLOOKUP(C10,'Tabla 2-3-4-5'!$C$11:$D$13,2,FALSE)*(VLOOKUP('Matriz Nº2 Análisis'!D10,'Tabla 2-3-4-5'!$C$11:$D$13,2,FALSE)))&gt;5,"ALTO","MEDIO")),"")</f>
        <v>MEDIO</v>
      </c>
      <c r="F10" s="121" t="str">
        <f>IF(B10&lt;&gt;"",'Matriz Nº1 Identificación'!E10,"")</f>
        <v xml:space="preserve">Contar con el presupuesto adecuado para mantener el montacargas en optimas condiciones.
</v>
      </c>
      <c r="G10" s="127" t="s">
        <v>954</v>
      </c>
      <c r="H10" s="127" t="s">
        <v>950</v>
      </c>
      <c r="I10" s="120" t="str">
        <f>IFERROR(IF((VLOOKUP(G10,'Tabla 2-3-4-5'!$C$11:$D$13,2,FALSE)*(VLOOKUP('Matriz Nº2 Análisis'!H10,'Tabla 2-3-4-5'!$C$11:$D$13,2,FALSE)))&lt;3,"BAJO",IF((VLOOKUP(G10,'Tabla 2-3-4-5'!$C$11:$D$13,2,FALSE)*(VLOOKUP('Matriz Nº2 Análisis'!H10,'Tabla 2-3-4-5'!$C$11:$D$13,2,FALSE)))&gt;5,"ALTO","MEDIO")),"")</f>
        <v>BAJO</v>
      </c>
      <c r="J10" s="2"/>
      <c r="K10" s="3"/>
      <c r="L10" s="122" t="s">
        <v>952</v>
      </c>
      <c r="M10" s="123">
        <f>I1089</f>
        <v>1</v>
      </c>
      <c r="N10" s="3"/>
      <c r="O10" s="3"/>
      <c r="P10" s="3"/>
      <c r="Q10" s="3"/>
      <c r="R10" s="3"/>
      <c r="S10" s="3"/>
      <c r="T10" s="3"/>
      <c r="U10" s="3"/>
      <c r="V10" s="3"/>
      <c r="W10" s="3"/>
      <c r="X10" s="3"/>
      <c r="Y10" s="3"/>
      <c r="Z10" s="3"/>
      <c r="AA10" s="3"/>
      <c r="AB10" s="3"/>
      <c r="AC10" s="3"/>
    </row>
    <row r="11" spans="1:29" ht="83.25" customHeight="1" thickBot="1" x14ac:dyDescent="0.4">
      <c r="A11" s="119" t="str">
        <f>'Matriz Nº1 Identificación'!A11</f>
        <v>1. 2</v>
      </c>
      <c r="B11" s="120" t="str">
        <f>IF('Matriz Nº1 Identificación'!B11&lt;&gt;"",'Matriz Nº1 Identificación'!F11,"")</f>
        <v/>
      </c>
      <c r="C11" s="127"/>
      <c r="D11" s="127"/>
      <c r="E11" s="120" t="str">
        <f>IFERROR(IF((VLOOKUP(C11,'Tabla 2-3-4-5'!$C$11:$D$13,2,FALSE)*(VLOOKUP('Matriz Nº2 Análisis'!D11,'Tabla 2-3-4-5'!$C$11:$D$13,2,FALSE)))&lt;3,"BAJO",IF((VLOOKUP(C11,'Tabla 2-3-4-5'!$C$11:$D$13,2,FALSE)*(VLOOKUP('Matriz Nº2 Análisis'!D11,'Tabla 2-3-4-5'!$C$11:$D$13,2,FALSE)))&gt;5,"ALTO","MEDIO")),"")</f>
        <v/>
      </c>
      <c r="F11" s="121" t="str">
        <f>IF(B11&lt;&gt;"",'Matriz Nº1 Identificación'!E11,"")</f>
        <v/>
      </c>
      <c r="G11" s="127"/>
      <c r="H11" s="127"/>
      <c r="I11" s="120" t="str">
        <f>IFERROR(IF((VLOOKUP(G11,'Tabla 2-3-4-5'!$C$11:$D$13,2,FALSE)*(VLOOKUP('Matriz Nº2 Análisis'!H11,'Tabla 2-3-4-5'!$C$11:$D$13,2,FALSE)))&lt;3,"BAJO",IF((VLOOKUP(G11,'Tabla 2-3-4-5'!$C$11:$D$13,2,FALSE)*(VLOOKUP('Matriz Nº2 Análisis'!H11,'Tabla 2-3-4-5'!$C$11:$D$13,2,FALSE)))&gt;5,"ALTO","MEDIO")),"")</f>
        <v/>
      </c>
      <c r="J11" s="2"/>
      <c r="K11" s="3"/>
      <c r="L11" s="122" t="s">
        <v>953</v>
      </c>
      <c r="M11" s="123">
        <f>I1090</f>
        <v>1</v>
      </c>
      <c r="N11" s="3"/>
      <c r="O11" s="3"/>
      <c r="P11" s="3"/>
      <c r="Q11" s="3"/>
      <c r="R11" s="3"/>
      <c r="S11" s="3"/>
      <c r="T11" s="3"/>
      <c r="U11" s="3"/>
      <c r="V11" s="3"/>
      <c r="W11" s="3"/>
      <c r="X11" s="3"/>
      <c r="Y11" s="3"/>
      <c r="Z11" s="3"/>
      <c r="AA11" s="3"/>
      <c r="AB11" s="3"/>
      <c r="AC11" s="3"/>
    </row>
    <row r="12" spans="1:29" ht="83.25" customHeight="1" thickBot="1" x14ac:dyDescent="0.4">
      <c r="A12" s="119" t="str">
        <f>'Matriz Nº1 Identificación'!A12</f>
        <v>1. 3</v>
      </c>
      <c r="B12" s="120" t="str">
        <f>IF('Matriz Nº1 Identificación'!B12&lt;&gt;"",'Matriz Nº1 Identificación'!F12,"")</f>
        <v/>
      </c>
      <c r="C12" s="127"/>
      <c r="D12" s="127"/>
      <c r="E12" s="120" t="str">
        <f>IFERROR(IF((VLOOKUP(C12,'Tabla 2-3-4-5'!$C$11:$D$13,2,FALSE)*(VLOOKUP('Matriz Nº2 Análisis'!D12,'Tabla 2-3-4-5'!$C$11:$D$13,2,FALSE)))&lt;3,"BAJO",IF((VLOOKUP(C12,'Tabla 2-3-4-5'!$C$11:$D$13,2,FALSE)*(VLOOKUP('Matriz Nº2 Análisis'!D12,'Tabla 2-3-4-5'!$C$11:$D$13,2,FALSE)))&gt;5,"ALTO","MEDIO")),"")</f>
        <v/>
      </c>
      <c r="F12" s="121" t="str">
        <f>IF(B12&lt;&gt;"",'Matriz Nº1 Identificación'!E12,"")</f>
        <v/>
      </c>
      <c r="G12" s="127"/>
      <c r="H12" s="127"/>
      <c r="I12" s="120" t="str">
        <f>IFERROR(IF((VLOOKUP(G12,'Tabla 2-3-4-5'!$C$11:$D$13,2,FALSE)*(VLOOKUP('Matriz Nº2 Análisis'!H12,'Tabla 2-3-4-5'!$C$11:$D$13,2,FALSE)))&lt;3,"BAJO",IF((VLOOKUP(G12,'Tabla 2-3-4-5'!$C$11:$D$13,2,FALSE)*(VLOOKUP('Matriz Nº2 Análisis'!H12,'Tabla 2-3-4-5'!$C$11:$D$13,2,FALSE)))&gt;5,"ALTO","MEDIO")),"")</f>
        <v/>
      </c>
      <c r="J12" s="2"/>
      <c r="K12" s="3"/>
      <c r="L12" s="122" t="s">
        <v>955</v>
      </c>
      <c r="M12" s="123">
        <f>I1091</f>
        <v>29</v>
      </c>
      <c r="N12" s="3"/>
      <c r="O12" s="3"/>
      <c r="P12" s="3"/>
      <c r="Q12" s="3"/>
      <c r="R12" s="3"/>
      <c r="S12" s="3"/>
      <c r="T12" s="3"/>
      <c r="U12" s="3"/>
      <c r="V12" s="3"/>
      <c r="W12" s="3"/>
      <c r="X12" s="3"/>
      <c r="Y12" s="3"/>
      <c r="Z12" s="3"/>
      <c r="AA12" s="3"/>
      <c r="AB12" s="3"/>
      <c r="AC12" s="3"/>
    </row>
    <row r="13" spans="1:29" ht="83.25" customHeight="1" thickBot="1" x14ac:dyDescent="0.4">
      <c r="A13" s="119" t="str">
        <f>'Matriz Nº1 Identificación'!A13</f>
        <v>1. 4</v>
      </c>
      <c r="B13" s="120" t="str">
        <f>IF('Matriz Nº1 Identificación'!B13&lt;&gt;"",'Matriz Nº1 Identificación'!F13,"")</f>
        <v/>
      </c>
      <c r="C13" s="127"/>
      <c r="D13" s="127"/>
      <c r="E13" s="120" t="str">
        <f>IFERROR(IF((VLOOKUP(C13,'Tabla 2-3-4-5'!$C$11:$D$13,2,FALSE)*(VLOOKUP('Matriz Nº2 Análisis'!D13,'Tabla 2-3-4-5'!$C$11:$D$13,2,FALSE)))&lt;3,"BAJO",IF((VLOOKUP(C13,'Tabla 2-3-4-5'!$C$11:$D$13,2,FALSE)*(VLOOKUP('Matriz Nº2 Análisis'!D13,'Tabla 2-3-4-5'!$C$11:$D$13,2,FALSE)))&gt;5,"ALTO","MEDIO")),"")</f>
        <v/>
      </c>
      <c r="F13" s="121" t="str">
        <f>IF(B13&lt;&gt;"",'Matriz Nº1 Identificación'!E13,"")</f>
        <v/>
      </c>
      <c r="G13" s="127"/>
      <c r="H13" s="127"/>
      <c r="I13" s="120" t="str">
        <f>IFERROR(IF((VLOOKUP(G13,'Tabla 2-3-4-5'!$C$11:$D$13,2,FALSE)*(VLOOKUP('Matriz Nº2 Análisis'!H13,'Tabla 2-3-4-5'!$C$11:$D$13,2,FALSE)))&lt;3,"BAJO",IF((VLOOKUP(G13,'Tabla 2-3-4-5'!$C$11:$D$13,2,FALSE)*(VLOOKUP('Matriz Nº2 Análisis'!H13,'Tabla 2-3-4-5'!$C$11:$D$13,2,FALSE)))&gt;5,"ALTO","MEDIO")),"")</f>
        <v/>
      </c>
      <c r="J13" s="2"/>
      <c r="K13" s="3"/>
      <c r="L13" s="122" t="s">
        <v>956</v>
      </c>
      <c r="M13" s="123">
        <f>SUM(M10:M12)</f>
        <v>31</v>
      </c>
      <c r="N13" s="3"/>
      <c r="O13" s="3"/>
      <c r="P13" s="3"/>
      <c r="Q13" s="3"/>
      <c r="R13" s="3"/>
      <c r="S13" s="3"/>
      <c r="T13" s="3"/>
      <c r="U13" s="3"/>
      <c r="V13" s="3"/>
      <c r="W13" s="3"/>
      <c r="X13" s="3"/>
      <c r="Y13" s="3"/>
      <c r="Z13" s="3"/>
      <c r="AA13" s="3"/>
      <c r="AB13" s="3"/>
      <c r="AC13" s="3"/>
    </row>
    <row r="14" spans="1:29" ht="83.25" customHeight="1" thickBot="1" x14ac:dyDescent="0.4">
      <c r="A14" s="119" t="str">
        <f>'Matriz Nº1 Identificación'!A14</f>
        <v>1. 5</v>
      </c>
      <c r="B14" s="120" t="str">
        <f>IF('Matriz Nº1 Identificación'!B14&lt;&gt;"",'Matriz Nº1 Identificación'!F14,"")</f>
        <v/>
      </c>
      <c r="C14" s="127"/>
      <c r="D14" s="127"/>
      <c r="E14" s="120" t="str">
        <f>IFERROR(IF((VLOOKUP(C14,'Tabla 2-3-4-5'!$C$11:$D$13,2,FALSE)*(VLOOKUP('Matriz Nº2 Análisis'!D14,'Tabla 2-3-4-5'!$C$11:$D$13,2,FALSE)))&lt;3,"BAJO",IF((VLOOKUP(C14,'Tabla 2-3-4-5'!$C$11:$D$13,2,FALSE)*(VLOOKUP('Matriz Nº2 Análisis'!D14,'Tabla 2-3-4-5'!$C$11:$D$13,2,FALSE)))&gt;5,"ALTO","MEDIO")),"")</f>
        <v/>
      </c>
      <c r="F14" s="121" t="str">
        <f>IF(B14&lt;&gt;"",'Matriz Nº1 Identificación'!E14,"")</f>
        <v/>
      </c>
      <c r="G14" s="127"/>
      <c r="H14" s="127"/>
      <c r="I14" s="120" t="str">
        <f>IFERROR(IF((VLOOKUP(G14,'Tabla 2-3-4-5'!$C$11:$D$13,2,FALSE)*(VLOOKUP('Matriz Nº2 Análisis'!H14,'Tabla 2-3-4-5'!$C$11:$D$13,2,FALSE)))&lt;3,"BAJO",IF((VLOOKUP(G14,'Tabla 2-3-4-5'!$C$11:$D$13,2,FALSE)*(VLOOKUP('Matriz Nº2 Análisis'!H14,'Tabla 2-3-4-5'!$C$11:$D$13,2,FALSE)))&gt;5,"ALTO","MEDIO")),"")</f>
        <v/>
      </c>
      <c r="J14" s="2"/>
      <c r="K14" s="3"/>
      <c r="L14" s="122" t="s">
        <v>957</v>
      </c>
      <c r="M14" s="124">
        <f>M13-'Matriz Nº1 Identificación'!M11</f>
        <v>-1</v>
      </c>
      <c r="N14" s="3"/>
      <c r="O14" s="3"/>
      <c r="P14" s="3"/>
      <c r="Q14" s="3"/>
      <c r="R14" s="3"/>
      <c r="S14" s="3"/>
      <c r="T14" s="3"/>
      <c r="U14" s="3"/>
      <c r="V14" s="3"/>
      <c r="W14" s="3"/>
      <c r="X14" s="3"/>
      <c r="Y14" s="3"/>
      <c r="Z14" s="3"/>
      <c r="AA14" s="3"/>
      <c r="AB14" s="3"/>
      <c r="AC14" s="3"/>
    </row>
    <row r="15" spans="1:29" ht="83.25" customHeight="1" x14ac:dyDescent="0.35">
      <c r="A15" s="119" t="str">
        <f>'Matriz Nº1 Identificación'!A15</f>
        <v>1. 6</v>
      </c>
      <c r="B15" s="120" t="str">
        <f>IF('Matriz Nº1 Identificación'!B15&lt;&gt;"",'Matriz Nº1 Identificación'!F15,"")</f>
        <v/>
      </c>
      <c r="C15" s="127"/>
      <c r="D15" s="127"/>
      <c r="E15" s="120" t="str">
        <f>IFERROR(IF((VLOOKUP(C15,'Tabla 2-3-4-5'!$C$11:$D$13,2,FALSE)*(VLOOKUP('Matriz Nº2 Análisis'!D15,'Tabla 2-3-4-5'!$C$11:$D$13,2,FALSE)))&lt;3,"BAJO",IF((VLOOKUP(C15,'Tabla 2-3-4-5'!$C$11:$D$13,2,FALSE)*(VLOOKUP('Matriz Nº2 Análisis'!D15,'Tabla 2-3-4-5'!$C$11:$D$13,2,FALSE)))&gt;5,"ALTO","MEDIO")),"")</f>
        <v/>
      </c>
      <c r="F15" s="121" t="str">
        <f>IF(B15&lt;&gt;"",'Matriz Nº1 Identificación'!E15,"")</f>
        <v/>
      </c>
      <c r="G15" s="127"/>
      <c r="H15" s="127"/>
      <c r="I15" s="120" t="str">
        <f>IFERROR(IF((VLOOKUP(G15,'Tabla 2-3-4-5'!$C$11:$D$13,2,FALSE)*(VLOOKUP('Matriz Nº2 Análisis'!H15,'Tabla 2-3-4-5'!$C$11:$D$13,2,FALSE)))&lt;3,"BAJO",IF((VLOOKUP(G15,'Tabla 2-3-4-5'!$C$11:$D$13,2,FALSE)*(VLOOKUP('Matriz Nº2 Análisis'!H15,'Tabla 2-3-4-5'!$C$11:$D$13,2,FALSE)))&gt;5,"ALTO","MEDIO")),"")</f>
        <v/>
      </c>
      <c r="J15" s="2"/>
      <c r="K15" s="3"/>
      <c r="N15" s="3"/>
      <c r="O15" s="3"/>
      <c r="P15" s="3"/>
      <c r="Q15" s="3"/>
      <c r="R15" s="3"/>
      <c r="S15" s="3"/>
      <c r="T15" s="3"/>
      <c r="U15" s="3"/>
      <c r="V15" s="3"/>
      <c r="W15" s="3"/>
      <c r="X15" s="3"/>
      <c r="Y15" s="3"/>
      <c r="Z15" s="3"/>
      <c r="AA15" s="3"/>
      <c r="AB15" s="3"/>
      <c r="AC15" s="3"/>
    </row>
    <row r="16" spans="1:29" ht="83.25" customHeight="1" thickBot="1" x14ac:dyDescent="0.4">
      <c r="A16" s="119" t="str">
        <f>'Matriz Nº1 Identificación'!A16</f>
        <v>1. 7</v>
      </c>
      <c r="B16" s="120" t="str">
        <f>IF('Matriz Nº1 Identificación'!B16&lt;&gt;"",'Matriz Nº1 Identificación'!F16,"")</f>
        <v/>
      </c>
      <c r="C16" s="127"/>
      <c r="D16" s="127"/>
      <c r="E16" s="120" t="str">
        <f>IFERROR(IF((VLOOKUP(C16,'Tabla 2-3-4-5'!$C$11:$D$13,2,FALSE)*(VLOOKUP('Matriz Nº2 Análisis'!D16,'Tabla 2-3-4-5'!$C$11:$D$13,2,FALSE)))&lt;3,"BAJO",IF((VLOOKUP(C16,'Tabla 2-3-4-5'!$C$11:$D$13,2,FALSE)*(VLOOKUP('Matriz Nº2 Análisis'!D16,'Tabla 2-3-4-5'!$C$11:$D$13,2,FALSE)))&gt;5,"ALTO","MEDIO")),"")</f>
        <v/>
      </c>
      <c r="F16" s="121" t="str">
        <f>IF(B16&lt;&gt;"",'Matriz Nº1 Identificación'!E16,"")</f>
        <v/>
      </c>
      <c r="G16" s="127"/>
      <c r="H16" s="127"/>
      <c r="I16" s="120" t="str">
        <f>IFERROR(IF((VLOOKUP(G16,'Tabla 2-3-4-5'!$C$11:$D$13,2,FALSE)*(VLOOKUP('Matriz Nº2 Análisis'!H16,'Tabla 2-3-4-5'!$C$11:$D$13,2,FALSE)))&lt;3,"BAJO",IF((VLOOKUP(G16,'Tabla 2-3-4-5'!$C$11:$D$13,2,FALSE)*(VLOOKUP('Matriz Nº2 Análisis'!H16,'Tabla 2-3-4-5'!$C$11:$D$13,2,FALSE)))&gt;5,"ALTO","MEDIO")),"")</f>
        <v/>
      </c>
      <c r="J16" s="2"/>
      <c r="K16" s="3"/>
      <c r="N16" s="3"/>
      <c r="O16" s="3"/>
      <c r="P16" s="3"/>
      <c r="Q16" s="3"/>
      <c r="R16" s="3"/>
      <c r="S16" s="3"/>
      <c r="T16" s="3"/>
      <c r="U16" s="3"/>
      <c r="V16" s="3"/>
      <c r="W16" s="3"/>
      <c r="X16" s="3"/>
      <c r="Y16" s="3"/>
      <c r="Z16" s="3"/>
      <c r="AA16" s="3"/>
      <c r="AB16" s="3"/>
      <c r="AC16" s="3"/>
    </row>
    <row r="17" spans="1:29" ht="39.9" customHeight="1" thickBot="1" x14ac:dyDescent="0.4">
      <c r="A17" s="181" t="str">
        <f>'Matriz Nº1 Identificación'!A17</f>
        <v xml:space="preserve">Objetivo Estratégico: </v>
      </c>
      <c r="B17" s="477" t="str">
        <f>+'Matriz Nº1 Identificación'!B17:H17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 s="478"/>
      <c r="D17" s="478"/>
      <c r="E17" s="478"/>
      <c r="F17" s="478"/>
      <c r="G17" s="478"/>
      <c r="H17" s="478"/>
      <c r="I17" s="479"/>
      <c r="J17" s="117"/>
    </row>
    <row r="18" spans="1:29" ht="39.9" customHeight="1" x14ac:dyDescent="0.35">
      <c r="A18" s="182" t="str">
        <f>'Matriz Nº1 Identificación'!A18</f>
        <v>Objetivo táctico</v>
      </c>
      <c r="B18" s="480" t="str">
        <f>+'Matriz Nº1 Identificación'!B18:H18</f>
        <v>2. Cumplimiento del derecho de circulación.</v>
      </c>
      <c r="C18" s="481"/>
      <c r="D18" s="481"/>
      <c r="E18" s="481"/>
      <c r="F18" s="481"/>
      <c r="G18" s="481"/>
      <c r="H18" s="481"/>
      <c r="I18" s="482"/>
      <c r="J18" s="117"/>
    </row>
    <row r="19" spans="1:29" ht="83.25" customHeight="1" x14ac:dyDescent="0.35">
      <c r="A19" s="119" t="str">
        <f>'Matriz Nº1 Identificación'!A19</f>
        <v>2. 1</v>
      </c>
      <c r="B19" s="120" t="str">
        <f>IF('Matriz Nº1 Identificación'!B19&lt;&gt;"",'Matriz Nº1 Identificación'!F19,"")</f>
        <v>R014 Información</v>
      </c>
      <c r="C19" s="127" t="s">
        <v>950</v>
      </c>
      <c r="D19" s="127" t="s">
        <v>950</v>
      </c>
      <c r="E19" s="120" t="str">
        <f>IFERROR(IF((VLOOKUP(C19,'Tabla 2-3-4-5'!$C$11:$D$13,2,FALSE)*(VLOOKUP('Matriz Nº2 Análisis'!D19,'Tabla 2-3-4-5'!$C$11:$D$13,2,FALSE)))&lt;3,"BAJO",IF((VLOOKUP(C19,'Tabla 2-3-4-5'!$C$11:$D$13,2,FALSE)*(VLOOKUP('Matriz Nº2 Análisis'!D19,'Tabla 2-3-4-5'!$C$11:$D$13,2,FALSE)))&gt;5,"ALTO","MEDIO")),"")</f>
        <v>MEDIO</v>
      </c>
      <c r="F19" s="121" t="str">
        <f>IF(B19&lt;&gt;"",'Matriz Nº1 Identificación'!E19,"")</f>
        <v>Establecer un sistema de gestión documental eficiente que permita organizar y compartir la información con los funcionarios involucrados en el proceso.</v>
      </c>
      <c r="G19" s="127" t="s">
        <v>954</v>
      </c>
      <c r="H19" s="127" t="s">
        <v>950</v>
      </c>
      <c r="I19" s="120" t="str">
        <f>IFERROR(IF((VLOOKUP(G19,'Tabla 2-3-4-5'!$C$11:$D$13,2,FALSE)*(VLOOKUP('Matriz Nº2 Análisis'!H19,'Tabla 2-3-4-5'!$C$11:$D$13,2,FALSE)))&lt;3,"BAJO",IF((VLOOKUP(G19,'Tabla 2-3-4-5'!$C$11:$D$13,2,FALSE)*(VLOOKUP('Matriz Nº2 Análisis'!H19,'Tabla 2-3-4-5'!$C$11:$D$13,2,FALSE)))&gt;5,"ALTO","MEDIO")),"")</f>
        <v>BAJO</v>
      </c>
      <c r="J19" s="2"/>
      <c r="K19" s="3"/>
      <c r="N19" s="3"/>
      <c r="O19" s="3"/>
      <c r="P19" s="3"/>
      <c r="Q19" s="3"/>
      <c r="R19" s="3"/>
      <c r="S19" s="3"/>
      <c r="T19" s="3"/>
      <c r="U19" s="3"/>
      <c r="V19" s="3"/>
      <c r="W19" s="3"/>
      <c r="X19" s="3"/>
      <c r="Y19" s="3"/>
      <c r="Z19" s="3"/>
      <c r="AA19" s="3"/>
      <c r="AB19" s="3"/>
      <c r="AC19" s="3"/>
    </row>
    <row r="20" spans="1:29" ht="83.25" customHeight="1" x14ac:dyDescent="0.35">
      <c r="A20" s="119" t="str">
        <f>'Matriz Nº1 Identificación'!A20</f>
        <v>2. 2</v>
      </c>
      <c r="B20" s="120" t="str">
        <f>IF('Matriz Nº1 Identificación'!B20&lt;&gt;"",'Matriz Nº1 Identificación'!F20,"")</f>
        <v/>
      </c>
      <c r="C20" s="127"/>
      <c r="D20" s="127"/>
      <c r="E20" s="120" t="str">
        <f>IFERROR(IF((VLOOKUP(C20,'Tabla 2-3-4-5'!$C$11:$D$13,2,FALSE)*(VLOOKUP('Matriz Nº2 Análisis'!D20,'Tabla 2-3-4-5'!$C$11:$D$13,2,FALSE)))&lt;3,"BAJO",IF((VLOOKUP(C20,'Tabla 2-3-4-5'!$C$11:$D$13,2,FALSE)*(VLOOKUP('Matriz Nº2 Análisis'!D20,'Tabla 2-3-4-5'!$C$11:$D$13,2,FALSE)))&gt;5,"ALTO","MEDIO")),"")</f>
        <v/>
      </c>
      <c r="F20" s="121" t="str">
        <f>IF(B20&lt;&gt;"",'Matriz Nº1 Identificación'!E20,"")</f>
        <v/>
      </c>
      <c r="G20" s="127"/>
      <c r="H20" s="127"/>
      <c r="I20" s="120" t="str">
        <f>IFERROR(IF((VLOOKUP(G20,'Tabla 2-3-4-5'!$C$11:$D$13,2,FALSE)*(VLOOKUP('Matriz Nº2 Análisis'!H20,'Tabla 2-3-4-5'!$C$11:$D$13,2,FALSE)))&lt;3,"BAJO",IF((VLOOKUP(G20,'Tabla 2-3-4-5'!$C$11:$D$13,2,FALSE)*(VLOOKUP('Matriz Nº2 Análisis'!H20,'Tabla 2-3-4-5'!$C$11:$D$13,2,FALSE)))&gt;5,"ALTO","MEDIO")),"")</f>
        <v/>
      </c>
      <c r="J20" s="2"/>
      <c r="K20" s="3"/>
      <c r="N20" s="3"/>
      <c r="O20" s="3"/>
      <c r="P20" s="3"/>
      <c r="Q20" s="3"/>
      <c r="R20" s="3"/>
      <c r="S20" s="3"/>
      <c r="T20" s="3"/>
      <c r="U20" s="3"/>
      <c r="V20" s="3"/>
      <c r="W20" s="3"/>
      <c r="X20" s="3"/>
      <c r="Y20" s="3"/>
      <c r="Z20" s="3"/>
      <c r="AA20" s="3"/>
      <c r="AB20" s="3"/>
      <c r="AC20" s="3"/>
    </row>
    <row r="21" spans="1:29" ht="83.25" customHeight="1" x14ac:dyDescent="0.35">
      <c r="A21" s="119" t="str">
        <f>'Matriz Nº1 Identificación'!A21</f>
        <v>2. 3</v>
      </c>
      <c r="B21" s="120" t="str">
        <f>IF('Matriz Nº1 Identificación'!B21&lt;&gt;"",'Matriz Nº1 Identificación'!F21,"")</f>
        <v/>
      </c>
      <c r="C21" s="127"/>
      <c r="D21" s="127"/>
      <c r="E21" s="120" t="str">
        <f>IFERROR(IF((VLOOKUP(C21,'Tabla 2-3-4-5'!$C$11:$D$13,2,FALSE)*(VLOOKUP('Matriz Nº2 Análisis'!D21,'Tabla 2-3-4-5'!$C$11:$D$13,2,FALSE)))&lt;3,"BAJO",IF((VLOOKUP(C21,'Tabla 2-3-4-5'!$C$11:$D$13,2,FALSE)*(VLOOKUP('Matriz Nº2 Análisis'!D21,'Tabla 2-3-4-5'!$C$11:$D$13,2,FALSE)))&gt;5,"ALTO","MEDIO")),"")</f>
        <v/>
      </c>
      <c r="F21" s="121" t="str">
        <f>IF(B21&lt;&gt;"",'Matriz Nº1 Identificación'!E21,"")</f>
        <v/>
      </c>
      <c r="G21" s="127"/>
      <c r="H21" s="127"/>
      <c r="I21" s="120" t="str">
        <f>IFERROR(IF((VLOOKUP(G21,'Tabla 2-3-4-5'!$C$11:$D$13,2,FALSE)*(VLOOKUP('Matriz Nº2 Análisis'!H21,'Tabla 2-3-4-5'!$C$11:$D$13,2,FALSE)))&lt;3,"BAJO",IF((VLOOKUP(G21,'Tabla 2-3-4-5'!$C$11:$D$13,2,FALSE)*(VLOOKUP('Matriz Nº2 Análisis'!H21,'Tabla 2-3-4-5'!$C$11:$D$13,2,FALSE)))&gt;5,"ALTO","MEDIO")),"")</f>
        <v/>
      </c>
      <c r="J21" s="2"/>
      <c r="K21" s="3"/>
      <c r="N21" s="3"/>
      <c r="O21" s="3"/>
      <c r="P21" s="3"/>
      <c r="Q21" s="3"/>
      <c r="R21" s="3"/>
      <c r="S21" s="3"/>
      <c r="T21" s="3"/>
      <c r="U21" s="3"/>
      <c r="V21" s="3"/>
      <c r="W21" s="3"/>
      <c r="X21" s="3"/>
      <c r="Y21" s="3"/>
      <c r="Z21" s="3"/>
      <c r="AA21" s="3"/>
      <c r="AB21" s="3"/>
      <c r="AC21" s="3"/>
    </row>
    <row r="22" spans="1:29" ht="83.25" customHeight="1" x14ac:dyDescent="0.35">
      <c r="A22" s="119" t="str">
        <f>'Matriz Nº1 Identificación'!A22</f>
        <v>2. 4</v>
      </c>
      <c r="B22" s="120" t="str">
        <f>IF('Matriz Nº1 Identificación'!B22&lt;&gt;"",'Matriz Nº1 Identificación'!F22,"")</f>
        <v/>
      </c>
      <c r="C22" s="127"/>
      <c r="D22" s="127"/>
      <c r="E22" s="120" t="str">
        <f>IFERROR(IF((VLOOKUP(C22,'Tabla 2-3-4-5'!$C$11:$D$13,2,FALSE)*(VLOOKUP('Matriz Nº2 Análisis'!D22,'Tabla 2-3-4-5'!$C$11:$D$13,2,FALSE)))&lt;3,"BAJO",IF((VLOOKUP(C22,'Tabla 2-3-4-5'!$C$11:$D$13,2,FALSE)*(VLOOKUP('Matriz Nº2 Análisis'!D22,'Tabla 2-3-4-5'!$C$11:$D$13,2,FALSE)))&gt;5,"ALTO","MEDIO")),"")</f>
        <v/>
      </c>
      <c r="F22" s="121" t="str">
        <f>IF(B22&lt;&gt;"",'Matriz Nº1 Identificación'!E22,"")</f>
        <v/>
      </c>
      <c r="G22" s="127"/>
      <c r="H22" s="127"/>
      <c r="I22" s="120" t="str">
        <f>IFERROR(IF((VLOOKUP(G22,'Tabla 2-3-4-5'!$C$11:$D$13,2,FALSE)*(VLOOKUP('Matriz Nº2 Análisis'!H22,'Tabla 2-3-4-5'!$C$11:$D$13,2,FALSE)))&lt;3,"BAJO",IF((VLOOKUP(G22,'Tabla 2-3-4-5'!$C$11:$D$13,2,FALSE)*(VLOOKUP('Matriz Nº2 Análisis'!H22,'Tabla 2-3-4-5'!$C$11:$D$13,2,FALSE)))&gt;5,"ALTO","MEDIO")),"")</f>
        <v/>
      </c>
      <c r="J22" s="2"/>
      <c r="K22" s="3"/>
      <c r="N22" s="3"/>
      <c r="O22" s="3"/>
      <c r="P22" s="3"/>
      <c r="Q22" s="3"/>
      <c r="R22" s="3"/>
      <c r="S22" s="3"/>
      <c r="T22" s="3"/>
      <c r="U22" s="3"/>
      <c r="V22" s="3"/>
      <c r="W22" s="3"/>
      <c r="X22" s="3"/>
      <c r="Y22" s="3"/>
      <c r="Z22" s="3"/>
      <c r="AA22" s="3"/>
      <c r="AB22" s="3"/>
      <c r="AC22" s="3"/>
    </row>
    <row r="23" spans="1:29" ht="83.25" customHeight="1" x14ac:dyDescent="0.35">
      <c r="A23" s="119" t="str">
        <f>'Matriz Nº1 Identificación'!A23</f>
        <v>2. 5</v>
      </c>
      <c r="B23" s="120" t="str">
        <f>IF('Matriz Nº1 Identificación'!B23&lt;&gt;"",'Matriz Nº1 Identificación'!F23,"")</f>
        <v/>
      </c>
      <c r="C23" s="127"/>
      <c r="D23" s="127"/>
      <c r="E23" s="120" t="str">
        <f>IFERROR(IF((VLOOKUP(C23,'Tabla 2-3-4-5'!$C$11:$D$13,2,FALSE)*(VLOOKUP('Matriz Nº2 Análisis'!D23,'Tabla 2-3-4-5'!$C$11:$D$13,2,FALSE)))&lt;3,"BAJO",IF((VLOOKUP(C23,'Tabla 2-3-4-5'!$C$11:$D$13,2,FALSE)*(VLOOKUP('Matriz Nº2 Análisis'!D23,'Tabla 2-3-4-5'!$C$11:$D$13,2,FALSE)))&gt;5,"ALTO","MEDIO")),"")</f>
        <v/>
      </c>
      <c r="F23" s="121" t="str">
        <f>IF(B23&lt;&gt;"",'Matriz Nº1 Identificación'!E23,"")</f>
        <v/>
      </c>
      <c r="G23" s="127"/>
      <c r="H23" s="127"/>
      <c r="I23" s="120" t="str">
        <f>IFERROR(IF((VLOOKUP(G23,'Tabla 2-3-4-5'!$C$11:$D$13,2,FALSE)*(VLOOKUP('Matriz Nº2 Análisis'!H23,'Tabla 2-3-4-5'!$C$11:$D$13,2,FALSE)))&lt;3,"BAJO",IF((VLOOKUP(G23,'Tabla 2-3-4-5'!$C$11:$D$13,2,FALSE)*(VLOOKUP('Matriz Nº2 Análisis'!H23,'Tabla 2-3-4-5'!$C$11:$D$13,2,FALSE)))&gt;5,"ALTO","MEDIO")),"")</f>
        <v/>
      </c>
      <c r="J23" s="2"/>
      <c r="K23" s="3"/>
      <c r="N23" s="3"/>
      <c r="O23" s="3"/>
      <c r="P23" s="3"/>
      <c r="Q23" s="3"/>
      <c r="R23" s="3"/>
      <c r="S23" s="3"/>
      <c r="T23" s="3"/>
      <c r="U23" s="3"/>
      <c r="V23" s="3"/>
      <c r="W23" s="3"/>
      <c r="X23" s="3"/>
      <c r="Y23" s="3"/>
      <c r="Z23" s="3"/>
      <c r="AA23" s="3"/>
      <c r="AB23" s="3"/>
      <c r="AC23" s="3"/>
    </row>
    <row r="24" spans="1:29" ht="83.25" customHeight="1" x14ac:dyDescent="0.35">
      <c r="A24" s="119" t="str">
        <f>'Matriz Nº1 Identificación'!A24</f>
        <v>2. 6</v>
      </c>
      <c r="B24" s="120" t="str">
        <f>IF('Matriz Nº1 Identificación'!B24&lt;&gt;"",'Matriz Nº1 Identificación'!F24,"")</f>
        <v/>
      </c>
      <c r="C24" s="127"/>
      <c r="D24" s="127"/>
      <c r="E24" s="120" t="str">
        <f>IFERROR(IF((VLOOKUP(C24,'Tabla 2-3-4-5'!$C$11:$D$13,2,FALSE)*(VLOOKUP('Matriz Nº2 Análisis'!D24,'Tabla 2-3-4-5'!$C$11:$D$13,2,FALSE)))&lt;3,"BAJO",IF((VLOOKUP(C24,'Tabla 2-3-4-5'!$C$11:$D$13,2,FALSE)*(VLOOKUP('Matriz Nº2 Análisis'!D24,'Tabla 2-3-4-5'!$C$11:$D$13,2,FALSE)))&gt;5,"ALTO","MEDIO")),"")</f>
        <v/>
      </c>
      <c r="F24" s="121" t="str">
        <f>IF(B24&lt;&gt;"",'Matriz Nº1 Identificación'!E24,"")</f>
        <v/>
      </c>
      <c r="G24" s="127"/>
      <c r="H24" s="127"/>
      <c r="I24" s="120" t="str">
        <f>IFERROR(IF((VLOOKUP(G24,'Tabla 2-3-4-5'!$C$11:$D$13,2,FALSE)*(VLOOKUP('Matriz Nº2 Análisis'!H24,'Tabla 2-3-4-5'!$C$11:$D$13,2,FALSE)))&lt;3,"BAJO",IF((VLOOKUP(G24,'Tabla 2-3-4-5'!$C$11:$D$13,2,FALSE)*(VLOOKUP('Matriz Nº2 Análisis'!H24,'Tabla 2-3-4-5'!$C$11:$D$13,2,FALSE)))&gt;5,"ALTO","MEDIO")),"")</f>
        <v/>
      </c>
      <c r="J24" s="2"/>
      <c r="K24" s="3"/>
      <c r="N24" s="3"/>
      <c r="O24" s="3"/>
      <c r="P24" s="3"/>
      <c r="Q24" s="3"/>
      <c r="R24" s="3"/>
      <c r="S24" s="3"/>
      <c r="T24" s="3"/>
      <c r="U24" s="3"/>
      <c r="V24" s="3"/>
      <c r="W24" s="3"/>
      <c r="X24" s="3"/>
      <c r="Y24" s="3"/>
      <c r="Z24" s="3"/>
      <c r="AA24" s="3"/>
      <c r="AB24" s="3"/>
      <c r="AC24" s="3"/>
    </row>
    <row r="25" spans="1:29" ht="83.25" customHeight="1" thickBot="1" x14ac:dyDescent="0.4">
      <c r="A25" s="119" t="str">
        <f>'Matriz Nº1 Identificación'!A25</f>
        <v>2. 7</v>
      </c>
      <c r="B25" s="120" t="str">
        <f>IF('Matriz Nº1 Identificación'!B25&lt;&gt;"",'Matriz Nº1 Identificación'!F25,"")</f>
        <v/>
      </c>
      <c r="C25" s="127"/>
      <c r="D25" s="127"/>
      <c r="E25" s="120" t="str">
        <f>IFERROR(IF((VLOOKUP(C25,'Tabla 2-3-4-5'!$C$11:$D$13,2,FALSE)*(VLOOKUP('Matriz Nº2 Análisis'!D25,'Tabla 2-3-4-5'!$C$11:$D$13,2,FALSE)))&lt;3,"BAJO",IF((VLOOKUP(C25,'Tabla 2-3-4-5'!$C$11:$D$13,2,FALSE)*(VLOOKUP('Matriz Nº2 Análisis'!D25,'Tabla 2-3-4-5'!$C$11:$D$13,2,FALSE)))&gt;5,"ALTO","MEDIO")),"")</f>
        <v/>
      </c>
      <c r="F25" s="121" t="str">
        <f>IF(B25&lt;&gt;"",'Matriz Nº1 Identificación'!E25,"")</f>
        <v/>
      </c>
      <c r="G25" s="127"/>
      <c r="H25" s="127"/>
      <c r="I25" s="120" t="str">
        <f>IFERROR(IF((VLOOKUP(G25,'Tabla 2-3-4-5'!$C$11:$D$13,2,FALSE)*(VLOOKUP('Matriz Nº2 Análisis'!H25,'Tabla 2-3-4-5'!$C$11:$D$13,2,FALSE)))&lt;3,"BAJO",IF((VLOOKUP(G25,'Tabla 2-3-4-5'!$C$11:$D$13,2,FALSE)*(VLOOKUP('Matriz Nº2 Análisis'!H25,'Tabla 2-3-4-5'!$C$11:$D$13,2,FALSE)))&gt;5,"ALTO","MEDIO")),"")</f>
        <v/>
      </c>
      <c r="J25" s="2"/>
      <c r="K25" s="3"/>
      <c r="N25" s="3"/>
      <c r="O25" s="3"/>
      <c r="P25" s="3"/>
      <c r="Q25" s="3"/>
      <c r="R25" s="3"/>
      <c r="S25" s="3"/>
      <c r="T25" s="3"/>
      <c r="U25" s="3"/>
      <c r="V25" s="3"/>
      <c r="W25" s="3"/>
      <c r="X25" s="3"/>
      <c r="Y25" s="3"/>
      <c r="Z25" s="3"/>
      <c r="AA25" s="3"/>
      <c r="AB25" s="3"/>
      <c r="AC25" s="3"/>
    </row>
    <row r="26" spans="1:29" ht="39.9" customHeight="1" thickBot="1" x14ac:dyDescent="0.4">
      <c r="A26" s="181" t="str">
        <f>'Matriz Nº1 Identificación'!A26</f>
        <v xml:space="preserve">Objetivo Estratégico: </v>
      </c>
      <c r="B26" s="477" t="str">
        <f>+'Matriz Nº1 Identificación'!B26:H26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 s="478"/>
      <c r="D26" s="478"/>
      <c r="E26" s="478"/>
      <c r="F26" s="478"/>
      <c r="G26" s="478"/>
      <c r="H26" s="478"/>
      <c r="I26" s="479"/>
      <c r="J26" s="117"/>
    </row>
    <row r="27" spans="1:29" ht="39.9" customHeight="1" x14ac:dyDescent="0.35">
      <c r="A27" s="182" t="str">
        <f>'Matriz Nº1 Identificación'!A27</f>
        <v>Objetivo táctico</v>
      </c>
      <c r="B27" s="480" t="str">
        <f>+'Matriz Nº1 Identificación'!B27:H27</f>
        <v>3. Velar por el adecuado Ingreso(entrada), Registro, Almacenamiento, Control y Distribución de los insumos (salida)</v>
      </c>
      <c r="C27" s="481"/>
      <c r="D27" s="481"/>
      <c r="E27" s="481"/>
      <c r="F27" s="481"/>
      <c r="G27" s="481"/>
      <c r="H27" s="481"/>
      <c r="I27" s="482"/>
      <c r="J27" s="117"/>
    </row>
    <row r="28" spans="1:29" ht="83.25" customHeight="1" x14ac:dyDescent="0.35">
      <c r="A28" s="119" t="str">
        <f>'Matriz Nº1 Identificación'!A28</f>
        <v>3. 1</v>
      </c>
      <c r="B28" s="120" t="str">
        <f>IF('Matriz Nº1 Identificación'!B28&lt;&gt;"",'Matriz Nº1 Identificación'!F28,"")</f>
        <v>R003 Operativo</v>
      </c>
      <c r="C28" s="127" t="s">
        <v>951</v>
      </c>
      <c r="D28" s="127" t="s">
        <v>950</v>
      </c>
      <c r="E28" s="120" t="str">
        <f>IFERROR(IF((VLOOKUP(C28,'Tabla 2-3-4-5'!$C$11:$D$13,2,FALSE)*(VLOOKUP('Matriz Nº2 Análisis'!D28,'Tabla 2-3-4-5'!$C$11:$D$13,2,FALSE)))&lt;3,"BAJO",IF((VLOOKUP(C28,'Tabla 2-3-4-5'!$C$11:$D$13,2,FALSE)*(VLOOKUP('Matriz Nº2 Análisis'!D28,'Tabla 2-3-4-5'!$C$11:$D$13,2,FALSE)))&gt;5,"ALTO","MEDIO")),"")</f>
        <v>ALTO</v>
      </c>
      <c r="F28" s="121" t="str">
        <f>IF(B28&lt;&gt;"",'Matriz Nº1 Identificación'!E28,"")</f>
        <v>Utilizar sistemas de gestión de inventario automatizado.
Realizar inventarios regulares y auditorias de inventarios.</v>
      </c>
      <c r="G28" s="127" t="s">
        <v>954</v>
      </c>
      <c r="H28" s="127" t="s">
        <v>950</v>
      </c>
      <c r="I28" s="120" t="str">
        <f>IFERROR(IF((VLOOKUP(G28,'Tabla 2-3-4-5'!$C$11:$D$13,2,FALSE)*(VLOOKUP('Matriz Nº2 Análisis'!H28,'Tabla 2-3-4-5'!$C$11:$D$13,2,FALSE)))&lt;3,"BAJO",IF((VLOOKUP(G28,'Tabla 2-3-4-5'!$C$11:$D$13,2,FALSE)*(VLOOKUP('Matriz Nº2 Análisis'!H28,'Tabla 2-3-4-5'!$C$11:$D$13,2,FALSE)))&gt;5,"ALTO","MEDIO")),"")</f>
        <v>BAJO</v>
      </c>
      <c r="J28" s="2"/>
      <c r="K28" s="3"/>
      <c r="N28" s="3"/>
      <c r="O28" s="3"/>
      <c r="P28" s="3"/>
      <c r="Q28" s="3"/>
      <c r="R28" s="3"/>
      <c r="S28" s="3"/>
      <c r="T28" s="3"/>
      <c r="U28" s="3"/>
      <c r="V28" s="3"/>
      <c r="W28" s="3"/>
      <c r="X28" s="3"/>
      <c r="Y28" s="3"/>
      <c r="Z28" s="3"/>
      <c r="AA28" s="3"/>
      <c r="AB28" s="3"/>
      <c r="AC28" s="3"/>
    </row>
    <row r="29" spans="1:29" ht="83.25" customHeight="1" x14ac:dyDescent="0.35">
      <c r="A29" s="119" t="str">
        <f>'Matriz Nº1 Identificación'!A29</f>
        <v>3. 2</v>
      </c>
      <c r="B29" s="120" t="str">
        <f>IF('Matriz Nº1 Identificación'!B29&lt;&gt;"",'Matriz Nº1 Identificación'!F29,"")</f>
        <v/>
      </c>
      <c r="C29" s="127"/>
      <c r="D29" s="127"/>
      <c r="E29" s="120" t="str">
        <f>IFERROR(IF((VLOOKUP(C29,'Tabla 2-3-4-5'!$C$11:$D$13,2,FALSE)*(VLOOKUP('Matriz Nº2 Análisis'!D29,'Tabla 2-3-4-5'!$C$11:$D$13,2,FALSE)))&lt;3,"BAJO",IF((VLOOKUP(C29,'Tabla 2-3-4-5'!$C$11:$D$13,2,FALSE)*(VLOOKUP('Matriz Nº2 Análisis'!D29,'Tabla 2-3-4-5'!$C$11:$D$13,2,FALSE)))&gt;5,"ALTO","MEDIO")),"")</f>
        <v/>
      </c>
      <c r="F29" s="121" t="str">
        <f>IF(B29&lt;&gt;"",'Matriz Nº1 Identificación'!E29,"")</f>
        <v/>
      </c>
      <c r="G29" s="127"/>
      <c r="H29" s="127"/>
      <c r="I29" s="120" t="str">
        <f>IFERROR(IF((VLOOKUP(G29,'Tabla 2-3-4-5'!$C$11:$D$13,2,FALSE)*(VLOOKUP('Matriz Nº2 Análisis'!H29,'Tabla 2-3-4-5'!$C$11:$D$13,2,FALSE)))&lt;3,"BAJO",IF((VLOOKUP(G29,'Tabla 2-3-4-5'!$C$11:$D$13,2,FALSE)*(VLOOKUP('Matriz Nº2 Análisis'!H29,'Tabla 2-3-4-5'!$C$11:$D$13,2,FALSE)))&gt;5,"ALTO","MEDIO")),"")</f>
        <v/>
      </c>
      <c r="J29" s="2"/>
      <c r="K29" s="3"/>
      <c r="N29" s="3"/>
      <c r="O29" s="3"/>
      <c r="P29" s="3"/>
      <c r="Q29" s="3"/>
      <c r="R29" s="3"/>
      <c r="S29" s="3"/>
      <c r="T29" s="3"/>
      <c r="U29" s="3"/>
      <c r="V29" s="3"/>
      <c r="W29" s="3"/>
      <c r="X29" s="3"/>
      <c r="Y29" s="3"/>
      <c r="Z29" s="3"/>
      <c r="AA29" s="3"/>
      <c r="AB29" s="3"/>
      <c r="AC29" s="3"/>
    </row>
    <row r="30" spans="1:29" ht="83.25" customHeight="1" x14ac:dyDescent="0.35">
      <c r="A30" s="119" t="str">
        <f>'Matriz Nº1 Identificación'!A30</f>
        <v>3. 3</v>
      </c>
      <c r="B30" s="120" t="str">
        <f>IF('Matriz Nº1 Identificación'!B30&lt;&gt;"",'Matriz Nº1 Identificación'!F30,"")</f>
        <v/>
      </c>
      <c r="C30" s="127"/>
      <c r="D30" s="127"/>
      <c r="E30" s="120" t="str">
        <f>IFERROR(IF((VLOOKUP(C30,'Tabla 2-3-4-5'!$C$11:$D$13,2,FALSE)*(VLOOKUP('Matriz Nº2 Análisis'!D30,'Tabla 2-3-4-5'!$C$11:$D$13,2,FALSE)))&lt;3,"BAJO",IF((VLOOKUP(C30,'Tabla 2-3-4-5'!$C$11:$D$13,2,FALSE)*(VLOOKUP('Matriz Nº2 Análisis'!D30,'Tabla 2-3-4-5'!$C$11:$D$13,2,FALSE)))&gt;5,"ALTO","MEDIO")),"")</f>
        <v/>
      </c>
      <c r="F30" s="121" t="str">
        <f>IF(B30&lt;&gt;"",'Matriz Nº1 Identificación'!E30,"")</f>
        <v/>
      </c>
      <c r="G30" s="127"/>
      <c r="H30" s="127"/>
      <c r="I30" s="120" t="str">
        <f>IFERROR(IF((VLOOKUP(G30,'Tabla 2-3-4-5'!$C$11:$D$13,2,FALSE)*(VLOOKUP('Matriz Nº2 Análisis'!H30,'Tabla 2-3-4-5'!$C$11:$D$13,2,FALSE)))&lt;3,"BAJO",IF((VLOOKUP(G30,'Tabla 2-3-4-5'!$C$11:$D$13,2,FALSE)*(VLOOKUP('Matriz Nº2 Análisis'!H30,'Tabla 2-3-4-5'!$C$11:$D$13,2,FALSE)))&gt;5,"ALTO","MEDIO")),"")</f>
        <v/>
      </c>
      <c r="J30" s="2"/>
      <c r="K30" s="3"/>
      <c r="N30" s="3"/>
      <c r="O30" s="3"/>
      <c r="P30" s="3"/>
      <c r="Q30" s="3"/>
      <c r="R30" s="3"/>
      <c r="S30" s="3"/>
      <c r="T30" s="3"/>
      <c r="U30" s="3"/>
      <c r="V30" s="3"/>
      <c r="W30" s="3"/>
      <c r="X30" s="3"/>
      <c r="Y30" s="3"/>
      <c r="Z30" s="3"/>
      <c r="AA30" s="3"/>
      <c r="AB30" s="3"/>
      <c r="AC30" s="3"/>
    </row>
    <row r="31" spans="1:29" ht="83.25" customHeight="1" x14ac:dyDescent="0.35">
      <c r="A31" s="119" t="str">
        <f>'Matriz Nº1 Identificación'!A31</f>
        <v>3. 4</v>
      </c>
      <c r="B31" s="120" t="str">
        <f>IF('Matriz Nº1 Identificación'!B31&lt;&gt;"",'Matriz Nº1 Identificación'!F31,"")</f>
        <v/>
      </c>
      <c r="C31" s="127"/>
      <c r="D31" s="127"/>
      <c r="E31" s="120" t="str">
        <f>IFERROR(IF((VLOOKUP(C31,'Tabla 2-3-4-5'!$C$11:$D$13,2,FALSE)*(VLOOKUP('Matriz Nº2 Análisis'!D31,'Tabla 2-3-4-5'!$C$11:$D$13,2,FALSE)))&lt;3,"BAJO",IF((VLOOKUP(C31,'Tabla 2-3-4-5'!$C$11:$D$13,2,FALSE)*(VLOOKUP('Matriz Nº2 Análisis'!D31,'Tabla 2-3-4-5'!$C$11:$D$13,2,FALSE)))&gt;5,"ALTO","MEDIO")),"")</f>
        <v/>
      </c>
      <c r="F31" s="121" t="str">
        <f>IF(B31&lt;&gt;"",'Matriz Nº1 Identificación'!E31,"")</f>
        <v/>
      </c>
      <c r="G31" s="127"/>
      <c r="H31" s="127"/>
      <c r="I31" s="120" t="str">
        <f>IFERROR(IF((VLOOKUP(G31,'Tabla 2-3-4-5'!$C$11:$D$13,2,FALSE)*(VLOOKUP('Matriz Nº2 Análisis'!H31,'Tabla 2-3-4-5'!$C$11:$D$13,2,FALSE)))&lt;3,"BAJO",IF((VLOOKUP(G31,'Tabla 2-3-4-5'!$C$11:$D$13,2,FALSE)*(VLOOKUP('Matriz Nº2 Análisis'!H31,'Tabla 2-3-4-5'!$C$11:$D$13,2,FALSE)))&gt;5,"ALTO","MEDIO")),"")</f>
        <v/>
      </c>
      <c r="J31" s="2"/>
      <c r="K31" s="3"/>
      <c r="N31" s="3"/>
      <c r="O31" s="3"/>
      <c r="P31" s="3"/>
      <c r="Q31" s="3"/>
      <c r="R31" s="3"/>
      <c r="S31" s="3"/>
      <c r="T31" s="3"/>
      <c r="U31" s="3"/>
      <c r="V31" s="3"/>
      <c r="W31" s="3"/>
      <c r="X31" s="3"/>
      <c r="Y31" s="3"/>
      <c r="Z31" s="3"/>
      <c r="AA31" s="3"/>
      <c r="AB31" s="3"/>
      <c r="AC31" s="3"/>
    </row>
    <row r="32" spans="1:29" ht="83.25" customHeight="1" x14ac:dyDescent="0.35">
      <c r="A32" s="119" t="str">
        <f>'Matriz Nº1 Identificación'!A32</f>
        <v>3. 5</v>
      </c>
      <c r="B32" s="120" t="str">
        <f>IF('Matriz Nº1 Identificación'!B32&lt;&gt;"",'Matriz Nº1 Identificación'!F32,"")</f>
        <v/>
      </c>
      <c r="C32" s="127"/>
      <c r="D32" s="127"/>
      <c r="E32" s="120" t="str">
        <f>IFERROR(IF((VLOOKUP(C32,'Tabla 2-3-4-5'!$C$11:$D$13,2,FALSE)*(VLOOKUP('Matriz Nº2 Análisis'!D32,'Tabla 2-3-4-5'!$C$11:$D$13,2,FALSE)))&lt;3,"BAJO",IF((VLOOKUP(C32,'Tabla 2-3-4-5'!$C$11:$D$13,2,FALSE)*(VLOOKUP('Matriz Nº2 Análisis'!D32,'Tabla 2-3-4-5'!$C$11:$D$13,2,FALSE)))&gt;5,"ALTO","MEDIO")),"")</f>
        <v/>
      </c>
      <c r="F32" s="121" t="str">
        <f>IF(B32&lt;&gt;"",'Matriz Nº1 Identificación'!E32,"")</f>
        <v/>
      </c>
      <c r="G32" s="127"/>
      <c r="H32" s="127"/>
      <c r="I32" s="120" t="str">
        <f>IFERROR(IF((VLOOKUP(G32,'Tabla 2-3-4-5'!$C$11:$D$13,2,FALSE)*(VLOOKUP('Matriz Nº2 Análisis'!H32,'Tabla 2-3-4-5'!$C$11:$D$13,2,FALSE)))&lt;3,"BAJO",IF((VLOOKUP(G32,'Tabla 2-3-4-5'!$C$11:$D$13,2,FALSE)*(VLOOKUP('Matriz Nº2 Análisis'!H32,'Tabla 2-3-4-5'!$C$11:$D$13,2,FALSE)))&gt;5,"ALTO","MEDIO")),"")</f>
        <v/>
      </c>
      <c r="J32" s="2"/>
      <c r="K32" s="3"/>
      <c r="N32" s="3"/>
      <c r="O32" s="3"/>
      <c r="P32" s="3"/>
      <c r="Q32" s="3"/>
      <c r="R32" s="3"/>
      <c r="S32" s="3"/>
      <c r="T32" s="3"/>
      <c r="U32" s="3"/>
      <c r="V32" s="3"/>
      <c r="W32" s="3"/>
      <c r="X32" s="3"/>
      <c r="Y32" s="3"/>
      <c r="Z32" s="3"/>
      <c r="AA32" s="3"/>
      <c r="AB32" s="3"/>
      <c r="AC32" s="3"/>
    </row>
    <row r="33" spans="1:29" ht="83.25" customHeight="1" x14ac:dyDescent="0.35">
      <c r="A33" s="119" t="str">
        <f>'Matriz Nº1 Identificación'!A33</f>
        <v>3. 6</v>
      </c>
      <c r="B33" s="120" t="str">
        <f>IF('Matriz Nº1 Identificación'!B33&lt;&gt;"",'Matriz Nº1 Identificación'!F33,"")</f>
        <v/>
      </c>
      <c r="C33" s="127"/>
      <c r="D33" s="127"/>
      <c r="E33" s="120" t="str">
        <f>IFERROR(IF((VLOOKUP(C33,'Tabla 2-3-4-5'!$C$11:$D$13,2,FALSE)*(VLOOKUP('Matriz Nº2 Análisis'!D33,'Tabla 2-3-4-5'!$C$11:$D$13,2,FALSE)))&lt;3,"BAJO",IF((VLOOKUP(C33,'Tabla 2-3-4-5'!$C$11:$D$13,2,FALSE)*(VLOOKUP('Matriz Nº2 Análisis'!D33,'Tabla 2-3-4-5'!$C$11:$D$13,2,FALSE)))&gt;5,"ALTO","MEDIO")),"")</f>
        <v/>
      </c>
      <c r="F33" s="121" t="str">
        <f>IF(B33&lt;&gt;"",'Matriz Nº1 Identificación'!E33,"")</f>
        <v/>
      </c>
      <c r="G33" s="127"/>
      <c r="H33" s="127"/>
      <c r="I33" s="120" t="str">
        <f>IFERROR(IF((VLOOKUP(G33,'Tabla 2-3-4-5'!$C$11:$D$13,2,FALSE)*(VLOOKUP('Matriz Nº2 Análisis'!H33,'Tabla 2-3-4-5'!$C$11:$D$13,2,FALSE)))&lt;3,"BAJO",IF((VLOOKUP(G33,'Tabla 2-3-4-5'!$C$11:$D$13,2,FALSE)*(VLOOKUP('Matriz Nº2 Análisis'!H33,'Tabla 2-3-4-5'!$C$11:$D$13,2,FALSE)))&gt;5,"ALTO","MEDIO")),"")</f>
        <v/>
      </c>
      <c r="J33" s="2"/>
      <c r="K33" s="3"/>
      <c r="N33" s="3"/>
      <c r="O33" s="3"/>
      <c r="P33" s="3"/>
      <c r="Q33" s="3"/>
      <c r="R33" s="3"/>
      <c r="S33" s="3"/>
      <c r="T33" s="3"/>
      <c r="U33" s="3"/>
      <c r="V33" s="3"/>
      <c r="W33" s="3"/>
      <c r="X33" s="3"/>
      <c r="Y33" s="3"/>
      <c r="Z33" s="3"/>
      <c r="AA33" s="3"/>
      <c r="AB33" s="3"/>
      <c r="AC33" s="3"/>
    </row>
    <row r="34" spans="1:29" ht="83.25" customHeight="1" thickBot="1" x14ac:dyDescent="0.4">
      <c r="A34" s="119" t="str">
        <f>'Matriz Nº1 Identificación'!A34</f>
        <v>3. 7</v>
      </c>
      <c r="B34" s="120" t="str">
        <f>IF('Matriz Nº1 Identificación'!B34&lt;&gt;"",'Matriz Nº1 Identificación'!F34,"")</f>
        <v/>
      </c>
      <c r="C34" s="127"/>
      <c r="D34" s="127"/>
      <c r="E34" s="120" t="str">
        <f>IFERROR(IF((VLOOKUP(C34,'Tabla 2-3-4-5'!$C$11:$D$13,2,FALSE)*(VLOOKUP('Matriz Nº2 Análisis'!D34,'Tabla 2-3-4-5'!$C$11:$D$13,2,FALSE)))&lt;3,"BAJO",IF((VLOOKUP(C34,'Tabla 2-3-4-5'!$C$11:$D$13,2,FALSE)*(VLOOKUP('Matriz Nº2 Análisis'!D34,'Tabla 2-3-4-5'!$C$11:$D$13,2,FALSE)))&gt;5,"ALTO","MEDIO")),"")</f>
        <v/>
      </c>
      <c r="F34" s="121" t="str">
        <f>IF(B34&lt;&gt;"",'Matriz Nº1 Identificación'!E34,"")</f>
        <v/>
      </c>
      <c r="G34" s="127"/>
      <c r="H34" s="127"/>
      <c r="I34" s="120" t="str">
        <f>IFERROR(IF((VLOOKUP(G34,'Tabla 2-3-4-5'!$C$11:$D$13,2,FALSE)*(VLOOKUP('Matriz Nº2 Análisis'!H34,'Tabla 2-3-4-5'!$C$11:$D$13,2,FALSE)))&lt;3,"BAJO",IF((VLOOKUP(G34,'Tabla 2-3-4-5'!$C$11:$D$13,2,FALSE)*(VLOOKUP('Matriz Nº2 Análisis'!H34,'Tabla 2-3-4-5'!$C$11:$D$13,2,FALSE)))&gt;5,"ALTO","MEDIO")),"")</f>
        <v/>
      </c>
      <c r="J34" s="2"/>
      <c r="K34" s="3"/>
      <c r="N34" s="3"/>
      <c r="O34" s="3"/>
      <c r="P34" s="3"/>
      <c r="Q34" s="3"/>
      <c r="R34" s="3"/>
      <c r="S34" s="3"/>
      <c r="T34" s="3"/>
      <c r="U34" s="3"/>
      <c r="V34" s="3"/>
      <c r="W34" s="3"/>
      <c r="X34" s="3"/>
      <c r="Y34" s="3"/>
      <c r="Z34" s="3"/>
      <c r="AA34" s="3"/>
      <c r="AB34" s="3"/>
      <c r="AC34" s="3"/>
    </row>
    <row r="35" spans="1:29" ht="39.9" customHeight="1" thickBot="1" x14ac:dyDescent="0.4">
      <c r="A35" s="181" t="str">
        <f>'Matriz Nº1 Identificación'!A35</f>
        <v xml:space="preserve">Objetivo Estratégico: </v>
      </c>
      <c r="B35" s="477" t="str">
        <f>+'Matriz Nº1 Identificación'!B35:H35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35" s="478"/>
      <c r="D35" s="478"/>
      <c r="E35" s="478"/>
      <c r="F35" s="478"/>
      <c r="G35" s="478"/>
      <c r="H35" s="478"/>
      <c r="I35" s="479"/>
      <c r="J35" s="117"/>
    </row>
    <row r="36" spans="1:29" ht="39.9" customHeight="1" x14ac:dyDescent="0.35">
      <c r="A36" s="182" t="str">
        <f>'Matriz Nº1 Identificación'!A36</f>
        <v>Objetivo táctico</v>
      </c>
      <c r="B36" s="480" t="str">
        <f>+'Matriz Nº1 Identificación'!B36:H36</f>
        <v>4. Garantizar el convivio cultural de los funcionarios de la Imprenta Nacional</v>
      </c>
      <c r="C36" s="481"/>
      <c r="D36" s="481"/>
      <c r="E36" s="481"/>
      <c r="F36" s="481"/>
      <c r="G36" s="481"/>
      <c r="H36" s="481"/>
      <c r="I36" s="482"/>
      <c r="J36" s="117"/>
    </row>
    <row r="37" spans="1:29" ht="83.25" customHeight="1" x14ac:dyDescent="0.35">
      <c r="A37" s="119" t="str">
        <f>'Matriz Nº1 Identificación'!A37</f>
        <v>4. 1</v>
      </c>
      <c r="B37" s="120" t="str">
        <f>IF('Matriz Nº1 Identificación'!B37&lt;&gt;"",'Matriz Nº1 Identificación'!F37,"")</f>
        <v>R013 Legal</v>
      </c>
      <c r="C37" s="127" t="s">
        <v>950</v>
      </c>
      <c r="D37" s="127" t="s">
        <v>951</v>
      </c>
      <c r="E37" s="120" t="str">
        <f>IFERROR(IF((VLOOKUP(C37,'Tabla 2-3-4-5'!$C$11:$D$13,2,FALSE)*(VLOOKUP('Matriz Nº2 Análisis'!D37,'Tabla 2-3-4-5'!$C$11:$D$13,2,FALSE)))&lt;3,"BAJO",IF((VLOOKUP(C37,'Tabla 2-3-4-5'!$C$11:$D$13,2,FALSE)*(VLOOKUP('Matriz Nº2 Análisis'!D37,'Tabla 2-3-4-5'!$C$11:$D$13,2,FALSE)))&gt;5,"ALTO","MEDIO")),"")</f>
        <v>ALTO</v>
      </c>
      <c r="F37" s="121" t="str">
        <f>IF(B37&lt;&gt;"",'Matriz Nº1 Identificación'!E37,"")</f>
        <v>Contar con la aprobación de la Junta Adminitrativa y el presupuesto respectivo.</v>
      </c>
      <c r="G37" s="127" t="s">
        <v>954</v>
      </c>
      <c r="H37" s="127" t="s">
        <v>950</v>
      </c>
      <c r="I37" s="120" t="str">
        <f>IFERROR(IF((VLOOKUP(G37,'Tabla 2-3-4-5'!$C$11:$D$13,2,FALSE)*(VLOOKUP('Matriz Nº2 Análisis'!H37,'Tabla 2-3-4-5'!$C$11:$D$13,2,FALSE)))&lt;3,"BAJO",IF((VLOOKUP(G37,'Tabla 2-3-4-5'!$C$11:$D$13,2,FALSE)*(VLOOKUP('Matriz Nº2 Análisis'!H37,'Tabla 2-3-4-5'!$C$11:$D$13,2,FALSE)))&gt;5,"ALTO","MEDIO")),"")</f>
        <v>BAJO</v>
      </c>
      <c r="J37" s="2"/>
      <c r="K37" s="3"/>
      <c r="N37" s="3"/>
      <c r="O37" s="3"/>
      <c r="P37" s="3"/>
      <c r="Q37" s="3"/>
      <c r="R37" s="3"/>
      <c r="S37" s="3"/>
      <c r="T37" s="3"/>
      <c r="U37" s="3"/>
      <c r="V37" s="3"/>
      <c r="W37" s="3"/>
      <c r="X37" s="3"/>
      <c r="Y37" s="3"/>
      <c r="Z37" s="3"/>
      <c r="AA37" s="3"/>
      <c r="AB37" s="3"/>
      <c r="AC37" s="3"/>
    </row>
    <row r="38" spans="1:29" ht="83.25" customHeight="1" x14ac:dyDescent="0.35">
      <c r="A38" s="119" t="str">
        <f>'Matriz Nº1 Identificación'!A38</f>
        <v>4. 2</v>
      </c>
      <c r="B38" s="120" t="str">
        <f>IF('Matriz Nº1 Identificación'!B38&lt;&gt;"",'Matriz Nº1 Identificación'!F38,"")</f>
        <v/>
      </c>
      <c r="C38" s="127"/>
      <c r="D38" s="127"/>
      <c r="E38" s="120" t="str">
        <f>IFERROR(IF((VLOOKUP(C38,'Tabla 2-3-4-5'!$C$11:$D$13,2,FALSE)*(VLOOKUP('Matriz Nº2 Análisis'!D38,'Tabla 2-3-4-5'!$C$11:$D$13,2,FALSE)))&lt;3,"BAJO",IF((VLOOKUP(C38,'Tabla 2-3-4-5'!$C$11:$D$13,2,FALSE)*(VLOOKUP('Matriz Nº2 Análisis'!D38,'Tabla 2-3-4-5'!$C$11:$D$13,2,FALSE)))&gt;5,"ALTO","MEDIO")),"")</f>
        <v/>
      </c>
      <c r="F38" s="121" t="str">
        <f>IF(B38&lt;&gt;"",'Matriz Nº1 Identificación'!E38,"")</f>
        <v/>
      </c>
      <c r="G38" s="127"/>
      <c r="H38" s="127"/>
      <c r="I38" s="120" t="str">
        <f>IFERROR(IF((VLOOKUP(G38,'Tabla 2-3-4-5'!$C$11:$D$13,2,FALSE)*(VLOOKUP('Matriz Nº2 Análisis'!H38,'Tabla 2-3-4-5'!$C$11:$D$13,2,FALSE)))&lt;3,"BAJO",IF((VLOOKUP(G38,'Tabla 2-3-4-5'!$C$11:$D$13,2,FALSE)*(VLOOKUP('Matriz Nº2 Análisis'!H38,'Tabla 2-3-4-5'!$C$11:$D$13,2,FALSE)))&gt;5,"ALTO","MEDIO")),"")</f>
        <v/>
      </c>
      <c r="J38" s="2"/>
      <c r="K38" s="3"/>
      <c r="N38" s="3"/>
      <c r="O38" s="3"/>
      <c r="P38" s="3"/>
      <c r="Q38" s="3"/>
      <c r="R38" s="3"/>
      <c r="S38" s="3"/>
      <c r="T38" s="3"/>
      <c r="U38" s="3"/>
      <c r="V38" s="3"/>
      <c r="W38" s="3"/>
      <c r="X38" s="3"/>
      <c r="Y38" s="3"/>
      <c r="Z38" s="3"/>
      <c r="AA38" s="3"/>
      <c r="AB38" s="3"/>
      <c r="AC38" s="3"/>
    </row>
    <row r="39" spans="1:29" ht="83.25" customHeight="1" x14ac:dyDescent="0.35">
      <c r="A39" s="119" t="str">
        <f>'Matriz Nº1 Identificación'!A39</f>
        <v>4. 3</v>
      </c>
      <c r="B39" s="120" t="str">
        <f>IF('Matriz Nº1 Identificación'!B39&lt;&gt;"",'Matriz Nº1 Identificación'!F39,"")</f>
        <v/>
      </c>
      <c r="C39" s="127"/>
      <c r="D39" s="127"/>
      <c r="E39" s="120" t="str">
        <f>IFERROR(IF((VLOOKUP(C39,'Tabla 2-3-4-5'!$C$11:$D$13,2,FALSE)*(VLOOKUP('Matriz Nº2 Análisis'!D39,'Tabla 2-3-4-5'!$C$11:$D$13,2,FALSE)))&lt;3,"BAJO",IF((VLOOKUP(C39,'Tabla 2-3-4-5'!$C$11:$D$13,2,FALSE)*(VLOOKUP('Matriz Nº2 Análisis'!D39,'Tabla 2-3-4-5'!$C$11:$D$13,2,FALSE)))&gt;5,"ALTO","MEDIO")),"")</f>
        <v/>
      </c>
      <c r="F39" s="121" t="str">
        <f>IF(B39&lt;&gt;"",'Matriz Nº1 Identificación'!E39,"")</f>
        <v/>
      </c>
      <c r="G39" s="127"/>
      <c r="H39" s="127"/>
      <c r="I39" s="120" t="str">
        <f>IFERROR(IF((VLOOKUP(G39,'Tabla 2-3-4-5'!$C$11:$D$13,2,FALSE)*(VLOOKUP('Matriz Nº2 Análisis'!H39,'Tabla 2-3-4-5'!$C$11:$D$13,2,FALSE)))&lt;3,"BAJO",IF((VLOOKUP(G39,'Tabla 2-3-4-5'!$C$11:$D$13,2,FALSE)*(VLOOKUP('Matriz Nº2 Análisis'!H39,'Tabla 2-3-4-5'!$C$11:$D$13,2,FALSE)))&gt;5,"ALTO","MEDIO")),"")</f>
        <v/>
      </c>
      <c r="J39" s="2"/>
      <c r="K39" s="3"/>
      <c r="N39" s="3"/>
      <c r="O39" s="3"/>
      <c r="P39" s="3"/>
      <c r="Q39" s="3"/>
      <c r="R39" s="3"/>
      <c r="S39" s="3"/>
      <c r="T39" s="3"/>
      <c r="U39" s="3"/>
      <c r="V39" s="3"/>
      <c r="W39" s="3"/>
      <c r="X39" s="3"/>
      <c r="Y39" s="3"/>
      <c r="Z39" s="3"/>
      <c r="AA39" s="3"/>
      <c r="AB39" s="3"/>
      <c r="AC39" s="3"/>
    </row>
    <row r="40" spans="1:29" ht="83.25" customHeight="1" x14ac:dyDescent="0.35">
      <c r="A40" s="119" t="str">
        <f>'Matriz Nº1 Identificación'!A40</f>
        <v>4. 4</v>
      </c>
      <c r="B40" s="120" t="str">
        <f>IF('Matriz Nº1 Identificación'!B40&lt;&gt;"",'Matriz Nº1 Identificación'!F40,"")</f>
        <v/>
      </c>
      <c r="C40" s="127"/>
      <c r="D40" s="127"/>
      <c r="E40" s="120" t="str">
        <f>IFERROR(IF((VLOOKUP(C40,'Tabla 2-3-4-5'!$C$11:$D$13,2,FALSE)*(VLOOKUP('Matriz Nº2 Análisis'!D40,'Tabla 2-3-4-5'!$C$11:$D$13,2,FALSE)))&lt;3,"BAJO",IF((VLOOKUP(C40,'Tabla 2-3-4-5'!$C$11:$D$13,2,FALSE)*(VLOOKUP('Matriz Nº2 Análisis'!D40,'Tabla 2-3-4-5'!$C$11:$D$13,2,FALSE)))&gt;5,"ALTO","MEDIO")),"")</f>
        <v/>
      </c>
      <c r="F40" s="121" t="str">
        <f>IF(B40&lt;&gt;"",'Matriz Nº1 Identificación'!E40,"")</f>
        <v/>
      </c>
      <c r="G40" s="127"/>
      <c r="H40" s="127"/>
      <c r="I40" s="120" t="str">
        <f>IFERROR(IF((VLOOKUP(G40,'Tabla 2-3-4-5'!$C$11:$D$13,2,FALSE)*(VLOOKUP('Matriz Nº2 Análisis'!H40,'Tabla 2-3-4-5'!$C$11:$D$13,2,FALSE)))&lt;3,"BAJO",IF((VLOOKUP(G40,'Tabla 2-3-4-5'!$C$11:$D$13,2,FALSE)*(VLOOKUP('Matriz Nº2 Análisis'!H40,'Tabla 2-3-4-5'!$C$11:$D$13,2,FALSE)))&gt;5,"ALTO","MEDIO")),"")</f>
        <v/>
      </c>
      <c r="J40" s="2"/>
      <c r="K40" s="3"/>
      <c r="N40" s="3"/>
      <c r="O40" s="3"/>
      <c r="P40" s="3"/>
      <c r="Q40" s="3"/>
      <c r="R40" s="3"/>
      <c r="S40" s="3"/>
      <c r="T40" s="3"/>
      <c r="U40" s="3"/>
      <c r="V40" s="3"/>
      <c r="W40" s="3"/>
      <c r="X40" s="3"/>
      <c r="Y40" s="3"/>
      <c r="Z40" s="3"/>
      <c r="AA40" s="3"/>
      <c r="AB40" s="3"/>
      <c r="AC40" s="3"/>
    </row>
    <row r="41" spans="1:29" ht="83.25" customHeight="1" x14ac:dyDescent="0.35">
      <c r="A41" s="119" t="str">
        <f>'Matriz Nº1 Identificación'!A41</f>
        <v>4. 5</v>
      </c>
      <c r="B41" s="120" t="str">
        <f>IF('Matriz Nº1 Identificación'!B41&lt;&gt;"",'Matriz Nº1 Identificación'!F41,"")</f>
        <v/>
      </c>
      <c r="C41" s="127"/>
      <c r="D41" s="127"/>
      <c r="E41" s="120" t="str">
        <f>IFERROR(IF((VLOOKUP(C41,'Tabla 2-3-4-5'!$C$11:$D$13,2,FALSE)*(VLOOKUP('Matriz Nº2 Análisis'!D41,'Tabla 2-3-4-5'!$C$11:$D$13,2,FALSE)))&lt;3,"BAJO",IF((VLOOKUP(C41,'Tabla 2-3-4-5'!$C$11:$D$13,2,FALSE)*(VLOOKUP('Matriz Nº2 Análisis'!D41,'Tabla 2-3-4-5'!$C$11:$D$13,2,FALSE)))&gt;5,"ALTO","MEDIO")),"")</f>
        <v/>
      </c>
      <c r="F41" s="121" t="str">
        <f>IF(B41&lt;&gt;"",'Matriz Nº1 Identificación'!E41,"")</f>
        <v/>
      </c>
      <c r="G41" s="127"/>
      <c r="H41" s="127"/>
      <c r="I41" s="120" t="str">
        <f>IFERROR(IF((VLOOKUP(G41,'Tabla 2-3-4-5'!$C$11:$D$13,2,FALSE)*(VLOOKUP('Matriz Nº2 Análisis'!H41,'Tabla 2-3-4-5'!$C$11:$D$13,2,FALSE)))&lt;3,"BAJO",IF((VLOOKUP(G41,'Tabla 2-3-4-5'!$C$11:$D$13,2,FALSE)*(VLOOKUP('Matriz Nº2 Análisis'!H41,'Tabla 2-3-4-5'!$C$11:$D$13,2,FALSE)))&gt;5,"ALTO","MEDIO")),"")</f>
        <v/>
      </c>
      <c r="J41" s="2"/>
      <c r="K41" s="3"/>
      <c r="N41" s="3"/>
      <c r="O41" s="3"/>
      <c r="P41" s="3"/>
      <c r="Q41" s="3"/>
      <c r="R41" s="3"/>
      <c r="S41" s="3"/>
      <c r="T41" s="3"/>
      <c r="U41" s="3"/>
      <c r="V41" s="3"/>
      <c r="W41" s="3"/>
      <c r="X41" s="3"/>
      <c r="Y41" s="3"/>
      <c r="Z41" s="3"/>
      <c r="AA41" s="3"/>
      <c r="AB41" s="3"/>
      <c r="AC41" s="3"/>
    </row>
    <row r="42" spans="1:29" ht="83.25" customHeight="1" x14ac:dyDescent="0.35">
      <c r="A42" s="119" t="str">
        <f>'Matriz Nº1 Identificación'!A42</f>
        <v>4. 6</v>
      </c>
      <c r="B42" s="120" t="str">
        <f>IF('Matriz Nº1 Identificación'!B42&lt;&gt;"",'Matriz Nº1 Identificación'!F42,"")</f>
        <v/>
      </c>
      <c r="C42" s="127"/>
      <c r="D42" s="127"/>
      <c r="E42" s="120" t="str">
        <f>IFERROR(IF((VLOOKUP(C42,'Tabla 2-3-4-5'!$C$11:$D$13,2,FALSE)*(VLOOKUP('Matriz Nº2 Análisis'!D42,'Tabla 2-3-4-5'!$C$11:$D$13,2,FALSE)))&lt;3,"BAJO",IF((VLOOKUP(C42,'Tabla 2-3-4-5'!$C$11:$D$13,2,FALSE)*(VLOOKUP('Matriz Nº2 Análisis'!D42,'Tabla 2-3-4-5'!$C$11:$D$13,2,FALSE)))&gt;5,"ALTO","MEDIO")),"")</f>
        <v/>
      </c>
      <c r="F42" s="121" t="str">
        <f>IF(B42&lt;&gt;"",'Matriz Nº1 Identificación'!E42,"")</f>
        <v/>
      </c>
      <c r="G42" s="127"/>
      <c r="H42" s="127"/>
      <c r="I42" s="120" t="str">
        <f>IFERROR(IF((VLOOKUP(G42,'Tabla 2-3-4-5'!$C$11:$D$13,2,FALSE)*(VLOOKUP('Matriz Nº2 Análisis'!H42,'Tabla 2-3-4-5'!$C$11:$D$13,2,FALSE)))&lt;3,"BAJO",IF((VLOOKUP(G42,'Tabla 2-3-4-5'!$C$11:$D$13,2,FALSE)*(VLOOKUP('Matriz Nº2 Análisis'!H42,'Tabla 2-3-4-5'!$C$11:$D$13,2,FALSE)))&gt;5,"ALTO","MEDIO")),"")</f>
        <v/>
      </c>
      <c r="J42" s="2"/>
      <c r="K42" s="3"/>
      <c r="N42" s="3"/>
      <c r="O42" s="3"/>
      <c r="P42" s="3"/>
      <c r="Q42" s="3"/>
      <c r="R42" s="3"/>
      <c r="S42" s="3"/>
      <c r="T42" s="3"/>
      <c r="U42" s="3"/>
      <c r="V42" s="3"/>
      <c r="W42" s="3"/>
      <c r="X42" s="3"/>
      <c r="Y42" s="3"/>
      <c r="Z42" s="3"/>
      <c r="AA42" s="3"/>
      <c r="AB42" s="3"/>
      <c r="AC42" s="3"/>
    </row>
    <row r="43" spans="1:29" ht="83.25" customHeight="1" thickBot="1" x14ac:dyDescent="0.4">
      <c r="A43" s="119" t="str">
        <f>'Matriz Nº1 Identificación'!A43</f>
        <v>4. 7</v>
      </c>
      <c r="B43" s="120" t="str">
        <f>IF('Matriz Nº1 Identificación'!B43&lt;&gt;"",'Matriz Nº1 Identificación'!F43,"")</f>
        <v/>
      </c>
      <c r="C43" s="127"/>
      <c r="D43" s="127"/>
      <c r="E43" s="120" t="str">
        <f>IFERROR(IF((VLOOKUP(C43,'Tabla 2-3-4-5'!$C$11:$D$13,2,FALSE)*(VLOOKUP('Matriz Nº2 Análisis'!D43,'Tabla 2-3-4-5'!$C$11:$D$13,2,FALSE)))&lt;3,"BAJO",IF((VLOOKUP(C43,'Tabla 2-3-4-5'!$C$11:$D$13,2,FALSE)*(VLOOKUP('Matriz Nº2 Análisis'!D43,'Tabla 2-3-4-5'!$C$11:$D$13,2,FALSE)))&gt;5,"ALTO","MEDIO")),"")</f>
        <v/>
      </c>
      <c r="F43" s="121" t="str">
        <f>IF(B43&lt;&gt;"",'Matriz Nº1 Identificación'!E43,"")</f>
        <v/>
      </c>
      <c r="G43" s="127"/>
      <c r="H43" s="127"/>
      <c r="I43" s="120" t="str">
        <f>IFERROR(IF((VLOOKUP(G43,'Tabla 2-3-4-5'!$C$11:$D$13,2,FALSE)*(VLOOKUP('Matriz Nº2 Análisis'!H43,'Tabla 2-3-4-5'!$C$11:$D$13,2,FALSE)))&lt;3,"BAJO",IF((VLOOKUP(G43,'Tabla 2-3-4-5'!$C$11:$D$13,2,FALSE)*(VLOOKUP('Matriz Nº2 Análisis'!H43,'Tabla 2-3-4-5'!$C$11:$D$13,2,FALSE)))&gt;5,"ALTO","MEDIO")),"")</f>
        <v/>
      </c>
      <c r="J43" s="2"/>
      <c r="K43" s="3"/>
      <c r="N43" s="3"/>
      <c r="O43" s="3"/>
      <c r="P43" s="3"/>
      <c r="Q43" s="3"/>
      <c r="R43" s="3"/>
      <c r="S43" s="3"/>
      <c r="T43" s="3"/>
      <c r="U43" s="3"/>
      <c r="V43" s="3"/>
      <c r="W43" s="3"/>
      <c r="X43" s="3"/>
      <c r="Y43" s="3"/>
      <c r="Z43" s="3"/>
      <c r="AA43" s="3"/>
      <c r="AB43" s="3"/>
      <c r="AC43" s="3"/>
    </row>
    <row r="44" spans="1:29" ht="39.9" customHeight="1" thickBot="1" x14ac:dyDescent="0.4">
      <c r="A44" s="181" t="str">
        <f>'Matriz Nº1 Identificación'!A44</f>
        <v xml:space="preserve">Objetivo Estratégico: </v>
      </c>
      <c r="B44" s="477" t="str">
        <f>+'Matriz Nº1 Identificación'!B44:H44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44" s="478"/>
      <c r="D44" s="478"/>
      <c r="E44" s="478"/>
      <c r="F44" s="478"/>
      <c r="G44" s="478"/>
      <c r="H44" s="478"/>
      <c r="I44" s="479"/>
      <c r="J44" s="117"/>
    </row>
    <row r="45" spans="1:29" ht="39.9" customHeight="1" x14ac:dyDescent="0.35">
      <c r="A45" s="182" t="str">
        <f>'Matriz Nº1 Identificación'!A45</f>
        <v>Objetivo táctico</v>
      </c>
      <c r="B45" s="480" t="str">
        <f>+'Matriz Nº1 Identificación'!B45:H45</f>
        <v>5. Compra de muestras de producto terminado para revisión del procesos de producción</v>
      </c>
      <c r="C45" s="481"/>
      <c r="D45" s="481"/>
      <c r="E45" s="481"/>
      <c r="F45" s="481"/>
      <c r="G45" s="481"/>
      <c r="H45" s="481"/>
      <c r="I45" s="482"/>
      <c r="J45" s="117"/>
    </row>
    <row r="46" spans="1:29" ht="83.25" customHeight="1" x14ac:dyDescent="0.35">
      <c r="A46" s="119" t="str">
        <f>'Matriz Nº1 Identificación'!A46</f>
        <v>5. 1</v>
      </c>
      <c r="B46" s="120" t="str">
        <f>IF('Matriz Nº1 Identificación'!B46&lt;&gt;"",'Matriz Nº1 Identificación'!F46,"")</f>
        <v>R004 Insumos</v>
      </c>
      <c r="C46" s="127" t="s">
        <v>951</v>
      </c>
      <c r="D46" s="127" t="s">
        <v>950</v>
      </c>
      <c r="E46" s="120" t="str">
        <f>IFERROR(IF((VLOOKUP(C46,'Tabla 2-3-4-5'!$C$11:$D$13,2,FALSE)*(VLOOKUP('Matriz Nº2 Análisis'!D46,'Tabla 2-3-4-5'!$C$11:$D$13,2,FALSE)))&lt;3,"BAJO",IF((VLOOKUP(C46,'Tabla 2-3-4-5'!$C$11:$D$13,2,FALSE)*(VLOOKUP('Matriz Nº2 Análisis'!D46,'Tabla 2-3-4-5'!$C$11:$D$13,2,FALSE)))&gt;5,"ALTO","MEDIO")),"")</f>
        <v>ALTO</v>
      </c>
      <c r="F46" s="121" t="str">
        <f>IF(B46&lt;&gt;"",'Matriz Nº1 Identificación'!E46,"")</f>
        <v>Detallar los requisitos y especificaciones de los insumos necesarios para la producción, incluyendo estandares de calidad.</v>
      </c>
      <c r="G46" s="127" t="s">
        <v>954</v>
      </c>
      <c r="H46" s="127" t="s">
        <v>950</v>
      </c>
      <c r="I46" s="120" t="str">
        <f>IFERROR(IF((VLOOKUP(G46,'Tabla 2-3-4-5'!$C$11:$D$13,2,FALSE)*(VLOOKUP('Matriz Nº2 Análisis'!H46,'Tabla 2-3-4-5'!$C$11:$D$13,2,FALSE)))&lt;3,"BAJO",IF((VLOOKUP(G46,'Tabla 2-3-4-5'!$C$11:$D$13,2,FALSE)*(VLOOKUP('Matriz Nº2 Análisis'!H46,'Tabla 2-3-4-5'!$C$11:$D$13,2,FALSE)))&gt;5,"ALTO","MEDIO")),"")</f>
        <v>BAJO</v>
      </c>
      <c r="J46" s="2"/>
      <c r="K46" s="3"/>
      <c r="N46" s="3"/>
      <c r="O46" s="3"/>
      <c r="P46" s="3"/>
      <c r="Q46" s="3"/>
      <c r="R46" s="3"/>
      <c r="S46" s="3"/>
      <c r="T46" s="3"/>
      <c r="U46" s="3"/>
      <c r="V46" s="3"/>
      <c r="W46" s="3"/>
      <c r="X46" s="3"/>
      <c r="Y46" s="3"/>
      <c r="Z46" s="3"/>
      <c r="AA46" s="3"/>
      <c r="AB46" s="3"/>
      <c r="AC46" s="3"/>
    </row>
    <row r="47" spans="1:29" ht="83.25" customHeight="1" x14ac:dyDescent="0.35">
      <c r="A47" s="119" t="str">
        <f>'Matriz Nº1 Identificación'!A47</f>
        <v>5. 2</v>
      </c>
      <c r="B47" s="120" t="str">
        <f>IF('Matriz Nº1 Identificación'!B47&lt;&gt;"",'Matriz Nº1 Identificación'!F47,"")</f>
        <v/>
      </c>
      <c r="C47" s="127"/>
      <c r="D47" s="127"/>
      <c r="E47" s="120" t="str">
        <f>IFERROR(IF((VLOOKUP(C47,'Tabla 2-3-4-5'!$C$11:$D$13,2,FALSE)*(VLOOKUP('Matriz Nº2 Análisis'!D47,'Tabla 2-3-4-5'!$C$11:$D$13,2,FALSE)))&lt;3,"BAJO",IF((VLOOKUP(C47,'Tabla 2-3-4-5'!$C$11:$D$13,2,FALSE)*(VLOOKUP('Matriz Nº2 Análisis'!D47,'Tabla 2-3-4-5'!$C$11:$D$13,2,FALSE)))&gt;5,"ALTO","MEDIO")),"")</f>
        <v/>
      </c>
      <c r="F47" s="121" t="str">
        <f>IF(B47&lt;&gt;"",'Matriz Nº1 Identificación'!E47,"")</f>
        <v/>
      </c>
      <c r="G47" s="127"/>
      <c r="H47" s="127"/>
      <c r="I47" s="120" t="str">
        <f>IFERROR(IF((VLOOKUP(G47,'Tabla 2-3-4-5'!$C$11:$D$13,2,FALSE)*(VLOOKUP('Matriz Nº2 Análisis'!H47,'Tabla 2-3-4-5'!$C$11:$D$13,2,FALSE)))&lt;3,"BAJO",IF((VLOOKUP(G47,'Tabla 2-3-4-5'!$C$11:$D$13,2,FALSE)*(VLOOKUP('Matriz Nº2 Análisis'!H47,'Tabla 2-3-4-5'!$C$11:$D$13,2,FALSE)))&gt;5,"ALTO","MEDIO")),"")</f>
        <v/>
      </c>
      <c r="J47" s="2"/>
      <c r="K47" s="3"/>
      <c r="N47" s="3"/>
      <c r="O47" s="3"/>
      <c r="P47" s="3"/>
      <c r="Q47" s="3"/>
      <c r="R47" s="3"/>
      <c r="S47" s="3"/>
      <c r="T47" s="3"/>
      <c r="U47" s="3"/>
      <c r="V47" s="3"/>
      <c r="W47" s="3"/>
      <c r="X47" s="3"/>
      <c r="Y47" s="3"/>
      <c r="Z47" s="3"/>
      <c r="AA47" s="3"/>
      <c r="AB47" s="3"/>
      <c r="AC47" s="3"/>
    </row>
    <row r="48" spans="1:29" ht="83.25" customHeight="1" x14ac:dyDescent="0.35">
      <c r="A48" s="119" t="str">
        <f>'Matriz Nº1 Identificación'!A48</f>
        <v>5. 3</v>
      </c>
      <c r="B48" s="120" t="str">
        <f>IF('Matriz Nº1 Identificación'!B48&lt;&gt;"",'Matriz Nº1 Identificación'!F48,"")</f>
        <v/>
      </c>
      <c r="C48" s="127"/>
      <c r="D48" s="127"/>
      <c r="E48" s="120" t="str">
        <f>IFERROR(IF((VLOOKUP(C48,'Tabla 2-3-4-5'!$C$11:$D$13,2,FALSE)*(VLOOKUP('Matriz Nº2 Análisis'!D48,'Tabla 2-3-4-5'!$C$11:$D$13,2,FALSE)))&lt;3,"BAJO",IF((VLOOKUP(C48,'Tabla 2-3-4-5'!$C$11:$D$13,2,FALSE)*(VLOOKUP('Matriz Nº2 Análisis'!D48,'Tabla 2-3-4-5'!$C$11:$D$13,2,FALSE)))&gt;5,"ALTO","MEDIO")),"")</f>
        <v/>
      </c>
      <c r="F48" s="121" t="str">
        <f>IF(B48&lt;&gt;"",'Matriz Nº1 Identificación'!E48,"")</f>
        <v/>
      </c>
      <c r="G48" s="127"/>
      <c r="H48" s="127"/>
      <c r="I48" s="120" t="str">
        <f>IFERROR(IF((VLOOKUP(G48,'Tabla 2-3-4-5'!$C$11:$D$13,2,FALSE)*(VLOOKUP('Matriz Nº2 Análisis'!H48,'Tabla 2-3-4-5'!$C$11:$D$13,2,FALSE)))&lt;3,"BAJO",IF((VLOOKUP(G48,'Tabla 2-3-4-5'!$C$11:$D$13,2,FALSE)*(VLOOKUP('Matriz Nº2 Análisis'!H48,'Tabla 2-3-4-5'!$C$11:$D$13,2,FALSE)))&gt;5,"ALTO","MEDIO")),"")</f>
        <v/>
      </c>
      <c r="J48" s="2"/>
      <c r="K48" s="3"/>
      <c r="N48" s="3"/>
      <c r="O48" s="3"/>
      <c r="P48" s="3"/>
      <c r="Q48" s="3"/>
      <c r="R48" s="3"/>
      <c r="S48" s="3"/>
      <c r="T48" s="3"/>
      <c r="U48" s="3"/>
      <c r="V48" s="3"/>
      <c r="W48" s="3"/>
      <c r="X48" s="3"/>
      <c r="Y48" s="3"/>
      <c r="Z48" s="3"/>
      <c r="AA48" s="3"/>
      <c r="AB48" s="3"/>
      <c r="AC48" s="3"/>
    </row>
    <row r="49" spans="1:29" ht="83.25" customHeight="1" x14ac:dyDescent="0.35">
      <c r="A49" s="119" t="str">
        <f>'Matriz Nº1 Identificación'!A49</f>
        <v>5. 4</v>
      </c>
      <c r="B49" s="120" t="str">
        <f>IF('Matriz Nº1 Identificación'!B49&lt;&gt;"",'Matriz Nº1 Identificación'!F49,"")</f>
        <v/>
      </c>
      <c r="C49" s="127"/>
      <c r="D49" s="127"/>
      <c r="E49" s="120" t="str">
        <f>IFERROR(IF((VLOOKUP(C49,'Tabla 2-3-4-5'!$C$11:$D$13,2,FALSE)*(VLOOKUP('Matriz Nº2 Análisis'!D49,'Tabla 2-3-4-5'!$C$11:$D$13,2,FALSE)))&lt;3,"BAJO",IF((VLOOKUP(C49,'Tabla 2-3-4-5'!$C$11:$D$13,2,FALSE)*(VLOOKUP('Matriz Nº2 Análisis'!D49,'Tabla 2-3-4-5'!$C$11:$D$13,2,FALSE)))&gt;5,"ALTO","MEDIO")),"")</f>
        <v/>
      </c>
      <c r="F49" s="121" t="str">
        <f>IF(B49&lt;&gt;"",'Matriz Nº1 Identificación'!E49,"")</f>
        <v/>
      </c>
      <c r="G49" s="127"/>
      <c r="H49" s="127"/>
      <c r="I49" s="120" t="str">
        <f>IFERROR(IF((VLOOKUP(G49,'Tabla 2-3-4-5'!$C$11:$D$13,2,FALSE)*(VLOOKUP('Matriz Nº2 Análisis'!H49,'Tabla 2-3-4-5'!$C$11:$D$13,2,FALSE)))&lt;3,"BAJO",IF((VLOOKUP(G49,'Tabla 2-3-4-5'!$C$11:$D$13,2,FALSE)*(VLOOKUP('Matriz Nº2 Análisis'!H49,'Tabla 2-3-4-5'!$C$11:$D$13,2,FALSE)))&gt;5,"ALTO","MEDIO")),"")</f>
        <v/>
      </c>
      <c r="J49" s="2"/>
      <c r="K49" s="3"/>
      <c r="N49" s="3"/>
      <c r="O49" s="3"/>
      <c r="P49" s="3"/>
      <c r="Q49" s="3"/>
      <c r="R49" s="3"/>
      <c r="S49" s="3"/>
      <c r="T49" s="3"/>
      <c r="U49" s="3"/>
      <c r="V49" s="3"/>
      <c r="W49" s="3"/>
      <c r="X49" s="3"/>
      <c r="Y49" s="3"/>
      <c r="Z49" s="3"/>
      <c r="AA49" s="3"/>
      <c r="AB49" s="3"/>
      <c r="AC49" s="3"/>
    </row>
    <row r="50" spans="1:29" ht="83.25" customHeight="1" x14ac:dyDescent="0.35">
      <c r="A50" s="119" t="str">
        <f>'Matriz Nº1 Identificación'!A50</f>
        <v>5. 5</v>
      </c>
      <c r="B50" s="120" t="str">
        <f>IF('Matriz Nº1 Identificación'!B50&lt;&gt;"",'Matriz Nº1 Identificación'!F50,"")</f>
        <v/>
      </c>
      <c r="C50" s="127"/>
      <c r="D50" s="127"/>
      <c r="E50" s="120" t="str">
        <f>IFERROR(IF((VLOOKUP(C50,'Tabla 2-3-4-5'!$C$11:$D$13,2,FALSE)*(VLOOKUP('Matriz Nº2 Análisis'!D50,'Tabla 2-3-4-5'!$C$11:$D$13,2,FALSE)))&lt;3,"BAJO",IF((VLOOKUP(C50,'Tabla 2-3-4-5'!$C$11:$D$13,2,FALSE)*(VLOOKUP('Matriz Nº2 Análisis'!D50,'Tabla 2-3-4-5'!$C$11:$D$13,2,FALSE)))&gt;5,"ALTO","MEDIO")),"")</f>
        <v/>
      </c>
      <c r="F50" s="121" t="str">
        <f>IF(B50&lt;&gt;"",'Matriz Nº1 Identificación'!E50,"")</f>
        <v/>
      </c>
      <c r="G50" s="127"/>
      <c r="H50" s="127"/>
      <c r="I50" s="120" t="str">
        <f>IFERROR(IF((VLOOKUP(G50,'Tabla 2-3-4-5'!$C$11:$D$13,2,FALSE)*(VLOOKUP('Matriz Nº2 Análisis'!H50,'Tabla 2-3-4-5'!$C$11:$D$13,2,FALSE)))&lt;3,"BAJO",IF((VLOOKUP(G50,'Tabla 2-3-4-5'!$C$11:$D$13,2,FALSE)*(VLOOKUP('Matriz Nº2 Análisis'!H50,'Tabla 2-3-4-5'!$C$11:$D$13,2,FALSE)))&gt;5,"ALTO","MEDIO")),"")</f>
        <v/>
      </c>
      <c r="J50" s="2"/>
      <c r="K50" s="3"/>
      <c r="N50" s="3"/>
      <c r="O50" s="3"/>
      <c r="P50" s="3"/>
      <c r="Q50" s="3"/>
      <c r="R50" s="3"/>
      <c r="S50" s="3"/>
      <c r="T50" s="3"/>
      <c r="U50" s="3"/>
      <c r="V50" s="3"/>
      <c r="W50" s="3"/>
      <c r="X50" s="3"/>
      <c r="Y50" s="3"/>
      <c r="Z50" s="3"/>
      <c r="AA50" s="3"/>
      <c r="AB50" s="3"/>
      <c r="AC50" s="3"/>
    </row>
    <row r="51" spans="1:29" ht="83.25" customHeight="1" x14ac:dyDescent="0.35">
      <c r="A51" s="119" t="str">
        <f>'Matriz Nº1 Identificación'!A51</f>
        <v>5. 6</v>
      </c>
      <c r="B51" s="120" t="str">
        <f>IF('Matriz Nº1 Identificación'!B51&lt;&gt;"",'Matriz Nº1 Identificación'!F51,"")</f>
        <v/>
      </c>
      <c r="C51" s="127"/>
      <c r="D51" s="127"/>
      <c r="E51" s="120" t="str">
        <f>IFERROR(IF((VLOOKUP(C51,'Tabla 2-3-4-5'!$C$11:$D$13,2,FALSE)*(VLOOKUP('Matriz Nº2 Análisis'!D51,'Tabla 2-3-4-5'!$C$11:$D$13,2,FALSE)))&lt;3,"BAJO",IF((VLOOKUP(C51,'Tabla 2-3-4-5'!$C$11:$D$13,2,FALSE)*(VLOOKUP('Matriz Nº2 Análisis'!D51,'Tabla 2-3-4-5'!$C$11:$D$13,2,FALSE)))&gt;5,"ALTO","MEDIO")),"")</f>
        <v/>
      </c>
      <c r="F51" s="121" t="str">
        <f>IF(B51&lt;&gt;"",'Matriz Nº1 Identificación'!E51,"")</f>
        <v/>
      </c>
      <c r="G51" s="127"/>
      <c r="H51" s="127"/>
      <c r="I51" s="120" t="str">
        <f>IFERROR(IF((VLOOKUP(G51,'Tabla 2-3-4-5'!$C$11:$D$13,2,FALSE)*(VLOOKUP('Matriz Nº2 Análisis'!H51,'Tabla 2-3-4-5'!$C$11:$D$13,2,FALSE)))&lt;3,"BAJO",IF((VLOOKUP(G51,'Tabla 2-3-4-5'!$C$11:$D$13,2,FALSE)*(VLOOKUP('Matriz Nº2 Análisis'!H51,'Tabla 2-3-4-5'!$C$11:$D$13,2,FALSE)))&gt;5,"ALTO","MEDIO")),"")</f>
        <v/>
      </c>
      <c r="J51" s="2"/>
      <c r="K51" s="3"/>
      <c r="N51" s="3"/>
      <c r="O51" s="3"/>
      <c r="P51" s="3"/>
      <c r="Q51" s="3"/>
      <c r="R51" s="3"/>
      <c r="S51" s="3"/>
      <c r="T51" s="3"/>
      <c r="U51" s="3"/>
      <c r="V51" s="3"/>
      <c r="W51" s="3"/>
      <c r="X51" s="3"/>
      <c r="Y51" s="3"/>
      <c r="Z51" s="3"/>
      <c r="AA51" s="3"/>
      <c r="AB51" s="3"/>
      <c r="AC51" s="3"/>
    </row>
    <row r="52" spans="1:29" ht="83.25" customHeight="1" thickBot="1" x14ac:dyDescent="0.4">
      <c r="A52" s="119" t="str">
        <f>'Matriz Nº1 Identificación'!A52</f>
        <v>5. 7</v>
      </c>
      <c r="B52" s="120" t="str">
        <f>IF('Matriz Nº1 Identificación'!B52&lt;&gt;"",'Matriz Nº1 Identificación'!F52,"")</f>
        <v/>
      </c>
      <c r="C52" s="127"/>
      <c r="D52" s="127"/>
      <c r="E52" s="120" t="str">
        <f>IFERROR(IF((VLOOKUP(C52,'Tabla 2-3-4-5'!$C$11:$D$13,2,FALSE)*(VLOOKUP('Matriz Nº2 Análisis'!D52,'Tabla 2-3-4-5'!$C$11:$D$13,2,FALSE)))&lt;3,"BAJO",IF((VLOOKUP(C52,'Tabla 2-3-4-5'!$C$11:$D$13,2,FALSE)*(VLOOKUP('Matriz Nº2 Análisis'!D52,'Tabla 2-3-4-5'!$C$11:$D$13,2,FALSE)))&gt;5,"ALTO","MEDIO")),"")</f>
        <v/>
      </c>
      <c r="F52" s="121" t="str">
        <f>IF(B52&lt;&gt;"",'Matriz Nº1 Identificación'!E52,"")</f>
        <v/>
      </c>
      <c r="G52" s="127"/>
      <c r="H52" s="127"/>
      <c r="I52" s="120" t="str">
        <f>IFERROR(IF((VLOOKUP(G52,'Tabla 2-3-4-5'!$C$11:$D$13,2,FALSE)*(VLOOKUP('Matriz Nº2 Análisis'!H52,'Tabla 2-3-4-5'!$C$11:$D$13,2,FALSE)))&lt;3,"BAJO",IF((VLOOKUP(G52,'Tabla 2-3-4-5'!$C$11:$D$13,2,FALSE)*(VLOOKUP('Matriz Nº2 Análisis'!H52,'Tabla 2-3-4-5'!$C$11:$D$13,2,FALSE)))&gt;5,"ALTO","MEDIO")),"")</f>
        <v/>
      </c>
      <c r="J52" s="2"/>
      <c r="K52" s="3"/>
      <c r="N52" s="3"/>
      <c r="O52" s="3"/>
      <c r="P52" s="3"/>
      <c r="Q52" s="3"/>
      <c r="R52" s="3"/>
      <c r="S52" s="3"/>
      <c r="T52" s="3"/>
      <c r="U52" s="3"/>
      <c r="V52" s="3"/>
      <c r="W52" s="3"/>
      <c r="X52" s="3"/>
      <c r="Y52" s="3"/>
      <c r="Z52" s="3"/>
      <c r="AA52" s="3"/>
      <c r="AB52" s="3"/>
      <c r="AC52" s="3"/>
    </row>
    <row r="53" spans="1:29" ht="39.9" customHeight="1" thickBot="1" x14ac:dyDescent="0.4">
      <c r="A53" s="181" t="str">
        <f>'Matriz Nº1 Identificación'!A53</f>
        <v xml:space="preserve">Objetivo Estratégico: </v>
      </c>
      <c r="B53" s="477" t="str">
        <f>+'Matriz Nº1 Identificación'!B53:H53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53" s="478"/>
      <c r="D53" s="478"/>
      <c r="E53" s="478"/>
      <c r="F53" s="478"/>
      <c r="G53" s="478"/>
      <c r="H53" s="478"/>
      <c r="I53" s="479"/>
      <c r="J53" s="117"/>
    </row>
    <row r="54" spans="1:29" ht="39.9" customHeight="1" x14ac:dyDescent="0.35">
      <c r="A54" s="182" t="str">
        <f>'Matriz Nº1 Identificación'!A54</f>
        <v>Objetivo táctico</v>
      </c>
      <c r="B54" s="480" t="str">
        <f>+'Matriz Nº1 Identificación'!B54:H54</f>
        <v xml:space="preserve">6. Contar en inventario con distintos papeles y cartulinas para la producción de los impresos comerciales. </v>
      </c>
      <c r="C54" s="481"/>
      <c r="D54" s="481"/>
      <c r="E54" s="481"/>
      <c r="F54" s="481"/>
      <c r="G54" s="481"/>
      <c r="H54" s="481"/>
      <c r="I54" s="482"/>
      <c r="J54" s="117"/>
    </row>
    <row r="55" spans="1:29" ht="83.25" customHeight="1" x14ac:dyDescent="0.35">
      <c r="A55" s="119" t="str">
        <f>'Matriz Nº1 Identificación'!A55</f>
        <v>6. 1</v>
      </c>
      <c r="B55" s="120" t="str">
        <f>IF('Matriz Nº1 Identificación'!B55&lt;&gt;"",'Matriz Nº1 Identificación'!F55,"")</f>
        <v>R002 Presupuestario</v>
      </c>
      <c r="C55" s="127" t="s">
        <v>951</v>
      </c>
      <c r="D55" s="127" t="s">
        <v>951</v>
      </c>
      <c r="E55" s="120" t="str">
        <f>IFERROR(IF((VLOOKUP(C55,'Tabla 2-3-4-5'!$C$11:$D$13,2,FALSE)*(VLOOKUP('Matriz Nº2 Análisis'!D55,'Tabla 2-3-4-5'!$C$11:$D$13,2,FALSE)))&lt;3,"BAJO",IF((VLOOKUP(C55,'Tabla 2-3-4-5'!$C$11:$D$13,2,FALSE)*(VLOOKUP('Matriz Nº2 Análisis'!D55,'Tabla 2-3-4-5'!$C$11:$D$13,2,FALSE)))&gt;5,"ALTO","MEDIO")),"")</f>
        <v>ALTO</v>
      </c>
      <c r="F55" s="121" t="str">
        <f>IF(B55&lt;&gt;"",'Matriz Nº1 Identificación'!E55,"")</f>
        <v>Maximización de los recursos asignados presupuestariamente. 
Revisión detallada de ofertas y cotizaciones para adquisición de insumos.
Optimización de los procesos y por ende costos de producción.</v>
      </c>
      <c r="G55" s="127" t="s">
        <v>954</v>
      </c>
      <c r="H55" s="127" t="s">
        <v>950</v>
      </c>
      <c r="I55" s="120" t="str">
        <f>IFERROR(IF((VLOOKUP(G55,'Tabla 2-3-4-5'!$C$11:$D$13,2,FALSE)*(VLOOKUP('Matriz Nº2 Análisis'!H55,'Tabla 2-3-4-5'!$C$11:$D$13,2,FALSE)))&lt;3,"BAJO",IF((VLOOKUP(G55,'Tabla 2-3-4-5'!$C$11:$D$13,2,FALSE)*(VLOOKUP('Matriz Nº2 Análisis'!H55,'Tabla 2-3-4-5'!$C$11:$D$13,2,FALSE)))&gt;5,"ALTO","MEDIO")),"")</f>
        <v>BAJO</v>
      </c>
      <c r="J55" s="2"/>
      <c r="K55" s="3"/>
      <c r="N55" s="3"/>
      <c r="O55" s="3"/>
      <c r="P55" s="3"/>
      <c r="Q55" s="3"/>
      <c r="R55" s="3"/>
      <c r="S55" s="3"/>
      <c r="T55" s="3"/>
      <c r="U55" s="3"/>
      <c r="V55" s="3"/>
      <c r="W55" s="3"/>
      <c r="X55" s="3"/>
      <c r="Y55" s="3"/>
      <c r="Z55" s="3"/>
      <c r="AA55" s="3"/>
      <c r="AB55" s="3"/>
      <c r="AC55" s="3"/>
    </row>
    <row r="56" spans="1:29" ht="83.25" customHeight="1" x14ac:dyDescent="0.35">
      <c r="A56" s="119" t="str">
        <f>'Matriz Nº1 Identificación'!A56</f>
        <v>6. 2</v>
      </c>
      <c r="B56" s="120" t="str">
        <f>IF('Matriz Nº1 Identificación'!B56&lt;&gt;"",'Matriz Nº1 Identificación'!F56,"")</f>
        <v/>
      </c>
      <c r="C56" s="127"/>
      <c r="D56" s="127"/>
      <c r="E56" s="120" t="str">
        <f>IFERROR(IF((VLOOKUP(C56,'Tabla 2-3-4-5'!$C$11:$D$13,2,FALSE)*(VLOOKUP('Matriz Nº2 Análisis'!D56,'Tabla 2-3-4-5'!$C$11:$D$13,2,FALSE)))&lt;3,"BAJO",IF((VLOOKUP(C56,'Tabla 2-3-4-5'!$C$11:$D$13,2,FALSE)*(VLOOKUP('Matriz Nº2 Análisis'!D56,'Tabla 2-3-4-5'!$C$11:$D$13,2,FALSE)))&gt;5,"ALTO","MEDIO")),"")</f>
        <v/>
      </c>
      <c r="F56" s="121" t="str">
        <f>IF(B56&lt;&gt;"",'Matriz Nº1 Identificación'!E56,"")</f>
        <v/>
      </c>
      <c r="G56" s="127"/>
      <c r="H56" s="127"/>
      <c r="I56" s="120" t="str">
        <f>IFERROR(IF((VLOOKUP(G56,'Tabla 2-3-4-5'!$C$11:$D$13,2,FALSE)*(VLOOKUP('Matriz Nº2 Análisis'!H56,'Tabla 2-3-4-5'!$C$11:$D$13,2,FALSE)))&lt;3,"BAJO",IF((VLOOKUP(G56,'Tabla 2-3-4-5'!$C$11:$D$13,2,FALSE)*(VLOOKUP('Matriz Nº2 Análisis'!H56,'Tabla 2-3-4-5'!$C$11:$D$13,2,FALSE)))&gt;5,"ALTO","MEDIO")),"")</f>
        <v/>
      </c>
      <c r="J56" s="2"/>
      <c r="K56" s="3"/>
      <c r="N56" s="3"/>
      <c r="O56" s="3"/>
      <c r="P56" s="3"/>
      <c r="Q56" s="3"/>
      <c r="R56" s="3"/>
      <c r="S56" s="3"/>
      <c r="T56" s="3"/>
      <c r="U56" s="3"/>
      <c r="V56" s="3"/>
      <c r="W56" s="3"/>
      <c r="X56" s="3"/>
      <c r="Y56" s="3"/>
      <c r="Z56" s="3"/>
      <c r="AA56" s="3"/>
      <c r="AB56" s="3"/>
      <c r="AC56" s="3"/>
    </row>
    <row r="57" spans="1:29" ht="83.25" customHeight="1" x14ac:dyDescent="0.35">
      <c r="A57" s="119" t="str">
        <f>'Matriz Nº1 Identificación'!A57</f>
        <v>6. 3</v>
      </c>
      <c r="B57" s="120" t="str">
        <f>IF('Matriz Nº1 Identificación'!B57&lt;&gt;"",'Matriz Nº1 Identificación'!F57,"")</f>
        <v/>
      </c>
      <c r="C57" s="127"/>
      <c r="D57" s="127"/>
      <c r="E57" s="120" t="str">
        <f>IFERROR(IF((VLOOKUP(C57,'Tabla 2-3-4-5'!$C$11:$D$13,2,FALSE)*(VLOOKUP('Matriz Nº2 Análisis'!D57,'Tabla 2-3-4-5'!$C$11:$D$13,2,FALSE)))&lt;3,"BAJO",IF((VLOOKUP(C57,'Tabla 2-3-4-5'!$C$11:$D$13,2,FALSE)*(VLOOKUP('Matriz Nº2 Análisis'!D57,'Tabla 2-3-4-5'!$C$11:$D$13,2,FALSE)))&gt;5,"ALTO","MEDIO")),"")</f>
        <v/>
      </c>
      <c r="F57" s="121" t="str">
        <f>IF(B57&lt;&gt;"",'Matriz Nº1 Identificación'!E57,"")</f>
        <v/>
      </c>
      <c r="G57" s="127"/>
      <c r="H57" s="127"/>
      <c r="I57" s="120" t="str">
        <f>IFERROR(IF((VLOOKUP(G57,'Tabla 2-3-4-5'!$C$11:$D$13,2,FALSE)*(VLOOKUP('Matriz Nº2 Análisis'!H57,'Tabla 2-3-4-5'!$C$11:$D$13,2,FALSE)))&lt;3,"BAJO",IF((VLOOKUP(G57,'Tabla 2-3-4-5'!$C$11:$D$13,2,FALSE)*(VLOOKUP('Matriz Nº2 Análisis'!H57,'Tabla 2-3-4-5'!$C$11:$D$13,2,FALSE)))&gt;5,"ALTO","MEDIO")),"")</f>
        <v/>
      </c>
      <c r="J57" s="2"/>
      <c r="K57" s="3"/>
      <c r="N57" s="3"/>
      <c r="O57" s="3"/>
      <c r="P57" s="3"/>
      <c r="Q57" s="3"/>
      <c r="R57" s="3"/>
      <c r="S57" s="3"/>
      <c r="T57" s="3"/>
      <c r="U57" s="3"/>
      <c r="V57" s="3"/>
      <c r="W57" s="3"/>
      <c r="X57" s="3"/>
      <c r="Y57" s="3"/>
      <c r="Z57" s="3"/>
      <c r="AA57" s="3"/>
      <c r="AB57" s="3"/>
      <c r="AC57" s="3"/>
    </row>
    <row r="58" spans="1:29" ht="83.25" customHeight="1" x14ac:dyDescent="0.35">
      <c r="A58" s="119" t="str">
        <f>'Matriz Nº1 Identificación'!A58</f>
        <v>6. 4</v>
      </c>
      <c r="B58" s="120" t="str">
        <f>IF('Matriz Nº1 Identificación'!B58&lt;&gt;"",'Matriz Nº1 Identificación'!F58,"")</f>
        <v/>
      </c>
      <c r="C58" s="127"/>
      <c r="D58" s="127"/>
      <c r="E58" s="120" t="str">
        <f>IFERROR(IF((VLOOKUP(C58,'Tabla 2-3-4-5'!$C$11:$D$13,2,FALSE)*(VLOOKUP('Matriz Nº2 Análisis'!D58,'Tabla 2-3-4-5'!$C$11:$D$13,2,FALSE)))&lt;3,"BAJO",IF((VLOOKUP(C58,'Tabla 2-3-4-5'!$C$11:$D$13,2,FALSE)*(VLOOKUP('Matriz Nº2 Análisis'!D58,'Tabla 2-3-4-5'!$C$11:$D$13,2,FALSE)))&gt;5,"ALTO","MEDIO")),"")</f>
        <v/>
      </c>
      <c r="F58" s="121" t="str">
        <f>IF(B58&lt;&gt;"",'Matriz Nº1 Identificación'!E58,"")</f>
        <v/>
      </c>
      <c r="G58" s="127"/>
      <c r="H58" s="127"/>
      <c r="I58" s="120" t="str">
        <f>IFERROR(IF((VLOOKUP(G58,'Tabla 2-3-4-5'!$C$11:$D$13,2,FALSE)*(VLOOKUP('Matriz Nº2 Análisis'!H58,'Tabla 2-3-4-5'!$C$11:$D$13,2,FALSE)))&lt;3,"BAJO",IF((VLOOKUP(G58,'Tabla 2-3-4-5'!$C$11:$D$13,2,FALSE)*(VLOOKUP('Matriz Nº2 Análisis'!H58,'Tabla 2-3-4-5'!$C$11:$D$13,2,FALSE)))&gt;5,"ALTO","MEDIO")),"")</f>
        <v/>
      </c>
      <c r="J58" s="2"/>
      <c r="K58" s="3"/>
      <c r="N58" s="3"/>
      <c r="O58" s="3"/>
      <c r="P58" s="3"/>
      <c r="Q58" s="3"/>
      <c r="R58" s="3"/>
      <c r="S58" s="3"/>
      <c r="T58" s="3"/>
      <c r="U58" s="3"/>
      <c r="V58" s="3"/>
      <c r="W58" s="3"/>
      <c r="X58" s="3"/>
      <c r="Y58" s="3"/>
      <c r="Z58" s="3"/>
      <c r="AA58" s="3"/>
      <c r="AB58" s="3"/>
      <c r="AC58" s="3"/>
    </row>
    <row r="59" spans="1:29" ht="83.25" customHeight="1" x14ac:dyDescent="0.35">
      <c r="A59" s="119" t="str">
        <f>'Matriz Nº1 Identificación'!A59</f>
        <v>6. 5</v>
      </c>
      <c r="B59" s="120" t="str">
        <f>IF('Matriz Nº1 Identificación'!B59&lt;&gt;"",'Matriz Nº1 Identificación'!F59,"")</f>
        <v/>
      </c>
      <c r="C59" s="127"/>
      <c r="D59" s="127"/>
      <c r="E59" s="120" t="str">
        <f>IFERROR(IF((VLOOKUP(C59,'Tabla 2-3-4-5'!$C$11:$D$13,2,FALSE)*(VLOOKUP('Matriz Nº2 Análisis'!D59,'Tabla 2-3-4-5'!$C$11:$D$13,2,FALSE)))&lt;3,"BAJO",IF((VLOOKUP(C59,'Tabla 2-3-4-5'!$C$11:$D$13,2,FALSE)*(VLOOKUP('Matriz Nº2 Análisis'!D59,'Tabla 2-3-4-5'!$C$11:$D$13,2,FALSE)))&gt;5,"ALTO","MEDIO")),"")</f>
        <v/>
      </c>
      <c r="F59" s="121" t="str">
        <f>IF(B59&lt;&gt;"",'Matriz Nº1 Identificación'!E59,"")</f>
        <v/>
      </c>
      <c r="G59" s="127"/>
      <c r="H59" s="127"/>
      <c r="I59" s="120" t="str">
        <f>IFERROR(IF((VLOOKUP(G59,'Tabla 2-3-4-5'!$C$11:$D$13,2,FALSE)*(VLOOKUP('Matriz Nº2 Análisis'!H59,'Tabla 2-3-4-5'!$C$11:$D$13,2,FALSE)))&lt;3,"BAJO",IF((VLOOKUP(G59,'Tabla 2-3-4-5'!$C$11:$D$13,2,FALSE)*(VLOOKUP('Matriz Nº2 Análisis'!H59,'Tabla 2-3-4-5'!$C$11:$D$13,2,FALSE)))&gt;5,"ALTO","MEDIO")),"")</f>
        <v/>
      </c>
      <c r="J59" s="2"/>
      <c r="K59" s="3"/>
      <c r="N59" s="3"/>
      <c r="O59" s="3"/>
      <c r="P59" s="3"/>
      <c r="Q59" s="3"/>
      <c r="R59" s="3"/>
      <c r="S59" s="3"/>
      <c r="T59" s="3"/>
      <c r="U59" s="3"/>
      <c r="V59" s="3"/>
      <c r="W59" s="3"/>
      <c r="X59" s="3"/>
      <c r="Y59" s="3"/>
      <c r="Z59" s="3"/>
      <c r="AA59" s="3"/>
      <c r="AB59" s="3"/>
      <c r="AC59" s="3"/>
    </row>
    <row r="60" spans="1:29" ht="83.25" customHeight="1" x14ac:dyDescent="0.35">
      <c r="A60" s="119" t="str">
        <f>'Matriz Nº1 Identificación'!A60</f>
        <v>6. 6</v>
      </c>
      <c r="B60" s="120" t="str">
        <f>IF('Matriz Nº1 Identificación'!B60&lt;&gt;"",'Matriz Nº1 Identificación'!F60,"")</f>
        <v/>
      </c>
      <c r="C60" s="127"/>
      <c r="D60" s="127"/>
      <c r="E60" s="120" t="str">
        <f>IFERROR(IF((VLOOKUP(C60,'Tabla 2-3-4-5'!$C$11:$D$13,2,FALSE)*(VLOOKUP('Matriz Nº2 Análisis'!D60,'Tabla 2-3-4-5'!$C$11:$D$13,2,FALSE)))&lt;3,"BAJO",IF((VLOOKUP(C60,'Tabla 2-3-4-5'!$C$11:$D$13,2,FALSE)*(VLOOKUP('Matriz Nº2 Análisis'!D60,'Tabla 2-3-4-5'!$C$11:$D$13,2,FALSE)))&gt;5,"ALTO","MEDIO")),"")</f>
        <v/>
      </c>
      <c r="F60" s="121" t="str">
        <f>IF(B60&lt;&gt;"",'Matriz Nº1 Identificación'!E60,"")</f>
        <v/>
      </c>
      <c r="G60" s="127"/>
      <c r="H60" s="127"/>
      <c r="I60" s="120" t="str">
        <f>IFERROR(IF((VLOOKUP(G60,'Tabla 2-3-4-5'!$C$11:$D$13,2,FALSE)*(VLOOKUP('Matriz Nº2 Análisis'!H60,'Tabla 2-3-4-5'!$C$11:$D$13,2,FALSE)))&lt;3,"BAJO",IF((VLOOKUP(G60,'Tabla 2-3-4-5'!$C$11:$D$13,2,FALSE)*(VLOOKUP('Matriz Nº2 Análisis'!H60,'Tabla 2-3-4-5'!$C$11:$D$13,2,FALSE)))&gt;5,"ALTO","MEDIO")),"")</f>
        <v/>
      </c>
      <c r="J60" s="2"/>
      <c r="K60" s="3"/>
      <c r="N60" s="3"/>
      <c r="O60" s="3"/>
      <c r="P60" s="3"/>
      <c r="Q60" s="3"/>
      <c r="R60" s="3"/>
      <c r="S60" s="3"/>
      <c r="T60" s="3"/>
      <c r="U60" s="3"/>
      <c r="V60" s="3"/>
      <c r="W60" s="3"/>
      <c r="X60" s="3"/>
      <c r="Y60" s="3"/>
      <c r="Z60" s="3"/>
      <c r="AA60" s="3"/>
      <c r="AB60" s="3"/>
      <c r="AC60" s="3"/>
    </row>
    <row r="61" spans="1:29" ht="83.25" customHeight="1" thickBot="1" x14ac:dyDescent="0.4">
      <c r="A61" s="119" t="str">
        <f>'Matriz Nº1 Identificación'!A61</f>
        <v>6. 7</v>
      </c>
      <c r="B61" s="120" t="str">
        <f>IF('Matriz Nº1 Identificación'!B61&lt;&gt;"",'Matriz Nº1 Identificación'!F61,"")</f>
        <v/>
      </c>
      <c r="C61" s="127"/>
      <c r="D61" s="127"/>
      <c r="E61" s="120" t="str">
        <f>IFERROR(IF((VLOOKUP(C61,'Tabla 2-3-4-5'!$C$11:$D$13,2,FALSE)*(VLOOKUP('Matriz Nº2 Análisis'!D61,'Tabla 2-3-4-5'!$C$11:$D$13,2,FALSE)))&lt;3,"BAJO",IF((VLOOKUP(C61,'Tabla 2-3-4-5'!$C$11:$D$13,2,FALSE)*(VLOOKUP('Matriz Nº2 Análisis'!D61,'Tabla 2-3-4-5'!$C$11:$D$13,2,FALSE)))&gt;5,"ALTO","MEDIO")),"")</f>
        <v/>
      </c>
      <c r="F61" s="121" t="str">
        <f>IF(B61&lt;&gt;"",'Matriz Nº1 Identificación'!E61,"")</f>
        <v/>
      </c>
      <c r="G61" s="127"/>
      <c r="H61" s="127"/>
      <c r="I61" s="120" t="str">
        <f>IFERROR(IF((VLOOKUP(G61,'Tabla 2-3-4-5'!$C$11:$D$13,2,FALSE)*(VLOOKUP('Matriz Nº2 Análisis'!H61,'Tabla 2-3-4-5'!$C$11:$D$13,2,FALSE)))&lt;3,"BAJO",IF((VLOOKUP(G61,'Tabla 2-3-4-5'!$C$11:$D$13,2,FALSE)*(VLOOKUP('Matriz Nº2 Análisis'!H61,'Tabla 2-3-4-5'!$C$11:$D$13,2,FALSE)))&gt;5,"ALTO","MEDIO")),"")</f>
        <v/>
      </c>
      <c r="J61" s="2"/>
      <c r="K61" s="3"/>
      <c r="N61" s="3"/>
      <c r="O61" s="3"/>
      <c r="P61" s="3"/>
      <c r="Q61" s="3"/>
      <c r="R61" s="3"/>
      <c r="S61" s="3"/>
      <c r="T61" s="3"/>
      <c r="U61" s="3"/>
      <c r="V61" s="3"/>
      <c r="W61" s="3"/>
      <c r="X61" s="3"/>
      <c r="Y61" s="3"/>
      <c r="Z61" s="3"/>
      <c r="AA61" s="3"/>
      <c r="AB61" s="3"/>
      <c r="AC61" s="3"/>
    </row>
    <row r="62" spans="1:29" ht="39.9" customHeight="1" thickBot="1" x14ac:dyDescent="0.4">
      <c r="A62" s="181" t="str">
        <f>'Matriz Nº1 Identificación'!A62</f>
        <v xml:space="preserve">Objetivo Estratégico: </v>
      </c>
      <c r="B62" s="477" t="str">
        <f>+'Matriz Nº1 Identificación'!B62:H62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62" s="478"/>
      <c r="D62" s="478"/>
      <c r="E62" s="478"/>
      <c r="F62" s="478"/>
      <c r="G62" s="478"/>
      <c r="H62" s="478"/>
      <c r="I62" s="479"/>
      <c r="J62" s="117"/>
    </row>
    <row r="63" spans="1:29" ht="39.9" customHeight="1" x14ac:dyDescent="0.35">
      <c r="A63" s="182" t="str">
        <f>'Matriz Nº1 Identificación'!A63</f>
        <v>Objetivo táctico</v>
      </c>
      <c r="B63" s="480" t="str">
        <f>+'Matriz Nº1 Identificación'!B63:H63</f>
        <v>7. Contar con uniformes para el área productiva</v>
      </c>
      <c r="C63" s="481"/>
      <c r="D63" s="481"/>
      <c r="E63" s="481"/>
      <c r="F63" s="481"/>
      <c r="G63" s="481"/>
      <c r="H63" s="481"/>
      <c r="I63" s="482"/>
      <c r="J63" s="117"/>
    </row>
    <row r="64" spans="1:29" ht="83.25" customHeight="1" x14ac:dyDescent="0.35">
      <c r="A64" s="119" t="str">
        <f>'Matriz Nº1 Identificación'!A64</f>
        <v>7. 1</v>
      </c>
      <c r="B64" s="120" t="str">
        <f>IF('Matriz Nº1 Identificación'!B64&lt;&gt;"",'Matriz Nº1 Identificación'!F64,"")</f>
        <v>R003 Operativo</v>
      </c>
      <c r="C64" s="127" t="s">
        <v>950</v>
      </c>
      <c r="D64" s="127" t="s">
        <v>950</v>
      </c>
      <c r="E64" s="120" t="str">
        <f>IFERROR(IF((VLOOKUP(C64,'Tabla 2-3-4-5'!$C$11:$D$13,2,FALSE)*(VLOOKUP('Matriz Nº2 Análisis'!D64,'Tabla 2-3-4-5'!$C$11:$D$13,2,FALSE)))&lt;3,"BAJO",IF((VLOOKUP(C64,'Tabla 2-3-4-5'!$C$11:$D$13,2,FALSE)*(VLOOKUP('Matriz Nº2 Análisis'!D64,'Tabla 2-3-4-5'!$C$11:$D$13,2,FALSE)))&gt;5,"ALTO","MEDIO")),"")</f>
        <v>MEDIO</v>
      </c>
      <c r="F64" s="121" t="str">
        <f>IF(B64&lt;&gt;"",'Matriz Nº1 Identificación'!E64,"")</f>
        <v xml:space="preserve">Contar con el presupuesto adecuado para adquisición de uniformes del personal de planta.
</v>
      </c>
      <c r="G64" s="127" t="s">
        <v>954</v>
      </c>
      <c r="H64" s="127" t="s">
        <v>950</v>
      </c>
      <c r="I64" s="120" t="str">
        <f>IFERROR(IF((VLOOKUP(G64,'Tabla 2-3-4-5'!$C$11:$D$13,2,FALSE)*(VLOOKUP('Matriz Nº2 Análisis'!H64,'Tabla 2-3-4-5'!$C$11:$D$13,2,FALSE)))&lt;3,"BAJO",IF((VLOOKUP(G64,'Tabla 2-3-4-5'!$C$11:$D$13,2,FALSE)*(VLOOKUP('Matriz Nº2 Análisis'!H64,'Tabla 2-3-4-5'!$C$11:$D$13,2,FALSE)))&gt;5,"ALTO","MEDIO")),"")</f>
        <v>BAJO</v>
      </c>
      <c r="J64" s="2"/>
      <c r="K64" s="3"/>
      <c r="N64" s="3"/>
      <c r="O64" s="3"/>
      <c r="P64" s="3"/>
      <c r="Q64" s="3"/>
      <c r="R64" s="3"/>
      <c r="S64" s="3"/>
      <c r="T64" s="3"/>
      <c r="U64" s="3"/>
      <c r="V64" s="3"/>
      <c r="W64" s="3"/>
      <c r="X64" s="3"/>
      <c r="Y64" s="3"/>
      <c r="Z64" s="3"/>
      <c r="AA64" s="3"/>
      <c r="AB64" s="3"/>
      <c r="AC64" s="3"/>
    </row>
    <row r="65" spans="1:29" ht="83.25" customHeight="1" x14ac:dyDescent="0.35">
      <c r="A65" s="119" t="str">
        <f>'Matriz Nº1 Identificación'!A65</f>
        <v>7. 2</v>
      </c>
      <c r="B65" s="120" t="str">
        <f>IF('Matriz Nº1 Identificación'!B65&lt;&gt;"",'Matriz Nº1 Identificación'!F65,"")</f>
        <v/>
      </c>
      <c r="C65" s="127"/>
      <c r="D65" s="127"/>
      <c r="E65" s="120" t="str">
        <f>IFERROR(IF((VLOOKUP(C65,'Tabla 2-3-4-5'!$C$11:$D$13,2,FALSE)*(VLOOKUP('Matriz Nº2 Análisis'!D65,'Tabla 2-3-4-5'!$C$11:$D$13,2,FALSE)))&lt;3,"BAJO",IF((VLOOKUP(C65,'Tabla 2-3-4-5'!$C$11:$D$13,2,FALSE)*(VLOOKUP('Matriz Nº2 Análisis'!D65,'Tabla 2-3-4-5'!$C$11:$D$13,2,FALSE)))&gt;5,"ALTO","MEDIO")),"")</f>
        <v/>
      </c>
      <c r="F65" s="121" t="str">
        <f>IF(B65&lt;&gt;"",'Matriz Nº1 Identificación'!E65,"")</f>
        <v/>
      </c>
      <c r="G65" s="127"/>
      <c r="H65" s="127"/>
      <c r="I65" s="120" t="str">
        <f>IFERROR(IF((VLOOKUP(G65,'Tabla 2-3-4-5'!$C$11:$D$13,2,FALSE)*(VLOOKUP('Matriz Nº2 Análisis'!H65,'Tabla 2-3-4-5'!$C$11:$D$13,2,FALSE)))&lt;3,"BAJO",IF((VLOOKUP(G65,'Tabla 2-3-4-5'!$C$11:$D$13,2,FALSE)*(VLOOKUP('Matriz Nº2 Análisis'!H65,'Tabla 2-3-4-5'!$C$11:$D$13,2,FALSE)))&gt;5,"ALTO","MEDIO")),"")</f>
        <v/>
      </c>
      <c r="J65" s="2"/>
      <c r="K65" s="3"/>
      <c r="N65" s="3"/>
      <c r="O65" s="3"/>
      <c r="P65" s="3"/>
      <c r="Q65" s="3"/>
      <c r="R65" s="3"/>
      <c r="S65" s="3"/>
      <c r="T65" s="3"/>
      <c r="U65" s="3"/>
      <c r="V65" s="3"/>
      <c r="W65" s="3"/>
      <c r="X65" s="3"/>
      <c r="Y65" s="3"/>
      <c r="Z65" s="3"/>
      <c r="AA65" s="3"/>
      <c r="AB65" s="3"/>
      <c r="AC65" s="3"/>
    </row>
    <row r="66" spans="1:29" ht="83.25" customHeight="1" x14ac:dyDescent="0.35">
      <c r="A66" s="119" t="str">
        <f>'Matriz Nº1 Identificación'!A66</f>
        <v>7. 3</v>
      </c>
      <c r="B66" s="120" t="str">
        <f>IF('Matriz Nº1 Identificación'!B66&lt;&gt;"",'Matriz Nº1 Identificación'!F66,"")</f>
        <v/>
      </c>
      <c r="C66" s="127"/>
      <c r="D66" s="127"/>
      <c r="E66" s="120" t="str">
        <f>IFERROR(IF((VLOOKUP(C66,'Tabla 2-3-4-5'!$C$11:$D$13,2,FALSE)*(VLOOKUP('Matriz Nº2 Análisis'!D66,'Tabla 2-3-4-5'!$C$11:$D$13,2,FALSE)))&lt;3,"BAJO",IF((VLOOKUP(C66,'Tabla 2-3-4-5'!$C$11:$D$13,2,FALSE)*(VLOOKUP('Matriz Nº2 Análisis'!D66,'Tabla 2-3-4-5'!$C$11:$D$13,2,FALSE)))&gt;5,"ALTO","MEDIO")),"")</f>
        <v/>
      </c>
      <c r="F66" s="121" t="str">
        <f>IF(B66&lt;&gt;"",'Matriz Nº1 Identificación'!E66,"")</f>
        <v/>
      </c>
      <c r="G66" s="127"/>
      <c r="H66" s="127"/>
      <c r="I66" s="120" t="str">
        <f>IFERROR(IF((VLOOKUP(G66,'Tabla 2-3-4-5'!$C$11:$D$13,2,FALSE)*(VLOOKUP('Matriz Nº2 Análisis'!H66,'Tabla 2-3-4-5'!$C$11:$D$13,2,FALSE)))&lt;3,"BAJO",IF((VLOOKUP(G66,'Tabla 2-3-4-5'!$C$11:$D$13,2,FALSE)*(VLOOKUP('Matriz Nº2 Análisis'!H66,'Tabla 2-3-4-5'!$C$11:$D$13,2,FALSE)))&gt;5,"ALTO","MEDIO")),"")</f>
        <v/>
      </c>
      <c r="J66" s="2"/>
      <c r="K66" s="3"/>
      <c r="N66" s="3"/>
      <c r="O66" s="3"/>
      <c r="P66" s="3"/>
      <c r="Q66" s="3"/>
      <c r="R66" s="3"/>
      <c r="S66" s="3"/>
      <c r="T66" s="3"/>
      <c r="U66" s="3"/>
      <c r="V66" s="3"/>
      <c r="W66" s="3"/>
      <c r="X66" s="3"/>
      <c r="Y66" s="3"/>
      <c r="Z66" s="3"/>
      <c r="AA66" s="3"/>
      <c r="AB66" s="3"/>
      <c r="AC66" s="3"/>
    </row>
    <row r="67" spans="1:29" ht="83.25" customHeight="1" x14ac:dyDescent="0.35">
      <c r="A67" s="119" t="str">
        <f>'Matriz Nº1 Identificación'!A67</f>
        <v>7. 4</v>
      </c>
      <c r="B67" s="120" t="str">
        <f>IF('Matriz Nº1 Identificación'!B67&lt;&gt;"",'Matriz Nº1 Identificación'!F67,"")</f>
        <v/>
      </c>
      <c r="C67" s="127"/>
      <c r="D67" s="127"/>
      <c r="E67" s="120" t="str">
        <f>IFERROR(IF((VLOOKUP(C67,'Tabla 2-3-4-5'!$C$11:$D$13,2,FALSE)*(VLOOKUP('Matriz Nº2 Análisis'!D67,'Tabla 2-3-4-5'!$C$11:$D$13,2,FALSE)))&lt;3,"BAJO",IF((VLOOKUP(C67,'Tabla 2-3-4-5'!$C$11:$D$13,2,FALSE)*(VLOOKUP('Matriz Nº2 Análisis'!D67,'Tabla 2-3-4-5'!$C$11:$D$13,2,FALSE)))&gt;5,"ALTO","MEDIO")),"")</f>
        <v/>
      </c>
      <c r="F67" s="121" t="str">
        <f>IF(B67&lt;&gt;"",'Matriz Nº1 Identificación'!E67,"")</f>
        <v/>
      </c>
      <c r="G67" s="127"/>
      <c r="H67" s="127"/>
      <c r="I67" s="120" t="str">
        <f>IFERROR(IF((VLOOKUP(G67,'Tabla 2-3-4-5'!$C$11:$D$13,2,FALSE)*(VLOOKUP('Matriz Nº2 Análisis'!H67,'Tabla 2-3-4-5'!$C$11:$D$13,2,FALSE)))&lt;3,"BAJO",IF((VLOOKUP(G67,'Tabla 2-3-4-5'!$C$11:$D$13,2,FALSE)*(VLOOKUP('Matriz Nº2 Análisis'!H67,'Tabla 2-3-4-5'!$C$11:$D$13,2,FALSE)))&gt;5,"ALTO","MEDIO")),"")</f>
        <v/>
      </c>
      <c r="J67" s="2"/>
      <c r="K67" s="3"/>
      <c r="N67" s="3"/>
      <c r="O67" s="3"/>
      <c r="P67" s="3"/>
      <c r="Q67" s="3"/>
      <c r="R67" s="3"/>
      <c r="S67" s="3"/>
      <c r="T67" s="3"/>
      <c r="U67" s="3"/>
      <c r="V67" s="3"/>
      <c r="W67" s="3"/>
      <c r="X67" s="3"/>
      <c r="Y67" s="3"/>
      <c r="Z67" s="3"/>
      <c r="AA67" s="3"/>
      <c r="AB67" s="3"/>
      <c r="AC67" s="3"/>
    </row>
    <row r="68" spans="1:29" ht="83.25" customHeight="1" x14ac:dyDescent="0.35">
      <c r="A68" s="119" t="str">
        <f>'Matriz Nº1 Identificación'!A68</f>
        <v>7. 5</v>
      </c>
      <c r="B68" s="120" t="str">
        <f>IF('Matriz Nº1 Identificación'!B68&lt;&gt;"",'Matriz Nº1 Identificación'!F68,"")</f>
        <v/>
      </c>
      <c r="C68" s="127"/>
      <c r="D68" s="127"/>
      <c r="E68" s="120" t="str">
        <f>IFERROR(IF((VLOOKUP(C68,'Tabla 2-3-4-5'!$C$11:$D$13,2,FALSE)*(VLOOKUP('Matriz Nº2 Análisis'!D68,'Tabla 2-3-4-5'!$C$11:$D$13,2,FALSE)))&lt;3,"BAJO",IF((VLOOKUP(C68,'Tabla 2-3-4-5'!$C$11:$D$13,2,FALSE)*(VLOOKUP('Matriz Nº2 Análisis'!D68,'Tabla 2-3-4-5'!$C$11:$D$13,2,FALSE)))&gt;5,"ALTO","MEDIO")),"")</f>
        <v/>
      </c>
      <c r="F68" s="121" t="str">
        <f>IF(B68&lt;&gt;"",'Matriz Nº1 Identificación'!E68,"")</f>
        <v/>
      </c>
      <c r="G68" s="127"/>
      <c r="H68" s="127"/>
      <c r="I68" s="120" t="str">
        <f>IFERROR(IF((VLOOKUP(G68,'Tabla 2-3-4-5'!$C$11:$D$13,2,FALSE)*(VLOOKUP('Matriz Nº2 Análisis'!H68,'Tabla 2-3-4-5'!$C$11:$D$13,2,FALSE)))&lt;3,"BAJO",IF((VLOOKUP(G68,'Tabla 2-3-4-5'!$C$11:$D$13,2,FALSE)*(VLOOKUP('Matriz Nº2 Análisis'!H68,'Tabla 2-3-4-5'!$C$11:$D$13,2,FALSE)))&gt;5,"ALTO","MEDIO")),"")</f>
        <v/>
      </c>
      <c r="J68" s="2"/>
      <c r="K68" s="3"/>
      <c r="N68" s="3"/>
      <c r="O68" s="3"/>
      <c r="P68" s="3"/>
      <c r="Q68" s="3"/>
      <c r="R68" s="3"/>
      <c r="S68" s="3"/>
      <c r="T68" s="3"/>
      <c r="U68" s="3"/>
      <c r="V68" s="3"/>
      <c r="W68" s="3"/>
      <c r="X68" s="3"/>
      <c r="Y68" s="3"/>
      <c r="Z68" s="3"/>
      <c r="AA68" s="3"/>
      <c r="AB68" s="3"/>
      <c r="AC68" s="3"/>
    </row>
    <row r="69" spans="1:29" ht="83.25" customHeight="1" x14ac:dyDescent="0.35">
      <c r="A69" s="119" t="str">
        <f>'Matriz Nº1 Identificación'!A69</f>
        <v>7. 6</v>
      </c>
      <c r="B69" s="120" t="str">
        <f>IF('Matriz Nº1 Identificación'!B69&lt;&gt;"",'Matriz Nº1 Identificación'!F69,"")</f>
        <v/>
      </c>
      <c r="C69" s="127"/>
      <c r="D69" s="127"/>
      <c r="E69" s="120" t="str">
        <f>IFERROR(IF((VLOOKUP(C69,'Tabla 2-3-4-5'!$C$11:$D$13,2,FALSE)*(VLOOKUP('Matriz Nº2 Análisis'!D69,'Tabla 2-3-4-5'!$C$11:$D$13,2,FALSE)))&lt;3,"BAJO",IF((VLOOKUP(C69,'Tabla 2-3-4-5'!$C$11:$D$13,2,FALSE)*(VLOOKUP('Matriz Nº2 Análisis'!D69,'Tabla 2-3-4-5'!$C$11:$D$13,2,FALSE)))&gt;5,"ALTO","MEDIO")),"")</f>
        <v/>
      </c>
      <c r="F69" s="121" t="str">
        <f>IF(B69&lt;&gt;"",'Matriz Nº1 Identificación'!E69,"")</f>
        <v/>
      </c>
      <c r="G69" s="127"/>
      <c r="H69" s="127"/>
      <c r="I69" s="120" t="str">
        <f>IFERROR(IF((VLOOKUP(G69,'Tabla 2-3-4-5'!$C$11:$D$13,2,FALSE)*(VLOOKUP('Matriz Nº2 Análisis'!H69,'Tabla 2-3-4-5'!$C$11:$D$13,2,FALSE)))&lt;3,"BAJO",IF((VLOOKUP(G69,'Tabla 2-3-4-5'!$C$11:$D$13,2,FALSE)*(VLOOKUP('Matriz Nº2 Análisis'!H69,'Tabla 2-3-4-5'!$C$11:$D$13,2,FALSE)))&gt;5,"ALTO","MEDIO")),"")</f>
        <v/>
      </c>
      <c r="J69" s="2"/>
      <c r="K69" s="3"/>
      <c r="N69" s="3"/>
      <c r="O69" s="3"/>
      <c r="P69" s="3"/>
      <c r="Q69" s="3"/>
      <c r="R69" s="3"/>
      <c r="S69" s="3"/>
      <c r="T69" s="3"/>
      <c r="U69" s="3"/>
      <c r="V69" s="3"/>
      <c r="W69" s="3"/>
      <c r="X69" s="3"/>
      <c r="Y69" s="3"/>
      <c r="Z69" s="3"/>
      <c r="AA69" s="3"/>
      <c r="AB69" s="3"/>
      <c r="AC69" s="3"/>
    </row>
    <row r="70" spans="1:29" ht="83.25" customHeight="1" thickBot="1" x14ac:dyDescent="0.4">
      <c r="A70" s="119" t="str">
        <f>'Matriz Nº1 Identificación'!A70</f>
        <v>7. 7</v>
      </c>
      <c r="B70" s="120" t="str">
        <f>IF('Matriz Nº1 Identificación'!B70&lt;&gt;"",'Matriz Nº1 Identificación'!F70,"")</f>
        <v/>
      </c>
      <c r="C70" s="127"/>
      <c r="D70" s="127"/>
      <c r="E70" s="120" t="str">
        <f>IFERROR(IF((VLOOKUP(C70,'Tabla 2-3-4-5'!$C$11:$D$13,2,FALSE)*(VLOOKUP('Matriz Nº2 Análisis'!D70,'Tabla 2-3-4-5'!$C$11:$D$13,2,FALSE)))&lt;3,"BAJO",IF((VLOOKUP(C70,'Tabla 2-3-4-5'!$C$11:$D$13,2,FALSE)*(VLOOKUP('Matriz Nº2 Análisis'!D70,'Tabla 2-3-4-5'!$C$11:$D$13,2,FALSE)))&gt;5,"ALTO","MEDIO")),"")</f>
        <v/>
      </c>
      <c r="F70" s="121" t="str">
        <f>IF(B70&lt;&gt;"",'Matriz Nº1 Identificación'!E70,"")</f>
        <v/>
      </c>
      <c r="G70" s="127"/>
      <c r="H70" s="127"/>
      <c r="I70" s="120" t="str">
        <f>IFERROR(IF((VLOOKUP(G70,'Tabla 2-3-4-5'!$C$11:$D$13,2,FALSE)*(VLOOKUP('Matriz Nº2 Análisis'!H70,'Tabla 2-3-4-5'!$C$11:$D$13,2,FALSE)))&lt;3,"BAJO",IF((VLOOKUP(G70,'Tabla 2-3-4-5'!$C$11:$D$13,2,FALSE)*(VLOOKUP('Matriz Nº2 Análisis'!H70,'Tabla 2-3-4-5'!$C$11:$D$13,2,FALSE)))&gt;5,"ALTO","MEDIO")),"")</f>
        <v/>
      </c>
      <c r="J70" s="2"/>
      <c r="K70" s="3"/>
      <c r="N70" s="3"/>
      <c r="O70" s="3"/>
      <c r="P70" s="3"/>
      <c r="Q70" s="3"/>
      <c r="R70" s="3"/>
      <c r="S70" s="3"/>
      <c r="T70" s="3"/>
      <c r="U70" s="3"/>
      <c r="V70" s="3"/>
      <c r="W70" s="3"/>
      <c r="X70" s="3"/>
      <c r="Y70" s="3"/>
      <c r="Z70" s="3"/>
      <c r="AA70" s="3"/>
      <c r="AB70" s="3"/>
      <c r="AC70" s="3"/>
    </row>
    <row r="71" spans="1:29" ht="39.9" customHeight="1" thickBot="1" x14ac:dyDescent="0.4">
      <c r="A71" s="181" t="str">
        <f>'Matriz Nº1 Identificación'!A71</f>
        <v xml:space="preserve">Objetivo Estratégico: </v>
      </c>
      <c r="B71" s="477" t="str">
        <f>+'Matriz Nº1 Identificación'!B71:H71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71" s="478"/>
      <c r="D71" s="478"/>
      <c r="E71" s="478"/>
      <c r="F71" s="478"/>
      <c r="G71" s="478"/>
      <c r="H71" s="478"/>
      <c r="I71" s="479"/>
      <c r="J71" s="117"/>
    </row>
    <row r="72" spans="1:29" ht="39.9" customHeight="1" x14ac:dyDescent="0.35">
      <c r="A72" s="182" t="str">
        <f>'Matriz Nº1 Identificación'!A72</f>
        <v>Objetivo táctico</v>
      </c>
      <c r="B72" s="480" t="str">
        <f>+'Matriz Nº1 Identificación'!B72:H72</f>
        <v>8. Servicio de mantenimiento de  CTP´s Luscher y Kodak Trenstter</v>
      </c>
      <c r="C72" s="481"/>
      <c r="D72" s="481"/>
      <c r="E72" s="481"/>
      <c r="F72" s="481"/>
      <c r="G72" s="481"/>
      <c r="H72" s="481"/>
      <c r="I72" s="482"/>
      <c r="J72" s="117"/>
    </row>
    <row r="73" spans="1:29" ht="83.25" customHeight="1" x14ac:dyDescent="0.35">
      <c r="A73" s="119" t="str">
        <f>'Matriz Nº1 Identificación'!A73</f>
        <v>8. 1</v>
      </c>
      <c r="B73" s="120" t="str">
        <f>IF('Matriz Nº1 Identificación'!B73&lt;&gt;"",'Matriz Nº1 Identificación'!F73,"")</f>
        <v>R003 Operativo</v>
      </c>
      <c r="C73" s="127" t="s">
        <v>951</v>
      </c>
      <c r="D73" s="127" t="s">
        <v>950</v>
      </c>
      <c r="E73" s="120" t="str">
        <f>IFERROR(IF((VLOOKUP(C73,'Tabla 2-3-4-5'!$C$11:$D$13,2,FALSE)*(VLOOKUP('Matriz Nº2 Análisis'!D73,'Tabla 2-3-4-5'!$C$11:$D$13,2,FALSE)))&lt;3,"BAJO",IF((VLOOKUP(C73,'Tabla 2-3-4-5'!$C$11:$D$13,2,FALSE)*(VLOOKUP('Matriz Nº2 Análisis'!D73,'Tabla 2-3-4-5'!$C$11:$D$13,2,FALSE)))&gt;5,"ALTO","MEDIO")),"")</f>
        <v>ALTO</v>
      </c>
      <c r="F73" s="121" t="str">
        <f>IF(B73&lt;&gt;"",'Matriz Nº1 Identificación'!E73,"")</f>
        <v>Toma de decisiones de equipos que se deben mantener con contrato de mantenimiento y comunicarse a la dirección correspondiente.</v>
      </c>
      <c r="G73" s="127" t="s">
        <v>950</v>
      </c>
      <c r="H73" s="127" t="s">
        <v>950</v>
      </c>
      <c r="I73" s="120" t="str">
        <f>IFERROR(IF((VLOOKUP(G73,'Tabla 2-3-4-5'!$C$11:$D$13,2,FALSE)*(VLOOKUP('Matriz Nº2 Análisis'!H73,'Tabla 2-3-4-5'!$C$11:$D$13,2,FALSE)))&lt;3,"BAJO",IF((VLOOKUP(G73,'Tabla 2-3-4-5'!$C$11:$D$13,2,FALSE)*(VLOOKUP('Matriz Nº2 Análisis'!H73,'Tabla 2-3-4-5'!$C$11:$D$13,2,FALSE)))&gt;5,"ALTO","MEDIO")),"")</f>
        <v>MEDIO</v>
      </c>
      <c r="J73" s="2"/>
      <c r="K73" s="3"/>
      <c r="N73" s="3"/>
      <c r="O73" s="3"/>
      <c r="P73" s="3"/>
      <c r="Q73" s="3"/>
      <c r="R73" s="3"/>
      <c r="S73" s="3"/>
      <c r="T73" s="3"/>
      <c r="U73" s="3"/>
      <c r="V73" s="3"/>
      <c r="W73" s="3"/>
      <c r="X73" s="3"/>
      <c r="Y73" s="3"/>
      <c r="Z73" s="3"/>
      <c r="AA73" s="3"/>
      <c r="AB73" s="3"/>
      <c r="AC73" s="3"/>
    </row>
    <row r="74" spans="1:29" ht="83.25" customHeight="1" x14ac:dyDescent="0.35">
      <c r="A74" s="119" t="str">
        <f>'Matriz Nº1 Identificación'!A74</f>
        <v>8. 2</v>
      </c>
      <c r="B74" s="120" t="str">
        <f>IF('Matriz Nº1 Identificación'!B74&lt;&gt;"",'Matriz Nº1 Identificación'!F74,"")</f>
        <v/>
      </c>
      <c r="C74" s="127"/>
      <c r="D74" s="127"/>
      <c r="E74" s="120" t="str">
        <f>IFERROR(IF((VLOOKUP(C74,'Tabla 2-3-4-5'!$C$11:$D$13,2,FALSE)*(VLOOKUP('Matriz Nº2 Análisis'!D74,'Tabla 2-3-4-5'!$C$11:$D$13,2,FALSE)))&lt;3,"BAJO",IF((VLOOKUP(C74,'Tabla 2-3-4-5'!$C$11:$D$13,2,FALSE)*(VLOOKUP('Matriz Nº2 Análisis'!D74,'Tabla 2-3-4-5'!$C$11:$D$13,2,FALSE)))&gt;5,"ALTO","MEDIO")),"")</f>
        <v/>
      </c>
      <c r="F74" s="121" t="str">
        <f>IF(B74&lt;&gt;"",'Matriz Nº1 Identificación'!E74,"")</f>
        <v/>
      </c>
      <c r="G74" s="127"/>
      <c r="H74" s="127"/>
      <c r="I74" s="120" t="str">
        <f>IFERROR(IF((VLOOKUP(G74,'Tabla 2-3-4-5'!$C$11:$D$13,2,FALSE)*(VLOOKUP('Matriz Nº2 Análisis'!H74,'Tabla 2-3-4-5'!$C$11:$D$13,2,FALSE)))&lt;3,"BAJO",IF((VLOOKUP(G74,'Tabla 2-3-4-5'!$C$11:$D$13,2,FALSE)*(VLOOKUP('Matriz Nº2 Análisis'!H74,'Tabla 2-3-4-5'!$C$11:$D$13,2,FALSE)))&gt;5,"ALTO","MEDIO")),"")</f>
        <v/>
      </c>
      <c r="J74" s="2"/>
      <c r="K74" s="3"/>
      <c r="N74" s="3"/>
      <c r="O74" s="3"/>
      <c r="P74" s="3"/>
      <c r="Q74" s="3"/>
      <c r="R74" s="3"/>
      <c r="S74" s="3"/>
      <c r="T74" s="3"/>
      <c r="U74" s="3"/>
      <c r="V74" s="3"/>
      <c r="W74" s="3"/>
      <c r="X74" s="3"/>
      <c r="Y74" s="3"/>
      <c r="Z74" s="3"/>
      <c r="AA74" s="3"/>
      <c r="AB74" s="3"/>
      <c r="AC74" s="3"/>
    </row>
    <row r="75" spans="1:29" ht="83.25" customHeight="1" x14ac:dyDescent="0.35">
      <c r="A75" s="119" t="str">
        <f>'Matriz Nº1 Identificación'!A75</f>
        <v>8. 3</v>
      </c>
      <c r="B75" s="120" t="str">
        <f>IF('Matriz Nº1 Identificación'!B75&lt;&gt;"",'Matriz Nº1 Identificación'!F75,"")</f>
        <v/>
      </c>
      <c r="C75" s="127"/>
      <c r="D75" s="127"/>
      <c r="E75" s="120" t="str">
        <f>IFERROR(IF((VLOOKUP(C75,'Tabla 2-3-4-5'!$C$11:$D$13,2,FALSE)*(VLOOKUP('Matriz Nº2 Análisis'!D75,'Tabla 2-3-4-5'!$C$11:$D$13,2,FALSE)))&lt;3,"BAJO",IF((VLOOKUP(C75,'Tabla 2-3-4-5'!$C$11:$D$13,2,FALSE)*(VLOOKUP('Matriz Nº2 Análisis'!D75,'Tabla 2-3-4-5'!$C$11:$D$13,2,FALSE)))&gt;5,"ALTO","MEDIO")),"")</f>
        <v/>
      </c>
      <c r="F75" s="121" t="str">
        <f>IF(B75&lt;&gt;"",'Matriz Nº1 Identificación'!E75,"")</f>
        <v/>
      </c>
      <c r="G75" s="127"/>
      <c r="H75" s="127"/>
      <c r="I75" s="120" t="str">
        <f>IFERROR(IF((VLOOKUP(G75,'Tabla 2-3-4-5'!$C$11:$D$13,2,FALSE)*(VLOOKUP('Matriz Nº2 Análisis'!H75,'Tabla 2-3-4-5'!$C$11:$D$13,2,FALSE)))&lt;3,"BAJO",IF((VLOOKUP(G75,'Tabla 2-3-4-5'!$C$11:$D$13,2,FALSE)*(VLOOKUP('Matriz Nº2 Análisis'!H75,'Tabla 2-3-4-5'!$C$11:$D$13,2,FALSE)))&gt;5,"ALTO","MEDIO")),"")</f>
        <v/>
      </c>
      <c r="J75" s="2"/>
      <c r="K75" s="3"/>
      <c r="N75" s="3"/>
      <c r="O75" s="3"/>
      <c r="P75" s="3"/>
      <c r="Q75" s="3"/>
      <c r="R75" s="3"/>
      <c r="S75" s="3"/>
      <c r="T75" s="3"/>
      <c r="U75" s="3"/>
      <c r="V75" s="3"/>
      <c r="W75" s="3"/>
      <c r="X75" s="3"/>
      <c r="Y75" s="3"/>
      <c r="Z75" s="3"/>
      <c r="AA75" s="3"/>
      <c r="AB75" s="3"/>
      <c r="AC75" s="3"/>
    </row>
    <row r="76" spans="1:29" ht="83.25" customHeight="1" x14ac:dyDescent="0.35">
      <c r="A76" s="119" t="str">
        <f>'Matriz Nº1 Identificación'!A76</f>
        <v>8. 4</v>
      </c>
      <c r="B76" s="120" t="str">
        <f>IF('Matriz Nº1 Identificación'!B76&lt;&gt;"",'Matriz Nº1 Identificación'!F76,"")</f>
        <v/>
      </c>
      <c r="C76" s="127"/>
      <c r="D76" s="127"/>
      <c r="E76" s="120" t="str">
        <f>IFERROR(IF((VLOOKUP(C76,'Tabla 2-3-4-5'!$C$11:$D$13,2,FALSE)*(VLOOKUP('Matriz Nº2 Análisis'!D76,'Tabla 2-3-4-5'!$C$11:$D$13,2,FALSE)))&lt;3,"BAJO",IF((VLOOKUP(C76,'Tabla 2-3-4-5'!$C$11:$D$13,2,FALSE)*(VLOOKUP('Matriz Nº2 Análisis'!D76,'Tabla 2-3-4-5'!$C$11:$D$13,2,FALSE)))&gt;5,"ALTO","MEDIO")),"")</f>
        <v/>
      </c>
      <c r="F76" s="121" t="str">
        <f>IF(B76&lt;&gt;"",'Matriz Nº1 Identificación'!E76,"")</f>
        <v/>
      </c>
      <c r="G76" s="127"/>
      <c r="H76" s="127"/>
      <c r="I76" s="120" t="str">
        <f>IFERROR(IF((VLOOKUP(G76,'Tabla 2-3-4-5'!$C$11:$D$13,2,FALSE)*(VLOOKUP('Matriz Nº2 Análisis'!H76,'Tabla 2-3-4-5'!$C$11:$D$13,2,FALSE)))&lt;3,"BAJO",IF((VLOOKUP(G76,'Tabla 2-3-4-5'!$C$11:$D$13,2,FALSE)*(VLOOKUP('Matriz Nº2 Análisis'!H76,'Tabla 2-3-4-5'!$C$11:$D$13,2,FALSE)))&gt;5,"ALTO","MEDIO")),"")</f>
        <v/>
      </c>
      <c r="J76" s="2"/>
      <c r="K76" s="3"/>
      <c r="N76" s="3"/>
      <c r="O76" s="3"/>
      <c r="P76" s="3"/>
      <c r="Q76" s="3"/>
      <c r="R76" s="3"/>
      <c r="S76" s="3"/>
      <c r="T76" s="3"/>
      <c r="U76" s="3"/>
      <c r="V76" s="3"/>
      <c r="W76" s="3"/>
      <c r="X76" s="3"/>
      <c r="Y76" s="3"/>
      <c r="Z76" s="3"/>
      <c r="AA76" s="3"/>
      <c r="AB76" s="3"/>
      <c r="AC76" s="3"/>
    </row>
    <row r="77" spans="1:29" ht="83.25" customHeight="1" x14ac:dyDescent="0.35">
      <c r="A77" s="119" t="str">
        <f>'Matriz Nº1 Identificación'!A77</f>
        <v>8. 5</v>
      </c>
      <c r="B77" s="120" t="str">
        <f>IF('Matriz Nº1 Identificación'!B77&lt;&gt;"",'Matriz Nº1 Identificación'!F77,"")</f>
        <v/>
      </c>
      <c r="C77" s="127"/>
      <c r="D77" s="127"/>
      <c r="E77" s="120" t="str">
        <f>IFERROR(IF((VLOOKUP(C77,'Tabla 2-3-4-5'!$C$11:$D$13,2,FALSE)*(VLOOKUP('Matriz Nº2 Análisis'!D77,'Tabla 2-3-4-5'!$C$11:$D$13,2,FALSE)))&lt;3,"BAJO",IF((VLOOKUP(C77,'Tabla 2-3-4-5'!$C$11:$D$13,2,FALSE)*(VLOOKUP('Matriz Nº2 Análisis'!D77,'Tabla 2-3-4-5'!$C$11:$D$13,2,FALSE)))&gt;5,"ALTO","MEDIO")),"")</f>
        <v/>
      </c>
      <c r="F77" s="121" t="str">
        <f>IF(B77&lt;&gt;"",'Matriz Nº1 Identificación'!E77,"")</f>
        <v/>
      </c>
      <c r="G77" s="127"/>
      <c r="H77" s="127"/>
      <c r="I77" s="120" t="str">
        <f>IFERROR(IF((VLOOKUP(G77,'Tabla 2-3-4-5'!$C$11:$D$13,2,FALSE)*(VLOOKUP('Matriz Nº2 Análisis'!H77,'Tabla 2-3-4-5'!$C$11:$D$13,2,FALSE)))&lt;3,"BAJO",IF((VLOOKUP(G77,'Tabla 2-3-4-5'!$C$11:$D$13,2,FALSE)*(VLOOKUP('Matriz Nº2 Análisis'!H77,'Tabla 2-3-4-5'!$C$11:$D$13,2,FALSE)))&gt;5,"ALTO","MEDIO")),"")</f>
        <v/>
      </c>
      <c r="J77" s="2"/>
      <c r="K77" s="3"/>
      <c r="N77" s="3"/>
      <c r="O77" s="3"/>
      <c r="P77" s="3"/>
      <c r="Q77" s="3"/>
      <c r="R77" s="3"/>
      <c r="S77" s="3"/>
      <c r="T77" s="3"/>
      <c r="U77" s="3"/>
      <c r="V77" s="3"/>
      <c r="W77" s="3"/>
      <c r="X77" s="3"/>
      <c r="Y77" s="3"/>
      <c r="Z77" s="3"/>
      <c r="AA77" s="3"/>
      <c r="AB77" s="3"/>
      <c r="AC77" s="3"/>
    </row>
    <row r="78" spans="1:29" ht="83.25" customHeight="1" x14ac:dyDescent="0.35">
      <c r="A78" s="119" t="str">
        <f>'Matriz Nº1 Identificación'!A78</f>
        <v>8. 6</v>
      </c>
      <c r="B78" s="120" t="str">
        <f>IF('Matriz Nº1 Identificación'!B78&lt;&gt;"",'Matriz Nº1 Identificación'!F78,"")</f>
        <v/>
      </c>
      <c r="C78" s="127"/>
      <c r="D78" s="127"/>
      <c r="E78" s="120" t="str">
        <f>IFERROR(IF((VLOOKUP(C78,'Tabla 2-3-4-5'!$C$11:$D$13,2,FALSE)*(VLOOKUP('Matriz Nº2 Análisis'!D78,'Tabla 2-3-4-5'!$C$11:$D$13,2,FALSE)))&lt;3,"BAJO",IF((VLOOKUP(C78,'Tabla 2-3-4-5'!$C$11:$D$13,2,FALSE)*(VLOOKUP('Matriz Nº2 Análisis'!D78,'Tabla 2-3-4-5'!$C$11:$D$13,2,FALSE)))&gt;5,"ALTO","MEDIO")),"")</f>
        <v/>
      </c>
      <c r="F78" s="121" t="str">
        <f>IF(B78&lt;&gt;"",'Matriz Nº1 Identificación'!E78,"")</f>
        <v/>
      </c>
      <c r="G78" s="127"/>
      <c r="H78" s="127"/>
      <c r="I78" s="120" t="str">
        <f>IFERROR(IF((VLOOKUP(G78,'Tabla 2-3-4-5'!$C$11:$D$13,2,FALSE)*(VLOOKUP('Matriz Nº2 Análisis'!H78,'Tabla 2-3-4-5'!$C$11:$D$13,2,FALSE)))&lt;3,"BAJO",IF((VLOOKUP(G78,'Tabla 2-3-4-5'!$C$11:$D$13,2,FALSE)*(VLOOKUP('Matriz Nº2 Análisis'!H78,'Tabla 2-3-4-5'!$C$11:$D$13,2,FALSE)))&gt;5,"ALTO","MEDIO")),"")</f>
        <v/>
      </c>
      <c r="J78" s="2"/>
      <c r="K78" s="3"/>
      <c r="N78" s="3"/>
      <c r="O78" s="3"/>
      <c r="P78" s="3"/>
      <c r="Q78" s="3"/>
      <c r="R78" s="3"/>
      <c r="S78" s="3"/>
      <c r="T78" s="3"/>
      <c r="U78" s="3"/>
      <c r="V78" s="3"/>
      <c r="W78" s="3"/>
      <c r="X78" s="3"/>
      <c r="Y78" s="3"/>
      <c r="Z78" s="3"/>
      <c r="AA78" s="3"/>
      <c r="AB78" s="3"/>
      <c r="AC78" s="3"/>
    </row>
    <row r="79" spans="1:29" ht="83.25" customHeight="1" thickBot="1" x14ac:dyDescent="0.4">
      <c r="A79" s="119" t="str">
        <f>'Matriz Nº1 Identificación'!A79</f>
        <v>8. 7</v>
      </c>
      <c r="B79" s="120" t="str">
        <f>IF('Matriz Nº1 Identificación'!B79&lt;&gt;"",'Matriz Nº1 Identificación'!F79,"")</f>
        <v/>
      </c>
      <c r="C79" s="127"/>
      <c r="D79" s="127"/>
      <c r="E79" s="120" t="str">
        <f>IFERROR(IF((VLOOKUP(C79,'Tabla 2-3-4-5'!$C$11:$D$13,2,FALSE)*(VLOOKUP('Matriz Nº2 Análisis'!D79,'Tabla 2-3-4-5'!$C$11:$D$13,2,FALSE)))&lt;3,"BAJO",IF((VLOOKUP(C79,'Tabla 2-3-4-5'!$C$11:$D$13,2,FALSE)*(VLOOKUP('Matriz Nº2 Análisis'!D79,'Tabla 2-3-4-5'!$C$11:$D$13,2,FALSE)))&gt;5,"ALTO","MEDIO")),"")</f>
        <v/>
      </c>
      <c r="F79" s="121" t="str">
        <f>IF(B79&lt;&gt;"",'Matriz Nº1 Identificación'!E79,"")</f>
        <v/>
      </c>
      <c r="G79" s="127"/>
      <c r="H79" s="127"/>
      <c r="I79" s="120" t="str">
        <f>IFERROR(IF((VLOOKUP(G79,'Tabla 2-3-4-5'!$C$11:$D$13,2,FALSE)*(VLOOKUP('Matriz Nº2 Análisis'!H79,'Tabla 2-3-4-5'!$C$11:$D$13,2,FALSE)))&lt;3,"BAJO",IF((VLOOKUP(G79,'Tabla 2-3-4-5'!$C$11:$D$13,2,FALSE)*(VLOOKUP('Matriz Nº2 Análisis'!H79,'Tabla 2-3-4-5'!$C$11:$D$13,2,FALSE)))&gt;5,"ALTO","MEDIO")),"")</f>
        <v/>
      </c>
      <c r="J79" s="2"/>
      <c r="K79" s="3"/>
      <c r="N79" s="3"/>
      <c r="O79" s="3"/>
      <c r="P79" s="3"/>
      <c r="Q79" s="3"/>
      <c r="R79" s="3"/>
      <c r="S79" s="3"/>
      <c r="T79" s="3"/>
      <c r="U79" s="3"/>
      <c r="V79" s="3"/>
      <c r="W79" s="3"/>
      <c r="X79" s="3"/>
      <c r="Y79" s="3"/>
      <c r="Z79" s="3"/>
      <c r="AA79" s="3"/>
      <c r="AB79" s="3"/>
      <c r="AC79" s="3"/>
    </row>
    <row r="80" spans="1:29" ht="39.9" customHeight="1" thickBot="1" x14ac:dyDescent="0.4">
      <c r="A80" s="181" t="str">
        <f>'Matriz Nº1 Identificación'!A80</f>
        <v xml:space="preserve">Objetivo Estratégico: </v>
      </c>
      <c r="B80" s="477" t="str">
        <f>+'Matriz Nº1 Identificación'!B80:H80</f>
        <v>03) Realizar gestión de calidad en la Imprenta Nacional mediante la documentación, estandarización y control de los procesos.</v>
      </c>
      <c r="C80" s="478"/>
      <c r="D80" s="478"/>
      <c r="E80" s="478"/>
      <c r="F80" s="478"/>
      <c r="G80" s="478"/>
      <c r="H80" s="478"/>
      <c r="I80" s="479"/>
      <c r="J80" s="117"/>
    </row>
    <row r="81" spans="1:29" ht="39.9" customHeight="1" x14ac:dyDescent="0.35">
      <c r="A81" s="182" t="str">
        <f>'Matriz Nº1 Identificación'!A81</f>
        <v>Objetivo táctico</v>
      </c>
      <c r="B81" s="480" t="str">
        <f>+'Matriz Nº1 Identificación'!B81:H81</f>
        <v>9. Mantenimiento y reparación de equipo de cómputo y sistemas de información</v>
      </c>
      <c r="C81" s="481"/>
      <c r="D81" s="481"/>
      <c r="E81" s="481"/>
      <c r="F81" s="481"/>
      <c r="G81" s="481"/>
      <c r="H81" s="481"/>
      <c r="I81" s="482"/>
      <c r="J81" s="117"/>
    </row>
    <row r="82" spans="1:29" ht="83.25" customHeight="1" x14ac:dyDescent="0.35">
      <c r="A82" s="119" t="str">
        <f>'Matriz Nº1 Identificación'!A82</f>
        <v>9. 1</v>
      </c>
      <c r="B82" s="120" t="str">
        <f>IF('Matriz Nº1 Identificación'!B82&lt;&gt;"",'Matriz Nº1 Identificación'!F82,"")</f>
        <v>R005 Estratégico</v>
      </c>
      <c r="C82" s="127" t="s">
        <v>951</v>
      </c>
      <c r="D82" s="127" t="s">
        <v>951</v>
      </c>
      <c r="E82" s="120" t="str">
        <f>IFERROR(IF((VLOOKUP(C82,'Tabla 2-3-4-5'!$C$11:$D$13,2,FALSE)*(VLOOKUP('Matriz Nº2 Análisis'!D82,'Tabla 2-3-4-5'!$C$11:$D$13,2,FALSE)))&lt;3,"BAJO",IF((VLOOKUP(C82,'Tabla 2-3-4-5'!$C$11:$D$13,2,FALSE)*(VLOOKUP('Matriz Nº2 Análisis'!D82,'Tabla 2-3-4-5'!$C$11:$D$13,2,FALSE)))&gt;5,"ALTO","MEDIO")),"")</f>
        <v>ALTO</v>
      </c>
      <c r="F82" s="121" t="str">
        <f>IF(B82&lt;&gt;"",'Matriz Nº1 Identificación'!E82,"")</f>
        <v>Se mantienen al día contratos de mantenimiento</v>
      </c>
      <c r="G82" s="127" t="s">
        <v>954</v>
      </c>
      <c r="H82" s="127" t="s">
        <v>950</v>
      </c>
      <c r="I82" s="120" t="str">
        <f>IFERROR(IF((VLOOKUP(G82,'Tabla 2-3-4-5'!$C$11:$D$13,2,FALSE)*(VLOOKUP('Matriz Nº2 Análisis'!H82,'Tabla 2-3-4-5'!$C$11:$D$13,2,FALSE)))&lt;3,"BAJO",IF((VLOOKUP(G82,'Tabla 2-3-4-5'!$C$11:$D$13,2,FALSE)*(VLOOKUP('Matriz Nº2 Análisis'!H82,'Tabla 2-3-4-5'!$C$11:$D$13,2,FALSE)))&gt;5,"ALTO","MEDIO")),"")</f>
        <v>BAJO</v>
      </c>
      <c r="J82" s="2"/>
      <c r="K82" s="3"/>
      <c r="N82" s="3"/>
      <c r="O82" s="3"/>
      <c r="P82" s="3"/>
      <c r="Q82" s="3"/>
      <c r="R82" s="3"/>
      <c r="S82" s="3"/>
      <c r="T82" s="3"/>
      <c r="U82" s="3"/>
      <c r="V82" s="3"/>
      <c r="W82" s="3"/>
      <c r="X82" s="3"/>
      <c r="Y82" s="3"/>
      <c r="Z82" s="3"/>
      <c r="AA82" s="3"/>
      <c r="AB82" s="3"/>
      <c r="AC82" s="3"/>
    </row>
    <row r="83" spans="1:29" ht="83.25" customHeight="1" x14ac:dyDescent="0.35">
      <c r="A83" s="119" t="str">
        <f>'Matriz Nº1 Identificación'!A83</f>
        <v>9. 2</v>
      </c>
      <c r="B83" s="120" t="str">
        <f>IF('Matriz Nº1 Identificación'!B83&lt;&gt;"",'Matriz Nº1 Identificación'!F83,"")</f>
        <v/>
      </c>
      <c r="C83" s="127"/>
      <c r="D83" s="127"/>
      <c r="E83" s="120" t="str">
        <f>IFERROR(IF((VLOOKUP(C83,'Tabla 2-3-4-5'!$C$11:$D$13,2,FALSE)*(VLOOKUP('Matriz Nº2 Análisis'!D83,'Tabla 2-3-4-5'!$C$11:$D$13,2,FALSE)))&lt;3,"BAJO",IF((VLOOKUP(C83,'Tabla 2-3-4-5'!$C$11:$D$13,2,FALSE)*(VLOOKUP('Matriz Nº2 Análisis'!D83,'Tabla 2-3-4-5'!$C$11:$D$13,2,FALSE)))&gt;5,"ALTO","MEDIO")),"")</f>
        <v/>
      </c>
      <c r="F83" s="121" t="str">
        <f>IF(B83&lt;&gt;"",'Matriz Nº1 Identificación'!E83,"")</f>
        <v/>
      </c>
      <c r="G83" s="127"/>
      <c r="H83" s="127"/>
      <c r="I83" s="120" t="str">
        <f>IFERROR(IF((VLOOKUP(G83,'Tabla 2-3-4-5'!$C$11:$D$13,2,FALSE)*(VLOOKUP('Matriz Nº2 Análisis'!H83,'Tabla 2-3-4-5'!$C$11:$D$13,2,FALSE)))&lt;3,"BAJO",IF((VLOOKUP(G83,'Tabla 2-3-4-5'!$C$11:$D$13,2,FALSE)*(VLOOKUP('Matriz Nº2 Análisis'!H83,'Tabla 2-3-4-5'!$C$11:$D$13,2,FALSE)))&gt;5,"ALTO","MEDIO")),"")</f>
        <v/>
      </c>
      <c r="J83" s="2"/>
      <c r="K83" s="3"/>
      <c r="N83" s="3"/>
      <c r="O83" s="3"/>
      <c r="P83" s="3"/>
      <c r="Q83" s="3"/>
      <c r="R83" s="3"/>
      <c r="S83" s="3"/>
      <c r="T83" s="3"/>
      <c r="U83" s="3"/>
      <c r="V83" s="3"/>
      <c r="W83" s="3"/>
      <c r="X83" s="3"/>
      <c r="Y83" s="3"/>
      <c r="Z83" s="3"/>
      <c r="AA83" s="3"/>
      <c r="AB83" s="3"/>
      <c r="AC83" s="3"/>
    </row>
    <row r="84" spans="1:29" ht="83.25" customHeight="1" x14ac:dyDescent="0.35">
      <c r="A84" s="119" t="str">
        <f>'Matriz Nº1 Identificación'!A84</f>
        <v>9. 3</v>
      </c>
      <c r="B84" s="120" t="str">
        <f>IF('Matriz Nº1 Identificación'!B84&lt;&gt;"",'Matriz Nº1 Identificación'!F84,"")</f>
        <v/>
      </c>
      <c r="C84" s="127"/>
      <c r="D84" s="127"/>
      <c r="E84" s="120" t="str">
        <f>IFERROR(IF((VLOOKUP(C84,'Tabla 2-3-4-5'!$C$11:$D$13,2,FALSE)*(VLOOKUP('Matriz Nº2 Análisis'!D84,'Tabla 2-3-4-5'!$C$11:$D$13,2,FALSE)))&lt;3,"BAJO",IF((VLOOKUP(C84,'Tabla 2-3-4-5'!$C$11:$D$13,2,FALSE)*(VLOOKUP('Matriz Nº2 Análisis'!D84,'Tabla 2-3-4-5'!$C$11:$D$13,2,FALSE)))&gt;5,"ALTO","MEDIO")),"")</f>
        <v/>
      </c>
      <c r="F84" s="121" t="str">
        <f>IF(B84&lt;&gt;"",'Matriz Nº1 Identificación'!E84,"")</f>
        <v/>
      </c>
      <c r="G84" s="127"/>
      <c r="H84" s="127"/>
      <c r="I84" s="120" t="str">
        <f>IFERROR(IF((VLOOKUP(G84,'Tabla 2-3-4-5'!$C$11:$D$13,2,FALSE)*(VLOOKUP('Matriz Nº2 Análisis'!H84,'Tabla 2-3-4-5'!$C$11:$D$13,2,FALSE)))&lt;3,"BAJO",IF((VLOOKUP(G84,'Tabla 2-3-4-5'!$C$11:$D$13,2,FALSE)*(VLOOKUP('Matriz Nº2 Análisis'!H84,'Tabla 2-3-4-5'!$C$11:$D$13,2,FALSE)))&gt;5,"ALTO","MEDIO")),"")</f>
        <v/>
      </c>
      <c r="J84" s="2"/>
      <c r="K84" s="3"/>
      <c r="N84" s="3"/>
      <c r="O84" s="3"/>
      <c r="P84" s="3"/>
      <c r="Q84" s="3"/>
      <c r="R84" s="3"/>
      <c r="S84" s="3"/>
      <c r="T84" s="3"/>
      <c r="U84" s="3"/>
      <c r="V84" s="3"/>
      <c r="W84" s="3"/>
      <c r="X84" s="3"/>
      <c r="Y84" s="3"/>
      <c r="Z84" s="3"/>
      <c r="AA84" s="3"/>
      <c r="AB84" s="3"/>
      <c r="AC84" s="3"/>
    </row>
    <row r="85" spans="1:29" ht="83.25" customHeight="1" x14ac:dyDescent="0.35">
      <c r="A85" s="119" t="str">
        <f>'Matriz Nº1 Identificación'!A85</f>
        <v>9. 4</v>
      </c>
      <c r="B85" s="120" t="str">
        <f>IF('Matriz Nº1 Identificación'!B85&lt;&gt;"",'Matriz Nº1 Identificación'!F85,"")</f>
        <v/>
      </c>
      <c r="C85" s="127"/>
      <c r="D85" s="127"/>
      <c r="E85" s="120" t="str">
        <f>IFERROR(IF((VLOOKUP(C85,'Tabla 2-3-4-5'!$C$11:$D$13,2,FALSE)*(VLOOKUP('Matriz Nº2 Análisis'!D85,'Tabla 2-3-4-5'!$C$11:$D$13,2,FALSE)))&lt;3,"BAJO",IF((VLOOKUP(C85,'Tabla 2-3-4-5'!$C$11:$D$13,2,FALSE)*(VLOOKUP('Matriz Nº2 Análisis'!D85,'Tabla 2-3-4-5'!$C$11:$D$13,2,FALSE)))&gt;5,"ALTO","MEDIO")),"")</f>
        <v/>
      </c>
      <c r="F85" s="121" t="str">
        <f>IF(B85&lt;&gt;"",'Matriz Nº1 Identificación'!E85,"")</f>
        <v/>
      </c>
      <c r="G85" s="127"/>
      <c r="H85" s="127"/>
      <c r="I85" s="120" t="str">
        <f>IFERROR(IF((VLOOKUP(G85,'Tabla 2-3-4-5'!$C$11:$D$13,2,FALSE)*(VLOOKUP('Matriz Nº2 Análisis'!H85,'Tabla 2-3-4-5'!$C$11:$D$13,2,FALSE)))&lt;3,"BAJO",IF((VLOOKUP(G85,'Tabla 2-3-4-5'!$C$11:$D$13,2,FALSE)*(VLOOKUP('Matriz Nº2 Análisis'!H85,'Tabla 2-3-4-5'!$C$11:$D$13,2,FALSE)))&gt;5,"ALTO","MEDIO")),"")</f>
        <v/>
      </c>
      <c r="J85" s="2"/>
      <c r="K85" s="3"/>
      <c r="N85" s="3"/>
      <c r="O85" s="3"/>
      <c r="P85" s="3"/>
      <c r="Q85" s="3"/>
      <c r="R85" s="3"/>
      <c r="S85" s="3"/>
      <c r="T85" s="3"/>
      <c r="U85" s="3"/>
      <c r="V85" s="3"/>
      <c r="W85" s="3"/>
      <c r="X85" s="3"/>
      <c r="Y85" s="3"/>
      <c r="Z85" s="3"/>
      <c r="AA85" s="3"/>
      <c r="AB85" s="3"/>
      <c r="AC85" s="3"/>
    </row>
    <row r="86" spans="1:29" ht="83.25" customHeight="1" x14ac:dyDescent="0.35">
      <c r="A86" s="119" t="str">
        <f>'Matriz Nº1 Identificación'!A86</f>
        <v>9. 5</v>
      </c>
      <c r="B86" s="120" t="str">
        <f>IF('Matriz Nº1 Identificación'!B86&lt;&gt;"",'Matriz Nº1 Identificación'!F86,"")</f>
        <v/>
      </c>
      <c r="C86" s="127"/>
      <c r="D86" s="127"/>
      <c r="E86" s="120" t="str">
        <f>IFERROR(IF((VLOOKUP(C86,'Tabla 2-3-4-5'!$C$11:$D$13,2,FALSE)*(VLOOKUP('Matriz Nº2 Análisis'!D86,'Tabla 2-3-4-5'!$C$11:$D$13,2,FALSE)))&lt;3,"BAJO",IF((VLOOKUP(C86,'Tabla 2-3-4-5'!$C$11:$D$13,2,FALSE)*(VLOOKUP('Matriz Nº2 Análisis'!D86,'Tabla 2-3-4-5'!$C$11:$D$13,2,FALSE)))&gt;5,"ALTO","MEDIO")),"")</f>
        <v/>
      </c>
      <c r="F86" s="121" t="str">
        <f>IF(B86&lt;&gt;"",'Matriz Nº1 Identificación'!E86,"")</f>
        <v/>
      </c>
      <c r="G86" s="127"/>
      <c r="H86" s="127"/>
      <c r="I86" s="120" t="str">
        <f>IFERROR(IF((VLOOKUP(G86,'Tabla 2-3-4-5'!$C$11:$D$13,2,FALSE)*(VLOOKUP('Matriz Nº2 Análisis'!H86,'Tabla 2-3-4-5'!$C$11:$D$13,2,FALSE)))&lt;3,"BAJO",IF((VLOOKUP(G86,'Tabla 2-3-4-5'!$C$11:$D$13,2,FALSE)*(VLOOKUP('Matriz Nº2 Análisis'!H86,'Tabla 2-3-4-5'!$C$11:$D$13,2,FALSE)))&gt;5,"ALTO","MEDIO")),"")</f>
        <v/>
      </c>
      <c r="J86" s="2"/>
      <c r="K86" s="3"/>
      <c r="N86" s="3"/>
      <c r="O86" s="3"/>
      <c r="P86" s="3"/>
      <c r="Q86" s="3"/>
      <c r="R86" s="3"/>
      <c r="S86" s="3"/>
      <c r="T86" s="3"/>
      <c r="U86" s="3"/>
      <c r="V86" s="3"/>
      <c r="W86" s="3"/>
      <c r="X86" s="3"/>
      <c r="Y86" s="3"/>
      <c r="Z86" s="3"/>
      <c r="AA86" s="3"/>
      <c r="AB86" s="3"/>
      <c r="AC86" s="3"/>
    </row>
    <row r="87" spans="1:29" ht="83.25" customHeight="1" x14ac:dyDescent="0.35">
      <c r="A87" s="119" t="str">
        <f>'Matriz Nº1 Identificación'!A87</f>
        <v>9. 6</v>
      </c>
      <c r="B87" s="120" t="str">
        <f>IF('Matriz Nº1 Identificación'!B87&lt;&gt;"",'Matriz Nº1 Identificación'!F87,"")</f>
        <v/>
      </c>
      <c r="C87" s="127"/>
      <c r="D87" s="127"/>
      <c r="E87" s="120" t="str">
        <f>IFERROR(IF((VLOOKUP(C87,'Tabla 2-3-4-5'!$C$11:$D$13,2,FALSE)*(VLOOKUP('Matriz Nº2 Análisis'!D87,'Tabla 2-3-4-5'!$C$11:$D$13,2,FALSE)))&lt;3,"BAJO",IF((VLOOKUP(C87,'Tabla 2-3-4-5'!$C$11:$D$13,2,FALSE)*(VLOOKUP('Matriz Nº2 Análisis'!D87,'Tabla 2-3-4-5'!$C$11:$D$13,2,FALSE)))&gt;5,"ALTO","MEDIO")),"")</f>
        <v/>
      </c>
      <c r="F87" s="121" t="str">
        <f>IF(B87&lt;&gt;"",'Matriz Nº1 Identificación'!E87,"")</f>
        <v/>
      </c>
      <c r="G87" s="127"/>
      <c r="H87" s="127"/>
      <c r="I87" s="120" t="str">
        <f>IFERROR(IF((VLOOKUP(G87,'Tabla 2-3-4-5'!$C$11:$D$13,2,FALSE)*(VLOOKUP('Matriz Nº2 Análisis'!H87,'Tabla 2-3-4-5'!$C$11:$D$13,2,FALSE)))&lt;3,"BAJO",IF((VLOOKUP(G87,'Tabla 2-3-4-5'!$C$11:$D$13,2,FALSE)*(VLOOKUP('Matriz Nº2 Análisis'!H87,'Tabla 2-3-4-5'!$C$11:$D$13,2,FALSE)))&gt;5,"ALTO","MEDIO")),"")</f>
        <v/>
      </c>
      <c r="J87" s="2"/>
      <c r="K87" s="3"/>
      <c r="N87" s="3"/>
      <c r="O87" s="3"/>
      <c r="P87" s="3"/>
      <c r="Q87" s="3"/>
      <c r="R87" s="3"/>
      <c r="S87" s="3"/>
      <c r="T87" s="3"/>
      <c r="U87" s="3"/>
      <c r="V87" s="3"/>
      <c r="W87" s="3"/>
      <c r="X87" s="3"/>
      <c r="Y87" s="3"/>
      <c r="Z87" s="3"/>
      <c r="AA87" s="3"/>
      <c r="AB87" s="3"/>
      <c r="AC87" s="3"/>
    </row>
    <row r="88" spans="1:29" ht="83.25" customHeight="1" thickBot="1" x14ac:dyDescent="0.4">
      <c r="A88" s="119" t="str">
        <f>'Matriz Nº1 Identificación'!A88</f>
        <v>9. 7</v>
      </c>
      <c r="B88" s="120" t="str">
        <f>IF('Matriz Nº1 Identificación'!B88&lt;&gt;"",'Matriz Nº1 Identificación'!F88,"")</f>
        <v/>
      </c>
      <c r="C88" s="127"/>
      <c r="D88" s="127"/>
      <c r="E88" s="120" t="str">
        <f>IFERROR(IF((VLOOKUP(C88,'Tabla 2-3-4-5'!$C$11:$D$13,2,FALSE)*(VLOOKUP('Matriz Nº2 Análisis'!D88,'Tabla 2-3-4-5'!$C$11:$D$13,2,FALSE)))&lt;3,"BAJO",IF((VLOOKUP(C88,'Tabla 2-3-4-5'!$C$11:$D$13,2,FALSE)*(VLOOKUP('Matriz Nº2 Análisis'!D88,'Tabla 2-3-4-5'!$C$11:$D$13,2,FALSE)))&gt;5,"ALTO","MEDIO")),"")</f>
        <v/>
      </c>
      <c r="F88" s="121" t="str">
        <f>IF(B88&lt;&gt;"",'Matriz Nº1 Identificación'!E88,"")</f>
        <v/>
      </c>
      <c r="G88" s="127"/>
      <c r="H88" s="127"/>
      <c r="I88" s="120" t="str">
        <f>IFERROR(IF((VLOOKUP(G88,'Tabla 2-3-4-5'!$C$11:$D$13,2,FALSE)*(VLOOKUP('Matriz Nº2 Análisis'!H88,'Tabla 2-3-4-5'!$C$11:$D$13,2,FALSE)))&lt;3,"BAJO",IF((VLOOKUP(G88,'Tabla 2-3-4-5'!$C$11:$D$13,2,FALSE)*(VLOOKUP('Matriz Nº2 Análisis'!H88,'Tabla 2-3-4-5'!$C$11:$D$13,2,FALSE)))&gt;5,"ALTO","MEDIO")),"")</f>
        <v/>
      </c>
      <c r="J88" s="2"/>
      <c r="K88" s="3"/>
      <c r="N88" s="3"/>
      <c r="O88" s="3"/>
      <c r="P88" s="3"/>
      <c r="Q88" s="3"/>
      <c r="R88" s="3"/>
      <c r="S88" s="3"/>
      <c r="T88" s="3"/>
      <c r="U88" s="3"/>
      <c r="V88" s="3"/>
      <c r="W88" s="3"/>
      <c r="X88" s="3"/>
      <c r="Y88" s="3"/>
      <c r="Z88" s="3"/>
      <c r="AA88" s="3"/>
      <c r="AB88" s="3"/>
      <c r="AC88" s="3"/>
    </row>
    <row r="89" spans="1:29" ht="39.9" customHeight="1" thickBot="1" x14ac:dyDescent="0.4">
      <c r="A89" s="181" t="str">
        <f>'Matriz Nº1 Identificación'!A89</f>
        <v xml:space="preserve">Objetivo Estratégico: </v>
      </c>
      <c r="B89" s="477" t="str">
        <f>+'Matriz Nº1 Identificación'!B89:H89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9" s="478"/>
      <c r="D89" s="478"/>
      <c r="E89" s="478"/>
      <c r="F89" s="478"/>
      <c r="G89" s="478"/>
      <c r="H89" s="478"/>
      <c r="I89" s="479"/>
      <c r="J89" s="117"/>
    </row>
    <row r="90" spans="1:29" ht="39.9" customHeight="1" x14ac:dyDescent="0.35">
      <c r="A90" s="182" t="str">
        <f>'Matriz Nº1 Identificación'!A90</f>
        <v>Objetivo táctico</v>
      </c>
      <c r="B90" s="480" t="str">
        <f>+'Matriz Nº1 Identificación'!B90:H90</f>
        <v>10. Producir material de artes gráficas e impresos comerciales que cumplan con los lineamientos de calidad según ordenes de pedido</v>
      </c>
      <c r="C90" s="481"/>
      <c r="D90" s="481"/>
      <c r="E90" s="481"/>
      <c r="F90" s="481"/>
      <c r="G90" s="481"/>
      <c r="H90" s="481"/>
      <c r="I90" s="482"/>
      <c r="J90" s="117"/>
    </row>
    <row r="91" spans="1:29" ht="154.75" customHeight="1" x14ac:dyDescent="0.35">
      <c r="A91" s="119" t="str">
        <f>'Matriz Nº1 Identificación'!A91</f>
        <v>10. 1</v>
      </c>
      <c r="B91" s="120" t="str">
        <f>IF('Matriz Nº1 Identificación'!B91&lt;&gt;"",'Matriz Nº1 Identificación'!F91,"")</f>
        <v>R004 Insumos</v>
      </c>
      <c r="C91" s="127" t="s">
        <v>951</v>
      </c>
      <c r="D91" s="127" t="s">
        <v>950</v>
      </c>
      <c r="E91" s="120" t="str">
        <f>IFERROR(IF((VLOOKUP(C91,'Tabla 2-3-4-5'!$C$11:$D$13,2,FALSE)*(VLOOKUP('Matriz Nº2 Análisis'!D91,'Tabla 2-3-4-5'!$C$11:$D$13,2,FALSE)))&lt;3,"BAJO",IF((VLOOKUP(C91,'Tabla 2-3-4-5'!$C$11:$D$13,2,FALSE)*(VLOOKUP('Matriz Nº2 Análisis'!D91,'Tabla 2-3-4-5'!$C$11:$D$13,2,FALSE)))&gt;5,"ALTO","MEDIO")),"")</f>
        <v>ALTO</v>
      </c>
      <c r="F91" s="121" t="str">
        <f>IF(B91&lt;&gt;"",'Matriz Nº1 Identificación'!E91,"")</f>
        <v xml:space="preserve">Realizar con detalle los requerimientos donde existan las inidicaciones tecnicas claras de producto a requerir, con el motivo de eliminar productos de baja calidad o inclusive que no cumplan con su cometido
Realizar pruebas a los insumos.
Solicitar al departamento de recurzos Humanos capacitaciones en compras administrativas. </v>
      </c>
      <c r="G91" s="127" t="s">
        <v>954</v>
      </c>
      <c r="H91" s="127" t="s">
        <v>950</v>
      </c>
      <c r="I91" s="120" t="str">
        <f>IFERROR(IF((VLOOKUP(G91,'Tabla 2-3-4-5'!$C$11:$D$13,2,FALSE)*(VLOOKUP('Matriz Nº2 Análisis'!H91,'Tabla 2-3-4-5'!$C$11:$D$13,2,FALSE)))&lt;3,"BAJO",IF((VLOOKUP(G91,'Tabla 2-3-4-5'!$C$11:$D$13,2,FALSE)*(VLOOKUP('Matriz Nº2 Análisis'!H91,'Tabla 2-3-4-5'!$C$11:$D$13,2,FALSE)))&gt;5,"ALTO","MEDIO")),"")</f>
        <v>BAJO</v>
      </c>
      <c r="J91" s="2"/>
      <c r="K91" s="3"/>
      <c r="N91" s="3"/>
      <c r="O91" s="3"/>
      <c r="P91" s="3"/>
      <c r="Q91" s="3"/>
      <c r="R91" s="3"/>
      <c r="S91" s="3"/>
      <c r="T91" s="3"/>
      <c r="U91" s="3"/>
      <c r="V91" s="3"/>
      <c r="W91" s="3"/>
      <c r="X91" s="3"/>
      <c r="Y91" s="3"/>
      <c r="Z91" s="3"/>
      <c r="AA91" s="3"/>
      <c r="AB91" s="3"/>
      <c r="AC91" s="3"/>
    </row>
    <row r="92" spans="1:29" ht="83.25" customHeight="1" x14ac:dyDescent="0.35">
      <c r="A92" s="119" t="str">
        <f>'Matriz Nº1 Identificación'!A92</f>
        <v>10. 2</v>
      </c>
      <c r="B92" s="120" t="str">
        <f>IF('Matriz Nº1 Identificación'!B92&lt;&gt;"",'Matriz Nº1 Identificación'!F92,"")</f>
        <v/>
      </c>
      <c r="C92" s="127"/>
      <c r="D92" s="127"/>
      <c r="E92" s="120" t="str">
        <f>IFERROR(IF((VLOOKUP(C92,'Tabla 2-3-4-5'!$C$11:$D$13,2,FALSE)*(VLOOKUP('Matriz Nº2 Análisis'!D92,'Tabla 2-3-4-5'!$C$11:$D$13,2,FALSE)))&lt;3,"BAJO",IF((VLOOKUP(C92,'Tabla 2-3-4-5'!$C$11:$D$13,2,FALSE)*(VLOOKUP('Matriz Nº2 Análisis'!D92,'Tabla 2-3-4-5'!$C$11:$D$13,2,FALSE)))&gt;5,"ALTO","MEDIO")),"")</f>
        <v/>
      </c>
      <c r="F92" s="121" t="str">
        <f>IF(B92&lt;&gt;"",'Matriz Nº1 Identificación'!E92,"")</f>
        <v/>
      </c>
      <c r="G92" s="127"/>
      <c r="H92" s="127"/>
      <c r="I92" s="120" t="str">
        <f>IFERROR(IF((VLOOKUP(G92,'Tabla 2-3-4-5'!$C$11:$D$13,2,FALSE)*(VLOOKUP('Matriz Nº2 Análisis'!H92,'Tabla 2-3-4-5'!$C$11:$D$13,2,FALSE)))&lt;3,"BAJO",IF((VLOOKUP(G92,'Tabla 2-3-4-5'!$C$11:$D$13,2,FALSE)*(VLOOKUP('Matriz Nº2 Análisis'!H92,'Tabla 2-3-4-5'!$C$11:$D$13,2,FALSE)))&gt;5,"ALTO","MEDIO")),"")</f>
        <v/>
      </c>
      <c r="J92" s="2"/>
      <c r="K92" s="3"/>
      <c r="N92" s="3"/>
      <c r="O92" s="3"/>
      <c r="P92" s="3"/>
      <c r="Q92" s="3"/>
      <c r="R92" s="3"/>
      <c r="S92" s="3"/>
      <c r="T92" s="3"/>
      <c r="U92" s="3"/>
      <c r="V92" s="3"/>
      <c r="W92" s="3"/>
      <c r="X92" s="3"/>
      <c r="Y92" s="3"/>
      <c r="Z92" s="3"/>
      <c r="AA92" s="3"/>
      <c r="AB92" s="3"/>
      <c r="AC92" s="3"/>
    </row>
    <row r="93" spans="1:29" ht="83.25" customHeight="1" x14ac:dyDescent="0.35">
      <c r="A93" s="119" t="str">
        <f>'Matriz Nº1 Identificación'!A93</f>
        <v>10. 3</v>
      </c>
      <c r="B93" s="120" t="str">
        <f>IF('Matriz Nº1 Identificación'!B93&lt;&gt;"",'Matriz Nº1 Identificación'!F93,"")</f>
        <v/>
      </c>
      <c r="C93" s="127"/>
      <c r="D93" s="127"/>
      <c r="E93" s="120" t="str">
        <f>IFERROR(IF((VLOOKUP(C93,'Tabla 2-3-4-5'!$C$11:$D$13,2,FALSE)*(VLOOKUP('Matriz Nº2 Análisis'!D93,'Tabla 2-3-4-5'!$C$11:$D$13,2,FALSE)))&lt;3,"BAJO",IF((VLOOKUP(C93,'Tabla 2-3-4-5'!$C$11:$D$13,2,FALSE)*(VLOOKUP('Matriz Nº2 Análisis'!D93,'Tabla 2-3-4-5'!$C$11:$D$13,2,FALSE)))&gt;5,"ALTO","MEDIO")),"")</f>
        <v/>
      </c>
      <c r="F93" s="121" t="str">
        <f>IF(B93&lt;&gt;"",'Matriz Nº1 Identificación'!E93,"")</f>
        <v/>
      </c>
      <c r="G93" s="127"/>
      <c r="H93" s="127"/>
      <c r="I93" s="120" t="str">
        <f>IFERROR(IF((VLOOKUP(G93,'Tabla 2-3-4-5'!$C$11:$D$13,2,FALSE)*(VLOOKUP('Matriz Nº2 Análisis'!H93,'Tabla 2-3-4-5'!$C$11:$D$13,2,FALSE)))&lt;3,"BAJO",IF((VLOOKUP(G93,'Tabla 2-3-4-5'!$C$11:$D$13,2,FALSE)*(VLOOKUP('Matriz Nº2 Análisis'!H93,'Tabla 2-3-4-5'!$C$11:$D$13,2,FALSE)))&gt;5,"ALTO","MEDIO")),"")</f>
        <v/>
      </c>
      <c r="J93" s="2"/>
      <c r="K93" s="3"/>
      <c r="N93" s="3"/>
      <c r="O93" s="3"/>
      <c r="P93" s="3"/>
      <c r="Q93" s="3"/>
      <c r="R93" s="3"/>
      <c r="S93" s="3"/>
      <c r="T93" s="3"/>
      <c r="U93" s="3"/>
      <c r="V93" s="3"/>
      <c r="W93" s="3"/>
      <c r="X93" s="3"/>
      <c r="Y93" s="3"/>
      <c r="Z93" s="3"/>
      <c r="AA93" s="3"/>
      <c r="AB93" s="3"/>
      <c r="AC93" s="3"/>
    </row>
    <row r="94" spans="1:29" ht="83.25" customHeight="1" x14ac:dyDescent="0.35">
      <c r="A94" s="119" t="str">
        <f>'Matriz Nº1 Identificación'!A94</f>
        <v>10. 4</v>
      </c>
      <c r="B94" s="120" t="str">
        <f>IF('Matriz Nº1 Identificación'!B94&lt;&gt;"",'Matriz Nº1 Identificación'!F94,"")</f>
        <v/>
      </c>
      <c r="C94" s="127"/>
      <c r="D94" s="127"/>
      <c r="E94" s="120" t="str">
        <f>IFERROR(IF((VLOOKUP(C94,'Tabla 2-3-4-5'!$C$11:$D$13,2,FALSE)*(VLOOKUP('Matriz Nº2 Análisis'!D94,'Tabla 2-3-4-5'!$C$11:$D$13,2,FALSE)))&lt;3,"BAJO",IF((VLOOKUP(C94,'Tabla 2-3-4-5'!$C$11:$D$13,2,FALSE)*(VLOOKUP('Matriz Nº2 Análisis'!D94,'Tabla 2-3-4-5'!$C$11:$D$13,2,FALSE)))&gt;5,"ALTO","MEDIO")),"")</f>
        <v/>
      </c>
      <c r="F94" s="121" t="str">
        <f>IF(B94&lt;&gt;"",'Matriz Nº1 Identificación'!E94,"")</f>
        <v/>
      </c>
      <c r="G94" s="127"/>
      <c r="H94" s="127"/>
      <c r="I94" s="120" t="str">
        <f>IFERROR(IF((VLOOKUP(G94,'Tabla 2-3-4-5'!$C$11:$D$13,2,FALSE)*(VLOOKUP('Matriz Nº2 Análisis'!H94,'Tabla 2-3-4-5'!$C$11:$D$13,2,FALSE)))&lt;3,"BAJO",IF((VLOOKUP(G94,'Tabla 2-3-4-5'!$C$11:$D$13,2,FALSE)*(VLOOKUP('Matriz Nº2 Análisis'!H94,'Tabla 2-3-4-5'!$C$11:$D$13,2,FALSE)))&gt;5,"ALTO","MEDIO")),"")</f>
        <v/>
      </c>
      <c r="J94" s="2"/>
      <c r="K94" s="3"/>
      <c r="N94" s="3"/>
      <c r="O94" s="3"/>
      <c r="P94" s="3"/>
      <c r="Q94" s="3"/>
      <c r="R94" s="3"/>
      <c r="S94" s="3"/>
      <c r="T94" s="3"/>
      <c r="U94" s="3"/>
      <c r="V94" s="3"/>
      <c r="W94" s="3"/>
      <c r="X94" s="3"/>
      <c r="Y94" s="3"/>
      <c r="Z94" s="3"/>
      <c r="AA94" s="3"/>
      <c r="AB94" s="3"/>
      <c r="AC94" s="3"/>
    </row>
    <row r="95" spans="1:29" ht="83.25" customHeight="1" x14ac:dyDescent="0.35">
      <c r="A95" s="119" t="str">
        <f>'Matriz Nº1 Identificación'!A95</f>
        <v>10. 5</v>
      </c>
      <c r="B95" s="120" t="str">
        <f>IF('Matriz Nº1 Identificación'!B95&lt;&gt;"",'Matriz Nº1 Identificación'!F95,"")</f>
        <v/>
      </c>
      <c r="C95" s="127"/>
      <c r="D95" s="127"/>
      <c r="E95" s="120" t="str">
        <f>IFERROR(IF((VLOOKUP(C95,'Tabla 2-3-4-5'!$C$11:$D$13,2,FALSE)*(VLOOKUP('Matriz Nº2 Análisis'!D95,'Tabla 2-3-4-5'!$C$11:$D$13,2,FALSE)))&lt;3,"BAJO",IF((VLOOKUP(C95,'Tabla 2-3-4-5'!$C$11:$D$13,2,FALSE)*(VLOOKUP('Matriz Nº2 Análisis'!D95,'Tabla 2-3-4-5'!$C$11:$D$13,2,FALSE)))&gt;5,"ALTO","MEDIO")),"")</f>
        <v/>
      </c>
      <c r="F95" s="121" t="str">
        <f>IF(B95&lt;&gt;"",'Matriz Nº1 Identificación'!E95,"")</f>
        <v/>
      </c>
      <c r="G95" s="127"/>
      <c r="H95" s="127"/>
      <c r="I95" s="120" t="str">
        <f>IFERROR(IF((VLOOKUP(G95,'Tabla 2-3-4-5'!$C$11:$D$13,2,FALSE)*(VLOOKUP('Matriz Nº2 Análisis'!H95,'Tabla 2-3-4-5'!$C$11:$D$13,2,FALSE)))&lt;3,"BAJO",IF((VLOOKUP(G95,'Tabla 2-3-4-5'!$C$11:$D$13,2,FALSE)*(VLOOKUP('Matriz Nº2 Análisis'!H95,'Tabla 2-3-4-5'!$C$11:$D$13,2,FALSE)))&gt;5,"ALTO","MEDIO")),"")</f>
        <v/>
      </c>
      <c r="J95" s="2"/>
      <c r="K95" s="3"/>
      <c r="N95" s="3"/>
      <c r="O95" s="3"/>
      <c r="P95" s="3"/>
      <c r="Q95" s="3"/>
      <c r="R95" s="3"/>
      <c r="S95" s="3"/>
      <c r="T95" s="3"/>
      <c r="U95" s="3"/>
      <c r="V95" s="3"/>
      <c r="W95" s="3"/>
      <c r="X95" s="3"/>
      <c r="Y95" s="3"/>
      <c r="Z95" s="3"/>
      <c r="AA95" s="3"/>
      <c r="AB95" s="3"/>
      <c r="AC95" s="3"/>
    </row>
    <row r="96" spans="1:29" ht="83.25" customHeight="1" x14ac:dyDescent="0.35">
      <c r="A96" s="119" t="str">
        <f>'Matriz Nº1 Identificación'!A96</f>
        <v>10. 6</v>
      </c>
      <c r="B96" s="120" t="str">
        <f>IF('Matriz Nº1 Identificación'!B96&lt;&gt;"",'Matriz Nº1 Identificación'!F96,"")</f>
        <v/>
      </c>
      <c r="C96" s="127"/>
      <c r="D96" s="127"/>
      <c r="E96" s="120" t="str">
        <f>IFERROR(IF((VLOOKUP(C96,'Tabla 2-3-4-5'!$C$11:$D$13,2,FALSE)*(VLOOKUP('Matriz Nº2 Análisis'!D96,'Tabla 2-3-4-5'!$C$11:$D$13,2,FALSE)))&lt;3,"BAJO",IF((VLOOKUP(C96,'Tabla 2-3-4-5'!$C$11:$D$13,2,FALSE)*(VLOOKUP('Matriz Nº2 Análisis'!D96,'Tabla 2-3-4-5'!$C$11:$D$13,2,FALSE)))&gt;5,"ALTO","MEDIO")),"")</f>
        <v/>
      </c>
      <c r="F96" s="121" t="str">
        <f>IF(B96&lt;&gt;"",'Matriz Nº1 Identificación'!E96,"")</f>
        <v/>
      </c>
      <c r="G96" s="127"/>
      <c r="H96" s="127"/>
      <c r="I96" s="120" t="str">
        <f>IFERROR(IF((VLOOKUP(G96,'Tabla 2-3-4-5'!$C$11:$D$13,2,FALSE)*(VLOOKUP('Matriz Nº2 Análisis'!H96,'Tabla 2-3-4-5'!$C$11:$D$13,2,FALSE)))&lt;3,"BAJO",IF((VLOOKUP(G96,'Tabla 2-3-4-5'!$C$11:$D$13,2,FALSE)*(VLOOKUP('Matriz Nº2 Análisis'!H96,'Tabla 2-3-4-5'!$C$11:$D$13,2,FALSE)))&gt;5,"ALTO","MEDIO")),"")</f>
        <v/>
      </c>
      <c r="J96" s="2"/>
      <c r="K96" s="3"/>
      <c r="N96" s="3"/>
      <c r="O96" s="3"/>
      <c r="P96" s="3"/>
      <c r="Q96" s="3"/>
      <c r="R96" s="3"/>
      <c r="S96" s="3"/>
      <c r="T96" s="3"/>
      <c r="U96" s="3"/>
      <c r="V96" s="3"/>
      <c r="W96" s="3"/>
      <c r="X96" s="3"/>
      <c r="Y96" s="3"/>
      <c r="Z96" s="3"/>
      <c r="AA96" s="3"/>
      <c r="AB96" s="3"/>
      <c r="AC96" s="3"/>
    </row>
    <row r="97" spans="1:29" ht="83.25" customHeight="1" thickBot="1" x14ac:dyDescent="0.4">
      <c r="A97" s="119" t="str">
        <f>'Matriz Nº1 Identificación'!A97</f>
        <v>10. 7</v>
      </c>
      <c r="B97" s="120" t="str">
        <f>IF('Matriz Nº1 Identificación'!B97&lt;&gt;"",'Matriz Nº1 Identificación'!F97,"")</f>
        <v/>
      </c>
      <c r="C97" s="127"/>
      <c r="D97" s="127"/>
      <c r="E97" s="120" t="str">
        <f>IFERROR(IF((VLOOKUP(C97,'Tabla 2-3-4-5'!$C$11:$D$13,2,FALSE)*(VLOOKUP('Matriz Nº2 Análisis'!D97,'Tabla 2-3-4-5'!$C$11:$D$13,2,FALSE)))&lt;3,"BAJO",IF((VLOOKUP(C97,'Tabla 2-3-4-5'!$C$11:$D$13,2,FALSE)*(VLOOKUP('Matriz Nº2 Análisis'!D97,'Tabla 2-3-4-5'!$C$11:$D$13,2,FALSE)))&gt;5,"ALTO","MEDIO")),"")</f>
        <v/>
      </c>
      <c r="F97" s="121" t="str">
        <f>IF(B97&lt;&gt;"",'Matriz Nº1 Identificación'!E97,"")</f>
        <v/>
      </c>
      <c r="G97" s="127"/>
      <c r="H97" s="127"/>
      <c r="I97" s="120" t="str">
        <f>IFERROR(IF((VLOOKUP(G97,'Tabla 2-3-4-5'!$C$11:$D$13,2,FALSE)*(VLOOKUP('Matriz Nº2 Análisis'!H97,'Tabla 2-3-4-5'!$C$11:$D$13,2,FALSE)))&lt;3,"BAJO",IF((VLOOKUP(G97,'Tabla 2-3-4-5'!$C$11:$D$13,2,FALSE)*(VLOOKUP('Matriz Nº2 Análisis'!H97,'Tabla 2-3-4-5'!$C$11:$D$13,2,FALSE)))&gt;5,"ALTO","MEDIO")),"")</f>
        <v/>
      </c>
      <c r="J97" s="2"/>
      <c r="K97" s="3"/>
      <c r="N97" s="3"/>
      <c r="O97" s="3"/>
      <c r="P97" s="3"/>
      <c r="Q97" s="3"/>
      <c r="R97" s="3"/>
      <c r="S97" s="3"/>
      <c r="T97" s="3"/>
      <c r="U97" s="3"/>
      <c r="V97" s="3"/>
      <c r="W97" s="3"/>
      <c r="X97" s="3"/>
      <c r="Y97" s="3"/>
      <c r="Z97" s="3"/>
      <c r="AA97" s="3"/>
      <c r="AB97" s="3"/>
      <c r="AC97" s="3"/>
    </row>
    <row r="98" spans="1:29" ht="39.9" customHeight="1" thickBot="1" x14ac:dyDescent="0.4">
      <c r="A98" s="181" t="str">
        <f>'Matriz Nº1 Identificación'!A98</f>
        <v xml:space="preserve">Objetivo Estratégico: </v>
      </c>
      <c r="B98" s="477" t="str">
        <f>+'Matriz Nº1 Identificación'!B98:H98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98" s="478"/>
      <c r="D98" s="478"/>
      <c r="E98" s="478"/>
      <c r="F98" s="478"/>
      <c r="G98" s="478"/>
      <c r="H98" s="478"/>
      <c r="I98" s="479"/>
      <c r="J98" s="117"/>
    </row>
    <row r="99" spans="1:29" ht="39.9" customHeight="1" x14ac:dyDescent="0.35">
      <c r="A99" s="182" t="str">
        <f>'Matriz Nº1 Identificación'!A99</f>
        <v>Objetivo táctico</v>
      </c>
      <c r="B99" s="480" t="str">
        <f>+'Matriz Nº1 Identificación'!B99:H99</f>
        <v>11. Producir material de artes gráficas e impresos comerciales que cumplan con los lineamientos de calidad y conseguir una comunicación eficaz hacia el público.</v>
      </c>
      <c r="C99" s="481"/>
      <c r="D99" s="481"/>
      <c r="E99" s="481"/>
      <c r="F99" s="481"/>
      <c r="G99" s="481"/>
      <c r="H99" s="481"/>
      <c r="I99" s="482"/>
      <c r="J99" s="117"/>
    </row>
    <row r="100" spans="1:29" ht="83.25" customHeight="1" x14ac:dyDescent="0.35">
      <c r="A100" s="119" t="str">
        <f>'Matriz Nº1 Identificación'!A100</f>
        <v>11. 1</v>
      </c>
      <c r="B100" s="120" t="str">
        <f>IF('Matriz Nº1 Identificación'!B100&lt;&gt;"",'Matriz Nº1 Identificación'!F100,"")</f>
        <v>R004 Insumos</v>
      </c>
      <c r="C100" s="127" t="s">
        <v>951</v>
      </c>
      <c r="D100" s="127" t="s">
        <v>951</v>
      </c>
      <c r="E100" s="120" t="str">
        <f>IFERROR(IF((VLOOKUP(C100,'Tabla 2-3-4-5'!$C$11:$D$13,2,FALSE)*(VLOOKUP('Matriz Nº2 Análisis'!D100,'Tabla 2-3-4-5'!$C$11:$D$13,2,FALSE)))&lt;3,"BAJO",IF((VLOOKUP(C100,'Tabla 2-3-4-5'!$C$11:$D$13,2,FALSE)*(VLOOKUP('Matriz Nº2 Análisis'!D100,'Tabla 2-3-4-5'!$C$11:$D$13,2,FALSE)))&gt;5,"ALTO","MEDIO")),"")</f>
        <v>ALTO</v>
      </c>
      <c r="F100" s="121" t="str">
        <f>IF(B100&lt;&gt;"",'Matriz Nº1 Identificación'!E100,"")</f>
        <v>Toma de decisiones de equipos que se deben mantener con contrato de mantenimiento y comunicarse a la dirección correspondiente.</v>
      </c>
      <c r="G100" s="127" t="s">
        <v>954</v>
      </c>
      <c r="H100" s="127" t="s">
        <v>950</v>
      </c>
      <c r="I100" s="120" t="str">
        <f>IFERROR(IF((VLOOKUP(G100,'Tabla 2-3-4-5'!$C$11:$D$13,2,FALSE)*(VLOOKUP('Matriz Nº2 Análisis'!H100,'Tabla 2-3-4-5'!$C$11:$D$13,2,FALSE)))&lt;3,"BAJO",IF((VLOOKUP(G100,'Tabla 2-3-4-5'!$C$11:$D$13,2,FALSE)*(VLOOKUP('Matriz Nº2 Análisis'!H100,'Tabla 2-3-4-5'!$C$11:$D$13,2,FALSE)))&gt;5,"ALTO","MEDIO")),"")</f>
        <v>BAJO</v>
      </c>
      <c r="J100" s="2"/>
      <c r="K100" s="3"/>
      <c r="N100" s="3"/>
      <c r="O100" s="3"/>
      <c r="P100" s="3"/>
      <c r="Q100" s="3"/>
      <c r="R100" s="3"/>
      <c r="S100" s="3"/>
      <c r="T100" s="3"/>
      <c r="U100" s="3"/>
      <c r="V100" s="3"/>
      <c r="W100" s="3"/>
      <c r="X100" s="3"/>
      <c r="Y100" s="3"/>
      <c r="Z100" s="3"/>
      <c r="AA100" s="3"/>
      <c r="AB100" s="3"/>
      <c r="AC100" s="3"/>
    </row>
    <row r="101" spans="1:29" ht="83.25" customHeight="1" x14ac:dyDescent="0.35">
      <c r="A101" s="119" t="str">
        <f>'Matriz Nº1 Identificación'!A101</f>
        <v>11. 2</v>
      </c>
      <c r="B101" s="120" t="str">
        <f>IF('Matriz Nº1 Identificación'!B101&lt;&gt;"",'Matriz Nº1 Identificación'!F101,"")</f>
        <v/>
      </c>
      <c r="C101" s="127"/>
      <c r="D101" s="127"/>
      <c r="E101" s="120" t="str">
        <f>IFERROR(IF((VLOOKUP(C101,'Tabla 2-3-4-5'!$C$11:$D$13,2,FALSE)*(VLOOKUP('Matriz Nº2 Análisis'!D101,'Tabla 2-3-4-5'!$C$11:$D$13,2,FALSE)))&lt;3,"BAJO",IF((VLOOKUP(C101,'Tabla 2-3-4-5'!$C$11:$D$13,2,FALSE)*(VLOOKUP('Matriz Nº2 Análisis'!D101,'Tabla 2-3-4-5'!$C$11:$D$13,2,FALSE)))&gt;5,"ALTO","MEDIO")),"")</f>
        <v/>
      </c>
      <c r="F101" s="121" t="str">
        <f>IF(B101&lt;&gt;"",'Matriz Nº1 Identificación'!E101,"")</f>
        <v/>
      </c>
      <c r="G101" s="127"/>
      <c r="H101" s="127"/>
      <c r="I101" s="120" t="str">
        <f>IFERROR(IF((VLOOKUP(G101,'Tabla 2-3-4-5'!$C$11:$D$13,2,FALSE)*(VLOOKUP('Matriz Nº2 Análisis'!H101,'Tabla 2-3-4-5'!$C$11:$D$13,2,FALSE)))&lt;3,"BAJO",IF((VLOOKUP(G101,'Tabla 2-3-4-5'!$C$11:$D$13,2,FALSE)*(VLOOKUP('Matriz Nº2 Análisis'!H101,'Tabla 2-3-4-5'!$C$11:$D$13,2,FALSE)))&gt;5,"ALTO","MEDIO")),"")</f>
        <v/>
      </c>
      <c r="J101" s="2"/>
      <c r="K101" s="3"/>
      <c r="N101" s="3"/>
      <c r="O101" s="3"/>
      <c r="P101" s="3"/>
      <c r="Q101" s="3"/>
      <c r="R101" s="3"/>
      <c r="S101" s="3"/>
      <c r="T101" s="3"/>
      <c r="U101" s="3"/>
      <c r="V101" s="3"/>
      <c r="W101" s="3"/>
      <c r="X101" s="3"/>
      <c r="Y101" s="3"/>
      <c r="Z101" s="3"/>
      <c r="AA101" s="3"/>
      <c r="AB101" s="3"/>
      <c r="AC101" s="3"/>
    </row>
    <row r="102" spans="1:29" ht="83.25" customHeight="1" x14ac:dyDescent="0.35">
      <c r="A102" s="119" t="str">
        <f>'Matriz Nº1 Identificación'!A102</f>
        <v>11. 3</v>
      </c>
      <c r="B102" s="120" t="str">
        <f>IF('Matriz Nº1 Identificación'!B102&lt;&gt;"",'Matriz Nº1 Identificación'!F102,"")</f>
        <v/>
      </c>
      <c r="C102" s="127"/>
      <c r="D102" s="127"/>
      <c r="E102" s="120" t="str">
        <f>IFERROR(IF((VLOOKUP(C102,'Tabla 2-3-4-5'!$C$11:$D$13,2,FALSE)*(VLOOKUP('Matriz Nº2 Análisis'!D102,'Tabla 2-3-4-5'!$C$11:$D$13,2,FALSE)))&lt;3,"BAJO",IF((VLOOKUP(C102,'Tabla 2-3-4-5'!$C$11:$D$13,2,FALSE)*(VLOOKUP('Matriz Nº2 Análisis'!D102,'Tabla 2-3-4-5'!$C$11:$D$13,2,FALSE)))&gt;5,"ALTO","MEDIO")),"")</f>
        <v/>
      </c>
      <c r="F102" s="121" t="str">
        <f>IF(B102&lt;&gt;"",'Matriz Nº1 Identificación'!E102,"")</f>
        <v/>
      </c>
      <c r="G102" s="127"/>
      <c r="H102" s="127"/>
      <c r="I102" s="120" t="str">
        <f>IFERROR(IF((VLOOKUP(G102,'Tabla 2-3-4-5'!$C$11:$D$13,2,FALSE)*(VLOOKUP('Matriz Nº2 Análisis'!H102,'Tabla 2-3-4-5'!$C$11:$D$13,2,FALSE)))&lt;3,"BAJO",IF((VLOOKUP(G102,'Tabla 2-3-4-5'!$C$11:$D$13,2,FALSE)*(VLOOKUP('Matriz Nº2 Análisis'!H102,'Tabla 2-3-4-5'!$C$11:$D$13,2,FALSE)))&gt;5,"ALTO","MEDIO")),"")</f>
        <v/>
      </c>
      <c r="J102" s="2"/>
      <c r="K102" s="3"/>
      <c r="N102" s="3"/>
      <c r="O102" s="3"/>
      <c r="P102" s="3"/>
      <c r="Q102" s="3"/>
      <c r="R102" s="3"/>
      <c r="S102" s="3"/>
      <c r="T102" s="3"/>
      <c r="U102" s="3"/>
      <c r="V102" s="3"/>
      <c r="W102" s="3"/>
      <c r="X102" s="3"/>
      <c r="Y102" s="3"/>
      <c r="Z102" s="3"/>
      <c r="AA102" s="3"/>
      <c r="AB102" s="3"/>
      <c r="AC102" s="3"/>
    </row>
    <row r="103" spans="1:29" ht="83.25" customHeight="1" x14ac:dyDescent="0.35">
      <c r="A103" s="119" t="str">
        <f>'Matriz Nº1 Identificación'!A103</f>
        <v>11. 4</v>
      </c>
      <c r="B103" s="120" t="str">
        <f>IF('Matriz Nº1 Identificación'!B103&lt;&gt;"",'Matriz Nº1 Identificación'!F103,"")</f>
        <v/>
      </c>
      <c r="C103" s="127"/>
      <c r="D103" s="127"/>
      <c r="E103" s="120" t="str">
        <f>IFERROR(IF((VLOOKUP(C103,'Tabla 2-3-4-5'!$C$11:$D$13,2,FALSE)*(VLOOKUP('Matriz Nº2 Análisis'!D103,'Tabla 2-3-4-5'!$C$11:$D$13,2,FALSE)))&lt;3,"BAJO",IF((VLOOKUP(C103,'Tabla 2-3-4-5'!$C$11:$D$13,2,FALSE)*(VLOOKUP('Matriz Nº2 Análisis'!D103,'Tabla 2-3-4-5'!$C$11:$D$13,2,FALSE)))&gt;5,"ALTO","MEDIO")),"")</f>
        <v/>
      </c>
      <c r="F103" s="121" t="str">
        <f>IF(B103&lt;&gt;"",'Matriz Nº1 Identificación'!E103,"")</f>
        <v/>
      </c>
      <c r="G103" s="127"/>
      <c r="H103" s="127"/>
      <c r="I103" s="120" t="str">
        <f>IFERROR(IF((VLOOKUP(G103,'Tabla 2-3-4-5'!$C$11:$D$13,2,FALSE)*(VLOOKUP('Matriz Nº2 Análisis'!H103,'Tabla 2-3-4-5'!$C$11:$D$13,2,FALSE)))&lt;3,"BAJO",IF((VLOOKUP(G103,'Tabla 2-3-4-5'!$C$11:$D$13,2,FALSE)*(VLOOKUP('Matriz Nº2 Análisis'!H103,'Tabla 2-3-4-5'!$C$11:$D$13,2,FALSE)))&gt;5,"ALTO","MEDIO")),"")</f>
        <v/>
      </c>
      <c r="J103" s="2"/>
      <c r="K103" s="3"/>
      <c r="N103" s="3"/>
      <c r="O103" s="3"/>
      <c r="P103" s="3"/>
      <c r="Q103" s="3"/>
      <c r="R103" s="3"/>
      <c r="S103" s="3"/>
      <c r="T103" s="3"/>
      <c r="U103" s="3"/>
      <c r="V103" s="3"/>
      <c r="W103" s="3"/>
      <c r="X103" s="3"/>
      <c r="Y103" s="3"/>
      <c r="Z103" s="3"/>
      <c r="AA103" s="3"/>
      <c r="AB103" s="3"/>
      <c r="AC103" s="3"/>
    </row>
    <row r="104" spans="1:29" ht="83.25" customHeight="1" x14ac:dyDescent="0.35">
      <c r="A104" s="119" t="str">
        <f>'Matriz Nº1 Identificación'!A104</f>
        <v>11. 5</v>
      </c>
      <c r="B104" s="120" t="str">
        <f>IF('Matriz Nº1 Identificación'!B104&lt;&gt;"",'Matriz Nº1 Identificación'!F104,"")</f>
        <v/>
      </c>
      <c r="C104" s="127"/>
      <c r="D104" s="127"/>
      <c r="E104" s="120" t="str">
        <f>IFERROR(IF((VLOOKUP(C104,'Tabla 2-3-4-5'!$C$11:$D$13,2,FALSE)*(VLOOKUP('Matriz Nº2 Análisis'!D104,'Tabla 2-3-4-5'!$C$11:$D$13,2,FALSE)))&lt;3,"BAJO",IF((VLOOKUP(C104,'Tabla 2-3-4-5'!$C$11:$D$13,2,FALSE)*(VLOOKUP('Matriz Nº2 Análisis'!D104,'Tabla 2-3-4-5'!$C$11:$D$13,2,FALSE)))&gt;5,"ALTO","MEDIO")),"")</f>
        <v/>
      </c>
      <c r="F104" s="121" t="str">
        <f>IF(B104&lt;&gt;"",'Matriz Nº1 Identificación'!E104,"")</f>
        <v/>
      </c>
      <c r="G104" s="127"/>
      <c r="H104" s="127"/>
      <c r="I104" s="120" t="str">
        <f>IFERROR(IF((VLOOKUP(G104,'Tabla 2-3-4-5'!$C$11:$D$13,2,FALSE)*(VLOOKUP('Matriz Nº2 Análisis'!H104,'Tabla 2-3-4-5'!$C$11:$D$13,2,FALSE)))&lt;3,"BAJO",IF((VLOOKUP(G104,'Tabla 2-3-4-5'!$C$11:$D$13,2,FALSE)*(VLOOKUP('Matriz Nº2 Análisis'!H104,'Tabla 2-3-4-5'!$C$11:$D$13,2,FALSE)))&gt;5,"ALTO","MEDIO")),"")</f>
        <v/>
      </c>
      <c r="J104" s="2"/>
      <c r="K104" s="3"/>
      <c r="N104" s="3"/>
      <c r="O104" s="3"/>
      <c r="P104" s="3"/>
      <c r="Q104" s="3"/>
      <c r="R104" s="3"/>
      <c r="S104" s="3"/>
      <c r="T104" s="3"/>
      <c r="U104" s="3"/>
      <c r="V104" s="3"/>
      <c r="W104" s="3"/>
      <c r="X104" s="3"/>
      <c r="Y104" s="3"/>
      <c r="Z104" s="3"/>
      <c r="AA104" s="3"/>
      <c r="AB104" s="3"/>
      <c r="AC104" s="3"/>
    </row>
    <row r="105" spans="1:29" ht="83.25" customHeight="1" x14ac:dyDescent="0.35">
      <c r="A105" s="119" t="str">
        <f>'Matriz Nº1 Identificación'!A105</f>
        <v>11. 6</v>
      </c>
      <c r="B105" s="120" t="str">
        <f>IF('Matriz Nº1 Identificación'!B105&lt;&gt;"",'Matriz Nº1 Identificación'!F105,"")</f>
        <v/>
      </c>
      <c r="C105" s="127"/>
      <c r="D105" s="127"/>
      <c r="E105" s="120" t="str">
        <f>IFERROR(IF((VLOOKUP(C105,'Tabla 2-3-4-5'!$C$11:$D$13,2,FALSE)*(VLOOKUP('Matriz Nº2 Análisis'!D105,'Tabla 2-3-4-5'!$C$11:$D$13,2,FALSE)))&lt;3,"BAJO",IF((VLOOKUP(C105,'Tabla 2-3-4-5'!$C$11:$D$13,2,FALSE)*(VLOOKUP('Matriz Nº2 Análisis'!D105,'Tabla 2-3-4-5'!$C$11:$D$13,2,FALSE)))&gt;5,"ALTO","MEDIO")),"")</f>
        <v/>
      </c>
      <c r="F105" s="121" t="str">
        <f>IF(B105&lt;&gt;"",'Matriz Nº1 Identificación'!E105,"")</f>
        <v/>
      </c>
      <c r="G105" s="127"/>
      <c r="H105" s="127"/>
      <c r="I105" s="120" t="str">
        <f>IFERROR(IF((VLOOKUP(G105,'Tabla 2-3-4-5'!$C$11:$D$13,2,FALSE)*(VLOOKUP('Matriz Nº2 Análisis'!H105,'Tabla 2-3-4-5'!$C$11:$D$13,2,FALSE)))&lt;3,"BAJO",IF((VLOOKUP(G105,'Tabla 2-3-4-5'!$C$11:$D$13,2,FALSE)*(VLOOKUP('Matriz Nº2 Análisis'!H105,'Tabla 2-3-4-5'!$C$11:$D$13,2,FALSE)))&gt;5,"ALTO","MEDIO")),"")</f>
        <v/>
      </c>
      <c r="J105" s="2"/>
      <c r="K105" s="3"/>
      <c r="N105" s="3"/>
      <c r="O105" s="3"/>
      <c r="P105" s="3"/>
      <c r="Q105" s="3"/>
      <c r="R105" s="3"/>
      <c r="S105" s="3"/>
      <c r="T105" s="3"/>
      <c r="U105" s="3"/>
      <c r="V105" s="3"/>
      <c r="W105" s="3"/>
      <c r="X105" s="3"/>
      <c r="Y105" s="3"/>
      <c r="Z105" s="3"/>
      <c r="AA105" s="3"/>
      <c r="AB105" s="3"/>
      <c r="AC105" s="3"/>
    </row>
    <row r="106" spans="1:29" ht="83.25" customHeight="1" thickBot="1" x14ac:dyDescent="0.4">
      <c r="A106" s="119" t="str">
        <f>'Matriz Nº1 Identificación'!A106</f>
        <v>11. 7</v>
      </c>
      <c r="B106" s="120" t="str">
        <f>IF('Matriz Nº1 Identificación'!B106&lt;&gt;"",'Matriz Nº1 Identificación'!F106,"")</f>
        <v/>
      </c>
      <c r="C106" s="127"/>
      <c r="D106" s="127"/>
      <c r="E106" s="120" t="str">
        <f>IFERROR(IF((VLOOKUP(C106,'Tabla 2-3-4-5'!$C$11:$D$13,2,FALSE)*(VLOOKUP('Matriz Nº2 Análisis'!D106,'Tabla 2-3-4-5'!$C$11:$D$13,2,FALSE)))&lt;3,"BAJO",IF((VLOOKUP(C106,'Tabla 2-3-4-5'!$C$11:$D$13,2,FALSE)*(VLOOKUP('Matriz Nº2 Análisis'!D106,'Tabla 2-3-4-5'!$C$11:$D$13,2,FALSE)))&gt;5,"ALTO","MEDIO")),"")</f>
        <v/>
      </c>
      <c r="F106" s="121" t="str">
        <f>IF(B106&lt;&gt;"",'Matriz Nº1 Identificación'!E106,"")</f>
        <v/>
      </c>
      <c r="G106" s="127"/>
      <c r="H106" s="127"/>
      <c r="I106" s="120" t="str">
        <f>IFERROR(IF((VLOOKUP(G106,'Tabla 2-3-4-5'!$C$11:$D$13,2,FALSE)*(VLOOKUP('Matriz Nº2 Análisis'!H106,'Tabla 2-3-4-5'!$C$11:$D$13,2,FALSE)))&lt;3,"BAJO",IF((VLOOKUP(G106,'Tabla 2-3-4-5'!$C$11:$D$13,2,FALSE)*(VLOOKUP('Matriz Nº2 Análisis'!H106,'Tabla 2-3-4-5'!$C$11:$D$13,2,FALSE)))&gt;5,"ALTO","MEDIO")),"")</f>
        <v/>
      </c>
      <c r="J106" s="2"/>
      <c r="K106" s="3"/>
      <c r="N106" s="3"/>
      <c r="O106" s="3"/>
      <c r="P106" s="3"/>
      <c r="Q106" s="3"/>
      <c r="R106" s="3"/>
      <c r="S106" s="3"/>
      <c r="T106" s="3"/>
      <c r="U106" s="3"/>
      <c r="V106" s="3"/>
      <c r="W106" s="3"/>
      <c r="X106" s="3"/>
      <c r="Y106" s="3"/>
      <c r="Z106" s="3"/>
      <c r="AA106" s="3"/>
      <c r="AB106" s="3"/>
      <c r="AC106" s="3"/>
    </row>
    <row r="107" spans="1:29" ht="39.9" customHeight="1" thickBot="1" x14ac:dyDescent="0.4">
      <c r="A107" s="181" t="str">
        <f>'Matriz Nº1 Identificación'!A107</f>
        <v xml:space="preserve">Objetivo Estratégico: </v>
      </c>
      <c r="B107" s="477" t="str">
        <f>+'Matriz Nº1 Identificación'!B107:H107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07" s="478"/>
      <c r="D107" s="478"/>
      <c r="E107" s="478"/>
      <c r="F107" s="478"/>
      <c r="G107" s="478"/>
      <c r="H107" s="478"/>
      <c r="I107" s="479"/>
      <c r="J107" s="117"/>
    </row>
    <row r="108" spans="1:29" ht="39.9" customHeight="1" x14ac:dyDescent="0.35">
      <c r="A108" s="182" t="str">
        <f>'Matriz Nº1 Identificación'!A108</f>
        <v>Objetivo táctico</v>
      </c>
      <c r="B108" s="480" t="str">
        <f>+'Matriz Nº1 Identificación'!B108:H108</f>
        <v>12. Producir material de artes gráficas e impresos comerciales que cumplan con los lineamientos de calidad y conseguir una comunicación eficaz hacia el público.</v>
      </c>
      <c r="C108" s="481"/>
      <c r="D108" s="481"/>
      <c r="E108" s="481"/>
      <c r="F108" s="481"/>
      <c r="G108" s="481"/>
      <c r="H108" s="481"/>
      <c r="I108" s="482"/>
      <c r="J108" s="117"/>
    </row>
    <row r="109" spans="1:29" ht="83.25" customHeight="1" x14ac:dyDescent="0.35">
      <c r="A109" s="119" t="str">
        <f>'Matriz Nº1 Identificación'!A109</f>
        <v>12. 1</v>
      </c>
      <c r="B109" s="120" t="str">
        <f>IF('Matriz Nº1 Identificación'!B109&lt;&gt;"",'Matriz Nº1 Identificación'!F109,"")</f>
        <v>R004 Insumos</v>
      </c>
      <c r="C109" s="127" t="s">
        <v>951</v>
      </c>
      <c r="D109" s="127" t="s">
        <v>951</v>
      </c>
      <c r="E109" s="120" t="str">
        <f>IFERROR(IF((VLOOKUP(C109,'Tabla 2-3-4-5'!$C$11:$D$13,2,FALSE)*(VLOOKUP('Matriz Nº2 Análisis'!D109,'Tabla 2-3-4-5'!$C$11:$D$13,2,FALSE)))&lt;3,"BAJO",IF((VLOOKUP(C109,'Tabla 2-3-4-5'!$C$11:$D$13,2,FALSE)*(VLOOKUP('Matriz Nº2 Análisis'!D109,'Tabla 2-3-4-5'!$C$11:$D$13,2,FALSE)))&gt;5,"ALTO","MEDIO")),"")</f>
        <v>ALTO</v>
      </c>
      <c r="F109" s="121" t="str">
        <f>IF(B109&lt;&gt;"",'Matriz Nº1 Identificación'!E109,"")</f>
        <v xml:space="preserve">Buscar la coodinacion y planificacion entre el departamentos de comercializacion y la direccion de produccion, ya que varios insumos tienen fechas definidas en su caducidad y no se pueden almacenar grandes contidades. </v>
      </c>
      <c r="G109" s="127" t="s">
        <v>954</v>
      </c>
      <c r="H109" s="127" t="s">
        <v>950</v>
      </c>
      <c r="I109" s="120" t="str">
        <f>IFERROR(IF((VLOOKUP(G109,'Tabla 2-3-4-5'!$C$11:$D$13,2,FALSE)*(VLOOKUP('Matriz Nº2 Análisis'!H109,'Tabla 2-3-4-5'!$C$11:$D$13,2,FALSE)))&lt;3,"BAJO",IF((VLOOKUP(G109,'Tabla 2-3-4-5'!$C$11:$D$13,2,FALSE)*(VLOOKUP('Matriz Nº2 Análisis'!H109,'Tabla 2-3-4-5'!$C$11:$D$13,2,FALSE)))&gt;5,"ALTO","MEDIO")),"")</f>
        <v>BAJO</v>
      </c>
      <c r="J109" s="2"/>
      <c r="K109" s="3"/>
      <c r="N109" s="3"/>
      <c r="O109" s="3"/>
      <c r="P109" s="3"/>
      <c r="Q109" s="3"/>
      <c r="R109" s="3"/>
      <c r="S109" s="3"/>
      <c r="T109" s="3"/>
      <c r="U109" s="3"/>
      <c r="V109" s="3"/>
      <c r="W109" s="3"/>
      <c r="X109" s="3"/>
      <c r="Y109" s="3"/>
      <c r="Z109" s="3"/>
      <c r="AA109" s="3"/>
      <c r="AB109" s="3"/>
      <c r="AC109" s="3"/>
    </row>
    <row r="110" spans="1:29" ht="83.25" customHeight="1" x14ac:dyDescent="0.35">
      <c r="A110" s="119" t="str">
        <f>'Matriz Nº1 Identificación'!A110</f>
        <v>12. 2</v>
      </c>
      <c r="B110" s="120" t="str">
        <f>IF('Matriz Nº1 Identificación'!B110&lt;&gt;"",'Matriz Nº1 Identificación'!F110,"")</f>
        <v/>
      </c>
      <c r="C110" s="127"/>
      <c r="D110" s="127"/>
      <c r="E110" s="120" t="str">
        <f>IFERROR(IF((VLOOKUP(C110,'Tabla 2-3-4-5'!$C$11:$D$13,2,FALSE)*(VLOOKUP('Matriz Nº2 Análisis'!D110,'Tabla 2-3-4-5'!$C$11:$D$13,2,FALSE)))&lt;3,"BAJO",IF((VLOOKUP(C110,'Tabla 2-3-4-5'!$C$11:$D$13,2,FALSE)*(VLOOKUP('Matriz Nº2 Análisis'!D110,'Tabla 2-3-4-5'!$C$11:$D$13,2,FALSE)))&gt;5,"ALTO","MEDIO")),"")</f>
        <v/>
      </c>
      <c r="F110" s="121" t="str">
        <f>IF(B110&lt;&gt;"",'Matriz Nº1 Identificación'!E110,"")</f>
        <v/>
      </c>
      <c r="G110" s="127"/>
      <c r="H110" s="127"/>
      <c r="I110" s="120" t="str">
        <f>IFERROR(IF((VLOOKUP(G110,'Tabla 2-3-4-5'!$C$11:$D$13,2,FALSE)*(VLOOKUP('Matriz Nº2 Análisis'!H110,'Tabla 2-3-4-5'!$C$11:$D$13,2,FALSE)))&lt;3,"BAJO",IF((VLOOKUP(G110,'Tabla 2-3-4-5'!$C$11:$D$13,2,FALSE)*(VLOOKUP('Matriz Nº2 Análisis'!H110,'Tabla 2-3-4-5'!$C$11:$D$13,2,FALSE)))&gt;5,"ALTO","MEDIO")),"")</f>
        <v/>
      </c>
      <c r="J110" s="2"/>
      <c r="K110" s="3"/>
      <c r="N110" s="3"/>
      <c r="O110" s="3"/>
      <c r="P110" s="3"/>
      <c r="Q110" s="3"/>
      <c r="R110" s="3"/>
      <c r="S110" s="3"/>
      <c r="T110" s="3"/>
      <c r="U110" s="3"/>
      <c r="V110" s="3"/>
      <c r="W110" s="3"/>
      <c r="X110" s="3"/>
      <c r="Y110" s="3"/>
      <c r="Z110" s="3"/>
      <c r="AA110" s="3"/>
      <c r="AB110" s="3"/>
      <c r="AC110" s="3"/>
    </row>
    <row r="111" spans="1:29" ht="83.25" customHeight="1" x14ac:dyDescent="0.35">
      <c r="A111" s="119" t="str">
        <f>'Matriz Nº1 Identificación'!A111</f>
        <v>12. 3</v>
      </c>
      <c r="B111" s="120" t="str">
        <f>IF('Matriz Nº1 Identificación'!B111&lt;&gt;"",'Matriz Nº1 Identificación'!F111,"")</f>
        <v/>
      </c>
      <c r="C111" s="127"/>
      <c r="D111" s="127"/>
      <c r="E111" s="120" t="str">
        <f>IFERROR(IF((VLOOKUP(C111,'Tabla 2-3-4-5'!$C$11:$D$13,2,FALSE)*(VLOOKUP('Matriz Nº2 Análisis'!D111,'Tabla 2-3-4-5'!$C$11:$D$13,2,FALSE)))&lt;3,"BAJO",IF((VLOOKUP(C111,'Tabla 2-3-4-5'!$C$11:$D$13,2,FALSE)*(VLOOKUP('Matriz Nº2 Análisis'!D111,'Tabla 2-3-4-5'!$C$11:$D$13,2,FALSE)))&gt;5,"ALTO","MEDIO")),"")</f>
        <v/>
      </c>
      <c r="F111" s="121" t="str">
        <f>IF(B111&lt;&gt;"",'Matriz Nº1 Identificación'!E111,"")</f>
        <v/>
      </c>
      <c r="G111" s="127"/>
      <c r="H111" s="127"/>
      <c r="I111" s="120" t="str">
        <f>IFERROR(IF((VLOOKUP(G111,'Tabla 2-3-4-5'!$C$11:$D$13,2,FALSE)*(VLOOKUP('Matriz Nº2 Análisis'!H111,'Tabla 2-3-4-5'!$C$11:$D$13,2,FALSE)))&lt;3,"BAJO",IF((VLOOKUP(G111,'Tabla 2-3-4-5'!$C$11:$D$13,2,FALSE)*(VLOOKUP('Matriz Nº2 Análisis'!H111,'Tabla 2-3-4-5'!$C$11:$D$13,2,FALSE)))&gt;5,"ALTO","MEDIO")),"")</f>
        <v/>
      </c>
      <c r="J111" s="2"/>
      <c r="K111" s="3"/>
      <c r="N111" s="3"/>
      <c r="O111" s="3"/>
      <c r="P111" s="3"/>
      <c r="Q111" s="3"/>
      <c r="R111" s="3"/>
      <c r="S111" s="3"/>
      <c r="T111" s="3"/>
      <c r="U111" s="3"/>
      <c r="V111" s="3"/>
      <c r="W111" s="3"/>
      <c r="X111" s="3"/>
      <c r="Y111" s="3"/>
      <c r="Z111" s="3"/>
      <c r="AA111" s="3"/>
      <c r="AB111" s="3"/>
      <c r="AC111" s="3"/>
    </row>
    <row r="112" spans="1:29" ht="83.25" customHeight="1" x14ac:dyDescent="0.35">
      <c r="A112" s="119" t="str">
        <f>'Matriz Nº1 Identificación'!A112</f>
        <v>12. 4</v>
      </c>
      <c r="B112" s="120" t="str">
        <f>IF('Matriz Nº1 Identificación'!B112&lt;&gt;"",'Matriz Nº1 Identificación'!F112,"")</f>
        <v/>
      </c>
      <c r="C112" s="127"/>
      <c r="D112" s="127"/>
      <c r="E112" s="120" t="str">
        <f>IFERROR(IF((VLOOKUP(C112,'Tabla 2-3-4-5'!$C$11:$D$13,2,FALSE)*(VLOOKUP('Matriz Nº2 Análisis'!D112,'Tabla 2-3-4-5'!$C$11:$D$13,2,FALSE)))&lt;3,"BAJO",IF((VLOOKUP(C112,'Tabla 2-3-4-5'!$C$11:$D$13,2,FALSE)*(VLOOKUP('Matriz Nº2 Análisis'!D112,'Tabla 2-3-4-5'!$C$11:$D$13,2,FALSE)))&gt;5,"ALTO","MEDIO")),"")</f>
        <v/>
      </c>
      <c r="F112" s="121" t="str">
        <f>IF(B112&lt;&gt;"",'Matriz Nº1 Identificación'!E112,"")</f>
        <v/>
      </c>
      <c r="G112" s="127"/>
      <c r="H112" s="127"/>
      <c r="I112" s="120" t="str">
        <f>IFERROR(IF((VLOOKUP(G112,'Tabla 2-3-4-5'!$C$11:$D$13,2,FALSE)*(VLOOKUP('Matriz Nº2 Análisis'!H112,'Tabla 2-3-4-5'!$C$11:$D$13,2,FALSE)))&lt;3,"BAJO",IF((VLOOKUP(G112,'Tabla 2-3-4-5'!$C$11:$D$13,2,FALSE)*(VLOOKUP('Matriz Nº2 Análisis'!H112,'Tabla 2-3-4-5'!$C$11:$D$13,2,FALSE)))&gt;5,"ALTO","MEDIO")),"")</f>
        <v/>
      </c>
      <c r="J112" s="2"/>
      <c r="K112" s="3"/>
      <c r="N112" s="3"/>
      <c r="O112" s="3"/>
      <c r="P112" s="3"/>
      <c r="Q112" s="3"/>
      <c r="R112" s="3"/>
      <c r="S112" s="3"/>
      <c r="T112" s="3"/>
      <c r="U112" s="3"/>
      <c r="V112" s="3"/>
      <c r="W112" s="3"/>
      <c r="X112" s="3"/>
      <c r="Y112" s="3"/>
      <c r="Z112" s="3"/>
      <c r="AA112" s="3"/>
      <c r="AB112" s="3"/>
      <c r="AC112" s="3"/>
    </row>
    <row r="113" spans="1:29" ht="83.25" customHeight="1" x14ac:dyDescent="0.35">
      <c r="A113" s="119" t="str">
        <f>'Matriz Nº1 Identificación'!A113</f>
        <v>12. 5</v>
      </c>
      <c r="B113" s="120" t="str">
        <f>IF('Matriz Nº1 Identificación'!B113&lt;&gt;"",'Matriz Nº1 Identificación'!F113,"")</f>
        <v/>
      </c>
      <c r="C113" s="127"/>
      <c r="D113" s="127"/>
      <c r="E113" s="120" t="str">
        <f>IFERROR(IF((VLOOKUP(C113,'Tabla 2-3-4-5'!$C$11:$D$13,2,FALSE)*(VLOOKUP('Matriz Nº2 Análisis'!D113,'Tabla 2-3-4-5'!$C$11:$D$13,2,FALSE)))&lt;3,"BAJO",IF((VLOOKUP(C113,'Tabla 2-3-4-5'!$C$11:$D$13,2,FALSE)*(VLOOKUP('Matriz Nº2 Análisis'!D113,'Tabla 2-3-4-5'!$C$11:$D$13,2,FALSE)))&gt;5,"ALTO","MEDIO")),"")</f>
        <v/>
      </c>
      <c r="F113" s="121" t="str">
        <f>IF(B113&lt;&gt;"",'Matriz Nº1 Identificación'!E113,"")</f>
        <v/>
      </c>
      <c r="G113" s="127"/>
      <c r="H113" s="127"/>
      <c r="I113" s="120" t="str">
        <f>IFERROR(IF((VLOOKUP(G113,'Tabla 2-3-4-5'!$C$11:$D$13,2,FALSE)*(VLOOKUP('Matriz Nº2 Análisis'!H113,'Tabla 2-3-4-5'!$C$11:$D$13,2,FALSE)))&lt;3,"BAJO",IF((VLOOKUP(G113,'Tabla 2-3-4-5'!$C$11:$D$13,2,FALSE)*(VLOOKUP('Matriz Nº2 Análisis'!H113,'Tabla 2-3-4-5'!$C$11:$D$13,2,FALSE)))&gt;5,"ALTO","MEDIO")),"")</f>
        <v/>
      </c>
      <c r="J113" s="2"/>
      <c r="K113" s="3"/>
      <c r="N113" s="3"/>
      <c r="O113" s="3"/>
      <c r="P113" s="3"/>
      <c r="Q113" s="3"/>
      <c r="R113" s="3"/>
      <c r="S113" s="3"/>
      <c r="T113" s="3"/>
      <c r="U113" s="3"/>
      <c r="V113" s="3"/>
      <c r="W113" s="3"/>
      <c r="X113" s="3"/>
      <c r="Y113" s="3"/>
      <c r="Z113" s="3"/>
      <c r="AA113" s="3"/>
      <c r="AB113" s="3"/>
      <c r="AC113" s="3"/>
    </row>
    <row r="114" spans="1:29" ht="83.25" customHeight="1" x14ac:dyDescent="0.35">
      <c r="A114" s="119" t="str">
        <f>'Matriz Nº1 Identificación'!A114</f>
        <v>12. 6</v>
      </c>
      <c r="B114" s="120" t="str">
        <f>IF('Matriz Nº1 Identificación'!B114&lt;&gt;"",'Matriz Nº1 Identificación'!F114,"")</f>
        <v/>
      </c>
      <c r="C114" s="127"/>
      <c r="D114" s="127"/>
      <c r="E114" s="120" t="str">
        <f>IFERROR(IF((VLOOKUP(C114,'Tabla 2-3-4-5'!$C$11:$D$13,2,FALSE)*(VLOOKUP('Matriz Nº2 Análisis'!D114,'Tabla 2-3-4-5'!$C$11:$D$13,2,FALSE)))&lt;3,"BAJO",IF((VLOOKUP(C114,'Tabla 2-3-4-5'!$C$11:$D$13,2,FALSE)*(VLOOKUP('Matriz Nº2 Análisis'!D114,'Tabla 2-3-4-5'!$C$11:$D$13,2,FALSE)))&gt;5,"ALTO","MEDIO")),"")</f>
        <v/>
      </c>
      <c r="F114" s="121" t="str">
        <f>IF(B114&lt;&gt;"",'Matriz Nº1 Identificación'!E114,"")</f>
        <v/>
      </c>
      <c r="G114" s="127"/>
      <c r="H114" s="127"/>
      <c r="I114" s="120" t="str">
        <f>IFERROR(IF((VLOOKUP(G114,'Tabla 2-3-4-5'!$C$11:$D$13,2,FALSE)*(VLOOKUP('Matriz Nº2 Análisis'!H114,'Tabla 2-3-4-5'!$C$11:$D$13,2,FALSE)))&lt;3,"BAJO",IF((VLOOKUP(G114,'Tabla 2-3-4-5'!$C$11:$D$13,2,FALSE)*(VLOOKUP('Matriz Nº2 Análisis'!H114,'Tabla 2-3-4-5'!$C$11:$D$13,2,FALSE)))&gt;5,"ALTO","MEDIO")),"")</f>
        <v/>
      </c>
      <c r="J114" s="2"/>
      <c r="K114" s="3"/>
      <c r="N114" s="3"/>
      <c r="O114" s="3"/>
      <c r="P114" s="3"/>
      <c r="Q114" s="3"/>
      <c r="R114" s="3"/>
      <c r="S114" s="3"/>
      <c r="T114" s="3"/>
      <c r="U114" s="3"/>
      <c r="V114" s="3"/>
      <c r="W114" s="3"/>
      <c r="X114" s="3"/>
      <c r="Y114" s="3"/>
      <c r="Z114" s="3"/>
      <c r="AA114" s="3"/>
      <c r="AB114" s="3"/>
      <c r="AC114" s="3"/>
    </row>
    <row r="115" spans="1:29" ht="83.25" customHeight="1" thickBot="1" x14ac:dyDescent="0.4">
      <c r="A115" s="119" t="str">
        <f>'Matriz Nº1 Identificación'!A115</f>
        <v>12. 7</v>
      </c>
      <c r="B115" s="120" t="str">
        <f>IF('Matriz Nº1 Identificación'!B115&lt;&gt;"",'Matriz Nº1 Identificación'!F115,"")</f>
        <v/>
      </c>
      <c r="C115" s="127"/>
      <c r="D115" s="127"/>
      <c r="E115" s="120" t="str">
        <f>IFERROR(IF((VLOOKUP(C115,'Tabla 2-3-4-5'!$C$11:$D$13,2,FALSE)*(VLOOKUP('Matriz Nº2 Análisis'!D115,'Tabla 2-3-4-5'!$C$11:$D$13,2,FALSE)))&lt;3,"BAJO",IF((VLOOKUP(C115,'Tabla 2-3-4-5'!$C$11:$D$13,2,FALSE)*(VLOOKUP('Matriz Nº2 Análisis'!D115,'Tabla 2-3-4-5'!$C$11:$D$13,2,FALSE)))&gt;5,"ALTO","MEDIO")),"")</f>
        <v/>
      </c>
      <c r="F115" s="121" t="str">
        <f>IF(B115&lt;&gt;"",'Matriz Nº1 Identificación'!E115,"")</f>
        <v/>
      </c>
      <c r="G115" s="127"/>
      <c r="H115" s="127"/>
      <c r="I115" s="120" t="str">
        <f>IFERROR(IF((VLOOKUP(G115,'Tabla 2-3-4-5'!$C$11:$D$13,2,FALSE)*(VLOOKUP('Matriz Nº2 Análisis'!H115,'Tabla 2-3-4-5'!$C$11:$D$13,2,FALSE)))&lt;3,"BAJO",IF((VLOOKUP(G115,'Tabla 2-3-4-5'!$C$11:$D$13,2,FALSE)*(VLOOKUP('Matriz Nº2 Análisis'!H115,'Tabla 2-3-4-5'!$C$11:$D$13,2,FALSE)))&gt;5,"ALTO","MEDIO")),"")</f>
        <v/>
      </c>
      <c r="J115" s="2"/>
      <c r="K115" s="3"/>
      <c r="N115" s="3"/>
      <c r="O115" s="3"/>
      <c r="P115" s="3"/>
      <c r="Q115" s="3"/>
      <c r="R115" s="3"/>
      <c r="S115" s="3"/>
      <c r="T115" s="3"/>
      <c r="U115" s="3"/>
      <c r="V115" s="3"/>
      <c r="W115" s="3"/>
      <c r="X115" s="3"/>
      <c r="Y115" s="3"/>
      <c r="Z115" s="3"/>
      <c r="AA115" s="3"/>
      <c r="AB115" s="3"/>
      <c r="AC115" s="3"/>
    </row>
    <row r="116" spans="1:29" ht="39.9" customHeight="1" thickBot="1" x14ac:dyDescent="0.4">
      <c r="A116" s="181" t="str">
        <f>'Matriz Nº1 Identificación'!A116</f>
        <v xml:space="preserve">Objetivo Estratégico: </v>
      </c>
      <c r="B116" s="477" t="str">
        <f>+'Matriz Nº1 Identificación'!B116:H116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16" s="478"/>
      <c r="D116" s="478"/>
      <c r="E116" s="478"/>
      <c r="F116" s="478"/>
      <c r="G116" s="478"/>
      <c r="H116" s="478"/>
      <c r="I116" s="479"/>
      <c r="J116" s="117"/>
    </row>
    <row r="117" spans="1:29" ht="39.9" customHeight="1" x14ac:dyDescent="0.35">
      <c r="A117" s="182" t="str">
        <f>'Matriz Nº1 Identificación'!A117</f>
        <v>Objetivo táctico</v>
      </c>
      <c r="B117" s="480" t="str">
        <f>+'Matriz Nº1 Identificación'!B117:H117</f>
        <v>13. Producir material de artes gráficas e impresos comerciales que cumplan con los lineamientos de calidad y conseguir una comunicación eficaz hacia el público.</v>
      </c>
      <c r="C117" s="481"/>
      <c r="D117" s="481"/>
      <c r="E117" s="481"/>
      <c r="F117" s="481"/>
      <c r="G117" s="481"/>
      <c r="H117" s="481"/>
      <c r="I117" s="482"/>
      <c r="J117" s="117"/>
    </row>
    <row r="118" spans="1:29" ht="83.25" customHeight="1" x14ac:dyDescent="0.35">
      <c r="A118" s="119" t="str">
        <f>'Matriz Nº1 Identificación'!A118</f>
        <v>13. 1</v>
      </c>
      <c r="B118" s="120" t="str">
        <f>IF('Matriz Nº1 Identificación'!B118&lt;&gt;"",'Matriz Nº1 Identificación'!F118,"")</f>
        <v>R004 Insumos</v>
      </c>
      <c r="C118" s="127" t="s">
        <v>950</v>
      </c>
      <c r="D118" s="127" t="s">
        <v>951</v>
      </c>
      <c r="E118" s="120" t="str">
        <f>IFERROR(IF((VLOOKUP(C118,'Tabla 2-3-4-5'!$C$11:$D$13,2,FALSE)*(VLOOKUP('Matriz Nº2 Análisis'!D118,'Tabla 2-3-4-5'!$C$11:$D$13,2,FALSE)))&lt;3,"BAJO",IF((VLOOKUP(C118,'Tabla 2-3-4-5'!$C$11:$D$13,2,FALSE)*(VLOOKUP('Matriz Nº2 Análisis'!D118,'Tabla 2-3-4-5'!$C$11:$D$13,2,FALSE)))&gt;5,"ALTO","MEDIO")),"")</f>
        <v>ALTO</v>
      </c>
      <c r="F118" s="121" t="str">
        <f>IF(B118&lt;&gt;"",'Matriz Nº1 Identificación'!E118,"")</f>
        <v xml:space="preserve">Buscar la coodinacion y planificacion entre el departamentos de comercializacion y la direccion de produccion, ya que varios insumos tienen fechas definidas en su caducidad y no se pueden almacenar grandes contidades. </v>
      </c>
      <c r="G118" s="127" t="s">
        <v>954</v>
      </c>
      <c r="H118" s="127" t="s">
        <v>950</v>
      </c>
      <c r="I118" s="120" t="str">
        <f>IFERROR(IF((VLOOKUP(G118,'Tabla 2-3-4-5'!$C$11:$D$13,2,FALSE)*(VLOOKUP('Matriz Nº2 Análisis'!H118,'Tabla 2-3-4-5'!$C$11:$D$13,2,FALSE)))&lt;3,"BAJO",IF((VLOOKUP(G118,'Tabla 2-3-4-5'!$C$11:$D$13,2,FALSE)*(VLOOKUP('Matriz Nº2 Análisis'!H118,'Tabla 2-3-4-5'!$C$11:$D$13,2,FALSE)))&gt;5,"ALTO","MEDIO")),"")</f>
        <v>BAJO</v>
      </c>
      <c r="J118" s="2"/>
      <c r="K118" s="3"/>
      <c r="N118" s="3"/>
      <c r="O118" s="3"/>
      <c r="P118" s="3"/>
      <c r="Q118" s="3"/>
      <c r="R118" s="3"/>
      <c r="S118" s="3"/>
      <c r="T118" s="3"/>
      <c r="U118" s="3"/>
      <c r="V118" s="3"/>
      <c r="W118" s="3"/>
      <c r="X118" s="3"/>
      <c r="Y118" s="3"/>
      <c r="Z118" s="3"/>
      <c r="AA118" s="3"/>
      <c r="AB118" s="3"/>
      <c r="AC118" s="3"/>
    </row>
    <row r="119" spans="1:29" ht="83.25" customHeight="1" x14ac:dyDescent="0.35">
      <c r="A119" s="119" t="str">
        <f>'Matriz Nº1 Identificación'!A119</f>
        <v>13. 2</v>
      </c>
      <c r="B119" s="120" t="str">
        <f>IF('Matriz Nº1 Identificación'!B119&lt;&gt;"",'Matriz Nº1 Identificación'!F119,"")</f>
        <v/>
      </c>
      <c r="C119" s="127"/>
      <c r="D119" s="127"/>
      <c r="E119" s="120" t="str">
        <f>IFERROR(IF((VLOOKUP(C119,'Tabla 2-3-4-5'!$C$11:$D$13,2,FALSE)*(VLOOKUP('Matriz Nº2 Análisis'!D119,'Tabla 2-3-4-5'!$C$11:$D$13,2,FALSE)))&lt;3,"BAJO",IF((VLOOKUP(C119,'Tabla 2-3-4-5'!$C$11:$D$13,2,FALSE)*(VLOOKUP('Matriz Nº2 Análisis'!D119,'Tabla 2-3-4-5'!$C$11:$D$13,2,FALSE)))&gt;5,"ALTO","MEDIO")),"")</f>
        <v/>
      </c>
      <c r="F119" s="121" t="str">
        <f>IF(B119&lt;&gt;"",'Matriz Nº1 Identificación'!E119,"")</f>
        <v/>
      </c>
      <c r="G119" s="127"/>
      <c r="H119" s="127"/>
      <c r="I119" s="120" t="str">
        <f>IFERROR(IF((VLOOKUP(G119,'Tabla 2-3-4-5'!$C$11:$D$13,2,FALSE)*(VLOOKUP('Matriz Nº2 Análisis'!H119,'Tabla 2-3-4-5'!$C$11:$D$13,2,FALSE)))&lt;3,"BAJO",IF((VLOOKUP(G119,'Tabla 2-3-4-5'!$C$11:$D$13,2,FALSE)*(VLOOKUP('Matriz Nº2 Análisis'!H119,'Tabla 2-3-4-5'!$C$11:$D$13,2,FALSE)))&gt;5,"ALTO","MEDIO")),"")</f>
        <v/>
      </c>
      <c r="J119" s="2"/>
      <c r="K119" s="3"/>
      <c r="N119" s="3"/>
      <c r="O119" s="3"/>
      <c r="P119" s="3"/>
      <c r="Q119" s="3"/>
      <c r="R119" s="3"/>
      <c r="S119" s="3"/>
      <c r="T119" s="3"/>
      <c r="U119" s="3"/>
      <c r="V119" s="3"/>
      <c r="W119" s="3"/>
      <c r="X119" s="3"/>
      <c r="Y119" s="3"/>
      <c r="Z119" s="3"/>
      <c r="AA119" s="3"/>
      <c r="AB119" s="3"/>
      <c r="AC119" s="3"/>
    </row>
    <row r="120" spans="1:29" ht="83.25" customHeight="1" x14ac:dyDescent="0.35">
      <c r="A120" s="119" t="str">
        <f>'Matriz Nº1 Identificación'!A120</f>
        <v>13. 3</v>
      </c>
      <c r="B120" s="120" t="str">
        <f>IF('Matriz Nº1 Identificación'!B120&lt;&gt;"",'Matriz Nº1 Identificación'!F120,"")</f>
        <v/>
      </c>
      <c r="C120" s="127"/>
      <c r="D120" s="127"/>
      <c r="E120" s="120" t="str">
        <f>IFERROR(IF((VLOOKUP(C120,'Tabla 2-3-4-5'!$C$11:$D$13,2,FALSE)*(VLOOKUP('Matriz Nº2 Análisis'!D120,'Tabla 2-3-4-5'!$C$11:$D$13,2,FALSE)))&lt;3,"BAJO",IF((VLOOKUP(C120,'Tabla 2-3-4-5'!$C$11:$D$13,2,FALSE)*(VLOOKUP('Matriz Nº2 Análisis'!D120,'Tabla 2-3-4-5'!$C$11:$D$13,2,FALSE)))&gt;5,"ALTO","MEDIO")),"")</f>
        <v/>
      </c>
      <c r="F120" s="121" t="str">
        <f>IF(B120&lt;&gt;"",'Matriz Nº1 Identificación'!E120,"")</f>
        <v/>
      </c>
      <c r="G120" s="127"/>
      <c r="H120" s="127"/>
      <c r="I120" s="120" t="str">
        <f>IFERROR(IF((VLOOKUP(G120,'Tabla 2-3-4-5'!$C$11:$D$13,2,FALSE)*(VLOOKUP('Matriz Nº2 Análisis'!H120,'Tabla 2-3-4-5'!$C$11:$D$13,2,FALSE)))&lt;3,"BAJO",IF((VLOOKUP(G120,'Tabla 2-3-4-5'!$C$11:$D$13,2,FALSE)*(VLOOKUP('Matriz Nº2 Análisis'!H120,'Tabla 2-3-4-5'!$C$11:$D$13,2,FALSE)))&gt;5,"ALTO","MEDIO")),"")</f>
        <v/>
      </c>
      <c r="J120" s="2"/>
      <c r="K120" s="3"/>
      <c r="N120" s="3"/>
      <c r="O120" s="3"/>
      <c r="P120" s="3"/>
      <c r="Q120" s="3"/>
      <c r="R120" s="3"/>
      <c r="S120" s="3"/>
      <c r="T120" s="3"/>
      <c r="U120" s="3"/>
      <c r="V120" s="3"/>
      <c r="W120" s="3"/>
      <c r="X120" s="3"/>
      <c r="Y120" s="3"/>
      <c r="Z120" s="3"/>
      <c r="AA120" s="3"/>
      <c r="AB120" s="3"/>
      <c r="AC120" s="3"/>
    </row>
    <row r="121" spans="1:29" ht="83.25" customHeight="1" x14ac:dyDescent="0.35">
      <c r="A121" s="119" t="str">
        <f>'Matriz Nº1 Identificación'!A121</f>
        <v>13. 4</v>
      </c>
      <c r="B121" s="120" t="str">
        <f>IF('Matriz Nº1 Identificación'!B121&lt;&gt;"",'Matriz Nº1 Identificación'!F121,"")</f>
        <v/>
      </c>
      <c r="C121" s="127"/>
      <c r="D121" s="127"/>
      <c r="E121" s="120" t="str">
        <f>IFERROR(IF((VLOOKUP(C121,'Tabla 2-3-4-5'!$C$11:$D$13,2,FALSE)*(VLOOKUP('Matriz Nº2 Análisis'!D121,'Tabla 2-3-4-5'!$C$11:$D$13,2,FALSE)))&lt;3,"BAJO",IF((VLOOKUP(C121,'Tabla 2-3-4-5'!$C$11:$D$13,2,FALSE)*(VLOOKUP('Matriz Nº2 Análisis'!D121,'Tabla 2-3-4-5'!$C$11:$D$13,2,FALSE)))&gt;5,"ALTO","MEDIO")),"")</f>
        <v/>
      </c>
      <c r="F121" s="121" t="str">
        <f>IF(B121&lt;&gt;"",'Matriz Nº1 Identificación'!E121,"")</f>
        <v/>
      </c>
      <c r="G121" s="127"/>
      <c r="H121" s="127"/>
      <c r="I121" s="120" t="str">
        <f>IFERROR(IF((VLOOKUP(G121,'Tabla 2-3-4-5'!$C$11:$D$13,2,FALSE)*(VLOOKUP('Matriz Nº2 Análisis'!H121,'Tabla 2-3-4-5'!$C$11:$D$13,2,FALSE)))&lt;3,"BAJO",IF((VLOOKUP(G121,'Tabla 2-3-4-5'!$C$11:$D$13,2,FALSE)*(VLOOKUP('Matriz Nº2 Análisis'!H121,'Tabla 2-3-4-5'!$C$11:$D$13,2,FALSE)))&gt;5,"ALTO","MEDIO")),"")</f>
        <v/>
      </c>
      <c r="J121" s="2"/>
      <c r="K121" s="3"/>
      <c r="N121" s="3"/>
      <c r="O121" s="3"/>
      <c r="P121" s="3"/>
      <c r="Q121" s="3"/>
      <c r="R121" s="3"/>
      <c r="S121" s="3"/>
      <c r="T121" s="3"/>
      <c r="U121" s="3"/>
      <c r="V121" s="3"/>
      <c r="W121" s="3"/>
      <c r="X121" s="3"/>
      <c r="Y121" s="3"/>
      <c r="Z121" s="3"/>
      <c r="AA121" s="3"/>
      <c r="AB121" s="3"/>
      <c r="AC121" s="3"/>
    </row>
    <row r="122" spans="1:29" ht="83.25" customHeight="1" x14ac:dyDescent="0.35">
      <c r="A122" s="119" t="str">
        <f>'Matriz Nº1 Identificación'!A122</f>
        <v>13. 5</v>
      </c>
      <c r="B122" s="120" t="str">
        <f>IF('Matriz Nº1 Identificación'!B122&lt;&gt;"",'Matriz Nº1 Identificación'!F122,"")</f>
        <v/>
      </c>
      <c r="C122" s="127"/>
      <c r="D122" s="127"/>
      <c r="E122" s="120" t="str">
        <f>IFERROR(IF((VLOOKUP(C122,'Tabla 2-3-4-5'!$C$11:$D$13,2,FALSE)*(VLOOKUP('Matriz Nº2 Análisis'!D122,'Tabla 2-3-4-5'!$C$11:$D$13,2,FALSE)))&lt;3,"BAJO",IF((VLOOKUP(C122,'Tabla 2-3-4-5'!$C$11:$D$13,2,FALSE)*(VLOOKUP('Matriz Nº2 Análisis'!D122,'Tabla 2-3-4-5'!$C$11:$D$13,2,FALSE)))&gt;5,"ALTO","MEDIO")),"")</f>
        <v/>
      </c>
      <c r="F122" s="121" t="str">
        <f>IF(B122&lt;&gt;"",'Matriz Nº1 Identificación'!E122,"")</f>
        <v/>
      </c>
      <c r="G122" s="127"/>
      <c r="H122" s="127"/>
      <c r="I122" s="120" t="str">
        <f>IFERROR(IF((VLOOKUP(G122,'Tabla 2-3-4-5'!$C$11:$D$13,2,FALSE)*(VLOOKUP('Matriz Nº2 Análisis'!H122,'Tabla 2-3-4-5'!$C$11:$D$13,2,FALSE)))&lt;3,"BAJO",IF((VLOOKUP(G122,'Tabla 2-3-4-5'!$C$11:$D$13,2,FALSE)*(VLOOKUP('Matriz Nº2 Análisis'!H122,'Tabla 2-3-4-5'!$C$11:$D$13,2,FALSE)))&gt;5,"ALTO","MEDIO")),"")</f>
        <v/>
      </c>
      <c r="J122" s="2"/>
      <c r="K122" s="3"/>
      <c r="N122" s="3"/>
      <c r="O122" s="3"/>
      <c r="P122" s="3"/>
      <c r="Q122" s="3"/>
      <c r="R122" s="3"/>
      <c r="S122" s="3"/>
      <c r="T122" s="3"/>
      <c r="U122" s="3"/>
      <c r="V122" s="3"/>
      <c r="W122" s="3"/>
      <c r="X122" s="3"/>
      <c r="Y122" s="3"/>
      <c r="Z122" s="3"/>
      <c r="AA122" s="3"/>
      <c r="AB122" s="3"/>
      <c r="AC122" s="3"/>
    </row>
    <row r="123" spans="1:29" ht="83.25" customHeight="1" x14ac:dyDescent="0.35">
      <c r="A123" s="119" t="str">
        <f>'Matriz Nº1 Identificación'!A123</f>
        <v>13. 6</v>
      </c>
      <c r="B123" s="120" t="str">
        <f>IF('Matriz Nº1 Identificación'!B123&lt;&gt;"",'Matriz Nº1 Identificación'!F123,"")</f>
        <v/>
      </c>
      <c r="C123" s="127"/>
      <c r="D123" s="127"/>
      <c r="E123" s="120" t="str">
        <f>IFERROR(IF((VLOOKUP(C123,'Tabla 2-3-4-5'!$C$11:$D$13,2,FALSE)*(VLOOKUP('Matriz Nº2 Análisis'!D123,'Tabla 2-3-4-5'!$C$11:$D$13,2,FALSE)))&lt;3,"BAJO",IF((VLOOKUP(C123,'Tabla 2-3-4-5'!$C$11:$D$13,2,FALSE)*(VLOOKUP('Matriz Nº2 Análisis'!D123,'Tabla 2-3-4-5'!$C$11:$D$13,2,FALSE)))&gt;5,"ALTO","MEDIO")),"")</f>
        <v/>
      </c>
      <c r="F123" s="121" t="str">
        <f>IF(B123&lt;&gt;"",'Matriz Nº1 Identificación'!E123,"")</f>
        <v/>
      </c>
      <c r="G123" s="127"/>
      <c r="H123" s="127"/>
      <c r="I123" s="120" t="str">
        <f>IFERROR(IF((VLOOKUP(G123,'Tabla 2-3-4-5'!$C$11:$D$13,2,FALSE)*(VLOOKUP('Matriz Nº2 Análisis'!H123,'Tabla 2-3-4-5'!$C$11:$D$13,2,FALSE)))&lt;3,"BAJO",IF((VLOOKUP(G123,'Tabla 2-3-4-5'!$C$11:$D$13,2,FALSE)*(VLOOKUP('Matriz Nº2 Análisis'!H123,'Tabla 2-3-4-5'!$C$11:$D$13,2,FALSE)))&gt;5,"ALTO","MEDIO")),"")</f>
        <v/>
      </c>
      <c r="J123" s="2"/>
      <c r="K123" s="3"/>
      <c r="N123" s="3"/>
      <c r="O123" s="3"/>
      <c r="P123" s="3"/>
      <c r="Q123" s="3"/>
      <c r="R123" s="3"/>
      <c r="S123" s="3"/>
      <c r="T123" s="3"/>
      <c r="U123" s="3"/>
      <c r="V123" s="3"/>
      <c r="W123" s="3"/>
      <c r="X123" s="3"/>
      <c r="Y123" s="3"/>
      <c r="Z123" s="3"/>
      <c r="AA123" s="3"/>
      <c r="AB123" s="3"/>
      <c r="AC123" s="3"/>
    </row>
    <row r="124" spans="1:29" ht="83.25" customHeight="1" thickBot="1" x14ac:dyDescent="0.4">
      <c r="A124" s="119" t="str">
        <f>'Matriz Nº1 Identificación'!A124</f>
        <v>13. 7</v>
      </c>
      <c r="B124" s="120" t="str">
        <f>IF('Matriz Nº1 Identificación'!B124&lt;&gt;"",'Matriz Nº1 Identificación'!F124,"")</f>
        <v/>
      </c>
      <c r="C124" s="127"/>
      <c r="D124" s="127"/>
      <c r="E124" s="120" t="str">
        <f>IFERROR(IF((VLOOKUP(C124,'Tabla 2-3-4-5'!$C$11:$D$13,2,FALSE)*(VLOOKUP('Matriz Nº2 Análisis'!D124,'Tabla 2-3-4-5'!$C$11:$D$13,2,FALSE)))&lt;3,"BAJO",IF((VLOOKUP(C124,'Tabla 2-3-4-5'!$C$11:$D$13,2,FALSE)*(VLOOKUP('Matriz Nº2 Análisis'!D124,'Tabla 2-3-4-5'!$C$11:$D$13,2,FALSE)))&gt;5,"ALTO","MEDIO")),"")</f>
        <v/>
      </c>
      <c r="F124" s="121" t="str">
        <f>IF(B124&lt;&gt;"",'Matriz Nº1 Identificación'!E124,"")</f>
        <v/>
      </c>
      <c r="G124" s="127"/>
      <c r="H124" s="127"/>
      <c r="I124" s="120" t="str">
        <f>IFERROR(IF((VLOOKUP(G124,'Tabla 2-3-4-5'!$C$11:$D$13,2,FALSE)*(VLOOKUP('Matriz Nº2 Análisis'!H124,'Tabla 2-3-4-5'!$C$11:$D$13,2,FALSE)))&lt;3,"BAJO",IF((VLOOKUP(G124,'Tabla 2-3-4-5'!$C$11:$D$13,2,FALSE)*(VLOOKUP('Matriz Nº2 Análisis'!H124,'Tabla 2-3-4-5'!$C$11:$D$13,2,FALSE)))&gt;5,"ALTO","MEDIO")),"")</f>
        <v/>
      </c>
      <c r="J124" s="2"/>
      <c r="K124" s="3"/>
      <c r="N124" s="3"/>
      <c r="O124" s="3"/>
      <c r="P124" s="3"/>
      <c r="Q124" s="3"/>
      <c r="R124" s="3"/>
      <c r="S124" s="3"/>
      <c r="T124" s="3"/>
      <c r="U124" s="3"/>
      <c r="V124" s="3"/>
      <c r="W124" s="3"/>
      <c r="X124" s="3"/>
      <c r="Y124" s="3"/>
      <c r="Z124" s="3"/>
      <c r="AA124" s="3"/>
      <c r="AB124" s="3"/>
      <c r="AC124" s="3"/>
    </row>
    <row r="125" spans="1:29" ht="39.9" customHeight="1" thickBot="1" x14ac:dyDescent="0.4">
      <c r="A125" s="181" t="str">
        <f>'Matriz Nº1 Identificación'!A125</f>
        <v xml:space="preserve">Objetivo Estratégico: </v>
      </c>
      <c r="B125" s="477" t="str">
        <f>+'Matriz Nº1 Identificación'!B125:H125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25" s="478"/>
      <c r="D125" s="478"/>
      <c r="E125" s="478"/>
      <c r="F125" s="478"/>
      <c r="G125" s="478"/>
      <c r="H125" s="478"/>
      <c r="I125" s="479"/>
      <c r="J125" s="117"/>
    </row>
    <row r="126" spans="1:29" ht="39.9" customHeight="1" x14ac:dyDescent="0.35">
      <c r="A126" s="182" t="str">
        <f>'Matriz Nº1 Identificación'!A126</f>
        <v>Objetivo táctico</v>
      </c>
      <c r="B126" s="480" t="str">
        <f>+'Matriz Nº1 Identificación'!B126:H126</f>
        <v>14.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26" s="481"/>
      <c r="D126" s="481"/>
      <c r="E126" s="481"/>
      <c r="F126" s="481"/>
      <c r="G126" s="481"/>
      <c r="H126" s="481"/>
      <c r="I126" s="482"/>
      <c r="J126" s="117"/>
    </row>
    <row r="127" spans="1:29" ht="83.25" customHeight="1" x14ac:dyDescent="0.35">
      <c r="A127" s="119" t="str">
        <f>'Matriz Nº1 Identificación'!A127</f>
        <v>14. 1</v>
      </c>
      <c r="B127" s="120" t="str">
        <f>IF('Matriz Nº1 Identificación'!B127&lt;&gt;"",'Matriz Nº1 Identificación'!F127,"")</f>
        <v>R003 Operativo</v>
      </c>
      <c r="C127" s="127" t="s">
        <v>951</v>
      </c>
      <c r="D127" s="127" t="s">
        <v>951</v>
      </c>
      <c r="E127" s="120" t="str">
        <f>IFERROR(IF((VLOOKUP(C127,'Tabla 2-3-4-5'!$C$11:$D$13,2,FALSE)*(VLOOKUP('Matriz Nº2 Análisis'!D127,'Tabla 2-3-4-5'!$C$11:$D$13,2,FALSE)))&lt;3,"BAJO",IF((VLOOKUP(C127,'Tabla 2-3-4-5'!$C$11:$D$13,2,FALSE)*(VLOOKUP('Matriz Nº2 Análisis'!D127,'Tabla 2-3-4-5'!$C$11:$D$13,2,FALSE)))&gt;5,"ALTO","MEDIO")),"")</f>
        <v>ALTO</v>
      </c>
      <c r="F127" s="121" t="str">
        <f>IF(B127&lt;&gt;"",'Matriz Nº1 Identificación'!E127,"")</f>
        <v>Contar con servicio de gestión de residuos peligros medicos.</v>
      </c>
      <c r="G127" s="127" t="s">
        <v>954</v>
      </c>
      <c r="H127" s="127" t="s">
        <v>950</v>
      </c>
      <c r="I127" s="120" t="str">
        <f>IFERROR(IF((VLOOKUP(G127,'Tabla 2-3-4-5'!$C$11:$D$13,2,FALSE)*(VLOOKUP('Matriz Nº2 Análisis'!H127,'Tabla 2-3-4-5'!$C$11:$D$13,2,FALSE)))&lt;3,"BAJO",IF((VLOOKUP(G127,'Tabla 2-3-4-5'!$C$11:$D$13,2,FALSE)*(VLOOKUP('Matriz Nº2 Análisis'!H127,'Tabla 2-3-4-5'!$C$11:$D$13,2,FALSE)))&gt;5,"ALTO","MEDIO")),"")</f>
        <v>BAJO</v>
      </c>
      <c r="J127" s="2"/>
      <c r="K127" s="3"/>
      <c r="N127" s="3"/>
      <c r="O127" s="3"/>
      <c r="P127" s="3"/>
      <c r="Q127" s="3"/>
      <c r="R127" s="3"/>
      <c r="S127" s="3"/>
      <c r="T127" s="3"/>
      <c r="U127" s="3"/>
      <c r="V127" s="3"/>
      <c r="W127" s="3"/>
      <c r="X127" s="3"/>
      <c r="Y127" s="3"/>
      <c r="Z127" s="3"/>
      <c r="AA127" s="3"/>
      <c r="AB127" s="3"/>
      <c r="AC127" s="3"/>
    </row>
    <row r="128" spans="1:29" ht="83.25" customHeight="1" x14ac:dyDescent="0.35">
      <c r="A128" s="119" t="str">
        <f>'Matriz Nº1 Identificación'!A128</f>
        <v>14. 2</v>
      </c>
      <c r="B128" s="120" t="str">
        <f>IF('Matriz Nº1 Identificación'!B128&lt;&gt;"",'Matriz Nº1 Identificación'!F128,"")</f>
        <v/>
      </c>
      <c r="C128" s="127"/>
      <c r="D128" s="127"/>
      <c r="E128" s="120" t="str">
        <f>IFERROR(IF((VLOOKUP(C128,'Tabla 2-3-4-5'!$C$11:$D$13,2,FALSE)*(VLOOKUP('Matriz Nº2 Análisis'!D128,'Tabla 2-3-4-5'!$C$11:$D$13,2,FALSE)))&lt;3,"BAJO",IF((VLOOKUP(C128,'Tabla 2-3-4-5'!$C$11:$D$13,2,FALSE)*(VLOOKUP('Matriz Nº2 Análisis'!D128,'Tabla 2-3-4-5'!$C$11:$D$13,2,FALSE)))&gt;5,"ALTO","MEDIO")),"")</f>
        <v/>
      </c>
      <c r="F128" s="121" t="str">
        <f>IF(B128&lt;&gt;"",'Matriz Nº1 Identificación'!E128,"")</f>
        <v/>
      </c>
      <c r="G128" s="127"/>
      <c r="H128" s="127"/>
      <c r="I128" s="120" t="str">
        <f>IFERROR(IF((VLOOKUP(G128,'Tabla 2-3-4-5'!$C$11:$D$13,2,FALSE)*(VLOOKUP('Matriz Nº2 Análisis'!H128,'Tabla 2-3-4-5'!$C$11:$D$13,2,FALSE)))&lt;3,"BAJO",IF((VLOOKUP(G128,'Tabla 2-3-4-5'!$C$11:$D$13,2,FALSE)*(VLOOKUP('Matriz Nº2 Análisis'!H128,'Tabla 2-3-4-5'!$C$11:$D$13,2,FALSE)))&gt;5,"ALTO","MEDIO")),"")</f>
        <v/>
      </c>
      <c r="J128" s="2"/>
      <c r="K128" s="3"/>
      <c r="N128" s="3"/>
      <c r="O128" s="3"/>
      <c r="P128" s="3"/>
      <c r="Q128" s="3"/>
      <c r="R128" s="3"/>
      <c r="S128" s="3"/>
      <c r="T128" s="3"/>
      <c r="U128" s="3"/>
      <c r="V128" s="3"/>
      <c r="W128" s="3"/>
      <c r="X128" s="3"/>
      <c r="Y128" s="3"/>
      <c r="Z128" s="3"/>
      <c r="AA128" s="3"/>
      <c r="AB128" s="3"/>
      <c r="AC128" s="3"/>
    </row>
    <row r="129" spans="1:29" ht="83.25" customHeight="1" x14ac:dyDescent="0.35">
      <c r="A129" s="119" t="str">
        <f>'Matriz Nº1 Identificación'!A129</f>
        <v>14. 3</v>
      </c>
      <c r="B129" s="120" t="str">
        <f>IF('Matriz Nº1 Identificación'!B129&lt;&gt;"",'Matriz Nº1 Identificación'!F129,"")</f>
        <v/>
      </c>
      <c r="C129" s="127"/>
      <c r="D129" s="127"/>
      <c r="E129" s="120" t="str">
        <f>IFERROR(IF((VLOOKUP(C129,'Tabla 2-3-4-5'!$C$11:$D$13,2,FALSE)*(VLOOKUP('Matriz Nº2 Análisis'!D129,'Tabla 2-3-4-5'!$C$11:$D$13,2,FALSE)))&lt;3,"BAJO",IF((VLOOKUP(C129,'Tabla 2-3-4-5'!$C$11:$D$13,2,FALSE)*(VLOOKUP('Matriz Nº2 Análisis'!D129,'Tabla 2-3-4-5'!$C$11:$D$13,2,FALSE)))&gt;5,"ALTO","MEDIO")),"")</f>
        <v/>
      </c>
      <c r="F129" s="121" t="str">
        <f>IF(B129&lt;&gt;"",'Matriz Nº1 Identificación'!E129,"")</f>
        <v/>
      </c>
      <c r="G129" s="127"/>
      <c r="H129" s="127"/>
      <c r="I129" s="120" t="str">
        <f>IFERROR(IF((VLOOKUP(G129,'Tabla 2-3-4-5'!$C$11:$D$13,2,FALSE)*(VLOOKUP('Matriz Nº2 Análisis'!H129,'Tabla 2-3-4-5'!$C$11:$D$13,2,FALSE)))&lt;3,"BAJO",IF((VLOOKUP(G129,'Tabla 2-3-4-5'!$C$11:$D$13,2,FALSE)*(VLOOKUP('Matriz Nº2 Análisis'!H129,'Tabla 2-3-4-5'!$C$11:$D$13,2,FALSE)))&gt;5,"ALTO","MEDIO")),"")</f>
        <v/>
      </c>
      <c r="J129" s="2"/>
      <c r="K129" s="3"/>
      <c r="N129" s="3"/>
      <c r="O129" s="3"/>
      <c r="P129" s="3"/>
      <c r="Q129" s="3"/>
      <c r="R129" s="3"/>
      <c r="S129" s="3"/>
      <c r="T129" s="3"/>
      <c r="U129" s="3"/>
      <c r="V129" s="3"/>
      <c r="W129" s="3"/>
      <c r="X129" s="3"/>
      <c r="Y129" s="3"/>
      <c r="Z129" s="3"/>
      <c r="AA129" s="3"/>
      <c r="AB129" s="3"/>
      <c r="AC129" s="3"/>
    </row>
    <row r="130" spans="1:29" ht="83.25" customHeight="1" x14ac:dyDescent="0.35">
      <c r="A130" s="119" t="str">
        <f>'Matriz Nº1 Identificación'!A130</f>
        <v>14. 4</v>
      </c>
      <c r="B130" s="120" t="str">
        <f>IF('Matriz Nº1 Identificación'!B130&lt;&gt;"",'Matriz Nº1 Identificación'!F130,"")</f>
        <v/>
      </c>
      <c r="C130" s="127"/>
      <c r="D130" s="127"/>
      <c r="E130" s="120" t="str">
        <f>IFERROR(IF((VLOOKUP(C130,'Tabla 2-3-4-5'!$C$11:$D$13,2,FALSE)*(VLOOKUP('Matriz Nº2 Análisis'!D130,'Tabla 2-3-4-5'!$C$11:$D$13,2,FALSE)))&lt;3,"BAJO",IF((VLOOKUP(C130,'Tabla 2-3-4-5'!$C$11:$D$13,2,FALSE)*(VLOOKUP('Matriz Nº2 Análisis'!D130,'Tabla 2-3-4-5'!$C$11:$D$13,2,FALSE)))&gt;5,"ALTO","MEDIO")),"")</f>
        <v/>
      </c>
      <c r="F130" s="121" t="str">
        <f>IF(B130&lt;&gt;"",'Matriz Nº1 Identificación'!E130,"")</f>
        <v/>
      </c>
      <c r="G130" s="127"/>
      <c r="H130" s="127"/>
      <c r="I130" s="120" t="str">
        <f>IFERROR(IF((VLOOKUP(G130,'Tabla 2-3-4-5'!$C$11:$D$13,2,FALSE)*(VLOOKUP('Matriz Nº2 Análisis'!H130,'Tabla 2-3-4-5'!$C$11:$D$13,2,FALSE)))&lt;3,"BAJO",IF((VLOOKUP(G130,'Tabla 2-3-4-5'!$C$11:$D$13,2,FALSE)*(VLOOKUP('Matriz Nº2 Análisis'!H130,'Tabla 2-3-4-5'!$C$11:$D$13,2,FALSE)))&gt;5,"ALTO","MEDIO")),"")</f>
        <v/>
      </c>
      <c r="J130" s="2"/>
      <c r="K130" s="3"/>
      <c r="N130" s="3"/>
      <c r="O130" s="3"/>
      <c r="P130" s="3"/>
      <c r="Q130" s="3"/>
      <c r="R130" s="3"/>
      <c r="S130" s="3"/>
      <c r="T130" s="3"/>
      <c r="U130" s="3"/>
      <c r="V130" s="3"/>
      <c r="W130" s="3"/>
      <c r="X130" s="3"/>
      <c r="Y130" s="3"/>
      <c r="Z130" s="3"/>
      <c r="AA130" s="3"/>
      <c r="AB130" s="3"/>
      <c r="AC130" s="3"/>
    </row>
    <row r="131" spans="1:29" ht="83.25" customHeight="1" x14ac:dyDescent="0.35">
      <c r="A131" s="119" t="str">
        <f>'Matriz Nº1 Identificación'!A131</f>
        <v>14. 5</v>
      </c>
      <c r="B131" s="120" t="str">
        <f>IF('Matriz Nº1 Identificación'!B131&lt;&gt;"",'Matriz Nº1 Identificación'!F131,"")</f>
        <v/>
      </c>
      <c r="C131" s="127"/>
      <c r="D131" s="127"/>
      <c r="E131" s="120" t="str">
        <f>IFERROR(IF((VLOOKUP(C131,'Tabla 2-3-4-5'!$C$11:$D$13,2,FALSE)*(VLOOKUP('Matriz Nº2 Análisis'!D131,'Tabla 2-3-4-5'!$C$11:$D$13,2,FALSE)))&lt;3,"BAJO",IF((VLOOKUP(C131,'Tabla 2-3-4-5'!$C$11:$D$13,2,FALSE)*(VLOOKUP('Matriz Nº2 Análisis'!D131,'Tabla 2-3-4-5'!$C$11:$D$13,2,FALSE)))&gt;5,"ALTO","MEDIO")),"")</f>
        <v/>
      </c>
      <c r="F131" s="121" t="str">
        <f>IF(B131&lt;&gt;"",'Matriz Nº1 Identificación'!E131,"")</f>
        <v/>
      </c>
      <c r="G131" s="127"/>
      <c r="H131" s="127"/>
      <c r="I131" s="120" t="str">
        <f>IFERROR(IF((VLOOKUP(G131,'Tabla 2-3-4-5'!$C$11:$D$13,2,FALSE)*(VLOOKUP('Matriz Nº2 Análisis'!H131,'Tabla 2-3-4-5'!$C$11:$D$13,2,FALSE)))&lt;3,"BAJO",IF((VLOOKUP(G131,'Tabla 2-3-4-5'!$C$11:$D$13,2,FALSE)*(VLOOKUP('Matriz Nº2 Análisis'!H131,'Tabla 2-3-4-5'!$C$11:$D$13,2,FALSE)))&gt;5,"ALTO","MEDIO")),"")</f>
        <v/>
      </c>
      <c r="J131" s="2"/>
      <c r="K131" s="3"/>
      <c r="N131" s="3"/>
      <c r="O131" s="3"/>
      <c r="P131" s="3"/>
      <c r="Q131" s="3"/>
      <c r="R131" s="3"/>
      <c r="S131" s="3"/>
      <c r="T131" s="3"/>
      <c r="U131" s="3"/>
      <c r="V131" s="3"/>
      <c r="W131" s="3"/>
      <c r="X131" s="3"/>
      <c r="Y131" s="3"/>
      <c r="Z131" s="3"/>
      <c r="AA131" s="3"/>
      <c r="AB131" s="3"/>
      <c r="AC131" s="3"/>
    </row>
    <row r="132" spans="1:29" ht="83.25" customHeight="1" x14ac:dyDescent="0.35">
      <c r="A132" s="119" t="str">
        <f>'Matriz Nº1 Identificación'!A132</f>
        <v>14. 6</v>
      </c>
      <c r="B132" s="120" t="str">
        <f>IF('Matriz Nº1 Identificación'!B132&lt;&gt;"",'Matriz Nº1 Identificación'!F132,"")</f>
        <v/>
      </c>
      <c r="C132" s="127"/>
      <c r="D132" s="127"/>
      <c r="E132" s="120" t="str">
        <f>IFERROR(IF((VLOOKUP(C132,'Tabla 2-3-4-5'!$C$11:$D$13,2,FALSE)*(VLOOKUP('Matriz Nº2 Análisis'!D132,'Tabla 2-3-4-5'!$C$11:$D$13,2,FALSE)))&lt;3,"BAJO",IF((VLOOKUP(C132,'Tabla 2-3-4-5'!$C$11:$D$13,2,FALSE)*(VLOOKUP('Matriz Nº2 Análisis'!D132,'Tabla 2-3-4-5'!$C$11:$D$13,2,FALSE)))&gt;5,"ALTO","MEDIO")),"")</f>
        <v/>
      </c>
      <c r="F132" s="121" t="str">
        <f>IF(B132&lt;&gt;"",'Matriz Nº1 Identificación'!E132,"")</f>
        <v/>
      </c>
      <c r="G132" s="127"/>
      <c r="H132" s="127"/>
      <c r="I132" s="120" t="str">
        <f>IFERROR(IF((VLOOKUP(G132,'Tabla 2-3-4-5'!$C$11:$D$13,2,FALSE)*(VLOOKUP('Matriz Nº2 Análisis'!H132,'Tabla 2-3-4-5'!$C$11:$D$13,2,FALSE)))&lt;3,"BAJO",IF((VLOOKUP(G132,'Tabla 2-3-4-5'!$C$11:$D$13,2,FALSE)*(VLOOKUP('Matriz Nº2 Análisis'!H132,'Tabla 2-3-4-5'!$C$11:$D$13,2,FALSE)))&gt;5,"ALTO","MEDIO")),"")</f>
        <v/>
      </c>
      <c r="J132" s="2"/>
      <c r="K132" s="3"/>
      <c r="N132" s="3"/>
      <c r="O132" s="3"/>
      <c r="P132" s="3"/>
      <c r="Q132" s="3"/>
      <c r="R132" s="3"/>
      <c r="S132" s="3"/>
      <c r="T132" s="3"/>
      <c r="U132" s="3"/>
      <c r="V132" s="3"/>
      <c r="W132" s="3"/>
      <c r="X132" s="3"/>
      <c r="Y132" s="3"/>
      <c r="Z132" s="3"/>
      <c r="AA132" s="3"/>
      <c r="AB132" s="3"/>
      <c r="AC132" s="3"/>
    </row>
    <row r="133" spans="1:29" ht="83.25" customHeight="1" thickBot="1" x14ac:dyDescent="0.4">
      <c r="A133" s="119" t="str">
        <f>'Matriz Nº1 Identificación'!A133</f>
        <v>14. 7</v>
      </c>
      <c r="B133" s="120" t="str">
        <f>IF('Matriz Nº1 Identificación'!B133&lt;&gt;"",'Matriz Nº1 Identificación'!F133,"")</f>
        <v/>
      </c>
      <c r="C133" s="127"/>
      <c r="D133" s="127"/>
      <c r="E133" s="120" t="str">
        <f>IFERROR(IF((VLOOKUP(C133,'Tabla 2-3-4-5'!$C$11:$D$13,2,FALSE)*(VLOOKUP('Matriz Nº2 Análisis'!D133,'Tabla 2-3-4-5'!$C$11:$D$13,2,FALSE)))&lt;3,"BAJO",IF((VLOOKUP(C133,'Tabla 2-3-4-5'!$C$11:$D$13,2,FALSE)*(VLOOKUP('Matriz Nº2 Análisis'!D133,'Tabla 2-3-4-5'!$C$11:$D$13,2,FALSE)))&gt;5,"ALTO","MEDIO")),"")</f>
        <v/>
      </c>
      <c r="F133" s="121" t="str">
        <f>IF(B133&lt;&gt;"",'Matriz Nº1 Identificación'!E133,"")</f>
        <v/>
      </c>
      <c r="G133" s="127"/>
      <c r="H133" s="127"/>
      <c r="I133" s="120" t="str">
        <f>IFERROR(IF((VLOOKUP(G133,'Tabla 2-3-4-5'!$C$11:$D$13,2,FALSE)*(VLOOKUP('Matriz Nº2 Análisis'!H133,'Tabla 2-3-4-5'!$C$11:$D$13,2,FALSE)))&lt;3,"BAJO",IF((VLOOKUP(G133,'Tabla 2-3-4-5'!$C$11:$D$13,2,FALSE)*(VLOOKUP('Matriz Nº2 Análisis'!H133,'Tabla 2-3-4-5'!$C$11:$D$13,2,FALSE)))&gt;5,"ALTO","MEDIO")),"")</f>
        <v/>
      </c>
      <c r="J133" s="2"/>
      <c r="K133" s="3"/>
      <c r="N133" s="3"/>
      <c r="O133" s="3"/>
      <c r="P133" s="3"/>
      <c r="Q133" s="3"/>
      <c r="R133" s="3"/>
      <c r="S133" s="3"/>
      <c r="T133" s="3"/>
      <c r="U133" s="3"/>
      <c r="V133" s="3"/>
      <c r="W133" s="3"/>
      <c r="X133" s="3"/>
      <c r="Y133" s="3"/>
      <c r="Z133" s="3"/>
      <c r="AA133" s="3"/>
      <c r="AB133" s="3"/>
      <c r="AC133" s="3"/>
    </row>
    <row r="134" spans="1:29" ht="39.9" customHeight="1" thickBot="1" x14ac:dyDescent="0.4">
      <c r="A134" s="181" t="str">
        <f>'Matriz Nº1 Identificación'!A134</f>
        <v xml:space="preserve">Objetivo Estratégico: </v>
      </c>
      <c r="B134" s="477" t="str">
        <f>+'Matriz Nº1 Identificación'!B134:H134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34" s="478"/>
      <c r="D134" s="478"/>
      <c r="E134" s="478"/>
      <c r="F134" s="478"/>
      <c r="G134" s="478"/>
      <c r="H134" s="478"/>
      <c r="I134" s="479"/>
      <c r="J134" s="117"/>
    </row>
    <row r="135" spans="1:29" ht="39.9" customHeight="1" x14ac:dyDescent="0.35">
      <c r="A135" s="182" t="str">
        <f>'Matriz Nº1 Identificación'!A135</f>
        <v>Objetivo táctico</v>
      </c>
      <c r="B135" s="480" t="str">
        <f>+'Matriz Nº1 Identificación'!B135:H135</f>
        <v>15.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35" s="481"/>
      <c r="D135" s="481"/>
      <c r="E135" s="481"/>
      <c r="F135" s="481"/>
      <c r="G135" s="481"/>
      <c r="H135" s="481"/>
      <c r="I135" s="482"/>
      <c r="J135" s="117"/>
    </row>
    <row r="136" spans="1:29" ht="83.25" customHeight="1" x14ac:dyDescent="0.35">
      <c r="A136" s="119" t="str">
        <f>'Matriz Nº1 Identificación'!A136</f>
        <v>15. 1</v>
      </c>
      <c r="B136" s="120" t="str">
        <f>IF('Matriz Nº1 Identificación'!B136&lt;&gt;"",'Matriz Nº1 Identificación'!F136,"")</f>
        <v>R002 Presupuestario</v>
      </c>
      <c r="C136" s="127" t="s">
        <v>950</v>
      </c>
      <c r="D136" s="127" t="s">
        <v>951</v>
      </c>
      <c r="E136" s="120" t="str">
        <f>IFERROR(IF((VLOOKUP(C136,'Tabla 2-3-4-5'!$C$11:$D$13,2,FALSE)*(VLOOKUP('Matriz Nº2 Análisis'!D136,'Tabla 2-3-4-5'!$C$11:$D$13,2,FALSE)))&lt;3,"BAJO",IF((VLOOKUP(C136,'Tabla 2-3-4-5'!$C$11:$D$13,2,FALSE)*(VLOOKUP('Matriz Nº2 Análisis'!D136,'Tabla 2-3-4-5'!$C$11:$D$13,2,FALSE)))&gt;5,"ALTO","MEDIO")),"")</f>
        <v>ALTO</v>
      </c>
      <c r="F136" s="121" t="str">
        <f>IF(B136&lt;&gt;"",'Matriz Nº1 Identificación'!E136,"")</f>
        <v xml:space="preserve">Solicitud oportuna de presupuestos con las debidas justificaciones ante las autoridades competentes. 
Mantener una base de datos con los registros actualizados de los contratos a fin de preveer con tiempo las prórrogas respectivas o la generación en Sicop de nuevos contratos. </v>
      </c>
      <c r="G136" s="127" t="s">
        <v>954</v>
      </c>
      <c r="H136" s="127" t="s">
        <v>950</v>
      </c>
      <c r="I136" s="120" t="str">
        <f>IFERROR(IF((VLOOKUP(G136,'Tabla 2-3-4-5'!$C$11:$D$13,2,FALSE)*(VLOOKUP('Matriz Nº2 Análisis'!H136,'Tabla 2-3-4-5'!$C$11:$D$13,2,FALSE)))&lt;3,"BAJO",IF((VLOOKUP(G136,'Tabla 2-3-4-5'!$C$11:$D$13,2,FALSE)*(VLOOKUP('Matriz Nº2 Análisis'!H136,'Tabla 2-3-4-5'!$C$11:$D$13,2,FALSE)))&gt;5,"ALTO","MEDIO")),"")</f>
        <v>BAJO</v>
      </c>
      <c r="J136" s="2"/>
      <c r="K136" s="3"/>
      <c r="N136" s="3"/>
      <c r="O136" s="3"/>
      <c r="P136" s="3"/>
      <c r="Q136" s="3"/>
      <c r="R136" s="3"/>
      <c r="S136" s="3"/>
      <c r="T136" s="3"/>
      <c r="U136" s="3"/>
      <c r="V136" s="3"/>
      <c r="W136" s="3"/>
      <c r="X136" s="3"/>
      <c r="Y136" s="3"/>
      <c r="Z136" s="3"/>
      <c r="AA136" s="3"/>
      <c r="AB136" s="3"/>
      <c r="AC136" s="3"/>
    </row>
    <row r="137" spans="1:29" ht="83.25" customHeight="1" x14ac:dyDescent="0.35">
      <c r="A137" s="119" t="str">
        <f>'Matriz Nº1 Identificación'!A137</f>
        <v>15. 2</v>
      </c>
      <c r="B137" s="120" t="str">
        <f>IF('Matriz Nº1 Identificación'!B137&lt;&gt;"",'Matriz Nº1 Identificación'!F137,"")</f>
        <v/>
      </c>
      <c r="C137" s="127"/>
      <c r="D137" s="127"/>
      <c r="E137" s="120" t="str">
        <f>IFERROR(IF((VLOOKUP(C137,'Tabla 2-3-4-5'!$C$11:$D$13,2,FALSE)*(VLOOKUP('Matriz Nº2 Análisis'!D137,'Tabla 2-3-4-5'!$C$11:$D$13,2,FALSE)))&lt;3,"BAJO",IF((VLOOKUP(C137,'Tabla 2-3-4-5'!$C$11:$D$13,2,FALSE)*(VLOOKUP('Matriz Nº2 Análisis'!D137,'Tabla 2-3-4-5'!$C$11:$D$13,2,FALSE)))&gt;5,"ALTO","MEDIO")),"")</f>
        <v/>
      </c>
      <c r="F137" s="121" t="str">
        <f>IF(B137&lt;&gt;"",'Matriz Nº1 Identificación'!E137,"")</f>
        <v/>
      </c>
      <c r="G137" s="127"/>
      <c r="H137" s="127"/>
      <c r="I137" s="120" t="str">
        <f>IFERROR(IF((VLOOKUP(G137,'Tabla 2-3-4-5'!$C$11:$D$13,2,FALSE)*(VLOOKUP('Matriz Nº2 Análisis'!H137,'Tabla 2-3-4-5'!$C$11:$D$13,2,FALSE)))&lt;3,"BAJO",IF((VLOOKUP(G137,'Tabla 2-3-4-5'!$C$11:$D$13,2,FALSE)*(VLOOKUP('Matriz Nº2 Análisis'!H137,'Tabla 2-3-4-5'!$C$11:$D$13,2,FALSE)))&gt;5,"ALTO","MEDIO")),"")</f>
        <v/>
      </c>
      <c r="J137" s="2"/>
      <c r="K137" s="3"/>
      <c r="N137" s="3"/>
      <c r="O137" s="3"/>
      <c r="P137" s="3"/>
      <c r="Q137" s="3"/>
      <c r="R137" s="3"/>
      <c r="S137" s="3"/>
      <c r="T137" s="3"/>
      <c r="U137" s="3"/>
      <c r="V137" s="3"/>
      <c r="W137" s="3"/>
      <c r="X137" s="3"/>
      <c r="Y137" s="3"/>
      <c r="Z137" s="3"/>
      <c r="AA137" s="3"/>
      <c r="AB137" s="3"/>
      <c r="AC137" s="3"/>
    </row>
    <row r="138" spans="1:29" ht="83.25" customHeight="1" x14ac:dyDescent="0.35">
      <c r="A138" s="119" t="str">
        <f>'Matriz Nº1 Identificación'!A138</f>
        <v>15. 3</v>
      </c>
      <c r="B138" s="120" t="str">
        <f>IF('Matriz Nº1 Identificación'!B138&lt;&gt;"",'Matriz Nº1 Identificación'!F138,"")</f>
        <v/>
      </c>
      <c r="C138" s="127"/>
      <c r="D138" s="127"/>
      <c r="E138" s="120" t="str">
        <f>IFERROR(IF((VLOOKUP(C138,'Tabla 2-3-4-5'!$C$11:$D$13,2,FALSE)*(VLOOKUP('Matriz Nº2 Análisis'!D138,'Tabla 2-3-4-5'!$C$11:$D$13,2,FALSE)))&lt;3,"BAJO",IF((VLOOKUP(C138,'Tabla 2-3-4-5'!$C$11:$D$13,2,FALSE)*(VLOOKUP('Matriz Nº2 Análisis'!D138,'Tabla 2-3-4-5'!$C$11:$D$13,2,FALSE)))&gt;5,"ALTO","MEDIO")),"")</f>
        <v/>
      </c>
      <c r="F138" s="121" t="str">
        <f>IF(B138&lt;&gt;"",'Matriz Nº1 Identificación'!E138,"")</f>
        <v/>
      </c>
      <c r="G138" s="127"/>
      <c r="H138" s="127"/>
      <c r="I138" s="120" t="str">
        <f>IFERROR(IF((VLOOKUP(G138,'Tabla 2-3-4-5'!$C$11:$D$13,2,FALSE)*(VLOOKUP('Matriz Nº2 Análisis'!H138,'Tabla 2-3-4-5'!$C$11:$D$13,2,FALSE)))&lt;3,"BAJO",IF((VLOOKUP(G138,'Tabla 2-3-4-5'!$C$11:$D$13,2,FALSE)*(VLOOKUP('Matriz Nº2 Análisis'!H138,'Tabla 2-3-4-5'!$C$11:$D$13,2,FALSE)))&gt;5,"ALTO","MEDIO")),"")</f>
        <v/>
      </c>
      <c r="J138" s="2"/>
      <c r="K138" s="3"/>
      <c r="N138" s="3"/>
      <c r="O138" s="3"/>
      <c r="P138" s="3"/>
      <c r="Q138" s="3"/>
      <c r="R138" s="3"/>
      <c r="S138" s="3"/>
      <c r="T138" s="3"/>
      <c r="U138" s="3"/>
      <c r="V138" s="3"/>
      <c r="W138" s="3"/>
      <c r="X138" s="3"/>
      <c r="Y138" s="3"/>
      <c r="Z138" s="3"/>
      <c r="AA138" s="3"/>
      <c r="AB138" s="3"/>
      <c r="AC138" s="3"/>
    </row>
    <row r="139" spans="1:29" ht="83.25" customHeight="1" x14ac:dyDescent="0.35">
      <c r="A139" s="119" t="str">
        <f>'Matriz Nº1 Identificación'!A139</f>
        <v>15. 4</v>
      </c>
      <c r="B139" s="120" t="str">
        <f>IF('Matriz Nº1 Identificación'!B139&lt;&gt;"",'Matriz Nº1 Identificación'!F139,"")</f>
        <v/>
      </c>
      <c r="C139" s="127"/>
      <c r="D139" s="127"/>
      <c r="E139" s="120" t="str">
        <f>IFERROR(IF((VLOOKUP(C139,'Tabla 2-3-4-5'!$C$11:$D$13,2,FALSE)*(VLOOKUP('Matriz Nº2 Análisis'!D139,'Tabla 2-3-4-5'!$C$11:$D$13,2,FALSE)))&lt;3,"BAJO",IF((VLOOKUP(C139,'Tabla 2-3-4-5'!$C$11:$D$13,2,FALSE)*(VLOOKUP('Matriz Nº2 Análisis'!D139,'Tabla 2-3-4-5'!$C$11:$D$13,2,FALSE)))&gt;5,"ALTO","MEDIO")),"")</f>
        <v/>
      </c>
      <c r="F139" s="121" t="str">
        <f>IF(B139&lt;&gt;"",'Matriz Nº1 Identificación'!E139,"")</f>
        <v/>
      </c>
      <c r="G139" s="127"/>
      <c r="H139" s="127"/>
      <c r="I139" s="120" t="str">
        <f>IFERROR(IF((VLOOKUP(G139,'Tabla 2-3-4-5'!$C$11:$D$13,2,FALSE)*(VLOOKUP('Matriz Nº2 Análisis'!H139,'Tabla 2-3-4-5'!$C$11:$D$13,2,FALSE)))&lt;3,"BAJO",IF((VLOOKUP(G139,'Tabla 2-3-4-5'!$C$11:$D$13,2,FALSE)*(VLOOKUP('Matriz Nº2 Análisis'!H139,'Tabla 2-3-4-5'!$C$11:$D$13,2,FALSE)))&gt;5,"ALTO","MEDIO")),"")</f>
        <v/>
      </c>
      <c r="J139" s="2"/>
      <c r="K139" s="3"/>
      <c r="N139" s="3"/>
      <c r="O139" s="3"/>
      <c r="P139" s="3"/>
      <c r="Q139" s="3"/>
      <c r="R139" s="3"/>
      <c r="S139" s="3"/>
      <c r="T139" s="3"/>
      <c r="U139" s="3"/>
      <c r="V139" s="3"/>
      <c r="W139" s="3"/>
      <c r="X139" s="3"/>
      <c r="Y139" s="3"/>
      <c r="Z139" s="3"/>
      <c r="AA139" s="3"/>
      <c r="AB139" s="3"/>
      <c r="AC139" s="3"/>
    </row>
    <row r="140" spans="1:29" ht="83.25" customHeight="1" x14ac:dyDescent="0.35">
      <c r="A140" s="119" t="str">
        <f>'Matriz Nº1 Identificación'!A140</f>
        <v>15. 5</v>
      </c>
      <c r="B140" s="120" t="str">
        <f>IF('Matriz Nº1 Identificación'!B140&lt;&gt;"",'Matriz Nº1 Identificación'!F140,"")</f>
        <v/>
      </c>
      <c r="C140" s="127"/>
      <c r="D140" s="127"/>
      <c r="E140" s="120" t="str">
        <f>IFERROR(IF((VLOOKUP(C140,'Tabla 2-3-4-5'!$C$11:$D$13,2,FALSE)*(VLOOKUP('Matriz Nº2 Análisis'!D140,'Tabla 2-3-4-5'!$C$11:$D$13,2,FALSE)))&lt;3,"BAJO",IF((VLOOKUP(C140,'Tabla 2-3-4-5'!$C$11:$D$13,2,FALSE)*(VLOOKUP('Matriz Nº2 Análisis'!D140,'Tabla 2-3-4-5'!$C$11:$D$13,2,FALSE)))&gt;5,"ALTO","MEDIO")),"")</f>
        <v/>
      </c>
      <c r="F140" s="121" t="str">
        <f>IF(B140&lt;&gt;"",'Matriz Nº1 Identificación'!E140,"")</f>
        <v/>
      </c>
      <c r="G140" s="127"/>
      <c r="H140" s="127"/>
      <c r="I140" s="120" t="str">
        <f>IFERROR(IF((VLOOKUP(G140,'Tabla 2-3-4-5'!$C$11:$D$13,2,FALSE)*(VLOOKUP('Matriz Nº2 Análisis'!H140,'Tabla 2-3-4-5'!$C$11:$D$13,2,FALSE)))&lt;3,"BAJO",IF((VLOOKUP(G140,'Tabla 2-3-4-5'!$C$11:$D$13,2,FALSE)*(VLOOKUP('Matriz Nº2 Análisis'!H140,'Tabla 2-3-4-5'!$C$11:$D$13,2,FALSE)))&gt;5,"ALTO","MEDIO")),"")</f>
        <v/>
      </c>
      <c r="J140" s="2"/>
      <c r="K140" s="3"/>
      <c r="N140" s="3"/>
      <c r="O140" s="3"/>
      <c r="P140" s="3"/>
      <c r="Q140" s="3"/>
      <c r="R140" s="3"/>
      <c r="S140" s="3"/>
      <c r="T140" s="3"/>
      <c r="U140" s="3"/>
      <c r="V140" s="3"/>
      <c r="W140" s="3"/>
      <c r="X140" s="3"/>
      <c r="Y140" s="3"/>
      <c r="Z140" s="3"/>
      <c r="AA140" s="3"/>
      <c r="AB140" s="3"/>
      <c r="AC140" s="3"/>
    </row>
    <row r="141" spans="1:29" ht="83.25" customHeight="1" x14ac:dyDescent="0.35">
      <c r="A141" s="119" t="str">
        <f>'Matriz Nº1 Identificación'!A141</f>
        <v>15. 6</v>
      </c>
      <c r="B141" s="120" t="str">
        <f>IF('Matriz Nº1 Identificación'!B141&lt;&gt;"",'Matriz Nº1 Identificación'!F141,"")</f>
        <v/>
      </c>
      <c r="C141" s="127"/>
      <c r="D141" s="127"/>
      <c r="E141" s="120" t="str">
        <f>IFERROR(IF((VLOOKUP(C141,'Tabla 2-3-4-5'!$C$11:$D$13,2,FALSE)*(VLOOKUP('Matriz Nº2 Análisis'!D141,'Tabla 2-3-4-5'!$C$11:$D$13,2,FALSE)))&lt;3,"BAJO",IF((VLOOKUP(C141,'Tabla 2-3-4-5'!$C$11:$D$13,2,FALSE)*(VLOOKUP('Matriz Nº2 Análisis'!D141,'Tabla 2-3-4-5'!$C$11:$D$13,2,FALSE)))&gt;5,"ALTO","MEDIO")),"")</f>
        <v/>
      </c>
      <c r="F141" s="121" t="str">
        <f>IF(B141&lt;&gt;"",'Matriz Nº1 Identificación'!E141,"")</f>
        <v/>
      </c>
      <c r="G141" s="127"/>
      <c r="H141" s="127"/>
      <c r="I141" s="120" t="str">
        <f>IFERROR(IF((VLOOKUP(G141,'Tabla 2-3-4-5'!$C$11:$D$13,2,FALSE)*(VLOOKUP('Matriz Nº2 Análisis'!H141,'Tabla 2-3-4-5'!$C$11:$D$13,2,FALSE)))&lt;3,"BAJO",IF((VLOOKUP(G141,'Tabla 2-3-4-5'!$C$11:$D$13,2,FALSE)*(VLOOKUP('Matriz Nº2 Análisis'!H141,'Tabla 2-3-4-5'!$C$11:$D$13,2,FALSE)))&gt;5,"ALTO","MEDIO")),"")</f>
        <v/>
      </c>
      <c r="J141" s="2"/>
      <c r="K141" s="3"/>
      <c r="N141" s="3"/>
      <c r="O141" s="3"/>
      <c r="P141" s="3"/>
      <c r="Q141" s="3"/>
      <c r="R141" s="3"/>
      <c r="S141" s="3"/>
      <c r="T141" s="3"/>
      <c r="U141" s="3"/>
      <c r="V141" s="3"/>
      <c r="W141" s="3"/>
      <c r="X141" s="3"/>
      <c r="Y141" s="3"/>
      <c r="Z141" s="3"/>
      <c r="AA141" s="3"/>
      <c r="AB141" s="3"/>
      <c r="AC141" s="3"/>
    </row>
    <row r="142" spans="1:29" ht="83.25" customHeight="1" thickBot="1" x14ac:dyDescent="0.4">
      <c r="A142" s="119" t="str">
        <f>'Matriz Nº1 Identificación'!A142</f>
        <v>15. 7</v>
      </c>
      <c r="B142" s="120" t="str">
        <f>IF('Matriz Nº1 Identificación'!B142&lt;&gt;"",'Matriz Nº1 Identificación'!F142,"")</f>
        <v/>
      </c>
      <c r="C142" s="127"/>
      <c r="D142" s="127"/>
      <c r="E142" s="120" t="str">
        <f>IFERROR(IF((VLOOKUP(C142,'Tabla 2-3-4-5'!$C$11:$D$13,2,FALSE)*(VLOOKUP('Matriz Nº2 Análisis'!D142,'Tabla 2-3-4-5'!$C$11:$D$13,2,FALSE)))&lt;3,"BAJO",IF((VLOOKUP(C142,'Tabla 2-3-4-5'!$C$11:$D$13,2,FALSE)*(VLOOKUP('Matriz Nº2 Análisis'!D142,'Tabla 2-3-4-5'!$C$11:$D$13,2,FALSE)))&gt;5,"ALTO","MEDIO")),"")</f>
        <v/>
      </c>
      <c r="F142" s="121" t="str">
        <f>IF(B142&lt;&gt;"",'Matriz Nº1 Identificación'!E142,"")</f>
        <v/>
      </c>
      <c r="G142" s="127"/>
      <c r="H142" s="127"/>
      <c r="I142" s="120" t="str">
        <f>IFERROR(IF((VLOOKUP(G142,'Tabla 2-3-4-5'!$C$11:$D$13,2,FALSE)*(VLOOKUP('Matriz Nº2 Análisis'!H142,'Tabla 2-3-4-5'!$C$11:$D$13,2,FALSE)))&lt;3,"BAJO",IF((VLOOKUP(G142,'Tabla 2-3-4-5'!$C$11:$D$13,2,FALSE)*(VLOOKUP('Matriz Nº2 Análisis'!H142,'Tabla 2-3-4-5'!$C$11:$D$13,2,FALSE)))&gt;5,"ALTO","MEDIO")),"")</f>
        <v/>
      </c>
      <c r="J142" s="2"/>
      <c r="K142" s="3"/>
      <c r="N142" s="3"/>
      <c r="O142" s="3"/>
      <c r="P142" s="3"/>
      <c r="Q142" s="3"/>
      <c r="R142" s="3"/>
      <c r="S142" s="3"/>
      <c r="T142" s="3"/>
      <c r="U142" s="3"/>
      <c r="V142" s="3"/>
      <c r="W142" s="3"/>
      <c r="X142" s="3"/>
      <c r="Y142" s="3"/>
      <c r="Z142" s="3"/>
      <c r="AA142" s="3"/>
      <c r="AB142" s="3"/>
      <c r="AC142" s="3"/>
    </row>
    <row r="143" spans="1:29" ht="39.9" customHeight="1" thickBot="1" x14ac:dyDescent="0.4">
      <c r="A143" s="181" t="str">
        <f>'Matriz Nº1 Identificación'!A143</f>
        <v xml:space="preserve">Objetivo Estratégico: </v>
      </c>
      <c r="B143" s="477" t="str">
        <f>+'Matriz Nº1 Identificación'!B143:H143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43" s="478"/>
      <c r="D143" s="478"/>
      <c r="E143" s="478"/>
      <c r="F143" s="478"/>
      <c r="G143" s="478"/>
      <c r="H143" s="478"/>
      <c r="I143" s="479"/>
      <c r="J143" s="117"/>
    </row>
    <row r="144" spans="1:29" ht="39.9" customHeight="1" x14ac:dyDescent="0.35">
      <c r="A144" s="182" t="str">
        <f>'Matriz Nº1 Identificación'!A144</f>
        <v>Objetivo táctico</v>
      </c>
      <c r="B144" s="480" t="str">
        <f>+'Matriz Nº1 Identificación'!B144:H144</f>
        <v>16.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44" s="481"/>
      <c r="D144" s="481"/>
      <c r="E144" s="481"/>
      <c r="F144" s="481"/>
      <c r="G144" s="481"/>
      <c r="H144" s="481"/>
      <c r="I144" s="482"/>
      <c r="J144" s="117"/>
    </row>
    <row r="145" spans="1:29" ht="83.25" customHeight="1" x14ac:dyDescent="0.35">
      <c r="A145" s="119" t="str">
        <f>'Matriz Nº1 Identificación'!A145</f>
        <v>16. 1</v>
      </c>
      <c r="B145" s="120" t="str">
        <f>IF('Matriz Nº1 Identificación'!B145&lt;&gt;"",'Matriz Nº1 Identificación'!F145,"")</f>
        <v>R005 Estratégico</v>
      </c>
      <c r="C145" s="127" t="s">
        <v>951</v>
      </c>
      <c r="D145" s="127" t="s">
        <v>950</v>
      </c>
      <c r="E145" s="120" t="str">
        <f>IFERROR(IF((VLOOKUP(C145,'Tabla 2-3-4-5'!$C$11:$D$13,2,FALSE)*(VLOOKUP('Matriz Nº2 Análisis'!D145,'Tabla 2-3-4-5'!$C$11:$D$13,2,FALSE)))&lt;3,"BAJO",IF((VLOOKUP(C145,'Tabla 2-3-4-5'!$C$11:$D$13,2,FALSE)*(VLOOKUP('Matriz Nº2 Análisis'!D145,'Tabla 2-3-4-5'!$C$11:$D$13,2,FALSE)))&gt;5,"ALTO","MEDIO")),"")</f>
        <v>ALTO</v>
      </c>
      <c r="F145" s="121" t="str">
        <f>IF(B145&lt;&gt;"",'Matriz Nº1 Identificación'!E145,"")</f>
        <v>Solicitud oportuna de presupuestos con las debidas justificaciones ante las autoridades competentes. 
Mantener una base de datos con los registros actualizados de los contratos a fin de preveer con tiempo las prórrogas respectivas.</v>
      </c>
      <c r="G145" s="127" t="s">
        <v>954</v>
      </c>
      <c r="H145" s="127" t="s">
        <v>950</v>
      </c>
      <c r="I145" s="120" t="str">
        <f>IFERROR(IF((VLOOKUP(G145,'Tabla 2-3-4-5'!$C$11:$D$13,2,FALSE)*(VLOOKUP('Matriz Nº2 Análisis'!H145,'Tabla 2-3-4-5'!$C$11:$D$13,2,FALSE)))&lt;3,"BAJO",IF((VLOOKUP(G145,'Tabla 2-3-4-5'!$C$11:$D$13,2,FALSE)*(VLOOKUP('Matriz Nº2 Análisis'!H145,'Tabla 2-3-4-5'!$C$11:$D$13,2,FALSE)))&gt;5,"ALTO","MEDIO")),"")</f>
        <v>BAJO</v>
      </c>
      <c r="J145" s="2"/>
      <c r="K145" s="3"/>
      <c r="N145" s="3"/>
      <c r="O145" s="3"/>
      <c r="P145" s="3"/>
      <c r="Q145" s="3"/>
      <c r="R145" s="3"/>
      <c r="S145" s="3"/>
      <c r="T145" s="3"/>
      <c r="U145" s="3"/>
      <c r="V145" s="3"/>
      <c r="W145" s="3"/>
      <c r="X145" s="3"/>
      <c r="Y145" s="3"/>
      <c r="Z145" s="3"/>
      <c r="AA145" s="3"/>
      <c r="AB145" s="3"/>
      <c r="AC145" s="3"/>
    </row>
    <row r="146" spans="1:29" ht="83.25" customHeight="1" x14ac:dyDescent="0.35">
      <c r="A146" s="119" t="str">
        <f>'Matriz Nº1 Identificación'!A146</f>
        <v>16. 2</v>
      </c>
      <c r="B146" s="120" t="str">
        <f>IF('Matriz Nº1 Identificación'!B146&lt;&gt;"",'Matriz Nº1 Identificación'!F146,"")</f>
        <v/>
      </c>
      <c r="C146" s="127"/>
      <c r="D146" s="127"/>
      <c r="E146" s="120" t="str">
        <f>IFERROR(IF((VLOOKUP(C146,'Tabla 2-3-4-5'!$C$11:$D$13,2,FALSE)*(VLOOKUP('Matriz Nº2 Análisis'!D146,'Tabla 2-3-4-5'!$C$11:$D$13,2,FALSE)))&lt;3,"BAJO",IF((VLOOKUP(C146,'Tabla 2-3-4-5'!$C$11:$D$13,2,FALSE)*(VLOOKUP('Matriz Nº2 Análisis'!D146,'Tabla 2-3-4-5'!$C$11:$D$13,2,FALSE)))&gt;5,"ALTO","MEDIO")),"")</f>
        <v/>
      </c>
      <c r="F146" s="121" t="str">
        <f>IF(B146&lt;&gt;"",'Matriz Nº1 Identificación'!E146,"")</f>
        <v/>
      </c>
      <c r="G146" s="127"/>
      <c r="H146" s="127"/>
      <c r="I146" s="120" t="str">
        <f>IFERROR(IF((VLOOKUP(G146,'Tabla 2-3-4-5'!$C$11:$D$13,2,FALSE)*(VLOOKUP('Matriz Nº2 Análisis'!H146,'Tabla 2-3-4-5'!$C$11:$D$13,2,FALSE)))&lt;3,"BAJO",IF((VLOOKUP(G146,'Tabla 2-3-4-5'!$C$11:$D$13,2,FALSE)*(VLOOKUP('Matriz Nº2 Análisis'!H146,'Tabla 2-3-4-5'!$C$11:$D$13,2,FALSE)))&gt;5,"ALTO","MEDIO")),"")</f>
        <v/>
      </c>
      <c r="J146" s="2"/>
      <c r="K146" s="3"/>
      <c r="N146" s="3"/>
      <c r="O146" s="3"/>
      <c r="P146" s="3"/>
      <c r="Q146" s="3"/>
      <c r="R146" s="3"/>
      <c r="S146" s="3"/>
      <c r="T146" s="3"/>
      <c r="U146" s="3"/>
      <c r="V146" s="3"/>
      <c r="W146" s="3"/>
      <c r="X146" s="3"/>
      <c r="Y146" s="3"/>
      <c r="Z146" s="3"/>
      <c r="AA146" s="3"/>
      <c r="AB146" s="3"/>
      <c r="AC146" s="3"/>
    </row>
    <row r="147" spans="1:29" ht="83.25" customHeight="1" x14ac:dyDescent="0.35">
      <c r="A147" s="119" t="str">
        <f>'Matriz Nº1 Identificación'!A147</f>
        <v>16. 3</v>
      </c>
      <c r="B147" s="120" t="str">
        <f>IF('Matriz Nº1 Identificación'!B147&lt;&gt;"",'Matriz Nº1 Identificación'!F147,"")</f>
        <v/>
      </c>
      <c r="C147" s="127"/>
      <c r="D147" s="127"/>
      <c r="E147" s="120" t="str">
        <f>IFERROR(IF((VLOOKUP(C147,'Tabla 2-3-4-5'!$C$11:$D$13,2,FALSE)*(VLOOKUP('Matriz Nº2 Análisis'!D147,'Tabla 2-3-4-5'!$C$11:$D$13,2,FALSE)))&lt;3,"BAJO",IF((VLOOKUP(C147,'Tabla 2-3-4-5'!$C$11:$D$13,2,FALSE)*(VLOOKUP('Matriz Nº2 Análisis'!D147,'Tabla 2-3-4-5'!$C$11:$D$13,2,FALSE)))&gt;5,"ALTO","MEDIO")),"")</f>
        <v/>
      </c>
      <c r="F147" s="121" t="str">
        <f>IF(B147&lt;&gt;"",'Matriz Nº1 Identificación'!E147,"")</f>
        <v/>
      </c>
      <c r="G147" s="127"/>
      <c r="H147" s="127"/>
      <c r="I147" s="120" t="str">
        <f>IFERROR(IF((VLOOKUP(G147,'Tabla 2-3-4-5'!$C$11:$D$13,2,FALSE)*(VLOOKUP('Matriz Nº2 Análisis'!H147,'Tabla 2-3-4-5'!$C$11:$D$13,2,FALSE)))&lt;3,"BAJO",IF((VLOOKUP(G147,'Tabla 2-3-4-5'!$C$11:$D$13,2,FALSE)*(VLOOKUP('Matriz Nº2 Análisis'!H147,'Tabla 2-3-4-5'!$C$11:$D$13,2,FALSE)))&gt;5,"ALTO","MEDIO")),"")</f>
        <v/>
      </c>
      <c r="J147" s="2"/>
      <c r="K147" s="3"/>
      <c r="N147" s="3"/>
      <c r="O147" s="3"/>
      <c r="P147" s="3"/>
      <c r="Q147" s="3"/>
      <c r="R147" s="3"/>
      <c r="S147" s="3"/>
      <c r="T147" s="3"/>
      <c r="U147" s="3"/>
      <c r="V147" s="3"/>
      <c r="W147" s="3"/>
      <c r="X147" s="3"/>
      <c r="Y147" s="3"/>
      <c r="Z147" s="3"/>
      <c r="AA147" s="3"/>
      <c r="AB147" s="3"/>
      <c r="AC147" s="3"/>
    </row>
    <row r="148" spans="1:29" ht="83.25" customHeight="1" x14ac:dyDescent="0.35">
      <c r="A148" s="119" t="str">
        <f>'Matriz Nº1 Identificación'!A148</f>
        <v>16. 4</v>
      </c>
      <c r="B148" s="120" t="str">
        <f>IF('Matriz Nº1 Identificación'!B148&lt;&gt;"",'Matriz Nº1 Identificación'!F148,"")</f>
        <v/>
      </c>
      <c r="C148" s="127"/>
      <c r="D148" s="127"/>
      <c r="E148" s="120" t="str">
        <f>IFERROR(IF((VLOOKUP(C148,'Tabla 2-3-4-5'!$C$11:$D$13,2,FALSE)*(VLOOKUP('Matriz Nº2 Análisis'!D148,'Tabla 2-3-4-5'!$C$11:$D$13,2,FALSE)))&lt;3,"BAJO",IF((VLOOKUP(C148,'Tabla 2-3-4-5'!$C$11:$D$13,2,FALSE)*(VLOOKUP('Matriz Nº2 Análisis'!D148,'Tabla 2-3-4-5'!$C$11:$D$13,2,FALSE)))&gt;5,"ALTO","MEDIO")),"")</f>
        <v/>
      </c>
      <c r="F148" s="121" t="str">
        <f>IF(B148&lt;&gt;"",'Matriz Nº1 Identificación'!E148,"")</f>
        <v/>
      </c>
      <c r="G148" s="127"/>
      <c r="H148" s="127"/>
      <c r="I148" s="120" t="str">
        <f>IFERROR(IF((VLOOKUP(G148,'Tabla 2-3-4-5'!$C$11:$D$13,2,FALSE)*(VLOOKUP('Matriz Nº2 Análisis'!H148,'Tabla 2-3-4-5'!$C$11:$D$13,2,FALSE)))&lt;3,"BAJO",IF((VLOOKUP(G148,'Tabla 2-3-4-5'!$C$11:$D$13,2,FALSE)*(VLOOKUP('Matriz Nº2 Análisis'!H148,'Tabla 2-3-4-5'!$C$11:$D$13,2,FALSE)))&gt;5,"ALTO","MEDIO")),"")</f>
        <v/>
      </c>
      <c r="J148" s="2"/>
      <c r="K148" s="3"/>
      <c r="N148" s="3"/>
      <c r="O148" s="3"/>
      <c r="P148" s="3"/>
      <c r="Q148" s="3"/>
      <c r="R148" s="3"/>
      <c r="S148" s="3"/>
      <c r="T148" s="3"/>
      <c r="U148" s="3"/>
      <c r="V148" s="3"/>
      <c r="W148" s="3"/>
      <c r="X148" s="3"/>
      <c r="Y148" s="3"/>
      <c r="Z148" s="3"/>
      <c r="AA148" s="3"/>
      <c r="AB148" s="3"/>
      <c r="AC148" s="3"/>
    </row>
    <row r="149" spans="1:29" ht="83.25" customHeight="1" x14ac:dyDescent="0.35">
      <c r="A149" s="119" t="str">
        <f>'Matriz Nº1 Identificación'!A149</f>
        <v>16. 5</v>
      </c>
      <c r="B149" s="120" t="str">
        <f>IF('Matriz Nº1 Identificación'!B149&lt;&gt;"",'Matriz Nº1 Identificación'!F149,"")</f>
        <v/>
      </c>
      <c r="C149" s="127"/>
      <c r="D149" s="127"/>
      <c r="E149" s="120" t="str">
        <f>IFERROR(IF((VLOOKUP(C149,'Tabla 2-3-4-5'!$C$11:$D$13,2,FALSE)*(VLOOKUP('Matriz Nº2 Análisis'!D149,'Tabla 2-3-4-5'!$C$11:$D$13,2,FALSE)))&lt;3,"BAJO",IF((VLOOKUP(C149,'Tabla 2-3-4-5'!$C$11:$D$13,2,FALSE)*(VLOOKUP('Matriz Nº2 Análisis'!D149,'Tabla 2-3-4-5'!$C$11:$D$13,2,FALSE)))&gt;5,"ALTO","MEDIO")),"")</f>
        <v/>
      </c>
      <c r="F149" s="121" t="str">
        <f>IF(B149&lt;&gt;"",'Matriz Nº1 Identificación'!E149,"")</f>
        <v/>
      </c>
      <c r="G149" s="127"/>
      <c r="H149" s="127"/>
      <c r="I149" s="120" t="str">
        <f>IFERROR(IF((VLOOKUP(G149,'Tabla 2-3-4-5'!$C$11:$D$13,2,FALSE)*(VLOOKUP('Matriz Nº2 Análisis'!H149,'Tabla 2-3-4-5'!$C$11:$D$13,2,FALSE)))&lt;3,"BAJO",IF((VLOOKUP(G149,'Tabla 2-3-4-5'!$C$11:$D$13,2,FALSE)*(VLOOKUP('Matriz Nº2 Análisis'!H149,'Tabla 2-3-4-5'!$C$11:$D$13,2,FALSE)))&gt;5,"ALTO","MEDIO")),"")</f>
        <v/>
      </c>
      <c r="J149" s="2"/>
      <c r="K149" s="3"/>
      <c r="N149" s="3"/>
      <c r="O149" s="3"/>
      <c r="P149" s="3"/>
      <c r="Q149" s="3"/>
      <c r="R149" s="3"/>
      <c r="S149" s="3"/>
      <c r="T149" s="3"/>
      <c r="U149" s="3"/>
      <c r="V149" s="3"/>
      <c r="W149" s="3"/>
      <c r="X149" s="3"/>
      <c r="Y149" s="3"/>
      <c r="Z149" s="3"/>
      <c r="AA149" s="3"/>
      <c r="AB149" s="3"/>
      <c r="AC149" s="3"/>
    </row>
    <row r="150" spans="1:29" ht="83.25" customHeight="1" x14ac:dyDescent="0.35">
      <c r="A150" s="119" t="str">
        <f>'Matriz Nº1 Identificación'!A150</f>
        <v>16. 6</v>
      </c>
      <c r="B150" s="120" t="str">
        <f>IF('Matriz Nº1 Identificación'!B150&lt;&gt;"",'Matriz Nº1 Identificación'!F150,"")</f>
        <v/>
      </c>
      <c r="C150" s="127"/>
      <c r="D150" s="127"/>
      <c r="E150" s="120" t="str">
        <f>IFERROR(IF((VLOOKUP(C150,'Tabla 2-3-4-5'!$C$11:$D$13,2,FALSE)*(VLOOKUP('Matriz Nº2 Análisis'!D150,'Tabla 2-3-4-5'!$C$11:$D$13,2,FALSE)))&lt;3,"BAJO",IF((VLOOKUP(C150,'Tabla 2-3-4-5'!$C$11:$D$13,2,FALSE)*(VLOOKUP('Matriz Nº2 Análisis'!D150,'Tabla 2-3-4-5'!$C$11:$D$13,2,FALSE)))&gt;5,"ALTO","MEDIO")),"")</f>
        <v/>
      </c>
      <c r="F150" s="121" t="str">
        <f>IF(B150&lt;&gt;"",'Matriz Nº1 Identificación'!E150,"")</f>
        <v/>
      </c>
      <c r="G150" s="127"/>
      <c r="H150" s="127"/>
      <c r="I150" s="120" t="str">
        <f>IFERROR(IF((VLOOKUP(G150,'Tabla 2-3-4-5'!$C$11:$D$13,2,FALSE)*(VLOOKUP('Matriz Nº2 Análisis'!H150,'Tabla 2-3-4-5'!$C$11:$D$13,2,FALSE)))&lt;3,"BAJO",IF((VLOOKUP(G150,'Tabla 2-3-4-5'!$C$11:$D$13,2,FALSE)*(VLOOKUP('Matriz Nº2 Análisis'!H150,'Tabla 2-3-4-5'!$C$11:$D$13,2,FALSE)))&gt;5,"ALTO","MEDIO")),"")</f>
        <v/>
      </c>
      <c r="J150" s="2"/>
      <c r="K150" s="3"/>
      <c r="N150" s="3"/>
      <c r="O150" s="3"/>
      <c r="P150" s="3"/>
      <c r="Q150" s="3"/>
      <c r="R150" s="3"/>
      <c r="S150" s="3"/>
      <c r="T150" s="3"/>
      <c r="U150" s="3"/>
      <c r="V150" s="3"/>
      <c r="W150" s="3"/>
      <c r="X150" s="3"/>
      <c r="Y150" s="3"/>
      <c r="Z150" s="3"/>
      <c r="AA150" s="3"/>
      <c r="AB150" s="3"/>
      <c r="AC150" s="3"/>
    </row>
    <row r="151" spans="1:29" ht="83.25" customHeight="1" thickBot="1" x14ac:dyDescent="0.4">
      <c r="A151" s="119" t="str">
        <f>'Matriz Nº1 Identificación'!A151</f>
        <v>16. 7</v>
      </c>
      <c r="B151" s="120" t="str">
        <f>IF('Matriz Nº1 Identificación'!B151&lt;&gt;"",'Matriz Nº1 Identificación'!F151,"")</f>
        <v/>
      </c>
      <c r="C151" s="127"/>
      <c r="D151" s="127"/>
      <c r="E151" s="120" t="str">
        <f>IFERROR(IF((VLOOKUP(C151,'Tabla 2-3-4-5'!$C$11:$D$13,2,FALSE)*(VLOOKUP('Matriz Nº2 Análisis'!D151,'Tabla 2-3-4-5'!$C$11:$D$13,2,FALSE)))&lt;3,"BAJO",IF((VLOOKUP(C151,'Tabla 2-3-4-5'!$C$11:$D$13,2,FALSE)*(VLOOKUP('Matriz Nº2 Análisis'!D151,'Tabla 2-3-4-5'!$C$11:$D$13,2,FALSE)))&gt;5,"ALTO","MEDIO")),"")</f>
        <v/>
      </c>
      <c r="F151" s="121" t="str">
        <f>IF(B151&lt;&gt;"",'Matriz Nº1 Identificación'!E151,"")</f>
        <v/>
      </c>
      <c r="G151" s="127"/>
      <c r="H151" s="127"/>
      <c r="I151" s="120" t="str">
        <f>IFERROR(IF((VLOOKUP(G151,'Tabla 2-3-4-5'!$C$11:$D$13,2,FALSE)*(VLOOKUP('Matriz Nº2 Análisis'!H151,'Tabla 2-3-4-5'!$C$11:$D$13,2,FALSE)))&lt;3,"BAJO",IF((VLOOKUP(G151,'Tabla 2-3-4-5'!$C$11:$D$13,2,FALSE)*(VLOOKUP('Matriz Nº2 Análisis'!H151,'Tabla 2-3-4-5'!$C$11:$D$13,2,FALSE)))&gt;5,"ALTO","MEDIO")),"")</f>
        <v/>
      </c>
      <c r="J151" s="2"/>
      <c r="K151" s="3"/>
      <c r="N151" s="3"/>
      <c r="O151" s="3"/>
      <c r="P151" s="3"/>
      <c r="Q151" s="3"/>
      <c r="R151" s="3"/>
      <c r="S151" s="3"/>
      <c r="T151" s="3"/>
      <c r="U151" s="3"/>
      <c r="V151" s="3"/>
      <c r="W151" s="3"/>
      <c r="X151" s="3"/>
      <c r="Y151" s="3"/>
      <c r="Z151" s="3"/>
      <c r="AA151" s="3"/>
      <c r="AB151" s="3"/>
      <c r="AC151" s="3"/>
    </row>
    <row r="152" spans="1:29" ht="39.9" customHeight="1" thickBot="1" x14ac:dyDescent="0.4">
      <c r="A152" s="181" t="str">
        <f>'Matriz Nº1 Identificación'!A152</f>
        <v xml:space="preserve">Objetivo Estratégico: </v>
      </c>
      <c r="B152" s="477" t="str">
        <f>+'Matriz Nº1 Identificación'!B152:H152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52" s="478"/>
      <c r="D152" s="478"/>
      <c r="E152" s="478"/>
      <c r="F152" s="478"/>
      <c r="G152" s="478"/>
      <c r="H152" s="478"/>
      <c r="I152" s="479"/>
      <c r="J152" s="117"/>
    </row>
    <row r="153" spans="1:29" ht="39.9" customHeight="1" x14ac:dyDescent="0.35">
      <c r="A153" s="182" t="str">
        <f>'Matriz Nº1 Identificación'!A153</f>
        <v>Objetivo táctico</v>
      </c>
      <c r="B153" s="480" t="str">
        <f>+'Matriz Nº1 Identificación'!B153:H153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481"/>
      <c r="D153" s="481"/>
      <c r="E153" s="481"/>
      <c r="F153" s="481"/>
      <c r="G153" s="481"/>
      <c r="H153" s="481"/>
      <c r="I153" s="482"/>
      <c r="J153" s="117"/>
    </row>
    <row r="154" spans="1:29" ht="83.25" customHeight="1" x14ac:dyDescent="0.35">
      <c r="A154" s="119" t="str">
        <f>'Matriz Nº1 Identificación'!A154</f>
        <v>17. 1</v>
      </c>
      <c r="B154" s="120" t="str">
        <f>IF('Matriz Nº1 Identificación'!B154&lt;&gt;"",'Matriz Nº1 Identificación'!F154,"")</f>
        <v>R005 Estratégico</v>
      </c>
      <c r="C154" s="127" t="s">
        <v>951</v>
      </c>
      <c r="D154" s="127" t="s">
        <v>950</v>
      </c>
      <c r="E154" s="120" t="str">
        <f>IFERROR(IF((VLOOKUP(C154,'Tabla 2-3-4-5'!$C$11:$D$13,2,FALSE)*(VLOOKUP('Matriz Nº2 Análisis'!D154,'Tabla 2-3-4-5'!$C$11:$D$13,2,FALSE)))&lt;3,"BAJO",IF((VLOOKUP(C154,'Tabla 2-3-4-5'!$C$11:$D$13,2,FALSE)*(VLOOKUP('Matriz Nº2 Análisis'!D154,'Tabla 2-3-4-5'!$C$11:$D$13,2,FALSE)))&gt;5,"ALTO","MEDIO")),"")</f>
        <v>ALTO</v>
      </c>
      <c r="F154" s="121" t="str">
        <f>IF(B154&lt;&gt;"",'Matriz Nº1 Identificación'!E154,"")</f>
        <v xml:space="preserve">Solicitud oportuna de presupuestos con las debidas justificaciones ante las autoridades competentes. 
Mantener una base de datos con los registros actualizados de los contratos a fin de preveer con tiempo las prórrogas respectivas o la generación en Sicop de nuevos contratos. </v>
      </c>
      <c r="G154" s="127" t="s">
        <v>954</v>
      </c>
      <c r="H154" s="127" t="s">
        <v>950</v>
      </c>
      <c r="I154" s="120" t="str">
        <f>IFERROR(IF((VLOOKUP(G154,'Tabla 2-3-4-5'!$C$11:$D$13,2,FALSE)*(VLOOKUP('Matriz Nº2 Análisis'!H154,'Tabla 2-3-4-5'!$C$11:$D$13,2,FALSE)))&lt;3,"BAJO",IF((VLOOKUP(G154,'Tabla 2-3-4-5'!$C$11:$D$13,2,FALSE)*(VLOOKUP('Matriz Nº2 Análisis'!H154,'Tabla 2-3-4-5'!$C$11:$D$13,2,FALSE)))&gt;5,"ALTO","MEDIO")),"")</f>
        <v>BAJO</v>
      </c>
      <c r="J154" s="2"/>
      <c r="K154" s="3"/>
      <c r="N154" s="3"/>
      <c r="O154" s="3"/>
      <c r="P154" s="3"/>
      <c r="Q154" s="3"/>
      <c r="R154" s="3"/>
      <c r="S154" s="3"/>
      <c r="T154" s="3"/>
      <c r="U154" s="3"/>
      <c r="V154" s="3"/>
      <c r="W154" s="3"/>
      <c r="X154" s="3"/>
      <c r="Y154" s="3"/>
      <c r="Z154" s="3"/>
      <c r="AA154" s="3"/>
      <c r="AB154" s="3"/>
      <c r="AC154" s="3"/>
    </row>
    <row r="155" spans="1:29" ht="83.25" customHeight="1" x14ac:dyDescent="0.35">
      <c r="A155" s="119" t="str">
        <f>'Matriz Nº1 Identificación'!A155</f>
        <v>17. 2</v>
      </c>
      <c r="B155" s="120" t="str">
        <f>IF('Matriz Nº1 Identificación'!B155&lt;&gt;"",'Matriz Nº1 Identificación'!F155,"")</f>
        <v/>
      </c>
      <c r="C155" s="127"/>
      <c r="D155" s="127"/>
      <c r="E155" s="120" t="str">
        <f>IFERROR(IF((VLOOKUP(C155,'Tabla 2-3-4-5'!$C$11:$D$13,2,FALSE)*(VLOOKUP('Matriz Nº2 Análisis'!D155,'Tabla 2-3-4-5'!$C$11:$D$13,2,FALSE)))&lt;3,"BAJO",IF((VLOOKUP(C155,'Tabla 2-3-4-5'!$C$11:$D$13,2,FALSE)*(VLOOKUP('Matriz Nº2 Análisis'!D155,'Tabla 2-3-4-5'!$C$11:$D$13,2,FALSE)))&gt;5,"ALTO","MEDIO")),"")</f>
        <v/>
      </c>
      <c r="F155" s="121" t="str">
        <f>IF(B155&lt;&gt;"",'Matriz Nº1 Identificación'!E155,"")</f>
        <v/>
      </c>
      <c r="G155" s="127"/>
      <c r="H155" s="127"/>
      <c r="I155" s="120" t="str">
        <f>IFERROR(IF((VLOOKUP(G155,'Tabla 2-3-4-5'!$C$11:$D$13,2,FALSE)*(VLOOKUP('Matriz Nº2 Análisis'!H155,'Tabla 2-3-4-5'!$C$11:$D$13,2,FALSE)))&lt;3,"BAJO",IF((VLOOKUP(G155,'Tabla 2-3-4-5'!$C$11:$D$13,2,FALSE)*(VLOOKUP('Matriz Nº2 Análisis'!H155,'Tabla 2-3-4-5'!$C$11:$D$13,2,FALSE)))&gt;5,"ALTO","MEDIO")),"")</f>
        <v/>
      </c>
      <c r="J155" s="2"/>
      <c r="K155" s="3"/>
      <c r="N155" s="3"/>
      <c r="O155" s="3"/>
      <c r="P155" s="3"/>
      <c r="Q155" s="3"/>
      <c r="R155" s="3"/>
      <c r="S155" s="3"/>
      <c r="T155" s="3"/>
      <c r="U155" s="3"/>
      <c r="V155" s="3"/>
      <c r="W155" s="3"/>
      <c r="X155" s="3"/>
      <c r="Y155" s="3"/>
      <c r="Z155" s="3"/>
      <c r="AA155" s="3"/>
      <c r="AB155" s="3"/>
      <c r="AC155" s="3"/>
    </row>
    <row r="156" spans="1:29" ht="83.25" customHeight="1" x14ac:dyDescent="0.35">
      <c r="A156" s="119" t="str">
        <f>'Matriz Nº1 Identificación'!A156</f>
        <v>17. 3</v>
      </c>
      <c r="B156" s="120" t="str">
        <f>IF('Matriz Nº1 Identificación'!B156&lt;&gt;"",'Matriz Nº1 Identificación'!F156,"")</f>
        <v/>
      </c>
      <c r="C156" s="127"/>
      <c r="D156" s="127"/>
      <c r="E156" s="120" t="str">
        <f>IFERROR(IF((VLOOKUP(C156,'Tabla 2-3-4-5'!$C$11:$D$13,2,FALSE)*(VLOOKUP('Matriz Nº2 Análisis'!D156,'Tabla 2-3-4-5'!$C$11:$D$13,2,FALSE)))&lt;3,"BAJO",IF((VLOOKUP(C156,'Tabla 2-3-4-5'!$C$11:$D$13,2,FALSE)*(VLOOKUP('Matriz Nº2 Análisis'!D156,'Tabla 2-3-4-5'!$C$11:$D$13,2,FALSE)))&gt;5,"ALTO","MEDIO")),"")</f>
        <v/>
      </c>
      <c r="F156" s="121" t="str">
        <f>IF(B156&lt;&gt;"",'Matriz Nº1 Identificación'!E156,"")</f>
        <v/>
      </c>
      <c r="G156" s="127"/>
      <c r="H156" s="127"/>
      <c r="I156" s="120" t="str">
        <f>IFERROR(IF((VLOOKUP(G156,'Tabla 2-3-4-5'!$C$11:$D$13,2,FALSE)*(VLOOKUP('Matriz Nº2 Análisis'!H156,'Tabla 2-3-4-5'!$C$11:$D$13,2,FALSE)))&lt;3,"BAJO",IF((VLOOKUP(G156,'Tabla 2-3-4-5'!$C$11:$D$13,2,FALSE)*(VLOOKUP('Matriz Nº2 Análisis'!H156,'Tabla 2-3-4-5'!$C$11:$D$13,2,FALSE)))&gt;5,"ALTO","MEDIO")),"")</f>
        <v/>
      </c>
      <c r="J156" s="2"/>
      <c r="K156" s="3"/>
      <c r="N156" s="3"/>
      <c r="O156" s="3"/>
      <c r="P156" s="3"/>
      <c r="Q156" s="3"/>
      <c r="R156" s="3"/>
      <c r="S156" s="3"/>
      <c r="T156" s="3"/>
      <c r="U156" s="3"/>
      <c r="V156" s="3"/>
      <c r="W156" s="3"/>
      <c r="X156" s="3"/>
      <c r="Y156" s="3"/>
      <c r="Z156" s="3"/>
      <c r="AA156" s="3"/>
      <c r="AB156" s="3"/>
      <c r="AC156" s="3"/>
    </row>
    <row r="157" spans="1:29" ht="83.25" customHeight="1" x14ac:dyDescent="0.35">
      <c r="A157" s="119" t="str">
        <f>'Matriz Nº1 Identificación'!A157</f>
        <v>17. 4</v>
      </c>
      <c r="B157" s="120" t="str">
        <f>IF('Matriz Nº1 Identificación'!B157&lt;&gt;"",'Matriz Nº1 Identificación'!F157,"")</f>
        <v/>
      </c>
      <c r="C157" s="127"/>
      <c r="D157" s="127"/>
      <c r="E157" s="120" t="str">
        <f>IFERROR(IF((VLOOKUP(C157,'Tabla 2-3-4-5'!$C$11:$D$13,2,FALSE)*(VLOOKUP('Matriz Nº2 Análisis'!D157,'Tabla 2-3-4-5'!$C$11:$D$13,2,FALSE)))&lt;3,"BAJO",IF((VLOOKUP(C157,'Tabla 2-3-4-5'!$C$11:$D$13,2,FALSE)*(VLOOKUP('Matriz Nº2 Análisis'!D157,'Tabla 2-3-4-5'!$C$11:$D$13,2,FALSE)))&gt;5,"ALTO","MEDIO")),"")</f>
        <v/>
      </c>
      <c r="F157" s="121" t="str">
        <f>IF(B157&lt;&gt;"",'Matriz Nº1 Identificación'!E157,"")</f>
        <v/>
      </c>
      <c r="G157" s="127"/>
      <c r="H157" s="127"/>
      <c r="I157" s="120" t="str">
        <f>IFERROR(IF((VLOOKUP(G157,'Tabla 2-3-4-5'!$C$11:$D$13,2,FALSE)*(VLOOKUP('Matriz Nº2 Análisis'!H157,'Tabla 2-3-4-5'!$C$11:$D$13,2,FALSE)))&lt;3,"BAJO",IF((VLOOKUP(G157,'Tabla 2-3-4-5'!$C$11:$D$13,2,FALSE)*(VLOOKUP('Matriz Nº2 Análisis'!H157,'Tabla 2-3-4-5'!$C$11:$D$13,2,FALSE)))&gt;5,"ALTO","MEDIO")),"")</f>
        <v/>
      </c>
      <c r="J157" s="2"/>
      <c r="K157" s="3"/>
      <c r="N157" s="3"/>
      <c r="O157" s="3"/>
      <c r="P157" s="3"/>
      <c r="Q157" s="3"/>
      <c r="R157" s="3"/>
      <c r="S157" s="3"/>
      <c r="T157" s="3"/>
      <c r="U157" s="3"/>
      <c r="V157" s="3"/>
      <c r="W157" s="3"/>
      <c r="X157" s="3"/>
      <c r="Y157" s="3"/>
      <c r="Z157" s="3"/>
      <c r="AA157" s="3"/>
      <c r="AB157" s="3"/>
      <c r="AC157" s="3"/>
    </row>
    <row r="158" spans="1:29" ht="83.25" customHeight="1" x14ac:dyDescent="0.35">
      <c r="A158" s="119" t="str">
        <f>'Matriz Nº1 Identificación'!A158</f>
        <v>17. 5</v>
      </c>
      <c r="B158" s="120" t="str">
        <f>IF('Matriz Nº1 Identificación'!B158&lt;&gt;"",'Matriz Nº1 Identificación'!F158,"")</f>
        <v/>
      </c>
      <c r="C158" s="127"/>
      <c r="D158" s="127"/>
      <c r="E158" s="120" t="str">
        <f>IFERROR(IF((VLOOKUP(C158,'Tabla 2-3-4-5'!$C$11:$D$13,2,FALSE)*(VLOOKUP('Matriz Nº2 Análisis'!D158,'Tabla 2-3-4-5'!$C$11:$D$13,2,FALSE)))&lt;3,"BAJO",IF((VLOOKUP(C158,'Tabla 2-3-4-5'!$C$11:$D$13,2,FALSE)*(VLOOKUP('Matriz Nº2 Análisis'!D158,'Tabla 2-3-4-5'!$C$11:$D$13,2,FALSE)))&gt;5,"ALTO","MEDIO")),"")</f>
        <v/>
      </c>
      <c r="F158" s="121" t="str">
        <f>IF(B158&lt;&gt;"",'Matriz Nº1 Identificación'!E158,"")</f>
        <v/>
      </c>
      <c r="G158" s="127"/>
      <c r="H158" s="127"/>
      <c r="I158" s="120" t="str">
        <f>IFERROR(IF((VLOOKUP(G158,'Tabla 2-3-4-5'!$C$11:$D$13,2,FALSE)*(VLOOKUP('Matriz Nº2 Análisis'!H158,'Tabla 2-3-4-5'!$C$11:$D$13,2,FALSE)))&lt;3,"BAJO",IF((VLOOKUP(G158,'Tabla 2-3-4-5'!$C$11:$D$13,2,FALSE)*(VLOOKUP('Matriz Nº2 Análisis'!H158,'Tabla 2-3-4-5'!$C$11:$D$13,2,FALSE)))&gt;5,"ALTO","MEDIO")),"")</f>
        <v/>
      </c>
      <c r="J158" s="2"/>
      <c r="K158" s="3"/>
      <c r="N158" s="3"/>
      <c r="O158" s="3"/>
      <c r="P158" s="3"/>
      <c r="Q158" s="3"/>
      <c r="R158" s="3"/>
      <c r="S158" s="3"/>
      <c r="T158" s="3"/>
      <c r="U158" s="3"/>
      <c r="V158" s="3"/>
      <c r="W158" s="3"/>
      <c r="X158" s="3"/>
      <c r="Y158" s="3"/>
      <c r="Z158" s="3"/>
      <c r="AA158" s="3"/>
      <c r="AB158" s="3"/>
      <c r="AC158" s="3"/>
    </row>
    <row r="159" spans="1:29" ht="83.25" customHeight="1" x14ac:dyDescent="0.35">
      <c r="A159" s="119" t="str">
        <f>'Matriz Nº1 Identificación'!A159</f>
        <v>17. 6</v>
      </c>
      <c r="B159" s="120" t="str">
        <f>IF('Matriz Nº1 Identificación'!B159&lt;&gt;"",'Matriz Nº1 Identificación'!F159,"")</f>
        <v/>
      </c>
      <c r="C159" s="127"/>
      <c r="D159" s="127"/>
      <c r="E159" s="120" t="str">
        <f>IFERROR(IF((VLOOKUP(C159,'Tabla 2-3-4-5'!$C$11:$D$13,2,FALSE)*(VLOOKUP('Matriz Nº2 Análisis'!D159,'Tabla 2-3-4-5'!$C$11:$D$13,2,FALSE)))&lt;3,"BAJO",IF((VLOOKUP(C159,'Tabla 2-3-4-5'!$C$11:$D$13,2,FALSE)*(VLOOKUP('Matriz Nº2 Análisis'!D159,'Tabla 2-3-4-5'!$C$11:$D$13,2,FALSE)))&gt;5,"ALTO","MEDIO")),"")</f>
        <v/>
      </c>
      <c r="F159" s="121" t="str">
        <f>IF(B159&lt;&gt;"",'Matriz Nº1 Identificación'!E159,"")</f>
        <v/>
      </c>
      <c r="G159" s="127"/>
      <c r="H159" s="127"/>
      <c r="I159" s="120" t="str">
        <f>IFERROR(IF((VLOOKUP(G159,'Tabla 2-3-4-5'!$C$11:$D$13,2,FALSE)*(VLOOKUP('Matriz Nº2 Análisis'!H159,'Tabla 2-3-4-5'!$C$11:$D$13,2,FALSE)))&lt;3,"BAJO",IF((VLOOKUP(G159,'Tabla 2-3-4-5'!$C$11:$D$13,2,FALSE)*(VLOOKUP('Matriz Nº2 Análisis'!H159,'Tabla 2-3-4-5'!$C$11:$D$13,2,FALSE)))&gt;5,"ALTO","MEDIO")),"")</f>
        <v/>
      </c>
      <c r="J159" s="2"/>
      <c r="K159" s="3"/>
      <c r="N159" s="3"/>
      <c r="O159" s="3"/>
      <c r="P159" s="3"/>
      <c r="Q159" s="3"/>
      <c r="R159" s="3"/>
      <c r="S159" s="3"/>
      <c r="T159" s="3"/>
      <c r="U159" s="3"/>
      <c r="V159" s="3"/>
      <c r="W159" s="3"/>
      <c r="X159" s="3"/>
      <c r="Y159" s="3"/>
      <c r="Z159" s="3"/>
      <c r="AA159" s="3"/>
      <c r="AB159" s="3"/>
      <c r="AC159" s="3"/>
    </row>
    <row r="160" spans="1:29" ht="83.25" customHeight="1" thickBot="1" x14ac:dyDescent="0.4">
      <c r="A160" s="119" t="str">
        <f>'Matriz Nº1 Identificación'!A160</f>
        <v>17. 7</v>
      </c>
      <c r="B160" s="120" t="str">
        <f>IF('Matriz Nº1 Identificación'!B160&lt;&gt;"",'Matriz Nº1 Identificación'!F160,"")</f>
        <v/>
      </c>
      <c r="C160" s="127"/>
      <c r="D160" s="127"/>
      <c r="E160" s="120" t="str">
        <f>IFERROR(IF((VLOOKUP(C160,'Tabla 2-3-4-5'!$C$11:$D$13,2,FALSE)*(VLOOKUP('Matriz Nº2 Análisis'!D160,'Tabla 2-3-4-5'!$C$11:$D$13,2,FALSE)))&lt;3,"BAJO",IF((VLOOKUP(C160,'Tabla 2-3-4-5'!$C$11:$D$13,2,FALSE)*(VLOOKUP('Matriz Nº2 Análisis'!D160,'Tabla 2-3-4-5'!$C$11:$D$13,2,FALSE)))&gt;5,"ALTO","MEDIO")),"")</f>
        <v/>
      </c>
      <c r="F160" s="121" t="str">
        <f>IF(B160&lt;&gt;"",'Matriz Nº1 Identificación'!E160,"")</f>
        <v/>
      </c>
      <c r="G160" s="127"/>
      <c r="H160" s="127"/>
      <c r="I160" s="120" t="str">
        <f>IFERROR(IF((VLOOKUP(G160,'Tabla 2-3-4-5'!$C$11:$D$13,2,FALSE)*(VLOOKUP('Matriz Nº2 Análisis'!H160,'Tabla 2-3-4-5'!$C$11:$D$13,2,FALSE)))&lt;3,"BAJO",IF((VLOOKUP(G160,'Tabla 2-3-4-5'!$C$11:$D$13,2,FALSE)*(VLOOKUP('Matriz Nº2 Análisis'!H160,'Tabla 2-3-4-5'!$C$11:$D$13,2,FALSE)))&gt;5,"ALTO","MEDIO")),"")</f>
        <v/>
      </c>
      <c r="J160" s="2"/>
      <c r="K160" s="3"/>
      <c r="N160" s="3"/>
      <c r="O160" s="3"/>
      <c r="P160" s="3"/>
      <c r="Q160" s="3"/>
      <c r="R160" s="3"/>
      <c r="S160" s="3"/>
      <c r="T160" s="3"/>
      <c r="U160" s="3"/>
      <c r="V160" s="3"/>
      <c r="W160" s="3"/>
      <c r="X160" s="3"/>
      <c r="Y160" s="3"/>
      <c r="Z160" s="3"/>
      <c r="AA160" s="3"/>
      <c r="AB160" s="3"/>
      <c r="AC160" s="3"/>
    </row>
    <row r="161" spans="1:29" ht="39.9" customHeight="1" thickBot="1" x14ac:dyDescent="0.4">
      <c r="A161" s="181" t="str">
        <f>'Matriz Nº1 Identificación'!A161</f>
        <v xml:space="preserve">Objetivo Estratégico: </v>
      </c>
      <c r="B161" s="477" t="str">
        <f>+'Matriz Nº1 Identificación'!B161:H161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61" s="478"/>
      <c r="D161" s="478"/>
      <c r="E161" s="478"/>
      <c r="F161" s="478"/>
      <c r="G161" s="478"/>
      <c r="H161" s="478"/>
      <c r="I161" s="479"/>
      <c r="J161" s="117"/>
    </row>
    <row r="162" spans="1:29" ht="39.9" customHeight="1" x14ac:dyDescent="0.35">
      <c r="A162" s="182" t="str">
        <f>'Matriz Nº1 Identificación'!A162</f>
        <v>Objetivo táctico</v>
      </c>
      <c r="B162" s="480" t="str">
        <f>+'Matriz Nº1 Identificación'!B162:H162</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62" s="481"/>
      <c r="D162" s="481"/>
      <c r="E162" s="481"/>
      <c r="F162" s="481"/>
      <c r="G162" s="481"/>
      <c r="H162" s="481"/>
      <c r="I162" s="482"/>
      <c r="J162" s="117"/>
    </row>
    <row r="163" spans="1:29" ht="83.25" customHeight="1" x14ac:dyDescent="0.35">
      <c r="A163" s="119" t="str">
        <f>'Matriz Nº1 Identificación'!A163</f>
        <v>18. 1</v>
      </c>
      <c r="B163" s="120" t="str">
        <f>IF('Matriz Nº1 Identificación'!B163&lt;&gt;"",'Matriz Nº1 Identificación'!F163,"")</f>
        <v>R002 Presupuestario</v>
      </c>
      <c r="C163" s="127" t="s">
        <v>951</v>
      </c>
      <c r="D163" s="127" t="s">
        <v>951</v>
      </c>
      <c r="E163" s="120" t="str">
        <f>IFERROR(IF((VLOOKUP(C163,'Tabla 2-3-4-5'!$C$11:$D$13,2,FALSE)*(VLOOKUP('Matriz Nº2 Análisis'!D163,'Tabla 2-3-4-5'!$C$11:$D$13,2,FALSE)))&lt;3,"BAJO",IF((VLOOKUP(C163,'Tabla 2-3-4-5'!$C$11:$D$13,2,FALSE)*(VLOOKUP('Matriz Nº2 Análisis'!D163,'Tabla 2-3-4-5'!$C$11:$D$13,2,FALSE)))&gt;5,"ALTO","MEDIO")),"")</f>
        <v>ALTO</v>
      </c>
      <c r="F163" s="121" t="str">
        <f>IF(B163&lt;&gt;"",'Matriz Nº1 Identificación'!E163,"")</f>
        <v>Solicitud oportuna de presupuestos con las debidas justificaciones ante las autoridades competentes. 
Mantener una base de datos con los registros actualizados de los contratos a fin de preveer con tiempo las prórrogas respectivas.</v>
      </c>
      <c r="G163" s="127" t="s">
        <v>954</v>
      </c>
      <c r="H163" s="127" t="s">
        <v>950</v>
      </c>
      <c r="I163" s="120" t="str">
        <f>IFERROR(IF((VLOOKUP(G163,'Tabla 2-3-4-5'!$C$11:$D$13,2,FALSE)*(VLOOKUP('Matriz Nº2 Análisis'!H163,'Tabla 2-3-4-5'!$C$11:$D$13,2,FALSE)))&lt;3,"BAJO",IF((VLOOKUP(G163,'Tabla 2-3-4-5'!$C$11:$D$13,2,FALSE)*(VLOOKUP('Matriz Nº2 Análisis'!H163,'Tabla 2-3-4-5'!$C$11:$D$13,2,FALSE)))&gt;5,"ALTO","MEDIO")),"")</f>
        <v>BAJO</v>
      </c>
      <c r="J163" s="2"/>
      <c r="K163" s="3"/>
      <c r="N163" s="3"/>
      <c r="O163" s="3"/>
      <c r="P163" s="3"/>
      <c r="Q163" s="3"/>
      <c r="R163" s="3"/>
      <c r="S163" s="3"/>
      <c r="T163" s="3"/>
      <c r="U163" s="3"/>
      <c r="V163" s="3"/>
      <c r="W163" s="3"/>
      <c r="X163" s="3"/>
      <c r="Y163" s="3"/>
      <c r="Z163" s="3"/>
      <c r="AA163" s="3"/>
      <c r="AB163" s="3"/>
      <c r="AC163" s="3"/>
    </row>
    <row r="164" spans="1:29" ht="83.25" customHeight="1" x14ac:dyDescent="0.35">
      <c r="A164" s="119" t="str">
        <f>'Matriz Nº1 Identificación'!A164</f>
        <v>18. 2</v>
      </c>
      <c r="B164" s="120" t="str">
        <f>IF('Matriz Nº1 Identificación'!B164&lt;&gt;"",'Matriz Nº1 Identificación'!F164,"")</f>
        <v/>
      </c>
      <c r="C164" s="127"/>
      <c r="D164" s="127"/>
      <c r="E164" s="120" t="str">
        <f>IFERROR(IF((VLOOKUP(C164,'Tabla 2-3-4-5'!$C$11:$D$13,2,FALSE)*(VLOOKUP('Matriz Nº2 Análisis'!D164,'Tabla 2-3-4-5'!$C$11:$D$13,2,FALSE)))&lt;3,"BAJO",IF((VLOOKUP(C164,'Tabla 2-3-4-5'!$C$11:$D$13,2,FALSE)*(VLOOKUP('Matriz Nº2 Análisis'!D164,'Tabla 2-3-4-5'!$C$11:$D$13,2,FALSE)))&gt;5,"ALTO","MEDIO")),"")</f>
        <v/>
      </c>
      <c r="F164" s="121" t="str">
        <f>IF(B164&lt;&gt;"",'Matriz Nº1 Identificación'!E164,"")</f>
        <v/>
      </c>
      <c r="G164" s="127"/>
      <c r="H164" s="127"/>
      <c r="I164" s="120" t="str">
        <f>IFERROR(IF((VLOOKUP(G164,'Tabla 2-3-4-5'!$C$11:$D$13,2,FALSE)*(VLOOKUP('Matriz Nº2 Análisis'!H164,'Tabla 2-3-4-5'!$C$11:$D$13,2,FALSE)))&lt;3,"BAJO",IF((VLOOKUP(G164,'Tabla 2-3-4-5'!$C$11:$D$13,2,FALSE)*(VLOOKUP('Matriz Nº2 Análisis'!H164,'Tabla 2-3-4-5'!$C$11:$D$13,2,FALSE)))&gt;5,"ALTO","MEDIO")),"")</f>
        <v/>
      </c>
      <c r="J164" s="2"/>
      <c r="K164" s="3"/>
      <c r="N164" s="3"/>
      <c r="O164" s="3"/>
      <c r="P164" s="3"/>
      <c r="Q164" s="3"/>
      <c r="R164" s="3"/>
      <c r="S164" s="3"/>
      <c r="T164" s="3"/>
      <c r="U164" s="3"/>
      <c r="V164" s="3"/>
      <c r="W164" s="3"/>
      <c r="X164" s="3"/>
      <c r="Y164" s="3"/>
      <c r="Z164" s="3"/>
      <c r="AA164" s="3"/>
      <c r="AB164" s="3"/>
      <c r="AC164" s="3"/>
    </row>
    <row r="165" spans="1:29" ht="83.25" customHeight="1" x14ac:dyDescent="0.35">
      <c r="A165" s="119" t="str">
        <f>'Matriz Nº1 Identificación'!A165</f>
        <v>18. 3</v>
      </c>
      <c r="B165" s="120" t="str">
        <f>IF('Matriz Nº1 Identificación'!B165&lt;&gt;"",'Matriz Nº1 Identificación'!F165,"")</f>
        <v/>
      </c>
      <c r="C165" s="127"/>
      <c r="D165" s="127"/>
      <c r="E165" s="120" t="str">
        <f>IFERROR(IF((VLOOKUP(C165,'Tabla 2-3-4-5'!$C$11:$D$13,2,FALSE)*(VLOOKUP('Matriz Nº2 Análisis'!D165,'Tabla 2-3-4-5'!$C$11:$D$13,2,FALSE)))&lt;3,"BAJO",IF((VLOOKUP(C165,'Tabla 2-3-4-5'!$C$11:$D$13,2,FALSE)*(VLOOKUP('Matriz Nº2 Análisis'!D165,'Tabla 2-3-4-5'!$C$11:$D$13,2,FALSE)))&gt;5,"ALTO","MEDIO")),"")</f>
        <v/>
      </c>
      <c r="F165" s="121" t="str">
        <f>IF(B165&lt;&gt;"",'Matriz Nº1 Identificación'!E165,"")</f>
        <v/>
      </c>
      <c r="G165" s="127"/>
      <c r="H165" s="127"/>
      <c r="I165" s="120" t="str">
        <f>IFERROR(IF((VLOOKUP(G165,'Tabla 2-3-4-5'!$C$11:$D$13,2,FALSE)*(VLOOKUP('Matriz Nº2 Análisis'!H165,'Tabla 2-3-4-5'!$C$11:$D$13,2,FALSE)))&lt;3,"BAJO",IF((VLOOKUP(G165,'Tabla 2-3-4-5'!$C$11:$D$13,2,FALSE)*(VLOOKUP('Matriz Nº2 Análisis'!H165,'Tabla 2-3-4-5'!$C$11:$D$13,2,FALSE)))&gt;5,"ALTO","MEDIO")),"")</f>
        <v/>
      </c>
      <c r="J165" s="2"/>
      <c r="K165" s="3"/>
      <c r="N165" s="3"/>
      <c r="O165" s="3"/>
      <c r="P165" s="3"/>
      <c r="Q165" s="3"/>
      <c r="R165" s="3"/>
      <c r="S165" s="3"/>
      <c r="T165" s="3"/>
      <c r="U165" s="3"/>
      <c r="V165" s="3"/>
      <c r="W165" s="3"/>
      <c r="X165" s="3"/>
      <c r="Y165" s="3"/>
      <c r="Z165" s="3"/>
      <c r="AA165" s="3"/>
      <c r="AB165" s="3"/>
      <c r="AC165" s="3"/>
    </row>
    <row r="166" spans="1:29" ht="83.25" customHeight="1" x14ac:dyDescent="0.35">
      <c r="A166" s="119" t="str">
        <f>'Matriz Nº1 Identificación'!A166</f>
        <v>18. 4</v>
      </c>
      <c r="B166" s="120" t="str">
        <f>IF('Matriz Nº1 Identificación'!B166&lt;&gt;"",'Matriz Nº1 Identificación'!F166,"")</f>
        <v/>
      </c>
      <c r="C166" s="127"/>
      <c r="D166" s="127"/>
      <c r="E166" s="120" t="str">
        <f>IFERROR(IF((VLOOKUP(C166,'Tabla 2-3-4-5'!$C$11:$D$13,2,FALSE)*(VLOOKUP('Matriz Nº2 Análisis'!D166,'Tabla 2-3-4-5'!$C$11:$D$13,2,FALSE)))&lt;3,"BAJO",IF((VLOOKUP(C166,'Tabla 2-3-4-5'!$C$11:$D$13,2,FALSE)*(VLOOKUP('Matriz Nº2 Análisis'!D166,'Tabla 2-3-4-5'!$C$11:$D$13,2,FALSE)))&gt;5,"ALTO","MEDIO")),"")</f>
        <v/>
      </c>
      <c r="F166" s="121" t="str">
        <f>IF(B166&lt;&gt;"",'Matriz Nº1 Identificación'!E166,"")</f>
        <v/>
      </c>
      <c r="G166" s="127"/>
      <c r="H166" s="127"/>
      <c r="I166" s="120" t="str">
        <f>IFERROR(IF((VLOOKUP(G166,'Tabla 2-3-4-5'!$C$11:$D$13,2,FALSE)*(VLOOKUP('Matriz Nº2 Análisis'!H166,'Tabla 2-3-4-5'!$C$11:$D$13,2,FALSE)))&lt;3,"BAJO",IF((VLOOKUP(G166,'Tabla 2-3-4-5'!$C$11:$D$13,2,FALSE)*(VLOOKUP('Matriz Nº2 Análisis'!H166,'Tabla 2-3-4-5'!$C$11:$D$13,2,FALSE)))&gt;5,"ALTO","MEDIO")),"")</f>
        <v/>
      </c>
      <c r="J166" s="2"/>
      <c r="K166" s="3"/>
      <c r="N166" s="3"/>
      <c r="O166" s="3"/>
      <c r="P166" s="3"/>
      <c r="Q166" s="3"/>
      <c r="R166" s="3"/>
      <c r="S166" s="3"/>
      <c r="T166" s="3"/>
      <c r="U166" s="3"/>
      <c r="V166" s="3"/>
      <c r="W166" s="3"/>
      <c r="X166" s="3"/>
      <c r="Y166" s="3"/>
      <c r="Z166" s="3"/>
      <c r="AA166" s="3"/>
      <c r="AB166" s="3"/>
      <c r="AC166" s="3"/>
    </row>
    <row r="167" spans="1:29" ht="83.25" customHeight="1" x14ac:dyDescent="0.35">
      <c r="A167" s="119" t="str">
        <f>'Matriz Nº1 Identificación'!A167</f>
        <v>18. 5</v>
      </c>
      <c r="B167" s="120" t="str">
        <f>IF('Matriz Nº1 Identificación'!B167&lt;&gt;"",'Matriz Nº1 Identificación'!F167,"")</f>
        <v/>
      </c>
      <c r="C167" s="127"/>
      <c r="D167" s="127"/>
      <c r="E167" s="120" t="str">
        <f>IFERROR(IF((VLOOKUP(C167,'Tabla 2-3-4-5'!$C$11:$D$13,2,FALSE)*(VLOOKUP('Matriz Nº2 Análisis'!D167,'Tabla 2-3-4-5'!$C$11:$D$13,2,FALSE)))&lt;3,"BAJO",IF((VLOOKUP(C167,'Tabla 2-3-4-5'!$C$11:$D$13,2,FALSE)*(VLOOKUP('Matriz Nº2 Análisis'!D167,'Tabla 2-3-4-5'!$C$11:$D$13,2,FALSE)))&gt;5,"ALTO","MEDIO")),"")</f>
        <v/>
      </c>
      <c r="F167" s="121" t="str">
        <f>IF(B167&lt;&gt;"",'Matriz Nº1 Identificación'!E167,"")</f>
        <v/>
      </c>
      <c r="G167" s="127"/>
      <c r="H167" s="127"/>
      <c r="I167" s="120" t="str">
        <f>IFERROR(IF((VLOOKUP(G167,'Tabla 2-3-4-5'!$C$11:$D$13,2,FALSE)*(VLOOKUP('Matriz Nº2 Análisis'!H167,'Tabla 2-3-4-5'!$C$11:$D$13,2,FALSE)))&lt;3,"BAJO",IF((VLOOKUP(G167,'Tabla 2-3-4-5'!$C$11:$D$13,2,FALSE)*(VLOOKUP('Matriz Nº2 Análisis'!H167,'Tabla 2-3-4-5'!$C$11:$D$13,2,FALSE)))&gt;5,"ALTO","MEDIO")),"")</f>
        <v/>
      </c>
      <c r="J167" s="2"/>
      <c r="K167" s="3"/>
      <c r="N167" s="3"/>
      <c r="O167" s="3"/>
      <c r="P167" s="3"/>
      <c r="Q167" s="3"/>
      <c r="R167" s="3"/>
      <c r="S167" s="3"/>
      <c r="T167" s="3"/>
      <c r="U167" s="3"/>
      <c r="V167" s="3"/>
      <c r="W167" s="3"/>
      <c r="X167" s="3"/>
      <c r="Y167" s="3"/>
      <c r="Z167" s="3"/>
      <c r="AA167" s="3"/>
      <c r="AB167" s="3"/>
      <c r="AC167" s="3"/>
    </row>
    <row r="168" spans="1:29" ht="83.25" customHeight="1" x14ac:dyDescent="0.35">
      <c r="A168" s="119" t="str">
        <f>'Matriz Nº1 Identificación'!A168</f>
        <v>18. 6</v>
      </c>
      <c r="B168" s="120" t="str">
        <f>IF('Matriz Nº1 Identificación'!B168&lt;&gt;"",'Matriz Nº1 Identificación'!F168,"")</f>
        <v/>
      </c>
      <c r="C168" s="127"/>
      <c r="D168" s="127"/>
      <c r="E168" s="120" t="str">
        <f>IFERROR(IF((VLOOKUP(C168,'Tabla 2-3-4-5'!$C$11:$D$13,2,FALSE)*(VLOOKUP('Matriz Nº2 Análisis'!D168,'Tabla 2-3-4-5'!$C$11:$D$13,2,FALSE)))&lt;3,"BAJO",IF((VLOOKUP(C168,'Tabla 2-3-4-5'!$C$11:$D$13,2,FALSE)*(VLOOKUP('Matriz Nº2 Análisis'!D168,'Tabla 2-3-4-5'!$C$11:$D$13,2,FALSE)))&gt;5,"ALTO","MEDIO")),"")</f>
        <v/>
      </c>
      <c r="F168" s="121" t="str">
        <f>IF(B168&lt;&gt;"",'Matriz Nº1 Identificación'!E168,"")</f>
        <v/>
      </c>
      <c r="G168" s="127"/>
      <c r="H168" s="127"/>
      <c r="I168" s="120" t="str">
        <f>IFERROR(IF((VLOOKUP(G168,'Tabla 2-3-4-5'!$C$11:$D$13,2,FALSE)*(VLOOKUP('Matriz Nº2 Análisis'!H168,'Tabla 2-3-4-5'!$C$11:$D$13,2,FALSE)))&lt;3,"BAJO",IF((VLOOKUP(G168,'Tabla 2-3-4-5'!$C$11:$D$13,2,FALSE)*(VLOOKUP('Matriz Nº2 Análisis'!H168,'Tabla 2-3-4-5'!$C$11:$D$13,2,FALSE)))&gt;5,"ALTO","MEDIO")),"")</f>
        <v/>
      </c>
      <c r="J168" s="2"/>
      <c r="K168" s="3"/>
      <c r="N168" s="3"/>
      <c r="O168" s="3"/>
      <c r="P168" s="3"/>
      <c r="Q168" s="3"/>
      <c r="R168" s="3"/>
      <c r="S168" s="3"/>
      <c r="T168" s="3"/>
      <c r="U168" s="3"/>
      <c r="V168" s="3"/>
      <c r="W168" s="3"/>
      <c r="X168" s="3"/>
      <c r="Y168" s="3"/>
      <c r="Z168" s="3"/>
      <c r="AA168" s="3"/>
      <c r="AB168" s="3"/>
      <c r="AC168" s="3"/>
    </row>
    <row r="169" spans="1:29" ht="83.25" customHeight="1" thickBot="1" x14ac:dyDescent="0.4">
      <c r="A169" s="119" t="str">
        <f>'Matriz Nº1 Identificación'!A169</f>
        <v>18. 7</v>
      </c>
      <c r="B169" s="120" t="str">
        <f>IF('Matriz Nº1 Identificación'!B169&lt;&gt;"",'Matriz Nº1 Identificación'!F169,"")</f>
        <v/>
      </c>
      <c r="C169" s="127"/>
      <c r="D169" s="127"/>
      <c r="E169" s="120" t="str">
        <f>IFERROR(IF((VLOOKUP(C169,'Tabla 2-3-4-5'!$C$11:$D$13,2,FALSE)*(VLOOKUP('Matriz Nº2 Análisis'!D169,'Tabla 2-3-4-5'!$C$11:$D$13,2,FALSE)))&lt;3,"BAJO",IF((VLOOKUP(C169,'Tabla 2-3-4-5'!$C$11:$D$13,2,FALSE)*(VLOOKUP('Matriz Nº2 Análisis'!D169,'Tabla 2-3-4-5'!$C$11:$D$13,2,FALSE)))&gt;5,"ALTO","MEDIO")),"")</f>
        <v/>
      </c>
      <c r="F169" s="121" t="str">
        <f>IF(B169&lt;&gt;"",'Matriz Nº1 Identificación'!E169,"")</f>
        <v/>
      </c>
      <c r="G169" s="127"/>
      <c r="H169" s="127"/>
      <c r="I169" s="120" t="str">
        <f>IFERROR(IF((VLOOKUP(G169,'Tabla 2-3-4-5'!$C$11:$D$13,2,FALSE)*(VLOOKUP('Matriz Nº2 Análisis'!H169,'Tabla 2-3-4-5'!$C$11:$D$13,2,FALSE)))&lt;3,"BAJO",IF((VLOOKUP(G169,'Tabla 2-3-4-5'!$C$11:$D$13,2,FALSE)*(VLOOKUP('Matriz Nº2 Análisis'!H169,'Tabla 2-3-4-5'!$C$11:$D$13,2,FALSE)))&gt;5,"ALTO","MEDIO")),"")</f>
        <v/>
      </c>
      <c r="J169" s="2"/>
      <c r="K169" s="3"/>
      <c r="N169" s="3"/>
      <c r="O169" s="3"/>
      <c r="P169" s="3"/>
      <c r="Q169" s="3"/>
      <c r="R169" s="3"/>
      <c r="S169" s="3"/>
      <c r="T169" s="3"/>
      <c r="U169" s="3"/>
      <c r="V169" s="3"/>
      <c r="W169" s="3"/>
      <c r="X169" s="3"/>
      <c r="Y169" s="3"/>
      <c r="Z169" s="3"/>
      <c r="AA169" s="3"/>
      <c r="AB169" s="3"/>
      <c r="AC169" s="3"/>
    </row>
    <row r="170" spans="1:29" ht="39.9" customHeight="1" thickBot="1" x14ac:dyDescent="0.4">
      <c r="A170" s="181" t="str">
        <f>'Matriz Nº1 Identificación'!A170</f>
        <v xml:space="preserve">Objetivo Estratégico: </v>
      </c>
      <c r="B170" s="477" t="str">
        <f>+'Matriz Nº1 Identificación'!B170:H170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0" s="478"/>
      <c r="D170" s="478"/>
      <c r="E170" s="478"/>
      <c r="F170" s="478"/>
      <c r="G170" s="478"/>
      <c r="H170" s="478"/>
      <c r="I170" s="479"/>
      <c r="J170" s="117"/>
    </row>
    <row r="171" spans="1:29" ht="39.9" customHeight="1" x14ac:dyDescent="0.35">
      <c r="A171" s="182" t="str">
        <f>'Matriz Nº1 Identificación'!A171</f>
        <v>Objetivo táctico</v>
      </c>
      <c r="B171" s="480" t="str">
        <f>+'Matriz Nº1 Identificación'!B171:H171</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481"/>
      <c r="D171" s="481"/>
      <c r="E171" s="481"/>
      <c r="F171" s="481"/>
      <c r="G171" s="481"/>
      <c r="H171" s="481"/>
      <c r="I171" s="482"/>
      <c r="J171" s="117"/>
    </row>
    <row r="172" spans="1:29" ht="118.25" customHeight="1" x14ac:dyDescent="0.35">
      <c r="A172" s="119" t="str">
        <f>'Matriz Nº1 Identificación'!A172</f>
        <v>19. 1</v>
      </c>
      <c r="B172" s="120" t="str">
        <f>IF('Matriz Nº1 Identificación'!B172&lt;&gt;"",'Matriz Nº1 Identificación'!F172,"")</f>
        <v>R002 Presupuestario</v>
      </c>
      <c r="C172" s="127" t="s">
        <v>951</v>
      </c>
      <c r="D172" s="127" t="s">
        <v>951</v>
      </c>
      <c r="E172" s="120" t="str">
        <f>IFERROR(IF((VLOOKUP(C172,'Tabla 2-3-4-5'!$C$11:$D$13,2,FALSE)*(VLOOKUP('Matriz Nº2 Análisis'!D172,'Tabla 2-3-4-5'!$C$11:$D$13,2,FALSE)))&lt;3,"BAJO",IF((VLOOKUP(C172,'Tabla 2-3-4-5'!$C$11:$D$13,2,FALSE)*(VLOOKUP('Matriz Nº2 Análisis'!D172,'Tabla 2-3-4-5'!$C$11:$D$13,2,FALSE)))&gt;5,"ALTO","MEDIO")),"")</f>
        <v>ALTO</v>
      </c>
      <c r="F172" s="121" t="str">
        <f>IF(B172&lt;&gt;"",'Matriz Nº1 Identificación'!E172,"")</f>
        <v>Solicitud oportuna de presupuestos con las debidas justificaciones ante las autoridades competentes. 
Mantener una base de datos con los registros actualizados de los contratos a fin de preveer con tiempo las prórrogas respectivas.</v>
      </c>
      <c r="G172" s="127" t="s">
        <v>954</v>
      </c>
      <c r="H172" s="127" t="s">
        <v>950</v>
      </c>
      <c r="I172" s="120" t="str">
        <f>IFERROR(IF((VLOOKUP(G172,'Tabla 2-3-4-5'!$C$11:$D$13,2,FALSE)*(VLOOKUP('Matriz Nº2 Análisis'!H172,'Tabla 2-3-4-5'!$C$11:$D$13,2,FALSE)))&lt;3,"BAJO",IF((VLOOKUP(G172,'Tabla 2-3-4-5'!$C$11:$D$13,2,FALSE)*(VLOOKUP('Matriz Nº2 Análisis'!H172,'Tabla 2-3-4-5'!$C$11:$D$13,2,FALSE)))&gt;5,"ALTO","MEDIO")),"")</f>
        <v>BAJO</v>
      </c>
      <c r="J172" s="2"/>
      <c r="K172" s="3"/>
      <c r="N172" s="3"/>
      <c r="O172" s="3"/>
      <c r="P172" s="3"/>
      <c r="Q172" s="3"/>
      <c r="R172" s="3"/>
      <c r="S172" s="3"/>
      <c r="T172" s="3"/>
      <c r="U172" s="3"/>
      <c r="V172" s="3"/>
      <c r="W172" s="3"/>
      <c r="X172" s="3"/>
      <c r="Y172" s="3"/>
      <c r="Z172" s="3"/>
      <c r="AA172" s="3"/>
      <c r="AB172" s="3"/>
      <c r="AC172" s="3"/>
    </row>
    <row r="173" spans="1:29" ht="83.25" customHeight="1" x14ac:dyDescent="0.35">
      <c r="A173" s="119" t="str">
        <f>'Matriz Nº1 Identificación'!A173</f>
        <v>19. 2</v>
      </c>
      <c r="B173" s="120" t="str">
        <f>IF('Matriz Nº1 Identificación'!B173&lt;&gt;"",'Matriz Nº1 Identificación'!F173,"")</f>
        <v/>
      </c>
      <c r="C173" s="127"/>
      <c r="D173" s="127"/>
      <c r="E173" s="120" t="str">
        <f>IFERROR(IF((VLOOKUP(C173,'Tabla 2-3-4-5'!$C$11:$D$13,2,FALSE)*(VLOOKUP('Matriz Nº2 Análisis'!D173,'Tabla 2-3-4-5'!$C$11:$D$13,2,FALSE)))&lt;3,"BAJO",IF((VLOOKUP(C173,'Tabla 2-3-4-5'!$C$11:$D$13,2,FALSE)*(VLOOKUP('Matriz Nº2 Análisis'!D173,'Tabla 2-3-4-5'!$C$11:$D$13,2,FALSE)))&gt;5,"ALTO","MEDIO")),"")</f>
        <v/>
      </c>
      <c r="F173" s="121" t="str">
        <f>IF(B173&lt;&gt;"",'Matriz Nº1 Identificación'!E173,"")</f>
        <v/>
      </c>
      <c r="G173" s="127"/>
      <c r="H173" s="127"/>
      <c r="I173" s="120" t="str">
        <f>IFERROR(IF((VLOOKUP(G173,'Tabla 2-3-4-5'!$C$11:$D$13,2,FALSE)*(VLOOKUP('Matriz Nº2 Análisis'!H173,'Tabla 2-3-4-5'!$C$11:$D$13,2,FALSE)))&lt;3,"BAJO",IF((VLOOKUP(G173,'Tabla 2-3-4-5'!$C$11:$D$13,2,FALSE)*(VLOOKUP('Matriz Nº2 Análisis'!H173,'Tabla 2-3-4-5'!$C$11:$D$13,2,FALSE)))&gt;5,"ALTO","MEDIO")),"")</f>
        <v/>
      </c>
      <c r="J173" s="2"/>
      <c r="K173" s="3"/>
      <c r="N173" s="3"/>
      <c r="O173" s="3"/>
      <c r="P173" s="3"/>
      <c r="Q173" s="3"/>
      <c r="R173" s="3"/>
      <c r="S173" s="3"/>
      <c r="T173" s="3"/>
      <c r="U173" s="3"/>
      <c r="V173" s="3"/>
      <c r="W173" s="3"/>
      <c r="X173" s="3"/>
      <c r="Y173" s="3"/>
      <c r="Z173" s="3"/>
      <c r="AA173" s="3"/>
      <c r="AB173" s="3"/>
      <c r="AC173" s="3"/>
    </row>
    <row r="174" spans="1:29" ht="83.25" customHeight="1" x14ac:dyDescent="0.35">
      <c r="A174" s="119" t="str">
        <f>'Matriz Nº1 Identificación'!A174</f>
        <v>19. 3</v>
      </c>
      <c r="B174" s="120" t="str">
        <f>IF('Matriz Nº1 Identificación'!B174&lt;&gt;"",'Matriz Nº1 Identificación'!F174,"")</f>
        <v/>
      </c>
      <c r="C174" s="127"/>
      <c r="D174" s="127"/>
      <c r="E174" s="120" t="str">
        <f>IFERROR(IF((VLOOKUP(C174,'Tabla 2-3-4-5'!$C$11:$D$13,2,FALSE)*(VLOOKUP('Matriz Nº2 Análisis'!D174,'Tabla 2-3-4-5'!$C$11:$D$13,2,FALSE)))&lt;3,"BAJO",IF((VLOOKUP(C174,'Tabla 2-3-4-5'!$C$11:$D$13,2,FALSE)*(VLOOKUP('Matriz Nº2 Análisis'!D174,'Tabla 2-3-4-5'!$C$11:$D$13,2,FALSE)))&gt;5,"ALTO","MEDIO")),"")</f>
        <v/>
      </c>
      <c r="F174" s="121" t="str">
        <f>IF(B174&lt;&gt;"",'Matriz Nº1 Identificación'!E174,"")</f>
        <v/>
      </c>
      <c r="G174" s="127"/>
      <c r="H174" s="127"/>
      <c r="I174" s="120" t="str">
        <f>IFERROR(IF((VLOOKUP(G174,'Tabla 2-3-4-5'!$C$11:$D$13,2,FALSE)*(VLOOKUP('Matriz Nº2 Análisis'!H174,'Tabla 2-3-4-5'!$C$11:$D$13,2,FALSE)))&lt;3,"BAJO",IF((VLOOKUP(G174,'Tabla 2-3-4-5'!$C$11:$D$13,2,FALSE)*(VLOOKUP('Matriz Nº2 Análisis'!H174,'Tabla 2-3-4-5'!$C$11:$D$13,2,FALSE)))&gt;5,"ALTO","MEDIO")),"")</f>
        <v/>
      </c>
      <c r="J174" s="2"/>
      <c r="K174" s="3"/>
      <c r="N174" s="3"/>
      <c r="O174" s="3"/>
      <c r="P174" s="3"/>
      <c r="Q174" s="3"/>
      <c r="R174" s="3"/>
      <c r="S174" s="3"/>
      <c r="T174" s="3"/>
      <c r="U174" s="3"/>
      <c r="V174" s="3"/>
      <c r="W174" s="3"/>
      <c r="X174" s="3"/>
      <c r="Y174" s="3"/>
      <c r="Z174" s="3"/>
      <c r="AA174" s="3"/>
      <c r="AB174" s="3"/>
      <c r="AC174" s="3"/>
    </row>
    <row r="175" spans="1:29" ht="83.25" customHeight="1" x14ac:dyDescent="0.35">
      <c r="A175" s="119" t="str">
        <f>'Matriz Nº1 Identificación'!A175</f>
        <v>19. 4</v>
      </c>
      <c r="B175" s="120" t="str">
        <f>IF('Matriz Nº1 Identificación'!B175&lt;&gt;"",'Matriz Nº1 Identificación'!F175,"")</f>
        <v/>
      </c>
      <c r="C175" s="127"/>
      <c r="D175" s="127"/>
      <c r="E175" s="120" t="str">
        <f>IFERROR(IF((VLOOKUP(C175,'Tabla 2-3-4-5'!$C$11:$D$13,2,FALSE)*(VLOOKUP('Matriz Nº2 Análisis'!D175,'Tabla 2-3-4-5'!$C$11:$D$13,2,FALSE)))&lt;3,"BAJO",IF((VLOOKUP(C175,'Tabla 2-3-4-5'!$C$11:$D$13,2,FALSE)*(VLOOKUP('Matriz Nº2 Análisis'!D175,'Tabla 2-3-4-5'!$C$11:$D$13,2,FALSE)))&gt;5,"ALTO","MEDIO")),"")</f>
        <v/>
      </c>
      <c r="F175" s="121" t="str">
        <f>IF(B175&lt;&gt;"",'Matriz Nº1 Identificación'!E175,"")</f>
        <v/>
      </c>
      <c r="G175" s="127"/>
      <c r="H175" s="127"/>
      <c r="I175" s="120" t="str">
        <f>IFERROR(IF((VLOOKUP(G175,'Tabla 2-3-4-5'!$C$11:$D$13,2,FALSE)*(VLOOKUP('Matriz Nº2 Análisis'!H175,'Tabla 2-3-4-5'!$C$11:$D$13,2,FALSE)))&lt;3,"BAJO",IF((VLOOKUP(G175,'Tabla 2-3-4-5'!$C$11:$D$13,2,FALSE)*(VLOOKUP('Matriz Nº2 Análisis'!H175,'Tabla 2-3-4-5'!$C$11:$D$13,2,FALSE)))&gt;5,"ALTO","MEDIO")),"")</f>
        <v/>
      </c>
      <c r="J175" s="2"/>
      <c r="K175" s="3"/>
      <c r="N175" s="3"/>
      <c r="O175" s="3"/>
      <c r="P175" s="3"/>
      <c r="Q175" s="3"/>
      <c r="R175" s="3"/>
      <c r="S175" s="3"/>
      <c r="T175" s="3"/>
      <c r="U175" s="3"/>
      <c r="V175" s="3"/>
      <c r="W175" s="3"/>
      <c r="X175" s="3"/>
      <c r="Y175" s="3"/>
      <c r="Z175" s="3"/>
      <c r="AA175" s="3"/>
      <c r="AB175" s="3"/>
      <c r="AC175" s="3"/>
    </row>
    <row r="176" spans="1:29" ht="83.25" customHeight="1" x14ac:dyDescent="0.35">
      <c r="A176" s="119" t="str">
        <f>'Matriz Nº1 Identificación'!A176</f>
        <v>19. 5</v>
      </c>
      <c r="B176" s="120" t="str">
        <f>IF('Matriz Nº1 Identificación'!B176&lt;&gt;"",'Matriz Nº1 Identificación'!F176,"")</f>
        <v/>
      </c>
      <c r="C176" s="127"/>
      <c r="D176" s="127"/>
      <c r="E176" s="120" t="str">
        <f>IFERROR(IF((VLOOKUP(C176,'Tabla 2-3-4-5'!$C$11:$D$13,2,FALSE)*(VLOOKUP('Matriz Nº2 Análisis'!D176,'Tabla 2-3-4-5'!$C$11:$D$13,2,FALSE)))&lt;3,"BAJO",IF((VLOOKUP(C176,'Tabla 2-3-4-5'!$C$11:$D$13,2,FALSE)*(VLOOKUP('Matriz Nº2 Análisis'!D176,'Tabla 2-3-4-5'!$C$11:$D$13,2,FALSE)))&gt;5,"ALTO","MEDIO")),"")</f>
        <v/>
      </c>
      <c r="F176" s="121" t="str">
        <f>IF(B176&lt;&gt;"",'Matriz Nº1 Identificación'!E176,"")</f>
        <v/>
      </c>
      <c r="G176" s="127"/>
      <c r="H176" s="127"/>
      <c r="I176" s="120" t="str">
        <f>IFERROR(IF((VLOOKUP(G176,'Tabla 2-3-4-5'!$C$11:$D$13,2,FALSE)*(VLOOKUP('Matriz Nº2 Análisis'!H176,'Tabla 2-3-4-5'!$C$11:$D$13,2,FALSE)))&lt;3,"BAJO",IF((VLOOKUP(G176,'Tabla 2-3-4-5'!$C$11:$D$13,2,FALSE)*(VLOOKUP('Matriz Nº2 Análisis'!H176,'Tabla 2-3-4-5'!$C$11:$D$13,2,FALSE)))&gt;5,"ALTO","MEDIO")),"")</f>
        <v/>
      </c>
      <c r="J176" s="2"/>
      <c r="K176" s="3"/>
      <c r="N176" s="3"/>
      <c r="O176" s="3"/>
      <c r="P176" s="3"/>
      <c r="Q176" s="3"/>
      <c r="R176" s="3"/>
      <c r="S176" s="3"/>
      <c r="T176" s="3"/>
      <c r="U176" s="3"/>
      <c r="V176" s="3"/>
      <c r="W176" s="3"/>
      <c r="X176" s="3"/>
      <c r="Y176" s="3"/>
      <c r="Z176" s="3"/>
      <c r="AA176" s="3"/>
      <c r="AB176" s="3"/>
      <c r="AC176" s="3"/>
    </row>
    <row r="177" spans="1:29" ht="83.25" customHeight="1" x14ac:dyDescent="0.35">
      <c r="A177" s="119" t="str">
        <f>'Matriz Nº1 Identificación'!A177</f>
        <v>19. 6</v>
      </c>
      <c r="B177" s="120" t="str">
        <f>IF('Matriz Nº1 Identificación'!B177&lt;&gt;"",'Matriz Nº1 Identificación'!F177,"")</f>
        <v/>
      </c>
      <c r="C177" s="127"/>
      <c r="D177" s="127"/>
      <c r="E177" s="120" t="str">
        <f>IFERROR(IF((VLOOKUP(C177,'Tabla 2-3-4-5'!$C$11:$D$13,2,FALSE)*(VLOOKUP('Matriz Nº2 Análisis'!D177,'Tabla 2-3-4-5'!$C$11:$D$13,2,FALSE)))&lt;3,"BAJO",IF((VLOOKUP(C177,'Tabla 2-3-4-5'!$C$11:$D$13,2,FALSE)*(VLOOKUP('Matriz Nº2 Análisis'!D177,'Tabla 2-3-4-5'!$C$11:$D$13,2,FALSE)))&gt;5,"ALTO","MEDIO")),"")</f>
        <v/>
      </c>
      <c r="F177" s="121" t="str">
        <f>IF(B177&lt;&gt;"",'Matriz Nº1 Identificación'!E177,"")</f>
        <v/>
      </c>
      <c r="G177" s="127"/>
      <c r="H177" s="127"/>
      <c r="I177" s="120" t="str">
        <f>IFERROR(IF((VLOOKUP(G177,'Tabla 2-3-4-5'!$C$11:$D$13,2,FALSE)*(VLOOKUP('Matriz Nº2 Análisis'!H177,'Tabla 2-3-4-5'!$C$11:$D$13,2,FALSE)))&lt;3,"BAJO",IF((VLOOKUP(G177,'Tabla 2-3-4-5'!$C$11:$D$13,2,FALSE)*(VLOOKUP('Matriz Nº2 Análisis'!H177,'Tabla 2-3-4-5'!$C$11:$D$13,2,FALSE)))&gt;5,"ALTO","MEDIO")),"")</f>
        <v/>
      </c>
      <c r="J177" s="2"/>
      <c r="K177" s="3"/>
      <c r="N177" s="3"/>
      <c r="O177" s="3"/>
      <c r="P177" s="3"/>
      <c r="Q177" s="3"/>
      <c r="R177" s="3"/>
      <c r="S177" s="3"/>
      <c r="T177" s="3"/>
      <c r="U177" s="3"/>
      <c r="V177" s="3"/>
      <c r="W177" s="3"/>
      <c r="X177" s="3"/>
      <c r="Y177" s="3"/>
      <c r="Z177" s="3"/>
      <c r="AA177" s="3"/>
      <c r="AB177" s="3"/>
      <c r="AC177" s="3"/>
    </row>
    <row r="178" spans="1:29" ht="83.25" customHeight="1" thickBot="1" x14ac:dyDescent="0.4">
      <c r="A178" s="119" t="str">
        <f>'Matriz Nº1 Identificación'!A178</f>
        <v>19. 7</v>
      </c>
      <c r="B178" s="120" t="str">
        <f>IF('Matriz Nº1 Identificación'!B178&lt;&gt;"",'Matriz Nº1 Identificación'!F178,"")</f>
        <v/>
      </c>
      <c r="C178" s="127"/>
      <c r="D178" s="127"/>
      <c r="E178" s="120" t="str">
        <f>IFERROR(IF((VLOOKUP(C178,'Tabla 2-3-4-5'!$C$11:$D$13,2,FALSE)*(VLOOKUP('Matriz Nº2 Análisis'!D178,'Tabla 2-3-4-5'!$C$11:$D$13,2,FALSE)))&lt;3,"BAJO",IF((VLOOKUP(C178,'Tabla 2-3-4-5'!$C$11:$D$13,2,FALSE)*(VLOOKUP('Matriz Nº2 Análisis'!D178,'Tabla 2-3-4-5'!$C$11:$D$13,2,FALSE)))&gt;5,"ALTO","MEDIO")),"")</f>
        <v/>
      </c>
      <c r="F178" s="121" t="str">
        <f>IF(B178&lt;&gt;"",'Matriz Nº1 Identificación'!E178,"")</f>
        <v/>
      </c>
      <c r="G178" s="127"/>
      <c r="H178" s="127"/>
      <c r="I178" s="120" t="str">
        <f>IFERROR(IF((VLOOKUP(G178,'Tabla 2-3-4-5'!$C$11:$D$13,2,FALSE)*(VLOOKUP('Matriz Nº2 Análisis'!H178,'Tabla 2-3-4-5'!$C$11:$D$13,2,FALSE)))&lt;3,"BAJO",IF((VLOOKUP(G178,'Tabla 2-3-4-5'!$C$11:$D$13,2,FALSE)*(VLOOKUP('Matriz Nº2 Análisis'!H178,'Tabla 2-3-4-5'!$C$11:$D$13,2,FALSE)))&gt;5,"ALTO","MEDIO")),"")</f>
        <v/>
      </c>
      <c r="J178" s="2"/>
      <c r="K178" s="3"/>
      <c r="N178" s="3"/>
      <c r="O178" s="3"/>
      <c r="P178" s="3"/>
      <c r="Q178" s="3"/>
      <c r="R178" s="3"/>
      <c r="S178" s="3"/>
      <c r="T178" s="3"/>
      <c r="U178" s="3"/>
      <c r="V178" s="3"/>
      <c r="W178" s="3"/>
      <c r="X178" s="3"/>
      <c r="Y178" s="3"/>
      <c r="Z178" s="3"/>
      <c r="AA178" s="3"/>
      <c r="AB178" s="3"/>
      <c r="AC178" s="3"/>
    </row>
    <row r="179" spans="1:29" ht="39.9" customHeight="1" thickBot="1" x14ac:dyDescent="0.4">
      <c r="A179" s="181" t="str">
        <f>'Matriz Nº1 Identificación'!A179</f>
        <v xml:space="preserve">Objetivo Estratégico: </v>
      </c>
      <c r="B179" s="477" t="str">
        <f>+'Matriz Nº1 Identificación'!B179:H179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9" s="478"/>
      <c r="D179" s="478"/>
      <c r="E179" s="478"/>
      <c r="F179" s="478"/>
      <c r="G179" s="478"/>
      <c r="H179" s="478"/>
      <c r="I179" s="479"/>
      <c r="J179" s="117"/>
    </row>
    <row r="180" spans="1:29" ht="39.9" customHeight="1" x14ac:dyDescent="0.35">
      <c r="A180" s="182" t="str">
        <f>'Matriz Nº1 Identificación'!A180</f>
        <v>Objetivo táctico</v>
      </c>
      <c r="B180" s="480" t="str">
        <f>+'Matriz Nº1 Identificación'!B180:H180</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481"/>
      <c r="D180" s="481"/>
      <c r="E180" s="481"/>
      <c r="F180" s="481"/>
      <c r="G180" s="481"/>
      <c r="H180" s="481"/>
      <c r="I180" s="482"/>
      <c r="J180" s="117"/>
    </row>
    <row r="181" spans="1:29" ht="113.4" customHeight="1" x14ac:dyDescent="0.35">
      <c r="A181" s="119" t="str">
        <f>'Matriz Nº1 Identificación'!A181</f>
        <v>20. 1</v>
      </c>
      <c r="B181" s="120" t="str">
        <f>IF('Matriz Nº1 Identificación'!B181&lt;&gt;"",'Matriz Nº1 Identificación'!F181,"")</f>
        <v>R002 Presupuestario</v>
      </c>
      <c r="C181" s="127" t="s">
        <v>951</v>
      </c>
      <c r="D181" s="127" t="s">
        <v>950</v>
      </c>
      <c r="E181" s="120" t="str">
        <f>IFERROR(IF((VLOOKUP(C181,'Tabla 2-3-4-5'!$C$11:$D$13,2,FALSE)*(VLOOKUP('Matriz Nº2 Análisis'!D181,'Tabla 2-3-4-5'!$C$11:$D$13,2,FALSE)))&lt;3,"BAJO",IF((VLOOKUP(C181,'Tabla 2-3-4-5'!$C$11:$D$13,2,FALSE)*(VLOOKUP('Matriz Nº2 Análisis'!D181,'Tabla 2-3-4-5'!$C$11:$D$13,2,FALSE)))&gt;5,"ALTO","MEDIO")),"")</f>
        <v>ALTO</v>
      </c>
      <c r="F181" s="121" t="str">
        <f>IF(B181&lt;&gt;"",'Matriz Nº1 Identificación'!E181,"")</f>
        <v>Solicitud oportuna de presupuestos con las debidas justificaciones ante las autoridades competentes. 
Mantener una base de datos con los registros actualizados de los contratos a fin de preveer con tiempo las prórrogas respectivas.</v>
      </c>
      <c r="G181" s="127" t="s">
        <v>954</v>
      </c>
      <c r="H181" s="127" t="s">
        <v>950</v>
      </c>
      <c r="I181" s="120" t="str">
        <f>IFERROR(IF((VLOOKUP(G181,'Tabla 2-3-4-5'!$C$11:$D$13,2,FALSE)*(VLOOKUP('Matriz Nº2 Análisis'!H181,'Tabla 2-3-4-5'!$C$11:$D$13,2,FALSE)))&lt;3,"BAJO",IF((VLOOKUP(G181,'Tabla 2-3-4-5'!$C$11:$D$13,2,FALSE)*(VLOOKUP('Matriz Nº2 Análisis'!H181,'Tabla 2-3-4-5'!$C$11:$D$13,2,FALSE)))&gt;5,"ALTO","MEDIO")),"")</f>
        <v>BAJO</v>
      </c>
      <c r="J181" s="2"/>
      <c r="K181" s="3"/>
      <c r="N181" s="3"/>
      <c r="O181" s="3"/>
      <c r="P181" s="3"/>
      <c r="Q181" s="3"/>
      <c r="R181" s="3"/>
      <c r="S181" s="3"/>
      <c r="T181" s="3"/>
      <c r="U181" s="3"/>
      <c r="V181" s="3"/>
      <c r="W181" s="3"/>
      <c r="X181" s="3"/>
      <c r="Y181" s="3"/>
      <c r="Z181" s="3"/>
      <c r="AA181" s="3"/>
      <c r="AB181" s="3"/>
      <c r="AC181" s="3"/>
    </row>
    <row r="182" spans="1:29" ht="83.25" customHeight="1" x14ac:dyDescent="0.35">
      <c r="A182" s="119" t="str">
        <f>'Matriz Nº1 Identificación'!A182</f>
        <v>20. 2</v>
      </c>
      <c r="B182" s="120" t="str">
        <f>IF('Matriz Nº1 Identificación'!B182&lt;&gt;"",'Matriz Nº1 Identificación'!F182,"")</f>
        <v/>
      </c>
      <c r="C182" s="127"/>
      <c r="D182" s="127"/>
      <c r="E182" s="120" t="str">
        <f>IFERROR(IF((VLOOKUP(C182,'Tabla 2-3-4-5'!$C$11:$D$13,2,FALSE)*(VLOOKUP('Matriz Nº2 Análisis'!D182,'Tabla 2-3-4-5'!$C$11:$D$13,2,FALSE)))&lt;3,"BAJO",IF((VLOOKUP(C182,'Tabla 2-3-4-5'!$C$11:$D$13,2,FALSE)*(VLOOKUP('Matriz Nº2 Análisis'!D182,'Tabla 2-3-4-5'!$C$11:$D$13,2,FALSE)))&gt;5,"ALTO","MEDIO")),"")</f>
        <v/>
      </c>
      <c r="F182" s="121" t="str">
        <f>IF(B182&lt;&gt;"",'Matriz Nº1 Identificación'!E182,"")</f>
        <v/>
      </c>
      <c r="G182" s="127"/>
      <c r="H182" s="127"/>
      <c r="I182" s="120" t="str">
        <f>IFERROR(IF((VLOOKUP(G182,'Tabla 2-3-4-5'!$C$11:$D$13,2,FALSE)*(VLOOKUP('Matriz Nº2 Análisis'!H182,'Tabla 2-3-4-5'!$C$11:$D$13,2,FALSE)))&lt;3,"BAJO",IF((VLOOKUP(G182,'Tabla 2-3-4-5'!$C$11:$D$13,2,FALSE)*(VLOOKUP('Matriz Nº2 Análisis'!H182,'Tabla 2-3-4-5'!$C$11:$D$13,2,FALSE)))&gt;5,"ALTO","MEDIO")),"")</f>
        <v/>
      </c>
      <c r="J182" s="2"/>
      <c r="K182" s="3"/>
      <c r="N182" s="3"/>
      <c r="O182" s="3"/>
      <c r="P182" s="3"/>
      <c r="Q182" s="3"/>
      <c r="R182" s="3"/>
      <c r="S182" s="3"/>
      <c r="T182" s="3"/>
      <c r="U182" s="3"/>
      <c r="V182" s="3"/>
      <c r="W182" s="3"/>
      <c r="X182" s="3"/>
      <c r="Y182" s="3"/>
      <c r="Z182" s="3"/>
      <c r="AA182" s="3"/>
      <c r="AB182" s="3"/>
      <c r="AC182" s="3"/>
    </row>
    <row r="183" spans="1:29" ht="83.25" customHeight="1" x14ac:dyDescent="0.35">
      <c r="A183" s="119" t="str">
        <f>'Matriz Nº1 Identificación'!A183</f>
        <v>20. 3</v>
      </c>
      <c r="B183" s="120" t="str">
        <f>IF('Matriz Nº1 Identificación'!B183&lt;&gt;"",'Matriz Nº1 Identificación'!F183,"")</f>
        <v/>
      </c>
      <c r="C183" s="127"/>
      <c r="D183" s="127"/>
      <c r="E183" s="120" t="str">
        <f>IFERROR(IF((VLOOKUP(C183,'Tabla 2-3-4-5'!$C$11:$D$13,2,FALSE)*(VLOOKUP('Matriz Nº2 Análisis'!D183,'Tabla 2-3-4-5'!$C$11:$D$13,2,FALSE)))&lt;3,"BAJO",IF((VLOOKUP(C183,'Tabla 2-3-4-5'!$C$11:$D$13,2,FALSE)*(VLOOKUP('Matriz Nº2 Análisis'!D183,'Tabla 2-3-4-5'!$C$11:$D$13,2,FALSE)))&gt;5,"ALTO","MEDIO")),"")</f>
        <v/>
      </c>
      <c r="F183" s="121" t="str">
        <f>IF(B183&lt;&gt;"",'Matriz Nº1 Identificación'!E183,"")</f>
        <v/>
      </c>
      <c r="G183" s="127"/>
      <c r="H183" s="127"/>
      <c r="I183" s="120" t="str">
        <f>IFERROR(IF((VLOOKUP(G183,'Tabla 2-3-4-5'!$C$11:$D$13,2,FALSE)*(VLOOKUP('Matriz Nº2 Análisis'!H183,'Tabla 2-3-4-5'!$C$11:$D$13,2,FALSE)))&lt;3,"BAJO",IF((VLOOKUP(G183,'Tabla 2-3-4-5'!$C$11:$D$13,2,FALSE)*(VLOOKUP('Matriz Nº2 Análisis'!H183,'Tabla 2-3-4-5'!$C$11:$D$13,2,FALSE)))&gt;5,"ALTO","MEDIO")),"")</f>
        <v/>
      </c>
      <c r="J183" s="2"/>
      <c r="K183" s="3"/>
      <c r="N183" s="3"/>
      <c r="O183" s="3"/>
      <c r="P183" s="3"/>
      <c r="Q183" s="3"/>
      <c r="R183" s="3"/>
      <c r="S183" s="3"/>
      <c r="T183" s="3"/>
      <c r="U183" s="3"/>
      <c r="V183" s="3"/>
      <c r="W183" s="3"/>
      <c r="X183" s="3"/>
      <c r="Y183" s="3"/>
      <c r="Z183" s="3"/>
      <c r="AA183" s="3"/>
      <c r="AB183" s="3"/>
      <c r="AC183" s="3"/>
    </row>
    <row r="184" spans="1:29" ht="83.25" customHeight="1" x14ac:dyDescent="0.35">
      <c r="A184" s="119" t="str">
        <f>'Matriz Nº1 Identificación'!A184</f>
        <v>20. 4</v>
      </c>
      <c r="B184" s="120" t="str">
        <f>IF('Matriz Nº1 Identificación'!B184&lt;&gt;"",'Matriz Nº1 Identificación'!F184,"")</f>
        <v/>
      </c>
      <c r="C184" s="127"/>
      <c r="D184" s="127"/>
      <c r="E184" s="120" t="str">
        <f>IFERROR(IF((VLOOKUP(C184,'Tabla 2-3-4-5'!$C$11:$D$13,2,FALSE)*(VLOOKUP('Matriz Nº2 Análisis'!D184,'Tabla 2-3-4-5'!$C$11:$D$13,2,FALSE)))&lt;3,"BAJO",IF((VLOOKUP(C184,'Tabla 2-3-4-5'!$C$11:$D$13,2,FALSE)*(VLOOKUP('Matriz Nº2 Análisis'!D184,'Tabla 2-3-4-5'!$C$11:$D$13,2,FALSE)))&gt;5,"ALTO","MEDIO")),"")</f>
        <v/>
      </c>
      <c r="F184" s="121" t="str">
        <f>IF(B184&lt;&gt;"",'Matriz Nº1 Identificación'!E184,"")</f>
        <v/>
      </c>
      <c r="G184" s="127"/>
      <c r="H184" s="127"/>
      <c r="I184" s="120" t="str">
        <f>IFERROR(IF((VLOOKUP(G184,'Tabla 2-3-4-5'!$C$11:$D$13,2,FALSE)*(VLOOKUP('Matriz Nº2 Análisis'!H184,'Tabla 2-3-4-5'!$C$11:$D$13,2,FALSE)))&lt;3,"BAJO",IF((VLOOKUP(G184,'Tabla 2-3-4-5'!$C$11:$D$13,2,FALSE)*(VLOOKUP('Matriz Nº2 Análisis'!H184,'Tabla 2-3-4-5'!$C$11:$D$13,2,FALSE)))&gt;5,"ALTO","MEDIO")),"")</f>
        <v/>
      </c>
      <c r="J184" s="2"/>
      <c r="K184" s="3"/>
      <c r="N184" s="3"/>
      <c r="O184" s="3"/>
      <c r="P184" s="3"/>
      <c r="Q184" s="3"/>
      <c r="R184" s="3"/>
      <c r="S184" s="3"/>
      <c r="T184" s="3"/>
      <c r="U184" s="3"/>
      <c r="V184" s="3"/>
      <c r="W184" s="3"/>
      <c r="X184" s="3"/>
      <c r="Y184" s="3"/>
      <c r="Z184" s="3"/>
      <c r="AA184" s="3"/>
      <c r="AB184" s="3"/>
      <c r="AC184" s="3"/>
    </row>
    <row r="185" spans="1:29" ht="83.25" customHeight="1" x14ac:dyDescent="0.35">
      <c r="A185" s="119" t="str">
        <f>'Matriz Nº1 Identificación'!A185</f>
        <v>20. 5</v>
      </c>
      <c r="B185" s="120" t="str">
        <f>IF('Matriz Nº1 Identificación'!B185&lt;&gt;"",'Matriz Nº1 Identificación'!F185,"")</f>
        <v/>
      </c>
      <c r="C185" s="127"/>
      <c r="D185" s="127"/>
      <c r="E185" s="120" t="str">
        <f>IFERROR(IF((VLOOKUP(C185,'Tabla 2-3-4-5'!$C$11:$D$13,2,FALSE)*(VLOOKUP('Matriz Nº2 Análisis'!D185,'Tabla 2-3-4-5'!$C$11:$D$13,2,FALSE)))&lt;3,"BAJO",IF((VLOOKUP(C185,'Tabla 2-3-4-5'!$C$11:$D$13,2,FALSE)*(VLOOKUP('Matriz Nº2 Análisis'!D185,'Tabla 2-3-4-5'!$C$11:$D$13,2,FALSE)))&gt;5,"ALTO","MEDIO")),"")</f>
        <v/>
      </c>
      <c r="F185" s="121" t="str">
        <f>IF(B185&lt;&gt;"",'Matriz Nº1 Identificación'!E185,"")</f>
        <v/>
      </c>
      <c r="G185" s="127"/>
      <c r="H185" s="127"/>
      <c r="I185" s="120" t="str">
        <f>IFERROR(IF((VLOOKUP(G185,'Tabla 2-3-4-5'!$C$11:$D$13,2,FALSE)*(VLOOKUP('Matriz Nº2 Análisis'!H185,'Tabla 2-3-4-5'!$C$11:$D$13,2,FALSE)))&lt;3,"BAJO",IF((VLOOKUP(G185,'Tabla 2-3-4-5'!$C$11:$D$13,2,FALSE)*(VLOOKUP('Matriz Nº2 Análisis'!H185,'Tabla 2-3-4-5'!$C$11:$D$13,2,FALSE)))&gt;5,"ALTO","MEDIO")),"")</f>
        <v/>
      </c>
      <c r="J185" s="2"/>
      <c r="K185" s="3"/>
      <c r="N185" s="3"/>
      <c r="O185" s="3"/>
      <c r="P185" s="3"/>
      <c r="Q185" s="3"/>
      <c r="R185" s="3"/>
      <c r="S185" s="3"/>
      <c r="T185" s="3"/>
      <c r="U185" s="3"/>
      <c r="V185" s="3"/>
      <c r="W185" s="3"/>
      <c r="X185" s="3"/>
      <c r="Y185" s="3"/>
      <c r="Z185" s="3"/>
      <c r="AA185" s="3"/>
      <c r="AB185" s="3"/>
      <c r="AC185" s="3"/>
    </row>
    <row r="186" spans="1:29" ht="83.25" customHeight="1" x14ac:dyDescent="0.35">
      <c r="A186" s="119" t="str">
        <f>'Matriz Nº1 Identificación'!A186</f>
        <v>20. 6</v>
      </c>
      <c r="B186" s="120" t="str">
        <f>IF('Matriz Nº1 Identificación'!B186&lt;&gt;"",'Matriz Nº1 Identificación'!F186,"")</f>
        <v/>
      </c>
      <c r="C186" s="127"/>
      <c r="D186" s="127"/>
      <c r="E186" s="120" t="str">
        <f>IFERROR(IF((VLOOKUP(C186,'Tabla 2-3-4-5'!$C$11:$D$13,2,FALSE)*(VLOOKUP('Matriz Nº2 Análisis'!D186,'Tabla 2-3-4-5'!$C$11:$D$13,2,FALSE)))&lt;3,"BAJO",IF((VLOOKUP(C186,'Tabla 2-3-4-5'!$C$11:$D$13,2,FALSE)*(VLOOKUP('Matriz Nº2 Análisis'!D186,'Tabla 2-3-4-5'!$C$11:$D$13,2,FALSE)))&gt;5,"ALTO","MEDIO")),"")</f>
        <v/>
      </c>
      <c r="F186" s="121" t="str">
        <f>IF(B186&lt;&gt;"",'Matriz Nº1 Identificación'!E186,"")</f>
        <v/>
      </c>
      <c r="G186" s="127"/>
      <c r="H186" s="127"/>
      <c r="I186" s="120" t="str">
        <f>IFERROR(IF((VLOOKUP(G186,'Tabla 2-3-4-5'!$C$11:$D$13,2,FALSE)*(VLOOKUP('Matriz Nº2 Análisis'!H186,'Tabla 2-3-4-5'!$C$11:$D$13,2,FALSE)))&lt;3,"BAJO",IF((VLOOKUP(G186,'Tabla 2-3-4-5'!$C$11:$D$13,2,FALSE)*(VLOOKUP('Matriz Nº2 Análisis'!H186,'Tabla 2-3-4-5'!$C$11:$D$13,2,FALSE)))&gt;5,"ALTO","MEDIO")),"")</f>
        <v/>
      </c>
      <c r="J186" s="2"/>
      <c r="K186" s="3"/>
      <c r="N186" s="3"/>
      <c r="O186" s="3"/>
      <c r="P186" s="3"/>
      <c r="Q186" s="3"/>
      <c r="R186" s="3"/>
      <c r="S186" s="3"/>
      <c r="T186" s="3"/>
      <c r="U186" s="3"/>
      <c r="V186" s="3"/>
      <c r="W186" s="3"/>
      <c r="X186" s="3"/>
      <c r="Y186" s="3"/>
      <c r="Z186" s="3"/>
      <c r="AA186" s="3"/>
      <c r="AB186" s="3"/>
      <c r="AC186" s="3"/>
    </row>
    <row r="187" spans="1:29" ht="83.25" customHeight="1" thickBot="1" x14ac:dyDescent="0.4">
      <c r="A187" s="119" t="str">
        <f>'Matriz Nº1 Identificación'!A187</f>
        <v>20. 7</v>
      </c>
      <c r="B187" s="120" t="str">
        <f>IF('Matriz Nº1 Identificación'!B187&lt;&gt;"",'Matriz Nº1 Identificación'!F187,"")</f>
        <v/>
      </c>
      <c r="C187" s="127"/>
      <c r="D187" s="127"/>
      <c r="E187" s="120" t="str">
        <f>IFERROR(IF((VLOOKUP(C187,'Tabla 2-3-4-5'!$C$11:$D$13,2,FALSE)*(VLOOKUP('Matriz Nº2 Análisis'!D187,'Tabla 2-3-4-5'!$C$11:$D$13,2,FALSE)))&lt;3,"BAJO",IF((VLOOKUP(C187,'Tabla 2-3-4-5'!$C$11:$D$13,2,FALSE)*(VLOOKUP('Matriz Nº2 Análisis'!D187,'Tabla 2-3-4-5'!$C$11:$D$13,2,FALSE)))&gt;5,"ALTO","MEDIO")),"")</f>
        <v/>
      </c>
      <c r="F187" s="121" t="str">
        <f>IF(B187&lt;&gt;"",'Matriz Nº1 Identificación'!E187,"")</f>
        <v/>
      </c>
      <c r="G187" s="127"/>
      <c r="H187" s="127"/>
      <c r="I187" s="120" t="str">
        <f>IFERROR(IF((VLOOKUP(G187,'Tabla 2-3-4-5'!$C$11:$D$13,2,FALSE)*(VLOOKUP('Matriz Nº2 Análisis'!H187,'Tabla 2-3-4-5'!$C$11:$D$13,2,FALSE)))&lt;3,"BAJO",IF((VLOOKUP(G187,'Tabla 2-3-4-5'!$C$11:$D$13,2,FALSE)*(VLOOKUP('Matriz Nº2 Análisis'!H187,'Tabla 2-3-4-5'!$C$11:$D$13,2,FALSE)))&gt;5,"ALTO","MEDIO")),"")</f>
        <v/>
      </c>
      <c r="J187" s="2"/>
      <c r="K187" s="3"/>
      <c r="N187" s="3"/>
      <c r="O187" s="3"/>
      <c r="P187" s="3"/>
      <c r="Q187" s="3"/>
      <c r="R187" s="3"/>
      <c r="S187" s="3"/>
      <c r="T187" s="3"/>
      <c r="U187" s="3"/>
      <c r="V187" s="3"/>
      <c r="W187" s="3"/>
      <c r="X187" s="3"/>
      <c r="Y187" s="3"/>
      <c r="Z187" s="3"/>
      <c r="AA187" s="3"/>
      <c r="AB187" s="3"/>
      <c r="AC187" s="3"/>
    </row>
    <row r="188" spans="1:29" ht="39.9" customHeight="1" thickBot="1" x14ac:dyDescent="0.4">
      <c r="A188" s="181" t="str">
        <f>'Matriz Nº1 Identificación'!A188</f>
        <v xml:space="preserve">Objetivo Estratégico: </v>
      </c>
      <c r="B188" s="477" t="str">
        <f>+'Matriz Nº1 Identificación'!B188:H188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88" s="478"/>
      <c r="D188" s="478"/>
      <c r="E188" s="478"/>
      <c r="F188" s="478"/>
      <c r="G188" s="478"/>
      <c r="H188" s="478"/>
      <c r="I188" s="479"/>
      <c r="J188" s="117"/>
    </row>
    <row r="189" spans="1:29" ht="39.9" customHeight="1" x14ac:dyDescent="0.35">
      <c r="A189" s="182" t="str">
        <f>'Matriz Nº1 Identificación'!A189</f>
        <v>Objetivo táctico</v>
      </c>
      <c r="B189" s="480" t="str">
        <f>+'Matriz Nº1 Identificación'!B189:H189</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481"/>
      <c r="D189" s="481"/>
      <c r="E189" s="481"/>
      <c r="F189" s="481"/>
      <c r="G189" s="481"/>
      <c r="H189" s="481"/>
      <c r="I189" s="482"/>
      <c r="J189" s="117"/>
    </row>
    <row r="190" spans="1:29" ht="83.25" customHeight="1" x14ac:dyDescent="0.35">
      <c r="A190" s="119" t="str">
        <f>'Matriz Nº1 Identificación'!A190</f>
        <v>21. 1</v>
      </c>
      <c r="B190" s="120" t="str">
        <f>IF('Matriz Nº1 Identificación'!B190&lt;&gt;"",'Matriz Nº1 Identificación'!F190,"")</f>
        <v>R002 Presupuestario</v>
      </c>
      <c r="C190" s="127" t="s">
        <v>951</v>
      </c>
      <c r="D190" s="127" t="s">
        <v>951</v>
      </c>
      <c r="E190" s="120" t="str">
        <f>IFERROR(IF((VLOOKUP(C190,'Tabla 2-3-4-5'!$C$11:$D$13,2,FALSE)*(VLOOKUP('Matriz Nº2 Análisis'!D190,'Tabla 2-3-4-5'!$C$11:$D$13,2,FALSE)))&lt;3,"BAJO",IF((VLOOKUP(C190,'Tabla 2-3-4-5'!$C$11:$D$13,2,FALSE)*(VLOOKUP('Matriz Nº2 Análisis'!D190,'Tabla 2-3-4-5'!$C$11:$D$13,2,FALSE)))&gt;5,"ALTO","MEDIO")),"")</f>
        <v>ALTO</v>
      </c>
      <c r="F190" s="121" t="str">
        <f>IF(B190&lt;&gt;"",'Matriz Nº1 Identificación'!E190,"")</f>
        <v>Solicitud oportuna de presupuestos con las debidas justificaciones ante las autoridades competentes. 
Mantener una base de datos con los registros actualizados de los contratos a fin de preveer con tiempo las prórrogas respectivas.</v>
      </c>
      <c r="G190" s="127" t="s">
        <v>954</v>
      </c>
      <c r="H190" s="127" t="s">
        <v>950</v>
      </c>
      <c r="I190" s="120" t="str">
        <f>IFERROR(IF((VLOOKUP(G190,'Tabla 2-3-4-5'!$C$11:$D$13,2,FALSE)*(VLOOKUP('Matriz Nº2 Análisis'!H190,'Tabla 2-3-4-5'!$C$11:$D$13,2,FALSE)))&lt;3,"BAJO",IF((VLOOKUP(G190,'Tabla 2-3-4-5'!$C$11:$D$13,2,FALSE)*(VLOOKUP('Matriz Nº2 Análisis'!H190,'Tabla 2-3-4-5'!$C$11:$D$13,2,FALSE)))&gt;5,"ALTO","MEDIO")),"")</f>
        <v>BAJO</v>
      </c>
      <c r="J190" s="2"/>
      <c r="K190" s="3"/>
      <c r="N190" s="3"/>
      <c r="O190" s="3"/>
      <c r="P190" s="3"/>
      <c r="Q190" s="3"/>
      <c r="R190" s="3"/>
      <c r="S190" s="3"/>
      <c r="T190" s="3"/>
      <c r="U190" s="3"/>
      <c r="V190" s="3"/>
      <c r="W190" s="3"/>
      <c r="X190" s="3"/>
      <c r="Y190" s="3"/>
      <c r="Z190" s="3"/>
      <c r="AA190" s="3"/>
      <c r="AB190" s="3"/>
      <c r="AC190" s="3"/>
    </row>
    <row r="191" spans="1:29" ht="83.25" customHeight="1" x14ac:dyDescent="0.35">
      <c r="A191" s="119" t="str">
        <f>'Matriz Nº1 Identificación'!A191</f>
        <v>21. 2</v>
      </c>
      <c r="B191" s="120" t="str">
        <f>IF('Matriz Nº1 Identificación'!B191&lt;&gt;"",'Matriz Nº1 Identificación'!F191,"")</f>
        <v/>
      </c>
      <c r="C191" s="127"/>
      <c r="D191" s="127"/>
      <c r="E191" s="120" t="str">
        <f>IFERROR(IF((VLOOKUP(C191,'Tabla 2-3-4-5'!$C$11:$D$13,2,FALSE)*(VLOOKUP('Matriz Nº2 Análisis'!D191,'Tabla 2-3-4-5'!$C$11:$D$13,2,FALSE)))&lt;3,"BAJO",IF((VLOOKUP(C191,'Tabla 2-3-4-5'!$C$11:$D$13,2,FALSE)*(VLOOKUP('Matriz Nº2 Análisis'!D191,'Tabla 2-3-4-5'!$C$11:$D$13,2,FALSE)))&gt;5,"ALTO","MEDIO")),"")</f>
        <v/>
      </c>
      <c r="F191" s="121" t="str">
        <f>IF(B191&lt;&gt;"",'Matriz Nº1 Identificación'!E191,"")</f>
        <v/>
      </c>
      <c r="G191" s="127"/>
      <c r="H191" s="127"/>
      <c r="I191" s="120" t="str">
        <f>IFERROR(IF((VLOOKUP(G191,'Tabla 2-3-4-5'!$C$11:$D$13,2,FALSE)*(VLOOKUP('Matriz Nº2 Análisis'!H191,'Tabla 2-3-4-5'!$C$11:$D$13,2,FALSE)))&lt;3,"BAJO",IF((VLOOKUP(G191,'Tabla 2-3-4-5'!$C$11:$D$13,2,FALSE)*(VLOOKUP('Matriz Nº2 Análisis'!H191,'Tabla 2-3-4-5'!$C$11:$D$13,2,FALSE)))&gt;5,"ALTO","MEDIO")),"")</f>
        <v/>
      </c>
      <c r="J191" s="2"/>
      <c r="K191" s="3"/>
      <c r="N191" s="3"/>
      <c r="O191" s="3"/>
      <c r="P191" s="3"/>
      <c r="Q191" s="3"/>
      <c r="R191" s="3"/>
      <c r="S191" s="3"/>
      <c r="T191" s="3"/>
      <c r="U191" s="3"/>
      <c r="V191" s="3"/>
      <c r="W191" s="3"/>
      <c r="X191" s="3"/>
      <c r="Y191" s="3"/>
      <c r="Z191" s="3"/>
      <c r="AA191" s="3"/>
      <c r="AB191" s="3"/>
      <c r="AC191" s="3"/>
    </row>
    <row r="192" spans="1:29" ht="83.25" customHeight="1" x14ac:dyDescent="0.35">
      <c r="A192" s="119" t="str">
        <f>'Matriz Nº1 Identificación'!A192</f>
        <v>21. 3</v>
      </c>
      <c r="B192" s="120" t="str">
        <f>IF('Matriz Nº1 Identificación'!B192&lt;&gt;"",'Matriz Nº1 Identificación'!F192,"")</f>
        <v/>
      </c>
      <c r="C192" s="127"/>
      <c r="D192" s="127"/>
      <c r="E192" s="120" t="str">
        <f>IFERROR(IF((VLOOKUP(C192,'Tabla 2-3-4-5'!$C$11:$D$13,2,FALSE)*(VLOOKUP('Matriz Nº2 Análisis'!D192,'Tabla 2-3-4-5'!$C$11:$D$13,2,FALSE)))&lt;3,"BAJO",IF((VLOOKUP(C192,'Tabla 2-3-4-5'!$C$11:$D$13,2,FALSE)*(VLOOKUP('Matriz Nº2 Análisis'!D192,'Tabla 2-3-4-5'!$C$11:$D$13,2,FALSE)))&gt;5,"ALTO","MEDIO")),"")</f>
        <v/>
      </c>
      <c r="F192" s="121" t="str">
        <f>IF(B192&lt;&gt;"",'Matriz Nº1 Identificación'!E192,"")</f>
        <v/>
      </c>
      <c r="G192" s="127"/>
      <c r="H192" s="127"/>
      <c r="I192" s="120" t="str">
        <f>IFERROR(IF((VLOOKUP(G192,'Tabla 2-3-4-5'!$C$11:$D$13,2,FALSE)*(VLOOKUP('Matriz Nº2 Análisis'!H192,'Tabla 2-3-4-5'!$C$11:$D$13,2,FALSE)))&lt;3,"BAJO",IF((VLOOKUP(G192,'Tabla 2-3-4-5'!$C$11:$D$13,2,FALSE)*(VLOOKUP('Matriz Nº2 Análisis'!H192,'Tabla 2-3-4-5'!$C$11:$D$13,2,FALSE)))&gt;5,"ALTO","MEDIO")),"")</f>
        <v/>
      </c>
      <c r="J192" s="2"/>
      <c r="K192" s="3"/>
      <c r="N192" s="3"/>
      <c r="O192" s="3"/>
      <c r="P192" s="3"/>
      <c r="Q192" s="3"/>
      <c r="R192" s="3"/>
      <c r="S192" s="3"/>
      <c r="T192" s="3"/>
      <c r="U192" s="3"/>
      <c r="V192" s="3"/>
      <c r="W192" s="3"/>
      <c r="X192" s="3"/>
      <c r="Y192" s="3"/>
      <c r="Z192" s="3"/>
      <c r="AA192" s="3"/>
      <c r="AB192" s="3"/>
      <c r="AC192" s="3"/>
    </row>
    <row r="193" spans="1:29" ht="83.25" customHeight="1" x14ac:dyDescent="0.35">
      <c r="A193" s="119" t="str">
        <f>'Matriz Nº1 Identificación'!A193</f>
        <v>21. 4</v>
      </c>
      <c r="B193" s="120" t="str">
        <f>IF('Matriz Nº1 Identificación'!B193&lt;&gt;"",'Matriz Nº1 Identificación'!F193,"")</f>
        <v/>
      </c>
      <c r="C193" s="127"/>
      <c r="D193" s="127"/>
      <c r="E193" s="120" t="str">
        <f>IFERROR(IF((VLOOKUP(C193,'Tabla 2-3-4-5'!$C$11:$D$13,2,FALSE)*(VLOOKUP('Matriz Nº2 Análisis'!D193,'Tabla 2-3-4-5'!$C$11:$D$13,2,FALSE)))&lt;3,"BAJO",IF((VLOOKUP(C193,'Tabla 2-3-4-5'!$C$11:$D$13,2,FALSE)*(VLOOKUP('Matriz Nº2 Análisis'!D193,'Tabla 2-3-4-5'!$C$11:$D$13,2,FALSE)))&gt;5,"ALTO","MEDIO")),"")</f>
        <v/>
      </c>
      <c r="F193" s="121" t="str">
        <f>IF(B193&lt;&gt;"",'Matriz Nº1 Identificación'!E193,"")</f>
        <v/>
      </c>
      <c r="G193" s="127"/>
      <c r="H193" s="127"/>
      <c r="I193" s="120" t="str">
        <f>IFERROR(IF((VLOOKUP(G193,'Tabla 2-3-4-5'!$C$11:$D$13,2,FALSE)*(VLOOKUP('Matriz Nº2 Análisis'!H193,'Tabla 2-3-4-5'!$C$11:$D$13,2,FALSE)))&lt;3,"BAJO",IF((VLOOKUP(G193,'Tabla 2-3-4-5'!$C$11:$D$13,2,FALSE)*(VLOOKUP('Matriz Nº2 Análisis'!H193,'Tabla 2-3-4-5'!$C$11:$D$13,2,FALSE)))&gt;5,"ALTO","MEDIO")),"")</f>
        <v/>
      </c>
      <c r="J193" s="2"/>
      <c r="K193" s="3"/>
      <c r="N193" s="3"/>
      <c r="O193" s="3"/>
      <c r="P193" s="3"/>
      <c r="Q193" s="3"/>
      <c r="R193" s="3"/>
      <c r="S193" s="3"/>
      <c r="T193" s="3"/>
      <c r="U193" s="3"/>
      <c r="V193" s="3"/>
      <c r="W193" s="3"/>
      <c r="X193" s="3"/>
      <c r="Y193" s="3"/>
      <c r="Z193" s="3"/>
      <c r="AA193" s="3"/>
      <c r="AB193" s="3"/>
      <c r="AC193" s="3"/>
    </row>
    <row r="194" spans="1:29" ht="83.25" customHeight="1" x14ac:dyDescent="0.35">
      <c r="A194" s="119" t="str">
        <f>'Matriz Nº1 Identificación'!A194</f>
        <v>21. 5</v>
      </c>
      <c r="B194" s="120" t="str">
        <f>IF('Matriz Nº1 Identificación'!B194&lt;&gt;"",'Matriz Nº1 Identificación'!F194,"")</f>
        <v/>
      </c>
      <c r="C194" s="127"/>
      <c r="D194" s="127"/>
      <c r="E194" s="120" t="str">
        <f>IFERROR(IF((VLOOKUP(C194,'Tabla 2-3-4-5'!$C$11:$D$13,2,FALSE)*(VLOOKUP('Matriz Nº2 Análisis'!D194,'Tabla 2-3-4-5'!$C$11:$D$13,2,FALSE)))&lt;3,"BAJO",IF((VLOOKUP(C194,'Tabla 2-3-4-5'!$C$11:$D$13,2,FALSE)*(VLOOKUP('Matriz Nº2 Análisis'!D194,'Tabla 2-3-4-5'!$C$11:$D$13,2,FALSE)))&gt;5,"ALTO","MEDIO")),"")</f>
        <v/>
      </c>
      <c r="F194" s="121" t="str">
        <f>IF(B194&lt;&gt;"",'Matriz Nº1 Identificación'!E194,"")</f>
        <v/>
      </c>
      <c r="G194" s="127"/>
      <c r="H194" s="127"/>
      <c r="I194" s="120" t="str">
        <f>IFERROR(IF((VLOOKUP(G194,'Tabla 2-3-4-5'!$C$11:$D$13,2,FALSE)*(VLOOKUP('Matriz Nº2 Análisis'!H194,'Tabla 2-3-4-5'!$C$11:$D$13,2,FALSE)))&lt;3,"BAJO",IF((VLOOKUP(G194,'Tabla 2-3-4-5'!$C$11:$D$13,2,FALSE)*(VLOOKUP('Matriz Nº2 Análisis'!H194,'Tabla 2-3-4-5'!$C$11:$D$13,2,FALSE)))&gt;5,"ALTO","MEDIO")),"")</f>
        <v/>
      </c>
      <c r="J194" s="2"/>
      <c r="K194" s="3"/>
      <c r="N194" s="3"/>
      <c r="O194" s="3"/>
      <c r="P194" s="3"/>
      <c r="Q194" s="3"/>
      <c r="R194" s="3"/>
      <c r="S194" s="3"/>
      <c r="T194" s="3"/>
      <c r="U194" s="3"/>
      <c r="V194" s="3"/>
      <c r="W194" s="3"/>
      <c r="X194" s="3"/>
      <c r="Y194" s="3"/>
      <c r="Z194" s="3"/>
      <c r="AA194" s="3"/>
      <c r="AB194" s="3"/>
      <c r="AC194" s="3"/>
    </row>
    <row r="195" spans="1:29" ht="83.25" customHeight="1" x14ac:dyDescent="0.35">
      <c r="A195" s="119" t="str">
        <f>'Matriz Nº1 Identificación'!A195</f>
        <v>21. 6</v>
      </c>
      <c r="B195" s="120" t="str">
        <f>IF('Matriz Nº1 Identificación'!B195&lt;&gt;"",'Matriz Nº1 Identificación'!F195,"")</f>
        <v/>
      </c>
      <c r="C195" s="127"/>
      <c r="D195" s="127"/>
      <c r="E195" s="120" t="str">
        <f>IFERROR(IF((VLOOKUP(C195,'Tabla 2-3-4-5'!$C$11:$D$13,2,FALSE)*(VLOOKUP('Matriz Nº2 Análisis'!D195,'Tabla 2-3-4-5'!$C$11:$D$13,2,FALSE)))&lt;3,"BAJO",IF((VLOOKUP(C195,'Tabla 2-3-4-5'!$C$11:$D$13,2,FALSE)*(VLOOKUP('Matriz Nº2 Análisis'!D195,'Tabla 2-3-4-5'!$C$11:$D$13,2,FALSE)))&gt;5,"ALTO","MEDIO")),"")</f>
        <v/>
      </c>
      <c r="F195" s="121" t="str">
        <f>IF(B195&lt;&gt;"",'Matriz Nº1 Identificación'!E195,"")</f>
        <v/>
      </c>
      <c r="G195" s="127"/>
      <c r="H195" s="127"/>
      <c r="I195" s="120" t="str">
        <f>IFERROR(IF((VLOOKUP(G195,'Tabla 2-3-4-5'!$C$11:$D$13,2,FALSE)*(VLOOKUP('Matriz Nº2 Análisis'!H195,'Tabla 2-3-4-5'!$C$11:$D$13,2,FALSE)))&lt;3,"BAJO",IF((VLOOKUP(G195,'Tabla 2-3-4-5'!$C$11:$D$13,2,FALSE)*(VLOOKUP('Matriz Nº2 Análisis'!H195,'Tabla 2-3-4-5'!$C$11:$D$13,2,FALSE)))&gt;5,"ALTO","MEDIO")),"")</f>
        <v/>
      </c>
      <c r="J195" s="2"/>
      <c r="K195" s="3"/>
      <c r="N195" s="3"/>
      <c r="O195" s="3"/>
      <c r="P195" s="3"/>
      <c r="Q195" s="3"/>
      <c r="R195" s="3"/>
      <c r="S195" s="3"/>
      <c r="T195" s="3"/>
      <c r="U195" s="3"/>
      <c r="V195" s="3"/>
      <c r="W195" s="3"/>
      <c r="X195" s="3"/>
      <c r="Y195" s="3"/>
      <c r="Z195" s="3"/>
      <c r="AA195" s="3"/>
      <c r="AB195" s="3"/>
      <c r="AC195" s="3"/>
    </row>
    <row r="196" spans="1:29" ht="83.25" customHeight="1" thickBot="1" x14ac:dyDescent="0.4">
      <c r="A196" s="119" t="str">
        <f>'Matriz Nº1 Identificación'!A196</f>
        <v>21. 7</v>
      </c>
      <c r="B196" s="120" t="str">
        <f>IF('Matriz Nº1 Identificación'!B196&lt;&gt;"",'Matriz Nº1 Identificación'!F196,"")</f>
        <v/>
      </c>
      <c r="C196" s="127"/>
      <c r="D196" s="127"/>
      <c r="E196" s="120" t="str">
        <f>IFERROR(IF((VLOOKUP(C196,'Tabla 2-3-4-5'!$C$11:$D$13,2,FALSE)*(VLOOKUP('Matriz Nº2 Análisis'!D196,'Tabla 2-3-4-5'!$C$11:$D$13,2,FALSE)))&lt;3,"BAJO",IF((VLOOKUP(C196,'Tabla 2-3-4-5'!$C$11:$D$13,2,FALSE)*(VLOOKUP('Matriz Nº2 Análisis'!D196,'Tabla 2-3-4-5'!$C$11:$D$13,2,FALSE)))&gt;5,"ALTO","MEDIO")),"")</f>
        <v/>
      </c>
      <c r="F196" s="121" t="str">
        <f>IF(B196&lt;&gt;"",'Matriz Nº1 Identificación'!E196,"")</f>
        <v/>
      </c>
      <c r="G196" s="127"/>
      <c r="H196" s="127"/>
      <c r="I196" s="120" t="str">
        <f>IFERROR(IF((VLOOKUP(G196,'Tabla 2-3-4-5'!$C$11:$D$13,2,FALSE)*(VLOOKUP('Matriz Nº2 Análisis'!H196,'Tabla 2-3-4-5'!$C$11:$D$13,2,FALSE)))&lt;3,"BAJO",IF((VLOOKUP(G196,'Tabla 2-3-4-5'!$C$11:$D$13,2,FALSE)*(VLOOKUP('Matriz Nº2 Análisis'!H196,'Tabla 2-3-4-5'!$C$11:$D$13,2,FALSE)))&gt;5,"ALTO","MEDIO")),"")</f>
        <v/>
      </c>
      <c r="J196" s="2"/>
      <c r="K196" s="3"/>
      <c r="N196" s="3"/>
      <c r="O196" s="3"/>
      <c r="P196" s="3"/>
      <c r="Q196" s="3"/>
      <c r="R196" s="3"/>
      <c r="S196" s="3"/>
      <c r="T196" s="3"/>
      <c r="U196" s="3"/>
      <c r="V196" s="3"/>
      <c r="W196" s="3"/>
      <c r="X196" s="3"/>
      <c r="Y196" s="3"/>
      <c r="Z196" s="3"/>
      <c r="AA196" s="3"/>
      <c r="AB196" s="3"/>
      <c r="AC196" s="3"/>
    </row>
    <row r="197" spans="1:29" ht="39.9" customHeight="1" thickBot="1" x14ac:dyDescent="0.4">
      <c r="A197" s="181" t="str">
        <f>'Matriz Nº1 Identificación'!A197</f>
        <v xml:space="preserve">Objetivo Estratégico: </v>
      </c>
      <c r="B197" s="477" t="str">
        <f>+'Matriz Nº1 Identificación'!B197:H197</f>
        <v>03) Realizar gestión de calidad en la Imprenta Nacional mediante la documentación, estandarización y control de los procesos.</v>
      </c>
      <c r="C197" s="478"/>
      <c r="D197" s="478"/>
      <c r="E197" s="478"/>
      <c r="F197" s="478"/>
      <c r="G197" s="478"/>
      <c r="H197" s="478"/>
      <c r="I197" s="479"/>
      <c r="J197" s="117"/>
    </row>
    <row r="198" spans="1:29" ht="39.9" customHeight="1" x14ac:dyDescent="0.35">
      <c r="A198" s="182" t="str">
        <f>'Matriz Nº1 Identificación'!A198</f>
        <v>Objetivo táctico</v>
      </c>
      <c r="B198" s="480" t="str">
        <f>+'Matriz Nº1 Identificación'!B198:H198</f>
        <v>22. Lograr una mayor eficiencia operativa y estratégica del área contable y presupuesto, con el fin de brindar una información financiera oportuna, eficiente y eficaz.</v>
      </c>
      <c r="C198" s="481"/>
      <c r="D198" s="481"/>
      <c r="E198" s="481"/>
      <c r="F198" s="481"/>
      <c r="G198" s="481"/>
      <c r="H198" s="481"/>
      <c r="I198" s="482"/>
      <c r="J198" s="117"/>
    </row>
    <row r="199" spans="1:29" ht="159" customHeight="1" x14ac:dyDescent="0.35">
      <c r="A199" s="119" t="str">
        <f>'Matriz Nº1 Identificación'!A199</f>
        <v>22. 1</v>
      </c>
      <c r="B199" s="120" t="str">
        <f>IF('Matriz Nº1 Identificación'!B199&lt;&gt;"",'Matriz Nº1 Identificación'!F199,"")</f>
        <v>R003 Operativo</v>
      </c>
      <c r="C199" s="127" t="s">
        <v>951</v>
      </c>
      <c r="D199" s="127" t="s">
        <v>950</v>
      </c>
      <c r="E199" s="120" t="str">
        <f>IFERROR(IF((VLOOKUP(C199,'Tabla 2-3-4-5'!$C$11:$D$13,2,FALSE)*(VLOOKUP('Matriz Nº2 Análisis'!D199,'Tabla 2-3-4-5'!$C$11:$D$13,2,FALSE)))&lt;3,"BAJO",IF((VLOOKUP(C199,'Tabla 2-3-4-5'!$C$11:$D$13,2,FALSE)*(VLOOKUP('Matriz Nº2 Análisis'!D199,'Tabla 2-3-4-5'!$C$11:$D$13,2,FALSE)))&gt;5,"ALTO","MEDIO")),"")</f>
        <v>ALTO</v>
      </c>
      <c r="F199" s="121" t="str">
        <f>IF(B199&lt;&gt;"",'Matriz Nº1 Identificación'!E199,"")</f>
        <v>Confección de manuales de procedimientos de todas las unidades del departamento.      
Recopilación y divulgación de todas las directrices, decretos, reformas, leyes u otros instrumentos emitidos por entes rectores en materia contable y presupuestaria.
Mejorar la programación mensual de las actividades contables y presupuestarias del departamento.</v>
      </c>
      <c r="G199" s="127" t="s">
        <v>954</v>
      </c>
      <c r="H199" s="127" t="s">
        <v>950</v>
      </c>
      <c r="I199" s="120" t="str">
        <f>IFERROR(IF((VLOOKUP(G199,'Tabla 2-3-4-5'!$C$11:$D$13,2,FALSE)*(VLOOKUP('Matriz Nº2 Análisis'!H199,'Tabla 2-3-4-5'!$C$11:$D$13,2,FALSE)))&lt;3,"BAJO",IF((VLOOKUP(G199,'Tabla 2-3-4-5'!$C$11:$D$13,2,FALSE)*(VLOOKUP('Matriz Nº2 Análisis'!H199,'Tabla 2-3-4-5'!$C$11:$D$13,2,FALSE)))&gt;5,"ALTO","MEDIO")),"")</f>
        <v>BAJO</v>
      </c>
      <c r="J199" s="2"/>
      <c r="K199" s="3"/>
      <c r="N199" s="3"/>
      <c r="O199" s="3"/>
      <c r="P199" s="3"/>
      <c r="Q199" s="3"/>
      <c r="R199" s="3"/>
      <c r="S199" s="3"/>
      <c r="T199" s="3"/>
      <c r="U199" s="3"/>
      <c r="V199" s="3"/>
      <c r="W199" s="3"/>
      <c r="X199" s="3"/>
      <c r="Y199" s="3"/>
      <c r="Z199" s="3"/>
      <c r="AA199" s="3"/>
      <c r="AB199" s="3"/>
      <c r="AC199" s="3"/>
    </row>
    <row r="200" spans="1:29" ht="83.25" customHeight="1" x14ac:dyDescent="0.35">
      <c r="A200" s="119" t="str">
        <f>'Matriz Nº1 Identificación'!A200</f>
        <v>22. 2</v>
      </c>
      <c r="B200" s="120" t="str">
        <f>IF('Matriz Nº1 Identificación'!B200&lt;&gt;"",'Matriz Nº1 Identificación'!F200,"")</f>
        <v/>
      </c>
      <c r="C200" s="127"/>
      <c r="D200" s="127"/>
      <c r="E200" s="120" t="str">
        <f>IFERROR(IF((VLOOKUP(C200,'Tabla 2-3-4-5'!$C$11:$D$13,2,FALSE)*(VLOOKUP('Matriz Nº2 Análisis'!D200,'Tabla 2-3-4-5'!$C$11:$D$13,2,FALSE)))&lt;3,"BAJO",IF((VLOOKUP(C200,'Tabla 2-3-4-5'!$C$11:$D$13,2,FALSE)*(VLOOKUP('Matriz Nº2 Análisis'!D200,'Tabla 2-3-4-5'!$C$11:$D$13,2,FALSE)))&gt;5,"ALTO","MEDIO")),"")</f>
        <v/>
      </c>
      <c r="F200" s="121" t="str">
        <f>IF(B200&lt;&gt;"",'Matriz Nº1 Identificación'!E200,"")</f>
        <v/>
      </c>
      <c r="G200" s="127"/>
      <c r="H200" s="127"/>
      <c r="I200" s="120" t="str">
        <f>IFERROR(IF((VLOOKUP(G200,'Tabla 2-3-4-5'!$C$11:$D$13,2,FALSE)*(VLOOKUP('Matriz Nº2 Análisis'!H200,'Tabla 2-3-4-5'!$C$11:$D$13,2,FALSE)))&lt;3,"BAJO",IF((VLOOKUP(G200,'Tabla 2-3-4-5'!$C$11:$D$13,2,FALSE)*(VLOOKUP('Matriz Nº2 Análisis'!H200,'Tabla 2-3-4-5'!$C$11:$D$13,2,FALSE)))&gt;5,"ALTO","MEDIO")),"")</f>
        <v/>
      </c>
      <c r="J200" s="2"/>
      <c r="K200" s="3"/>
      <c r="N200" s="3"/>
      <c r="O200" s="3"/>
      <c r="P200" s="3"/>
      <c r="Q200" s="3"/>
      <c r="R200" s="3"/>
      <c r="S200" s="3"/>
      <c r="T200" s="3"/>
      <c r="U200" s="3"/>
      <c r="V200" s="3"/>
      <c r="W200" s="3"/>
      <c r="X200" s="3"/>
      <c r="Y200" s="3"/>
      <c r="Z200" s="3"/>
      <c r="AA200" s="3"/>
      <c r="AB200" s="3"/>
      <c r="AC200" s="3"/>
    </row>
    <row r="201" spans="1:29" ht="83.25" customHeight="1" x14ac:dyDescent="0.35">
      <c r="A201" s="119" t="str">
        <f>'Matriz Nº1 Identificación'!A201</f>
        <v>22. 3</v>
      </c>
      <c r="B201" s="120" t="str">
        <f>IF('Matriz Nº1 Identificación'!B201&lt;&gt;"",'Matriz Nº1 Identificación'!F201,"")</f>
        <v/>
      </c>
      <c r="C201" s="127"/>
      <c r="D201" s="127"/>
      <c r="E201" s="120" t="str">
        <f>IFERROR(IF((VLOOKUP(C201,'Tabla 2-3-4-5'!$C$11:$D$13,2,FALSE)*(VLOOKUP('Matriz Nº2 Análisis'!D201,'Tabla 2-3-4-5'!$C$11:$D$13,2,FALSE)))&lt;3,"BAJO",IF((VLOOKUP(C201,'Tabla 2-3-4-5'!$C$11:$D$13,2,FALSE)*(VLOOKUP('Matriz Nº2 Análisis'!D201,'Tabla 2-3-4-5'!$C$11:$D$13,2,FALSE)))&gt;5,"ALTO","MEDIO")),"")</f>
        <v/>
      </c>
      <c r="F201" s="121" t="str">
        <f>IF(B201&lt;&gt;"",'Matriz Nº1 Identificación'!E201,"")</f>
        <v/>
      </c>
      <c r="G201" s="127"/>
      <c r="H201" s="127"/>
      <c r="I201" s="120" t="str">
        <f>IFERROR(IF((VLOOKUP(G201,'Tabla 2-3-4-5'!$C$11:$D$13,2,FALSE)*(VLOOKUP('Matriz Nº2 Análisis'!H201,'Tabla 2-3-4-5'!$C$11:$D$13,2,FALSE)))&lt;3,"BAJO",IF((VLOOKUP(G201,'Tabla 2-3-4-5'!$C$11:$D$13,2,FALSE)*(VLOOKUP('Matriz Nº2 Análisis'!H201,'Tabla 2-3-4-5'!$C$11:$D$13,2,FALSE)))&gt;5,"ALTO","MEDIO")),"")</f>
        <v/>
      </c>
      <c r="J201" s="2"/>
      <c r="K201" s="3"/>
      <c r="N201" s="3"/>
      <c r="O201" s="3"/>
      <c r="P201" s="3"/>
      <c r="Q201" s="3"/>
      <c r="R201" s="3"/>
      <c r="S201" s="3"/>
      <c r="T201" s="3"/>
      <c r="U201" s="3"/>
      <c r="V201" s="3"/>
      <c r="W201" s="3"/>
      <c r="X201" s="3"/>
      <c r="Y201" s="3"/>
      <c r="Z201" s="3"/>
      <c r="AA201" s="3"/>
      <c r="AB201" s="3"/>
      <c r="AC201" s="3"/>
    </row>
    <row r="202" spans="1:29" ht="83.25" customHeight="1" x14ac:dyDescent="0.35">
      <c r="A202" s="119" t="str">
        <f>'Matriz Nº1 Identificación'!A202</f>
        <v>22. 4</v>
      </c>
      <c r="B202" s="120" t="str">
        <f>IF('Matriz Nº1 Identificación'!B202&lt;&gt;"",'Matriz Nº1 Identificación'!F202,"")</f>
        <v/>
      </c>
      <c r="C202" s="127"/>
      <c r="D202" s="127"/>
      <c r="E202" s="120" t="str">
        <f>IFERROR(IF((VLOOKUP(C202,'Tabla 2-3-4-5'!$C$11:$D$13,2,FALSE)*(VLOOKUP('Matriz Nº2 Análisis'!D202,'Tabla 2-3-4-5'!$C$11:$D$13,2,FALSE)))&lt;3,"BAJO",IF((VLOOKUP(C202,'Tabla 2-3-4-5'!$C$11:$D$13,2,FALSE)*(VLOOKUP('Matriz Nº2 Análisis'!D202,'Tabla 2-3-4-5'!$C$11:$D$13,2,FALSE)))&gt;5,"ALTO","MEDIO")),"")</f>
        <v/>
      </c>
      <c r="F202" s="121" t="str">
        <f>IF(B202&lt;&gt;"",'Matriz Nº1 Identificación'!E202,"")</f>
        <v/>
      </c>
      <c r="G202" s="127"/>
      <c r="H202" s="127"/>
      <c r="I202" s="120" t="str">
        <f>IFERROR(IF((VLOOKUP(G202,'Tabla 2-3-4-5'!$C$11:$D$13,2,FALSE)*(VLOOKUP('Matriz Nº2 Análisis'!H202,'Tabla 2-3-4-5'!$C$11:$D$13,2,FALSE)))&lt;3,"BAJO",IF((VLOOKUP(G202,'Tabla 2-3-4-5'!$C$11:$D$13,2,FALSE)*(VLOOKUP('Matriz Nº2 Análisis'!H202,'Tabla 2-3-4-5'!$C$11:$D$13,2,FALSE)))&gt;5,"ALTO","MEDIO")),"")</f>
        <v/>
      </c>
      <c r="J202" s="2"/>
      <c r="K202" s="3"/>
      <c r="N202" s="3"/>
      <c r="O202" s="3"/>
      <c r="P202" s="3"/>
      <c r="Q202" s="3"/>
      <c r="R202" s="3"/>
      <c r="S202" s="3"/>
      <c r="T202" s="3"/>
      <c r="U202" s="3"/>
      <c r="V202" s="3"/>
      <c r="W202" s="3"/>
      <c r="X202" s="3"/>
      <c r="Y202" s="3"/>
      <c r="Z202" s="3"/>
      <c r="AA202" s="3"/>
      <c r="AB202" s="3"/>
      <c r="AC202" s="3"/>
    </row>
    <row r="203" spans="1:29" ht="83.25" customHeight="1" x14ac:dyDescent="0.35">
      <c r="A203" s="119" t="str">
        <f>'Matriz Nº1 Identificación'!A203</f>
        <v>22. 5</v>
      </c>
      <c r="B203" s="120" t="str">
        <f>IF('Matriz Nº1 Identificación'!B203&lt;&gt;"",'Matriz Nº1 Identificación'!F203,"")</f>
        <v/>
      </c>
      <c r="C203" s="127"/>
      <c r="D203" s="127"/>
      <c r="E203" s="120" t="str">
        <f>IFERROR(IF((VLOOKUP(C203,'Tabla 2-3-4-5'!$C$11:$D$13,2,FALSE)*(VLOOKUP('Matriz Nº2 Análisis'!D203,'Tabla 2-3-4-5'!$C$11:$D$13,2,FALSE)))&lt;3,"BAJO",IF((VLOOKUP(C203,'Tabla 2-3-4-5'!$C$11:$D$13,2,FALSE)*(VLOOKUP('Matriz Nº2 Análisis'!D203,'Tabla 2-3-4-5'!$C$11:$D$13,2,FALSE)))&gt;5,"ALTO","MEDIO")),"")</f>
        <v/>
      </c>
      <c r="F203" s="121" t="str">
        <f>IF(B203&lt;&gt;"",'Matriz Nº1 Identificación'!E203,"")</f>
        <v/>
      </c>
      <c r="G203" s="127"/>
      <c r="H203" s="127"/>
      <c r="I203" s="120" t="str">
        <f>IFERROR(IF((VLOOKUP(G203,'Tabla 2-3-4-5'!$C$11:$D$13,2,FALSE)*(VLOOKUP('Matriz Nº2 Análisis'!H203,'Tabla 2-3-4-5'!$C$11:$D$13,2,FALSE)))&lt;3,"BAJO",IF((VLOOKUP(G203,'Tabla 2-3-4-5'!$C$11:$D$13,2,FALSE)*(VLOOKUP('Matriz Nº2 Análisis'!H203,'Tabla 2-3-4-5'!$C$11:$D$13,2,FALSE)))&gt;5,"ALTO","MEDIO")),"")</f>
        <v/>
      </c>
      <c r="J203" s="2"/>
      <c r="K203" s="3"/>
      <c r="N203" s="3"/>
      <c r="O203" s="3"/>
      <c r="P203" s="3"/>
      <c r="Q203" s="3"/>
      <c r="R203" s="3"/>
      <c r="S203" s="3"/>
      <c r="T203" s="3"/>
      <c r="U203" s="3"/>
      <c r="V203" s="3"/>
      <c r="W203" s="3"/>
      <c r="X203" s="3"/>
      <c r="Y203" s="3"/>
      <c r="Z203" s="3"/>
      <c r="AA203" s="3"/>
      <c r="AB203" s="3"/>
      <c r="AC203" s="3"/>
    </row>
    <row r="204" spans="1:29" ht="83.25" customHeight="1" x14ac:dyDescent="0.35">
      <c r="A204" s="119" t="str">
        <f>'Matriz Nº1 Identificación'!A204</f>
        <v>22. 6</v>
      </c>
      <c r="B204" s="120" t="str">
        <f>IF('Matriz Nº1 Identificación'!B204&lt;&gt;"",'Matriz Nº1 Identificación'!F204,"")</f>
        <v/>
      </c>
      <c r="C204" s="127"/>
      <c r="D204" s="127"/>
      <c r="E204" s="120" t="str">
        <f>IFERROR(IF((VLOOKUP(C204,'Tabla 2-3-4-5'!$C$11:$D$13,2,FALSE)*(VLOOKUP('Matriz Nº2 Análisis'!D204,'Tabla 2-3-4-5'!$C$11:$D$13,2,FALSE)))&lt;3,"BAJO",IF((VLOOKUP(C204,'Tabla 2-3-4-5'!$C$11:$D$13,2,FALSE)*(VLOOKUP('Matriz Nº2 Análisis'!D204,'Tabla 2-3-4-5'!$C$11:$D$13,2,FALSE)))&gt;5,"ALTO","MEDIO")),"")</f>
        <v/>
      </c>
      <c r="F204" s="121" t="str">
        <f>IF(B204&lt;&gt;"",'Matriz Nº1 Identificación'!E204,"")</f>
        <v/>
      </c>
      <c r="G204" s="127"/>
      <c r="H204" s="127"/>
      <c r="I204" s="120" t="str">
        <f>IFERROR(IF((VLOOKUP(G204,'Tabla 2-3-4-5'!$C$11:$D$13,2,FALSE)*(VLOOKUP('Matriz Nº2 Análisis'!H204,'Tabla 2-3-4-5'!$C$11:$D$13,2,FALSE)))&lt;3,"BAJO",IF((VLOOKUP(G204,'Tabla 2-3-4-5'!$C$11:$D$13,2,FALSE)*(VLOOKUP('Matriz Nº2 Análisis'!H204,'Tabla 2-3-4-5'!$C$11:$D$13,2,FALSE)))&gt;5,"ALTO","MEDIO")),"")</f>
        <v/>
      </c>
      <c r="J204" s="2"/>
      <c r="K204" s="3"/>
      <c r="N204" s="3"/>
      <c r="O204" s="3"/>
      <c r="P204" s="3"/>
      <c r="Q204" s="3"/>
      <c r="R204" s="3"/>
      <c r="S204" s="3"/>
      <c r="T204" s="3"/>
      <c r="U204" s="3"/>
      <c r="V204" s="3"/>
      <c r="W204" s="3"/>
      <c r="X204" s="3"/>
      <c r="Y204" s="3"/>
      <c r="Z204" s="3"/>
      <c r="AA204" s="3"/>
      <c r="AB204" s="3"/>
      <c r="AC204" s="3"/>
    </row>
    <row r="205" spans="1:29" ht="83.25" customHeight="1" thickBot="1" x14ac:dyDescent="0.4">
      <c r="A205" s="119" t="str">
        <f>'Matriz Nº1 Identificación'!A205</f>
        <v>22. 7</v>
      </c>
      <c r="B205" s="120" t="str">
        <f>IF('Matriz Nº1 Identificación'!B205&lt;&gt;"",'Matriz Nº1 Identificación'!F205,"")</f>
        <v/>
      </c>
      <c r="C205" s="127"/>
      <c r="D205" s="127"/>
      <c r="E205" s="120" t="str">
        <f>IFERROR(IF((VLOOKUP(C205,'Tabla 2-3-4-5'!$C$11:$D$13,2,FALSE)*(VLOOKUP('Matriz Nº2 Análisis'!D205,'Tabla 2-3-4-5'!$C$11:$D$13,2,FALSE)))&lt;3,"BAJO",IF((VLOOKUP(C205,'Tabla 2-3-4-5'!$C$11:$D$13,2,FALSE)*(VLOOKUP('Matriz Nº2 Análisis'!D205,'Tabla 2-3-4-5'!$C$11:$D$13,2,FALSE)))&gt;5,"ALTO","MEDIO")),"")</f>
        <v/>
      </c>
      <c r="F205" s="121" t="str">
        <f>IF(B205&lt;&gt;"",'Matriz Nº1 Identificación'!E205,"")</f>
        <v/>
      </c>
      <c r="G205" s="127"/>
      <c r="H205" s="127"/>
      <c r="I205" s="120" t="str">
        <f>IFERROR(IF((VLOOKUP(G205,'Tabla 2-3-4-5'!$C$11:$D$13,2,FALSE)*(VLOOKUP('Matriz Nº2 Análisis'!H205,'Tabla 2-3-4-5'!$C$11:$D$13,2,FALSE)))&lt;3,"BAJO",IF((VLOOKUP(G205,'Tabla 2-3-4-5'!$C$11:$D$13,2,FALSE)*(VLOOKUP('Matriz Nº2 Análisis'!H205,'Tabla 2-3-4-5'!$C$11:$D$13,2,FALSE)))&gt;5,"ALTO","MEDIO")),"")</f>
        <v/>
      </c>
      <c r="J205" s="2"/>
      <c r="K205" s="3"/>
      <c r="N205" s="3"/>
      <c r="O205" s="3"/>
      <c r="P205" s="3"/>
      <c r="Q205" s="3"/>
      <c r="R205" s="3"/>
      <c r="S205" s="3"/>
      <c r="T205" s="3"/>
      <c r="U205" s="3"/>
      <c r="V205" s="3"/>
      <c r="W205" s="3"/>
      <c r="X205" s="3"/>
      <c r="Y205" s="3"/>
      <c r="Z205" s="3"/>
      <c r="AA205" s="3"/>
      <c r="AB205" s="3"/>
      <c r="AC205" s="3"/>
    </row>
    <row r="206" spans="1:29" ht="39.9" customHeight="1" thickBot="1" x14ac:dyDescent="0.4">
      <c r="A206" s="181" t="str">
        <f>'Matriz Nº1 Identificación'!A206</f>
        <v xml:space="preserve">Objetivo Estratégico: </v>
      </c>
      <c r="B206" s="477" t="str">
        <f>+'Matriz Nº1 Identificación'!B206:H206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06" s="478"/>
      <c r="D206" s="478"/>
      <c r="E206" s="478"/>
      <c r="F206" s="478"/>
      <c r="G206" s="478"/>
      <c r="H206" s="478"/>
      <c r="I206" s="479"/>
      <c r="J206" s="117"/>
    </row>
    <row r="207" spans="1:29" ht="39.9" customHeight="1" x14ac:dyDescent="0.35">
      <c r="A207" s="182" t="str">
        <f>'Matriz Nº1 Identificación'!A207</f>
        <v>Objetivo táctico</v>
      </c>
      <c r="B207" s="480" t="str">
        <f>+'Matriz Nº1 Identificación'!B207:H207</f>
        <v>23. Impulsar la demanda de los productos y servicios de la Imprenta Nacional, así como la imagen institucional.</v>
      </c>
      <c r="C207" s="481"/>
      <c r="D207" s="481"/>
      <c r="E207" s="481"/>
      <c r="F207" s="481"/>
      <c r="G207" s="481"/>
      <c r="H207" s="481"/>
      <c r="I207" s="482"/>
      <c r="J207" s="117"/>
    </row>
    <row r="208" spans="1:29" ht="83.25" customHeight="1" x14ac:dyDescent="0.35">
      <c r="A208" s="119" t="str">
        <f>'Matriz Nº1 Identificación'!A208</f>
        <v>23. 1</v>
      </c>
      <c r="B208" s="120" t="str">
        <f>IF('Matriz Nº1 Identificación'!B208&lt;&gt;"",'Matriz Nº1 Identificación'!F208,"")</f>
        <v>R007 Recurso Humano</v>
      </c>
      <c r="C208" s="127" t="s">
        <v>951</v>
      </c>
      <c r="D208" s="127" t="s">
        <v>951</v>
      </c>
      <c r="E208" s="120" t="str">
        <f>IFERROR(IF((VLOOKUP(C208,'Tabla 2-3-4-5'!$C$11:$D$13,2,FALSE)*(VLOOKUP('Matriz Nº2 Análisis'!D208,'Tabla 2-3-4-5'!$C$11:$D$13,2,FALSE)))&lt;3,"BAJO",IF((VLOOKUP(C208,'Tabla 2-3-4-5'!$C$11:$D$13,2,FALSE)*(VLOOKUP('Matriz Nº2 Análisis'!D208,'Tabla 2-3-4-5'!$C$11:$D$13,2,FALSE)))&gt;5,"ALTO","MEDIO")),"")</f>
        <v>ALTO</v>
      </c>
      <c r="F208" s="121" t="str">
        <f>IF(B208&lt;&gt;"",'Matriz Nº1 Identificación'!E208,"")</f>
        <v>Inversión en nueva tecnología.</v>
      </c>
      <c r="G208" s="127" t="s">
        <v>954</v>
      </c>
      <c r="H208" s="127" t="s">
        <v>950</v>
      </c>
      <c r="I208" s="120" t="str">
        <f>IFERROR(IF((VLOOKUP(G208,'Tabla 2-3-4-5'!$C$11:$D$13,2,FALSE)*(VLOOKUP('Matriz Nº2 Análisis'!H208,'Tabla 2-3-4-5'!$C$11:$D$13,2,FALSE)))&lt;3,"BAJO",IF((VLOOKUP(G208,'Tabla 2-3-4-5'!$C$11:$D$13,2,FALSE)*(VLOOKUP('Matriz Nº2 Análisis'!H208,'Tabla 2-3-4-5'!$C$11:$D$13,2,FALSE)))&gt;5,"ALTO","MEDIO")),"")</f>
        <v>BAJO</v>
      </c>
      <c r="J208" s="2"/>
      <c r="K208" s="3"/>
      <c r="N208" s="3"/>
      <c r="O208" s="3"/>
      <c r="P208" s="3"/>
      <c r="Q208" s="3"/>
      <c r="R208" s="3"/>
      <c r="S208" s="3"/>
      <c r="T208" s="3"/>
      <c r="U208" s="3"/>
      <c r="V208" s="3"/>
      <c r="W208" s="3"/>
      <c r="X208" s="3"/>
      <c r="Y208" s="3"/>
      <c r="Z208" s="3"/>
      <c r="AA208" s="3"/>
      <c r="AB208" s="3"/>
      <c r="AC208" s="3"/>
    </row>
    <row r="209" spans="1:29" ht="83.25" customHeight="1" x14ac:dyDescent="0.35">
      <c r="A209" s="119" t="str">
        <f>'Matriz Nº1 Identificación'!A209</f>
        <v>23. 2</v>
      </c>
      <c r="B209" s="120" t="str">
        <f>IF('Matriz Nº1 Identificación'!B209&lt;&gt;"",'Matriz Nº1 Identificación'!F209,"")</f>
        <v/>
      </c>
      <c r="C209" s="127"/>
      <c r="D209" s="127"/>
      <c r="E209" s="120" t="str">
        <f>IFERROR(IF((VLOOKUP(C209,'Tabla 2-3-4-5'!$C$11:$D$13,2,FALSE)*(VLOOKUP('Matriz Nº2 Análisis'!D209,'Tabla 2-3-4-5'!$C$11:$D$13,2,FALSE)))&lt;3,"BAJO",IF((VLOOKUP(C209,'Tabla 2-3-4-5'!$C$11:$D$13,2,FALSE)*(VLOOKUP('Matriz Nº2 Análisis'!D209,'Tabla 2-3-4-5'!$C$11:$D$13,2,FALSE)))&gt;5,"ALTO","MEDIO")),"")</f>
        <v/>
      </c>
      <c r="F209" s="121" t="str">
        <f>IF(B209&lt;&gt;"",'Matriz Nº1 Identificación'!E209,"")</f>
        <v/>
      </c>
      <c r="G209" s="127"/>
      <c r="H209" s="127"/>
      <c r="I209" s="120" t="str">
        <f>IFERROR(IF((VLOOKUP(G209,'Tabla 2-3-4-5'!$C$11:$D$13,2,FALSE)*(VLOOKUP('Matriz Nº2 Análisis'!H209,'Tabla 2-3-4-5'!$C$11:$D$13,2,FALSE)))&lt;3,"BAJO",IF((VLOOKUP(G209,'Tabla 2-3-4-5'!$C$11:$D$13,2,FALSE)*(VLOOKUP('Matriz Nº2 Análisis'!H209,'Tabla 2-3-4-5'!$C$11:$D$13,2,FALSE)))&gt;5,"ALTO","MEDIO")),"")</f>
        <v/>
      </c>
      <c r="J209" s="2"/>
      <c r="K209" s="3"/>
      <c r="N209" s="3"/>
      <c r="O209" s="3"/>
      <c r="P209" s="3"/>
      <c r="Q209" s="3"/>
      <c r="R209" s="3"/>
      <c r="S209" s="3"/>
      <c r="T209" s="3"/>
      <c r="U209" s="3"/>
      <c r="V209" s="3"/>
      <c r="W209" s="3"/>
      <c r="X209" s="3"/>
      <c r="Y209" s="3"/>
      <c r="Z209" s="3"/>
      <c r="AA209" s="3"/>
      <c r="AB209" s="3"/>
      <c r="AC209" s="3"/>
    </row>
    <row r="210" spans="1:29" ht="83.25" customHeight="1" x14ac:dyDescent="0.35">
      <c r="A210" s="119" t="str">
        <f>'Matriz Nº1 Identificación'!A210</f>
        <v>23. 3</v>
      </c>
      <c r="B210" s="120" t="str">
        <f>IF('Matriz Nº1 Identificación'!B210&lt;&gt;"",'Matriz Nº1 Identificación'!F210,"")</f>
        <v/>
      </c>
      <c r="C210" s="127"/>
      <c r="D210" s="127"/>
      <c r="E210" s="120" t="str">
        <f>IFERROR(IF((VLOOKUP(C210,'Tabla 2-3-4-5'!$C$11:$D$13,2,FALSE)*(VLOOKUP('Matriz Nº2 Análisis'!D210,'Tabla 2-3-4-5'!$C$11:$D$13,2,FALSE)))&lt;3,"BAJO",IF((VLOOKUP(C210,'Tabla 2-3-4-5'!$C$11:$D$13,2,FALSE)*(VLOOKUP('Matriz Nº2 Análisis'!D210,'Tabla 2-3-4-5'!$C$11:$D$13,2,FALSE)))&gt;5,"ALTO","MEDIO")),"")</f>
        <v/>
      </c>
      <c r="F210" s="121" t="str">
        <f>IF(B210&lt;&gt;"",'Matriz Nº1 Identificación'!E210,"")</f>
        <v/>
      </c>
      <c r="G210" s="127"/>
      <c r="H210" s="127"/>
      <c r="I210" s="120" t="str">
        <f>IFERROR(IF((VLOOKUP(G210,'Tabla 2-3-4-5'!$C$11:$D$13,2,FALSE)*(VLOOKUP('Matriz Nº2 Análisis'!H210,'Tabla 2-3-4-5'!$C$11:$D$13,2,FALSE)))&lt;3,"BAJO",IF((VLOOKUP(G210,'Tabla 2-3-4-5'!$C$11:$D$13,2,FALSE)*(VLOOKUP('Matriz Nº2 Análisis'!H210,'Tabla 2-3-4-5'!$C$11:$D$13,2,FALSE)))&gt;5,"ALTO","MEDIO")),"")</f>
        <v/>
      </c>
      <c r="J210" s="2"/>
      <c r="K210" s="3"/>
      <c r="N210" s="3"/>
      <c r="O210" s="3"/>
      <c r="P210" s="3"/>
      <c r="Q210" s="3"/>
      <c r="R210" s="3"/>
      <c r="S210" s="3"/>
      <c r="T210" s="3"/>
      <c r="U210" s="3"/>
      <c r="V210" s="3"/>
      <c r="W210" s="3"/>
      <c r="X210" s="3"/>
      <c r="Y210" s="3"/>
      <c r="Z210" s="3"/>
      <c r="AA210" s="3"/>
      <c r="AB210" s="3"/>
      <c r="AC210" s="3"/>
    </row>
    <row r="211" spans="1:29" ht="83.25" customHeight="1" x14ac:dyDescent="0.35">
      <c r="A211" s="119" t="str">
        <f>'Matriz Nº1 Identificación'!A211</f>
        <v>23. 4</v>
      </c>
      <c r="B211" s="120" t="str">
        <f>IF('Matriz Nº1 Identificación'!B211&lt;&gt;"",'Matriz Nº1 Identificación'!F211,"")</f>
        <v/>
      </c>
      <c r="C211" s="127"/>
      <c r="D211" s="127"/>
      <c r="E211" s="120" t="str">
        <f>IFERROR(IF((VLOOKUP(C211,'Tabla 2-3-4-5'!$C$11:$D$13,2,FALSE)*(VLOOKUP('Matriz Nº2 Análisis'!D211,'Tabla 2-3-4-5'!$C$11:$D$13,2,FALSE)))&lt;3,"BAJO",IF((VLOOKUP(C211,'Tabla 2-3-4-5'!$C$11:$D$13,2,FALSE)*(VLOOKUP('Matriz Nº2 Análisis'!D211,'Tabla 2-3-4-5'!$C$11:$D$13,2,FALSE)))&gt;5,"ALTO","MEDIO")),"")</f>
        <v/>
      </c>
      <c r="F211" s="121" t="str">
        <f>IF(B211&lt;&gt;"",'Matriz Nº1 Identificación'!E211,"")</f>
        <v/>
      </c>
      <c r="G211" s="127"/>
      <c r="H211" s="127"/>
      <c r="I211" s="120" t="str">
        <f>IFERROR(IF((VLOOKUP(G211,'Tabla 2-3-4-5'!$C$11:$D$13,2,FALSE)*(VLOOKUP('Matriz Nº2 Análisis'!H211,'Tabla 2-3-4-5'!$C$11:$D$13,2,FALSE)))&lt;3,"BAJO",IF((VLOOKUP(G211,'Tabla 2-3-4-5'!$C$11:$D$13,2,FALSE)*(VLOOKUP('Matriz Nº2 Análisis'!H211,'Tabla 2-3-4-5'!$C$11:$D$13,2,FALSE)))&gt;5,"ALTO","MEDIO")),"")</f>
        <v/>
      </c>
      <c r="J211" s="2"/>
      <c r="K211" s="3"/>
      <c r="N211" s="3"/>
      <c r="O211" s="3"/>
      <c r="P211" s="3"/>
      <c r="Q211" s="3"/>
      <c r="R211" s="3"/>
      <c r="S211" s="3"/>
      <c r="T211" s="3"/>
      <c r="U211" s="3"/>
      <c r="V211" s="3"/>
      <c r="W211" s="3"/>
      <c r="X211" s="3"/>
      <c r="Y211" s="3"/>
      <c r="Z211" s="3"/>
      <c r="AA211" s="3"/>
      <c r="AB211" s="3"/>
      <c r="AC211" s="3"/>
    </row>
    <row r="212" spans="1:29" ht="83.25" customHeight="1" x14ac:dyDescent="0.35">
      <c r="A212" s="119" t="str">
        <f>'Matriz Nº1 Identificación'!A212</f>
        <v>23. 5</v>
      </c>
      <c r="B212" s="120" t="str">
        <f>IF('Matriz Nº1 Identificación'!B212&lt;&gt;"",'Matriz Nº1 Identificación'!F212,"")</f>
        <v/>
      </c>
      <c r="C212" s="127"/>
      <c r="D212" s="127"/>
      <c r="E212" s="120" t="str">
        <f>IFERROR(IF((VLOOKUP(C212,'Tabla 2-3-4-5'!$C$11:$D$13,2,FALSE)*(VLOOKUP('Matriz Nº2 Análisis'!D212,'Tabla 2-3-4-5'!$C$11:$D$13,2,FALSE)))&lt;3,"BAJO",IF((VLOOKUP(C212,'Tabla 2-3-4-5'!$C$11:$D$13,2,FALSE)*(VLOOKUP('Matriz Nº2 Análisis'!D212,'Tabla 2-3-4-5'!$C$11:$D$13,2,FALSE)))&gt;5,"ALTO","MEDIO")),"")</f>
        <v/>
      </c>
      <c r="F212" s="121" t="str">
        <f>IF(B212&lt;&gt;"",'Matriz Nº1 Identificación'!E212,"")</f>
        <v/>
      </c>
      <c r="G212" s="127"/>
      <c r="H212" s="127"/>
      <c r="I212" s="120" t="str">
        <f>IFERROR(IF((VLOOKUP(G212,'Tabla 2-3-4-5'!$C$11:$D$13,2,FALSE)*(VLOOKUP('Matriz Nº2 Análisis'!H212,'Tabla 2-3-4-5'!$C$11:$D$13,2,FALSE)))&lt;3,"BAJO",IF((VLOOKUP(G212,'Tabla 2-3-4-5'!$C$11:$D$13,2,FALSE)*(VLOOKUP('Matriz Nº2 Análisis'!H212,'Tabla 2-3-4-5'!$C$11:$D$13,2,FALSE)))&gt;5,"ALTO","MEDIO")),"")</f>
        <v/>
      </c>
      <c r="J212" s="2"/>
      <c r="K212" s="3"/>
      <c r="N212" s="3"/>
      <c r="O212" s="3"/>
      <c r="P212" s="3"/>
      <c r="Q212" s="3"/>
      <c r="R212" s="3"/>
      <c r="S212" s="3"/>
      <c r="T212" s="3"/>
      <c r="U212" s="3"/>
      <c r="V212" s="3"/>
      <c r="W212" s="3"/>
      <c r="X212" s="3"/>
      <c r="Y212" s="3"/>
      <c r="Z212" s="3"/>
      <c r="AA212" s="3"/>
      <c r="AB212" s="3"/>
      <c r="AC212" s="3"/>
    </row>
    <row r="213" spans="1:29" ht="83.25" customHeight="1" x14ac:dyDescent="0.35">
      <c r="A213" s="119" t="str">
        <f>'Matriz Nº1 Identificación'!A213</f>
        <v>23. 6</v>
      </c>
      <c r="B213" s="120" t="str">
        <f>IF('Matriz Nº1 Identificación'!B213&lt;&gt;"",'Matriz Nº1 Identificación'!F213,"")</f>
        <v/>
      </c>
      <c r="C213" s="127"/>
      <c r="D213" s="127"/>
      <c r="E213" s="120" t="str">
        <f>IFERROR(IF((VLOOKUP(C213,'Tabla 2-3-4-5'!$C$11:$D$13,2,FALSE)*(VLOOKUP('Matriz Nº2 Análisis'!D213,'Tabla 2-3-4-5'!$C$11:$D$13,2,FALSE)))&lt;3,"BAJO",IF((VLOOKUP(C213,'Tabla 2-3-4-5'!$C$11:$D$13,2,FALSE)*(VLOOKUP('Matriz Nº2 Análisis'!D213,'Tabla 2-3-4-5'!$C$11:$D$13,2,FALSE)))&gt;5,"ALTO","MEDIO")),"")</f>
        <v/>
      </c>
      <c r="F213" s="121" t="str">
        <f>IF(B213&lt;&gt;"",'Matriz Nº1 Identificación'!E213,"")</f>
        <v/>
      </c>
      <c r="G213" s="127"/>
      <c r="H213" s="127"/>
      <c r="I213" s="120" t="str">
        <f>IFERROR(IF((VLOOKUP(G213,'Tabla 2-3-4-5'!$C$11:$D$13,2,FALSE)*(VLOOKUP('Matriz Nº2 Análisis'!H213,'Tabla 2-3-4-5'!$C$11:$D$13,2,FALSE)))&lt;3,"BAJO",IF((VLOOKUP(G213,'Tabla 2-3-4-5'!$C$11:$D$13,2,FALSE)*(VLOOKUP('Matriz Nº2 Análisis'!H213,'Tabla 2-3-4-5'!$C$11:$D$13,2,FALSE)))&gt;5,"ALTO","MEDIO")),"")</f>
        <v/>
      </c>
      <c r="J213" s="2"/>
      <c r="K213" s="3"/>
      <c r="N213" s="3"/>
      <c r="O213" s="3"/>
      <c r="P213" s="3"/>
      <c r="Q213" s="3"/>
      <c r="R213" s="3"/>
      <c r="S213" s="3"/>
      <c r="T213" s="3"/>
      <c r="U213" s="3"/>
      <c r="V213" s="3"/>
      <c r="W213" s="3"/>
      <c r="X213" s="3"/>
      <c r="Y213" s="3"/>
      <c r="Z213" s="3"/>
      <c r="AA213" s="3"/>
      <c r="AB213" s="3"/>
      <c r="AC213" s="3"/>
    </row>
    <row r="214" spans="1:29" ht="83.25" customHeight="1" thickBot="1" x14ac:dyDescent="0.4">
      <c r="A214" s="119" t="str">
        <f>'Matriz Nº1 Identificación'!A214</f>
        <v>23. 7</v>
      </c>
      <c r="B214" s="120" t="str">
        <f>IF('Matriz Nº1 Identificación'!B214&lt;&gt;"",'Matriz Nº1 Identificación'!F214,"")</f>
        <v/>
      </c>
      <c r="C214" s="127"/>
      <c r="D214" s="127"/>
      <c r="E214" s="120" t="str">
        <f>IFERROR(IF((VLOOKUP(C214,'Tabla 2-3-4-5'!$C$11:$D$13,2,FALSE)*(VLOOKUP('Matriz Nº2 Análisis'!D214,'Tabla 2-3-4-5'!$C$11:$D$13,2,FALSE)))&lt;3,"BAJO",IF((VLOOKUP(C214,'Tabla 2-3-4-5'!$C$11:$D$13,2,FALSE)*(VLOOKUP('Matriz Nº2 Análisis'!D214,'Tabla 2-3-4-5'!$C$11:$D$13,2,FALSE)))&gt;5,"ALTO","MEDIO")),"")</f>
        <v/>
      </c>
      <c r="F214" s="121" t="str">
        <f>IF(B214&lt;&gt;"",'Matriz Nº1 Identificación'!E214,"")</f>
        <v/>
      </c>
      <c r="G214" s="127"/>
      <c r="H214" s="127"/>
      <c r="I214" s="120" t="str">
        <f>IFERROR(IF((VLOOKUP(G214,'Tabla 2-3-4-5'!$C$11:$D$13,2,FALSE)*(VLOOKUP('Matriz Nº2 Análisis'!H214,'Tabla 2-3-4-5'!$C$11:$D$13,2,FALSE)))&lt;3,"BAJO",IF((VLOOKUP(G214,'Tabla 2-3-4-5'!$C$11:$D$13,2,FALSE)*(VLOOKUP('Matriz Nº2 Análisis'!H214,'Tabla 2-3-4-5'!$C$11:$D$13,2,FALSE)))&gt;5,"ALTO","MEDIO")),"")</f>
        <v/>
      </c>
      <c r="J214" s="2"/>
      <c r="K214" s="3"/>
      <c r="N214" s="3"/>
      <c r="O214" s="3"/>
      <c r="P214" s="3"/>
      <c r="Q214" s="3"/>
      <c r="R214" s="3"/>
      <c r="S214" s="3"/>
      <c r="T214" s="3"/>
      <c r="U214" s="3"/>
      <c r="V214" s="3"/>
      <c r="W214" s="3"/>
      <c r="X214" s="3"/>
      <c r="Y214" s="3"/>
      <c r="Z214" s="3"/>
      <c r="AA214" s="3"/>
      <c r="AB214" s="3"/>
      <c r="AC214" s="3"/>
    </row>
    <row r="215" spans="1:29" ht="39.9" customHeight="1" thickBot="1" x14ac:dyDescent="0.4">
      <c r="A215" s="181" t="str">
        <f>'Matriz Nº1 Identificación'!A215</f>
        <v xml:space="preserve">Objetivo Estratégico: </v>
      </c>
      <c r="B215" s="477" t="str">
        <f>+'Matriz Nº1 Identificación'!B215:H215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15" s="478"/>
      <c r="D215" s="478"/>
      <c r="E215" s="478"/>
      <c r="F215" s="478"/>
      <c r="G215" s="478"/>
      <c r="H215" s="478"/>
      <c r="I215" s="479"/>
      <c r="J215" s="117"/>
    </row>
    <row r="216" spans="1:29" ht="39.9" customHeight="1" x14ac:dyDescent="0.35">
      <c r="A216" s="182" t="str">
        <f>'Matriz Nº1 Identificación'!A216</f>
        <v>Objetivo táctico</v>
      </c>
      <c r="B216" s="480" t="str">
        <f>+'Matriz Nº1 Identificación'!B216:H216</f>
        <v>24. Continuar con la contratación de firmas digitales, cuyo objetivo consiste en el servicio por demanda de firma digital certificada bajo el sistema nacional de certificaciones digitales,tarjeta y dispositivo para lectura</v>
      </c>
      <c r="C216" s="481"/>
      <c r="D216" s="481"/>
      <c r="E216" s="481"/>
      <c r="F216" s="481"/>
      <c r="G216" s="481"/>
      <c r="H216" s="481"/>
      <c r="I216" s="482"/>
      <c r="J216" s="117"/>
    </row>
    <row r="217" spans="1:29" ht="83.25" customHeight="1" x14ac:dyDescent="0.35">
      <c r="A217" s="119" t="str">
        <f>'Matriz Nº1 Identificación'!A217</f>
        <v>24. 1</v>
      </c>
      <c r="B217" s="120" t="str">
        <f>IF('Matriz Nº1 Identificación'!B217&lt;&gt;"",'Matriz Nº1 Identificación'!F217,"")</f>
        <v>R005 Estratégico</v>
      </c>
      <c r="C217" s="127" t="s">
        <v>950</v>
      </c>
      <c r="D217" s="127" t="s">
        <v>950</v>
      </c>
      <c r="E217" s="120" t="str">
        <f>IFERROR(IF((VLOOKUP(C217,'Tabla 2-3-4-5'!$C$11:$D$13,2,FALSE)*(VLOOKUP('Matriz Nº2 Análisis'!D217,'Tabla 2-3-4-5'!$C$11:$D$13,2,FALSE)))&lt;3,"BAJO",IF((VLOOKUP(C217,'Tabla 2-3-4-5'!$C$11:$D$13,2,FALSE)*(VLOOKUP('Matriz Nº2 Análisis'!D217,'Tabla 2-3-4-5'!$C$11:$D$13,2,FALSE)))&gt;5,"ALTO","MEDIO")),"")</f>
        <v>MEDIO</v>
      </c>
      <c r="F217" s="121" t="str">
        <f>IF(B217&lt;&gt;"",'Matriz Nº1 Identificación'!E217,"")</f>
        <v>Implementar un sistema de monitoreo y seguimineto continuo del cumplimiento del contrato.</v>
      </c>
      <c r="G217" s="127" t="s">
        <v>954</v>
      </c>
      <c r="H217" s="127" t="s">
        <v>950</v>
      </c>
      <c r="I217" s="120" t="str">
        <f>IFERROR(IF((VLOOKUP(G217,'Tabla 2-3-4-5'!$C$11:$D$13,2,FALSE)*(VLOOKUP('Matriz Nº2 Análisis'!H217,'Tabla 2-3-4-5'!$C$11:$D$13,2,FALSE)))&lt;3,"BAJO",IF((VLOOKUP(G217,'Tabla 2-3-4-5'!$C$11:$D$13,2,FALSE)*(VLOOKUP('Matriz Nº2 Análisis'!H217,'Tabla 2-3-4-5'!$C$11:$D$13,2,FALSE)))&gt;5,"ALTO","MEDIO")),"")</f>
        <v>BAJO</v>
      </c>
      <c r="J217" s="2"/>
      <c r="K217" s="3"/>
      <c r="N217" s="3"/>
      <c r="O217" s="3"/>
      <c r="P217" s="3"/>
      <c r="Q217" s="3"/>
      <c r="R217" s="3"/>
      <c r="S217" s="3"/>
      <c r="T217" s="3"/>
      <c r="U217" s="3"/>
      <c r="V217" s="3"/>
      <c r="W217" s="3"/>
      <c r="X217" s="3"/>
      <c r="Y217" s="3"/>
      <c r="Z217" s="3"/>
      <c r="AA217" s="3"/>
      <c r="AB217" s="3"/>
      <c r="AC217" s="3"/>
    </row>
    <row r="218" spans="1:29" ht="83.25" customHeight="1" x14ac:dyDescent="0.35">
      <c r="A218" s="119" t="str">
        <f>'Matriz Nº1 Identificación'!A218</f>
        <v>24. 2</v>
      </c>
      <c r="B218" s="120" t="str">
        <f>IF('Matriz Nº1 Identificación'!B218&lt;&gt;"",'Matriz Nº1 Identificación'!F218,"")</f>
        <v/>
      </c>
      <c r="C218" s="127"/>
      <c r="D218" s="127"/>
      <c r="E218" s="120" t="str">
        <f>IFERROR(IF((VLOOKUP(C218,'Tabla 2-3-4-5'!$C$11:$D$13,2,FALSE)*(VLOOKUP('Matriz Nº2 Análisis'!D218,'Tabla 2-3-4-5'!$C$11:$D$13,2,FALSE)))&lt;3,"BAJO",IF((VLOOKUP(C218,'Tabla 2-3-4-5'!$C$11:$D$13,2,FALSE)*(VLOOKUP('Matriz Nº2 Análisis'!D218,'Tabla 2-3-4-5'!$C$11:$D$13,2,FALSE)))&gt;5,"ALTO","MEDIO")),"")</f>
        <v/>
      </c>
      <c r="F218" s="121" t="str">
        <f>IF(B218&lt;&gt;"",'Matriz Nº1 Identificación'!E218,"")</f>
        <v/>
      </c>
      <c r="G218" s="127"/>
      <c r="H218" s="127"/>
      <c r="I218" s="120" t="str">
        <f>IFERROR(IF((VLOOKUP(G218,'Tabla 2-3-4-5'!$C$11:$D$13,2,FALSE)*(VLOOKUP('Matriz Nº2 Análisis'!H218,'Tabla 2-3-4-5'!$C$11:$D$13,2,FALSE)))&lt;3,"BAJO",IF((VLOOKUP(G218,'Tabla 2-3-4-5'!$C$11:$D$13,2,FALSE)*(VLOOKUP('Matriz Nº2 Análisis'!H218,'Tabla 2-3-4-5'!$C$11:$D$13,2,FALSE)))&gt;5,"ALTO","MEDIO")),"")</f>
        <v/>
      </c>
      <c r="J218" s="2"/>
      <c r="K218" s="3"/>
      <c r="N218" s="3"/>
      <c r="O218" s="3"/>
      <c r="P218" s="3"/>
      <c r="Q218" s="3"/>
      <c r="R218" s="3"/>
      <c r="S218" s="3"/>
      <c r="T218" s="3"/>
      <c r="U218" s="3"/>
      <c r="V218" s="3"/>
      <c r="W218" s="3"/>
      <c r="X218" s="3"/>
      <c r="Y218" s="3"/>
      <c r="Z218" s="3"/>
      <c r="AA218" s="3"/>
      <c r="AB218" s="3"/>
      <c r="AC218" s="3"/>
    </row>
    <row r="219" spans="1:29" ht="83.25" customHeight="1" x14ac:dyDescent="0.35">
      <c r="A219" s="119" t="str">
        <f>'Matriz Nº1 Identificación'!A219</f>
        <v>24. 3</v>
      </c>
      <c r="B219" s="120" t="str">
        <f>IF('Matriz Nº1 Identificación'!B219&lt;&gt;"",'Matriz Nº1 Identificación'!F219,"")</f>
        <v/>
      </c>
      <c r="C219" s="127"/>
      <c r="D219" s="127"/>
      <c r="E219" s="120" t="str">
        <f>IFERROR(IF((VLOOKUP(C219,'Tabla 2-3-4-5'!$C$11:$D$13,2,FALSE)*(VLOOKUP('Matriz Nº2 Análisis'!D219,'Tabla 2-3-4-5'!$C$11:$D$13,2,FALSE)))&lt;3,"BAJO",IF((VLOOKUP(C219,'Tabla 2-3-4-5'!$C$11:$D$13,2,FALSE)*(VLOOKUP('Matriz Nº2 Análisis'!D219,'Tabla 2-3-4-5'!$C$11:$D$13,2,FALSE)))&gt;5,"ALTO","MEDIO")),"")</f>
        <v/>
      </c>
      <c r="F219" s="121" t="str">
        <f>IF(B219&lt;&gt;"",'Matriz Nº1 Identificación'!E219,"")</f>
        <v/>
      </c>
      <c r="G219" s="127"/>
      <c r="H219" s="127"/>
      <c r="I219" s="120" t="str">
        <f>IFERROR(IF((VLOOKUP(G219,'Tabla 2-3-4-5'!$C$11:$D$13,2,FALSE)*(VLOOKUP('Matriz Nº2 Análisis'!H219,'Tabla 2-3-4-5'!$C$11:$D$13,2,FALSE)))&lt;3,"BAJO",IF((VLOOKUP(G219,'Tabla 2-3-4-5'!$C$11:$D$13,2,FALSE)*(VLOOKUP('Matriz Nº2 Análisis'!H219,'Tabla 2-3-4-5'!$C$11:$D$13,2,FALSE)))&gt;5,"ALTO","MEDIO")),"")</f>
        <v/>
      </c>
      <c r="J219" s="2"/>
      <c r="K219" s="3"/>
      <c r="N219" s="3"/>
      <c r="O219" s="3"/>
      <c r="P219" s="3"/>
      <c r="Q219" s="3"/>
      <c r="R219" s="3"/>
      <c r="S219" s="3"/>
      <c r="T219" s="3"/>
      <c r="U219" s="3"/>
      <c r="V219" s="3"/>
      <c r="W219" s="3"/>
      <c r="X219" s="3"/>
      <c r="Y219" s="3"/>
      <c r="Z219" s="3"/>
      <c r="AA219" s="3"/>
      <c r="AB219" s="3"/>
      <c r="AC219" s="3"/>
    </row>
    <row r="220" spans="1:29" ht="83.25" customHeight="1" x14ac:dyDescent="0.35">
      <c r="A220" s="119" t="str">
        <f>'Matriz Nº1 Identificación'!A220</f>
        <v>24. 4</v>
      </c>
      <c r="B220" s="120" t="str">
        <f>IF('Matriz Nº1 Identificación'!B220&lt;&gt;"",'Matriz Nº1 Identificación'!F220,"")</f>
        <v/>
      </c>
      <c r="C220" s="127"/>
      <c r="D220" s="127"/>
      <c r="E220" s="120" t="str">
        <f>IFERROR(IF((VLOOKUP(C220,'Tabla 2-3-4-5'!$C$11:$D$13,2,FALSE)*(VLOOKUP('Matriz Nº2 Análisis'!D220,'Tabla 2-3-4-5'!$C$11:$D$13,2,FALSE)))&lt;3,"BAJO",IF((VLOOKUP(C220,'Tabla 2-3-4-5'!$C$11:$D$13,2,FALSE)*(VLOOKUP('Matriz Nº2 Análisis'!D220,'Tabla 2-3-4-5'!$C$11:$D$13,2,FALSE)))&gt;5,"ALTO","MEDIO")),"")</f>
        <v/>
      </c>
      <c r="F220" s="121" t="str">
        <f>IF(B220&lt;&gt;"",'Matriz Nº1 Identificación'!E220,"")</f>
        <v/>
      </c>
      <c r="G220" s="127"/>
      <c r="H220" s="127"/>
      <c r="I220" s="120" t="str">
        <f>IFERROR(IF((VLOOKUP(G220,'Tabla 2-3-4-5'!$C$11:$D$13,2,FALSE)*(VLOOKUP('Matriz Nº2 Análisis'!H220,'Tabla 2-3-4-5'!$C$11:$D$13,2,FALSE)))&lt;3,"BAJO",IF((VLOOKUP(G220,'Tabla 2-3-4-5'!$C$11:$D$13,2,FALSE)*(VLOOKUP('Matriz Nº2 Análisis'!H220,'Tabla 2-3-4-5'!$C$11:$D$13,2,FALSE)))&gt;5,"ALTO","MEDIO")),"")</f>
        <v/>
      </c>
      <c r="J220" s="2"/>
      <c r="K220" s="3"/>
      <c r="N220" s="3"/>
      <c r="O220" s="3"/>
      <c r="P220" s="3"/>
      <c r="Q220" s="3"/>
      <c r="R220" s="3"/>
      <c r="S220" s="3"/>
      <c r="T220" s="3"/>
      <c r="U220" s="3"/>
      <c r="V220" s="3"/>
      <c r="W220" s="3"/>
      <c r="X220" s="3"/>
      <c r="Y220" s="3"/>
      <c r="Z220" s="3"/>
      <c r="AA220" s="3"/>
      <c r="AB220" s="3"/>
      <c r="AC220" s="3"/>
    </row>
    <row r="221" spans="1:29" ht="83.25" customHeight="1" x14ac:dyDescent="0.35">
      <c r="A221" s="119" t="str">
        <f>'Matriz Nº1 Identificación'!A221</f>
        <v>24. 5</v>
      </c>
      <c r="B221" s="120" t="str">
        <f>IF('Matriz Nº1 Identificación'!B221&lt;&gt;"",'Matriz Nº1 Identificación'!F221,"")</f>
        <v/>
      </c>
      <c r="C221" s="127"/>
      <c r="D221" s="127"/>
      <c r="E221" s="120" t="str">
        <f>IFERROR(IF((VLOOKUP(C221,'Tabla 2-3-4-5'!$C$11:$D$13,2,FALSE)*(VLOOKUP('Matriz Nº2 Análisis'!D221,'Tabla 2-3-4-5'!$C$11:$D$13,2,FALSE)))&lt;3,"BAJO",IF((VLOOKUP(C221,'Tabla 2-3-4-5'!$C$11:$D$13,2,FALSE)*(VLOOKUP('Matriz Nº2 Análisis'!D221,'Tabla 2-3-4-5'!$C$11:$D$13,2,FALSE)))&gt;5,"ALTO","MEDIO")),"")</f>
        <v/>
      </c>
      <c r="F221" s="121" t="str">
        <f>IF(B221&lt;&gt;"",'Matriz Nº1 Identificación'!E221,"")</f>
        <v/>
      </c>
      <c r="G221" s="127"/>
      <c r="H221" s="127"/>
      <c r="I221" s="120" t="str">
        <f>IFERROR(IF((VLOOKUP(G221,'Tabla 2-3-4-5'!$C$11:$D$13,2,FALSE)*(VLOOKUP('Matriz Nº2 Análisis'!H221,'Tabla 2-3-4-5'!$C$11:$D$13,2,FALSE)))&lt;3,"BAJO",IF((VLOOKUP(G221,'Tabla 2-3-4-5'!$C$11:$D$13,2,FALSE)*(VLOOKUP('Matriz Nº2 Análisis'!H221,'Tabla 2-3-4-5'!$C$11:$D$13,2,FALSE)))&gt;5,"ALTO","MEDIO")),"")</f>
        <v/>
      </c>
      <c r="J221" s="2"/>
      <c r="K221" s="3"/>
      <c r="N221" s="3"/>
      <c r="O221" s="3"/>
      <c r="P221" s="3"/>
      <c r="Q221" s="3"/>
      <c r="R221" s="3"/>
      <c r="S221" s="3"/>
      <c r="T221" s="3"/>
      <c r="U221" s="3"/>
      <c r="V221" s="3"/>
      <c r="W221" s="3"/>
      <c r="X221" s="3"/>
      <c r="Y221" s="3"/>
      <c r="Z221" s="3"/>
      <c r="AA221" s="3"/>
      <c r="AB221" s="3"/>
      <c r="AC221" s="3"/>
    </row>
    <row r="222" spans="1:29" ht="83.25" customHeight="1" x14ac:dyDescent="0.35">
      <c r="A222" s="119" t="str">
        <f>'Matriz Nº1 Identificación'!A222</f>
        <v>24. 6</v>
      </c>
      <c r="B222" s="120" t="str">
        <f>IF('Matriz Nº1 Identificación'!B222&lt;&gt;"",'Matriz Nº1 Identificación'!F222,"")</f>
        <v/>
      </c>
      <c r="C222" s="127"/>
      <c r="D222" s="127"/>
      <c r="E222" s="120" t="str">
        <f>IFERROR(IF((VLOOKUP(C222,'Tabla 2-3-4-5'!$C$11:$D$13,2,FALSE)*(VLOOKUP('Matriz Nº2 Análisis'!D222,'Tabla 2-3-4-5'!$C$11:$D$13,2,FALSE)))&lt;3,"BAJO",IF((VLOOKUP(C222,'Tabla 2-3-4-5'!$C$11:$D$13,2,FALSE)*(VLOOKUP('Matriz Nº2 Análisis'!D222,'Tabla 2-3-4-5'!$C$11:$D$13,2,FALSE)))&gt;5,"ALTO","MEDIO")),"")</f>
        <v/>
      </c>
      <c r="F222" s="121" t="str">
        <f>IF(B222&lt;&gt;"",'Matriz Nº1 Identificación'!E222,"")</f>
        <v/>
      </c>
      <c r="G222" s="127"/>
      <c r="H222" s="127"/>
      <c r="I222" s="120" t="str">
        <f>IFERROR(IF((VLOOKUP(G222,'Tabla 2-3-4-5'!$C$11:$D$13,2,FALSE)*(VLOOKUP('Matriz Nº2 Análisis'!H222,'Tabla 2-3-4-5'!$C$11:$D$13,2,FALSE)))&lt;3,"BAJO",IF((VLOOKUP(G222,'Tabla 2-3-4-5'!$C$11:$D$13,2,FALSE)*(VLOOKUP('Matriz Nº2 Análisis'!H222,'Tabla 2-3-4-5'!$C$11:$D$13,2,FALSE)))&gt;5,"ALTO","MEDIO")),"")</f>
        <v/>
      </c>
      <c r="J222" s="2"/>
      <c r="K222" s="3"/>
      <c r="N222" s="3"/>
      <c r="O222" s="3"/>
      <c r="P222" s="3"/>
      <c r="Q222" s="3"/>
      <c r="R222" s="3"/>
      <c r="S222" s="3"/>
      <c r="T222" s="3"/>
      <c r="U222" s="3"/>
      <c r="V222" s="3"/>
      <c r="W222" s="3"/>
      <c r="X222" s="3"/>
      <c r="Y222" s="3"/>
      <c r="Z222" s="3"/>
      <c r="AA222" s="3"/>
      <c r="AB222" s="3"/>
      <c r="AC222" s="3"/>
    </row>
    <row r="223" spans="1:29" ht="83.25" customHeight="1" thickBot="1" x14ac:dyDescent="0.4">
      <c r="A223" s="119" t="str">
        <f>'Matriz Nº1 Identificación'!A223</f>
        <v>24. 7</v>
      </c>
      <c r="B223" s="120" t="str">
        <f>IF('Matriz Nº1 Identificación'!B223&lt;&gt;"",'Matriz Nº1 Identificación'!F223,"")</f>
        <v/>
      </c>
      <c r="C223" s="127"/>
      <c r="D223" s="127"/>
      <c r="E223" s="120" t="str">
        <f>IFERROR(IF((VLOOKUP(C223,'Tabla 2-3-4-5'!$C$11:$D$13,2,FALSE)*(VLOOKUP('Matriz Nº2 Análisis'!D223,'Tabla 2-3-4-5'!$C$11:$D$13,2,FALSE)))&lt;3,"BAJO",IF((VLOOKUP(C223,'Tabla 2-3-4-5'!$C$11:$D$13,2,FALSE)*(VLOOKUP('Matriz Nº2 Análisis'!D223,'Tabla 2-3-4-5'!$C$11:$D$13,2,FALSE)))&gt;5,"ALTO","MEDIO")),"")</f>
        <v/>
      </c>
      <c r="F223" s="121" t="str">
        <f>IF(B223&lt;&gt;"",'Matriz Nº1 Identificación'!E223,"")</f>
        <v/>
      </c>
      <c r="G223" s="127"/>
      <c r="H223" s="127"/>
      <c r="I223" s="120" t="str">
        <f>IFERROR(IF((VLOOKUP(G223,'Tabla 2-3-4-5'!$C$11:$D$13,2,FALSE)*(VLOOKUP('Matriz Nº2 Análisis'!H223,'Tabla 2-3-4-5'!$C$11:$D$13,2,FALSE)))&lt;3,"BAJO",IF((VLOOKUP(G223,'Tabla 2-3-4-5'!$C$11:$D$13,2,FALSE)*(VLOOKUP('Matriz Nº2 Análisis'!H223,'Tabla 2-3-4-5'!$C$11:$D$13,2,FALSE)))&gt;5,"ALTO","MEDIO")),"")</f>
        <v/>
      </c>
      <c r="J223" s="2"/>
      <c r="K223" s="3"/>
      <c r="N223" s="3"/>
      <c r="O223" s="3"/>
      <c r="P223" s="3"/>
      <c r="Q223" s="3"/>
      <c r="R223" s="3"/>
      <c r="S223" s="3"/>
      <c r="T223" s="3"/>
      <c r="U223" s="3"/>
      <c r="V223" s="3"/>
      <c r="W223" s="3"/>
      <c r="X223" s="3"/>
      <c r="Y223" s="3"/>
      <c r="Z223" s="3"/>
      <c r="AA223" s="3"/>
      <c r="AB223" s="3"/>
      <c r="AC223" s="3"/>
    </row>
    <row r="224" spans="1:29" ht="39.9" customHeight="1" thickBot="1" x14ac:dyDescent="0.4">
      <c r="A224" s="181" t="str">
        <f>'Matriz Nº1 Identificación'!A224</f>
        <v xml:space="preserve">Objetivo Estratégico: </v>
      </c>
      <c r="B224" s="477" t="str">
        <f>+'Matriz Nº1 Identificación'!B224:H224</f>
        <v>03) Realizar gestión de calidad en la Imprenta Nacional mediante la documentación, estandarización y control de los procesos.</v>
      </c>
      <c r="C224" s="478"/>
      <c r="D224" s="478"/>
      <c r="E224" s="478"/>
      <c r="F224" s="478"/>
      <c r="G224" s="478"/>
      <c r="H224" s="478"/>
      <c r="I224" s="479"/>
      <c r="J224" s="117"/>
    </row>
    <row r="225" spans="1:29" ht="39.9" customHeight="1" x14ac:dyDescent="0.35">
      <c r="A225" s="182" t="str">
        <f>'Matriz Nº1 Identificación'!A225</f>
        <v>Objetivo táctico</v>
      </c>
      <c r="B225" s="480" t="str">
        <f>+'Matriz Nº1 Identificación'!B225:H225</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25" s="481"/>
      <c r="D225" s="481"/>
      <c r="E225" s="481"/>
      <c r="F225" s="481"/>
      <c r="G225" s="481"/>
      <c r="H225" s="481"/>
      <c r="I225" s="482"/>
      <c r="J225" s="117"/>
    </row>
    <row r="226" spans="1:29" ht="135" customHeight="1" x14ac:dyDescent="0.35">
      <c r="A226" s="119" t="str">
        <f>'Matriz Nº1 Identificación'!A226</f>
        <v>25. 1</v>
      </c>
      <c r="B226" s="120" t="str">
        <f>IF('Matriz Nº1 Identificación'!B226&lt;&gt;"",'Matriz Nº1 Identificación'!F226,"")</f>
        <v>R006 Información</v>
      </c>
      <c r="C226" s="127" t="s">
        <v>951</v>
      </c>
      <c r="D226" s="127" t="s">
        <v>951</v>
      </c>
      <c r="E226" s="120" t="str">
        <f>IFERROR(IF((VLOOKUP(C226,'Tabla 2-3-4-5'!$C$11:$D$13,2,FALSE)*(VLOOKUP('Matriz Nº2 Análisis'!D226,'Tabla 2-3-4-5'!$C$11:$D$13,2,FALSE)))&lt;3,"BAJO",IF((VLOOKUP(C226,'Tabla 2-3-4-5'!$C$11:$D$13,2,FALSE)*(VLOOKUP('Matriz Nº2 Análisis'!D226,'Tabla 2-3-4-5'!$C$11:$D$13,2,FALSE)))&gt;5,"ALTO","MEDIO")),"")</f>
        <v>ALTO</v>
      </c>
      <c r="F226" s="121" t="str">
        <f>IF(B226&lt;&gt;"",'Matriz Nº1 Identificación'!E226,"")</f>
        <v>Respaldo de datos y aplicaciones en otros servidores.
Restauración de bases de datos por medio de contratos con DBA y protocolos estandarizados debidamente conocidos.
Establecer protocolos debidamente divulgados y conocidos por el departamento.
Contar con personal con funciones idóneas que permita el monitoreo y vigilancia de los componentes involucrados.
Crear redundancia a nivel de telecomunicaciones.</v>
      </c>
      <c r="G226" s="127" t="s">
        <v>950</v>
      </c>
      <c r="H226" s="127" t="s">
        <v>951</v>
      </c>
      <c r="I226" s="120" t="str">
        <f>IFERROR(IF((VLOOKUP(G226,'Tabla 2-3-4-5'!$C$11:$D$13,2,FALSE)*(VLOOKUP('Matriz Nº2 Análisis'!H226,'Tabla 2-3-4-5'!$C$11:$D$13,2,FALSE)))&lt;3,"BAJO",IF((VLOOKUP(G226,'Tabla 2-3-4-5'!$C$11:$D$13,2,FALSE)*(VLOOKUP('Matriz Nº2 Análisis'!H226,'Tabla 2-3-4-5'!$C$11:$D$13,2,FALSE)))&gt;5,"ALTO","MEDIO")),"")</f>
        <v>ALTO</v>
      </c>
      <c r="J226" s="2"/>
      <c r="K226" s="3"/>
      <c r="N226" s="3"/>
      <c r="O226" s="3"/>
      <c r="P226" s="3"/>
      <c r="Q226" s="3"/>
      <c r="R226" s="3"/>
      <c r="S226" s="3"/>
      <c r="T226" s="3"/>
      <c r="U226" s="3"/>
      <c r="V226" s="3"/>
      <c r="W226" s="3"/>
      <c r="X226" s="3"/>
      <c r="Y226" s="3"/>
      <c r="Z226" s="3"/>
      <c r="AA226" s="3"/>
      <c r="AB226" s="3"/>
      <c r="AC226" s="3"/>
    </row>
    <row r="227" spans="1:29" ht="83.25" customHeight="1" x14ac:dyDescent="0.35">
      <c r="A227" s="119" t="str">
        <f>'Matriz Nº1 Identificación'!A227</f>
        <v>25. 2</v>
      </c>
      <c r="B227" s="120" t="str">
        <f>IF('Matriz Nº1 Identificación'!B227&lt;&gt;"",'Matriz Nº1 Identificación'!F227,"")</f>
        <v/>
      </c>
      <c r="C227" s="127"/>
      <c r="D227" s="127"/>
      <c r="E227" s="120" t="str">
        <f>IFERROR(IF((VLOOKUP(C227,'Tabla 2-3-4-5'!$C$11:$D$13,2,FALSE)*(VLOOKUP('Matriz Nº2 Análisis'!D227,'Tabla 2-3-4-5'!$C$11:$D$13,2,FALSE)))&lt;3,"BAJO",IF((VLOOKUP(C227,'Tabla 2-3-4-5'!$C$11:$D$13,2,FALSE)*(VLOOKUP('Matriz Nº2 Análisis'!D227,'Tabla 2-3-4-5'!$C$11:$D$13,2,FALSE)))&gt;5,"ALTO","MEDIO")),"")</f>
        <v/>
      </c>
      <c r="F227" s="121" t="str">
        <f>IF(B227&lt;&gt;"",'Matriz Nº1 Identificación'!E227,"")</f>
        <v/>
      </c>
      <c r="G227" s="127"/>
      <c r="H227" s="127"/>
      <c r="I227" s="120" t="str">
        <f>IFERROR(IF((VLOOKUP(G227,'Tabla 2-3-4-5'!$C$11:$D$13,2,FALSE)*(VLOOKUP('Matriz Nº2 Análisis'!H227,'Tabla 2-3-4-5'!$C$11:$D$13,2,FALSE)))&lt;3,"BAJO",IF((VLOOKUP(G227,'Tabla 2-3-4-5'!$C$11:$D$13,2,FALSE)*(VLOOKUP('Matriz Nº2 Análisis'!H227,'Tabla 2-3-4-5'!$C$11:$D$13,2,FALSE)))&gt;5,"ALTO","MEDIO")),"")</f>
        <v/>
      </c>
      <c r="J227" s="2"/>
      <c r="K227" s="3"/>
      <c r="N227" s="3"/>
      <c r="O227" s="3"/>
      <c r="P227" s="3"/>
      <c r="Q227" s="3"/>
      <c r="R227" s="3"/>
      <c r="S227" s="3"/>
      <c r="T227" s="3"/>
      <c r="U227" s="3"/>
      <c r="V227" s="3"/>
      <c r="W227" s="3"/>
      <c r="X227" s="3"/>
      <c r="Y227" s="3"/>
      <c r="Z227" s="3"/>
      <c r="AA227" s="3"/>
      <c r="AB227" s="3"/>
      <c r="AC227" s="3"/>
    </row>
    <row r="228" spans="1:29" ht="83.25" customHeight="1" x14ac:dyDescent="0.35">
      <c r="A228" s="119" t="str">
        <f>'Matriz Nº1 Identificación'!A228</f>
        <v>25. 3</v>
      </c>
      <c r="B228" s="120" t="str">
        <f>IF('Matriz Nº1 Identificación'!B228&lt;&gt;"",'Matriz Nº1 Identificación'!F228,"")</f>
        <v/>
      </c>
      <c r="C228" s="127"/>
      <c r="D228" s="127"/>
      <c r="E228" s="120" t="str">
        <f>IFERROR(IF((VLOOKUP(C228,'Tabla 2-3-4-5'!$C$11:$D$13,2,FALSE)*(VLOOKUP('Matriz Nº2 Análisis'!D228,'Tabla 2-3-4-5'!$C$11:$D$13,2,FALSE)))&lt;3,"BAJO",IF((VLOOKUP(C228,'Tabla 2-3-4-5'!$C$11:$D$13,2,FALSE)*(VLOOKUP('Matriz Nº2 Análisis'!D228,'Tabla 2-3-4-5'!$C$11:$D$13,2,FALSE)))&gt;5,"ALTO","MEDIO")),"")</f>
        <v/>
      </c>
      <c r="F228" s="121" t="str">
        <f>IF(B228&lt;&gt;"",'Matriz Nº1 Identificación'!E228,"")</f>
        <v/>
      </c>
      <c r="G228" s="127"/>
      <c r="H228" s="127"/>
      <c r="I228" s="120" t="str">
        <f>IFERROR(IF((VLOOKUP(G228,'Tabla 2-3-4-5'!$C$11:$D$13,2,FALSE)*(VLOOKUP('Matriz Nº2 Análisis'!H228,'Tabla 2-3-4-5'!$C$11:$D$13,2,FALSE)))&lt;3,"BAJO",IF((VLOOKUP(G228,'Tabla 2-3-4-5'!$C$11:$D$13,2,FALSE)*(VLOOKUP('Matriz Nº2 Análisis'!H228,'Tabla 2-3-4-5'!$C$11:$D$13,2,FALSE)))&gt;5,"ALTO","MEDIO")),"")</f>
        <v/>
      </c>
      <c r="J228" s="2"/>
      <c r="K228" s="3"/>
      <c r="N228" s="3"/>
      <c r="O228" s="3"/>
      <c r="P228" s="3"/>
      <c r="Q228" s="3"/>
      <c r="R228" s="3"/>
      <c r="S228" s="3"/>
      <c r="T228" s="3"/>
      <c r="U228" s="3"/>
      <c r="V228" s="3"/>
      <c r="W228" s="3"/>
      <c r="X228" s="3"/>
      <c r="Y228" s="3"/>
      <c r="Z228" s="3"/>
      <c r="AA228" s="3"/>
      <c r="AB228" s="3"/>
      <c r="AC228" s="3"/>
    </row>
    <row r="229" spans="1:29" ht="83.25" customHeight="1" x14ac:dyDescent="0.35">
      <c r="A229" s="119" t="str">
        <f>'Matriz Nº1 Identificación'!A229</f>
        <v>25. 4</v>
      </c>
      <c r="B229" s="120" t="str">
        <f>IF('Matriz Nº1 Identificación'!B229&lt;&gt;"",'Matriz Nº1 Identificación'!F229,"")</f>
        <v/>
      </c>
      <c r="C229" s="127"/>
      <c r="D229" s="127"/>
      <c r="E229" s="120" t="str">
        <f>IFERROR(IF((VLOOKUP(C229,'Tabla 2-3-4-5'!$C$11:$D$13,2,FALSE)*(VLOOKUP('Matriz Nº2 Análisis'!D229,'Tabla 2-3-4-5'!$C$11:$D$13,2,FALSE)))&lt;3,"BAJO",IF((VLOOKUP(C229,'Tabla 2-3-4-5'!$C$11:$D$13,2,FALSE)*(VLOOKUP('Matriz Nº2 Análisis'!D229,'Tabla 2-3-4-5'!$C$11:$D$13,2,FALSE)))&gt;5,"ALTO","MEDIO")),"")</f>
        <v/>
      </c>
      <c r="F229" s="121" t="str">
        <f>IF(B229&lt;&gt;"",'Matriz Nº1 Identificación'!E229,"")</f>
        <v/>
      </c>
      <c r="G229" s="127"/>
      <c r="H229" s="127"/>
      <c r="I229" s="120" t="str">
        <f>IFERROR(IF((VLOOKUP(G229,'Tabla 2-3-4-5'!$C$11:$D$13,2,FALSE)*(VLOOKUP('Matriz Nº2 Análisis'!H229,'Tabla 2-3-4-5'!$C$11:$D$13,2,FALSE)))&lt;3,"BAJO",IF((VLOOKUP(G229,'Tabla 2-3-4-5'!$C$11:$D$13,2,FALSE)*(VLOOKUP('Matriz Nº2 Análisis'!H229,'Tabla 2-3-4-5'!$C$11:$D$13,2,FALSE)))&gt;5,"ALTO","MEDIO")),"")</f>
        <v/>
      </c>
      <c r="J229" s="2"/>
      <c r="K229" s="3"/>
      <c r="N229" s="3"/>
      <c r="O229" s="3"/>
      <c r="P229" s="3"/>
      <c r="Q229" s="3"/>
      <c r="R229" s="3"/>
      <c r="S229" s="3"/>
      <c r="T229" s="3"/>
      <c r="U229" s="3"/>
      <c r="V229" s="3"/>
      <c r="W229" s="3"/>
      <c r="X229" s="3"/>
      <c r="Y229" s="3"/>
      <c r="Z229" s="3"/>
      <c r="AA229" s="3"/>
      <c r="AB229" s="3"/>
      <c r="AC229" s="3"/>
    </row>
    <row r="230" spans="1:29" ht="83.25" customHeight="1" x14ac:dyDescent="0.35">
      <c r="A230" s="119" t="str">
        <f>'Matriz Nº1 Identificación'!A230</f>
        <v>25. 5</v>
      </c>
      <c r="B230" s="120" t="str">
        <f>IF('Matriz Nº1 Identificación'!B230&lt;&gt;"",'Matriz Nº1 Identificación'!F230,"")</f>
        <v/>
      </c>
      <c r="C230" s="127"/>
      <c r="D230" s="127"/>
      <c r="E230" s="120" t="str">
        <f>IFERROR(IF((VLOOKUP(C230,'Tabla 2-3-4-5'!$C$11:$D$13,2,FALSE)*(VLOOKUP('Matriz Nº2 Análisis'!D230,'Tabla 2-3-4-5'!$C$11:$D$13,2,FALSE)))&lt;3,"BAJO",IF((VLOOKUP(C230,'Tabla 2-3-4-5'!$C$11:$D$13,2,FALSE)*(VLOOKUP('Matriz Nº2 Análisis'!D230,'Tabla 2-3-4-5'!$C$11:$D$13,2,FALSE)))&gt;5,"ALTO","MEDIO")),"")</f>
        <v/>
      </c>
      <c r="F230" s="121" t="str">
        <f>IF(B230&lt;&gt;"",'Matriz Nº1 Identificación'!E230,"")</f>
        <v/>
      </c>
      <c r="G230" s="127"/>
      <c r="H230" s="127"/>
      <c r="I230" s="120" t="str">
        <f>IFERROR(IF((VLOOKUP(G230,'Tabla 2-3-4-5'!$C$11:$D$13,2,FALSE)*(VLOOKUP('Matriz Nº2 Análisis'!H230,'Tabla 2-3-4-5'!$C$11:$D$13,2,FALSE)))&lt;3,"BAJO",IF((VLOOKUP(G230,'Tabla 2-3-4-5'!$C$11:$D$13,2,FALSE)*(VLOOKUP('Matriz Nº2 Análisis'!H230,'Tabla 2-3-4-5'!$C$11:$D$13,2,FALSE)))&gt;5,"ALTO","MEDIO")),"")</f>
        <v/>
      </c>
      <c r="J230" s="2"/>
      <c r="K230" s="3"/>
      <c r="N230" s="3"/>
      <c r="O230" s="3"/>
      <c r="P230" s="3"/>
      <c r="Q230" s="3"/>
      <c r="R230" s="3"/>
      <c r="S230" s="3"/>
      <c r="T230" s="3"/>
      <c r="U230" s="3"/>
      <c r="V230" s="3"/>
      <c r="W230" s="3"/>
      <c r="X230" s="3"/>
      <c r="Y230" s="3"/>
      <c r="Z230" s="3"/>
      <c r="AA230" s="3"/>
      <c r="AB230" s="3"/>
      <c r="AC230" s="3"/>
    </row>
    <row r="231" spans="1:29" ht="83.25" customHeight="1" x14ac:dyDescent="0.35">
      <c r="A231" s="119" t="str">
        <f>'Matriz Nº1 Identificación'!A231</f>
        <v>25. 6</v>
      </c>
      <c r="B231" s="120" t="str">
        <f>IF('Matriz Nº1 Identificación'!B231&lt;&gt;"",'Matriz Nº1 Identificación'!F231,"")</f>
        <v/>
      </c>
      <c r="C231" s="127"/>
      <c r="D231" s="127"/>
      <c r="E231" s="120" t="str">
        <f>IFERROR(IF((VLOOKUP(C231,'Tabla 2-3-4-5'!$C$11:$D$13,2,FALSE)*(VLOOKUP('Matriz Nº2 Análisis'!D231,'Tabla 2-3-4-5'!$C$11:$D$13,2,FALSE)))&lt;3,"BAJO",IF((VLOOKUP(C231,'Tabla 2-3-4-5'!$C$11:$D$13,2,FALSE)*(VLOOKUP('Matriz Nº2 Análisis'!D231,'Tabla 2-3-4-5'!$C$11:$D$13,2,FALSE)))&gt;5,"ALTO","MEDIO")),"")</f>
        <v/>
      </c>
      <c r="F231" s="121" t="str">
        <f>IF(B231&lt;&gt;"",'Matriz Nº1 Identificación'!E231,"")</f>
        <v/>
      </c>
      <c r="G231" s="127"/>
      <c r="H231" s="127"/>
      <c r="I231" s="120" t="str">
        <f>IFERROR(IF((VLOOKUP(G231,'Tabla 2-3-4-5'!$C$11:$D$13,2,FALSE)*(VLOOKUP('Matriz Nº2 Análisis'!H231,'Tabla 2-3-4-5'!$C$11:$D$13,2,FALSE)))&lt;3,"BAJO",IF((VLOOKUP(G231,'Tabla 2-3-4-5'!$C$11:$D$13,2,FALSE)*(VLOOKUP('Matriz Nº2 Análisis'!H231,'Tabla 2-3-4-5'!$C$11:$D$13,2,FALSE)))&gt;5,"ALTO","MEDIO")),"")</f>
        <v/>
      </c>
      <c r="J231" s="2"/>
      <c r="K231" s="3"/>
      <c r="N231" s="3"/>
      <c r="O231" s="3"/>
      <c r="P231" s="3"/>
      <c r="Q231" s="3"/>
      <c r="R231" s="3"/>
      <c r="S231" s="3"/>
      <c r="T231" s="3"/>
      <c r="U231" s="3"/>
      <c r="V231" s="3"/>
      <c r="W231" s="3"/>
      <c r="X231" s="3"/>
      <c r="Y231" s="3"/>
      <c r="Z231" s="3"/>
      <c r="AA231" s="3"/>
      <c r="AB231" s="3"/>
      <c r="AC231" s="3"/>
    </row>
    <row r="232" spans="1:29" ht="83.25" customHeight="1" thickBot="1" x14ac:dyDescent="0.4">
      <c r="A232" s="119" t="str">
        <f>'Matriz Nº1 Identificación'!A232</f>
        <v>25. 7</v>
      </c>
      <c r="B232" s="120" t="str">
        <f>IF('Matriz Nº1 Identificación'!B232&lt;&gt;"",'Matriz Nº1 Identificación'!F232,"")</f>
        <v/>
      </c>
      <c r="C232" s="127"/>
      <c r="D232" s="127"/>
      <c r="E232" s="120" t="str">
        <f>IFERROR(IF((VLOOKUP(C232,'Tabla 2-3-4-5'!$C$11:$D$13,2,FALSE)*(VLOOKUP('Matriz Nº2 Análisis'!D232,'Tabla 2-3-4-5'!$C$11:$D$13,2,FALSE)))&lt;3,"BAJO",IF((VLOOKUP(C232,'Tabla 2-3-4-5'!$C$11:$D$13,2,FALSE)*(VLOOKUP('Matriz Nº2 Análisis'!D232,'Tabla 2-3-4-5'!$C$11:$D$13,2,FALSE)))&gt;5,"ALTO","MEDIO")),"")</f>
        <v/>
      </c>
      <c r="F232" s="121" t="str">
        <f>IF(B232&lt;&gt;"",'Matriz Nº1 Identificación'!E232,"")</f>
        <v/>
      </c>
      <c r="G232" s="127"/>
      <c r="H232" s="127"/>
      <c r="I232" s="120" t="str">
        <f>IFERROR(IF((VLOOKUP(G232,'Tabla 2-3-4-5'!$C$11:$D$13,2,FALSE)*(VLOOKUP('Matriz Nº2 Análisis'!H232,'Tabla 2-3-4-5'!$C$11:$D$13,2,FALSE)))&lt;3,"BAJO",IF((VLOOKUP(G232,'Tabla 2-3-4-5'!$C$11:$D$13,2,FALSE)*(VLOOKUP('Matriz Nº2 Análisis'!H232,'Tabla 2-3-4-5'!$C$11:$D$13,2,FALSE)))&gt;5,"ALTO","MEDIO")),"")</f>
        <v/>
      </c>
      <c r="J232" s="2"/>
      <c r="K232" s="3"/>
      <c r="N232" s="3"/>
      <c r="O232" s="3"/>
      <c r="P232" s="3"/>
      <c r="Q232" s="3"/>
      <c r="R232" s="3"/>
      <c r="S232" s="3"/>
      <c r="T232" s="3"/>
      <c r="U232" s="3"/>
      <c r="V232" s="3"/>
      <c r="W232" s="3"/>
      <c r="X232" s="3"/>
      <c r="Y232" s="3"/>
      <c r="Z232" s="3"/>
      <c r="AA232" s="3"/>
      <c r="AB232" s="3"/>
      <c r="AC232" s="3"/>
    </row>
    <row r="233" spans="1:29" ht="39.9" customHeight="1" thickBot="1" x14ac:dyDescent="0.4">
      <c r="A233" s="181" t="str">
        <f>'Matriz Nº1 Identificación'!A233</f>
        <v xml:space="preserve">Objetivo Estratégico: </v>
      </c>
      <c r="B233" s="477" t="str">
        <f>+'Matriz Nº1 Identificación'!B233:H233</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33" s="478"/>
      <c r="D233" s="478"/>
      <c r="E233" s="478"/>
      <c r="F233" s="478"/>
      <c r="G233" s="478"/>
      <c r="H233" s="478"/>
      <c r="I233" s="479"/>
      <c r="J233" s="117"/>
    </row>
    <row r="234" spans="1:29" ht="39.9" customHeight="1" x14ac:dyDescent="0.35">
      <c r="A234" s="182" t="str">
        <f>'Matriz Nº1 Identificación'!A234</f>
        <v>Objetivo táctico</v>
      </c>
      <c r="B234" s="480" t="str">
        <f>+'Matriz Nº1 Identificación'!B234:H234</f>
        <v>26.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481"/>
      <c r="D234" s="481"/>
      <c r="E234" s="481"/>
      <c r="F234" s="481"/>
      <c r="G234" s="481"/>
      <c r="H234" s="481"/>
      <c r="I234" s="482"/>
      <c r="J234" s="117"/>
    </row>
    <row r="235" spans="1:29" ht="159.65" customHeight="1" x14ac:dyDescent="0.35">
      <c r="A235" s="119" t="str">
        <f>'Matriz Nº1 Identificación'!A235</f>
        <v>26. 1</v>
      </c>
      <c r="B235" s="120" t="str">
        <f>IF('Matriz Nº1 Identificación'!B235&lt;&gt;"",'Matriz Nº1 Identificación'!F235,"")</f>
        <v>R001 Tecnologías de Información</v>
      </c>
      <c r="C235" s="127" t="s">
        <v>951</v>
      </c>
      <c r="D235" s="127" t="s">
        <v>951</v>
      </c>
      <c r="E235" s="120" t="str">
        <f>IFERROR(IF((VLOOKUP(C235,'Tabla 2-3-4-5'!$C$11:$D$13,2,FALSE)*(VLOOKUP('Matriz Nº2 Análisis'!D235,'Tabla 2-3-4-5'!$C$11:$D$13,2,FALSE)))&lt;3,"BAJO",IF((VLOOKUP(C235,'Tabla 2-3-4-5'!$C$11:$D$13,2,FALSE)*(VLOOKUP('Matriz Nº2 Análisis'!D235,'Tabla 2-3-4-5'!$C$11:$D$13,2,FALSE)))&gt;5,"ALTO","MEDIO")),"")</f>
        <v>ALTO</v>
      </c>
      <c r="F235" s="121" t="str">
        <f>IF(B235&lt;&gt;"",'Matriz Nº1 Identificación'!E235,"")</f>
        <v>Restauración de bases de datos por medio de contratos con DBA y protocolos estandarizados debidamente conocidos.
Establecer protocolos debidamente divulgados y conocidos por el departamento.
Contar con personal con funciones idóneas que permita el monitoreo y vigilancia de los componentes involucrados.</v>
      </c>
      <c r="G235" s="127" t="s">
        <v>954</v>
      </c>
      <c r="H235" s="127" t="s">
        <v>950</v>
      </c>
      <c r="I235" s="120" t="str">
        <f>IFERROR(IF((VLOOKUP(G235,'Tabla 2-3-4-5'!$C$11:$D$13,2,FALSE)*(VLOOKUP('Matriz Nº2 Análisis'!H235,'Tabla 2-3-4-5'!$C$11:$D$13,2,FALSE)))&lt;3,"BAJO",IF((VLOOKUP(G235,'Tabla 2-3-4-5'!$C$11:$D$13,2,FALSE)*(VLOOKUP('Matriz Nº2 Análisis'!H235,'Tabla 2-3-4-5'!$C$11:$D$13,2,FALSE)))&gt;5,"ALTO","MEDIO")),"")</f>
        <v>BAJO</v>
      </c>
      <c r="J235" s="2"/>
      <c r="K235" s="3"/>
      <c r="N235" s="3"/>
      <c r="O235" s="3"/>
      <c r="P235" s="3"/>
      <c r="Q235" s="3"/>
      <c r="R235" s="3"/>
      <c r="S235" s="3"/>
      <c r="T235" s="3"/>
      <c r="U235" s="3"/>
      <c r="V235" s="3"/>
      <c r="W235" s="3"/>
      <c r="X235" s="3"/>
      <c r="Y235" s="3"/>
      <c r="Z235" s="3"/>
      <c r="AA235" s="3"/>
      <c r="AB235" s="3"/>
      <c r="AC235" s="3"/>
    </row>
    <row r="236" spans="1:29" ht="83.25" customHeight="1" x14ac:dyDescent="0.35">
      <c r="A236" s="119" t="str">
        <f>'Matriz Nº1 Identificación'!A236</f>
        <v>26. 2</v>
      </c>
      <c r="B236" s="120" t="str">
        <f>IF('Matriz Nº1 Identificación'!B236&lt;&gt;"",'Matriz Nº1 Identificación'!F236,"")</f>
        <v/>
      </c>
      <c r="C236" s="127"/>
      <c r="D236" s="127"/>
      <c r="E236" s="120" t="str">
        <f>IFERROR(IF((VLOOKUP(C236,'Tabla 2-3-4-5'!$C$11:$D$13,2,FALSE)*(VLOOKUP('Matriz Nº2 Análisis'!D236,'Tabla 2-3-4-5'!$C$11:$D$13,2,FALSE)))&lt;3,"BAJO",IF((VLOOKUP(C236,'Tabla 2-3-4-5'!$C$11:$D$13,2,FALSE)*(VLOOKUP('Matriz Nº2 Análisis'!D236,'Tabla 2-3-4-5'!$C$11:$D$13,2,FALSE)))&gt;5,"ALTO","MEDIO")),"")</f>
        <v/>
      </c>
      <c r="F236" s="121" t="str">
        <f>IF(B236&lt;&gt;"",'Matriz Nº1 Identificación'!E236,"")</f>
        <v/>
      </c>
      <c r="G236" s="127"/>
      <c r="H236" s="127"/>
      <c r="I236" s="120" t="str">
        <f>IFERROR(IF((VLOOKUP(G236,'Tabla 2-3-4-5'!$C$11:$D$13,2,FALSE)*(VLOOKUP('Matriz Nº2 Análisis'!H236,'Tabla 2-3-4-5'!$C$11:$D$13,2,FALSE)))&lt;3,"BAJO",IF((VLOOKUP(G236,'Tabla 2-3-4-5'!$C$11:$D$13,2,FALSE)*(VLOOKUP('Matriz Nº2 Análisis'!H236,'Tabla 2-3-4-5'!$C$11:$D$13,2,FALSE)))&gt;5,"ALTO","MEDIO")),"")</f>
        <v/>
      </c>
      <c r="J236" s="2"/>
      <c r="K236" s="3"/>
      <c r="N236" s="3"/>
      <c r="O236" s="3"/>
      <c r="P236" s="3"/>
      <c r="Q236" s="3"/>
      <c r="R236" s="3"/>
      <c r="S236" s="3"/>
      <c r="T236" s="3"/>
      <c r="U236" s="3"/>
      <c r="V236" s="3"/>
      <c r="W236" s="3"/>
      <c r="X236" s="3"/>
      <c r="Y236" s="3"/>
      <c r="Z236" s="3"/>
      <c r="AA236" s="3"/>
      <c r="AB236" s="3"/>
      <c r="AC236" s="3"/>
    </row>
    <row r="237" spans="1:29" ht="83.25" customHeight="1" x14ac:dyDescent="0.35">
      <c r="A237" s="119" t="str">
        <f>'Matriz Nº1 Identificación'!A237</f>
        <v>26. 3</v>
      </c>
      <c r="B237" s="120" t="str">
        <f>IF('Matriz Nº1 Identificación'!B237&lt;&gt;"",'Matriz Nº1 Identificación'!F237,"")</f>
        <v/>
      </c>
      <c r="C237" s="127"/>
      <c r="D237" s="127"/>
      <c r="E237" s="120" t="str">
        <f>IFERROR(IF((VLOOKUP(C237,'Tabla 2-3-4-5'!$C$11:$D$13,2,FALSE)*(VLOOKUP('Matriz Nº2 Análisis'!D237,'Tabla 2-3-4-5'!$C$11:$D$13,2,FALSE)))&lt;3,"BAJO",IF((VLOOKUP(C237,'Tabla 2-3-4-5'!$C$11:$D$13,2,FALSE)*(VLOOKUP('Matriz Nº2 Análisis'!D237,'Tabla 2-3-4-5'!$C$11:$D$13,2,FALSE)))&gt;5,"ALTO","MEDIO")),"")</f>
        <v/>
      </c>
      <c r="F237" s="121" t="str">
        <f>IF(B237&lt;&gt;"",'Matriz Nº1 Identificación'!E237,"")</f>
        <v/>
      </c>
      <c r="G237" s="127"/>
      <c r="H237" s="127"/>
      <c r="I237" s="120" t="str">
        <f>IFERROR(IF((VLOOKUP(G237,'Tabla 2-3-4-5'!$C$11:$D$13,2,FALSE)*(VLOOKUP('Matriz Nº2 Análisis'!H237,'Tabla 2-3-4-5'!$C$11:$D$13,2,FALSE)))&lt;3,"BAJO",IF((VLOOKUP(G237,'Tabla 2-3-4-5'!$C$11:$D$13,2,FALSE)*(VLOOKUP('Matriz Nº2 Análisis'!H237,'Tabla 2-3-4-5'!$C$11:$D$13,2,FALSE)))&gt;5,"ALTO","MEDIO")),"")</f>
        <v/>
      </c>
      <c r="J237" s="2"/>
      <c r="K237" s="3"/>
      <c r="N237" s="3"/>
      <c r="O237" s="3"/>
      <c r="P237" s="3"/>
      <c r="Q237" s="3"/>
      <c r="R237" s="3"/>
      <c r="S237" s="3"/>
      <c r="T237" s="3"/>
      <c r="U237" s="3"/>
      <c r="V237" s="3"/>
      <c r="W237" s="3"/>
      <c r="X237" s="3"/>
      <c r="Y237" s="3"/>
      <c r="Z237" s="3"/>
      <c r="AA237" s="3"/>
      <c r="AB237" s="3"/>
      <c r="AC237" s="3"/>
    </row>
    <row r="238" spans="1:29" ht="83.25" customHeight="1" x14ac:dyDescent="0.35">
      <c r="A238" s="119" t="str">
        <f>'Matriz Nº1 Identificación'!A238</f>
        <v>26. 4</v>
      </c>
      <c r="B238" s="120" t="str">
        <f>IF('Matriz Nº1 Identificación'!B238&lt;&gt;"",'Matriz Nº1 Identificación'!F238,"")</f>
        <v/>
      </c>
      <c r="C238" s="127"/>
      <c r="D238" s="127"/>
      <c r="E238" s="120" t="str">
        <f>IFERROR(IF((VLOOKUP(C238,'Tabla 2-3-4-5'!$C$11:$D$13,2,FALSE)*(VLOOKUP('Matriz Nº2 Análisis'!D238,'Tabla 2-3-4-5'!$C$11:$D$13,2,FALSE)))&lt;3,"BAJO",IF((VLOOKUP(C238,'Tabla 2-3-4-5'!$C$11:$D$13,2,FALSE)*(VLOOKUP('Matriz Nº2 Análisis'!D238,'Tabla 2-3-4-5'!$C$11:$D$13,2,FALSE)))&gt;5,"ALTO","MEDIO")),"")</f>
        <v/>
      </c>
      <c r="F238" s="121" t="str">
        <f>IF(B238&lt;&gt;"",'Matriz Nº1 Identificación'!E238,"")</f>
        <v/>
      </c>
      <c r="G238" s="127"/>
      <c r="H238" s="127"/>
      <c r="I238" s="120" t="str">
        <f>IFERROR(IF((VLOOKUP(G238,'Tabla 2-3-4-5'!$C$11:$D$13,2,FALSE)*(VLOOKUP('Matriz Nº2 Análisis'!H238,'Tabla 2-3-4-5'!$C$11:$D$13,2,FALSE)))&lt;3,"BAJO",IF((VLOOKUP(G238,'Tabla 2-3-4-5'!$C$11:$D$13,2,FALSE)*(VLOOKUP('Matriz Nº2 Análisis'!H238,'Tabla 2-3-4-5'!$C$11:$D$13,2,FALSE)))&gt;5,"ALTO","MEDIO")),"")</f>
        <v/>
      </c>
      <c r="J238" s="2"/>
      <c r="K238" s="3"/>
      <c r="N238" s="3"/>
      <c r="O238" s="3"/>
      <c r="P238" s="3"/>
      <c r="Q238" s="3"/>
      <c r="R238" s="3"/>
      <c r="S238" s="3"/>
      <c r="T238" s="3"/>
      <c r="U238" s="3"/>
      <c r="V238" s="3"/>
      <c r="W238" s="3"/>
      <c r="X238" s="3"/>
      <c r="Y238" s="3"/>
      <c r="Z238" s="3"/>
      <c r="AA238" s="3"/>
      <c r="AB238" s="3"/>
      <c r="AC238" s="3"/>
    </row>
    <row r="239" spans="1:29" ht="83.25" customHeight="1" x14ac:dyDescent="0.35">
      <c r="A239" s="119" t="str">
        <f>'Matriz Nº1 Identificación'!A239</f>
        <v>26. 5</v>
      </c>
      <c r="B239" s="120" t="str">
        <f>IF('Matriz Nº1 Identificación'!B239&lt;&gt;"",'Matriz Nº1 Identificación'!F239,"")</f>
        <v/>
      </c>
      <c r="C239" s="127"/>
      <c r="D239" s="127"/>
      <c r="E239" s="120" t="str">
        <f>IFERROR(IF((VLOOKUP(C239,'Tabla 2-3-4-5'!$C$11:$D$13,2,FALSE)*(VLOOKUP('Matriz Nº2 Análisis'!D239,'Tabla 2-3-4-5'!$C$11:$D$13,2,FALSE)))&lt;3,"BAJO",IF((VLOOKUP(C239,'Tabla 2-3-4-5'!$C$11:$D$13,2,FALSE)*(VLOOKUP('Matriz Nº2 Análisis'!D239,'Tabla 2-3-4-5'!$C$11:$D$13,2,FALSE)))&gt;5,"ALTO","MEDIO")),"")</f>
        <v/>
      </c>
      <c r="F239" s="121" t="str">
        <f>IF(B239&lt;&gt;"",'Matriz Nº1 Identificación'!E239,"")</f>
        <v/>
      </c>
      <c r="G239" s="127"/>
      <c r="H239" s="127"/>
      <c r="I239" s="120" t="str">
        <f>IFERROR(IF((VLOOKUP(G239,'Tabla 2-3-4-5'!$C$11:$D$13,2,FALSE)*(VLOOKUP('Matriz Nº2 Análisis'!H239,'Tabla 2-3-4-5'!$C$11:$D$13,2,FALSE)))&lt;3,"BAJO",IF((VLOOKUP(G239,'Tabla 2-3-4-5'!$C$11:$D$13,2,FALSE)*(VLOOKUP('Matriz Nº2 Análisis'!H239,'Tabla 2-3-4-5'!$C$11:$D$13,2,FALSE)))&gt;5,"ALTO","MEDIO")),"")</f>
        <v/>
      </c>
      <c r="J239" s="2"/>
      <c r="K239" s="3"/>
      <c r="N239" s="3"/>
      <c r="O239" s="3"/>
      <c r="P239" s="3"/>
      <c r="Q239" s="3"/>
      <c r="R239" s="3"/>
      <c r="S239" s="3"/>
      <c r="T239" s="3"/>
      <c r="U239" s="3"/>
      <c r="V239" s="3"/>
      <c r="W239" s="3"/>
      <c r="X239" s="3"/>
      <c r="Y239" s="3"/>
      <c r="Z239" s="3"/>
      <c r="AA239" s="3"/>
      <c r="AB239" s="3"/>
      <c r="AC239" s="3"/>
    </row>
    <row r="240" spans="1:29" ht="83.25" customHeight="1" x14ac:dyDescent="0.35">
      <c r="A240" s="119" t="str">
        <f>'Matriz Nº1 Identificación'!A240</f>
        <v>26. 6</v>
      </c>
      <c r="B240" s="120" t="str">
        <f>IF('Matriz Nº1 Identificación'!B240&lt;&gt;"",'Matriz Nº1 Identificación'!F240,"")</f>
        <v/>
      </c>
      <c r="C240" s="127"/>
      <c r="D240" s="127"/>
      <c r="E240" s="120" t="str">
        <f>IFERROR(IF((VLOOKUP(C240,'Tabla 2-3-4-5'!$C$11:$D$13,2,FALSE)*(VLOOKUP('Matriz Nº2 Análisis'!D240,'Tabla 2-3-4-5'!$C$11:$D$13,2,FALSE)))&lt;3,"BAJO",IF((VLOOKUP(C240,'Tabla 2-3-4-5'!$C$11:$D$13,2,FALSE)*(VLOOKUP('Matriz Nº2 Análisis'!D240,'Tabla 2-3-4-5'!$C$11:$D$13,2,FALSE)))&gt;5,"ALTO","MEDIO")),"")</f>
        <v/>
      </c>
      <c r="F240" s="121" t="str">
        <f>IF(B240&lt;&gt;"",'Matriz Nº1 Identificación'!E240,"")</f>
        <v/>
      </c>
      <c r="G240" s="127"/>
      <c r="H240" s="127"/>
      <c r="I240" s="120" t="str">
        <f>IFERROR(IF((VLOOKUP(G240,'Tabla 2-3-4-5'!$C$11:$D$13,2,FALSE)*(VLOOKUP('Matriz Nº2 Análisis'!H240,'Tabla 2-3-4-5'!$C$11:$D$13,2,FALSE)))&lt;3,"BAJO",IF((VLOOKUP(G240,'Tabla 2-3-4-5'!$C$11:$D$13,2,FALSE)*(VLOOKUP('Matriz Nº2 Análisis'!H240,'Tabla 2-3-4-5'!$C$11:$D$13,2,FALSE)))&gt;5,"ALTO","MEDIO")),"")</f>
        <v/>
      </c>
      <c r="J240" s="2"/>
      <c r="K240" s="3"/>
      <c r="N240" s="3"/>
      <c r="O240" s="3"/>
      <c r="P240" s="3"/>
      <c r="Q240" s="3"/>
      <c r="R240" s="3"/>
      <c r="S240" s="3"/>
      <c r="T240" s="3"/>
      <c r="U240" s="3"/>
      <c r="V240" s="3"/>
      <c r="W240" s="3"/>
      <c r="X240" s="3"/>
      <c r="Y240" s="3"/>
      <c r="Z240" s="3"/>
      <c r="AA240" s="3"/>
      <c r="AB240" s="3"/>
      <c r="AC240" s="3"/>
    </row>
    <row r="241" spans="1:29" ht="83.25" customHeight="1" thickBot="1" x14ac:dyDescent="0.4">
      <c r="A241" s="119" t="str">
        <f>'Matriz Nº1 Identificación'!A241</f>
        <v>26. 7</v>
      </c>
      <c r="B241" s="120" t="str">
        <f>IF('Matriz Nº1 Identificación'!B241&lt;&gt;"",'Matriz Nº1 Identificación'!F241,"")</f>
        <v/>
      </c>
      <c r="C241" s="127"/>
      <c r="D241" s="127"/>
      <c r="E241" s="120" t="str">
        <f>IFERROR(IF((VLOOKUP(C241,'Tabla 2-3-4-5'!$C$11:$D$13,2,FALSE)*(VLOOKUP('Matriz Nº2 Análisis'!D241,'Tabla 2-3-4-5'!$C$11:$D$13,2,FALSE)))&lt;3,"BAJO",IF((VLOOKUP(C241,'Tabla 2-3-4-5'!$C$11:$D$13,2,FALSE)*(VLOOKUP('Matriz Nº2 Análisis'!D241,'Tabla 2-3-4-5'!$C$11:$D$13,2,FALSE)))&gt;5,"ALTO","MEDIO")),"")</f>
        <v/>
      </c>
      <c r="F241" s="121" t="str">
        <f>IF(B241&lt;&gt;"",'Matriz Nº1 Identificación'!E241,"")</f>
        <v/>
      </c>
      <c r="G241" s="127"/>
      <c r="H241" s="127"/>
      <c r="I241" s="120" t="str">
        <f>IFERROR(IF((VLOOKUP(G241,'Tabla 2-3-4-5'!$C$11:$D$13,2,FALSE)*(VLOOKUP('Matriz Nº2 Análisis'!H241,'Tabla 2-3-4-5'!$C$11:$D$13,2,FALSE)))&lt;3,"BAJO",IF((VLOOKUP(G241,'Tabla 2-3-4-5'!$C$11:$D$13,2,FALSE)*(VLOOKUP('Matriz Nº2 Análisis'!H241,'Tabla 2-3-4-5'!$C$11:$D$13,2,FALSE)))&gt;5,"ALTO","MEDIO")),"")</f>
        <v/>
      </c>
      <c r="J241" s="2"/>
      <c r="K241" s="3"/>
      <c r="N241" s="3"/>
      <c r="O241" s="3"/>
      <c r="P241" s="3"/>
      <c r="Q241" s="3"/>
      <c r="R241" s="3"/>
      <c r="S241" s="3"/>
      <c r="T241" s="3"/>
      <c r="U241" s="3"/>
      <c r="V241" s="3"/>
      <c r="W241" s="3"/>
      <c r="X241" s="3"/>
      <c r="Y241" s="3"/>
      <c r="Z241" s="3"/>
      <c r="AA241" s="3"/>
      <c r="AB241" s="3"/>
      <c r="AC241" s="3"/>
    </row>
    <row r="242" spans="1:29" ht="39.9" customHeight="1" thickBot="1" x14ac:dyDescent="0.4">
      <c r="A242" s="181" t="str">
        <f>'Matriz Nº1 Identificación'!A242</f>
        <v xml:space="preserve">Objetivo Estratégico: </v>
      </c>
      <c r="B242" s="477" t="str">
        <f>+'Matriz Nº1 Identificación'!B242:H242</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42" s="478"/>
      <c r="D242" s="478"/>
      <c r="E242" s="478"/>
      <c r="F242" s="478"/>
      <c r="G242" s="478"/>
      <c r="H242" s="478"/>
      <c r="I242" s="479"/>
      <c r="J242" s="117"/>
    </row>
    <row r="243" spans="1:29" ht="39.9" customHeight="1" x14ac:dyDescent="0.35">
      <c r="A243" s="182" t="str">
        <f>'Matriz Nº1 Identificación'!A243</f>
        <v>Objetivo táctico</v>
      </c>
      <c r="B243" s="480" t="str">
        <f>+'Matriz Nº1 Identificación'!B243:H243</f>
        <v>27.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43" s="481"/>
      <c r="D243" s="481"/>
      <c r="E243" s="481"/>
      <c r="F243" s="481"/>
      <c r="G243" s="481"/>
      <c r="H243" s="481"/>
      <c r="I243" s="482"/>
      <c r="J243" s="117"/>
    </row>
    <row r="244" spans="1:29" ht="142.75" customHeight="1" x14ac:dyDescent="0.35">
      <c r="A244" s="119" t="str">
        <f>'Matriz Nº1 Identificación'!A244</f>
        <v>27. 1</v>
      </c>
      <c r="B244" s="120" t="str">
        <f>IF('Matriz Nº1 Identificación'!B244&lt;&gt;"",'Matriz Nº1 Identificación'!F244,"")</f>
        <v>R004 Insumos</v>
      </c>
      <c r="C244" s="127" t="s">
        <v>951</v>
      </c>
      <c r="D244" s="127" t="s">
        <v>951</v>
      </c>
      <c r="E244" s="120" t="str">
        <f>IFERROR(IF((VLOOKUP(C244,'Tabla 2-3-4-5'!$C$11:$D$13,2,FALSE)*(VLOOKUP('Matriz Nº2 Análisis'!D244,'Tabla 2-3-4-5'!$C$11:$D$13,2,FALSE)))&lt;3,"BAJO",IF((VLOOKUP(C244,'Tabla 2-3-4-5'!$C$11:$D$13,2,FALSE)*(VLOOKUP('Matriz Nº2 Análisis'!D244,'Tabla 2-3-4-5'!$C$11:$D$13,2,FALSE)))&gt;5,"ALTO","MEDIO")),"")</f>
        <v>ALTO</v>
      </c>
      <c r="F244" s="121" t="str">
        <f>IF(B244&lt;&gt;"",'Matriz Nº1 Identificación'!E244,"")</f>
        <v>Estableciendo metodologías para validaciones y procedimientos claros de trabajo con los usuarios.
Depuración de las aplicaciones que presenten problemas  operacionales.
Tener y ejecutar un plan de mantenimiento preventivo y correctivo que garantice la confianza en los equipos.</v>
      </c>
      <c r="G244" s="127" t="s">
        <v>954</v>
      </c>
      <c r="H244" s="127" t="s">
        <v>950</v>
      </c>
      <c r="I244" s="120" t="str">
        <f>IFERROR(IF((VLOOKUP(G244,'Tabla 2-3-4-5'!$C$11:$D$13,2,FALSE)*(VLOOKUP('Matriz Nº2 Análisis'!H244,'Tabla 2-3-4-5'!$C$11:$D$13,2,FALSE)))&lt;3,"BAJO",IF((VLOOKUP(G244,'Tabla 2-3-4-5'!$C$11:$D$13,2,FALSE)*(VLOOKUP('Matriz Nº2 Análisis'!H244,'Tabla 2-3-4-5'!$C$11:$D$13,2,FALSE)))&gt;5,"ALTO","MEDIO")),"")</f>
        <v>BAJO</v>
      </c>
      <c r="J244" s="2"/>
      <c r="K244" s="3"/>
      <c r="N244" s="3"/>
      <c r="O244" s="3"/>
      <c r="P244" s="3"/>
      <c r="Q244" s="3"/>
      <c r="R244" s="3"/>
      <c r="S244" s="3"/>
      <c r="T244" s="3"/>
      <c r="U244" s="3"/>
      <c r="V244" s="3"/>
      <c r="W244" s="3"/>
      <c r="X244" s="3"/>
      <c r="Y244" s="3"/>
      <c r="Z244" s="3"/>
      <c r="AA244" s="3"/>
      <c r="AB244" s="3"/>
      <c r="AC244" s="3"/>
    </row>
    <row r="245" spans="1:29" ht="83.25" customHeight="1" x14ac:dyDescent="0.35">
      <c r="A245" s="119" t="str">
        <f>'Matriz Nº1 Identificación'!A245</f>
        <v>27. 2</v>
      </c>
      <c r="B245" s="120" t="str">
        <f>IF('Matriz Nº1 Identificación'!B245&lt;&gt;"",'Matriz Nº1 Identificación'!F245,"")</f>
        <v/>
      </c>
      <c r="C245" s="127"/>
      <c r="D245" s="127"/>
      <c r="E245" s="120" t="str">
        <f>IFERROR(IF((VLOOKUP(C245,'Tabla 2-3-4-5'!$C$11:$D$13,2,FALSE)*(VLOOKUP('Matriz Nº2 Análisis'!D245,'Tabla 2-3-4-5'!$C$11:$D$13,2,FALSE)))&lt;3,"BAJO",IF((VLOOKUP(C245,'Tabla 2-3-4-5'!$C$11:$D$13,2,FALSE)*(VLOOKUP('Matriz Nº2 Análisis'!D245,'Tabla 2-3-4-5'!$C$11:$D$13,2,FALSE)))&gt;5,"ALTO","MEDIO")),"")</f>
        <v/>
      </c>
      <c r="F245" s="121" t="str">
        <f>IF(B245&lt;&gt;"",'Matriz Nº1 Identificación'!E245,"")</f>
        <v/>
      </c>
      <c r="G245" s="127"/>
      <c r="H245" s="127"/>
      <c r="I245" s="120" t="str">
        <f>IFERROR(IF((VLOOKUP(G245,'Tabla 2-3-4-5'!$C$11:$D$13,2,FALSE)*(VLOOKUP('Matriz Nº2 Análisis'!H245,'Tabla 2-3-4-5'!$C$11:$D$13,2,FALSE)))&lt;3,"BAJO",IF((VLOOKUP(G245,'Tabla 2-3-4-5'!$C$11:$D$13,2,FALSE)*(VLOOKUP('Matriz Nº2 Análisis'!H245,'Tabla 2-3-4-5'!$C$11:$D$13,2,FALSE)))&gt;5,"ALTO","MEDIO")),"")</f>
        <v/>
      </c>
      <c r="J245" s="2"/>
      <c r="K245" s="3"/>
      <c r="N245" s="3"/>
      <c r="O245" s="3"/>
      <c r="P245" s="3"/>
      <c r="Q245" s="3"/>
      <c r="R245" s="3"/>
      <c r="S245" s="3"/>
      <c r="T245" s="3"/>
      <c r="U245" s="3"/>
      <c r="V245" s="3"/>
      <c r="W245" s="3"/>
      <c r="X245" s="3"/>
      <c r="Y245" s="3"/>
      <c r="Z245" s="3"/>
      <c r="AA245" s="3"/>
      <c r="AB245" s="3"/>
      <c r="AC245" s="3"/>
    </row>
    <row r="246" spans="1:29" ht="83.25" customHeight="1" x14ac:dyDescent="0.35">
      <c r="A246" s="119" t="str">
        <f>'Matriz Nº1 Identificación'!A246</f>
        <v>27. 3</v>
      </c>
      <c r="B246" s="120" t="str">
        <f>IF('Matriz Nº1 Identificación'!B246&lt;&gt;"",'Matriz Nº1 Identificación'!F246,"")</f>
        <v/>
      </c>
      <c r="C246" s="127"/>
      <c r="D246" s="127"/>
      <c r="E246" s="120" t="str">
        <f>IFERROR(IF((VLOOKUP(C246,'Tabla 2-3-4-5'!$C$11:$D$13,2,FALSE)*(VLOOKUP('Matriz Nº2 Análisis'!D246,'Tabla 2-3-4-5'!$C$11:$D$13,2,FALSE)))&lt;3,"BAJO",IF((VLOOKUP(C246,'Tabla 2-3-4-5'!$C$11:$D$13,2,FALSE)*(VLOOKUP('Matriz Nº2 Análisis'!D246,'Tabla 2-3-4-5'!$C$11:$D$13,2,FALSE)))&gt;5,"ALTO","MEDIO")),"")</f>
        <v/>
      </c>
      <c r="F246" s="121" t="str">
        <f>IF(B246&lt;&gt;"",'Matriz Nº1 Identificación'!E246,"")</f>
        <v/>
      </c>
      <c r="G246" s="127"/>
      <c r="H246" s="127"/>
      <c r="I246" s="120" t="str">
        <f>IFERROR(IF((VLOOKUP(G246,'Tabla 2-3-4-5'!$C$11:$D$13,2,FALSE)*(VLOOKUP('Matriz Nº2 Análisis'!H246,'Tabla 2-3-4-5'!$C$11:$D$13,2,FALSE)))&lt;3,"BAJO",IF((VLOOKUP(G246,'Tabla 2-3-4-5'!$C$11:$D$13,2,FALSE)*(VLOOKUP('Matriz Nº2 Análisis'!H246,'Tabla 2-3-4-5'!$C$11:$D$13,2,FALSE)))&gt;5,"ALTO","MEDIO")),"")</f>
        <v/>
      </c>
      <c r="J246" s="2"/>
      <c r="K246" s="3"/>
      <c r="N246" s="3"/>
      <c r="O246" s="3"/>
      <c r="P246" s="3"/>
      <c r="Q246" s="3"/>
      <c r="R246" s="3"/>
      <c r="S246" s="3"/>
      <c r="T246" s="3"/>
      <c r="U246" s="3"/>
      <c r="V246" s="3"/>
      <c r="W246" s="3"/>
      <c r="X246" s="3"/>
      <c r="Y246" s="3"/>
      <c r="Z246" s="3"/>
      <c r="AA246" s="3"/>
      <c r="AB246" s="3"/>
      <c r="AC246" s="3"/>
    </row>
    <row r="247" spans="1:29" ht="83.25" customHeight="1" x14ac:dyDescent="0.35">
      <c r="A247" s="119" t="str">
        <f>'Matriz Nº1 Identificación'!A247</f>
        <v>27. 4</v>
      </c>
      <c r="B247" s="120" t="str">
        <f>IF('Matriz Nº1 Identificación'!B247&lt;&gt;"",'Matriz Nº1 Identificación'!F247,"")</f>
        <v/>
      </c>
      <c r="C247" s="127"/>
      <c r="D247" s="127"/>
      <c r="E247" s="120" t="str">
        <f>IFERROR(IF((VLOOKUP(C247,'Tabla 2-3-4-5'!$C$11:$D$13,2,FALSE)*(VLOOKUP('Matriz Nº2 Análisis'!D247,'Tabla 2-3-4-5'!$C$11:$D$13,2,FALSE)))&lt;3,"BAJO",IF((VLOOKUP(C247,'Tabla 2-3-4-5'!$C$11:$D$13,2,FALSE)*(VLOOKUP('Matriz Nº2 Análisis'!D247,'Tabla 2-3-4-5'!$C$11:$D$13,2,FALSE)))&gt;5,"ALTO","MEDIO")),"")</f>
        <v/>
      </c>
      <c r="F247" s="121" t="str">
        <f>IF(B247&lt;&gt;"",'Matriz Nº1 Identificación'!E247,"")</f>
        <v/>
      </c>
      <c r="G247" s="127"/>
      <c r="H247" s="127"/>
      <c r="I247" s="120" t="str">
        <f>IFERROR(IF((VLOOKUP(G247,'Tabla 2-3-4-5'!$C$11:$D$13,2,FALSE)*(VLOOKUP('Matriz Nº2 Análisis'!H247,'Tabla 2-3-4-5'!$C$11:$D$13,2,FALSE)))&lt;3,"BAJO",IF((VLOOKUP(G247,'Tabla 2-3-4-5'!$C$11:$D$13,2,FALSE)*(VLOOKUP('Matriz Nº2 Análisis'!H247,'Tabla 2-3-4-5'!$C$11:$D$13,2,FALSE)))&gt;5,"ALTO","MEDIO")),"")</f>
        <v/>
      </c>
      <c r="J247" s="2"/>
      <c r="K247" s="3"/>
      <c r="N247" s="3"/>
      <c r="O247" s="3"/>
      <c r="P247" s="3"/>
      <c r="Q247" s="3"/>
      <c r="R247" s="3"/>
      <c r="S247" s="3"/>
      <c r="T247" s="3"/>
      <c r="U247" s="3"/>
      <c r="V247" s="3"/>
      <c r="W247" s="3"/>
      <c r="X247" s="3"/>
      <c r="Y247" s="3"/>
      <c r="Z247" s="3"/>
      <c r="AA247" s="3"/>
      <c r="AB247" s="3"/>
      <c r="AC247" s="3"/>
    </row>
    <row r="248" spans="1:29" ht="83.25" customHeight="1" x14ac:dyDescent="0.35">
      <c r="A248" s="119" t="str">
        <f>'Matriz Nº1 Identificación'!A248</f>
        <v>27. 5</v>
      </c>
      <c r="B248" s="120" t="str">
        <f>IF('Matriz Nº1 Identificación'!B248&lt;&gt;"",'Matriz Nº1 Identificación'!F248,"")</f>
        <v/>
      </c>
      <c r="C248" s="127"/>
      <c r="D248" s="127"/>
      <c r="E248" s="120" t="str">
        <f>IFERROR(IF((VLOOKUP(C248,'Tabla 2-3-4-5'!$C$11:$D$13,2,FALSE)*(VLOOKUP('Matriz Nº2 Análisis'!D248,'Tabla 2-3-4-5'!$C$11:$D$13,2,FALSE)))&lt;3,"BAJO",IF((VLOOKUP(C248,'Tabla 2-3-4-5'!$C$11:$D$13,2,FALSE)*(VLOOKUP('Matriz Nº2 Análisis'!D248,'Tabla 2-3-4-5'!$C$11:$D$13,2,FALSE)))&gt;5,"ALTO","MEDIO")),"")</f>
        <v/>
      </c>
      <c r="F248" s="121" t="str">
        <f>IF(B248&lt;&gt;"",'Matriz Nº1 Identificación'!E248,"")</f>
        <v/>
      </c>
      <c r="G248" s="127"/>
      <c r="H248" s="127"/>
      <c r="I248" s="120" t="str">
        <f>IFERROR(IF((VLOOKUP(G248,'Tabla 2-3-4-5'!$C$11:$D$13,2,FALSE)*(VLOOKUP('Matriz Nº2 Análisis'!H248,'Tabla 2-3-4-5'!$C$11:$D$13,2,FALSE)))&lt;3,"BAJO",IF((VLOOKUP(G248,'Tabla 2-3-4-5'!$C$11:$D$13,2,FALSE)*(VLOOKUP('Matriz Nº2 Análisis'!H248,'Tabla 2-3-4-5'!$C$11:$D$13,2,FALSE)))&gt;5,"ALTO","MEDIO")),"")</f>
        <v/>
      </c>
      <c r="J248" s="2"/>
      <c r="K248" s="3"/>
      <c r="N248" s="3"/>
      <c r="O248" s="3"/>
      <c r="P248" s="3"/>
      <c r="Q248" s="3"/>
      <c r="R248" s="3"/>
      <c r="S248" s="3"/>
      <c r="T248" s="3"/>
      <c r="U248" s="3"/>
      <c r="V248" s="3"/>
      <c r="W248" s="3"/>
      <c r="X248" s="3"/>
      <c r="Y248" s="3"/>
      <c r="Z248" s="3"/>
      <c r="AA248" s="3"/>
      <c r="AB248" s="3"/>
      <c r="AC248" s="3"/>
    </row>
    <row r="249" spans="1:29" ht="83.25" customHeight="1" x14ac:dyDescent="0.35">
      <c r="A249" s="119" t="str">
        <f>'Matriz Nº1 Identificación'!A249</f>
        <v>27. 6</v>
      </c>
      <c r="B249" s="120" t="str">
        <f>IF('Matriz Nº1 Identificación'!B249&lt;&gt;"",'Matriz Nº1 Identificación'!F249,"")</f>
        <v/>
      </c>
      <c r="C249" s="127"/>
      <c r="D249" s="127"/>
      <c r="E249" s="120" t="str">
        <f>IFERROR(IF((VLOOKUP(C249,'Tabla 2-3-4-5'!$C$11:$D$13,2,FALSE)*(VLOOKUP('Matriz Nº2 Análisis'!D249,'Tabla 2-3-4-5'!$C$11:$D$13,2,FALSE)))&lt;3,"BAJO",IF((VLOOKUP(C249,'Tabla 2-3-4-5'!$C$11:$D$13,2,FALSE)*(VLOOKUP('Matriz Nº2 Análisis'!D249,'Tabla 2-3-4-5'!$C$11:$D$13,2,FALSE)))&gt;5,"ALTO","MEDIO")),"")</f>
        <v/>
      </c>
      <c r="F249" s="121" t="str">
        <f>IF(B249&lt;&gt;"",'Matriz Nº1 Identificación'!E249,"")</f>
        <v/>
      </c>
      <c r="G249" s="127"/>
      <c r="H249" s="127"/>
      <c r="I249" s="120" t="str">
        <f>IFERROR(IF((VLOOKUP(G249,'Tabla 2-3-4-5'!$C$11:$D$13,2,FALSE)*(VLOOKUP('Matriz Nº2 Análisis'!H249,'Tabla 2-3-4-5'!$C$11:$D$13,2,FALSE)))&lt;3,"BAJO",IF((VLOOKUP(G249,'Tabla 2-3-4-5'!$C$11:$D$13,2,FALSE)*(VLOOKUP('Matriz Nº2 Análisis'!H249,'Tabla 2-3-4-5'!$C$11:$D$13,2,FALSE)))&gt;5,"ALTO","MEDIO")),"")</f>
        <v/>
      </c>
      <c r="J249" s="2"/>
      <c r="K249" s="3"/>
      <c r="N249" s="3"/>
      <c r="O249" s="3"/>
      <c r="P249" s="3"/>
      <c r="Q249" s="3"/>
      <c r="R249" s="3"/>
      <c r="S249" s="3"/>
      <c r="T249" s="3"/>
      <c r="U249" s="3"/>
      <c r="V249" s="3"/>
      <c r="W249" s="3"/>
      <c r="X249" s="3"/>
      <c r="Y249" s="3"/>
      <c r="Z249" s="3"/>
      <c r="AA249" s="3"/>
      <c r="AB249" s="3"/>
      <c r="AC249" s="3"/>
    </row>
    <row r="250" spans="1:29" ht="83.25" customHeight="1" thickBot="1" x14ac:dyDescent="0.4">
      <c r="A250" s="119" t="str">
        <f>'Matriz Nº1 Identificación'!A250</f>
        <v>27. 7</v>
      </c>
      <c r="B250" s="120" t="str">
        <f>IF('Matriz Nº1 Identificación'!B250&lt;&gt;"",'Matriz Nº1 Identificación'!F250,"")</f>
        <v/>
      </c>
      <c r="C250" s="127"/>
      <c r="D250" s="127"/>
      <c r="E250" s="120" t="str">
        <f>IFERROR(IF((VLOOKUP(C250,'Tabla 2-3-4-5'!$C$11:$D$13,2,FALSE)*(VLOOKUP('Matriz Nº2 Análisis'!D250,'Tabla 2-3-4-5'!$C$11:$D$13,2,FALSE)))&lt;3,"BAJO",IF((VLOOKUP(C250,'Tabla 2-3-4-5'!$C$11:$D$13,2,FALSE)*(VLOOKUP('Matriz Nº2 Análisis'!D250,'Tabla 2-3-4-5'!$C$11:$D$13,2,FALSE)))&gt;5,"ALTO","MEDIO")),"")</f>
        <v/>
      </c>
      <c r="F250" s="121" t="str">
        <f>IF(B250&lt;&gt;"",'Matriz Nº1 Identificación'!E250,"")</f>
        <v/>
      </c>
      <c r="G250" s="127"/>
      <c r="H250" s="127"/>
      <c r="I250" s="120" t="str">
        <f>IFERROR(IF((VLOOKUP(G250,'Tabla 2-3-4-5'!$C$11:$D$13,2,FALSE)*(VLOOKUP('Matriz Nº2 Análisis'!H250,'Tabla 2-3-4-5'!$C$11:$D$13,2,FALSE)))&lt;3,"BAJO",IF((VLOOKUP(G250,'Tabla 2-3-4-5'!$C$11:$D$13,2,FALSE)*(VLOOKUP('Matriz Nº2 Análisis'!H250,'Tabla 2-3-4-5'!$C$11:$D$13,2,FALSE)))&gt;5,"ALTO","MEDIO")),"")</f>
        <v/>
      </c>
      <c r="J250" s="2"/>
      <c r="K250" s="3"/>
      <c r="N250" s="3"/>
      <c r="O250" s="3"/>
      <c r="P250" s="3"/>
      <c r="Q250" s="3"/>
      <c r="R250" s="3"/>
      <c r="S250" s="3"/>
      <c r="T250" s="3"/>
      <c r="U250" s="3"/>
      <c r="V250" s="3"/>
      <c r="W250" s="3"/>
      <c r="X250" s="3"/>
      <c r="Y250" s="3"/>
      <c r="Z250" s="3"/>
      <c r="AA250" s="3"/>
      <c r="AB250" s="3"/>
      <c r="AC250" s="3"/>
    </row>
    <row r="251" spans="1:29" ht="39.9" customHeight="1" thickBot="1" x14ac:dyDescent="0.4">
      <c r="A251" s="181" t="str">
        <f>'Matriz Nº1 Identificación'!A251</f>
        <v xml:space="preserve">Objetivo Estratégico: </v>
      </c>
      <c r="B251" s="477" t="str">
        <f>+'Matriz Nº1 Identificación'!B251:H251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51" s="478"/>
      <c r="D251" s="478"/>
      <c r="E251" s="478"/>
      <c r="F251" s="478"/>
      <c r="G251" s="478"/>
      <c r="H251" s="478"/>
      <c r="I251" s="479"/>
      <c r="J251" s="117"/>
    </row>
    <row r="252" spans="1:29" ht="39.9" customHeight="1" x14ac:dyDescent="0.35">
      <c r="A252" s="182" t="str">
        <f>'Matriz Nº1 Identificación'!A252</f>
        <v>Objetivo táctico</v>
      </c>
      <c r="B252" s="480" t="str">
        <f>+'Matriz Nº1 Identificación'!B252:H252</f>
        <v>28. Dar seguimiento a la ejecución de Planes institucionales entre ellos el PGAI.</v>
      </c>
      <c r="C252" s="481"/>
      <c r="D252" s="481"/>
      <c r="E252" s="481"/>
      <c r="F252" s="481"/>
      <c r="G252" s="481"/>
      <c r="H252" s="481"/>
      <c r="I252" s="482"/>
      <c r="J252" s="117"/>
    </row>
    <row r="253" spans="1:29" ht="83.25" customHeight="1" x14ac:dyDescent="0.35">
      <c r="A253" s="119" t="str">
        <f>'Matriz Nº1 Identificación'!A253</f>
        <v>28. 1</v>
      </c>
      <c r="B253" s="120" t="str">
        <f>IF('Matriz Nº1 Identificación'!B253&lt;&gt;"",'Matriz Nº1 Identificación'!F253,"")</f>
        <v>R008 Ambiente</v>
      </c>
      <c r="C253" s="127" t="s">
        <v>951</v>
      </c>
      <c r="D253" s="127" t="s">
        <v>950</v>
      </c>
      <c r="E253" s="120" t="str">
        <f>IFERROR(IF((VLOOKUP(C253,'Tabla 2-3-4-5'!$C$11:$D$13,2,FALSE)*(VLOOKUP('Matriz Nº2 Análisis'!D253,'Tabla 2-3-4-5'!$C$11:$D$13,2,FALSE)))&lt;3,"BAJO",IF((VLOOKUP(C253,'Tabla 2-3-4-5'!$C$11:$D$13,2,FALSE)*(VLOOKUP('Matriz Nº2 Análisis'!D253,'Tabla 2-3-4-5'!$C$11:$D$13,2,FALSE)))&gt;5,"ALTO","MEDIO")),"")</f>
        <v>ALTO</v>
      </c>
      <c r="F253" s="121" t="str">
        <f>IF(B253&lt;&gt;"",'Matriz Nº1 Identificación'!E253,"")</f>
        <v>Mantener actualiza la contratación del Gestor ambiental para residuos peligrosos, especiales y aguas residuales.
Estar vigilantes en el avance del Plan de Gestión Ambiental.
Participar de las actividades o actualizaciones de DIGECA.</v>
      </c>
      <c r="G253" s="127" t="s">
        <v>954</v>
      </c>
      <c r="H253" s="127" t="s">
        <v>950</v>
      </c>
      <c r="I253" s="120" t="str">
        <f>IFERROR(IF((VLOOKUP(G253,'Tabla 2-3-4-5'!$C$11:$D$13,2,FALSE)*(VLOOKUP('Matriz Nº2 Análisis'!H253,'Tabla 2-3-4-5'!$C$11:$D$13,2,FALSE)))&lt;3,"BAJO",IF((VLOOKUP(G253,'Tabla 2-3-4-5'!$C$11:$D$13,2,FALSE)*(VLOOKUP('Matriz Nº2 Análisis'!H253,'Tabla 2-3-4-5'!$C$11:$D$13,2,FALSE)))&gt;5,"ALTO","MEDIO")),"")</f>
        <v>BAJO</v>
      </c>
      <c r="J253" s="2"/>
      <c r="K253" s="3"/>
      <c r="N253" s="3"/>
      <c r="O253" s="3"/>
      <c r="P253" s="3"/>
      <c r="Q253" s="3"/>
      <c r="R253" s="3"/>
      <c r="S253" s="3"/>
      <c r="T253" s="3"/>
      <c r="U253" s="3"/>
      <c r="V253" s="3"/>
      <c r="W253" s="3"/>
      <c r="X253" s="3"/>
      <c r="Y253" s="3"/>
      <c r="Z253" s="3"/>
      <c r="AA253" s="3"/>
      <c r="AB253" s="3"/>
      <c r="AC253" s="3"/>
    </row>
    <row r="254" spans="1:29" ht="83.25" customHeight="1" x14ac:dyDescent="0.35">
      <c r="A254" s="119" t="str">
        <f>'Matriz Nº1 Identificación'!A254</f>
        <v>28. 2</v>
      </c>
      <c r="B254" s="120" t="str">
        <f>IF('Matriz Nº1 Identificación'!B254&lt;&gt;"",'Matriz Nº1 Identificación'!F254,"")</f>
        <v/>
      </c>
      <c r="C254" s="127"/>
      <c r="D254" s="127"/>
      <c r="E254" s="120" t="str">
        <f>IFERROR(IF((VLOOKUP(C254,'Tabla 2-3-4-5'!$C$11:$D$13,2,FALSE)*(VLOOKUP('Matriz Nº2 Análisis'!D254,'Tabla 2-3-4-5'!$C$11:$D$13,2,FALSE)))&lt;3,"BAJO",IF((VLOOKUP(C254,'Tabla 2-3-4-5'!$C$11:$D$13,2,FALSE)*(VLOOKUP('Matriz Nº2 Análisis'!D254,'Tabla 2-3-4-5'!$C$11:$D$13,2,FALSE)))&gt;5,"ALTO","MEDIO")),"")</f>
        <v/>
      </c>
      <c r="F254" s="121" t="str">
        <f>IF(B254&lt;&gt;"",'Matriz Nº1 Identificación'!E254,"")</f>
        <v/>
      </c>
      <c r="G254" s="127"/>
      <c r="H254" s="127"/>
      <c r="I254" s="120" t="str">
        <f>IFERROR(IF((VLOOKUP(G254,'Tabla 2-3-4-5'!$C$11:$D$13,2,FALSE)*(VLOOKUP('Matriz Nº2 Análisis'!H254,'Tabla 2-3-4-5'!$C$11:$D$13,2,FALSE)))&lt;3,"BAJO",IF((VLOOKUP(G254,'Tabla 2-3-4-5'!$C$11:$D$13,2,FALSE)*(VLOOKUP('Matriz Nº2 Análisis'!H254,'Tabla 2-3-4-5'!$C$11:$D$13,2,FALSE)))&gt;5,"ALTO","MEDIO")),"")</f>
        <v/>
      </c>
      <c r="J254" s="2"/>
      <c r="K254" s="3"/>
      <c r="N254" s="3"/>
      <c r="O254" s="3"/>
      <c r="P254" s="3"/>
      <c r="Q254" s="3"/>
      <c r="R254" s="3"/>
      <c r="S254" s="3"/>
      <c r="T254" s="3"/>
      <c r="U254" s="3"/>
      <c r="V254" s="3"/>
      <c r="W254" s="3"/>
      <c r="X254" s="3"/>
      <c r="Y254" s="3"/>
      <c r="Z254" s="3"/>
      <c r="AA254" s="3"/>
      <c r="AB254" s="3"/>
      <c r="AC254" s="3"/>
    </row>
    <row r="255" spans="1:29" ht="83.25" customHeight="1" x14ac:dyDescent="0.35">
      <c r="A255" s="119" t="str">
        <f>'Matriz Nº1 Identificación'!A255</f>
        <v>28. 3</v>
      </c>
      <c r="B255" s="120" t="str">
        <f>IF('Matriz Nº1 Identificación'!B255&lt;&gt;"",'Matriz Nº1 Identificación'!F255,"")</f>
        <v/>
      </c>
      <c r="C255" s="127"/>
      <c r="D255" s="127"/>
      <c r="E255" s="120" t="str">
        <f>IFERROR(IF((VLOOKUP(C255,'Tabla 2-3-4-5'!$C$11:$D$13,2,FALSE)*(VLOOKUP('Matriz Nº2 Análisis'!D255,'Tabla 2-3-4-5'!$C$11:$D$13,2,FALSE)))&lt;3,"BAJO",IF((VLOOKUP(C255,'Tabla 2-3-4-5'!$C$11:$D$13,2,FALSE)*(VLOOKUP('Matriz Nº2 Análisis'!D255,'Tabla 2-3-4-5'!$C$11:$D$13,2,FALSE)))&gt;5,"ALTO","MEDIO")),"")</f>
        <v/>
      </c>
      <c r="F255" s="121" t="str">
        <f>IF(B255&lt;&gt;"",'Matriz Nº1 Identificación'!E255,"")</f>
        <v/>
      </c>
      <c r="G255" s="127"/>
      <c r="H255" s="127"/>
      <c r="I255" s="120" t="str">
        <f>IFERROR(IF((VLOOKUP(G255,'Tabla 2-3-4-5'!$C$11:$D$13,2,FALSE)*(VLOOKUP('Matriz Nº2 Análisis'!H255,'Tabla 2-3-4-5'!$C$11:$D$13,2,FALSE)))&lt;3,"BAJO",IF((VLOOKUP(G255,'Tabla 2-3-4-5'!$C$11:$D$13,2,FALSE)*(VLOOKUP('Matriz Nº2 Análisis'!H255,'Tabla 2-3-4-5'!$C$11:$D$13,2,FALSE)))&gt;5,"ALTO","MEDIO")),"")</f>
        <v/>
      </c>
      <c r="J255" s="2"/>
      <c r="K255" s="3"/>
      <c r="N255" s="3"/>
      <c r="O255" s="3"/>
      <c r="P255" s="3"/>
      <c r="Q255" s="3"/>
      <c r="R255" s="3"/>
      <c r="S255" s="3"/>
      <c r="T255" s="3"/>
      <c r="U255" s="3"/>
      <c r="V255" s="3"/>
      <c r="W255" s="3"/>
      <c r="X255" s="3"/>
      <c r="Y255" s="3"/>
      <c r="Z255" s="3"/>
      <c r="AA255" s="3"/>
      <c r="AB255" s="3"/>
      <c r="AC255" s="3"/>
    </row>
    <row r="256" spans="1:29" ht="83.25" customHeight="1" x14ac:dyDescent="0.35">
      <c r="A256" s="119" t="str">
        <f>'Matriz Nº1 Identificación'!A256</f>
        <v>28. 4</v>
      </c>
      <c r="B256" s="120" t="str">
        <f>IF('Matriz Nº1 Identificación'!B256&lt;&gt;"",'Matriz Nº1 Identificación'!F256,"")</f>
        <v/>
      </c>
      <c r="C256" s="127"/>
      <c r="D256" s="127"/>
      <c r="E256" s="120" t="str">
        <f>IFERROR(IF((VLOOKUP(C256,'Tabla 2-3-4-5'!$C$11:$D$13,2,FALSE)*(VLOOKUP('Matriz Nº2 Análisis'!D256,'Tabla 2-3-4-5'!$C$11:$D$13,2,FALSE)))&lt;3,"BAJO",IF((VLOOKUP(C256,'Tabla 2-3-4-5'!$C$11:$D$13,2,FALSE)*(VLOOKUP('Matriz Nº2 Análisis'!D256,'Tabla 2-3-4-5'!$C$11:$D$13,2,FALSE)))&gt;5,"ALTO","MEDIO")),"")</f>
        <v/>
      </c>
      <c r="F256" s="121" t="str">
        <f>IF(B256&lt;&gt;"",'Matriz Nº1 Identificación'!E256,"")</f>
        <v/>
      </c>
      <c r="G256" s="127"/>
      <c r="H256" s="127"/>
      <c r="I256" s="120" t="str">
        <f>IFERROR(IF((VLOOKUP(G256,'Tabla 2-3-4-5'!$C$11:$D$13,2,FALSE)*(VLOOKUP('Matriz Nº2 Análisis'!H256,'Tabla 2-3-4-5'!$C$11:$D$13,2,FALSE)))&lt;3,"BAJO",IF((VLOOKUP(G256,'Tabla 2-3-4-5'!$C$11:$D$13,2,FALSE)*(VLOOKUP('Matriz Nº2 Análisis'!H256,'Tabla 2-3-4-5'!$C$11:$D$13,2,FALSE)))&gt;5,"ALTO","MEDIO")),"")</f>
        <v/>
      </c>
      <c r="J256" s="2"/>
      <c r="K256" s="3"/>
      <c r="N256" s="3"/>
      <c r="O256" s="3"/>
      <c r="P256" s="3"/>
      <c r="Q256" s="3"/>
      <c r="R256" s="3"/>
      <c r="S256" s="3"/>
      <c r="T256" s="3"/>
      <c r="U256" s="3"/>
      <c r="V256" s="3"/>
      <c r="W256" s="3"/>
      <c r="X256" s="3"/>
      <c r="Y256" s="3"/>
      <c r="Z256" s="3"/>
      <c r="AA256" s="3"/>
      <c r="AB256" s="3"/>
      <c r="AC256" s="3"/>
    </row>
    <row r="257" spans="1:29" ht="83.25" customHeight="1" x14ac:dyDescent="0.35">
      <c r="A257" s="119" t="str">
        <f>'Matriz Nº1 Identificación'!A257</f>
        <v>28. 5</v>
      </c>
      <c r="B257" s="120" t="str">
        <f>IF('Matriz Nº1 Identificación'!B257&lt;&gt;"",'Matriz Nº1 Identificación'!F257,"")</f>
        <v/>
      </c>
      <c r="C257" s="127"/>
      <c r="D257" s="127"/>
      <c r="E257" s="120" t="str">
        <f>IFERROR(IF((VLOOKUP(C257,'Tabla 2-3-4-5'!$C$11:$D$13,2,FALSE)*(VLOOKUP('Matriz Nº2 Análisis'!D257,'Tabla 2-3-4-5'!$C$11:$D$13,2,FALSE)))&lt;3,"BAJO",IF((VLOOKUP(C257,'Tabla 2-3-4-5'!$C$11:$D$13,2,FALSE)*(VLOOKUP('Matriz Nº2 Análisis'!D257,'Tabla 2-3-4-5'!$C$11:$D$13,2,FALSE)))&gt;5,"ALTO","MEDIO")),"")</f>
        <v/>
      </c>
      <c r="F257" s="121" t="str">
        <f>IF(B257&lt;&gt;"",'Matriz Nº1 Identificación'!E257,"")</f>
        <v/>
      </c>
      <c r="G257" s="127"/>
      <c r="H257" s="127"/>
      <c r="I257" s="120" t="str">
        <f>IFERROR(IF((VLOOKUP(G257,'Tabla 2-3-4-5'!$C$11:$D$13,2,FALSE)*(VLOOKUP('Matriz Nº2 Análisis'!H257,'Tabla 2-3-4-5'!$C$11:$D$13,2,FALSE)))&lt;3,"BAJO",IF((VLOOKUP(G257,'Tabla 2-3-4-5'!$C$11:$D$13,2,FALSE)*(VLOOKUP('Matriz Nº2 Análisis'!H257,'Tabla 2-3-4-5'!$C$11:$D$13,2,FALSE)))&gt;5,"ALTO","MEDIO")),"")</f>
        <v/>
      </c>
      <c r="J257" s="2"/>
      <c r="K257" s="3"/>
      <c r="N257" s="3"/>
      <c r="O257" s="3"/>
      <c r="P257" s="3"/>
      <c r="Q257" s="3"/>
      <c r="R257" s="3"/>
      <c r="S257" s="3"/>
      <c r="T257" s="3"/>
      <c r="U257" s="3"/>
      <c r="V257" s="3"/>
      <c r="W257" s="3"/>
      <c r="X257" s="3"/>
      <c r="Y257" s="3"/>
      <c r="Z257" s="3"/>
      <c r="AA257" s="3"/>
      <c r="AB257" s="3"/>
      <c r="AC257" s="3"/>
    </row>
    <row r="258" spans="1:29" ht="83.25" customHeight="1" x14ac:dyDescent="0.35">
      <c r="A258" s="119" t="str">
        <f>'Matriz Nº1 Identificación'!A258</f>
        <v>28. 6</v>
      </c>
      <c r="B258" s="120" t="str">
        <f>IF('Matriz Nº1 Identificación'!B258&lt;&gt;"",'Matriz Nº1 Identificación'!F258,"")</f>
        <v/>
      </c>
      <c r="C258" s="127"/>
      <c r="D258" s="127"/>
      <c r="E258" s="120" t="str">
        <f>IFERROR(IF((VLOOKUP(C258,'Tabla 2-3-4-5'!$C$11:$D$13,2,FALSE)*(VLOOKUP('Matriz Nº2 Análisis'!D258,'Tabla 2-3-4-5'!$C$11:$D$13,2,FALSE)))&lt;3,"BAJO",IF((VLOOKUP(C258,'Tabla 2-3-4-5'!$C$11:$D$13,2,FALSE)*(VLOOKUP('Matriz Nº2 Análisis'!D258,'Tabla 2-3-4-5'!$C$11:$D$13,2,FALSE)))&gt;5,"ALTO","MEDIO")),"")</f>
        <v/>
      </c>
      <c r="F258" s="121" t="str">
        <f>IF(B258&lt;&gt;"",'Matriz Nº1 Identificación'!E258,"")</f>
        <v/>
      </c>
      <c r="G258" s="127"/>
      <c r="H258" s="127"/>
      <c r="I258" s="120" t="str">
        <f>IFERROR(IF((VLOOKUP(G258,'Tabla 2-3-4-5'!$C$11:$D$13,2,FALSE)*(VLOOKUP('Matriz Nº2 Análisis'!H258,'Tabla 2-3-4-5'!$C$11:$D$13,2,FALSE)))&lt;3,"BAJO",IF((VLOOKUP(G258,'Tabla 2-3-4-5'!$C$11:$D$13,2,FALSE)*(VLOOKUP('Matriz Nº2 Análisis'!H258,'Tabla 2-3-4-5'!$C$11:$D$13,2,FALSE)))&gt;5,"ALTO","MEDIO")),"")</f>
        <v/>
      </c>
      <c r="J258" s="2"/>
      <c r="K258" s="3"/>
      <c r="N258" s="3"/>
      <c r="O258" s="3"/>
      <c r="P258" s="3"/>
      <c r="Q258" s="3"/>
      <c r="R258" s="3"/>
      <c r="S258" s="3"/>
      <c r="T258" s="3"/>
      <c r="U258" s="3"/>
      <c r="V258" s="3"/>
      <c r="W258" s="3"/>
      <c r="X258" s="3"/>
      <c r="Y258" s="3"/>
      <c r="Z258" s="3"/>
      <c r="AA258" s="3"/>
      <c r="AB258" s="3"/>
      <c r="AC258" s="3"/>
    </row>
    <row r="259" spans="1:29" ht="83.25" customHeight="1" thickBot="1" x14ac:dyDescent="0.4">
      <c r="A259" s="119" t="str">
        <f>'Matriz Nº1 Identificación'!A259</f>
        <v>28. 7</v>
      </c>
      <c r="B259" s="120" t="str">
        <f>IF('Matriz Nº1 Identificación'!B259&lt;&gt;"",'Matriz Nº1 Identificación'!F259,"")</f>
        <v/>
      </c>
      <c r="C259" s="127"/>
      <c r="D259" s="127"/>
      <c r="E259" s="120" t="str">
        <f>IFERROR(IF((VLOOKUP(C259,'Tabla 2-3-4-5'!$C$11:$D$13,2,FALSE)*(VLOOKUP('Matriz Nº2 Análisis'!D259,'Tabla 2-3-4-5'!$C$11:$D$13,2,FALSE)))&lt;3,"BAJO",IF((VLOOKUP(C259,'Tabla 2-3-4-5'!$C$11:$D$13,2,FALSE)*(VLOOKUP('Matriz Nº2 Análisis'!D259,'Tabla 2-3-4-5'!$C$11:$D$13,2,FALSE)))&gt;5,"ALTO","MEDIO")),"")</f>
        <v/>
      </c>
      <c r="F259" s="121" t="str">
        <f>IF(B259&lt;&gt;"",'Matriz Nº1 Identificación'!E259,"")</f>
        <v/>
      </c>
      <c r="G259" s="127"/>
      <c r="H259" s="127"/>
      <c r="I259" s="120" t="str">
        <f>IFERROR(IF((VLOOKUP(G259,'Tabla 2-3-4-5'!$C$11:$D$13,2,FALSE)*(VLOOKUP('Matriz Nº2 Análisis'!H259,'Tabla 2-3-4-5'!$C$11:$D$13,2,FALSE)))&lt;3,"BAJO",IF((VLOOKUP(G259,'Tabla 2-3-4-5'!$C$11:$D$13,2,FALSE)*(VLOOKUP('Matriz Nº2 Análisis'!H259,'Tabla 2-3-4-5'!$C$11:$D$13,2,FALSE)))&gt;5,"ALTO","MEDIO")),"")</f>
        <v/>
      </c>
      <c r="J259" s="2"/>
      <c r="K259" s="3"/>
      <c r="N259" s="3"/>
      <c r="O259" s="3"/>
      <c r="P259" s="3"/>
      <c r="Q259" s="3"/>
      <c r="R259" s="3"/>
      <c r="S259" s="3"/>
      <c r="T259" s="3"/>
      <c r="U259" s="3"/>
      <c r="V259" s="3"/>
      <c r="W259" s="3"/>
      <c r="X259" s="3"/>
      <c r="Y259" s="3"/>
      <c r="Z259" s="3"/>
      <c r="AA259" s="3"/>
      <c r="AB259" s="3"/>
      <c r="AC259" s="3"/>
    </row>
    <row r="260" spans="1:29" ht="39.9" customHeight="1" thickBot="1" x14ac:dyDescent="0.4">
      <c r="A260" s="181" t="str">
        <f>'Matriz Nº1 Identificación'!A260</f>
        <v xml:space="preserve">Objetivo Estratégico: </v>
      </c>
      <c r="B260" s="477" t="str">
        <f>+'Matriz Nº1 Identificación'!B260:H260</f>
        <v>03) Realizar gestión de calidad en la Imprenta Nacional mediante la documentación, estandarización y control de los procesos.</v>
      </c>
      <c r="C260" s="478"/>
      <c r="D260" s="478"/>
      <c r="E260" s="478"/>
      <c r="F260" s="478"/>
      <c r="G260" s="478"/>
      <c r="H260" s="478"/>
      <c r="I260" s="479"/>
      <c r="J260" s="117"/>
    </row>
    <row r="261" spans="1:29" ht="39.9" customHeight="1" x14ac:dyDescent="0.35">
      <c r="A261" s="182" t="str">
        <f>'Matriz Nº1 Identificación'!A261</f>
        <v>Objetivo táctico</v>
      </c>
      <c r="B261" s="480" t="str">
        <f>+'Matriz Nº1 Identificación'!B261:H261</f>
        <v>29. Cumplir con lo estipulado en el artículo 194 del Código de Trabajo</v>
      </c>
      <c r="C261" s="481"/>
      <c r="D261" s="481"/>
      <c r="E261" s="481"/>
      <c r="F261" s="481"/>
      <c r="G261" s="481"/>
      <c r="H261" s="481"/>
      <c r="I261" s="482"/>
      <c r="J261" s="117"/>
    </row>
    <row r="262" spans="1:29" ht="83.25" customHeight="1" x14ac:dyDescent="0.35">
      <c r="A262" s="119" t="str">
        <f>'Matriz Nº1 Identificación'!A262</f>
        <v>29. 1</v>
      </c>
      <c r="B262" s="120" t="str">
        <f>IF('Matriz Nº1 Identificación'!B262&lt;&gt;"",'Matriz Nº1 Identificación'!F262,"")</f>
        <v>R013 Legal</v>
      </c>
      <c r="C262" s="127" t="s">
        <v>951</v>
      </c>
      <c r="D262" s="127" t="s">
        <v>951</v>
      </c>
      <c r="E262" s="120" t="str">
        <f>IFERROR(IF((VLOOKUP(C262,'Tabla 2-3-4-5'!$C$11:$D$13,2,FALSE)*(VLOOKUP('Matriz Nº2 Análisis'!D262,'Tabla 2-3-4-5'!$C$11:$D$13,2,FALSE)))&lt;3,"BAJO",IF((VLOOKUP(C262,'Tabla 2-3-4-5'!$C$11:$D$13,2,FALSE)*(VLOOKUP('Matriz Nº2 Análisis'!D262,'Tabla 2-3-4-5'!$C$11:$D$13,2,FALSE)))&gt;5,"ALTO","MEDIO")),"")</f>
        <v>ALTO</v>
      </c>
      <c r="F262" s="121" t="str">
        <f>IF(B262&lt;&gt;"",'Matriz Nº1 Identificación'!E262,"")</f>
        <v xml:space="preserve">Corroborar que se cumpla con los lineamientos establecidos por la DGSC, según las resoluciones emitidas con respecto a este proceso e informar a jerarca sobre las mismas, para la toma de decisiones. </v>
      </c>
      <c r="G262" s="127" t="s">
        <v>954</v>
      </c>
      <c r="H262" s="127" t="s">
        <v>950</v>
      </c>
      <c r="I262" s="120" t="str">
        <f>IFERROR(IF((VLOOKUP(G262,'Tabla 2-3-4-5'!$C$11:$D$13,2,FALSE)*(VLOOKUP('Matriz Nº2 Análisis'!H262,'Tabla 2-3-4-5'!$C$11:$D$13,2,FALSE)))&lt;3,"BAJO",IF((VLOOKUP(G262,'Tabla 2-3-4-5'!$C$11:$D$13,2,FALSE)*(VLOOKUP('Matriz Nº2 Análisis'!H262,'Tabla 2-3-4-5'!$C$11:$D$13,2,FALSE)))&gt;5,"ALTO","MEDIO")),"")</f>
        <v>BAJO</v>
      </c>
      <c r="J262" s="2"/>
      <c r="K262" s="3"/>
      <c r="N262" s="3"/>
      <c r="O262" s="3"/>
      <c r="P262" s="3"/>
      <c r="Q262" s="3"/>
      <c r="R262" s="3"/>
      <c r="S262" s="3"/>
      <c r="T262" s="3"/>
      <c r="U262" s="3"/>
      <c r="V262" s="3"/>
      <c r="W262" s="3"/>
      <c r="X262" s="3"/>
      <c r="Y262" s="3"/>
      <c r="Z262" s="3"/>
      <c r="AA262" s="3"/>
      <c r="AB262" s="3"/>
      <c r="AC262" s="3"/>
    </row>
    <row r="263" spans="1:29" ht="83.25" customHeight="1" x14ac:dyDescent="0.35">
      <c r="A263" s="119" t="str">
        <f>'Matriz Nº1 Identificación'!A263</f>
        <v>29. 2</v>
      </c>
      <c r="B263" s="120" t="str">
        <f>IF('Matriz Nº1 Identificación'!B263&lt;&gt;"",'Matriz Nº1 Identificación'!F263,"")</f>
        <v/>
      </c>
      <c r="C263" s="127"/>
      <c r="D263" s="127"/>
      <c r="E263" s="120" t="str">
        <f>IFERROR(IF((VLOOKUP(C263,'Tabla 2-3-4-5'!$C$11:$D$13,2,FALSE)*(VLOOKUP('Matriz Nº2 Análisis'!D263,'Tabla 2-3-4-5'!$C$11:$D$13,2,FALSE)))&lt;3,"BAJO",IF((VLOOKUP(C263,'Tabla 2-3-4-5'!$C$11:$D$13,2,FALSE)*(VLOOKUP('Matriz Nº2 Análisis'!D263,'Tabla 2-3-4-5'!$C$11:$D$13,2,FALSE)))&gt;5,"ALTO","MEDIO")),"")</f>
        <v/>
      </c>
      <c r="F263" s="121" t="str">
        <f>IF(B263&lt;&gt;"",'Matriz Nº1 Identificación'!E263,"")</f>
        <v/>
      </c>
      <c r="G263" s="127"/>
      <c r="H263" s="127"/>
      <c r="I263" s="120" t="str">
        <f>IFERROR(IF((VLOOKUP(G263,'Tabla 2-3-4-5'!$C$11:$D$13,2,FALSE)*(VLOOKUP('Matriz Nº2 Análisis'!H263,'Tabla 2-3-4-5'!$C$11:$D$13,2,FALSE)))&lt;3,"BAJO",IF((VLOOKUP(G263,'Tabla 2-3-4-5'!$C$11:$D$13,2,FALSE)*(VLOOKUP('Matriz Nº2 Análisis'!H263,'Tabla 2-3-4-5'!$C$11:$D$13,2,FALSE)))&gt;5,"ALTO","MEDIO")),"")</f>
        <v/>
      </c>
      <c r="J263" s="2"/>
      <c r="K263" s="3"/>
      <c r="N263" s="3"/>
      <c r="O263" s="3"/>
      <c r="P263" s="3"/>
      <c r="Q263" s="3"/>
      <c r="R263" s="3"/>
      <c r="S263" s="3"/>
      <c r="T263" s="3"/>
      <c r="U263" s="3"/>
      <c r="V263" s="3"/>
      <c r="W263" s="3"/>
      <c r="X263" s="3"/>
      <c r="Y263" s="3"/>
      <c r="Z263" s="3"/>
      <c r="AA263" s="3"/>
      <c r="AB263" s="3"/>
      <c r="AC263" s="3"/>
    </row>
    <row r="264" spans="1:29" ht="83.25" customHeight="1" x14ac:dyDescent="0.35">
      <c r="A264" s="119" t="str">
        <f>'Matriz Nº1 Identificación'!A264</f>
        <v>29. 3</v>
      </c>
      <c r="B264" s="120" t="str">
        <f>IF('Matriz Nº1 Identificación'!B264&lt;&gt;"",'Matriz Nº1 Identificación'!F264,"")</f>
        <v/>
      </c>
      <c r="C264" s="127"/>
      <c r="D264" s="127"/>
      <c r="E264" s="120" t="str">
        <f>IFERROR(IF((VLOOKUP(C264,'Tabla 2-3-4-5'!$C$11:$D$13,2,FALSE)*(VLOOKUP('Matriz Nº2 Análisis'!D264,'Tabla 2-3-4-5'!$C$11:$D$13,2,FALSE)))&lt;3,"BAJO",IF((VLOOKUP(C264,'Tabla 2-3-4-5'!$C$11:$D$13,2,FALSE)*(VLOOKUP('Matriz Nº2 Análisis'!D264,'Tabla 2-3-4-5'!$C$11:$D$13,2,FALSE)))&gt;5,"ALTO","MEDIO")),"")</f>
        <v/>
      </c>
      <c r="F264" s="121" t="str">
        <f>IF(B264&lt;&gt;"",'Matriz Nº1 Identificación'!E264,"")</f>
        <v/>
      </c>
      <c r="G264" s="127"/>
      <c r="H264" s="127"/>
      <c r="I264" s="120" t="str">
        <f>IFERROR(IF((VLOOKUP(G264,'Tabla 2-3-4-5'!$C$11:$D$13,2,FALSE)*(VLOOKUP('Matriz Nº2 Análisis'!H264,'Tabla 2-3-4-5'!$C$11:$D$13,2,FALSE)))&lt;3,"BAJO",IF((VLOOKUP(G264,'Tabla 2-3-4-5'!$C$11:$D$13,2,FALSE)*(VLOOKUP('Matriz Nº2 Análisis'!H264,'Tabla 2-3-4-5'!$C$11:$D$13,2,FALSE)))&gt;5,"ALTO","MEDIO")),"")</f>
        <v/>
      </c>
      <c r="J264" s="2"/>
      <c r="K264" s="3"/>
      <c r="N264" s="3"/>
      <c r="O264" s="3"/>
      <c r="P264" s="3"/>
      <c r="Q264" s="3"/>
      <c r="R264" s="3"/>
      <c r="S264" s="3"/>
      <c r="T264" s="3"/>
      <c r="U264" s="3"/>
      <c r="V264" s="3"/>
      <c r="W264" s="3"/>
      <c r="X264" s="3"/>
      <c r="Y264" s="3"/>
      <c r="Z264" s="3"/>
      <c r="AA264" s="3"/>
      <c r="AB264" s="3"/>
      <c r="AC264" s="3"/>
    </row>
    <row r="265" spans="1:29" ht="83.25" customHeight="1" x14ac:dyDescent="0.35">
      <c r="A265" s="119" t="str">
        <f>'Matriz Nº1 Identificación'!A265</f>
        <v>29. 4</v>
      </c>
      <c r="B265" s="120" t="str">
        <f>IF('Matriz Nº1 Identificación'!B265&lt;&gt;"",'Matriz Nº1 Identificación'!F265,"")</f>
        <v/>
      </c>
      <c r="C265" s="127"/>
      <c r="D265" s="127"/>
      <c r="E265" s="120" t="str">
        <f>IFERROR(IF((VLOOKUP(C265,'Tabla 2-3-4-5'!$C$11:$D$13,2,FALSE)*(VLOOKUP('Matriz Nº2 Análisis'!D265,'Tabla 2-3-4-5'!$C$11:$D$13,2,FALSE)))&lt;3,"BAJO",IF((VLOOKUP(C265,'Tabla 2-3-4-5'!$C$11:$D$13,2,FALSE)*(VLOOKUP('Matriz Nº2 Análisis'!D265,'Tabla 2-3-4-5'!$C$11:$D$13,2,FALSE)))&gt;5,"ALTO","MEDIO")),"")</f>
        <v/>
      </c>
      <c r="F265" s="121" t="str">
        <f>IF(B265&lt;&gt;"",'Matriz Nº1 Identificación'!E265,"")</f>
        <v/>
      </c>
      <c r="G265" s="127"/>
      <c r="H265" s="127"/>
      <c r="I265" s="120" t="str">
        <f>IFERROR(IF((VLOOKUP(G265,'Tabla 2-3-4-5'!$C$11:$D$13,2,FALSE)*(VLOOKUP('Matriz Nº2 Análisis'!H265,'Tabla 2-3-4-5'!$C$11:$D$13,2,FALSE)))&lt;3,"BAJO",IF((VLOOKUP(G265,'Tabla 2-3-4-5'!$C$11:$D$13,2,FALSE)*(VLOOKUP('Matriz Nº2 Análisis'!H265,'Tabla 2-3-4-5'!$C$11:$D$13,2,FALSE)))&gt;5,"ALTO","MEDIO")),"")</f>
        <v/>
      </c>
      <c r="J265" s="2"/>
      <c r="K265" s="3"/>
      <c r="N265" s="3"/>
      <c r="O265" s="3"/>
      <c r="P265" s="3"/>
      <c r="Q265" s="3"/>
      <c r="R265" s="3"/>
      <c r="S265" s="3"/>
      <c r="T265" s="3"/>
      <c r="U265" s="3"/>
      <c r="V265" s="3"/>
      <c r="W265" s="3"/>
      <c r="X265" s="3"/>
      <c r="Y265" s="3"/>
      <c r="Z265" s="3"/>
      <c r="AA265" s="3"/>
      <c r="AB265" s="3"/>
      <c r="AC265" s="3"/>
    </row>
    <row r="266" spans="1:29" ht="83.25" customHeight="1" x14ac:dyDescent="0.35">
      <c r="A266" s="119" t="str">
        <f>'Matriz Nº1 Identificación'!A266</f>
        <v>29. 5</v>
      </c>
      <c r="B266" s="120" t="str">
        <f>IF('Matriz Nº1 Identificación'!B266&lt;&gt;"",'Matriz Nº1 Identificación'!F266,"")</f>
        <v/>
      </c>
      <c r="C266" s="127"/>
      <c r="D266" s="127"/>
      <c r="E266" s="120" t="str">
        <f>IFERROR(IF((VLOOKUP(C266,'Tabla 2-3-4-5'!$C$11:$D$13,2,FALSE)*(VLOOKUP('Matriz Nº2 Análisis'!D266,'Tabla 2-3-4-5'!$C$11:$D$13,2,FALSE)))&lt;3,"BAJO",IF((VLOOKUP(C266,'Tabla 2-3-4-5'!$C$11:$D$13,2,FALSE)*(VLOOKUP('Matriz Nº2 Análisis'!D266,'Tabla 2-3-4-5'!$C$11:$D$13,2,FALSE)))&gt;5,"ALTO","MEDIO")),"")</f>
        <v/>
      </c>
      <c r="F266" s="121" t="str">
        <f>IF(B266&lt;&gt;"",'Matriz Nº1 Identificación'!E266,"")</f>
        <v/>
      </c>
      <c r="G266" s="127"/>
      <c r="H266" s="127"/>
      <c r="I266" s="120" t="str">
        <f>IFERROR(IF((VLOOKUP(G266,'Tabla 2-3-4-5'!$C$11:$D$13,2,FALSE)*(VLOOKUP('Matriz Nº2 Análisis'!H266,'Tabla 2-3-4-5'!$C$11:$D$13,2,FALSE)))&lt;3,"BAJO",IF((VLOOKUP(G266,'Tabla 2-3-4-5'!$C$11:$D$13,2,FALSE)*(VLOOKUP('Matriz Nº2 Análisis'!H266,'Tabla 2-3-4-5'!$C$11:$D$13,2,FALSE)))&gt;5,"ALTO","MEDIO")),"")</f>
        <v/>
      </c>
      <c r="J266" s="2"/>
      <c r="K266" s="3"/>
      <c r="N266" s="3"/>
      <c r="O266" s="3"/>
      <c r="P266" s="3"/>
      <c r="Q266" s="3"/>
      <c r="R266" s="3"/>
      <c r="S266" s="3"/>
      <c r="T266" s="3"/>
      <c r="U266" s="3"/>
      <c r="V266" s="3"/>
      <c r="W266" s="3"/>
      <c r="X266" s="3"/>
      <c r="Y266" s="3"/>
      <c r="Z266" s="3"/>
      <c r="AA266" s="3"/>
      <c r="AB266" s="3"/>
      <c r="AC266" s="3"/>
    </row>
    <row r="267" spans="1:29" ht="83.25" customHeight="1" x14ac:dyDescent="0.35">
      <c r="A267" s="119" t="str">
        <f>'Matriz Nº1 Identificación'!A267</f>
        <v>29. 6</v>
      </c>
      <c r="B267" s="120" t="str">
        <f>IF('Matriz Nº1 Identificación'!B267&lt;&gt;"",'Matriz Nº1 Identificación'!F267,"")</f>
        <v/>
      </c>
      <c r="C267" s="127"/>
      <c r="D267" s="127"/>
      <c r="E267" s="120" t="str">
        <f>IFERROR(IF((VLOOKUP(C267,'Tabla 2-3-4-5'!$C$11:$D$13,2,FALSE)*(VLOOKUP('Matriz Nº2 Análisis'!D267,'Tabla 2-3-4-5'!$C$11:$D$13,2,FALSE)))&lt;3,"BAJO",IF((VLOOKUP(C267,'Tabla 2-3-4-5'!$C$11:$D$13,2,FALSE)*(VLOOKUP('Matriz Nº2 Análisis'!D267,'Tabla 2-3-4-5'!$C$11:$D$13,2,FALSE)))&gt;5,"ALTO","MEDIO")),"")</f>
        <v/>
      </c>
      <c r="F267" s="121" t="str">
        <f>IF(B267&lt;&gt;"",'Matriz Nº1 Identificación'!E267,"")</f>
        <v/>
      </c>
      <c r="G267" s="127"/>
      <c r="H267" s="127"/>
      <c r="I267" s="120" t="str">
        <f>IFERROR(IF((VLOOKUP(G267,'Tabla 2-3-4-5'!$C$11:$D$13,2,FALSE)*(VLOOKUP('Matriz Nº2 Análisis'!H267,'Tabla 2-3-4-5'!$C$11:$D$13,2,FALSE)))&lt;3,"BAJO",IF((VLOOKUP(G267,'Tabla 2-3-4-5'!$C$11:$D$13,2,FALSE)*(VLOOKUP('Matriz Nº2 Análisis'!H267,'Tabla 2-3-4-5'!$C$11:$D$13,2,FALSE)))&gt;5,"ALTO","MEDIO")),"")</f>
        <v/>
      </c>
      <c r="J267" s="2"/>
      <c r="K267" s="3"/>
      <c r="N267" s="3"/>
      <c r="O267" s="3"/>
      <c r="P267" s="3"/>
      <c r="Q267" s="3"/>
      <c r="R267" s="3"/>
      <c r="S267" s="3"/>
      <c r="T267" s="3"/>
      <c r="U267" s="3"/>
      <c r="V267" s="3"/>
      <c r="W267" s="3"/>
      <c r="X267" s="3"/>
      <c r="Y267" s="3"/>
      <c r="Z267" s="3"/>
      <c r="AA267" s="3"/>
      <c r="AB267" s="3"/>
      <c r="AC267" s="3"/>
    </row>
    <row r="268" spans="1:29" ht="83.25" customHeight="1" thickBot="1" x14ac:dyDescent="0.4">
      <c r="A268" s="119" t="str">
        <f>'Matriz Nº1 Identificación'!A268</f>
        <v>29. 7</v>
      </c>
      <c r="B268" s="120" t="str">
        <f>IF('Matriz Nº1 Identificación'!B268&lt;&gt;"",'Matriz Nº1 Identificación'!F268,"")</f>
        <v/>
      </c>
      <c r="C268" s="127"/>
      <c r="D268" s="127"/>
      <c r="E268" s="120" t="str">
        <f>IFERROR(IF((VLOOKUP(C268,'Tabla 2-3-4-5'!$C$11:$D$13,2,FALSE)*(VLOOKUP('Matriz Nº2 Análisis'!D268,'Tabla 2-3-4-5'!$C$11:$D$13,2,FALSE)))&lt;3,"BAJO",IF((VLOOKUP(C268,'Tabla 2-3-4-5'!$C$11:$D$13,2,FALSE)*(VLOOKUP('Matriz Nº2 Análisis'!D268,'Tabla 2-3-4-5'!$C$11:$D$13,2,FALSE)))&gt;5,"ALTO","MEDIO")),"")</f>
        <v/>
      </c>
      <c r="F268" s="121" t="str">
        <f>IF(B268&lt;&gt;"",'Matriz Nº1 Identificación'!E268,"")</f>
        <v/>
      </c>
      <c r="G268" s="127"/>
      <c r="H268" s="127"/>
      <c r="I268" s="120" t="str">
        <f>IFERROR(IF((VLOOKUP(G268,'Tabla 2-3-4-5'!$C$11:$D$13,2,FALSE)*(VLOOKUP('Matriz Nº2 Análisis'!H268,'Tabla 2-3-4-5'!$C$11:$D$13,2,FALSE)))&lt;3,"BAJO",IF((VLOOKUP(G268,'Tabla 2-3-4-5'!$C$11:$D$13,2,FALSE)*(VLOOKUP('Matriz Nº2 Análisis'!H268,'Tabla 2-3-4-5'!$C$11:$D$13,2,FALSE)))&gt;5,"ALTO","MEDIO")),"")</f>
        <v/>
      </c>
      <c r="J268" s="2"/>
      <c r="K268" s="3"/>
      <c r="N268" s="3"/>
      <c r="O268" s="3"/>
      <c r="P268" s="3"/>
      <c r="Q268" s="3"/>
      <c r="R268" s="3"/>
      <c r="S268" s="3"/>
      <c r="T268" s="3"/>
      <c r="U268" s="3"/>
      <c r="V268" s="3"/>
      <c r="W268" s="3"/>
      <c r="X268" s="3"/>
      <c r="Y268" s="3"/>
      <c r="Z268" s="3"/>
      <c r="AA268" s="3"/>
      <c r="AB268" s="3"/>
      <c r="AC268" s="3"/>
    </row>
    <row r="269" spans="1:29" ht="39.9" customHeight="1" thickBot="1" x14ac:dyDescent="0.4">
      <c r="A269" s="181" t="str">
        <f>'Matriz Nº1 Identificación'!A269</f>
        <v xml:space="preserve">Objetivo Estratégico: </v>
      </c>
      <c r="B269" s="477" t="str">
        <f>+'Matriz Nº1 Identificación'!B269:H269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9" s="478"/>
      <c r="D269" s="478"/>
      <c r="E269" s="478"/>
      <c r="F269" s="478"/>
      <c r="G269" s="478"/>
      <c r="H269" s="478"/>
      <c r="I269" s="479"/>
      <c r="J269" s="117"/>
    </row>
    <row r="270" spans="1:29" ht="39.9" customHeight="1" x14ac:dyDescent="0.35">
      <c r="A270" s="182" t="str">
        <f>'Matriz Nº1 Identificación'!A270</f>
        <v>Objetivo táctico</v>
      </c>
      <c r="B270" s="480" t="str">
        <f>+'Matriz Nº1 Identificación'!B270:H270</f>
        <v>30. Brindar el mantenimiento optimo a los equipos de control de marcas de los funcionarios de la Institución.</v>
      </c>
      <c r="C270" s="481"/>
      <c r="D270" s="481"/>
      <c r="E270" s="481"/>
      <c r="F270" s="481"/>
      <c r="G270" s="481"/>
      <c r="H270" s="481"/>
      <c r="I270" s="482"/>
      <c r="J270" s="117"/>
    </row>
    <row r="271" spans="1:29" ht="83.25" customHeight="1" x14ac:dyDescent="0.35">
      <c r="A271" s="119" t="str">
        <f>'Matriz Nº1 Identificación'!A271</f>
        <v>30. 1</v>
      </c>
      <c r="B271" s="120" t="str">
        <f>IF('Matriz Nº1 Identificación'!B271&lt;&gt;"",'Matriz Nº1 Identificación'!F271,"")</f>
        <v>R005 Estratégico</v>
      </c>
      <c r="C271" s="127" t="s">
        <v>951</v>
      </c>
      <c r="D271" s="127" t="s">
        <v>950</v>
      </c>
      <c r="E271" s="120" t="str">
        <f>IFERROR(IF((VLOOKUP(C271,'Tabla 2-3-4-5'!$C$11:$D$13,2,FALSE)*(VLOOKUP('Matriz Nº2 Análisis'!D271,'Tabla 2-3-4-5'!$C$11:$D$13,2,FALSE)))&lt;3,"BAJO",IF((VLOOKUP(C271,'Tabla 2-3-4-5'!$C$11:$D$13,2,FALSE)*(VLOOKUP('Matriz Nº2 Análisis'!D271,'Tabla 2-3-4-5'!$C$11:$D$13,2,FALSE)))&gt;5,"ALTO","MEDIO")),"")</f>
        <v>ALTO</v>
      </c>
      <c r="F271" s="121" t="str">
        <f>IF(B271&lt;&gt;"",'Matriz Nº1 Identificación'!E271,"")</f>
        <v>Solicitud oportuna de presupuestos con las debidas justificaciones ante las autoridades competentes. 
Mantener una base de datos con los registros actualizados de los contratos a fin de preveer con tiempo las prórrogas respectivas.</v>
      </c>
      <c r="G271" s="127" t="s">
        <v>954</v>
      </c>
      <c r="H271" s="127" t="s">
        <v>950</v>
      </c>
      <c r="I271" s="120" t="str">
        <f>IFERROR(IF((VLOOKUP(G271,'Tabla 2-3-4-5'!$C$11:$D$13,2,FALSE)*(VLOOKUP('Matriz Nº2 Análisis'!H271,'Tabla 2-3-4-5'!$C$11:$D$13,2,FALSE)))&lt;3,"BAJO",IF((VLOOKUP(G271,'Tabla 2-3-4-5'!$C$11:$D$13,2,FALSE)*(VLOOKUP('Matriz Nº2 Análisis'!H271,'Tabla 2-3-4-5'!$C$11:$D$13,2,FALSE)))&gt;5,"ALTO","MEDIO")),"")</f>
        <v>BAJO</v>
      </c>
      <c r="J271" s="2"/>
      <c r="K271" s="3"/>
      <c r="N271" s="3"/>
      <c r="O271" s="3"/>
      <c r="P271" s="3"/>
      <c r="Q271" s="3"/>
      <c r="R271" s="3"/>
      <c r="S271" s="3"/>
      <c r="T271" s="3"/>
      <c r="U271" s="3"/>
      <c r="V271" s="3"/>
      <c r="W271" s="3"/>
      <c r="X271" s="3"/>
      <c r="Y271" s="3"/>
      <c r="Z271" s="3"/>
      <c r="AA271" s="3"/>
      <c r="AB271" s="3"/>
      <c r="AC271" s="3"/>
    </row>
    <row r="272" spans="1:29" ht="83.25" customHeight="1" x14ac:dyDescent="0.35">
      <c r="A272" s="119" t="str">
        <f>'Matriz Nº1 Identificación'!A272</f>
        <v>30. 2</v>
      </c>
      <c r="B272" s="120" t="str">
        <f>IF('Matriz Nº1 Identificación'!B272&lt;&gt;"",'Matriz Nº1 Identificación'!F272,"")</f>
        <v/>
      </c>
      <c r="C272" s="127"/>
      <c r="D272" s="127"/>
      <c r="E272" s="120" t="str">
        <f>IFERROR(IF((VLOOKUP(C272,'Tabla 2-3-4-5'!$C$11:$D$13,2,FALSE)*(VLOOKUP('Matriz Nº2 Análisis'!D272,'Tabla 2-3-4-5'!$C$11:$D$13,2,FALSE)))&lt;3,"BAJO",IF((VLOOKUP(C272,'Tabla 2-3-4-5'!$C$11:$D$13,2,FALSE)*(VLOOKUP('Matriz Nº2 Análisis'!D272,'Tabla 2-3-4-5'!$C$11:$D$13,2,FALSE)))&gt;5,"ALTO","MEDIO")),"")</f>
        <v/>
      </c>
      <c r="F272" s="121" t="str">
        <f>IF(B272&lt;&gt;"",'Matriz Nº1 Identificación'!E272,"")</f>
        <v/>
      </c>
      <c r="G272" s="127"/>
      <c r="H272" s="127"/>
      <c r="I272" s="120" t="str">
        <f>IFERROR(IF((VLOOKUP(G272,'Tabla 2-3-4-5'!$C$11:$D$13,2,FALSE)*(VLOOKUP('Matriz Nº2 Análisis'!H272,'Tabla 2-3-4-5'!$C$11:$D$13,2,FALSE)))&lt;3,"BAJO",IF((VLOOKUP(G272,'Tabla 2-3-4-5'!$C$11:$D$13,2,FALSE)*(VLOOKUP('Matriz Nº2 Análisis'!H272,'Tabla 2-3-4-5'!$C$11:$D$13,2,FALSE)))&gt;5,"ALTO","MEDIO")),"")</f>
        <v/>
      </c>
      <c r="J272" s="2"/>
      <c r="K272" s="3"/>
      <c r="N272" s="3"/>
      <c r="O272" s="3"/>
      <c r="P272" s="3"/>
      <c r="Q272" s="3"/>
      <c r="R272" s="3"/>
      <c r="S272" s="3"/>
      <c r="T272" s="3"/>
      <c r="U272" s="3"/>
      <c r="V272" s="3"/>
      <c r="W272" s="3"/>
      <c r="X272" s="3"/>
      <c r="Y272" s="3"/>
      <c r="Z272" s="3"/>
      <c r="AA272" s="3"/>
      <c r="AB272" s="3"/>
      <c r="AC272" s="3"/>
    </row>
    <row r="273" spans="1:29" ht="83.25" customHeight="1" x14ac:dyDescent="0.35">
      <c r="A273" s="119" t="str">
        <f>'Matriz Nº1 Identificación'!A273</f>
        <v>30. 3</v>
      </c>
      <c r="B273" s="120" t="str">
        <f>IF('Matriz Nº1 Identificación'!B273&lt;&gt;"",'Matriz Nº1 Identificación'!F273,"")</f>
        <v/>
      </c>
      <c r="C273" s="127"/>
      <c r="D273" s="127"/>
      <c r="E273" s="120" t="str">
        <f>IFERROR(IF((VLOOKUP(C273,'Tabla 2-3-4-5'!$C$11:$D$13,2,FALSE)*(VLOOKUP('Matriz Nº2 Análisis'!D273,'Tabla 2-3-4-5'!$C$11:$D$13,2,FALSE)))&lt;3,"BAJO",IF((VLOOKUP(C273,'Tabla 2-3-4-5'!$C$11:$D$13,2,FALSE)*(VLOOKUP('Matriz Nº2 Análisis'!D273,'Tabla 2-3-4-5'!$C$11:$D$13,2,FALSE)))&gt;5,"ALTO","MEDIO")),"")</f>
        <v/>
      </c>
      <c r="F273" s="121" t="str">
        <f>IF(B273&lt;&gt;"",'Matriz Nº1 Identificación'!E273,"")</f>
        <v/>
      </c>
      <c r="G273" s="127"/>
      <c r="H273" s="127"/>
      <c r="I273" s="120" t="str">
        <f>IFERROR(IF((VLOOKUP(G273,'Tabla 2-3-4-5'!$C$11:$D$13,2,FALSE)*(VLOOKUP('Matriz Nº2 Análisis'!H273,'Tabla 2-3-4-5'!$C$11:$D$13,2,FALSE)))&lt;3,"BAJO",IF((VLOOKUP(G273,'Tabla 2-3-4-5'!$C$11:$D$13,2,FALSE)*(VLOOKUP('Matriz Nº2 Análisis'!H273,'Tabla 2-3-4-5'!$C$11:$D$13,2,FALSE)))&gt;5,"ALTO","MEDIO")),"")</f>
        <v/>
      </c>
      <c r="J273" s="2"/>
      <c r="K273" s="3"/>
      <c r="N273" s="3"/>
      <c r="O273" s="3"/>
      <c r="P273" s="3"/>
      <c r="Q273" s="3"/>
      <c r="R273" s="3"/>
      <c r="S273" s="3"/>
      <c r="T273" s="3"/>
      <c r="U273" s="3"/>
      <c r="V273" s="3"/>
      <c r="W273" s="3"/>
      <c r="X273" s="3"/>
      <c r="Y273" s="3"/>
      <c r="Z273" s="3"/>
      <c r="AA273" s="3"/>
      <c r="AB273" s="3"/>
      <c r="AC273" s="3"/>
    </row>
    <row r="274" spans="1:29" ht="83.25" customHeight="1" x14ac:dyDescent="0.35">
      <c r="A274" s="119" t="str">
        <f>'Matriz Nº1 Identificación'!A274</f>
        <v>30. 4</v>
      </c>
      <c r="B274" s="120" t="str">
        <f>IF('Matriz Nº1 Identificación'!B274&lt;&gt;"",'Matriz Nº1 Identificación'!F274,"")</f>
        <v/>
      </c>
      <c r="C274" s="127"/>
      <c r="D274" s="127"/>
      <c r="E274" s="120" t="str">
        <f>IFERROR(IF((VLOOKUP(C274,'Tabla 2-3-4-5'!$C$11:$D$13,2,FALSE)*(VLOOKUP('Matriz Nº2 Análisis'!D274,'Tabla 2-3-4-5'!$C$11:$D$13,2,FALSE)))&lt;3,"BAJO",IF((VLOOKUP(C274,'Tabla 2-3-4-5'!$C$11:$D$13,2,FALSE)*(VLOOKUP('Matriz Nº2 Análisis'!D274,'Tabla 2-3-4-5'!$C$11:$D$13,2,FALSE)))&gt;5,"ALTO","MEDIO")),"")</f>
        <v/>
      </c>
      <c r="F274" s="121" t="str">
        <f>IF(B274&lt;&gt;"",'Matriz Nº1 Identificación'!E274,"")</f>
        <v/>
      </c>
      <c r="G274" s="127"/>
      <c r="H274" s="127"/>
      <c r="I274" s="120" t="str">
        <f>IFERROR(IF((VLOOKUP(G274,'Tabla 2-3-4-5'!$C$11:$D$13,2,FALSE)*(VLOOKUP('Matriz Nº2 Análisis'!H274,'Tabla 2-3-4-5'!$C$11:$D$13,2,FALSE)))&lt;3,"BAJO",IF((VLOOKUP(G274,'Tabla 2-3-4-5'!$C$11:$D$13,2,FALSE)*(VLOOKUP('Matriz Nº2 Análisis'!H274,'Tabla 2-3-4-5'!$C$11:$D$13,2,FALSE)))&gt;5,"ALTO","MEDIO")),"")</f>
        <v/>
      </c>
      <c r="J274" s="2"/>
      <c r="K274" s="3"/>
      <c r="N274" s="3"/>
      <c r="O274" s="3"/>
      <c r="P274" s="3"/>
      <c r="Q274" s="3"/>
      <c r="R274" s="3"/>
      <c r="S274" s="3"/>
      <c r="T274" s="3"/>
      <c r="U274" s="3"/>
      <c r="V274" s="3"/>
      <c r="W274" s="3"/>
      <c r="X274" s="3"/>
      <c r="Y274" s="3"/>
      <c r="Z274" s="3"/>
      <c r="AA274" s="3"/>
      <c r="AB274" s="3"/>
      <c r="AC274" s="3"/>
    </row>
    <row r="275" spans="1:29" ht="83.25" customHeight="1" x14ac:dyDescent="0.35">
      <c r="A275" s="119" t="str">
        <f>'Matriz Nº1 Identificación'!A275</f>
        <v>30. 5</v>
      </c>
      <c r="B275" s="120" t="str">
        <f>IF('Matriz Nº1 Identificación'!B275&lt;&gt;"",'Matriz Nº1 Identificación'!F275,"")</f>
        <v/>
      </c>
      <c r="C275" s="127"/>
      <c r="D275" s="127"/>
      <c r="E275" s="120" t="str">
        <f>IFERROR(IF((VLOOKUP(C275,'Tabla 2-3-4-5'!$C$11:$D$13,2,FALSE)*(VLOOKUP('Matriz Nº2 Análisis'!D275,'Tabla 2-3-4-5'!$C$11:$D$13,2,FALSE)))&lt;3,"BAJO",IF((VLOOKUP(C275,'Tabla 2-3-4-5'!$C$11:$D$13,2,FALSE)*(VLOOKUP('Matriz Nº2 Análisis'!D275,'Tabla 2-3-4-5'!$C$11:$D$13,2,FALSE)))&gt;5,"ALTO","MEDIO")),"")</f>
        <v/>
      </c>
      <c r="F275" s="121" t="str">
        <f>IF(B275&lt;&gt;"",'Matriz Nº1 Identificación'!E275,"")</f>
        <v/>
      </c>
      <c r="G275" s="127"/>
      <c r="H275" s="127"/>
      <c r="I275" s="120" t="str">
        <f>IFERROR(IF((VLOOKUP(G275,'Tabla 2-3-4-5'!$C$11:$D$13,2,FALSE)*(VLOOKUP('Matriz Nº2 Análisis'!H275,'Tabla 2-3-4-5'!$C$11:$D$13,2,FALSE)))&lt;3,"BAJO",IF((VLOOKUP(G275,'Tabla 2-3-4-5'!$C$11:$D$13,2,FALSE)*(VLOOKUP('Matriz Nº2 Análisis'!H275,'Tabla 2-3-4-5'!$C$11:$D$13,2,FALSE)))&gt;5,"ALTO","MEDIO")),"")</f>
        <v/>
      </c>
      <c r="J275" s="2"/>
      <c r="K275" s="3"/>
      <c r="N275" s="3"/>
      <c r="O275" s="3"/>
      <c r="P275" s="3"/>
      <c r="Q275" s="3"/>
      <c r="R275" s="3"/>
      <c r="S275" s="3"/>
      <c r="T275" s="3"/>
      <c r="U275" s="3"/>
      <c r="V275" s="3"/>
      <c r="W275" s="3"/>
      <c r="X275" s="3"/>
      <c r="Y275" s="3"/>
      <c r="Z275" s="3"/>
      <c r="AA275" s="3"/>
      <c r="AB275" s="3"/>
      <c r="AC275" s="3"/>
    </row>
    <row r="276" spans="1:29" ht="83.25" customHeight="1" x14ac:dyDescent="0.35">
      <c r="A276" s="119" t="str">
        <f>'Matriz Nº1 Identificación'!A276</f>
        <v>30. 6</v>
      </c>
      <c r="B276" s="120" t="str">
        <f>IF('Matriz Nº1 Identificación'!B276&lt;&gt;"",'Matriz Nº1 Identificación'!F276,"")</f>
        <v/>
      </c>
      <c r="C276" s="127"/>
      <c r="D276" s="127"/>
      <c r="E276" s="120" t="str">
        <f>IFERROR(IF((VLOOKUP(C276,'Tabla 2-3-4-5'!$C$11:$D$13,2,FALSE)*(VLOOKUP('Matriz Nº2 Análisis'!D276,'Tabla 2-3-4-5'!$C$11:$D$13,2,FALSE)))&lt;3,"BAJO",IF((VLOOKUP(C276,'Tabla 2-3-4-5'!$C$11:$D$13,2,FALSE)*(VLOOKUP('Matriz Nº2 Análisis'!D276,'Tabla 2-3-4-5'!$C$11:$D$13,2,FALSE)))&gt;5,"ALTO","MEDIO")),"")</f>
        <v/>
      </c>
      <c r="F276" s="121" t="str">
        <f>IF(B276&lt;&gt;"",'Matriz Nº1 Identificación'!E276,"")</f>
        <v/>
      </c>
      <c r="G276" s="127"/>
      <c r="H276" s="127"/>
      <c r="I276" s="120" t="str">
        <f>IFERROR(IF((VLOOKUP(G276,'Tabla 2-3-4-5'!$C$11:$D$13,2,FALSE)*(VLOOKUP('Matriz Nº2 Análisis'!H276,'Tabla 2-3-4-5'!$C$11:$D$13,2,FALSE)))&lt;3,"BAJO",IF((VLOOKUP(G276,'Tabla 2-3-4-5'!$C$11:$D$13,2,FALSE)*(VLOOKUP('Matriz Nº2 Análisis'!H276,'Tabla 2-3-4-5'!$C$11:$D$13,2,FALSE)))&gt;5,"ALTO","MEDIO")),"")</f>
        <v/>
      </c>
      <c r="J276" s="2"/>
      <c r="K276" s="3"/>
      <c r="N276" s="3"/>
      <c r="O276" s="3"/>
      <c r="P276" s="3"/>
      <c r="Q276" s="3"/>
      <c r="R276" s="3"/>
      <c r="S276" s="3"/>
      <c r="T276" s="3"/>
      <c r="U276" s="3"/>
      <c r="V276" s="3"/>
      <c r="W276" s="3"/>
      <c r="X276" s="3"/>
      <c r="Y276" s="3"/>
      <c r="Z276" s="3"/>
      <c r="AA276" s="3"/>
      <c r="AB276" s="3"/>
      <c r="AC276" s="3"/>
    </row>
    <row r="277" spans="1:29" ht="83.25" customHeight="1" thickBot="1" x14ac:dyDescent="0.4">
      <c r="A277" s="119" t="str">
        <f>'Matriz Nº1 Identificación'!A277</f>
        <v>30. 7</v>
      </c>
      <c r="B277" s="120" t="str">
        <f>IF('Matriz Nº1 Identificación'!B277&lt;&gt;"",'Matriz Nº1 Identificación'!F277,"")</f>
        <v/>
      </c>
      <c r="C277" s="127"/>
      <c r="D277" s="127"/>
      <c r="E277" s="120" t="str">
        <f>IFERROR(IF((VLOOKUP(C277,'Tabla 2-3-4-5'!$C$11:$D$13,2,FALSE)*(VLOOKUP('Matriz Nº2 Análisis'!D277,'Tabla 2-3-4-5'!$C$11:$D$13,2,FALSE)))&lt;3,"BAJO",IF((VLOOKUP(C277,'Tabla 2-3-4-5'!$C$11:$D$13,2,FALSE)*(VLOOKUP('Matriz Nº2 Análisis'!D277,'Tabla 2-3-4-5'!$C$11:$D$13,2,FALSE)))&gt;5,"ALTO","MEDIO")),"")</f>
        <v/>
      </c>
      <c r="F277" s="121" t="str">
        <f>IF(B277&lt;&gt;"",'Matriz Nº1 Identificación'!E277,"")</f>
        <v/>
      </c>
      <c r="G277" s="127"/>
      <c r="H277" s="127"/>
      <c r="I277" s="120" t="str">
        <f>IFERROR(IF((VLOOKUP(G277,'Tabla 2-3-4-5'!$C$11:$D$13,2,FALSE)*(VLOOKUP('Matriz Nº2 Análisis'!H277,'Tabla 2-3-4-5'!$C$11:$D$13,2,FALSE)))&lt;3,"BAJO",IF((VLOOKUP(G277,'Tabla 2-3-4-5'!$C$11:$D$13,2,FALSE)*(VLOOKUP('Matriz Nº2 Análisis'!H277,'Tabla 2-3-4-5'!$C$11:$D$13,2,FALSE)))&gt;5,"ALTO","MEDIO")),"")</f>
        <v/>
      </c>
      <c r="J277" s="2"/>
      <c r="K277" s="3"/>
      <c r="N277" s="3"/>
      <c r="O277" s="3"/>
      <c r="P277" s="3"/>
      <c r="Q277" s="3"/>
      <c r="R277" s="3"/>
      <c r="S277" s="3"/>
      <c r="T277" s="3"/>
      <c r="U277" s="3"/>
      <c r="V277" s="3"/>
      <c r="W277" s="3"/>
      <c r="X277" s="3"/>
      <c r="Y277" s="3"/>
      <c r="Z277" s="3"/>
      <c r="AA277" s="3"/>
      <c r="AB277" s="3"/>
      <c r="AC277" s="3"/>
    </row>
    <row r="278" spans="1:29" ht="39.9" customHeight="1" thickBot="1" x14ac:dyDescent="0.4">
      <c r="A278" s="181" t="str">
        <f>'Matriz Nº1 Identificación'!A278</f>
        <v xml:space="preserve">Objetivo Estratégico: </v>
      </c>
      <c r="B278" s="477" t="str">
        <f>+'Matriz Nº1 Identificación'!B278:H278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78" s="478"/>
      <c r="D278" s="478"/>
      <c r="E278" s="478"/>
      <c r="F278" s="478"/>
      <c r="G278" s="478"/>
      <c r="H278" s="478"/>
      <c r="I278" s="479"/>
      <c r="J278" s="117"/>
    </row>
    <row r="279" spans="1:29" ht="39.9" customHeight="1" x14ac:dyDescent="0.35">
      <c r="A279" s="182" t="str">
        <f>'Matriz Nº1 Identificación'!A279</f>
        <v>Objetivo táctico</v>
      </c>
      <c r="B279" s="480" t="str">
        <f>+'Matriz Nº1 Identificación'!B279:H279</f>
        <v>31. Promover y proteger la salud de los trabajadores, así como controlar los accidentes y las enfermedades ocupacionales</v>
      </c>
      <c r="C279" s="481"/>
      <c r="D279" s="481"/>
      <c r="E279" s="481"/>
      <c r="F279" s="481"/>
      <c r="G279" s="481"/>
      <c r="H279" s="481"/>
      <c r="I279" s="482"/>
      <c r="J279" s="117"/>
    </row>
    <row r="280" spans="1:29" ht="138" customHeight="1" x14ac:dyDescent="0.35">
      <c r="A280" s="119" t="str">
        <f>'Matriz Nº1 Identificación'!A280</f>
        <v>31. 1</v>
      </c>
      <c r="B280" s="120" t="str">
        <f>IF('Matriz Nº1 Identificación'!B280&lt;&gt;"",'Matriz Nº1 Identificación'!F280,"")</f>
        <v>R003 Operativo</v>
      </c>
      <c r="C280" s="127" t="s">
        <v>951</v>
      </c>
      <c r="D280" s="127" t="s">
        <v>951</v>
      </c>
      <c r="E280" s="120" t="str">
        <f>IFERROR(IF((VLOOKUP(C280,'Tabla 2-3-4-5'!$C$11:$D$13,2,FALSE)*(VLOOKUP('Matriz Nº2 Análisis'!D280,'Tabla 2-3-4-5'!$C$11:$D$13,2,FALSE)))&lt;3,"BAJO",IF((VLOOKUP(C280,'Tabla 2-3-4-5'!$C$11:$D$13,2,FALSE)*(VLOOKUP('Matriz Nº2 Análisis'!D280,'Tabla 2-3-4-5'!$C$11:$D$13,2,FALSE)))&gt;5,"ALTO","MEDIO")),"")</f>
        <v>ALTO</v>
      </c>
      <c r="F280" s="121" t="str">
        <f>IF(B280&lt;&gt;"",'Matriz Nº1 Identificación'!E280,"")</f>
        <v>Capacitación en el uso y manejo de las máquinas y realización de los procesos.
Entrega de equipo de protección.
Capacitación en uso de equipo para protección.
Recomendación de vacaciones a funcionarios.</v>
      </c>
      <c r="G280" s="127" t="s">
        <v>954</v>
      </c>
      <c r="H280" s="127" t="s">
        <v>950</v>
      </c>
      <c r="I280" s="120" t="str">
        <f>IFERROR(IF((VLOOKUP(G280,'Tabla 2-3-4-5'!$C$11:$D$13,2,FALSE)*(VLOOKUP('Matriz Nº2 Análisis'!H280,'Tabla 2-3-4-5'!$C$11:$D$13,2,FALSE)))&lt;3,"BAJO",IF((VLOOKUP(G280,'Tabla 2-3-4-5'!$C$11:$D$13,2,FALSE)*(VLOOKUP('Matriz Nº2 Análisis'!H280,'Tabla 2-3-4-5'!$C$11:$D$13,2,FALSE)))&gt;5,"ALTO","MEDIO")),"")</f>
        <v>BAJO</v>
      </c>
      <c r="J280" s="2"/>
      <c r="K280" s="3"/>
      <c r="N280" s="3"/>
      <c r="O280" s="3"/>
      <c r="P280" s="3"/>
      <c r="Q280" s="3"/>
      <c r="R280" s="3"/>
      <c r="S280" s="3"/>
      <c r="T280" s="3"/>
      <c r="U280" s="3"/>
      <c r="V280" s="3"/>
      <c r="W280" s="3"/>
      <c r="X280" s="3"/>
      <c r="Y280" s="3"/>
      <c r="Z280" s="3"/>
      <c r="AA280" s="3"/>
      <c r="AB280" s="3"/>
      <c r="AC280" s="3"/>
    </row>
    <row r="281" spans="1:29" ht="83.25" customHeight="1" x14ac:dyDescent="0.35">
      <c r="A281" s="119" t="str">
        <f>'Matriz Nº1 Identificación'!A281</f>
        <v>31. 2</v>
      </c>
      <c r="B281" s="120" t="str">
        <f>IF('Matriz Nº1 Identificación'!B281&lt;&gt;"",'Matriz Nº1 Identificación'!F281,"")</f>
        <v/>
      </c>
      <c r="C281" s="127"/>
      <c r="D281" s="127"/>
      <c r="E281" s="120" t="str">
        <f>IFERROR(IF((VLOOKUP(C281,'Tabla 2-3-4-5'!$C$11:$D$13,2,FALSE)*(VLOOKUP('Matriz Nº2 Análisis'!D281,'Tabla 2-3-4-5'!$C$11:$D$13,2,FALSE)))&lt;3,"BAJO",IF((VLOOKUP(C281,'Tabla 2-3-4-5'!$C$11:$D$13,2,FALSE)*(VLOOKUP('Matriz Nº2 Análisis'!D281,'Tabla 2-3-4-5'!$C$11:$D$13,2,FALSE)))&gt;5,"ALTO","MEDIO")),"")</f>
        <v/>
      </c>
      <c r="F281" s="121" t="str">
        <f>IF(B281&lt;&gt;"",'Matriz Nº1 Identificación'!E281,"")</f>
        <v/>
      </c>
      <c r="G281" s="127"/>
      <c r="H281" s="127"/>
      <c r="I281" s="120" t="str">
        <f>IFERROR(IF((VLOOKUP(G281,'Tabla 2-3-4-5'!$C$11:$D$13,2,FALSE)*(VLOOKUP('Matriz Nº2 Análisis'!H281,'Tabla 2-3-4-5'!$C$11:$D$13,2,FALSE)))&lt;3,"BAJO",IF((VLOOKUP(G281,'Tabla 2-3-4-5'!$C$11:$D$13,2,FALSE)*(VLOOKUP('Matriz Nº2 Análisis'!H281,'Tabla 2-3-4-5'!$C$11:$D$13,2,FALSE)))&gt;5,"ALTO","MEDIO")),"")</f>
        <v/>
      </c>
      <c r="J281" s="2"/>
      <c r="K281" s="3"/>
      <c r="N281" s="3"/>
      <c r="O281" s="3"/>
      <c r="P281" s="3"/>
      <c r="Q281" s="3"/>
      <c r="R281" s="3"/>
      <c r="S281" s="3"/>
      <c r="T281" s="3"/>
      <c r="U281" s="3"/>
      <c r="V281" s="3"/>
      <c r="W281" s="3"/>
      <c r="X281" s="3"/>
      <c r="Y281" s="3"/>
      <c r="Z281" s="3"/>
      <c r="AA281" s="3"/>
      <c r="AB281" s="3"/>
      <c r="AC281" s="3"/>
    </row>
    <row r="282" spans="1:29" ht="83.25" customHeight="1" x14ac:dyDescent="0.35">
      <c r="A282" s="119" t="str">
        <f>'Matriz Nº1 Identificación'!A282</f>
        <v>31. 3</v>
      </c>
      <c r="B282" s="120" t="str">
        <f>IF('Matriz Nº1 Identificación'!B282&lt;&gt;"",'Matriz Nº1 Identificación'!F282,"")</f>
        <v/>
      </c>
      <c r="C282" s="127"/>
      <c r="D282" s="127"/>
      <c r="E282" s="120" t="str">
        <f>IFERROR(IF((VLOOKUP(C282,'Tabla 2-3-4-5'!$C$11:$D$13,2,FALSE)*(VLOOKUP('Matriz Nº2 Análisis'!D282,'Tabla 2-3-4-5'!$C$11:$D$13,2,FALSE)))&lt;3,"BAJO",IF((VLOOKUP(C282,'Tabla 2-3-4-5'!$C$11:$D$13,2,FALSE)*(VLOOKUP('Matriz Nº2 Análisis'!D282,'Tabla 2-3-4-5'!$C$11:$D$13,2,FALSE)))&gt;5,"ALTO","MEDIO")),"")</f>
        <v/>
      </c>
      <c r="F282" s="121" t="str">
        <f>IF(B282&lt;&gt;"",'Matriz Nº1 Identificación'!E282,"")</f>
        <v/>
      </c>
      <c r="G282" s="127"/>
      <c r="H282" s="127"/>
      <c r="I282" s="120" t="str">
        <f>IFERROR(IF((VLOOKUP(G282,'Tabla 2-3-4-5'!$C$11:$D$13,2,FALSE)*(VLOOKUP('Matriz Nº2 Análisis'!H282,'Tabla 2-3-4-5'!$C$11:$D$13,2,FALSE)))&lt;3,"BAJO",IF((VLOOKUP(G282,'Tabla 2-3-4-5'!$C$11:$D$13,2,FALSE)*(VLOOKUP('Matriz Nº2 Análisis'!H282,'Tabla 2-3-4-5'!$C$11:$D$13,2,FALSE)))&gt;5,"ALTO","MEDIO")),"")</f>
        <v/>
      </c>
      <c r="J282" s="2"/>
      <c r="K282" s="3"/>
      <c r="N282" s="3"/>
      <c r="O282" s="3"/>
      <c r="P282" s="3"/>
      <c r="Q282" s="3"/>
      <c r="R282" s="3"/>
      <c r="S282" s="3"/>
      <c r="T282" s="3"/>
      <c r="U282" s="3"/>
      <c r="V282" s="3"/>
      <c r="W282" s="3"/>
      <c r="X282" s="3"/>
      <c r="Y282" s="3"/>
      <c r="Z282" s="3"/>
      <c r="AA282" s="3"/>
      <c r="AB282" s="3"/>
      <c r="AC282" s="3"/>
    </row>
    <row r="283" spans="1:29" ht="83.25" customHeight="1" x14ac:dyDescent="0.35">
      <c r="A283" s="119" t="str">
        <f>'Matriz Nº1 Identificación'!A283</f>
        <v>31. 4</v>
      </c>
      <c r="B283" s="120" t="str">
        <f>IF('Matriz Nº1 Identificación'!B283&lt;&gt;"",'Matriz Nº1 Identificación'!F283,"")</f>
        <v/>
      </c>
      <c r="C283" s="127"/>
      <c r="D283" s="127"/>
      <c r="E283" s="120" t="str">
        <f>IFERROR(IF((VLOOKUP(C283,'Tabla 2-3-4-5'!$C$11:$D$13,2,FALSE)*(VLOOKUP('Matriz Nº2 Análisis'!D283,'Tabla 2-3-4-5'!$C$11:$D$13,2,FALSE)))&lt;3,"BAJO",IF((VLOOKUP(C283,'Tabla 2-3-4-5'!$C$11:$D$13,2,FALSE)*(VLOOKUP('Matriz Nº2 Análisis'!D283,'Tabla 2-3-4-5'!$C$11:$D$13,2,FALSE)))&gt;5,"ALTO","MEDIO")),"")</f>
        <v/>
      </c>
      <c r="F283" s="121" t="str">
        <f>IF(B283&lt;&gt;"",'Matriz Nº1 Identificación'!E283,"")</f>
        <v/>
      </c>
      <c r="G283" s="127"/>
      <c r="H283" s="127"/>
      <c r="I283" s="120" t="str">
        <f>IFERROR(IF((VLOOKUP(G283,'Tabla 2-3-4-5'!$C$11:$D$13,2,FALSE)*(VLOOKUP('Matriz Nº2 Análisis'!H283,'Tabla 2-3-4-5'!$C$11:$D$13,2,FALSE)))&lt;3,"BAJO",IF((VLOOKUP(G283,'Tabla 2-3-4-5'!$C$11:$D$13,2,FALSE)*(VLOOKUP('Matriz Nº2 Análisis'!H283,'Tabla 2-3-4-5'!$C$11:$D$13,2,FALSE)))&gt;5,"ALTO","MEDIO")),"")</f>
        <v/>
      </c>
      <c r="J283" s="2"/>
      <c r="K283" s="3"/>
      <c r="N283" s="3"/>
      <c r="O283" s="3"/>
      <c r="P283" s="3"/>
      <c r="Q283" s="3"/>
      <c r="R283" s="3"/>
      <c r="S283" s="3"/>
      <c r="T283" s="3"/>
      <c r="U283" s="3"/>
      <c r="V283" s="3"/>
      <c r="W283" s="3"/>
      <c r="X283" s="3"/>
      <c r="Y283" s="3"/>
      <c r="Z283" s="3"/>
      <c r="AA283" s="3"/>
      <c r="AB283" s="3"/>
      <c r="AC283" s="3"/>
    </row>
    <row r="284" spans="1:29" ht="83.25" customHeight="1" x14ac:dyDescent="0.35">
      <c r="A284" s="119" t="str">
        <f>'Matriz Nº1 Identificación'!A284</f>
        <v>31. 5</v>
      </c>
      <c r="B284" s="120" t="str">
        <f>IF('Matriz Nº1 Identificación'!B284&lt;&gt;"",'Matriz Nº1 Identificación'!F284,"")</f>
        <v/>
      </c>
      <c r="C284" s="127"/>
      <c r="D284" s="127"/>
      <c r="E284" s="120" t="str">
        <f>IFERROR(IF((VLOOKUP(C284,'Tabla 2-3-4-5'!$C$11:$D$13,2,FALSE)*(VLOOKUP('Matriz Nº2 Análisis'!D284,'Tabla 2-3-4-5'!$C$11:$D$13,2,FALSE)))&lt;3,"BAJO",IF((VLOOKUP(C284,'Tabla 2-3-4-5'!$C$11:$D$13,2,FALSE)*(VLOOKUP('Matriz Nº2 Análisis'!D284,'Tabla 2-3-4-5'!$C$11:$D$13,2,FALSE)))&gt;5,"ALTO","MEDIO")),"")</f>
        <v/>
      </c>
      <c r="F284" s="121" t="str">
        <f>IF(B284&lt;&gt;"",'Matriz Nº1 Identificación'!E284,"")</f>
        <v/>
      </c>
      <c r="G284" s="127"/>
      <c r="H284" s="127"/>
      <c r="I284" s="120" t="str">
        <f>IFERROR(IF((VLOOKUP(G284,'Tabla 2-3-4-5'!$C$11:$D$13,2,FALSE)*(VLOOKUP('Matriz Nº2 Análisis'!H284,'Tabla 2-3-4-5'!$C$11:$D$13,2,FALSE)))&lt;3,"BAJO",IF((VLOOKUP(G284,'Tabla 2-3-4-5'!$C$11:$D$13,2,FALSE)*(VLOOKUP('Matriz Nº2 Análisis'!H284,'Tabla 2-3-4-5'!$C$11:$D$13,2,FALSE)))&gt;5,"ALTO","MEDIO")),"")</f>
        <v/>
      </c>
      <c r="J284" s="2"/>
      <c r="K284" s="3"/>
      <c r="N284" s="3"/>
      <c r="O284" s="3"/>
      <c r="P284" s="3"/>
      <c r="Q284" s="3"/>
      <c r="R284" s="3"/>
      <c r="S284" s="3"/>
      <c r="T284" s="3"/>
      <c r="U284" s="3"/>
      <c r="V284" s="3"/>
      <c r="W284" s="3"/>
      <c r="X284" s="3"/>
      <c r="Y284" s="3"/>
      <c r="Z284" s="3"/>
      <c r="AA284" s="3"/>
      <c r="AB284" s="3"/>
      <c r="AC284" s="3"/>
    </row>
    <row r="285" spans="1:29" ht="83.25" customHeight="1" x14ac:dyDescent="0.35">
      <c r="A285" s="119" t="str">
        <f>'Matriz Nº1 Identificación'!A285</f>
        <v>31. 6</v>
      </c>
      <c r="B285" s="120" t="str">
        <f>IF('Matriz Nº1 Identificación'!B285&lt;&gt;"",'Matriz Nº1 Identificación'!F285,"")</f>
        <v/>
      </c>
      <c r="C285" s="127"/>
      <c r="D285" s="127"/>
      <c r="E285" s="120" t="str">
        <f>IFERROR(IF((VLOOKUP(C285,'Tabla 2-3-4-5'!$C$11:$D$13,2,FALSE)*(VLOOKUP('Matriz Nº2 Análisis'!D285,'Tabla 2-3-4-5'!$C$11:$D$13,2,FALSE)))&lt;3,"BAJO",IF((VLOOKUP(C285,'Tabla 2-3-4-5'!$C$11:$D$13,2,FALSE)*(VLOOKUP('Matriz Nº2 Análisis'!D285,'Tabla 2-3-4-5'!$C$11:$D$13,2,FALSE)))&gt;5,"ALTO","MEDIO")),"")</f>
        <v/>
      </c>
      <c r="F285" s="121" t="str">
        <f>IF(B285&lt;&gt;"",'Matriz Nº1 Identificación'!E285,"")</f>
        <v/>
      </c>
      <c r="G285" s="127"/>
      <c r="H285" s="127"/>
      <c r="I285" s="120" t="str">
        <f>IFERROR(IF((VLOOKUP(G285,'Tabla 2-3-4-5'!$C$11:$D$13,2,FALSE)*(VLOOKUP('Matriz Nº2 Análisis'!H285,'Tabla 2-3-4-5'!$C$11:$D$13,2,FALSE)))&lt;3,"BAJO",IF((VLOOKUP(G285,'Tabla 2-3-4-5'!$C$11:$D$13,2,FALSE)*(VLOOKUP('Matriz Nº2 Análisis'!H285,'Tabla 2-3-4-5'!$C$11:$D$13,2,FALSE)))&gt;5,"ALTO","MEDIO")),"")</f>
        <v/>
      </c>
      <c r="J285" s="2"/>
      <c r="K285" s="3"/>
      <c r="N285" s="3"/>
      <c r="O285" s="3"/>
      <c r="P285" s="3"/>
      <c r="Q285" s="3"/>
      <c r="R285" s="3"/>
      <c r="S285" s="3"/>
      <c r="T285" s="3"/>
      <c r="U285" s="3"/>
      <c r="V285" s="3"/>
      <c r="W285" s="3"/>
      <c r="X285" s="3"/>
      <c r="Y285" s="3"/>
      <c r="Z285" s="3"/>
      <c r="AA285" s="3"/>
      <c r="AB285" s="3"/>
      <c r="AC285" s="3"/>
    </row>
    <row r="286" spans="1:29" ht="83.25" customHeight="1" thickBot="1" x14ac:dyDescent="0.4">
      <c r="A286" s="119" t="str">
        <f>'Matriz Nº1 Identificación'!A286</f>
        <v>31. 7</v>
      </c>
      <c r="B286" s="120" t="str">
        <f>IF('Matriz Nº1 Identificación'!B286&lt;&gt;"",'Matriz Nº1 Identificación'!F286,"")</f>
        <v/>
      </c>
      <c r="C286" s="127"/>
      <c r="D286" s="127"/>
      <c r="E286" s="120" t="str">
        <f>IFERROR(IF((VLOOKUP(C286,'Tabla 2-3-4-5'!$C$11:$D$13,2,FALSE)*(VLOOKUP('Matriz Nº2 Análisis'!D286,'Tabla 2-3-4-5'!$C$11:$D$13,2,FALSE)))&lt;3,"BAJO",IF((VLOOKUP(C286,'Tabla 2-3-4-5'!$C$11:$D$13,2,FALSE)*(VLOOKUP('Matriz Nº2 Análisis'!D286,'Tabla 2-3-4-5'!$C$11:$D$13,2,FALSE)))&gt;5,"ALTO","MEDIO")),"")</f>
        <v/>
      </c>
      <c r="F286" s="121" t="str">
        <f>IF(B286&lt;&gt;"",'Matriz Nº1 Identificación'!E286,"")</f>
        <v/>
      </c>
      <c r="G286" s="127"/>
      <c r="H286" s="127"/>
      <c r="I286" s="120" t="str">
        <f>IFERROR(IF((VLOOKUP(G286,'Tabla 2-3-4-5'!$C$11:$D$13,2,FALSE)*(VLOOKUP('Matriz Nº2 Análisis'!H286,'Tabla 2-3-4-5'!$C$11:$D$13,2,FALSE)))&lt;3,"BAJO",IF((VLOOKUP(G286,'Tabla 2-3-4-5'!$C$11:$D$13,2,FALSE)*(VLOOKUP('Matriz Nº2 Análisis'!H286,'Tabla 2-3-4-5'!$C$11:$D$13,2,FALSE)))&gt;5,"ALTO","MEDIO")),"")</f>
        <v/>
      </c>
      <c r="J286" s="2"/>
      <c r="K286" s="3"/>
      <c r="N286" s="3"/>
      <c r="O286" s="3"/>
      <c r="P286" s="3"/>
      <c r="Q286" s="3"/>
      <c r="R286" s="3"/>
      <c r="S286" s="3"/>
      <c r="T286" s="3"/>
      <c r="U286" s="3"/>
      <c r="V286" s="3"/>
      <c r="W286" s="3"/>
      <c r="X286" s="3"/>
      <c r="Y286" s="3"/>
      <c r="Z286" s="3"/>
      <c r="AA286" s="3"/>
      <c r="AB286" s="3"/>
      <c r="AC286" s="3"/>
    </row>
    <row r="287" spans="1:29" ht="39.9" customHeight="1" thickBot="1" x14ac:dyDescent="0.4">
      <c r="A287" s="181" t="str">
        <f>'Matriz Nº1 Identificación'!A287</f>
        <v xml:space="preserve">Objetivo Estratégico: </v>
      </c>
      <c r="B287" s="477">
        <f>+'Matriz Nº1 Identificación'!B287:H287</f>
        <v>0</v>
      </c>
      <c r="C287" s="478"/>
      <c r="D287" s="478"/>
      <c r="E287" s="478"/>
      <c r="F287" s="478"/>
      <c r="G287" s="478"/>
      <c r="H287" s="478"/>
      <c r="I287" s="479"/>
      <c r="J287" s="117"/>
    </row>
    <row r="288" spans="1:29" ht="39.9" customHeight="1" x14ac:dyDescent="0.35">
      <c r="A288" s="182" t="str">
        <f>'Matriz Nº1 Identificación'!A288</f>
        <v>Objetivo táctico</v>
      </c>
      <c r="B288" s="480" t="str">
        <f>+'Matriz Nº1 Identificación'!B288:H288</f>
        <v xml:space="preserve">32. </v>
      </c>
      <c r="C288" s="481"/>
      <c r="D288" s="481"/>
      <c r="E288" s="481"/>
      <c r="F288" s="481"/>
      <c r="G288" s="481"/>
      <c r="H288" s="481"/>
      <c r="I288" s="482"/>
      <c r="J288" s="117"/>
    </row>
    <row r="289" spans="1:29" ht="83.25" customHeight="1" x14ac:dyDescent="0.35">
      <c r="A289" s="119" t="str">
        <f>'Matriz Nº1 Identificación'!A289</f>
        <v>32. 1</v>
      </c>
      <c r="B289" s="120" t="str">
        <f>IF('Matriz Nº1 Identificación'!B289&lt;&gt;"",'Matriz Nº1 Identificación'!F289,"")</f>
        <v/>
      </c>
      <c r="C289" s="127"/>
      <c r="D289" s="127"/>
      <c r="E289" s="120" t="str">
        <f>IFERROR(IF((VLOOKUP(C289,'Tabla 2-3-4-5'!$C$11:$D$13,2,FALSE)*(VLOOKUP('Matriz Nº2 Análisis'!D289,'Tabla 2-3-4-5'!$C$11:$D$13,2,FALSE)))&lt;3,"BAJO",IF((VLOOKUP(C289,'Tabla 2-3-4-5'!$C$11:$D$13,2,FALSE)*(VLOOKUP('Matriz Nº2 Análisis'!D289,'Tabla 2-3-4-5'!$C$11:$D$13,2,FALSE)))&gt;5,"ALTO","MEDIO")),"")</f>
        <v/>
      </c>
      <c r="F289" s="121" t="str">
        <f>IF(B289&lt;&gt;"",'Matriz Nº1 Identificación'!E289,"")</f>
        <v/>
      </c>
      <c r="G289" s="127"/>
      <c r="H289" s="127"/>
      <c r="I289" s="120" t="str">
        <f>IFERROR(IF((VLOOKUP(G289,'Tabla 2-3-4-5'!$C$11:$D$13,2,FALSE)*(VLOOKUP('Matriz Nº2 Análisis'!H289,'Tabla 2-3-4-5'!$C$11:$D$13,2,FALSE)))&lt;3,"BAJO",IF((VLOOKUP(G289,'Tabla 2-3-4-5'!$C$11:$D$13,2,FALSE)*(VLOOKUP('Matriz Nº2 Análisis'!H289,'Tabla 2-3-4-5'!$C$11:$D$13,2,FALSE)))&gt;5,"ALTO","MEDIO")),"")</f>
        <v/>
      </c>
      <c r="J289" s="2"/>
      <c r="K289" s="3"/>
      <c r="N289" s="3"/>
      <c r="O289" s="3"/>
      <c r="P289" s="3"/>
      <c r="Q289" s="3"/>
      <c r="R289" s="3"/>
      <c r="S289" s="3"/>
      <c r="T289" s="3"/>
      <c r="U289" s="3"/>
      <c r="V289" s="3"/>
      <c r="W289" s="3"/>
      <c r="X289" s="3"/>
      <c r="Y289" s="3"/>
      <c r="Z289" s="3"/>
      <c r="AA289" s="3"/>
      <c r="AB289" s="3"/>
      <c r="AC289" s="3"/>
    </row>
    <row r="290" spans="1:29" ht="83.25" customHeight="1" x14ac:dyDescent="0.35">
      <c r="A290" s="119" t="str">
        <f>'Matriz Nº1 Identificación'!A290</f>
        <v>32. 2</v>
      </c>
      <c r="B290" s="120" t="str">
        <f>IF('Matriz Nº1 Identificación'!B290&lt;&gt;"",'Matriz Nº1 Identificación'!F290,"")</f>
        <v/>
      </c>
      <c r="C290" s="127"/>
      <c r="D290" s="127"/>
      <c r="E290" s="120" t="str">
        <f>IFERROR(IF((VLOOKUP(C290,'Tabla 2-3-4-5'!$C$11:$D$13,2,FALSE)*(VLOOKUP('Matriz Nº2 Análisis'!D290,'Tabla 2-3-4-5'!$C$11:$D$13,2,FALSE)))&lt;3,"BAJO",IF((VLOOKUP(C290,'Tabla 2-3-4-5'!$C$11:$D$13,2,FALSE)*(VLOOKUP('Matriz Nº2 Análisis'!D290,'Tabla 2-3-4-5'!$C$11:$D$13,2,FALSE)))&gt;5,"ALTO","MEDIO")),"")</f>
        <v/>
      </c>
      <c r="F290" s="121" t="str">
        <f>IF(B290&lt;&gt;"",'Matriz Nº1 Identificación'!E290,"")</f>
        <v/>
      </c>
      <c r="G290" s="127"/>
      <c r="H290" s="127"/>
      <c r="I290" s="120" t="str">
        <f>IFERROR(IF((VLOOKUP(G290,'Tabla 2-3-4-5'!$C$11:$D$13,2,FALSE)*(VLOOKUP('Matriz Nº2 Análisis'!H290,'Tabla 2-3-4-5'!$C$11:$D$13,2,FALSE)))&lt;3,"BAJO",IF((VLOOKUP(G290,'Tabla 2-3-4-5'!$C$11:$D$13,2,FALSE)*(VLOOKUP('Matriz Nº2 Análisis'!H290,'Tabla 2-3-4-5'!$C$11:$D$13,2,FALSE)))&gt;5,"ALTO","MEDIO")),"")</f>
        <v/>
      </c>
      <c r="J290" s="2"/>
      <c r="K290" s="3"/>
      <c r="N290" s="3"/>
      <c r="O290" s="3"/>
      <c r="P290" s="3"/>
      <c r="Q290" s="3"/>
      <c r="R290" s="3"/>
      <c r="S290" s="3"/>
      <c r="T290" s="3"/>
      <c r="U290" s="3"/>
      <c r="V290" s="3"/>
      <c r="W290" s="3"/>
      <c r="X290" s="3"/>
      <c r="Y290" s="3"/>
      <c r="Z290" s="3"/>
      <c r="AA290" s="3"/>
      <c r="AB290" s="3"/>
      <c r="AC290" s="3"/>
    </row>
    <row r="291" spans="1:29" ht="83.25" customHeight="1" x14ac:dyDescent="0.35">
      <c r="A291" s="119" t="str">
        <f>'Matriz Nº1 Identificación'!A291</f>
        <v>32. 3</v>
      </c>
      <c r="B291" s="120" t="str">
        <f>IF('Matriz Nº1 Identificación'!B291&lt;&gt;"",'Matriz Nº1 Identificación'!F291,"")</f>
        <v/>
      </c>
      <c r="C291" s="127"/>
      <c r="D291" s="127"/>
      <c r="E291" s="120" t="str">
        <f>IFERROR(IF((VLOOKUP(C291,'Tabla 2-3-4-5'!$C$11:$D$13,2,FALSE)*(VLOOKUP('Matriz Nº2 Análisis'!D291,'Tabla 2-3-4-5'!$C$11:$D$13,2,FALSE)))&lt;3,"BAJO",IF((VLOOKUP(C291,'Tabla 2-3-4-5'!$C$11:$D$13,2,FALSE)*(VLOOKUP('Matriz Nº2 Análisis'!D291,'Tabla 2-3-4-5'!$C$11:$D$13,2,FALSE)))&gt;5,"ALTO","MEDIO")),"")</f>
        <v/>
      </c>
      <c r="F291" s="121" t="str">
        <f>IF(B291&lt;&gt;"",'Matriz Nº1 Identificación'!E291,"")</f>
        <v/>
      </c>
      <c r="G291" s="127"/>
      <c r="H291" s="127"/>
      <c r="I291" s="120" t="str">
        <f>IFERROR(IF((VLOOKUP(G291,'Tabla 2-3-4-5'!$C$11:$D$13,2,FALSE)*(VLOOKUP('Matriz Nº2 Análisis'!H291,'Tabla 2-3-4-5'!$C$11:$D$13,2,FALSE)))&lt;3,"BAJO",IF((VLOOKUP(G291,'Tabla 2-3-4-5'!$C$11:$D$13,2,FALSE)*(VLOOKUP('Matriz Nº2 Análisis'!H291,'Tabla 2-3-4-5'!$C$11:$D$13,2,FALSE)))&gt;5,"ALTO","MEDIO")),"")</f>
        <v/>
      </c>
      <c r="J291" s="2"/>
      <c r="K291" s="3"/>
      <c r="N291" s="3"/>
      <c r="O291" s="3"/>
      <c r="P291" s="3"/>
      <c r="Q291" s="3"/>
      <c r="R291" s="3"/>
      <c r="S291" s="3"/>
      <c r="T291" s="3"/>
      <c r="U291" s="3"/>
      <c r="V291" s="3"/>
      <c r="W291" s="3"/>
      <c r="X291" s="3"/>
      <c r="Y291" s="3"/>
      <c r="Z291" s="3"/>
      <c r="AA291" s="3"/>
      <c r="AB291" s="3"/>
      <c r="AC291" s="3"/>
    </row>
    <row r="292" spans="1:29" ht="83.25" customHeight="1" x14ac:dyDescent="0.35">
      <c r="A292" s="119" t="str">
        <f>'Matriz Nº1 Identificación'!A292</f>
        <v>32. 4</v>
      </c>
      <c r="B292" s="120" t="str">
        <f>IF('Matriz Nº1 Identificación'!B292&lt;&gt;"",'Matriz Nº1 Identificación'!F292,"")</f>
        <v/>
      </c>
      <c r="C292" s="127"/>
      <c r="D292" s="127"/>
      <c r="E292" s="120" t="str">
        <f>IFERROR(IF((VLOOKUP(C292,'Tabla 2-3-4-5'!$C$11:$D$13,2,FALSE)*(VLOOKUP('Matriz Nº2 Análisis'!D292,'Tabla 2-3-4-5'!$C$11:$D$13,2,FALSE)))&lt;3,"BAJO",IF((VLOOKUP(C292,'Tabla 2-3-4-5'!$C$11:$D$13,2,FALSE)*(VLOOKUP('Matriz Nº2 Análisis'!D292,'Tabla 2-3-4-5'!$C$11:$D$13,2,FALSE)))&gt;5,"ALTO","MEDIO")),"")</f>
        <v/>
      </c>
      <c r="F292" s="121" t="str">
        <f>IF(B292&lt;&gt;"",'Matriz Nº1 Identificación'!E292,"")</f>
        <v/>
      </c>
      <c r="G292" s="127"/>
      <c r="H292" s="127"/>
      <c r="I292" s="120" t="str">
        <f>IFERROR(IF((VLOOKUP(G292,'Tabla 2-3-4-5'!$C$11:$D$13,2,FALSE)*(VLOOKUP('Matriz Nº2 Análisis'!H292,'Tabla 2-3-4-5'!$C$11:$D$13,2,FALSE)))&lt;3,"BAJO",IF((VLOOKUP(G292,'Tabla 2-3-4-5'!$C$11:$D$13,2,FALSE)*(VLOOKUP('Matriz Nº2 Análisis'!H292,'Tabla 2-3-4-5'!$C$11:$D$13,2,FALSE)))&gt;5,"ALTO","MEDIO")),"")</f>
        <v/>
      </c>
      <c r="J292" s="2"/>
      <c r="K292" s="3"/>
      <c r="N292" s="3"/>
      <c r="O292" s="3"/>
      <c r="P292" s="3"/>
      <c r="Q292" s="3"/>
      <c r="R292" s="3"/>
      <c r="S292" s="3"/>
      <c r="T292" s="3"/>
      <c r="U292" s="3"/>
      <c r="V292" s="3"/>
      <c r="W292" s="3"/>
      <c r="X292" s="3"/>
      <c r="Y292" s="3"/>
      <c r="Z292" s="3"/>
      <c r="AA292" s="3"/>
      <c r="AB292" s="3"/>
      <c r="AC292" s="3"/>
    </row>
    <row r="293" spans="1:29" ht="83.25" customHeight="1" x14ac:dyDescent="0.35">
      <c r="A293" s="119" t="str">
        <f>'Matriz Nº1 Identificación'!A293</f>
        <v>32. 5</v>
      </c>
      <c r="B293" s="120" t="str">
        <f>IF('Matriz Nº1 Identificación'!B293&lt;&gt;"",'Matriz Nº1 Identificación'!F293,"")</f>
        <v/>
      </c>
      <c r="C293" s="127"/>
      <c r="D293" s="127"/>
      <c r="E293" s="120" t="str">
        <f>IFERROR(IF((VLOOKUP(C293,'Tabla 2-3-4-5'!$C$11:$D$13,2,FALSE)*(VLOOKUP('Matriz Nº2 Análisis'!D293,'Tabla 2-3-4-5'!$C$11:$D$13,2,FALSE)))&lt;3,"BAJO",IF((VLOOKUP(C293,'Tabla 2-3-4-5'!$C$11:$D$13,2,FALSE)*(VLOOKUP('Matriz Nº2 Análisis'!D293,'Tabla 2-3-4-5'!$C$11:$D$13,2,FALSE)))&gt;5,"ALTO","MEDIO")),"")</f>
        <v/>
      </c>
      <c r="F293" s="121" t="str">
        <f>IF(B293&lt;&gt;"",'Matriz Nº1 Identificación'!E293,"")</f>
        <v/>
      </c>
      <c r="G293" s="127"/>
      <c r="H293" s="127"/>
      <c r="I293" s="120" t="str">
        <f>IFERROR(IF((VLOOKUP(G293,'Tabla 2-3-4-5'!$C$11:$D$13,2,FALSE)*(VLOOKUP('Matriz Nº2 Análisis'!H293,'Tabla 2-3-4-5'!$C$11:$D$13,2,FALSE)))&lt;3,"BAJO",IF((VLOOKUP(G293,'Tabla 2-3-4-5'!$C$11:$D$13,2,FALSE)*(VLOOKUP('Matriz Nº2 Análisis'!H293,'Tabla 2-3-4-5'!$C$11:$D$13,2,FALSE)))&gt;5,"ALTO","MEDIO")),"")</f>
        <v/>
      </c>
      <c r="J293" s="2"/>
      <c r="K293" s="3"/>
      <c r="N293" s="3"/>
      <c r="O293" s="3"/>
      <c r="P293" s="3"/>
      <c r="Q293" s="3"/>
      <c r="R293" s="3"/>
      <c r="S293" s="3"/>
      <c r="T293" s="3"/>
      <c r="U293" s="3"/>
      <c r="V293" s="3"/>
      <c r="W293" s="3"/>
      <c r="X293" s="3"/>
      <c r="Y293" s="3"/>
      <c r="Z293" s="3"/>
      <c r="AA293" s="3"/>
      <c r="AB293" s="3"/>
      <c r="AC293" s="3"/>
    </row>
    <row r="294" spans="1:29" ht="83.25" customHeight="1" x14ac:dyDescent="0.35">
      <c r="A294" s="119" t="str">
        <f>'Matriz Nº1 Identificación'!A294</f>
        <v>32. 6</v>
      </c>
      <c r="B294" s="120" t="str">
        <f>IF('Matriz Nº1 Identificación'!B294&lt;&gt;"",'Matriz Nº1 Identificación'!F294,"")</f>
        <v/>
      </c>
      <c r="C294" s="127"/>
      <c r="D294" s="127"/>
      <c r="E294" s="120" t="str">
        <f>IFERROR(IF((VLOOKUP(C294,'Tabla 2-3-4-5'!$C$11:$D$13,2,FALSE)*(VLOOKUP('Matriz Nº2 Análisis'!D294,'Tabla 2-3-4-5'!$C$11:$D$13,2,FALSE)))&lt;3,"BAJO",IF((VLOOKUP(C294,'Tabla 2-3-4-5'!$C$11:$D$13,2,FALSE)*(VLOOKUP('Matriz Nº2 Análisis'!D294,'Tabla 2-3-4-5'!$C$11:$D$13,2,FALSE)))&gt;5,"ALTO","MEDIO")),"")</f>
        <v/>
      </c>
      <c r="F294" s="121" t="str">
        <f>IF(B294&lt;&gt;"",'Matriz Nº1 Identificación'!E294,"")</f>
        <v/>
      </c>
      <c r="G294" s="127"/>
      <c r="H294" s="127"/>
      <c r="I294" s="120" t="str">
        <f>IFERROR(IF((VLOOKUP(G294,'Tabla 2-3-4-5'!$C$11:$D$13,2,FALSE)*(VLOOKUP('Matriz Nº2 Análisis'!H294,'Tabla 2-3-4-5'!$C$11:$D$13,2,FALSE)))&lt;3,"BAJO",IF((VLOOKUP(G294,'Tabla 2-3-4-5'!$C$11:$D$13,2,FALSE)*(VLOOKUP('Matriz Nº2 Análisis'!H294,'Tabla 2-3-4-5'!$C$11:$D$13,2,FALSE)))&gt;5,"ALTO","MEDIO")),"")</f>
        <v/>
      </c>
      <c r="J294" s="2"/>
      <c r="K294" s="3"/>
      <c r="N294" s="3"/>
      <c r="O294" s="3"/>
      <c r="P294" s="3"/>
      <c r="Q294" s="3"/>
      <c r="R294" s="3"/>
      <c r="S294" s="3"/>
      <c r="T294" s="3"/>
      <c r="U294" s="3"/>
      <c r="V294" s="3"/>
      <c r="W294" s="3"/>
      <c r="X294" s="3"/>
      <c r="Y294" s="3"/>
      <c r="Z294" s="3"/>
      <c r="AA294" s="3"/>
      <c r="AB294" s="3"/>
      <c r="AC294" s="3"/>
    </row>
    <row r="295" spans="1:29" ht="83.25" customHeight="1" thickBot="1" x14ac:dyDescent="0.4">
      <c r="A295" s="119" t="str">
        <f>'Matriz Nº1 Identificación'!A295</f>
        <v>32. 7</v>
      </c>
      <c r="B295" s="120" t="str">
        <f>IF('Matriz Nº1 Identificación'!B295&lt;&gt;"",'Matriz Nº1 Identificación'!F295,"")</f>
        <v/>
      </c>
      <c r="C295" s="127"/>
      <c r="D295" s="127"/>
      <c r="E295" s="120" t="str">
        <f>IFERROR(IF((VLOOKUP(C295,'Tabla 2-3-4-5'!$C$11:$D$13,2,FALSE)*(VLOOKUP('Matriz Nº2 Análisis'!D295,'Tabla 2-3-4-5'!$C$11:$D$13,2,FALSE)))&lt;3,"BAJO",IF((VLOOKUP(C295,'Tabla 2-3-4-5'!$C$11:$D$13,2,FALSE)*(VLOOKUP('Matriz Nº2 Análisis'!D295,'Tabla 2-3-4-5'!$C$11:$D$13,2,FALSE)))&gt;5,"ALTO","MEDIO")),"")</f>
        <v/>
      </c>
      <c r="F295" s="121" t="str">
        <f>IF(B295&lt;&gt;"",'Matriz Nº1 Identificación'!E295,"")</f>
        <v/>
      </c>
      <c r="G295" s="127"/>
      <c r="H295" s="127"/>
      <c r="I295" s="120" t="str">
        <f>IFERROR(IF((VLOOKUP(G295,'Tabla 2-3-4-5'!$C$11:$D$13,2,FALSE)*(VLOOKUP('Matriz Nº2 Análisis'!H295,'Tabla 2-3-4-5'!$C$11:$D$13,2,FALSE)))&lt;3,"BAJO",IF((VLOOKUP(G295,'Tabla 2-3-4-5'!$C$11:$D$13,2,FALSE)*(VLOOKUP('Matriz Nº2 Análisis'!H295,'Tabla 2-3-4-5'!$C$11:$D$13,2,FALSE)))&gt;5,"ALTO","MEDIO")),"")</f>
        <v/>
      </c>
      <c r="J295" s="2"/>
      <c r="K295" s="3"/>
      <c r="N295" s="3"/>
      <c r="O295" s="3"/>
      <c r="P295" s="3"/>
      <c r="Q295" s="3"/>
      <c r="R295" s="3"/>
      <c r="S295" s="3"/>
      <c r="T295" s="3"/>
      <c r="U295" s="3"/>
      <c r="V295" s="3"/>
      <c r="W295" s="3"/>
      <c r="X295" s="3"/>
      <c r="Y295" s="3"/>
      <c r="Z295" s="3"/>
      <c r="AA295" s="3"/>
      <c r="AB295" s="3"/>
      <c r="AC295" s="3"/>
    </row>
    <row r="296" spans="1:29" ht="39.9" customHeight="1" thickBot="1" x14ac:dyDescent="0.4">
      <c r="A296" s="181" t="str">
        <f>'Matriz Nº1 Identificación'!A296</f>
        <v xml:space="preserve">Objetivo Estratégico: </v>
      </c>
      <c r="B296" s="477">
        <f>+'Matriz Nº1 Identificación'!B296:H296</f>
        <v>0</v>
      </c>
      <c r="C296" s="478"/>
      <c r="D296" s="478"/>
      <c r="E296" s="478"/>
      <c r="F296" s="478"/>
      <c r="G296" s="478"/>
      <c r="H296" s="478"/>
      <c r="I296" s="479"/>
      <c r="J296" s="117"/>
    </row>
    <row r="297" spans="1:29" ht="39.9" customHeight="1" x14ac:dyDescent="0.35">
      <c r="A297" s="182" t="str">
        <f>'Matriz Nº1 Identificación'!A297</f>
        <v>Objetivo táctico</v>
      </c>
      <c r="B297" s="480" t="str">
        <f>+'Matriz Nº1 Identificación'!B297:H297</f>
        <v xml:space="preserve">33. </v>
      </c>
      <c r="C297" s="481"/>
      <c r="D297" s="481"/>
      <c r="E297" s="481"/>
      <c r="F297" s="481"/>
      <c r="G297" s="481"/>
      <c r="H297" s="481"/>
      <c r="I297" s="482"/>
      <c r="J297" s="117"/>
    </row>
    <row r="298" spans="1:29" ht="83.25" customHeight="1" x14ac:dyDescent="0.35">
      <c r="A298" s="119" t="str">
        <f>'Matriz Nº1 Identificación'!A298</f>
        <v>33. 1</v>
      </c>
      <c r="B298" s="120" t="str">
        <f>IF('Matriz Nº1 Identificación'!B298&lt;&gt;"",'Matriz Nº1 Identificación'!F298,"")</f>
        <v/>
      </c>
      <c r="C298" s="127"/>
      <c r="D298" s="127"/>
      <c r="E298" s="120" t="str">
        <f>IFERROR(IF((VLOOKUP(C298,'Tabla 2-3-4-5'!$C$11:$D$13,2,FALSE)*(VLOOKUP('Matriz Nº2 Análisis'!D298,'Tabla 2-3-4-5'!$C$11:$D$13,2,FALSE)))&lt;3,"BAJO",IF((VLOOKUP(C298,'Tabla 2-3-4-5'!$C$11:$D$13,2,FALSE)*(VLOOKUP('Matriz Nº2 Análisis'!D298,'Tabla 2-3-4-5'!$C$11:$D$13,2,FALSE)))&gt;5,"ALTO","MEDIO")),"")</f>
        <v/>
      </c>
      <c r="F298" s="121" t="str">
        <f>IF(B298&lt;&gt;"",'Matriz Nº1 Identificación'!E298,"")</f>
        <v/>
      </c>
      <c r="G298" s="127"/>
      <c r="H298" s="127"/>
      <c r="I298" s="120" t="str">
        <f>IFERROR(IF((VLOOKUP(G298,'Tabla 2-3-4-5'!$C$11:$D$13,2,FALSE)*(VLOOKUP('Matriz Nº2 Análisis'!H298,'Tabla 2-3-4-5'!$C$11:$D$13,2,FALSE)))&lt;3,"BAJO",IF((VLOOKUP(G298,'Tabla 2-3-4-5'!$C$11:$D$13,2,FALSE)*(VLOOKUP('Matriz Nº2 Análisis'!H298,'Tabla 2-3-4-5'!$C$11:$D$13,2,FALSE)))&gt;5,"ALTO","MEDIO")),"")</f>
        <v/>
      </c>
      <c r="J298" s="2"/>
      <c r="K298" s="3"/>
      <c r="N298" s="3"/>
      <c r="O298" s="3"/>
      <c r="P298" s="3"/>
      <c r="Q298" s="3"/>
      <c r="R298" s="3"/>
      <c r="S298" s="3"/>
      <c r="T298" s="3"/>
      <c r="U298" s="3"/>
      <c r="V298" s="3"/>
      <c r="W298" s="3"/>
      <c r="X298" s="3"/>
      <c r="Y298" s="3"/>
      <c r="Z298" s="3"/>
      <c r="AA298" s="3"/>
      <c r="AB298" s="3"/>
      <c r="AC298" s="3"/>
    </row>
    <row r="299" spans="1:29" ht="83.25" customHeight="1" x14ac:dyDescent="0.35">
      <c r="A299" s="119" t="str">
        <f>'Matriz Nº1 Identificación'!A299</f>
        <v>33. 2</v>
      </c>
      <c r="B299" s="120" t="str">
        <f>IF('Matriz Nº1 Identificación'!B299&lt;&gt;"",'Matriz Nº1 Identificación'!F299,"")</f>
        <v/>
      </c>
      <c r="C299" s="127"/>
      <c r="D299" s="127"/>
      <c r="E299" s="120" t="str">
        <f>IFERROR(IF((VLOOKUP(C299,'Tabla 2-3-4-5'!$C$11:$D$13,2,FALSE)*(VLOOKUP('Matriz Nº2 Análisis'!D299,'Tabla 2-3-4-5'!$C$11:$D$13,2,FALSE)))&lt;3,"BAJO",IF((VLOOKUP(C299,'Tabla 2-3-4-5'!$C$11:$D$13,2,FALSE)*(VLOOKUP('Matriz Nº2 Análisis'!D299,'Tabla 2-3-4-5'!$C$11:$D$13,2,FALSE)))&gt;5,"ALTO","MEDIO")),"")</f>
        <v/>
      </c>
      <c r="F299" s="121" t="str">
        <f>IF(B299&lt;&gt;"",'Matriz Nº1 Identificación'!E299,"")</f>
        <v/>
      </c>
      <c r="G299" s="127"/>
      <c r="H299" s="127"/>
      <c r="I299" s="120" t="str">
        <f>IFERROR(IF((VLOOKUP(G299,'Tabla 2-3-4-5'!$C$11:$D$13,2,FALSE)*(VLOOKUP('Matriz Nº2 Análisis'!H299,'Tabla 2-3-4-5'!$C$11:$D$13,2,FALSE)))&lt;3,"BAJO",IF((VLOOKUP(G299,'Tabla 2-3-4-5'!$C$11:$D$13,2,FALSE)*(VLOOKUP('Matriz Nº2 Análisis'!H299,'Tabla 2-3-4-5'!$C$11:$D$13,2,FALSE)))&gt;5,"ALTO","MEDIO")),"")</f>
        <v/>
      </c>
      <c r="J299" s="2"/>
      <c r="K299" s="3"/>
      <c r="N299" s="3"/>
      <c r="O299" s="3"/>
      <c r="P299" s="3"/>
      <c r="Q299" s="3"/>
      <c r="R299" s="3"/>
      <c r="S299" s="3"/>
      <c r="T299" s="3"/>
      <c r="U299" s="3"/>
      <c r="V299" s="3"/>
      <c r="W299" s="3"/>
      <c r="X299" s="3"/>
      <c r="Y299" s="3"/>
      <c r="Z299" s="3"/>
      <c r="AA299" s="3"/>
      <c r="AB299" s="3"/>
      <c r="AC299" s="3"/>
    </row>
    <row r="300" spans="1:29" ht="83.25" customHeight="1" x14ac:dyDescent="0.35">
      <c r="A300" s="119" t="str">
        <f>'Matriz Nº1 Identificación'!A300</f>
        <v>33. 3</v>
      </c>
      <c r="B300" s="120" t="str">
        <f>IF('Matriz Nº1 Identificación'!B300&lt;&gt;"",'Matriz Nº1 Identificación'!F300,"")</f>
        <v/>
      </c>
      <c r="C300" s="127"/>
      <c r="D300" s="127"/>
      <c r="E300" s="120" t="str">
        <f>IFERROR(IF((VLOOKUP(C300,'Tabla 2-3-4-5'!$C$11:$D$13,2,FALSE)*(VLOOKUP('Matriz Nº2 Análisis'!D300,'Tabla 2-3-4-5'!$C$11:$D$13,2,FALSE)))&lt;3,"BAJO",IF((VLOOKUP(C300,'Tabla 2-3-4-5'!$C$11:$D$13,2,FALSE)*(VLOOKUP('Matriz Nº2 Análisis'!D300,'Tabla 2-3-4-5'!$C$11:$D$13,2,FALSE)))&gt;5,"ALTO","MEDIO")),"")</f>
        <v/>
      </c>
      <c r="F300" s="121" t="str">
        <f>IF(B300&lt;&gt;"",'Matriz Nº1 Identificación'!E300,"")</f>
        <v/>
      </c>
      <c r="G300" s="127"/>
      <c r="H300" s="127"/>
      <c r="I300" s="120" t="str">
        <f>IFERROR(IF((VLOOKUP(G300,'Tabla 2-3-4-5'!$C$11:$D$13,2,FALSE)*(VLOOKUP('Matriz Nº2 Análisis'!H300,'Tabla 2-3-4-5'!$C$11:$D$13,2,FALSE)))&lt;3,"BAJO",IF((VLOOKUP(G300,'Tabla 2-3-4-5'!$C$11:$D$13,2,FALSE)*(VLOOKUP('Matriz Nº2 Análisis'!H300,'Tabla 2-3-4-5'!$C$11:$D$13,2,FALSE)))&gt;5,"ALTO","MEDIO")),"")</f>
        <v/>
      </c>
      <c r="J300" s="2"/>
      <c r="K300" s="3"/>
      <c r="N300" s="3"/>
      <c r="O300" s="3"/>
      <c r="P300" s="3"/>
      <c r="Q300" s="3"/>
      <c r="R300" s="3"/>
      <c r="S300" s="3"/>
      <c r="T300" s="3"/>
      <c r="U300" s="3"/>
      <c r="V300" s="3"/>
      <c r="W300" s="3"/>
      <c r="X300" s="3"/>
      <c r="Y300" s="3"/>
      <c r="Z300" s="3"/>
      <c r="AA300" s="3"/>
      <c r="AB300" s="3"/>
      <c r="AC300" s="3"/>
    </row>
    <row r="301" spans="1:29" ht="83.25" customHeight="1" x14ac:dyDescent="0.35">
      <c r="A301" s="119" t="str">
        <f>'Matriz Nº1 Identificación'!A301</f>
        <v>33. 4</v>
      </c>
      <c r="B301" s="120" t="str">
        <f>IF('Matriz Nº1 Identificación'!B301&lt;&gt;"",'Matriz Nº1 Identificación'!F301,"")</f>
        <v/>
      </c>
      <c r="C301" s="127"/>
      <c r="D301" s="127"/>
      <c r="E301" s="120" t="str">
        <f>IFERROR(IF((VLOOKUP(C301,'Tabla 2-3-4-5'!$C$11:$D$13,2,FALSE)*(VLOOKUP('Matriz Nº2 Análisis'!D301,'Tabla 2-3-4-5'!$C$11:$D$13,2,FALSE)))&lt;3,"BAJO",IF((VLOOKUP(C301,'Tabla 2-3-4-5'!$C$11:$D$13,2,FALSE)*(VLOOKUP('Matriz Nº2 Análisis'!D301,'Tabla 2-3-4-5'!$C$11:$D$13,2,FALSE)))&gt;5,"ALTO","MEDIO")),"")</f>
        <v/>
      </c>
      <c r="F301" s="121" t="str">
        <f>IF(B301&lt;&gt;"",'Matriz Nº1 Identificación'!E301,"")</f>
        <v/>
      </c>
      <c r="G301" s="127"/>
      <c r="H301" s="127"/>
      <c r="I301" s="120" t="str">
        <f>IFERROR(IF((VLOOKUP(G301,'Tabla 2-3-4-5'!$C$11:$D$13,2,FALSE)*(VLOOKUP('Matriz Nº2 Análisis'!H301,'Tabla 2-3-4-5'!$C$11:$D$13,2,FALSE)))&lt;3,"BAJO",IF((VLOOKUP(G301,'Tabla 2-3-4-5'!$C$11:$D$13,2,FALSE)*(VLOOKUP('Matriz Nº2 Análisis'!H301,'Tabla 2-3-4-5'!$C$11:$D$13,2,FALSE)))&gt;5,"ALTO","MEDIO")),"")</f>
        <v/>
      </c>
      <c r="J301" s="2"/>
      <c r="K301" s="3"/>
      <c r="N301" s="3"/>
      <c r="O301" s="3"/>
      <c r="P301" s="3"/>
      <c r="Q301" s="3"/>
      <c r="R301" s="3"/>
      <c r="S301" s="3"/>
      <c r="T301" s="3"/>
      <c r="U301" s="3"/>
      <c r="V301" s="3"/>
      <c r="W301" s="3"/>
      <c r="X301" s="3"/>
      <c r="Y301" s="3"/>
      <c r="Z301" s="3"/>
      <c r="AA301" s="3"/>
      <c r="AB301" s="3"/>
      <c r="AC301" s="3"/>
    </row>
    <row r="302" spans="1:29" ht="83.25" customHeight="1" x14ac:dyDescent="0.35">
      <c r="A302" s="119" t="str">
        <f>'Matriz Nº1 Identificación'!A302</f>
        <v>33. 5</v>
      </c>
      <c r="B302" s="120" t="str">
        <f>IF('Matriz Nº1 Identificación'!B302&lt;&gt;"",'Matriz Nº1 Identificación'!F302,"")</f>
        <v/>
      </c>
      <c r="C302" s="127"/>
      <c r="D302" s="127"/>
      <c r="E302" s="120" t="str">
        <f>IFERROR(IF((VLOOKUP(C302,'Tabla 2-3-4-5'!$C$11:$D$13,2,FALSE)*(VLOOKUP('Matriz Nº2 Análisis'!D302,'Tabla 2-3-4-5'!$C$11:$D$13,2,FALSE)))&lt;3,"BAJO",IF((VLOOKUP(C302,'Tabla 2-3-4-5'!$C$11:$D$13,2,FALSE)*(VLOOKUP('Matriz Nº2 Análisis'!D302,'Tabla 2-3-4-5'!$C$11:$D$13,2,FALSE)))&gt;5,"ALTO","MEDIO")),"")</f>
        <v/>
      </c>
      <c r="F302" s="121" t="str">
        <f>IF(B302&lt;&gt;"",'Matriz Nº1 Identificación'!E302,"")</f>
        <v/>
      </c>
      <c r="G302" s="127"/>
      <c r="H302" s="127"/>
      <c r="I302" s="120" t="str">
        <f>IFERROR(IF((VLOOKUP(G302,'Tabla 2-3-4-5'!$C$11:$D$13,2,FALSE)*(VLOOKUP('Matriz Nº2 Análisis'!H302,'Tabla 2-3-4-5'!$C$11:$D$13,2,FALSE)))&lt;3,"BAJO",IF((VLOOKUP(G302,'Tabla 2-3-4-5'!$C$11:$D$13,2,FALSE)*(VLOOKUP('Matriz Nº2 Análisis'!H302,'Tabla 2-3-4-5'!$C$11:$D$13,2,FALSE)))&gt;5,"ALTO","MEDIO")),"")</f>
        <v/>
      </c>
      <c r="J302" s="2"/>
      <c r="K302" s="3"/>
      <c r="N302" s="3"/>
      <c r="O302" s="3"/>
      <c r="P302" s="3"/>
      <c r="Q302" s="3"/>
      <c r="R302" s="3"/>
      <c r="S302" s="3"/>
      <c r="T302" s="3"/>
      <c r="U302" s="3"/>
      <c r="V302" s="3"/>
      <c r="W302" s="3"/>
      <c r="X302" s="3"/>
      <c r="Y302" s="3"/>
      <c r="Z302" s="3"/>
      <c r="AA302" s="3"/>
      <c r="AB302" s="3"/>
      <c r="AC302" s="3"/>
    </row>
    <row r="303" spans="1:29" ht="83.25" customHeight="1" x14ac:dyDescent="0.35">
      <c r="A303" s="119" t="str">
        <f>'Matriz Nº1 Identificación'!A303</f>
        <v>33. 6</v>
      </c>
      <c r="B303" s="120" t="str">
        <f>IF('Matriz Nº1 Identificación'!B303&lt;&gt;"",'Matriz Nº1 Identificación'!F303,"")</f>
        <v/>
      </c>
      <c r="C303" s="127"/>
      <c r="D303" s="127"/>
      <c r="E303" s="120" t="str">
        <f>IFERROR(IF((VLOOKUP(C303,'Tabla 2-3-4-5'!$C$11:$D$13,2,FALSE)*(VLOOKUP('Matriz Nº2 Análisis'!D303,'Tabla 2-3-4-5'!$C$11:$D$13,2,FALSE)))&lt;3,"BAJO",IF((VLOOKUP(C303,'Tabla 2-3-4-5'!$C$11:$D$13,2,FALSE)*(VLOOKUP('Matriz Nº2 Análisis'!D303,'Tabla 2-3-4-5'!$C$11:$D$13,2,FALSE)))&gt;5,"ALTO","MEDIO")),"")</f>
        <v/>
      </c>
      <c r="F303" s="121" t="str">
        <f>IF(B303&lt;&gt;"",'Matriz Nº1 Identificación'!E303,"")</f>
        <v/>
      </c>
      <c r="G303" s="127"/>
      <c r="H303" s="127"/>
      <c r="I303" s="120" t="str">
        <f>IFERROR(IF((VLOOKUP(G303,'Tabla 2-3-4-5'!$C$11:$D$13,2,FALSE)*(VLOOKUP('Matriz Nº2 Análisis'!H303,'Tabla 2-3-4-5'!$C$11:$D$13,2,FALSE)))&lt;3,"BAJO",IF((VLOOKUP(G303,'Tabla 2-3-4-5'!$C$11:$D$13,2,FALSE)*(VLOOKUP('Matriz Nº2 Análisis'!H303,'Tabla 2-3-4-5'!$C$11:$D$13,2,FALSE)))&gt;5,"ALTO","MEDIO")),"")</f>
        <v/>
      </c>
      <c r="J303" s="2"/>
      <c r="K303" s="3"/>
      <c r="N303" s="3"/>
      <c r="O303" s="3"/>
      <c r="P303" s="3"/>
      <c r="Q303" s="3"/>
      <c r="R303" s="3"/>
      <c r="S303" s="3"/>
      <c r="T303" s="3"/>
      <c r="U303" s="3"/>
      <c r="V303" s="3"/>
      <c r="W303" s="3"/>
      <c r="X303" s="3"/>
      <c r="Y303" s="3"/>
      <c r="Z303" s="3"/>
      <c r="AA303" s="3"/>
      <c r="AB303" s="3"/>
      <c r="AC303" s="3"/>
    </row>
    <row r="304" spans="1:29" ht="83.25" customHeight="1" thickBot="1" x14ac:dyDescent="0.4">
      <c r="A304" s="119" t="str">
        <f>'Matriz Nº1 Identificación'!A304</f>
        <v>33. 7</v>
      </c>
      <c r="B304" s="120" t="str">
        <f>IF('Matriz Nº1 Identificación'!B304&lt;&gt;"",'Matriz Nº1 Identificación'!F304,"")</f>
        <v/>
      </c>
      <c r="C304" s="127"/>
      <c r="D304" s="127"/>
      <c r="E304" s="120" t="str">
        <f>IFERROR(IF((VLOOKUP(C304,'Tabla 2-3-4-5'!$C$11:$D$13,2,FALSE)*(VLOOKUP('Matriz Nº2 Análisis'!D304,'Tabla 2-3-4-5'!$C$11:$D$13,2,FALSE)))&lt;3,"BAJO",IF((VLOOKUP(C304,'Tabla 2-3-4-5'!$C$11:$D$13,2,FALSE)*(VLOOKUP('Matriz Nº2 Análisis'!D304,'Tabla 2-3-4-5'!$C$11:$D$13,2,FALSE)))&gt;5,"ALTO","MEDIO")),"")</f>
        <v/>
      </c>
      <c r="F304" s="121" t="str">
        <f>IF(B304&lt;&gt;"",'Matriz Nº1 Identificación'!E304,"")</f>
        <v/>
      </c>
      <c r="G304" s="127"/>
      <c r="H304" s="127"/>
      <c r="I304" s="120" t="str">
        <f>IFERROR(IF((VLOOKUP(G304,'Tabla 2-3-4-5'!$C$11:$D$13,2,FALSE)*(VLOOKUP('Matriz Nº2 Análisis'!H304,'Tabla 2-3-4-5'!$C$11:$D$13,2,FALSE)))&lt;3,"BAJO",IF((VLOOKUP(G304,'Tabla 2-3-4-5'!$C$11:$D$13,2,FALSE)*(VLOOKUP('Matriz Nº2 Análisis'!H304,'Tabla 2-3-4-5'!$C$11:$D$13,2,FALSE)))&gt;5,"ALTO","MEDIO")),"")</f>
        <v/>
      </c>
      <c r="J304" s="2"/>
      <c r="K304" s="3"/>
      <c r="N304" s="3"/>
      <c r="O304" s="3"/>
      <c r="P304" s="3"/>
      <c r="Q304" s="3"/>
      <c r="R304" s="3"/>
      <c r="S304" s="3"/>
      <c r="T304" s="3"/>
      <c r="U304" s="3"/>
      <c r="V304" s="3"/>
      <c r="W304" s="3"/>
      <c r="X304" s="3"/>
      <c r="Y304" s="3"/>
      <c r="Z304" s="3"/>
      <c r="AA304" s="3"/>
      <c r="AB304" s="3"/>
      <c r="AC304" s="3"/>
    </row>
    <row r="305" spans="1:29" ht="39.9" customHeight="1" thickBot="1" x14ac:dyDescent="0.4">
      <c r="A305" s="181" t="str">
        <f>'Matriz Nº1 Identificación'!A305</f>
        <v xml:space="preserve">Objetivo Estratégico: </v>
      </c>
      <c r="B305" s="477">
        <f>+'Matriz Nº1 Identificación'!B305:H305</f>
        <v>0</v>
      </c>
      <c r="C305" s="478"/>
      <c r="D305" s="478"/>
      <c r="E305" s="478"/>
      <c r="F305" s="478"/>
      <c r="G305" s="478"/>
      <c r="H305" s="478"/>
      <c r="I305" s="479"/>
      <c r="J305" s="117"/>
    </row>
    <row r="306" spans="1:29" ht="39.9" customHeight="1" x14ac:dyDescent="0.35">
      <c r="A306" s="182" t="str">
        <f>'Matriz Nº1 Identificación'!A306</f>
        <v>Objetivo táctico</v>
      </c>
      <c r="B306" s="480" t="str">
        <f>+'Matriz Nº1 Identificación'!B306:H306</f>
        <v xml:space="preserve">34. </v>
      </c>
      <c r="C306" s="481"/>
      <c r="D306" s="481"/>
      <c r="E306" s="481"/>
      <c r="F306" s="481"/>
      <c r="G306" s="481"/>
      <c r="H306" s="481"/>
      <c r="I306" s="482"/>
      <c r="J306" s="117"/>
    </row>
    <row r="307" spans="1:29" ht="83.25" customHeight="1" x14ac:dyDescent="0.35">
      <c r="A307" s="119" t="str">
        <f>'Matriz Nº1 Identificación'!A307</f>
        <v>34. 1</v>
      </c>
      <c r="B307" s="120" t="str">
        <f>IF('Matriz Nº1 Identificación'!B307&lt;&gt;"",'Matriz Nº1 Identificación'!F307,"")</f>
        <v/>
      </c>
      <c r="C307" s="127"/>
      <c r="D307" s="127"/>
      <c r="E307" s="120" t="str">
        <f>IFERROR(IF((VLOOKUP(C307,'Tabla 2-3-4-5'!$C$11:$D$13,2,FALSE)*(VLOOKUP('Matriz Nº2 Análisis'!D307,'Tabla 2-3-4-5'!$C$11:$D$13,2,FALSE)))&lt;3,"BAJO",IF((VLOOKUP(C307,'Tabla 2-3-4-5'!$C$11:$D$13,2,FALSE)*(VLOOKUP('Matriz Nº2 Análisis'!D307,'Tabla 2-3-4-5'!$C$11:$D$13,2,FALSE)))&gt;5,"ALTO","MEDIO")),"")</f>
        <v/>
      </c>
      <c r="F307" s="121" t="str">
        <f>IF(B307&lt;&gt;"",'Matriz Nº1 Identificación'!E307,"")</f>
        <v/>
      </c>
      <c r="G307" s="127"/>
      <c r="H307" s="127"/>
      <c r="I307" s="120" t="str">
        <f>IFERROR(IF((VLOOKUP(G307,'Tabla 2-3-4-5'!$C$11:$D$13,2,FALSE)*(VLOOKUP('Matriz Nº2 Análisis'!H307,'Tabla 2-3-4-5'!$C$11:$D$13,2,FALSE)))&lt;3,"BAJO",IF((VLOOKUP(G307,'Tabla 2-3-4-5'!$C$11:$D$13,2,FALSE)*(VLOOKUP('Matriz Nº2 Análisis'!H307,'Tabla 2-3-4-5'!$C$11:$D$13,2,FALSE)))&gt;5,"ALTO","MEDIO")),"")</f>
        <v/>
      </c>
      <c r="J307" s="2"/>
      <c r="K307" s="3"/>
      <c r="N307" s="3"/>
      <c r="O307" s="3"/>
      <c r="P307" s="3"/>
      <c r="Q307" s="3"/>
      <c r="R307" s="3"/>
      <c r="S307" s="3"/>
      <c r="T307" s="3"/>
      <c r="U307" s="3"/>
      <c r="V307" s="3"/>
      <c r="W307" s="3"/>
      <c r="X307" s="3"/>
      <c r="Y307" s="3"/>
      <c r="Z307" s="3"/>
      <c r="AA307" s="3"/>
      <c r="AB307" s="3"/>
      <c r="AC307" s="3"/>
    </row>
    <row r="308" spans="1:29" ht="83.25" customHeight="1" x14ac:dyDescent="0.35">
      <c r="A308" s="119" t="str">
        <f>'Matriz Nº1 Identificación'!A308</f>
        <v>34. 2</v>
      </c>
      <c r="B308" s="120" t="str">
        <f>IF('Matriz Nº1 Identificación'!B308&lt;&gt;"",'Matriz Nº1 Identificación'!F308,"")</f>
        <v/>
      </c>
      <c r="C308" s="127"/>
      <c r="D308" s="127"/>
      <c r="E308" s="120" t="str">
        <f>IFERROR(IF((VLOOKUP(C308,'Tabla 2-3-4-5'!$C$11:$D$13,2,FALSE)*(VLOOKUP('Matriz Nº2 Análisis'!D308,'Tabla 2-3-4-5'!$C$11:$D$13,2,FALSE)))&lt;3,"BAJO",IF((VLOOKUP(C308,'Tabla 2-3-4-5'!$C$11:$D$13,2,FALSE)*(VLOOKUP('Matriz Nº2 Análisis'!D308,'Tabla 2-3-4-5'!$C$11:$D$13,2,FALSE)))&gt;5,"ALTO","MEDIO")),"")</f>
        <v/>
      </c>
      <c r="F308" s="121" t="str">
        <f>IF(B308&lt;&gt;"",'Matriz Nº1 Identificación'!E308,"")</f>
        <v/>
      </c>
      <c r="G308" s="127"/>
      <c r="H308" s="127"/>
      <c r="I308" s="120" t="str">
        <f>IFERROR(IF((VLOOKUP(G308,'Tabla 2-3-4-5'!$C$11:$D$13,2,FALSE)*(VLOOKUP('Matriz Nº2 Análisis'!H308,'Tabla 2-3-4-5'!$C$11:$D$13,2,FALSE)))&lt;3,"BAJO",IF((VLOOKUP(G308,'Tabla 2-3-4-5'!$C$11:$D$13,2,FALSE)*(VLOOKUP('Matriz Nº2 Análisis'!H308,'Tabla 2-3-4-5'!$C$11:$D$13,2,FALSE)))&gt;5,"ALTO","MEDIO")),"")</f>
        <v/>
      </c>
      <c r="J308" s="2"/>
      <c r="K308" s="3"/>
      <c r="N308" s="3"/>
      <c r="O308" s="3"/>
      <c r="P308" s="3"/>
      <c r="Q308" s="3"/>
      <c r="R308" s="3"/>
      <c r="S308" s="3"/>
      <c r="T308" s="3"/>
      <c r="U308" s="3"/>
      <c r="V308" s="3"/>
      <c r="W308" s="3"/>
      <c r="X308" s="3"/>
      <c r="Y308" s="3"/>
      <c r="Z308" s="3"/>
      <c r="AA308" s="3"/>
      <c r="AB308" s="3"/>
      <c r="AC308" s="3"/>
    </row>
    <row r="309" spans="1:29" ht="83.25" customHeight="1" x14ac:dyDescent="0.35">
      <c r="A309" s="119" t="str">
        <f>'Matriz Nº1 Identificación'!A309</f>
        <v>34. 3</v>
      </c>
      <c r="B309" s="120" t="str">
        <f>IF('Matriz Nº1 Identificación'!B309&lt;&gt;"",'Matriz Nº1 Identificación'!F309,"")</f>
        <v/>
      </c>
      <c r="C309" s="127"/>
      <c r="D309" s="127"/>
      <c r="E309" s="120" t="str">
        <f>IFERROR(IF((VLOOKUP(C309,'Tabla 2-3-4-5'!$C$11:$D$13,2,FALSE)*(VLOOKUP('Matriz Nº2 Análisis'!D309,'Tabla 2-3-4-5'!$C$11:$D$13,2,FALSE)))&lt;3,"BAJO",IF((VLOOKUP(C309,'Tabla 2-3-4-5'!$C$11:$D$13,2,FALSE)*(VLOOKUP('Matriz Nº2 Análisis'!D309,'Tabla 2-3-4-5'!$C$11:$D$13,2,FALSE)))&gt;5,"ALTO","MEDIO")),"")</f>
        <v/>
      </c>
      <c r="F309" s="121" t="str">
        <f>IF(B309&lt;&gt;"",'Matriz Nº1 Identificación'!E309,"")</f>
        <v/>
      </c>
      <c r="G309" s="127"/>
      <c r="H309" s="127"/>
      <c r="I309" s="120" t="str">
        <f>IFERROR(IF((VLOOKUP(G309,'Tabla 2-3-4-5'!$C$11:$D$13,2,FALSE)*(VLOOKUP('Matriz Nº2 Análisis'!H309,'Tabla 2-3-4-5'!$C$11:$D$13,2,FALSE)))&lt;3,"BAJO",IF((VLOOKUP(G309,'Tabla 2-3-4-5'!$C$11:$D$13,2,FALSE)*(VLOOKUP('Matriz Nº2 Análisis'!H309,'Tabla 2-3-4-5'!$C$11:$D$13,2,FALSE)))&gt;5,"ALTO","MEDIO")),"")</f>
        <v/>
      </c>
      <c r="J309" s="2"/>
      <c r="K309" s="3"/>
      <c r="N309" s="3"/>
      <c r="O309" s="3"/>
      <c r="P309" s="3"/>
      <c r="Q309" s="3"/>
      <c r="R309" s="3"/>
      <c r="S309" s="3"/>
      <c r="T309" s="3"/>
      <c r="U309" s="3"/>
      <c r="V309" s="3"/>
      <c r="W309" s="3"/>
      <c r="X309" s="3"/>
      <c r="Y309" s="3"/>
      <c r="Z309" s="3"/>
      <c r="AA309" s="3"/>
      <c r="AB309" s="3"/>
      <c r="AC309" s="3"/>
    </row>
    <row r="310" spans="1:29" ht="83.25" customHeight="1" x14ac:dyDescent="0.35">
      <c r="A310" s="119" t="str">
        <f>'Matriz Nº1 Identificación'!A310</f>
        <v>34. 4</v>
      </c>
      <c r="B310" s="120" t="str">
        <f>IF('Matriz Nº1 Identificación'!B310&lt;&gt;"",'Matriz Nº1 Identificación'!F310,"")</f>
        <v/>
      </c>
      <c r="C310" s="127"/>
      <c r="D310" s="127"/>
      <c r="E310" s="120" t="str">
        <f>IFERROR(IF((VLOOKUP(C310,'Tabla 2-3-4-5'!$C$11:$D$13,2,FALSE)*(VLOOKUP('Matriz Nº2 Análisis'!D310,'Tabla 2-3-4-5'!$C$11:$D$13,2,FALSE)))&lt;3,"BAJO",IF((VLOOKUP(C310,'Tabla 2-3-4-5'!$C$11:$D$13,2,FALSE)*(VLOOKUP('Matriz Nº2 Análisis'!D310,'Tabla 2-3-4-5'!$C$11:$D$13,2,FALSE)))&gt;5,"ALTO","MEDIO")),"")</f>
        <v/>
      </c>
      <c r="F310" s="121" t="str">
        <f>IF(B310&lt;&gt;"",'Matriz Nº1 Identificación'!E310,"")</f>
        <v/>
      </c>
      <c r="G310" s="127"/>
      <c r="H310" s="127"/>
      <c r="I310" s="120" t="str">
        <f>IFERROR(IF((VLOOKUP(G310,'Tabla 2-3-4-5'!$C$11:$D$13,2,FALSE)*(VLOOKUP('Matriz Nº2 Análisis'!H310,'Tabla 2-3-4-5'!$C$11:$D$13,2,FALSE)))&lt;3,"BAJO",IF((VLOOKUP(G310,'Tabla 2-3-4-5'!$C$11:$D$13,2,FALSE)*(VLOOKUP('Matriz Nº2 Análisis'!H310,'Tabla 2-3-4-5'!$C$11:$D$13,2,FALSE)))&gt;5,"ALTO","MEDIO")),"")</f>
        <v/>
      </c>
      <c r="J310" s="2"/>
      <c r="K310" s="3"/>
      <c r="N310" s="3"/>
      <c r="O310" s="3"/>
      <c r="P310" s="3"/>
      <c r="Q310" s="3"/>
      <c r="R310" s="3"/>
      <c r="S310" s="3"/>
      <c r="T310" s="3"/>
      <c r="U310" s="3"/>
      <c r="V310" s="3"/>
      <c r="W310" s="3"/>
      <c r="X310" s="3"/>
      <c r="Y310" s="3"/>
      <c r="Z310" s="3"/>
      <c r="AA310" s="3"/>
      <c r="AB310" s="3"/>
      <c r="AC310" s="3"/>
    </row>
    <row r="311" spans="1:29" ht="83.25" customHeight="1" x14ac:dyDescent="0.35">
      <c r="A311" s="119" t="str">
        <f>'Matriz Nº1 Identificación'!A311</f>
        <v>34. 5</v>
      </c>
      <c r="B311" s="120" t="str">
        <f>IF('Matriz Nº1 Identificación'!B311&lt;&gt;"",'Matriz Nº1 Identificación'!F311,"")</f>
        <v/>
      </c>
      <c r="C311" s="127"/>
      <c r="D311" s="127"/>
      <c r="E311" s="120" t="str">
        <f>IFERROR(IF((VLOOKUP(C311,'Tabla 2-3-4-5'!$C$11:$D$13,2,FALSE)*(VLOOKUP('Matriz Nº2 Análisis'!D311,'Tabla 2-3-4-5'!$C$11:$D$13,2,FALSE)))&lt;3,"BAJO",IF((VLOOKUP(C311,'Tabla 2-3-4-5'!$C$11:$D$13,2,FALSE)*(VLOOKUP('Matriz Nº2 Análisis'!D311,'Tabla 2-3-4-5'!$C$11:$D$13,2,FALSE)))&gt;5,"ALTO","MEDIO")),"")</f>
        <v/>
      </c>
      <c r="F311" s="121" t="str">
        <f>IF(B311&lt;&gt;"",'Matriz Nº1 Identificación'!E311,"")</f>
        <v/>
      </c>
      <c r="G311" s="127"/>
      <c r="H311" s="127"/>
      <c r="I311" s="120" t="str">
        <f>IFERROR(IF((VLOOKUP(G311,'Tabla 2-3-4-5'!$C$11:$D$13,2,FALSE)*(VLOOKUP('Matriz Nº2 Análisis'!H311,'Tabla 2-3-4-5'!$C$11:$D$13,2,FALSE)))&lt;3,"BAJO",IF((VLOOKUP(G311,'Tabla 2-3-4-5'!$C$11:$D$13,2,FALSE)*(VLOOKUP('Matriz Nº2 Análisis'!H311,'Tabla 2-3-4-5'!$C$11:$D$13,2,FALSE)))&gt;5,"ALTO","MEDIO")),"")</f>
        <v/>
      </c>
      <c r="J311" s="2"/>
      <c r="K311" s="3"/>
      <c r="N311" s="3"/>
      <c r="O311" s="3"/>
      <c r="P311" s="3"/>
      <c r="Q311" s="3"/>
      <c r="R311" s="3"/>
      <c r="S311" s="3"/>
      <c r="T311" s="3"/>
      <c r="U311" s="3"/>
      <c r="V311" s="3"/>
      <c r="W311" s="3"/>
      <c r="X311" s="3"/>
      <c r="Y311" s="3"/>
      <c r="Z311" s="3"/>
      <c r="AA311" s="3"/>
      <c r="AB311" s="3"/>
      <c r="AC311" s="3"/>
    </row>
    <row r="312" spans="1:29" ht="83.25" customHeight="1" x14ac:dyDescent="0.35">
      <c r="A312" s="119" t="str">
        <f>'Matriz Nº1 Identificación'!A312</f>
        <v>34. 6</v>
      </c>
      <c r="B312" s="120" t="str">
        <f>IF('Matriz Nº1 Identificación'!B312&lt;&gt;"",'Matriz Nº1 Identificación'!F312,"")</f>
        <v/>
      </c>
      <c r="C312" s="127"/>
      <c r="D312" s="127"/>
      <c r="E312" s="120" t="str">
        <f>IFERROR(IF((VLOOKUP(C312,'Tabla 2-3-4-5'!$C$11:$D$13,2,FALSE)*(VLOOKUP('Matriz Nº2 Análisis'!D312,'Tabla 2-3-4-5'!$C$11:$D$13,2,FALSE)))&lt;3,"BAJO",IF((VLOOKUP(C312,'Tabla 2-3-4-5'!$C$11:$D$13,2,FALSE)*(VLOOKUP('Matriz Nº2 Análisis'!D312,'Tabla 2-3-4-5'!$C$11:$D$13,2,FALSE)))&gt;5,"ALTO","MEDIO")),"")</f>
        <v/>
      </c>
      <c r="F312" s="121" t="str">
        <f>IF(B312&lt;&gt;"",'Matriz Nº1 Identificación'!E312,"")</f>
        <v/>
      </c>
      <c r="G312" s="127"/>
      <c r="H312" s="127"/>
      <c r="I312" s="120" t="str">
        <f>IFERROR(IF((VLOOKUP(G312,'Tabla 2-3-4-5'!$C$11:$D$13,2,FALSE)*(VLOOKUP('Matriz Nº2 Análisis'!H312,'Tabla 2-3-4-5'!$C$11:$D$13,2,FALSE)))&lt;3,"BAJO",IF((VLOOKUP(G312,'Tabla 2-3-4-5'!$C$11:$D$13,2,FALSE)*(VLOOKUP('Matriz Nº2 Análisis'!H312,'Tabla 2-3-4-5'!$C$11:$D$13,2,FALSE)))&gt;5,"ALTO","MEDIO")),"")</f>
        <v/>
      </c>
      <c r="J312" s="2"/>
      <c r="K312" s="3"/>
      <c r="N312" s="3"/>
      <c r="O312" s="3"/>
      <c r="P312" s="3"/>
      <c r="Q312" s="3"/>
      <c r="R312" s="3"/>
      <c r="S312" s="3"/>
      <c r="T312" s="3"/>
      <c r="U312" s="3"/>
      <c r="V312" s="3"/>
      <c r="W312" s="3"/>
      <c r="X312" s="3"/>
      <c r="Y312" s="3"/>
      <c r="Z312" s="3"/>
      <c r="AA312" s="3"/>
      <c r="AB312" s="3"/>
      <c r="AC312" s="3"/>
    </row>
    <row r="313" spans="1:29" ht="83.25" customHeight="1" thickBot="1" x14ac:dyDescent="0.4">
      <c r="A313" s="119" t="str">
        <f>'Matriz Nº1 Identificación'!A313</f>
        <v>34. 7</v>
      </c>
      <c r="B313" s="120" t="str">
        <f>IF('Matriz Nº1 Identificación'!B313&lt;&gt;"",'Matriz Nº1 Identificación'!F313,"")</f>
        <v/>
      </c>
      <c r="C313" s="127"/>
      <c r="D313" s="127"/>
      <c r="E313" s="120" t="str">
        <f>IFERROR(IF((VLOOKUP(C313,'Tabla 2-3-4-5'!$C$11:$D$13,2,FALSE)*(VLOOKUP('Matriz Nº2 Análisis'!D313,'Tabla 2-3-4-5'!$C$11:$D$13,2,FALSE)))&lt;3,"BAJO",IF((VLOOKUP(C313,'Tabla 2-3-4-5'!$C$11:$D$13,2,FALSE)*(VLOOKUP('Matriz Nº2 Análisis'!D313,'Tabla 2-3-4-5'!$C$11:$D$13,2,FALSE)))&gt;5,"ALTO","MEDIO")),"")</f>
        <v/>
      </c>
      <c r="F313" s="121" t="str">
        <f>IF(B313&lt;&gt;"",'Matriz Nº1 Identificación'!E313,"")</f>
        <v/>
      </c>
      <c r="G313" s="127"/>
      <c r="H313" s="127"/>
      <c r="I313" s="120" t="str">
        <f>IFERROR(IF((VLOOKUP(G313,'Tabla 2-3-4-5'!$C$11:$D$13,2,FALSE)*(VLOOKUP('Matriz Nº2 Análisis'!H313,'Tabla 2-3-4-5'!$C$11:$D$13,2,FALSE)))&lt;3,"BAJO",IF((VLOOKUP(G313,'Tabla 2-3-4-5'!$C$11:$D$13,2,FALSE)*(VLOOKUP('Matriz Nº2 Análisis'!H313,'Tabla 2-3-4-5'!$C$11:$D$13,2,FALSE)))&gt;5,"ALTO","MEDIO")),"")</f>
        <v/>
      </c>
      <c r="J313" s="2"/>
      <c r="K313" s="3"/>
      <c r="N313" s="3"/>
      <c r="O313" s="3"/>
      <c r="P313" s="3"/>
      <c r="Q313" s="3"/>
      <c r="R313" s="3"/>
      <c r="S313" s="3"/>
      <c r="T313" s="3"/>
      <c r="U313" s="3"/>
      <c r="V313" s="3"/>
      <c r="W313" s="3"/>
      <c r="X313" s="3"/>
      <c r="Y313" s="3"/>
      <c r="Z313" s="3"/>
      <c r="AA313" s="3"/>
      <c r="AB313" s="3"/>
      <c r="AC313" s="3"/>
    </row>
    <row r="314" spans="1:29" ht="39.9" customHeight="1" thickBot="1" x14ac:dyDescent="0.4">
      <c r="A314" s="181" t="str">
        <f>'Matriz Nº1 Identificación'!A314</f>
        <v xml:space="preserve">Objetivo Estratégico: </v>
      </c>
      <c r="B314" s="477">
        <f>+'Matriz Nº1 Identificación'!B314:H314</f>
        <v>0</v>
      </c>
      <c r="C314" s="478"/>
      <c r="D314" s="478"/>
      <c r="E314" s="478"/>
      <c r="F314" s="478"/>
      <c r="G314" s="478"/>
      <c r="H314" s="478"/>
      <c r="I314" s="479"/>
      <c r="J314" s="117"/>
    </row>
    <row r="315" spans="1:29" ht="39.9" customHeight="1" x14ac:dyDescent="0.35">
      <c r="A315" s="182" t="str">
        <f>'Matriz Nº1 Identificación'!A315</f>
        <v>Objetivo táctico</v>
      </c>
      <c r="B315" s="480" t="str">
        <f>+'Matriz Nº1 Identificación'!B315:H315</f>
        <v xml:space="preserve">35. </v>
      </c>
      <c r="C315" s="481"/>
      <c r="D315" s="481"/>
      <c r="E315" s="481"/>
      <c r="F315" s="481"/>
      <c r="G315" s="481"/>
      <c r="H315" s="481"/>
      <c r="I315" s="482"/>
      <c r="J315" s="117"/>
    </row>
    <row r="316" spans="1:29" ht="83.25" customHeight="1" x14ac:dyDescent="0.35">
      <c r="A316" s="119" t="str">
        <f>'Matriz Nº1 Identificación'!A316</f>
        <v>35. 1</v>
      </c>
      <c r="B316" s="120" t="str">
        <f>IF('Matriz Nº1 Identificación'!B316&lt;&gt;"",'Matriz Nº1 Identificación'!F316,"")</f>
        <v/>
      </c>
      <c r="C316" s="127"/>
      <c r="D316" s="127"/>
      <c r="E316" s="120" t="str">
        <f>IFERROR(IF((VLOOKUP(C316,'Tabla 2-3-4-5'!$C$11:$D$13,2,FALSE)*(VLOOKUP('Matriz Nº2 Análisis'!D316,'Tabla 2-3-4-5'!$C$11:$D$13,2,FALSE)))&lt;3,"BAJO",IF((VLOOKUP(C316,'Tabla 2-3-4-5'!$C$11:$D$13,2,FALSE)*(VLOOKUP('Matriz Nº2 Análisis'!D316,'Tabla 2-3-4-5'!$C$11:$D$13,2,FALSE)))&gt;5,"ALTO","MEDIO")),"")</f>
        <v/>
      </c>
      <c r="F316" s="121" t="str">
        <f>IF(B316&lt;&gt;"",'Matriz Nº1 Identificación'!E316,"")</f>
        <v/>
      </c>
      <c r="G316" s="127"/>
      <c r="H316" s="127"/>
      <c r="I316" s="120" t="str">
        <f>IFERROR(IF((VLOOKUP(G316,'Tabla 2-3-4-5'!$C$11:$D$13,2,FALSE)*(VLOOKUP('Matriz Nº2 Análisis'!H316,'Tabla 2-3-4-5'!$C$11:$D$13,2,FALSE)))&lt;3,"BAJO",IF((VLOOKUP(G316,'Tabla 2-3-4-5'!$C$11:$D$13,2,FALSE)*(VLOOKUP('Matriz Nº2 Análisis'!H316,'Tabla 2-3-4-5'!$C$11:$D$13,2,FALSE)))&gt;5,"ALTO","MEDIO")),"")</f>
        <v/>
      </c>
      <c r="J316" s="2"/>
      <c r="K316" s="3"/>
      <c r="N316" s="3"/>
      <c r="O316" s="3"/>
      <c r="P316" s="3"/>
      <c r="Q316" s="3"/>
      <c r="R316" s="3"/>
      <c r="S316" s="3"/>
      <c r="T316" s="3"/>
      <c r="U316" s="3"/>
      <c r="V316" s="3"/>
      <c r="W316" s="3"/>
      <c r="X316" s="3"/>
      <c r="Y316" s="3"/>
      <c r="Z316" s="3"/>
      <c r="AA316" s="3"/>
      <c r="AB316" s="3"/>
      <c r="AC316" s="3"/>
    </row>
    <row r="317" spans="1:29" ht="83.25" customHeight="1" x14ac:dyDescent="0.35">
      <c r="A317" s="119" t="str">
        <f>'Matriz Nº1 Identificación'!A317</f>
        <v>35. 2</v>
      </c>
      <c r="B317" s="120" t="str">
        <f>IF('Matriz Nº1 Identificación'!B317&lt;&gt;"",'Matriz Nº1 Identificación'!F317,"")</f>
        <v/>
      </c>
      <c r="C317" s="127"/>
      <c r="D317" s="127"/>
      <c r="E317" s="120" t="str">
        <f>IFERROR(IF((VLOOKUP(C317,'Tabla 2-3-4-5'!$C$11:$D$13,2,FALSE)*(VLOOKUP('Matriz Nº2 Análisis'!D317,'Tabla 2-3-4-5'!$C$11:$D$13,2,FALSE)))&lt;3,"BAJO",IF((VLOOKUP(C317,'Tabla 2-3-4-5'!$C$11:$D$13,2,FALSE)*(VLOOKUP('Matriz Nº2 Análisis'!D317,'Tabla 2-3-4-5'!$C$11:$D$13,2,FALSE)))&gt;5,"ALTO","MEDIO")),"")</f>
        <v/>
      </c>
      <c r="F317" s="121" t="str">
        <f>IF(B317&lt;&gt;"",'Matriz Nº1 Identificación'!E317,"")</f>
        <v/>
      </c>
      <c r="G317" s="127"/>
      <c r="H317" s="127"/>
      <c r="I317" s="120" t="str">
        <f>IFERROR(IF((VLOOKUP(G317,'Tabla 2-3-4-5'!$C$11:$D$13,2,FALSE)*(VLOOKUP('Matriz Nº2 Análisis'!H317,'Tabla 2-3-4-5'!$C$11:$D$13,2,FALSE)))&lt;3,"BAJO",IF((VLOOKUP(G317,'Tabla 2-3-4-5'!$C$11:$D$13,2,FALSE)*(VLOOKUP('Matriz Nº2 Análisis'!H317,'Tabla 2-3-4-5'!$C$11:$D$13,2,FALSE)))&gt;5,"ALTO","MEDIO")),"")</f>
        <v/>
      </c>
      <c r="J317" s="2"/>
      <c r="K317" s="3"/>
      <c r="N317" s="3"/>
      <c r="O317" s="3"/>
      <c r="P317" s="3"/>
      <c r="Q317" s="3"/>
      <c r="R317" s="3"/>
      <c r="S317" s="3"/>
      <c r="T317" s="3"/>
      <c r="U317" s="3"/>
      <c r="V317" s="3"/>
      <c r="W317" s="3"/>
      <c r="X317" s="3"/>
      <c r="Y317" s="3"/>
      <c r="Z317" s="3"/>
      <c r="AA317" s="3"/>
      <c r="AB317" s="3"/>
      <c r="AC317" s="3"/>
    </row>
    <row r="318" spans="1:29" ht="83.25" customHeight="1" x14ac:dyDescent="0.35">
      <c r="A318" s="119" t="str">
        <f>'Matriz Nº1 Identificación'!A318</f>
        <v>35. 3</v>
      </c>
      <c r="B318" s="120" t="str">
        <f>IF('Matriz Nº1 Identificación'!B318&lt;&gt;"",'Matriz Nº1 Identificación'!F318,"")</f>
        <v/>
      </c>
      <c r="C318" s="127"/>
      <c r="D318" s="127"/>
      <c r="E318" s="120" t="str">
        <f>IFERROR(IF((VLOOKUP(C318,'Tabla 2-3-4-5'!$C$11:$D$13,2,FALSE)*(VLOOKUP('Matriz Nº2 Análisis'!D318,'Tabla 2-3-4-5'!$C$11:$D$13,2,FALSE)))&lt;3,"BAJO",IF((VLOOKUP(C318,'Tabla 2-3-4-5'!$C$11:$D$13,2,FALSE)*(VLOOKUP('Matriz Nº2 Análisis'!D318,'Tabla 2-3-4-5'!$C$11:$D$13,2,FALSE)))&gt;5,"ALTO","MEDIO")),"")</f>
        <v/>
      </c>
      <c r="F318" s="121" t="str">
        <f>IF(B318&lt;&gt;"",'Matriz Nº1 Identificación'!E318,"")</f>
        <v/>
      </c>
      <c r="G318" s="127"/>
      <c r="H318" s="127"/>
      <c r="I318" s="120" t="str">
        <f>IFERROR(IF((VLOOKUP(G318,'Tabla 2-3-4-5'!$C$11:$D$13,2,FALSE)*(VLOOKUP('Matriz Nº2 Análisis'!H318,'Tabla 2-3-4-5'!$C$11:$D$13,2,FALSE)))&lt;3,"BAJO",IF((VLOOKUP(G318,'Tabla 2-3-4-5'!$C$11:$D$13,2,FALSE)*(VLOOKUP('Matriz Nº2 Análisis'!H318,'Tabla 2-3-4-5'!$C$11:$D$13,2,FALSE)))&gt;5,"ALTO","MEDIO")),"")</f>
        <v/>
      </c>
      <c r="J318" s="2"/>
      <c r="K318" s="3"/>
      <c r="N318" s="3"/>
      <c r="O318" s="3"/>
      <c r="P318" s="3"/>
      <c r="Q318" s="3"/>
      <c r="R318" s="3"/>
      <c r="S318" s="3"/>
      <c r="T318" s="3"/>
      <c r="U318" s="3"/>
      <c r="V318" s="3"/>
      <c r="W318" s="3"/>
      <c r="X318" s="3"/>
      <c r="Y318" s="3"/>
      <c r="Z318" s="3"/>
      <c r="AA318" s="3"/>
      <c r="AB318" s="3"/>
      <c r="AC318" s="3"/>
    </row>
    <row r="319" spans="1:29" ht="83.25" customHeight="1" x14ac:dyDescent="0.35">
      <c r="A319" s="119" t="str">
        <f>'Matriz Nº1 Identificación'!A319</f>
        <v>35. 4</v>
      </c>
      <c r="B319" s="120" t="str">
        <f>IF('Matriz Nº1 Identificación'!B319&lt;&gt;"",'Matriz Nº1 Identificación'!F319,"")</f>
        <v/>
      </c>
      <c r="C319" s="127"/>
      <c r="D319" s="127"/>
      <c r="E319" s="120" t="str">
        <f>IFERROR(IF((VLOOKUP(C319,'Tabla 2-3-4-5'!$C$11:$D$13,2,FALSE)*(VLOOKUP('Matriz Nº2 Análisis'!D319,'Tabla 2-3-4-5'!$C$11:$D$13,2,FALSE)))&lt;3,"BAJO",IF((VLOOKUP(C319,'Tabla 2-3-4-5'!$C$11:$D$13,2,FALSE)*(VLOOKUP('Matriz Nº2 Análisis'!D319,'Tabla 2-3-4-5'!$C$11:$D$13,2,FALSE)))&gt;5,"ALTO","MEDIO")),"")</f>
        <v/>
      </c>
      <c r="F319" s="121" t="str">
        <f>IF(B319&lt;&gt;"",'Matriz Nº1 Identificación'!E319,"")</f>
        <v/>
      </c>
      <c r="G319" s="127"/>
      <c r="H319" s="127"/>
      <c r="I319" s="120" t="str">
        <f>IFERROR(IF((VLOOKUP(G319,'Tabla 2-3-4-5'!$C$11:$D$13,2,FALSE)*(VLOOKUP('Matriz Nº2 Análisis'!H319,'Tabla 2-3-4-5'!$C$11:$D$13,2,FALSE)))&lt;3,"BAJO",IF((VLOOKUP(G319,'Tabla 2-3-4-5'!$C$11:$D$13,2,FALSE)*(VLOOKUP('Matriz Nº2 Análisis'!H319,'Tabla 2-3-4-5'!$C$11:$D$13,2,FALSE)))&gt;5,"ALTO","MEDIO")),"")</f>
        <v/>
      </c>
      <c r="J319" s="2"/>
      <c r="K319" s="3"/>
      <c r="N319" s="3"/>
      <c r="O319" s="3"/>
      <c r="P319" s="3"/>
      <c r="Q319" s="3"/>
      <c r="R319" s="3"/>
      <c r="S319" s="3"/>
      <c r="T319" s="3"/>
      <c r="U319" s="3"/>
      <c r="V319" s="3"/>
      <c r="W319" s="3"/>
      <c r="X319" s="3"/>
      <c r="Y319" s="3"/>
      <c r="Z319" s="3"/>
      <c r="AA319" s="3"/>
      <c r="AB319" s="3"/>
      <c r="AC319" s="3"/>
    </row>
    <row r="320" spans="1:29" ht="83.25" customHeight="1" x14ac:dyDescent="0.35">
      <c r="A320" s="119" t="str">
        <f>'Matriz Nº1 Identificación'!A320</f>
        <v>35. 5</v>
      </c>
      <c r="B320" s="120" t="str">
        <f>IF('Matriz Nº1 Identificación'!B320&lt;&gt;"",'Matriz Nº1 Identificación'!F320,"")</f>
        <v/>
      </c>
      <c r="C320" s="127"/>
      <c r="D320" s="127"/>
      <c r="E320" s="120" t="str">
        <f>IFERROR(IF((VLOOKUP(C320,'Tabla 2-3-4-5'!$C$11:$D$13,2,FALSE)*(VLOOKUP('Matriz Nº2 Análisis'!D320,'Tabla 2-3-4-5'!$C$11:$D$13,2,FALSE)))&lt;3,"BAJO",IF((VLOOKUP(C320,'Tabla 2-3-4-5'!$C$11:$D$13,2,FALSE)*(VLOOKUP('Matriz Nº2 Análisis'!D320,'Tabla 2-3-4-5'!$C$11:$D$13,2,FALSE)))&gt;5,"ALTO","MEDIO")),"")</f>
        <v/>
      </c>
      <c r="F320" s="121" t="str">
        <f>IF(B320&lt;&gt;"",'Matriz Nº1 Identificación'!E320,"")</f>
        <v/>
      </c>
      <c r="G320" s="127"/>
      <c r="H320" s="127"/>
      <c r="I320" s="120" t="str">
        <f>IFERROR(IF((VLOOKUP(G320,'Tabla 2-3-4-5'!$C$11:$D$13,2,FALSE)*(VLOOKUP('Matriz Nº2 Análisis'!H320,'Tabla 2-3-4-5'!$C$11:$D$13,2,FALSE)))&lt;3,"BAJO",IF((VLOOKUP(G320,'Tabla 2-3-4-5'!$C$11:$D$13,2,FALSE)*(VLOOKUP('Matriz Nº2 Análisis'!H320,'Tabla 2-3-4-5'!$C$11:$D$13,2,FALSE)))&gt;5,"ALTO","MEDIO")),"")</f>
        <v/>
      </c>
      <c r="J320" s="2"/>
      <c r="K320" s="3"/>
      <c r="N320" s="3"/>
      <c r="O320" s="3"/>
      <c r="P320" s="3"/>
      <c r="Q320" s="3"/>
      <c r="R320" s="3"/>
      <c r="S320" s="3"/>
      <c r="T320" s="3"/>
      <c r="U320" s="3"/>
      <c r="V320" s="3"/>
      <c r="W320" s="3"/>
      <c r="X320" s="3"/>
      <c r="Y320" s="3"/>
      <c r="Z320" s="3"/>
      <c r="AA320" s="3"/>
      <c r="AB320" s="3"/>
      <c r="AC320" s="3"/>
    </row>
    <row r="321" spans="1:29" ht="83.25" customHeight="1" x14ac:dyDescent="0.35">
      <c r="A321" s="119" t="str">
        <f>'Matriz Nº1 Identificación'!A321</f>
        <v>35. 6</v>
      </c>
      <c r="B321" s="120" t="str">
        <f>IF('Matriz Nº1 Identificación'!B321&lt;&gt;"",'Matriz Nº1 Identificación'!F321,"")</f>
        <v/>
      </c>
      <c r="C321" s="127"/>
      <c r="D321" s="127"/>
      <c r="E321" s="120" t="str">
        <f>IFERROR(IF((VLOOKUP(C321,'Tabla 2-3-4-5'!$C$11:$D$13,2,FALSE)*(VLOOKUP('Matriz Nº2 Análisis'!D321,'Tabla 2-3-4-5'!$C$11:$D$13,2,FALSE)))&lt;3,"BAJO",IF((VLOOKUP(C321,'Tabla 2-3-4-5'!$C$11:$D$13,2,FALSE)*(VLOOKUP('Matriz Nº2 Análisis'!D321,'Tabla 2-3-4-5'!$C$11:$D$13,2,FALSE)))&gt;5,"ALTO","MEDIO")),"")</f>
        <v/>
      </c>
      <c r="F321" s="121" t="str">
        <f>IF(B321&lt;&gt;"",'Matriz Nº1 Identificación'!E321,"")</f>
        <v/>
      </c>
      <c r="G321" s="127"/>
      <c r="H321" s="127"/>
      <c r="I321" s="120" t="str">
        <f>IFERROR(IF((VLOOKUP(G321,'Tabla 2-3-4-5'!$C$11:$D$13,2,FALSE)*(VLOOKUP('Matriz Nº2 Análisis'!H321,'Tabla 2-3-4-5'!$C$11:$D$13,2,FALSE)))&lt;3,"BAJO",IF((VLOOKUP(G321,'Tabla 2-3-4-5'!$C$11:$D$13,2,FALSE)*(VLOOKUP('Matriz Nº2 Análisis'!H321,'Tabla 2-3-4-5'!$C$11:$D$13,2,FALSE)))&gt;5,"ALTO","MEDIO")),"")</f>
        <v/>
      </c>
      <c r="J321" s="2"/>
      <c r="K321" s="3"/>
      <c r="N321" s="3"/>
      <c r="O321" s="3"/>
      <c r="P321" s="3"/>
      <c r="Q321" s="3"/>
      <c r="R321" s="3"/>
      <c r="S321" s="3"/>
      <c r="T321" s="3"/>
      <c r="U321" s="3"/>
      <c r="V321" s="3"/>
      <c r="W321" s="3"/>
      <c r="X321" s="3"/>
      <c r="Y321" s="3"/>
      <c r="Z321" s="3"/>
      <c r="AA321" s="3"/>
      <c r="AB321" s="3"/>
      <c r="AC321" s="3"/>
    </row>
    <row r="322" spans="1:29" ht="83.25" customHeight="1" thickBot="1" x14ac:dyDescent="0.4">
      <c r="A322" s="119" t="str">
        <f>'Matriz Nº1 Identificación'!A322</f>
        <v>35. 7</v>
      </c>
      <c r="B322" s="120" t="str">
        <f>IF('Matriz Nº1 Identificación'!B322&lt;&gt;"",'Matriz Nº1 Identificación'!F322,"")</f>
        <v/>
      </c>
      <c r="C322" s="127"/>
      <c r="D322" s="127"/>
      <c r="E322" s="120" t="str">
        <f>IFERROR(IF((VLOOKUP(C322,'Tabla 2-3-4-5'!$C$11:$D$13,2,FALSE)*(VLOOKUP('Matriz Nº2 Análisis'!D322,'Tabla 2-3-4-5'!$C$11:$D$13,2,FALSE)))&lt;3,"BAJO",IF((VLOOKUP(C322,'Tabla 2-3-4-5'!$C$11:$D$13,2,FALSE)*(VLOOKUP('Matriz Nº2 Análisis'!D322,'Tabla 2-3-4-5'!$C$11:$D$13,2,FALSE)))&gt;5,"ALTO","MEDIO")),"")</f>
        <v/>
      </c>
      <c r="F322" s="121" t="str">
        <f>IF(B322&lt;&gt;"",'Matriz Nº1 Identificación'!E322,"")</f>
        <v/>
      </c>
      <c r="G322" s="127"/>
      <c r="H322" s="127"/>
      <c r="I322" s="120" t="str">
        <f>IFERROR(IF((VLOOKUP(G322,'Tabla 2-3-4-5'!$C$11:$D$13,2,FALSE)*(VLOOKUP('Matriz Nº2 Análisis'!H322,'Tabla 2-3-4-5'!$C$11:$D$13,2,FALSE)))&lt;3,"BAJO",IF((VLOOKUP(G322,'Tabla 2-3-4-5'!$C$11:$D$13,2,FALSE)*(VLOOKUP('Matriz Nº2 Análisis'!H322,'Tabla 2-3-4-5'!$C$11:$D$13,2,FALSE)))&gt;5,"ALTO","MEDIO")),"")</f>
        <v/>
      </c>
      <c r="J322" s="2"/>
      <c r="K322" s="3"/>
      <c r="N322" s="3"/>
      <c r="O322" s="3"/>
      <c r="P322" s="3"/>
      <c r="Q322" s="3"/>
      <c r="R322" s="3"/>
      <c r="S322" s="3"/>
      <c r="T322" s="3"/>
      <c r="U322" s="3"/>
      <c r="V322" s="3"/>
      <c r="W322" s="3"/>
      <c r="X322" s="3"/>
      <c r="Y322" s="3"/>
      <c r="Z322" s="3"/>
      <c r="AA322" s="3"/>
      <c r="AB322" s="3"/>
      <c r="AC322" s="3"/>
    </row>
    <row r="323" spans="1:29" ht="39.9" customHeight="1" thickBot="1" x14ac:dyDescent="0.4">
      <c r="A323" s="181" t="str">
        <f>'Matriz Nº1 Identificación'!A323</f>
        <v xml:space="preserve">Objetivo Estratégico: </v>
      </c>
      <c r="B323" s="477">
        <f>+'Matriz Nº1 Identificación'!B323:H323</f>
        <v>0</v>
      </c>
      <c r="C323" s="478"/>
      <c r="D323" s="478"/>
      <c r="E323" s="478"/>
      <c r="F323" s="478"/>
      <c r="G323" s="478"/>
      <c r="H323" s="478"/>
      <c r="I323" s="479"/>
      <c r="J323" s="117"/>
    </row>
    <row r="324" spans="1:29" ht="39.9" customHeight="1" x14ac:dyDescent="0.35">
      <c r="A324" s="182" t="str">
        <f>'Matriz Nº1 Identificación'!A324</f>
        <v>Objetivo táctico</v>
      </c>
      <c r="B324" s="480" t="str">
        <f>+'Matriz Nº1 Identificación'!B324:H324</f>
        <v xml:space="preserve">36. </v>
      </c>
      <c r="C324" s="481"/>
      <c r="D324" s="481"/>
      <c r="E324" s="481"/>
      <c r="F324" s="481"/>
      <c r="G324" s="481"/>
      <c r="H324" s="481"/>
      <c r="I324" s="482"/>
      <c r="J324" s="117"/>
    </row>
    <row r="325" spans="1:29" ht="83.25" customHeight="1" x14ac:dyDescent="0.35">
      <c r="A325" s="119" t="str">
        <f>'Matriz Nº1 Identificación'!A325</f>
        <v>36. 1</v>
      </c>
      <c r="B325" s="120" t="str">
        <f>IF('Matriz Nº1 Identificación'!B325&lt;&gt;"",'Matriz Nº1 Identificación'!F325,"")</f>
        <v/>
      </c>
      <c r="C325" s="127"/>
      <c r="D325" s="127"/>
      <c r="E325" s="120" t="str">
        <f>IFERROR(IF((VLOOKUP(C325,'Tabla 2-3-4-5'!$C$11:$D$13,2,FALSE)*(VLOOKUP('Matriz Nº2 Análisis'!D325,'Tabla 2-3-4-5'!$C$11:$D$13,2,FALSE)))&lt;3,"BAJO",IF((VLOOKUP(C325,'Tabla 2-3-4-5'!$C$11:$D$13,2,FALSE)*(VLOOKUP('Matriz Nº2 Análisis'!D325,'Tabla 2-3-4-5'!$C$11:$D$13,2,FALSE)))&gt;5,"ALTO","MEDIO")),"")</f>
        <v/>
      </c>
      <c r="F325" s="121" t="str">
        <f>IF(B325&lt;&gt;"",'Matriz Nº1 Identificación'!E325,"")</f>
        <v/>
      </c>
      <c r="G325" s="127"/>
      <c r="H325" s="127"/>
      <c r="I325" s="120" t="str">
        <f>IFERROR(IF((VLOOKUP(G325,'Tabla 2-3-4-5'!$C$11:$D$13,2,FALSE)*(VLOOKUP('Matriz Nº2 Análisis'!H325,'Tabla 2-3-4-5'!$C$11:$D$13,2,FALSE)))&lt;3,"BAJO",IF((VLOOKUP(G325,'Tabla 2-3-4-5'!$C$11:$D$13,2,FALSE)*(VLOOKUP('Matriz Nº2 Análisis'!H325,'Tabla 2-3-4-5'!$C$11:$D$13,2,FALSE)))&gt;5,"ALTO","MEDIO")),"")</f>
        <v/>
      </c>
      <c r="J325" s="2"/>
      <c r="K325" s="3"/>
      <c r="N325" s="3"/>
      <c r="O325" s="3"/>
      <c r="P325" s="3"/>
      <c r="Q325" s="3"/>
      <c r="R325" s="3"/>
      <c r="S325" s="3"/>
      <c r="T325" s="3"/>
      <c r="U325" s="3"/>
      <c r="V325" s="3"/>
      <c r="W325" s="3"/>
      <c r="X325" s="3"/>
      <c r="Y325" s="3"/>
      <c r="Z325" s="3"/>
      <c r="AA325" s="3"/>
      <c r="AB325" s="3"/>
      <c r="AC325" s="3"/>
    </row>
    <row r="326" spans="1:29" ht="83.25" customHeight="1" x14ac:dyDescent="0.35">
      <c r="A326" s="119" t="str">
        <f>'Matriz Nº1 Identificación'!A326</f>
        <v>36. 2</v>
      </c>
      <c r="B326" s="120" t="str">
        <f>IF('Matriz Nº1 Identificación'!B326&lt;&gt;"",'Matriz Nº1 Identificación'!F326,"")</f>
        <v/>
      </c>
      <c r="C326" s="127"/>
      <c r="D326" s="127"/>
      <c r="E326" s="120" t="str">
        <f>IFERROR(IF((VLOOKUP(C326,'Tabla 2-3-4-5'!$C$11:$D$13,2,FALSE)*(VLOOKUP('Matriz Nº2 Análisis'!D326,'Tabla 2-3-4-5'!$C$11:$D$13,2,FALSE)))&lt;3,"BAJO",IF((VLOOKUP(C326,'Tabla 2-3-4-5'!$C$11:$D$13,2,FALSE)*(VLOOKUP('Matriz Nº2 Análisis'!D326,'Tabla 2-3-4-5'!$C$11:$D$13,2,FALSE)))&gt;5,"ALTO","MEDIO")),"")</f>
        <v/>
      </c>
      <c r="F326" s="121" t="str">
        <f>IF(B326&lt;&gt;"",'Matriz Nº1 Identificación'!E326,"")</f>
        <v/>
      </c>
      <c r="G326" s="127"/>
      <c r="H326" s="127"/>
      <c r="I326" s="120" t="str">
        <f>IFERROR(IF((VLOOKUP(G326,'Tabla 2-3-4-5'!$C$11:$D$13,2,FALSE)*(VLOOKUP('Matriz Nº2 Análisis'!H326,'Tabla 2-3-4-5'!$C$11:$D$13,2,FALSE)))&lt;3,"BAJO",IF((VLOOKUP(G326,'Tabla 2-3-4-5'!$C$11:$D$13,2,FALSE)*(VLOOKUP('Matriz Nº2 Análisis'!H326,'Tabla 2-3-4-5'!$C$11:$D$13,2,FALSE)))&gt;5,"ALTO","MEDIO")),"")</f>
        <v/>
      </c>
      <c r="J326" s="2"/>
      <c r="K326" s="3"/>
      <c r="N326" s="3"/>
      <c r="O326" s="3"/>
      <c r="P326" s="3"/>
      <c r="Q326" s="3"/>
      <c r="R326" s="3"/>
      <c r="S326" s="3"/>
      <c r="T326" s="3"/>
      <c r="U326" s="3"/>
      <c r="V326" s="3"/>
      <c r="W326" s="3"/>
      <c r="X326" s="3"/>
      <c r="Y326" s="3"/>
      <c r="Z326" s="3"/>
      <c r="AA326" s="3"/>
      <c r="AB326" s="3"/>
      <c r="AC326" s="3"/>
    </row>
    <row r="327" spans="1:29" ht="83.25" customHeight="1" x14ac:dyDescent="0.35">
      <c r="A327" s="119" t="str">
        <f>'Matriz Nº1 Identificación'!A327</f>
        <v>36. 3</v>
      </c>
      <c r="B327" s="120" t="str">
        <f>IF('Matriz Nº1 Identificación'!B327&lt;&gt;"",'Matriz Nº1 Identificación'!F327,"")</f>
        <v/>
      </c>
      <c r="C327" s="127"/>
      <c r="D327" s="127"/>
      <c r="E327" s="120" t="str">
        <f>IFERROR(IF((VLOOKUP(C327,'Tabla 2-3-4-5'!$C$11:$D$13,2,FALSE)*(VLOOKUP('Matriz Nº2 Análisis'!D327,'Tabla 2-3-4-5'!$C$11:$D$13,2,FALSE)))&lt;3,"BAJO",IF((VLOOKUP(C327,'Tabla 2-3-4-5'!$C$11:$D$13,2,FALSE)*(VLOOKUP('Matriz Nº2 Análisis'!D327,'Tabla 2-3-4-5'!$C$11:$D$13,2,FALSE)))&gt;5,"ALTO","MEDIO")),"")</f>
        <v/>
      </c>
      <c r="F327" s="121" t="str">
        <f>IF(B327&lt;&gt;"",'Matriz Nº1 Identificación'!E327,"")</f>
        <v/>
      </c>
      <c r="G327" s="127"/>
      <c r="H327" s="127"/>
      <c r="I327" s="120" t="str">
        <f>IFERROR(IF((VLOOKUP(G327,'Tabla 2-3-4-5'!$C$11:$D$13,2,FALSE)*(VLOOKUP('Matriz Nº2 Análisis'!H327,'Tabla 2-3-4-5'!$C$11:$D$13,2,FALSE)))&lt;3,"BAJO",IF((VLOOKUP(G327,'Tabla 2-3-4-5'!$C$11:$D$13,2,FALSE)*(VLOOKUP('Matriz Nº2 Análisis'!H327,'Tabla 2-3-4-5'!$C$11:$D$13,2,FALSE)))&gt;5,"ALTO","MEDIO")),"")</f>
        <v/>
      </c>
      <c r="J327" s="2"/>
      <c r="K327" s="3"/>
      <c r="N327" s="3"/>
      <c r="O327" s="3"/>
      <c r="P327" s="3"/>
      <c r="Q327" s="3"/>
      <c r="R327" s="3"/>
      <c r="S327" s="3"/>
      <c r="T327" s="3"/>
      <c r="U327" s="3"/>
      <c r="V327" s="3"/>
      <c r="W327" s="3"/>
      <c r="X327" s="3"/>
      <c r="Y327" s="3"/>
      <c r="Z327" s="3"/>
      <c r="AA327" s="3"/>
      <c r="AB327" s="3"/>
      <c r="AC327" s="3"/>
    </row>
    <row r="328" spans="1:29" ht="83.25" customHeight="1" x14ac:dyDescent="0.35">
      <c r="A328" s="119" t="str">
        <f>'Matriz Nº1 Identificación'!A328</f>
        <v>36. 4</v>
      </c>
      <c r="B328" s="120" t="str">
        <f>IF('Matriz Nº1 Identificación'!B328&lt;&gt;"",'Matriz Nº1 Identificación'!F328,"")</f>
        <v/>
      </c>
      <c r="C328" s="127"/>
      <c r="D328" s="127"/>
      <c r="E328" s="120" t="str">
        <f>IFERROR(IF((VLOOKUP(C328,'Tabla 2-3-4-5'!$C$11:$D$13,2,FALSE)*(VLOOKUP('Matriz Nº2 Análisis'!D328,'Tabla 2-3-4-5'!$C$11:$D$13,2,FALSE)))&lt;3,"BAJO",IF((VLOOKUP(C328,'Tabla 2-3-4-5'!$C$11:$D$13,2,FALSE)*(VLOOKUP('Matriz Nº2 Análisis'!D328,'Tabla 2-3-4-5'!$C$11:$D$13,2,FALSE)))&gt;5,"ALTO","MEDIO")),"")</f>
        <v/>
      </c>
      <c r="F328" s="121" t="str">
        <f>IF(B328&lt;&gt;"",'Matriz Nº1 Identificación'!E328,"")</f>
        <v/>
      </c>
      <c r="G328" s="127"/>
      <c r="H328" s="127"/>
      <c r="I328" s="120" t="str">
        <f>IFERROR(IF((VLOOKUP(G328,'Tabla 2-3-4-5'!$C$11:$D$13,2,FALSE)*(VLOOKUP('Matriz Nº2 Análisis'!H328,'Tabla 2-3-4-5'!$C$11:$D$13,2,FALSE)))&lt;3,"BAJO",IF((VLOOKUP(G328,'Tabla 2-3-4-5'!$C$11:$D$13,2,FALSE)*(VLOOKUP('Matriz Nº2 Análisis'!H328,'Tabla 2-3-4-5'!$C$11:$D$13,2,FALSE)))&gt;5,"ALTO","MEDIO")),"")</f>
        <v/>
      </c>
      <c r="J328" s="2"/>
      <c r="K328" s="3"/>
      <c r="N328" s="3"/>
      <c r="O328" s="3"/>
      <c r="P328" s="3"/>
      <c r="Q328" s="3"/>
      <c r="R328" s="3"/>
      <c r="S328" s="3"/>
      <c r="T328" s="3"/>
      <c r="U328" s="3"/>
      <c r="V328" s="3"/>
      <c r="W328" s="3"/>
      <c r="X328" s="3"/>
      <c r="Y328" s="3"/>
      <c r="Z328" s="3"/>
      <c r="AA328" s="3"/>
      <c r="AB328" s="3"/>
      <c r="AC328" s="3"/>
    </row>
    <row r="329" spans="1:29" ht="83.25" customHeight="1" x14ac:dyDescent="0.35">
      <c r="A329" s="119" t="str">
        <f>'Matriz Nº1 Identificación'!A329</f>
        <v>36. 5</v>
      </c>
      <c r="B329" s="120" t="str">
        <f>IF('Matriz Nº1 Identificación'!B329&lt;&gt;"",'Matriz Nº1 Identificación'!F329,"")</f>
        <v/>
      </c>
      <c r="C329" s="127"/>
      <c r="D329" s="127"/>
      <c r="E329" s="120" t="str">
        <f>IFERROR(IF((VLOOKUP(C329,'Tabla 2-3-4-5'!$C$11:$D$13,2,FALSE)*(VLOOKUP('Matriz Nº2 Análisis'!D329,'Tabla 2-3-4-5'!$C$11:$D$13,2,FALSE)))&lt;3,"BAJO",IF((VLOOKUP(C329,'Tabla 2-3-4-5'!$C$11:$D$13,2,FALSE)*(VLOOKUP('Matriz Nº2 Análisis'!D329,'Tabla 2-3-4-5'!$C$11:$D$13,2,FALSE)))&gt;5,"ALTO","MEDIO")),"")</f>
        <v/>
      </c>
      <c r="F329" s="121" t="str">
        <f>IF(B329&lt;&gt;"",'Matriz Nº1 Identificación'!E329,"")</f>
        <v/>
      </c>
      <c r="G329" s="127"/>
      <c r="H329" s="127"/>
      <c r="I329" s="120" t="str">
        <f>IFERROR(IF((VLOOKUP(G329,'Tabla 2-3-4-5'!$C$11:$D$13,2,FALSE)*(VLOOKUP('Matriz Nº2 Análisis'!H329,'Tabla 2-3-4-5'!$C$11:$D$13,2,FALSE)))&lt;3,"BAJO",IF((VLOOKUP(G329,'Tabla 2-3-4-5'!$C$11:$D$13,2,FALSE)*(VLOOKUP('Matriz Nº2 Análisis'!H329,'Tabla 2-3-4-5'!$C$11:$D$13,2,FALSE)))&gt;5,"ALTO","MEDIO")),"")</f>
        <v/>
      </c>
      <c r="J329" s="2"/>
      <c r="K329" s="3"/>
      <c r="N329" s="3"/>
      <c r="O329" s="3"/>
      <c r="P329" s="3"/>
      <c r="Q329" s="3"/>
      <c r="R329" s="3"/>
      <c r="S329" s="3"/>
      <c r="T329" s="3"/>
      <c r="U329" s="3"/>
      <c r="V329" s="3"/>
      <c r="W329" s="3"/>
      <c r="X329" s="3"/>
      <c r="Y329" s="3"/>
      <c r="Z329" s="3"/>
      <c r="AA329" s="3"/>
      <c r="AB329" s="3"/>
      <c r="AC329" s="3"/>
    </row>
    <row r="330" spans="1:29" ht="83.25" customHeight="1" x14ac:dyDescent="0.35">
      <c r="A330" s="119" t="str">
        <f>'Matriz Nº1 Identificación'!A330</f>
        <v>36. 6</v>
      </c>
      <c r="B330" s="120" t="str">
        <f>IF('Matriz Nº1 Identificación'!B330&lt;&gt;"",'Matriz Nº1 Identificación'!F330,"")</f>
        <v/>
      </c>
      <c r="C330" s="127"/>
      <c r="D330" s="127"/>
      <c r="E330" s="120" t="str">
        <f>IFERROR(IF((VLOOKUP(C330,'Tabla 2-3-4-5'!$C$11:$D$13,2,FALSE)*(VLOOKUP('Matriz Nº2 Análisis'!D330,'Tabla 2-3-4-5'!$C$11:$D$13,2,FALSE)))&lt;3,"BAJO",IF((VLOOKUP(C330,'Tabla 2-3-4-5'!$C$11:$D$13,2,FALSE)*(VLOOKUP('Matriz Nº2 Análisis'!D330,'Tabla 2-3-4-5'!$C$11:$D$13,2,FALSE)))&gt;5,"ALTO","MEDIO")),"")</f>
        <v/>
      </c>
      <c r="F330" s="121" t="str">
        <f>IF(B330&lt;&gt;"",'Matriz Nº1 Identificación'!E330,"")</f>
        <v/>
      </c>
      <c r="G330" s="127"/>
      <c r="H330" s="127"/>
      <c r="I330" s="120" t="str">
        <f>IFERROR(IF((VLOOKUP(G330,'Tabla 2-3-4-5'!$C$11:$D$13,2,FALSE)*(VLOOKUP('Matriz Nº2 Análisis'!H330,'Tabla 2-3-4-5'!$C$11:$D$13,2,FALSE)))&lt;3,"BAJO",IF((VLOOKUP(G330,'Tabla 2-3-4-5'!$C$11:$D$13,2,FALSE)*(VLOOKUP('Matriz Nº2 Análisis'!H330,'Tabla 2-3-4-5'!$C$11:$D$13,2,FALSE)))&gt;5,"ALTO","MEDIO")),"")</f>
        <v/>
      </c>
      <c r="J330" s="2"/>
      <c r="K330" s="3"/>
      <c r="N330" s="3"/>
      <c r="O330" s="3"/>
      <c r="P330" s="3"/>
      <c r="Q330" s="3"/>
      <c r="R330" s="3"/>
      <c r="S330" s="3"/>
      <c r="T330" s="3"/>
      <c r="U330" s="3"/>
      <c r="V330" s="3"/>
      <c r="W330" s="3"/>
      <c r="X330" s="3"/>
      <c r="Y330" s="3"/>
      <c r="Z330" s="3"/>
      <c r="AA330" s="3"/>
      <c r="AB330" s="3"/>
      <c r="AC330" s="3"/>
    </row>
    <row r="331" spans="1:29" ht="83.25" customHeight="1" thickBot="1" x14ac:dyDescent="0.4">
      <c r="A331" s="119" t="str">
        <f>'Matriz Nº1 Identificación'!A331</f>
        <v>36. 7</v>
      </c>
      <c r="B331" s="120" t="str">
        <f>IF('Matriz Nº1 Identificación'!B331&lt;&gt;"",'Matriz Nº1 Identificación'!F331,"")</f>
        <v/>
      </c>
      <c r="C331" s="127"/>
      <c r="D331" s="127"/>
      <c r="E331" s="120" t="str">
        <f>IFERROR(IF((VLOOKUP(C331,'Tabla 2-3-4-5'!$C$11:$D$13,2,FALSE)*(VLOOKUP('Matriz Nº2 Análisis'!D331,'Tabla 2-3-4-5'!$C$11:$D$13,2,FALSE)))&lt;3,"BAJO",IF((VLOOKUP(C331,'Tabla 2-3-4-5'!$C$11:$D$13,2,FALSE)*(VLOOKUP('Matriz Nº2 Análisis'!D331,'Tabla 2-3-4-5'!$C$11:$D$13,2,FALSE)))&gt;5,"ALTO","MEDIO")),"")</f>
        <v/>
      </c>
      <c r="F331" s="121" t="str">
        <f>IF(B331&lt;&gt;"",'Matriz Nº1 Identificación'!E331,"")</f>
        <v/>
      </c>
      <c r="G331" s="127"/>
      <c r="H331" s="127"/>
      <c r="I331" s="120" t="str">
        <f>IFERROR(IF((VLOOKUP(G331,'Tabla 2-3-4-5'!$C$11:$D$13,2,FALSE)*(VLOOKUP('Matriz Nº2 Análisis'!H331,'Tabla 2-3-4-5'!$C$11:$D$13,2,FALSE)))&lt;3,"BAJO",IF((VLOOKUP(G331,'Tabla 2-3-4-5'!$C$11:$D$13,2,FALSE)*(VLOOKUP('Matriz Nº2 Análisis'!H331,'Tabla 2-3-4-5'!$C$11:$D$13,2,FALSE)))&gt;5,"ALTO","MEDIO")),"")</f>
        <v/>
      </c>
      <c r="J331" s="2"/>
      <c r="K331" s="3"/>
      <c r="N331" s="3"/>
      <c r="O331" s="3"/>
      <c r="P331" s="3"/>
      <c r="Q331" s="3"/>
      <c r="R331" s="3"/>
      <c r="S331" s="3"/>
      <c r="T331" s="3"/>
      <c r="U331" s="3"/>
      <c r="V331" s="3"/>
      <c r="W331" s="3"/>
      <c r="X331" s="3"/>
      <c r="Y331" s="3"/>
      <c r="Z331" s="3"/>
      <c r="AA331" s="3"/>
      <c r="AB331" s="3"/>
      <c r="AC331" s="3"/>
    </row>
    <row r="332" spans="1:29" ht="39.9" customHeight="1" thickBot="1" x14ac:dyDescent="0.4">
      <c r="A332" s="181" t="str">
        <f>'Matriz Nº1 Identificación'!A332</f>
        <v xml:space="preserve">Objetivo Estratégico: </v>
      </c>
      <c r="B332" s="477">
        <f>+'Matriz Nº1 Identificación'!B332:H332</f>
        <v>0</v>
      </c>
      <c r="C332" s="478"/>
      <c r="D332" s="478"/>
      <c r="E332" s="478"/>
      <c r="F332" s="478"/>
      <c r="G332" s="478"/>
      <c r="H332" s="478"/>
      <c r="I332" s="479"/>
      <c r="J332" s="117"/>
    </row>
    <row r="333" spans="1:29" ht="39.9" customHeight="1" x14ac:dyDescent="0.35">
      <c r="A333" s="182" t="str">
        <f>'Matriz Nº1 Identificación'!A333</f>
        <v>Objetivo táctico</v>
      </c>
      <c r="B333" s="480" t="str">
        <f>+'Matriz Nº1 Identificación'!B333:H333</f>
        <v xml:space="preserve">37. </v>
      </c>
      <c r="C333" s="481"/>
      <c r="D333" s="481"/>
      <c r="E333" s="481"/>
      <c r="F333" s="481"/>
      <c r="G333" s="481"/>
      <c r="H333" s="481"/>
      <c r="I333" s="482"/>
      <c r="J333" s="117"/>
    </row>
    <row r="334" spans="1:29" ht="83.25" customHeight="1" x14ac:dyDescent="0.35">
      <c r="A334" s="119" t="str">
        <f>'Matriz Nº1 Identificación'!A334</f>
        <v>37. 1</v>
      </c>
      <c r="B334" s="120" t="str">
        <f>IF('Matriz Nº1 Identificación'!B334&lt;&gt;"",'Matriz Nº1 Identificación'!F334,"")</f>
        <v/>
      </c>
      <c r="C334" s="127"/>
      <c r="D334" s="127"/>
      <c r="E334" s="120" t="str">
        <f>IFERROR(IF((VLOOKUP(C334,'Tabla 2-3-4-5'!$C$11:$D$13,2,FALSE)*(VLOOKUP('Matriz Nº2 Análisis'!D334,'Tabla 2-3-4-5'!$C$11:$D$13,2,FALSE)))&lt;3,"BAJO",IF((VLOOKUP(C334,'Tabla 2-3-4-5'!$C$11:$D$13,2,FALSE)*(VLOOKUP('Matriz Nº2 Análisis'!D334,'Tabla 2-3-4-5'!$C$11:$D$13,2,FALSE)))&gt;5,"ALTO","MEDIO")),"")</f>
        <v/>
      </c>
      <c r="F334" s="121" t="str">
        <f>IF(B334&lt;&gt;"",'Matriz Nº1 Identificación'!E334,"")</f>
        <v/>
      </c>
      <c r="G334" s="127"/>
      <c r="H334" s="127"/>
      <c r="I334" s="120" t="str">
        <f>IFERROR(IF((VLOOKUP(G334,'Tabla 2-3-4-5'!$C$11:$D$13,2,FALSE)*(VLOOKUP('Matriz Nº2 Análisis'!H334,'Tabla 2-3-4-5'!$C$11:$D$13,2,FALSE)))&lt;3,"BAJO",IF((VLOOKUP(G334,'Tabla 2-3-4-5'!$C$11:$D$13,2,FALSE)*(VLOOKUP('Matriz Nº2 Análisis'!H334,'Tabla 2-3-4-5'!$C$11:$D$13,2,FALSE)))&gt;5,"ALTO","MEDIO")),"")</f>
        <v/>
      </c>
      <c r="J334" s="2"/>
      <c r="K334" s="3"/>
      <c r="N334" s="3"/>
      <c r="O334" s="3"/>
      <c r="P334" s="3"/>
      <c r="Q334" s="3"/>
      <c r="R334" s="3"/>
      <c r="S334" s="3"/>
      <c r="T334" s="3"/>
      <c r="U334" s="3"/>
      <c r="V334" s="3"/>
      <c r="W334" s="3"/>
      <c r="X334" s="3"/>
      <c r="Y334" s="3"/>
      <c r="Z334" s="3"/>
      <c r="AA334" s="3"/>
      <c r="AB334" s="3"/>
      <c r="AC334" s="3"/>
    </row>
    <row r="335" spans="1:29" ht="83.25" customHeight="1" x14ac:dyDescent="0.35">
      <c r="A335" s="119" t="str">
        <f>'Matriz Nº1 Identificación'!A335</f>
        <v>37. 2</v>
      </c>
      <c r="B335" s="120" t="str">
        <f>IF('Matriz Nº1 Identificación'!B335&lt;&gt;"",'Matriz Nº1 Identificación'!F335,"")</f>
        <v/>
      </c>
      <c r="C335" s="127"/>
      <c r="D335" s="127"/>
      <c r="E335" s="120" t="str">
        <f>IFERROR(IF((VLOOKUP(C335,'Tabla 2-3-4-5'!$C$11:$D$13,2,FALSE)*(VLOOKUP('Matriz Nº2 Análisis'!D335,'Tabla 2-3-4-5'!$C$11:$D$13,2,FALSE)))&lt;3,"BAJO",IF((VLOOKUP(C335,'Tabla 2-3-4-5'!$C$11:$D$13,2,FALSE)*(VLOOKUP('Matriz Nº2 Análisis'!D335,'Tabla 2-3-4-5'!$C$11:$D$13,2,FALSE)))&gt;5,"ALTO","MEDIO")),"")</f>
        <v/>
      </c>
      <c r="F335" s="121" t="str">
        <f>IF(B335&lt;&gt;"",'Matriz Nº1 Identificación'!E335,"")</f>
        <v/>
      </c>
      <c r="G335" s="127"/>
      <c r="H335" s="127"/>
      <c r="I335" s="120" t="str">
        <f>IFERROR(IF((VLOOKUP(G335,'Tabla 2-3-4-5'!$C$11:$D$13,2,FALSE)*(VLOOKUP('Matriz Nº2 Análisis'!H335,'Tabla 2-3-4-5'!$C$11:$D$13,2,FALSE)))&lt;3,"BAJO",IF((VLOOKUP(G335,'Tabla 2-3-4-5'!$C$11:$D$13,2,FALSE)*(VLOOKUP('Matriz Nº2 Análisis'!H335,'Tabla 2-3-4-5'!$C$11:$D$13,2,FALSE)))&gt;5,"ALTO","MEDIO")),"")</f>
        <v/>
      </c>
      <c r="J335" s="2"/>
      <c r="K335" s="3"/>
      <c r="N335" s="3"/>
      <c r="O335" s="3"/>
      <c r="P335" s="3"/>
      <c r="Q335" s="3"/>
      <c r="R335" s="3"/>
      <c r="S335" s="3"/>
      <c r="T335" s="3"/>
      <c r="U335" s="3"/>
      <c r="V335" s="3"/>
      <c r="W335" s="3"/>
      <c r="X335" s="3"/>
      <c r="Y335" s="3"/>
      <c r="Z335" s="3"/>
      <c r="AA335" s="3"/>
      <c r="AB335" s="3"/>
      <c r="AC335" s="3"/>
    </row>
    <row r="336" spans="1:29" ht="83.25" customHeight="1" x14ac:dyDescent="0.35">
      <c r="A336" s="119" t="str">
        <f>'Matriz Nº1 Identificación'!A336</f>
        <v>37. 3</v>
      </c>
      <c r="B336" s="120" t="str">
        <f>IF('Matriz Nº1 Identificación'!B336&lt;&gt;"",'Matriz Nº1 Identificación'!F336,"")</f>
        <v/>
      </c>
      <c r="C336" s="127"/>
      <c r="D336" s="127"/>
      <c r="E336" s="120" t="str">
        <f>IFERROR(IF((VLOOKUP(C336,'Tabla 2-3-4-5'!$C$11:$D$13,2,FALSE)*(VLOOKUP('Matriz Nº2 Análisis'!D336,'Tabla 2-3-4-5'!$C$11:$D$13,2,FALSE)))&lt;3,"BAJO",IF((VLOOKUP(C336,'Tabla 2-3-4-5'!$C$11:$D$13,2,FALSE)*(VLOOKUP('Matriz Nº2 Análisis'!D336,'Tabla 2-3-4-5'!$C$11:$D$13,2,FALSE)))&gt;5,"ALTO","MEDIO")),"")</f>
        <v/>
      </c>
      <c r="F336" s="121" t="str">
        <f>IF(B336&lt;&gt;"",'Matriz Nº1 Identificación'!E336,"")</f>
        <v/>
      </c>
      <c r="G336" s="127"/>
      <c r="H336" s="127"/>
      <c r="I336" s="120" t="str">
        <f>IFERROR(IF((VLOOKUP(G336,'Tabla 2-3-4-5'!$C$11:$D$13,2,FALSE)*(VLOOKUP('Matriz Nº2 Análisis'!H336,'Tabla 2-3-4-5'!$C$11:$D$13,2,FALSE)))&lt;3,"BAJO",IF((VLOOKUP(G336,'Tabla 2-3-4-5'!$C$11:$D$13,2,FALSE)*(VLOOKUP('Matriz Nº2 Análisis'!H336,'Tabla 2-3-4-5'!$C$11:$D$13,2,FALSE)))&gt;5,"ALTO","MEDIO")),"")</f>
        <v/>
      </c>
      <c r="J336" s="2"/>
      <c r="K336" s="3"/>
      <c r="N336" s="3"/>
      <c r="O336" s="3"/>
      <c r="P336" s="3"/>
      <c r="Q336" s="3"/>
      <c r="R336" s="3"/>
      <c r="S336" s="3"/>
      <c r="T336" s="3"/>
      <c r="U336" s="3"/>
      <c r="V336" s="3"/>
      <c r="W336" s="3"/>
      <c r="X336" s="3"/>
      <c r="Y336" s="3"/>
      <c r="Z336" s="3"/>
      <c r="AA336" s="3"/>
      <c r="AB336" s="3"/>
      <c r="AC336" s="3"/>
    </row>
    <row r="337" spans="1:29" ht="83.25" customHeight="1" x14ac:dyDescent="0.35">
      <c r="A337" s="119" t="str">
        <f>'Matriz Nº1 Identificación'!A337</f>
        <v>37. 4</v>
      </c>
      <c r="B337" s="120" t="str">
        <f>IF('Matriz Nº1 Identificación'!B337&lt;&gt;"",'Matriz Nº1 Identificación'!F337,"")</f>
        <v/>
      </c>
      <c r="C337" s="127"/>
      <c r="D337" s="127"/>
      <c r="E337" s="120" t="str">
        <f>IFERROR(IF((VLOOKUP(C337,'Tabla 2-3-4-5'!$C$11:$D$13,2,FALSE)*(VLOOKUP('Matriz Nº2 Análisis'!D337,'Tabla 2-3-4-5'!$C$11:$D$13,2,FALSE)))&lt;3,"BAJO",IF((VLOOKUP(C337,'Tabla 2-3-4-5'!$C$11:$D$13,2,FALSE)*(VLOOKUP('Matriz Nº2 Análisis'!D337,'Tabla 2-3-4-5'!$C$11:$D$13,2,FALSE)))&gt;5,"ALTO","MEDIO")),"")</f>
        <v/>
      </c>
      <c r="F337" s="121" t="str">
        <f>IF(B337&lt;&gt;"",'Matriz Nº1 Identificación'!E337,"")</f>
        <v/>
      </c>
      <c r="G337" s="127"/>
      <c r="H337" s="127"/>
      <c r="I337" s="120" t="str">
        <f>IFERROR(IF((VLOOKUP(G337,'Tabla 2-3-4-5'!$C$11:$D$13,2,FALSE)*(VLOOKUP('Matriz Nº2 Análisis'!H337,'Tabla 2-3-4-5'!$C$11:$D$13,2,FALSE)))&lt;3,"BAJO",IF((VLOOKUP(G337,'Tabla 2-3-4-5'!$C$11:$D$13,2,FALSE)*(VLOOKUP('Matriz Nº2 Análisis'!H337,'Tabla 2-3-4-5'!$C$11:$D$13,2,FALSE)))&gt;5,"ALTO","MEDIO")),"")</f>
        <v/>
      </c>
      <c r="J337" s="2"/>
      <c r="K337" s="3"/>
      <c r="N337" s="3"/>
      <c r="O337" s="3"/>
      <c r="P337" s="3"/>
      <c r="Q337" s="3"/>
      <c r="R337" s="3"/>
      <c r="S337" s="3"/>
      <c r="T337" s="3"/>
      <c r="U337" s="3"/>
      <c r="V337" s="3"/>
      <c r="W337" s="3"/>
      <c r="X337" s="3"/>
      <c r="Y337" s="3"/>
      <c r="Z337" s="3"/>
      <c r="AA337" s="3"/>
      <c r="AB337" s="3"/>
      <c r="AC337" s="3"/>
    </row>
    <row r="338" spans="1:29" ht="83.25" customHeight="1" x14ac:dyDescent="0.35">
      <c r="A338" s="119" t="str">
        <f>'Matriz Nº1 Identificación'!A338</f>
        <v>37. 5</v>
      </c>
      <c r="B338" s="120" t="str">
        <f>IF('Matriz Nº1 Identificación'!B338&lt;&gt;"",'Matriz Nº1 Identificación'!F338,"")</f>
        <v/>
      </c>
      <c r="C338" s="127"/>
      <c r="D338" s="127"/>
      <c r="E338" s="120" t="str">
        <f>IFERROR(IF((VLOOKUP(C338,'Tabla 2-3-4-5'!$C$11:$D$13,2,FALSE)*(VLOOKUP('Matriz Nº2 Análisis'!D338,'Tabla 2-3-4-5'!$C$11:$D$13,2,FALSE)))&lt;3,"BAJO",IF((VLOOKUP(C338,'Tabla 2-3-4-5'!$C$11:$D$13,2,FALSE)*(VLOOKUP('Matriz Nº2 Análisis'!D338,'Tabla 2-3-4-5'!$C$11:$D$13,2,FALSE)))&gt;5,"ALTO","MEDIO")),"")</f>
        <v/>
      </c>
      <c r="F338" s="121" t="str">
        <f>IF(B338&lt;&gt;"",'Matriz Nº1 Identificación'!E338,"")</f>
        <v/>
      </c>
      <c r="G338" s="127"/>
      <c r="H338" s="127"/>
      <c r="I338" s="120" t="str">
        <f>IFERROR(IF((VLOOKUP(G338,'Tabla 2-3-4-5'!$C$11:$D$13,2,FALSE)*(VLOOKUP('Matriz Nº2 Análisis'!H338,'Tabla 2-3-4-5'!$C$11:$D$13,2,FALSE)))&lt;3,"BAJO",IF((VLOOKUP(G338,'Tabla 2-3-4-5'!$C$11:$D$13,2,FALSE)*(VLOOKUP('Matriz Nº2 Análisis'!H338,'Tabla 2-3-4-5'!$C$11:$D$13,2,FALSE)))&gt;5,"ALTO","MEDIO")),"")</f>
        <v/>
      </c>
      <c r="J338" s="2"/>
      <c r="K338" s="3"/>
      <c r="N338" s="3"/>
      <c r="O338" s="3"/>
      <c r="P338" s="3"/>
      <c r="Q338" s="3"/>
      <c r="R338" s="3"/>
      <c r="S338" s="3"/>
      <c r="T338" s="3"/>
      <c r="U338" s="3"/>
      <c r="V338" s="3"/>
      <c r="W338" s="3"/>
      <c r="X338" s="3"/>
      <c r="Y338" s="3"/>
      <c r="Z338" s="3"/>
      <c r="AA338" s="3"/>
      <c r="AB338" s="3"/>
      <c r="AC338" s="3"/>
    </row>
    <row r="339" spans="1:29" ht="83.25" customHeight="1" x14ac:dyDescent="0.35">
      <c r="A339" s="119" t="str">
        <f>'Matriz Nº1 Identificación'!A339</f>
        <v>37. 6</v>
      </c>
      <c r="B339" s="120" t="str">
        <f>IF('Matriz Nº1 Identificación'!B339&lt;&gt;"",'Matriz Nº1 Identificación'!F339,"")</f>
        <v/>
      </c>
      <c r="C339" s="127"/>
      <c r="D339" s="127"/>
      <c r="E339" s="120" t="str">
        <f>IFERROR(IF((VLOOKUP(C339,'Tabla 2-3-4-5'!$C$11:$D$13,2,FALSE)*(VLOOKUP('Matriz Nº2 Análisis'!D339,'Tabla 2-3-4-5'!$C$11:$D$13,2,FALSE)))&lt;3,"BAJO",IF((VLOOKUP(C339,'Tabla 2-3-4-5'!$C$11:$D$13,2,FALSE)*(VLOOKUP('Matriz Nº2 Análisis'!D339,'Tabla 2-3-4-5'!$C$11:$D$13,2,FALSE)))&gt;5,"ALTO","MEDIO")),"")</f>
        <v/>
      </c>
      <c r="F339" s="121" t="str">
        <f>IF(B339&lt;&gt;"",'Matriz Nº1 Identificación'!E339,"")</f>
        <v/>
      </c>
      <c r="G339" s="127"/>
      <c r="H339" s="127"/>
      <c r="I339" s="120" t="str">
        <f>IFERROR(IF((VLOOKUP(G339,'Tabla 2-3-4-5'!$C$11:$D$13,2,FALSE)*(VLOOKUP('Matriz Nº2 Análisis'!H339,'Tabla 2-3-4-5'!$C$11:$D$13,2,FALSE)))&lt;3,"BAJO",IF((VLOOKUP(G339,'Tabla 2-3-4-5'!$C$11:$D$13,2,FALSE)*(VLOOKUP('Matriz Nº2 Análisis'!H339,'Tabla 2-3-4-5'!$C$11:$D$13,2,FALSE)))&gt;5,"ALTO","MEDIO")),"")</f>
        <v/>
      </c>
      <c r="J339" s="2"/>
      <c r="K339" s="3"/>
      <c r="N339" s="3"/>
      <c r="O339" s="3"/>
      <c r="P339" s="3"/>
      <c r="Q339" s="3"/>
      <c r="R339" s="3"/>
      <c r="S339" s="3"/>
      <c r="T339" s="3"/>
      <c r="U339" s="3"/>
      <c r="V339" s="3"/>
      <c r="W339" s="3"/>
      <c r="X339" s="3"/>
      <c r="Y339" s="3"/>
      <c r="Z339" s="3"/>
      <c r="AA339" s="3"/>
      <c r="AB339" s="3"/>
      <c r="AC339" s="3"/>
    </row>
    <row r="340" spans="1:29" ht="83.25" customHeight="1" thickBot="1" x14ac:dyDescent="0.4">
      <c r="A340" s="119" t="str">
        <f>'Matriz Nº1 Identificación'!A340</f>
        <v>37. 7</v>
      </c>
      <c r="B340" s="120" t="str">
        <f>IF('Matriz Nº1 Identificación'!B340&lt;&gt;"",'Matriz Nº1 Identificación'!F340,"")</f>
        <v/>
      </c>
      <c r="C340" s="127"/>
      <c r="D340" s="127"/>
      <c r="E340" s="120" t="str">
        <f>IFERROR(IF((VLOOKUP(C340,'Tabla 2-3-4-5'!$C$11:$D$13,2,FALSE)*(VLOOKUP('Matriz Nº2 Análisis'!D340,'Tabla 2-3-4-5'!$C$11:$D$13,2,FALSE)))&lt;3,"BAJO",IF((VLOOKUP(C340,'Tabla 2-3-4-5'!$C$11:$D$13,2,FALSE)*(VLOOKUP('Matriz Nº2 Análisis'!D340,'Tabla 2-3-4-5'!$C$11:$D$13,2,FALSE)))&gt;5,"ALTO","MEDIO")),"")</f>
        <v/>
      </c>
      <c r="F340" s="121" t="str">
        <f>IF(B340&lt;&gt;"",'Matriz Nº1 Identificación'!E340,"")</f>
        <v/>
      </c>
      <c r="G340" s="127"/>
      <c r="H340" s="127"/>
      <c r="I340" s="120" t="str">
        <f>IFERROR(IF((VLOOKUP(G340,'Tabla 2-3-4-5'!$C$11:$D$13,2,FALSE)*(VLOOKUP('Matriz Nº2 Análisis'!H340,'Tabla 2-3-4-5'!$C$11:$D$13,2,FALSE)))&lt;3,"BAJO",IF((VLOOKUP(G340,'Tabla 2-3-4-5'!$C$11:$D$13,2,FALSE)*(VLOOKUP('Matriz Nº2 Análisis'!H340,'Tabla 2-3-4-5'!$C$11:$D$13,2,FALSE)))&gt;5,"ALTO","MEDIO")),"")</f>
        <v/>
      </c>
      <c r="J340" s="2"/>
      <c r="K340" s="3"/>
      <c r="N340" s="3"/>
      <c r="O340" s="3"/>
      <c r="P340" s="3"/>
      <c r="Q340" s="3"/>
      <c r="R340" s="3"/>
      <c r="S340" s="3"/>
      <c r="T340" s="3"/>
      <c r="U340" s="3"/>
      <c r="V340" s="3"/>
      <c r="W340" s="3"/>
      <c r="X340" s="3"/>
      <c r="Y340" s="3"/>
      <c r="Z340" s="3"/>
      <c r="AA340" s="3"/>
      <c r="AB340" s="3"/>
      <c r="AC340" s="3"/>
    </row>
    <row r="341" spans="1:29" ht="39.9" customHeight="1" thickBot="1" x14ac:dyDescent="0.4">
      <c r="A341" s="181" t="str">
        <f>'Matriz Nº1 Identificación'!A341</f>
        <v xml:space="preserve">Objetivo Estratégico: </v>
      </c>
      <c r="B341" s="477">
        <f>+'Matriz Nº1 Identificación'!B341:H341</f>
        <v>0</v>
      </c>
      <c r="C341" s="478"/>
      <c r="D341" s="478"/>
      <c r="E341" s="478"/>
      <c r="F341" s="478"/>
      <c r="G341" s="478"/>
      <c r="H341" s="478"/>
      <c r="I341" s="479"/>
      <c r="J341" s="117"/>
    </row>
    <row r="342" spans="1:29" ht="39.9" customHeight="1" x14ac:dyDescent="0.35">
      <c r="A342" s="182" t="str">
        <f>'Matriz Nº1 Identificación'!A342</f>
        <v>Objetivo táctico</v>
      </c>
      <c r="B342" s="480" t="str">
        <f>+'Matriz Nº1 Identificación'!B342:H342</f>
        <v xml:space="preserve">38. </v>
      </c>
      <c r="C342" s="481"/>
      <c r="D342" s="481"/>
      <c r="E342" s="481"/>
      <c r="F342" s="481"/>
      <c r="G342" s="481"/>
      <c r="H342" s="481"/>
      <c r="I342" s="482"/>
      <c r="J342" s="117"/>
    </row>
    <row r="343" spans="1:29" ht="83.25" customHeight="1" x14ac:dyDescent="0.35">
      <c r="A343" s="119" t="str">
        <f>'Matriz Nº1 Identificación'!A343</f>
        <v>38. 1</v>
      </c>
      <c r="B343" s="120" t="str">
        <f>IF('Matriz Nº1 Identificación'!B343&lt;&gt;"",'Matriz Nº1 Identificación'!F343,"")</f>
        <v/>
      </c>
      <c r="C343" s="127"/>
      <c r="D343" s="127"/>
      <c r="E343" s="120" t="str">
        <f>IFERROR(IF((VLOOKUP(C343,'Tabla 2-3-4-5'!$C$11:$D$13,2,FALSE)*(VLOOKUP('Matriz Nº2 Análisis'!D343,'Tabla 2-3-4-5'!$C$11:$D$13,2,FALSE)))&lt;3,"BAJO",IF((VLOOKUP(C343,'Tabla 2-3-4-5'!$C$11:$D$13,2,FALSE)*(VLOOKUP('Matriz Nº2 Análisis'!D343,'Tabla 2-3-4-5'!$C$11:$D$13,2,FALSE)))&gt;5,"ALTO","MEDIO")),"")</f>
        <v/>
      </c>
      <c r="F343" s="121" t="str">
        <f>IF(B343&lt;&gt;"",'Matriz Nº1 Identificación'!E343,"")</f>
        <v/>
      </c>
      <c r="G343" s="127"/>
      <c r="H343" s="127"/>
      <c r="I343" s="120" t="str">
        <f>IFERROR(IF((VLOOKUP(G343,'Tabla 2-3-4-5'!$C$11:$D$13,2,FALSE)*(VLOOKUP('Matriz Nº2 Análisis'!H343,'Tabla 2-3-4-5'!$C$11:$D$13,2,FALSE)))&lt;3,"BAJO",IF((VLOOKUP(G343,'Tabla 2-3-4-5'!$C$11:$D$13,2,FALSE)*(VLOOKUP('Matriz Nº2 Análisis'!H343,'Tabla 2-3-4-5'!$C$11:$D$13,2,FALSE)))&gt;5,"ALTO","MEDIO")),"")</f>
        <v/>
      </c>
      <c r="J343" s="2"/>
      <c r="K343" s="3"/>
      <c r="N343" s="3"/>
      <c r="O343" s="3"/>
      <c r="P343" s="3"/>
      <c r="Q343" s="3"/>
      <c r="R343" s="3"/>
      <c r="S343" s="3"/>
      <c r="T343" s="3"/>
      <c r="U343" s="3"/>
      <c r="V343" s="3"/>
      <c r="W343" s="3"/>
      <c r="X343" s="3"/>
      <c r="Y343" s="3"/>
      <c r="Z343" s="3"/>
      <c r="AA343" s="3"/>
      <c r="AB343" s="3"/>
      <c r="AC343" s="3"/>
    </row>
    <row r="344" spans="1:29" ht="83.25" customHeight="1" x14ac:dyDescent="0.35">
      <c r="A344" s="119" t="str">
        <f>'Matriz Nº1 Identificación'!A344</f>
        <v>38. 2</v>
      </c>
      <c r="B344" s="120" t="str">
        <f>IF('Matriz Nº1 Identificación'!B344&lt;&gt;"",'Matriz Nº1 Identificación'!F344,"")</f>
        <v/>
      </c>
      <c r="C344" s="127"/>
      <c r="D344" s="127"/>
      <c r="E344" s="120" t="str">
        <f>IFERROR(IF((VLOOKUP(C344,'Tabla 2-3-4-5'!$C$11:$D$13,2,FALSE)*(VLOOKUP('Matriz Nº2 Análisis'!D344,'Tabla 2-3-4-5'!$C$11:$D$13,2,FALSE)))&lt;3,"BAJO",IF((VLOOKUP(C344,'Tabla 2-3-4-5'!$C$11:$D$13,2,FALSE)*(VLOOKUP('Matriz Nº2 Análisis'!D344,'Tabla 2-3-4-5'!$C$11:$D$13,2,FALSE)))&gt;5,"ALTO","MEDIO")),"")</f>
        <v/>
      </c>
      <c r="F344" s="121" t="str">
        <f>IF(B344&lt;&gt;"",'Matriz Nº1 Identificación'!E344,"")</f>
        <v/>
      </c>
      <c r="G344" s="127"/>
      <c r="H344" s="127"/>
      <c r="I344" s="120" t="str">
        <f>IFERROR(IF((VLOOKUP(G344,'Tabla 2-3-4-5'!$C$11:$D$13,2,FALSE)*(VLOOKUP('Matriz Nº2 Análisis'!H344,'Tabla 2-3-4-5'!$C$11:$D$13,2,FALSE)))&lt;3,"BAJO",IF((VLOOKUP(G344,'Tabla 2-3-4-5'!$C$11:$D$13,2,FALSE)*(VLOOKUP('Matriz Nº2 Análisis'!H344,'Tabla 2-3-4-5'!$C$11:$D$13,2,FALSE)))&gt;5,"ALTO","MEDIO")),"")</f>
        <v/>
      </c>
      <c r="J344" s="2"/>
      <c r="K344" s="3"/>
      <c r="N344" s="3"/>
      <c r="O344" s="3"/>
      <c r="P344" s="3"/>
      <c r="Q344" s="3"/>
      <c r="R344" s="3"/>
      <c r="S344" s="3"/>
      <c r="T344" s="3"/>
      <c r="U344" s="3"/>
      <c r="V344" s="3"/>
      <c r="W344" s="3"/>
      <c r="X344" s="3"/>
      <c r="Y344" s="3"/>
      <c r="Z344" s="3"/>
      <c r="AA344" s="3"/>
      <c r="AB344" s="3"/>
      <c r="AC344" s="3"/>
    </row>
    <row r="345" spans="1:29" ht="83.25" customHeight="1" x14ac:dyDescent="0.35">
      <c r="A345" s="119" t="str">
        <f>'Matriz Nº1 Identificación'!A345</f>
        <v>38. 3</v>
      </c>
      <c r="B345" s="120" t="str">
        <f>IF('Matriz Nº1 Identificación'!B345&lt;&gt;"",'Matriz Nº1 Identificación'!F345,"")</f>
        <v/>
      </c>
      <c r="C345" s="127"/>
      <c r="D345" s="127"/>
      <c r="E345" s="120" t="str">
        <f>IFERROR(IF((VLOOKUP(C345,'Tabla 2-3-4-5'!$C$11:$D$13,2,FALSE)*(VLOOKUP('Matriz Nº2 Análisis'!D345,'Tabla 2-3-4-5'!$C$11:$D$13,2,FALSE)))&lt;3,"BAJO",IF((VLOOKUP(C345,'Tabla 2-3-4-5'!$C$11:$D$13,2,FALSE)*(VLOOKUP('Matriz Nº2 Análisis'!D345,'Tabla 2-3-4-5'!$C$11:$D$13,2,FALSE)))&gt;5,"ALTO","MEDIO")),"")</f>
        <v/>
      </c>
      <c r="F345" s="121" t="str">
        <f>IF(B345&lt;&gt;"",'Matriz Nº1 Identificación'!E345,"")</f>
        <v/>
      </c>
      <c r="G345" s="127"/>
      <c r="H345" s="127"/>
      <c r="I345" s="120" t="str">
        <f>IFERROR(IF((VLOOKUP(G345,'Tabla 2-3-4-5'!$C$11:$D$13,2,FALSE)*(VLOOKUP('Matriz Nº2 Análisis'!H345,'Tabla 2-3-4-5'!$C$11:$D$13,2,FALSE)))&lt;3,"BAJO",IF((VLOOKUP(G345,'Tabla 2-3-4-5'!$C$11:$D$13,2,FALSE)*(VLOOKUP('Matriz Nº2 Análisis'!H345,'Tabla 2-3-4-5'!$C$11:$D$13,2,FALSE)))&gt;5,"ALTO","MEDIO")),"")</f>
        <v/>
      </c>
      <c r="J345" s="2"/>
      <c r="K345" s="3"/>
      <c r="N345" s="3"/>
      <c r="O345" s="3"/>
      <c r="P345" s="3"/>
      <c r="Q345" s="3"/>
      <c r="R345" s="3"/>
      <c r="S345" s="3"/>
      <c r="T345" s="3"/>
      <c r="U345" s="3"/>
      <c r="V345" s="3"/>
      <c r="W345" s="3"/>
      <c r="X345" s="3"/>
      <c r="Y345" s="3"/>
      <c r="Z345" s="3"/>
      <c r="AA345" s="3"/>
      <c r="AB345" s="3"/>
      <c r="AC345" s="3"/>
    </row>
    <row r="346" spans="1:29" ht="83.25" customHeight="1" x14ac:dyDescent="0.35">
      <c r="A346" s="119" t="str">
        <f>'Matriz Nº1 Identificación'!A346</f>
        <v>38. 4</v>
      </c>
      <c r="B346" s="120" t="str">
        <f>IF('Matriz Nº1 Identificación'!B346&lt;&gt;"",'Matriz Nº1 Identificación'!F346,"")</f>
        <v/>
      </c>
      <c r="C346" s="127"/>
      <c r="D346" s="127"/>
      <c r="E346" s="120" t="str">
        <f>IFERROR(IF((VLOOKUP(C346,'Tabla 2-3-4-5'!$C$11:$D$13,2,FALSE)*(VLOOKUP('Matriz Nº2 Análisis'!D346,'Tabla 2-3-4-5'!$C$11:$D$13,2,FALSE)))&lt;3,"BAJO",IF((VLOOKUP(C346,'Tabla 2-3-4-5'!$C$11:$D$13,2,FALSE)*(VLOOKUP('Matriz Nº2 Análisis'!D346,'Tabla 2-3-4-5'!$C$11:$D$13,2,FALSE)))&gt;5,"ALTO","MEDIO")),"")</f>
        <v/>
      </c>
      <c r="F346" s="121" t="str">
        <f>IF(B346&lt;&gt;"",'Matriz Nº1 Identificación'!E346,"")</f>
        <v/>
      </c>
      <c r="G346" s="127"/>
      <c r="H346" s="127"/>
      <c r="I346" s="120" t="str">
        <f>IFERROR(IF((VLOOKUP(G346,'Tabla 2-3-4-5'!$C$11:$D$13,2,FALSE)*(VLOOKUP('Matriz Nº2 Análisis'!H346,'Tabla 2-3-4-5'!$C$11:$D$13,2,FALSE)))&lt;3,"BAJO",IF((VLOOKUP(G346,'Tabla 2-3-4-5'!$C$11:$D$13,2,FALSE)*(VLOOKUP('Matriz Nº2 Análisis'!H346,'Tabla 2-3-4-5'!$C$11:$D$13,2,FALSE)))&gt;5,"ALTO","MEDIO")),"")</f>
        <v/>
      </c>
      <c r="J346" s="2"/>
      <c r="K346" s="3"/>
      <c r="N346" s="3"/>
      <c r="O346" s="3"/>
      <c r="P346" s="3"/>
      <c r="Q346" s="3"/>
      <c r="R346" s="3"/>
      <c r="S346" s="3"/>
      <c r="T346" s="3"/>
      <c r="U346" s="3"/>
      <c r="V346" s="3"/>
      <c r="W346" s="3"/>
      <c r="X346" s="3"/>
      <c r="Y346" s="3"/>
      <c r="Z346" s="3"/>
      <c r="AA346" s="3"/>
      <c r="AB346" s="3"/>
      <c r="AC346" s="3"/>
    </row>
    <row r="347" spans="1:29" ht="83.25" customHeight="1" x14ac:dyDescent="0.35">
      <c r="A347" s="119" t="str">
        <f>'Matriz Nº1 Identificación'!A347</f>
        <v>38. 5</v>
      </c>
      <c r="B347" s="120" t="str">
        <f>IF('Matriz Nº1 Identificación'!B347&lt;&gt;"",'Matriz Nº1 Identificación'!F347,"")</f>
        <v/>
      </c>
      <c r="C347" s="127"/>
      <c r="D347" s="127"/>
      <c r="E347" s="120" t="str">
        <f>IFERROR(IF((VLOOKUP(C347,'Tabla 2-3-4-5'!$C$11:$D$13,2,FALSE)*(VLOOKUP('Matriz Nº2 Análisis'!D347,'Tabla 2-3-4-5'!$C$11:$D$13,2,FALSE)))&lt;3,"BAJO",IF((VLOOKUP(C347,'Tabla 2-3-4-5'!$C$11:$D$13,2,FALSE)*(VLOOKUP('Matriz Nº2 Análisis'!D347,'Tabla 2-3-4-5'!$C$11:$D$13,2,FALSE)))&gt;5,"ALTO","MEDIO")),"")</f>
        <v/>
      </c>
      <c r="F347" s="121" t="str">
        <f>IF(B347&lt;&gt;"",'Matriz Nº1 Identificación'!E347,"")</f>
        <v/>
      </c>
      <c r="G347" s="127"/>
      <c r="H347" s="127"/>
      <c r="I347" s="120" t="str">
        <f>IFERROR(IF((VLOOKUP(G347,'Tabla 2-3-4-5'!$C$11:$D$13,2,FALSE)*(VLOOKUP('Matriz Nº2 Análisis'!H347,'Tabla 2-3-4-5'!$C$11:$D$13,2,FALSE)))&lt;3,"BAJO",IF((VLOOKUP(G347,'Tabla 2-3-4-5'!$C$11:$D$13,2,FALSE)*(VLOOKUP('Matriz Nº2 Análisis'!H347,'Tabla 2-3-4-5'!$C$11:$D$13,2,FALSE)))&gt;5,"ALTO","MEDIO")),"")</f>
        <v/>
      </c>
      <c r="J347" s="2"/>
      <c r="K347" s="3"/>
      <c r="N347" s="3"/>
      <c r="O347" s="3"/>
      <c r="P347" s="3"/>
      <c r="Q347" s="3"/>
      <c r="R347" s="3"/>
      <c r="S347" s="3"/>
      <c r="T347" s="3"/>
      <c r="U347" s="3"/>
      <c r="V347" s="3"/>
      <c r="W347" s="3"/>
      <c r="X347" s="3"/>
      <c r="Y347" s="3"/>
      <c r="Z347" s="3"/>
      <c r="AA347" s="3"/>
      <c r="AB347" s="3"/>
      <c r="AC347" s="3"/>
    </row>
    <row r="348" spans="1:29" ht="83.25" customHeight="1" x14ac:dyDescent="0.35">
      <c r="A348" s="119" t="str">
        <f>'Matriz Nº1 Identificación'!A348</f>
        <v>38. 6</v>
      </c>
      <c r="B348" s="120" t="str">
        <f>IF('Matriz Nº1 Identificación'!B348&lt;&gt;"",'Matriz Nº1 Identificación'!F348,"")</f>
        <v/>
      </c>
      <c r="C348" s="127"/>
      <c r="D348" s="127"/>
      <c r="E348" s="120" t="str">
        <f>IFERROR(IF((VLOOKUP(C348,'Tabla 2-3-4-5'!$C$11:$D$13,2,FALSE)*(VLOOKUP('Matriz Nº2 Análisis'!D348,'Tabla 2-3-4-5'!$C$11:$D$13,2,FALSE)))&lt;3,"BAJO",IF((VLOOKUP(C348,'Tabla 2-3-4-5'!$C$11:$D$13,2,FALSE)*(VLOOKUP('Matriz Nº2 Análisis'!D348,'Tabla 2-3-4-5'!$C$11:$D$13,2,FALSE)))&gt;5,"ALTO","MEDIO")),"")</f>
        <v/>
      </c>
      <c r="F348" s="121" t="str">
        <f>IF(B348&lt;&gt;"",'Matriz Nº1 Identificación'!E348,"")</f>
        <v/>
      </c>
      <c r="G348" s="127"/>
      <c r="H348" s="127"/>
      <c r="I348" s="120" t="str">
        <f>IFERROR(IF((VLOOKUP(G348,'Tabla 2-3-4-5'!$C$11:$D$13,2,FALSE)*(VLOOKUP('Matriz Nº2 Análisis'!H348,'Tabla 2-3-4-5'!$C$11:$D$13,2,FALSE)))&lt;3,"BAJO",IF((VLOOKUP(G348,'Tabla 2-3-4-5'!$C$11:$D$13,2,FALSE)*(VLOOKUP('Matriz Nº2 Análisis'!H348,'Tabla 2-3-4-5'!$C$11:$D$13,2,FALSE)))&gt;5,"ALTO","MEDIO")),"")</f>
        <v/>
      </c>
      <c r="J348" s="2"/>
      <c r="K348" s="3"/>
      <c r="N348" s="3"/>
      <c r="O348" s="3"/>
      <c r="P348" s="3"/>
      <c r="Q348" s="3"/>
      <c r="R348" s="3"/>
      <c r="S348" s="3"/>
      <c r="T348" s="3"/>
      <c r="U348" s="3"/>
      <c r="V348" s="3"/>
      <c r="W348" s="3"/>
      <c r="X348" s="3"/>
      <c r="Y348" s="3"/>
      <c r="Z348" s="3"/>
      <c r="AA348" s="3"/>
      <c r="AB348" s="3"/>
      <c r="AC348" s="3"/>
    </row>
    <row r="349" spans="1:29" ht="83.25" customHeight="1" thickBot="1" x14ac:dyDescent="0.4">
      <c r="A349" s="119" t="str">
        <f>'Matriz Nº1 Identificación'!A349</f>
        <v>38. 7</v>
      </c>
      <c r="B349" s="120" t="str">
        <f>IF('Matriz Nº1 Identificación'!B349&lt;&gt;"",'Matriz Nº1 Identificación'!F349,"")</f>
        <v/>
      </c>
      <c r="C349" s="127"/>
      <c r="D349" s="127"/>
      <c r="E349" s="120" t="str">
        <f>IFERROR(IF((VLOOKUP(C349,'Tabla 2-3-4-5'!$C$11:$D$13,2,FALSE)*(VLOOKUP('Matriz Nº2 Análisis'!D349,'Tabla 2-3-4-5'!$C$11:$D$13,2,FALSE)))&lt;3,"BAJO",IF((VLOOKUP(C349,'Tabla 2-3-4-5'!$C$11:$D$13,2,FALSE)*(VLOOKUP('Matriz Nº2 Análisis'!D349,'Tabla 2-3-4-5'!$C$11:$D$13,2,FALSE)))&gt;5,"ALTO","MEDIO")),"")</f>
        <v/>
      </c>
      <c r="F349" s="121" t="str">
        <f>IF(B349&lt;&gt;"",'Matriz Nº1 Identificación'!E349,"")</f>
        <v/>
      </c>
      <c r="G349" s="127"/>
      <c r="H349" s="127"/>
      <c r="I349" s="120" t="str">
        <f>IFERROR(IF((VLOOKUP(G349,'Tabla 2-3-4-5'!$C$11:$D$13,2,FALSE)*(VLOOKUP('Matriz Nº2 Análisis'!H349,'Tabla 2-3-4-5'!$C$11:$D$13,2,FALSE)))&lt;3,"BAJO",IF((VLOOKUP(G349,'Tabla 2-3-4-5'!$C$11:$D$13,2,FALSE)*(VLOOKUP('Matriz Nº2 Análisis'!H349,'Tabla 2-3-4-5'!$C$11:$D$13,2,FALSE)))&gt;5,"ALTO","MEDIO")),"")</f>
        <v/>
      </c>
      <c r="J349" s="2"/>
      <c r="K349" s="3"/>
      <c r="N349" s="3"/>
      <c r="O349" s="3"/>
      <c r="P349" s="3"/>
      <c r="Q349" s="3"/>
      <c r="R349" s="3"/>
      <c r="S349" s="3"/>
      <c r="T349" s="3"/>
      <c r="U349" s="3"/>
      <c r="V349" s="3"/>
      <c r="W349" s="3"/>
      <c r="X349" s="3"/>
      <c r="Y349" s="3"/>
      <c r="Z349" s="3"/>
      <c r="AA349" s="3"/>
      <c r="AB349" s="3"/>
      <c r="AC349" s="3"/>
    </row>
    <row r="350" spans="1:29" ht="39.9" customHeight="1" thickBot="1" x14ac:dyDescent="0.4">
      <c r="A350" s="181" t="str">
        <f>'Matriz Nº1 Identificación'!A350</f>
        <v xml:space="preserve">Objetivo Estratégico: </v>
      </c>
      <c r="B350" s="477">
        <f>+'Matriz Nº1 Identificación'!B350:H350</f>
        <v>0</v>
      </c>
      <c r="C350" s="478"/>
      <c r="D350" s="478"/>
      <c r="E350" s="478"/>
      <c r="F350" s="478"/>
      <c r="G350" s="478"/>
      <c r="H350" s="478"/>
      <c r="I350" s="479"/>
      <c r="J350" s="117"/>
    </row>
    <row r="351" spans="1:29" ht="39.9" customHeight="1" x14ac:dyDescent="0.35">
      <c r="A351" s="182" t="str">
        <f>'Matriz Nº1 Identificación'!A351</f>
        <v>Objetivo táctico</v>
      </c>
      <c r="B351" s="480" t="str">
        <f>+'Matriz Nº1 Identificación'!B351:H351</f>
        <v xml:space="preserve">39. </v>
      </c>
      <c r="C351" s="481"/>
      <c r="D351" s="481"/>
      <c r="E351" s="481"/>
      <c r="F351" s="481"/>
      <c r="G351" s="481"/>
      <c r="H351" s="481"/>
      <c r="I351" s="482"/>
      <c r="J351" s="117"/>
    </row>
    <row r="352" spans="1:29" ht="83.25" customHeight="1" x14ac:dyDescent="0.35">
      <c r="A352" s="119" t="str">
        <f>'Matriz Nº1 Identificación'!A352</f>
        <v>39. 1</v>
      </c>
      <c r="B352" s="120" t="str">
        <f>IF('Matriz Nº1 Identificación'!B352&lt;&gt;"",'Matriz Nº1 Identificación'!F352,"")</f>
        <v/>
      </c>
      <c r="C352" s="127"/>
      <c r="D352" s="127"/>
      <c r="E352" s="120" t="str">
        <f>IFERROR(IF((VLOOKUP(C352,'Tabla 2-3-4-5'!$C$11:$D$13,2,FALSE)*(VLOOKUP('Matriz Nº2 Análisis'!D352,'Tabla 2-3-4-5'!$C$11:$D$13,2,FALSE)))&lt;3,"BAJO",IF((VLOOKUP(C352,'Tabla 2-3-4-5'!$C$11:$D$13,2,FALSE)*(VLOOKUP('Matriz Nº2 Análisis'!D352,'Tabla 2-3-4-5'!$C$11:$D$13,2,FALSE)))&gt;5,"ALTO","MEDIO")),"")</f>
        <v/>
      </c>
      <c r="F352" s="121" t="str">
        <f>IF(B352&lt;&gt;"",'Matriz Nº1 Identificación'!E352,"")</f>
        <v/>
      </c>
      <c r="G352" s="127"/>
      <c r="H352" s="127"/>
      <c r="I352" s="120" t="str">
        <f>IFERROR(IF((VLOOKUP(G352,'Tabla 2-3-4-5'!$C$11:$D$13,2,FALSE)*(VLOOKUP('Matriz Nº2 Análisis'!H352,'Tabla 2-3-4-5'!$C$11:$D$13,2,FALSE)))&lt;3,"BAJO",IF((VLOOKUP(G352,'Tabla 2-3-4-5'!$C$11:$D$13,2,FALSE)*(VLOOKUP('Matriz Nº2 Análisis'!H352,'Tabla 2-3-4-5'!$C$11:$D$13,2,FALSE)))&gt;5,"ALTO","MEDIO")),"")</f>
        <v/>
      </c>
      <c r="J352" s="2"/>
      <c r="K352" s="3"/>
      <c r="N352" s="3"/>
      <c r="O352" s="3"/>
      <c r="P352" s="3"/>
      <c r="Q352" s="3"/>
      <c r="R352" s="3"/>
      <c r="S352" s="3"/>
      <c r="T352" s="3"/>
      <c r="U352" s="3"/>
      <c r="V352" s="3"/>
      <c r="W352" s="3"/>
      <c r="X352" s="3"/>
      <c r="Y352" s="3"/>
      <c r="Z352" s="3"/>
      <c r="AA352" s="3"/>
      <c r="AB352" s="3"/>
      <c r="AC352" s="3"/>
    </row>
    <row r="353" spans="1:29" ht="83.25" customHeight="1" x14ac:dyDescent="0.35">
      <c r="A353" s="119" t="str">
        <f>'Matriz Nº1 Identificación'!A353</f>
        <v>39. 2</v>
      </c>
      <c r="B353" s="120" t="str">
        <f>IF('Matriz Nº1 Identificación'!B353&lt;&gt;"",'Matriz Nº1 Identificación'!F353,"")</f>
        <v/>
      </c>
      <c r="C353" s="127"/>
      <c r="D353" s="127"/>
      <c r="E353" s="120" t="str">
        <f>IFERROR(IF((VLOOKUP(C353,'Tabla 2-3-4-5'!$C$11:$D$13,2,FALSE)*(VLOOKUP('Matriz Nº2 Análisis'!D353,'Tabla 2-3-4-5'!$C$11:$D$13,2,FALSE)))&lt;3,"BAJO",IF((VLOOKUP(C353,'Tabla 2-3-4-5'!$C$11:$D$13,2,FALSE)*(VLOOKUP('Matriz Nº2 Análisis'!D353,'Tabla 2-3-4-5'!$C$11:$D$13,2,FALSE)))&gt;5,"ALTO","MEDIO")),"")</f>
        <v/>
      </c>
      <c r="F353" s="121" t="str">
        <f>IF(B353&lt;&gt;"",'Matriz Nº1 Identificación'!E353,"")</f>
        <v/>
      </c>
      <c r="G353" s="127"/>
      <c r="H353" s="127"/>
      <c r="I353" s="120" t="str">
        <f>IFERROR(IF((VLOOKUP(G353,'Tabla 2-3-4-5'!$C$11:$D$13,2,FALSE)*(VLOOKUP('Matriz Nº2 Análisis'!H353,'Tabla 2-3-4-5'!$C$11:$D$13,2,FALSE)))&lt;3,"BAJO",IF((VLOOKUP(G353,'Tabla 2-3-4-5'!$C$11:$D$13,2,FALSE)*(VLOOKUP('Matriz Nº2 Análisis'!H353,'Tabla 2-3-4-5'!$C$11:$D$13,2,FALSE)))&gt;5,"ALTO","MEDIO")),"")</f>
        <v/>
      </c>
      <c r="J353" s="2"/>
      <c r="K353" s="3"/>
      <c r="N353" s="3"/>
      <c r="O353" s="3"/>
      <c r="P353" s="3"/>
      <c r="Q353" s="3"/>
      <c r="R353" s="3"/>
      <c r="S353" s="3"/>
      <c r="T353" s="3"/>
      <c r="U353" s="3"/>
      <c r="V353" s="3"/>
      <c r="W353" s="3"/>
      <c r="X353" s="3"/>
      <c r="Y353" s="3"/>
      <c r="Z353" s="3"/>
      <c r="AA353" s="3"/>
      <c r="AB353" s="3"/>
      <c r="AC353" s="3"/>
    </row>
    <row r="354" spans="1:29" ht="83.25" customHeight="1" x14ac:dyDescent="0.35">
      <c r="A354" s="119" t="str">
        <f>'Matriz Nº1 Identificación'!A354</f>
        <v>39. 3</v>
      </c>
      <c r="B354" s="120" t="str">
        <f>IF('Matriz Nº1 Identificación'!B354&lt;&gt;"",'Matriz Nº1 Identificación'!F354,"")</f>
        <v/>
      </c>
      <c r="C354" s="127"/>
      <c r="D354" s="127"/>
      <c r="E354" s="120" t="str">
        <f>IFERROR(IF((VLOOKUP(C354,'Tabla 2-3-4-5'!$C$11:$D$13,2,FALSE)*(VLOOKUP('Matriz Nº2 Análisis'!D354,'Tabla 2-3-4-5'!$C$11:$D$13,2,FALSE)))&lt;3,"BAJO",IF((VLOOKUP(C354,'Tabla 2-3-4-5'!$C$11:$D$13,2,FALSE)*(VLOOKUP('Matriz Nº2 Análisis'!D354,'Tabla 2-3-4-5'!$C$11:$D$13,2,FALSE)))&gt;5,"ALTO","MEDIO")),"")</f>
        <v/>
      </c>
      <c r="F354" s="121" t="str">
        <f>IF(B354&lt;&gt;"",'Matriz Nº1 Identificación'!E354,"")</f>
        <v/>
      </c>
      <c r="G354" s="127"/>
      <c r="H354" s="127"/>
      <c r="I354" s="120" t="str">
        <f>IFERROR(IF((VLOOKUP(G354,'Tabla 2-3-4-5'!$C$11:$D$13,2,FALSE)*(VLOOKUP('Matriz Nº2 Análisis'!H354,'Tabla 2-3-4-5'!$C$11:$D$13,2,FALSE)))&lt;3,"BAJO",IF((VLOOKUP(G354,'Tabla 2-3-4-5'!$C$11:$D$13,2,FALSE)*(VLOOKUP('Matriz Nº2 Análisis'!H354,'Tabla 2-3-4-5'!$C$11:$D$13,2,FALSE)))&gt;5,"ALTO","MEDIO")),"")</f>
        <v/>
      </c>
      <c r="J354" s="2"/>
      <c r="K354" s="3"/>
      <c r="N354" s="3"/>
      <c r="O354" s="3"/>
      <c r="P354" s="3"/>
      <c r="Q354" s="3"/>
      <c r="R354" s="3"/>
      <c r="S354" s="3"/>
      <c r="T354" s="3"/>
      <c r="U354" s="3"/>
      <c r="V354" s="3"/>
      <c r="W354" s="3"/>
      <c r="X354" s="3"/>
      <c r="Y354" s="3"/>
      <c r="Z354" s="3"/>
      <c r="AA354" s="3"/>
      <c r="AB354" s="3"/>
      <c r="AC354" s="3"/>
    </row>
    <row r="355" spans="1:29" ht="83.25" customHeight="1" x14ac:dyDescent="0.35">
      <c r="A355" s="119" t="str">
        <f>'Matriz Nº1 Identificación'!A355</f>
        <v>39. 4</v>
      </c>
      <c r="B355" s="120" t="str">
        <f>IF('Matriz Nº1 Identificación'!B355&lt;&gt;"",'Matriz Nº1 Identificación'!F355,"")</f>
        <v/>
      </c>
      <c r="C355" s="127"/>
      <c r="D355" s="127"/>
      <c r="E355" s="120" t="str">
        <f>IFERROR(IF((VLOOKUP(C355,'Tabla 2-3-4-5'!$C$11:$D$13,2,FALSE)*(VLOOKUP('Matriz Nº2 Análisis'!D355,'Tabla 2-3-4-5'!$C$11:$D$13,2,FALSE)))&lt;3,"BAJO",IF((VLOOKUP(C355,'Tabla 2-3-4-5'!$C$11:$D$13,2,FALSE)*(VLOOKUP('Matriz Nº2 Análisis'!D355,'Tabla 2-3-4-5'!$C$11:$D$13,2,FALSE)))&gt;5,"ALTO","MEDIO")),"")</f>
        <v/>
      </c>
      <c r="F355" s="121" t="str">
        <f>IF(B355&lt;&gt;"",'Matriz Nº1 Identificación'!E355,"")</f>
        <v/>
      </c>
      <c r="G355" s="127"/>
      <c r="H355" s="127"/>
      <c r="I355" s="120" t="str">
        <f>IFERROR(IF((VLOOKUP(G355,'Tabla 2-3-4-5'!$C$11:$D$13,2,FALSE)*(VLOOKUP('Matriz Nº2 Análisis'!H355,'Tabla 2-3-4-5'!$C$11:$D$13,2,FALSE)))&lt;3,"BAJO",IF((VLOOKUP(G355,'Tabla 2-3-4-5'!$C$11:$D$13,2,FALSE)*(VLOOKUP('Matriz Nº2 Análisis'!H355,'Tabla 2-3-4-5'!$C$11:$D$13,2,FALSE)))&gt;5,"ALTO","MEDIO")),"")</f>
        <v/>
      </c>
      <c r="J355" s="2"/>
      <c r="K355" s="3"/>
      <c r="N355" s="3"/>
      <c r="O355" s="3"/>
      <c r="P355" s="3"/>
      <c r="Q355" s="3"/>
      <c r="R355" s="3"/>
      <c r="S355" s="3"/>
      <c r="T355" s="3"/>
      <c r="U355" s="3"/>
      <c r="V355" s="3"/>
      <c r="W355" s="3"/>
      <c r="X355" s="3"/>
      <c r="Y355" s="3"/>
      <c r="Z355" s="3"/>
      <c r="AA355" s="3"/>
      <c r="AB355" s="3"/>
      <c r="AC355" s="3"/>
    </row>
    <row r="356" spans="1:29" ht="83.25" customHeight="1" x14ac:dyDescent="0.35">
      <c r="A356" s="119" t="str">
        <f>'Matriz Nº1 Identificación'!A356</f>
        <v>39. 5</v>
      </c>
      <c r="B356" s="120" t="str">
        <f>IF('Matriz Nº1 Identificación'!B356&lt;&gt;"",'Matriz Nº1 Identificación'!F356,"")</f>
        <v/>
      </c>
      <c r="C356" s="127"/>
      <c r="D356" s="127"/>
      <c r="E356" s="120" t="str">
        <f>IFERROR(IF((VLOOKUP(C356,'Tabla 2-3-4-5'!$C$11:$D$13,2,FALSE)*(VLOOKUP('Matriz Nº2 Análisis'!D356,'Tabla 2-3-4-5'!$C$11:$D$13,2,FALSE)))&lt;3,"BAJO",IF((VLOOKUP(C356,'Tabla 2-3-4-5'!$C$11:$D$13,2,FALSE)*(VLOOKUP('Matriz Nº2 Análisis'!D356,'Tabla 2-3-4-5'!$C$11:$D$13,2,FALSE)))&gt;5,"ALTO","MEDIO")),"")</f>
        <v/>
      </c>
      <c r="F356" s="121" t="str">
        <f>IF(B356&lt;&gt;"",'Matriz Nº1 Identificación'!E356,"")</f>
        <v/>
      </c>
      <c r="G356" s="127"/>
      <c r="H356" s="127"/>
      <c r="I356" s="120" t="str">
        <f>IFERROR(IF((VLOOKUP(G356,'Tabla 2-3-4-5'!$C$11:$D$13,2,FALSE)*(VLOOKUP('Matriz Nº2 Análisis'!H356,'Tabla 2-3-4-5'!$C$11:$D$13,2,FALSE)))&lt;3,"BAJO",IF((VLOOKUP(G356,'Tabla 2-3-4-5'!$C$11:$D$13,2,FALSE)*(VLOOKUP('Matriz Nº2 Análisis'!H356,'Tabla 2-3-4-5'!$C$11:$D$13,2,FALSE)))&gt;5,"ALTO","MEDIO")),"")</f>
        <v/>
      </c>
      <c r="J356" s="2"/>
      <c r="K356" s="3"/>
      <c r="N356" s="3"/>
      <c r="O356" s="3"/>
      <c r="P356" s="3"/>
      <c r="Q356" s="3"/>
      <c r="R356" s="3"/>
      <c r="S356" s="3"/>
      <c r="T356" s="3"/>
      <c r="U356" s="3"/>
      <c r="V356" s="3"/>
      <c r="W356" s="3"/>
      <c r="X356" s="3"/>
      <c r="Y356" s="3"/>
      <c r="Z356" s="3"/>
      <c r="AA356" s="3"/>
      <c r="AB356" s="3"/>
      <c r="AC356" s="3"/>
    </row>
    <row r="357" spans="1:29" ht="83.25" customHeight="1" x14ac:dyDescent="0.35">
      <c r="A357" s="119" t="str">
        <f>'Matriz Nº1 Identificación'!A357</f>
        <v>39. 6</v>
      </c>
      <c r="B357" s="120" t="str">
        <f>IF('Matriz Nº1 Identificación'!B357&lt;&gt;"",'Matriz Nº1 Identificación'!F357,"")</f>
        <v/>
      </c>
      <c r="C357" s="127"/>
      <c r="D357" s="127"/>
      <c r="E357" s="120" t="str">
        <f>IFERROR(IF((VLOOKUP(C357,'Tabla 2-3-4-5'!$C$11:$D$13,2,FALSE)*(VLOOKUP('Matriz Nº2 Análisis'!D357,'Tabla 2-3-4-5'!$C$11:$D$13,2,FALSE)))&lt;3,"BAJO",IF((VLOOKUP(C357,'Tabla 2-3-4-5'!$C$11:$D$13,2,FALSE)*(VLOOKUP('Matriz Nº2 Análisis'!D357,'Tabla 2-3-4-5'!$C$11:$D$13,2,FALSE)))&gt;5,"ALTO","MEDIO")),"")</f>
        <v/>
      </c>
      <c r="F357" s="121" t="str">
        <f>IF(B357&lt;&gt;"",'Matriz Nº1 Identificación'!E357,"")</f>
        <v/>
      </c>
      <c r="G357" s="127"/>
      <c r="H357" s="127"/>
      <c r="I357" s="120" t="str">
        <f>IFERROR(IF((VLOOKUP(G357,'Tabla 2-3-4-5'!$C$11:$D$13,2,FALSE)*(VLOOKUP('Matriz Nº2 Análisis'!H357,'Tabla 2-3-4-5'!$C$11:$D$13,2,FALSE)))&lt;3,"BAJO",IF((VLOOKUP(G357,'Tabla 2-3-4-5'!$C$11:$D$13,2,FALSE)*(VLOOKUP('Matriz Nº2 Análisis'!H357,'Tabla 2-3-4-5'!$C$11:$D$13,2,FALSE)))&gt;5,"ALTO","MEDIO")),"")</f>
        <v/>
      </c>
      <c r="J357" s="2"/>
      <c r="K357" s="3"/>
      <c r="N357" s="3"/>
      <c r="O357" s="3"/>
      <c r="P357" s="3"/>
      <c r="Q357" s="3"/>
      <c r="R357" s="3"/>
      <c r="S357" s="3"/>
      <c r="T357" s="3"/>
      <c r="U357" s="3"/>
      <c r="V357" s="3"/>
      <c r="W357" s="3"/>
      <c r="X357" s="3"/>
      <c r="Y357" s="3"/>
      <c r="Z357" s="3"/>
      <c r="AA357" s="3"/>
      <c r="AB357" s="3"/>
      <c r="AC357" s="3"/>
    </row>
    <row r="358" spans="1:29" ht="83.25" customHeight="1" thickBot="1" x14ac:dyDescent="0.4">
      <c r="A358" s="119" t="str">
        <f>'Matriz Nº1 Identificación'!A358</f>
        <v>39. 7</v>
      </c>
      <c r="B358" s="120" t="str">
        <f>IF('Matriz Nº1 Identificación'!B358&lt;&gt;"",'Matriz Nº1 Identificación'!F358,"")</f>
        <v/>
      </c>
      <c r="C358" s="127"/>
      <c r="D358" s="127"/>
      <c r="E358" s="120" t="str">
        <f>IFERROR(IF((VLOOKUP(C358,'Tabla 2-3-4-5'!$C$11:$D$13,2,FALSE)*(VLOOKUP('Matriz Nº2 Análisis'!D358,'Tabla 2-3-4-5'!$C$11:$D$13,2,FALSE)))&lt;3,"BAJO",IF((VLOOKUP(C358,'Tabla 2-3-4-5'!$C$11:$D$13,2,FALSE)*(VLOOKUP('Matriz Nº2 Análisis'!D358,'Tabla 2-3-4-5'!$C$11:$D$13,2,FALSE)))&gt;5,"ALTO","MEDIO")),"")</f>
        <v/>
      </c>
      <c r="F358" s="121" t="str">
        <f>IF(B358&lt;&gt;"",'Matriz Nº1 Identificación'!E358,"")</f>
        <v/>
      </c>
      <c r="G358" s="127"/>
      <c r="H358" s="127"/>
      <c r="I358" s="120" t="str">
        <f>IFERROR(IF((VLOOKUP(G358,'Tabla 2-3-4-5'!$C$11:$D$13,2,FALSE)*(VLOOKUP('Matriz Nº2 Análisis'!H358,'Tabla 2-3-4-5'!$C$11:$D$13,2,FALSE)))&lt;3,"BAJO",IF((VLOOKUP(G358,'Tabla 2-3-4-5'!$C$11:$D$13,2,FALSE)*(VLOOKUP('Matriz Nº2 Análisis'!H358,'Tabla 2-3-4-5'!$C$11:$D$13,2,FALSE)))&gt;5,"ALTO","MEDIO")),"")</f>
        <v/>
      </c>
      <c r="J358" s="2"/>
      <c r="K358" s="3"/>
      <c r="N358" s="3"/>
      <c r="O358" s="3"/>
      <c r="P358" s="3"/>
      <c r="Q358" s="3"/>
      <c r="R358" s="3"/>
      <c r="S358" s="3"/>
      <c r="T358" s="3"/>
      <c r="U358" s="3"/>
      <c r="V358" s="3"/>
      <c r="W358" s="3"/>
      <c r="X358" s="3"/>
      <c r="Y358" s="3"/>
      <c r="Z358" s="3"/>
      <c r="AA358" s="3"/>
      <c r="AB358" s="3"/>
      <c r="AC358" s="3"/>
    </row>
    <row r="359" spans="1:29" ht="39.9" customHeight="1" thickBot="1" x14ac:dyDescent="0.4">
      <c r="A359" s="181" t="str">
        <f>'Matriz Nº1 Identificación'!A359</f>
        <v xml:space="preserve">Objetivo Estratégico: </v>
      </c>
      <c r="B359" s="477">
        <f>+'Matriz Nº1 Identificación'!B359:H359</f>
        <v>0</v>
      </c>
      <c r="C359" s="478"/>
      <c r="D359" s="478"/>
      <c r="E359" s="478"/>
      <c r="F359" s="478"/>
      <c r="G359" s="478"/>
      <c r="H359" s="478"/>
      <c r="I359" s="479"/>
      <c r="J359" s="117"/>
    </row>
    <row r="360" spans="1:29" ht="39.9" customHeight="1" x14ac:dyDescent="0.35">
      <c r="A360" s="182" t="str">
        <f>'Matriz Nº1 Identificación'!A360</f>
        <v>Objetivo táctico</v>
      </c>
      <c r="B360" s="480" t="str">
        <f>+'Matriz Nº1 Identificación'!B360:H360</f>
        <v xml:space="preserve">40. </v>
      </c>
      <c r="C360" s="481"/>
      <c r="D360" s="481"/>
      <c r="E360" s="481"/>
      <c r="F360" s="481"/>
      <c r="G360" s="481"/>
      <c r="H360" s="481"/>
      <c r="I360" s="482"/>
      <c r="J360" s="117"/>
    </row>
    <row r="361" spans="1:29" ht="83.25" customHeight="1" x14ac:dyDescent="0.35">
      <c r="A361" s="119" t="str">
        <f>'Matriz Nº1 Identificación'!A361</f>
        <v>40. 1</v>
      </c>
      <c r="B361" s="120" t="str">
        <f>IF('Matriz Nº1 Identificación'!B361&lt;&gt;"",'Matriz Nº1 Identificación'!F361,"")</f>
        <v/>
      </c>
      <c r="C361" s="127"/>
      <c r="D361" s="127"/>
      <c r="E361" s="120" t="str">
        <f>IFERROR(IF((VLOOKUP(C361,'Tabla 2-3-4-5'!$C$11:$D$13,2,FALSE)*(VLOOKUP('Matriz Nº2 Análisis'!D361,'Tabla 2-3-4-5'!$C$11:$D$13,2,FALSE)))&lt;3,"BAJO",IF((VLOOKUP(C361,'Tabla 2-3-4-5'!$C$11:$D$13,2,FALSE)*(VLOOKUP('Matriz Nº2 Análisis'!D361,'Tabla 2-3-4-5'!$C$11:$D$13,2,FALSE)))&gt;5,"ALTO","MEDIO")),"")</f>
        <v/>
      </c>
      <c r="F361" s="121" t="str">
        <f>IF(B361&lt;&gt;"",'Matriz Nº1 Identificación'!E361,"")</f>
        <v/>
      </c>
      <c r="G361" s="127"/>
      <c r="H361" s="127"/>
      <c r="I361" s="120" t="str">
        <f>IFERROR(IF((VLOOKUP(G361,'Tabla 2-3-4-5'!$C$11:$D$13,2,FALSE)*(VLOOKUP('Matriz Nº2 Análisis'!H361,'Tabla 2-3-4-5'!$C$11:$D$13,2,FALSE)))&lt;3,"BAJO",IF((VLOOKUP(G361,'Tabla 2-3-4-5'!$C$11:$D$13,2,FALSE)*(VLOOKUP('Matriz Nº2 Análisis'!H361,'Tabla 2-3-4-5'!$C$11:$D$13,2,FALSE)))&gt;5,"ALTO","MEDIO")),"")</f>
        <v/>
      </c>
      <c r="J361" s="2"/>
      <c r="K361" s="3"/>
      <c r="N361" s="3"/>
      <c r="O361" s="3"/>
      <c r="P361" s="3"/>
      <c r="Q361" s="3"/>
      <c r="R361" s="3"/>
      <c r="S361" s="3"/>
      <c r="T361" s="3"/>
      <c r="U361" s="3"/>
      <c r="V361" s="3"/>
      <c r="W361" s="3"/>
      <c r="X361" s="3"/>
      <c r="Y361" s="3"/>
      <c r="Z361" s="3"/>
      <c r="AA361" s="3"/>
      <c r="AB361" s="3"/>
      <c r="AC361" s="3"/>
    </row>
    <row r="362" spans="1:29" ht="83.25" customHeight="1" x14ac:dyDescent="0.35">
      <c r="A362" s="119" t="str">
        <f>'Matriz Nº1 Identificación'!A362</f>
        <v>40. 2</v>
      </c>
      <c r="B362" s="120" t="str">
        <f>IF('Matriz Nº1 Identificación'!B362&lt;&gt;"",'Matriz Nº1 Identificación'!F362,"")</f>
        <v/>
      </c>
      <c r="C362" s="127"/>
      <c r="D362" s="127"/>
      <c r="E362" s="120" t="str">
        <f>IFERROR(IF((VLOOKUP(C362,'Tabla 2-3-4-5'!$C$11:$D$13,2,FALSE)*(VLOOKUP('Matriz Nº2 Análisis'!D362,'Tabla 2-3-4-5'!$C$11:$D$13,2,FALSE)))&lt;3,"BAJO",IF((VLOOKUP(C362,'Tabla 2-3-4-5'!$C$11:$D$13,2,FALSE)*(VLOOKUP('Matriz Nº2 Análisis'!D362,'Tabla 2-3-4-5'!$C$11:$D$13,2,FALSE)))&gt;5,"ALTO","MEDIO")),"")</f>
        <v/>
      </c>
      <c r="F362" s="121" t="str">
        <f>IF(B362&lt;&gt;"",'Matriz Nº1 Identificación'!E362,"")</f>
        <v/>
      </c>
      <c r="G362" s="127"/>
      <c r="H362" s="127"/>
      <c r="I362" s="120" t="str">
        <f>IFERROR(IF((VLOOKUP(G362,'Tabla 2-3-4-5'!$C$11:$D$13,2,FALSE)*(VLOOKUP('Matriz Nº2 Análisis'!H362,'Tabla 2-3-4-5'!$C$11:$D$13,2,FALSE)))&lt;3,"BAJO",IF((VLOOKUP(G362,'Tabla 2-3-4-5'!$C$11:$D$13,2,FALSE)*(VLOOKUP('Matriz Nº2 Análisis'!H362,'Tabla 2-3-4-5'!$C$11:$D$13,2,FALSE)))&gt;5,"ALTO","MEDIO")),"")</f>
        <v/>
      </c>
      <c r="J362" s="2"/>
      <c r="K362" s="3"/>
      <c r="N362" s="3"/>
      <c r="O362" s="3"/>
      <c r="P362" s="3"/>
      <c r="Q362" s="3"/>
      <c r="R362" s="3"/>
      <c r="S362" s="3"/>
      <c r="T362" s="3"/>
      <c r="U362" s="3"/>
      <c r="V362" s="3"/>
      <c r="W362" s="3"/>
      <c r="X362" s="3"/>
      <c r="Y362" s="3"/>
      <c r="Z362" s="3"/>
      <c r="AA362" s="3"/>
      <c r="AB362" s="3"/>
      <c r="AC362" s="3"/>
    </row>
    <row r="363" spans="1:29" ht="83.25" customHeight="1" x14ac:dyDescent="0.35">
      <c r="A363" s="119" t="str">
        <f>'Matriz Nº1 Identificación'!A363</f>
        <v>40. 3</v>
      </c>
      <c r="B363" s="120" t="str">
        <f>IF('Matriz Nº1 Identificación'!B363&lt;&gt;"",'Matriz Nº1 Identificación'!F363,"")</f>
        <v/>
      </c>
      <c r="C363" s="127"/>
      <c r="D363" s="127"/>
      <c r="E363" s="120" t="str">
        <f>IFERROR(IF((VLOOKUP(C363,'Tabla 2-3-4-5'!$C$11:$D$13,2,FALSE)*(VLOOKUP('Matriz Nº2 Análisis'!D363,'Tabla 2-3-4-5'!$C$11:$D$13,2,FALSE)))&lt;3,"BAJO",IF((VLOOKUP(C363,'Tabla 2-3-4-5'!$C$11:$D$13,2,FALSE)*(VLOOKUP('Matriz Nº2 Análisis'!D363,'Tabla 2-3-4-5'!$C$11:$D$13,2,FALSE)))&gt;5,"ALTO","MEDIO")),"")</f>
        <v/>
      </c>
      <c r="F363" s="121" t="str">
        <f>IF(B363&lt;&gt;"",'Matriz Nº1 Identificación'!E363,"")</f>
        <v/>
      </c>
      <c r="G363" s="127"/>
      <c r="H363" s="127"/>
      <c r="I363" s="120" t="str">
        <f>IFERROR(IF((VLOOKUP(G363,'Tabla 2-3-4-5'!$C$11:$D$13,2,FALSE)*(VLOOKUP('Matriz Nº2 Análisis'!H363,'Tabla 2-3-4-5'!$C$11:$D$13,2,FALSE)))&lt;3,"BAJO",IF((VLOOKUP(G363,'Tabla 2-3-4-5'!$C$11:$D$13,2,FALSE)*(VLOOKUP('Matriz Nº2 Análisis'!H363,'Tabla 2-3-4-5'!$C$11:$D$13,2,FALSE)))&gt;5,"ALTO","MEDIO")),"")</f>
        <v/>
      </c>
      <c r="J363" s="2"/>
      <c r="K363" s="3"/>
      <c r="N363" s="3"/>
      <c r="O363" s="3"/>
      <c r="P363" s="3"/>
      <c r="Q363" s="3"/>
      <c r="R363" s="3"/>
      <c r="S363" s="3"/>
      <c r="T363" s="3"/>
      <c r="U363" s="3"/>
      <c r="V363" s="3"/>
      <c r="W363" s="3"/>
      <c r="X363" s="3"/>
      <c r="Y363" s="3"/>
      <c r="Z363" s="3"/>
      <c r="AA363" s="3"/>
      <c r="AB363" s="3"/>
      <c r="AC363" s="3"/>
    </row>
    <row r="364" spans="1:29" ht="83.25" customHeight="1" x14ac:dyDescent="0.35">
      <c r="A364" s="119" t="str">
        <f>'Matriz Nº1 Identificación'!A364</f>
        <v>40. 4</v>
      </c>
      <c r="B364" s="120" t="str">
        <f>IF('Matriz Nº1 Identificación'!B364&lt;&gt;"",'Matriz Nº1 Identificación'!F364,"")</f>
        <v/>
      </c>
      <c r="C364" s="127"/>
      <c r="D364" s="127"/>
      <c r="E364" s="120" t="str">
        <f>IFERROR(IF((VLOOKUP(C364,'Tabla 2-3-4-5'!$C$11:$D$13,2,FALSE)*(VLOOKUP('Matriz Nº2 Análisis'!D364,'Tabla 2-3-4-5'!$C$11:$D$13,2,FALSE)))&lt;3,"BAJO",IF((VLOOKUP(C364,'Tabla 2-3-4-5'!$C$11:$D$13,2,FALSE)*(VLOOKUP('Matriz Nº2 Análisis'!D364,'Tabla 2-3-4-5'!$C$11:$D$13,2,FALSE)))&gt;5,"ALTO","MEDIO")),"")</f>
        <v/>
      </c>
      <c r="F364" s="121" t="str">
        <f>IF(B364&lt;&gt;"",'Matriz Nº1 Identificación'!E364,"")</f>
        <v/>
      </c>
      <c r="G364" s="127"/>
      <c r="H364" s="127"/>
      <c r="I364" s="120" t="str">
        <f>IFERROR(IF((VLOOKUP(G364,'Tabla 2-3-4-5'!$C$11:$D$13,2,FALSE)*(VLOOKUP('Matriz Nº2 Análisis'!H364,'Tabla 2-3-4-5'!$C$11:$D$13,2,FALSE)))&lt;3,"BAJO",IF((VLOOKUP(G364,'Tabla 2-3-4-5'!$C$11:$D$13,2,FALSE)*(VLOOKUP('Matriz Nº2 Análisis'!H364,'Tabla 2-3-4-5'!$C$11:$D$13,2,FALSE)))&gt;5,"ALTO","MEDIO")),"")</f>
        <v/>
      </c>
      <c r="J364" s="2"/>
      <c r="K364" s="3"/>
      <c r="N364" s="3"/>
      <c r="O364" s="3"/>
      <c r="P364" s="3"/>
      <c r="Q364" s="3"/>
      <c r="R364" s="3"/>
      <c r="S364" s="3"/>
      <c r="T364" s="3"/>
      <c r="U364" s="3"/>
      <c r="V364" s="3"/>
      <c r="W364" s="3"/>
      <c r="X364" s="3"/>
      <c r="Y364" s="3"/>
      <c r="Z364" s="3"/>
      <c r="AA364" s="3"/>
      <c r="AB364" s="3"/>
      <c r="AC364" s="3"/>
    </row>
    <row r="365" spans="1:29" ht="83.25" customHeight="1" x14ac:dyDescent="0.35">
      <c r="A365" s="119" t="str">
        <f>'Matriz Nº1 Identificación'!A365</f>
        <v>40. 5</v>
      </c>
      <c r="B365" s="120" t="str">
        <f>IF('Matriz Nº1 Identificación'!B365&lt;&gt;"",'Matriz Nº1 Identificación'!F365,"")</f>
        <v/>
      </c>
      <c r="C365" s="127"/>
      <c r="D365" s="127"/>
      <c r="E365" s="120" t="str">
        <f>IFERROR(IF((VLOOKUP(C365,'Tabla 2-3-4-5'!$C$11:$D$13,2,FALSE)*(VLOOKUP('Matriz Nº2 Análisis'!D365,'Tabla 2-3-4-5'!$C$11:$D$13,2,FALSE)))&lt;3,"BAJO",IF((VLOOKUP(C365,'Tabla 2-3-4-5'!$C$11:$D$13,2,FALSE)*(VLOOKUP('Matriz Nº2 Análisis'!D365,'Tabla 2-3-4-5'!$C$11:$D$13,2,FALSE)))&gt;5,"ALTO","MEDIO")),"")</f>
        <v/>
      </c>
      <c r="F365" s="121" t="str">
        <f>IF(B365&lt;&gt;"",'Matriz Nº1 Identificación'!E365,"")</f>
        <v/>
      </c>
      <c r="G365" s="127"/>
      <c r="H365" s="127"/>
      <c r="I365" s="120" t="str">
        <f>IFERROR(IF((VLOOKUP(G365,'Tabla 2-3-4-5'!$C$11:$D$13,2,FALSE)*(VLOOKUP('Matriz Nº2 Análisis'!H365,'Tabla 2-3-4-5'!$C$11:$D$13,2,FALSE)))&lt;3,"BAJO",IF((VLOOKUP(G365,'Tabla 2-3-4-5'!$C$11:$D$13,2,FALSE)*(VLOOKUP('Matriz Nº2 Análisis'!H365,'Tabla 2-3-4-5'!$C$11:$D$13,2,FALSE)))&gt;5,"ALTO","MEDIO")),"")</f>
        <v/>
      </c>
      <c r="J365" s="2"/>
      <c r="K365" s="3"/>
      <c r="N365" s="3"/>
      <c r="O365" s="3"/>
      <c r="P365" s="3"/>
      <c r="Q365" s="3"/>
      <c r="R365" s="3"/>
      <c r="S365" s="3"/>
      <c r="T365" s="3"/>
      <c r="U365" s="3"/>
      <c r="V365" s="3"/>
      <c r="W365" s="3"/>
      <c r="X365" s="3"/>
      <c r="Y365" s="3"/>
      <c r="Z365" s="3"/>
      <c r="AA365" s="3"/>
      <c r="AB365" s="3"/>
      <c r="AC365" s="3"/>
    </row>
    <row r="366" spans="1:29" ht="83.25" customHeight="1" x14ac:dyDescent="0.35">
      <c r="A366" s="119" t="str">
        <f>'Matriz Nº1 Identificación'!A366</f>
        <v>40. 6</v>
      </c>
      <c r="B366" s="120" t="str">
        <f>IF('Matriz Nº1 Identificación'!B366&lt;&gt;"",'Matriz Nº1 Identificación'!F366,"")</f>
        <v/>
      </c>
      <c r="C366" s="127"/>
      <c r="D366" s="127"/>
      <c r="E366" s="120" t="str">
        <f>IFERROR(IF((VLOOKUP(C366,'Tabla 2-3-4-5'!$C$11:$D$13,2,FALSE)*(VLOOKUP('Matriz Nº2 Análisis'!D366,'Tabla 2-3-4-5'!$C$11:$D$13,2,FALSE)))&lt;3,"BAJO",IF((VLOOKUP(C366,'Tabla 2-3-4-5'!$C$11:$D$13,2,FALSE)*(VLOOKUP('Matriz Nº2 Análisis'!D366,'Tabla 2-3-4-5'!$C$11:$D$13,2,FALSE)))&gt;5,"ALTO","MEDIO")),"")</f>
        <v/>
      </c>
      <c r="F366" s="121" t="str">
        <f>IF(B366&lt;&gt;"",'Matriz Nº1 Identificación'!E366,"")</f>
        <v/>
      </c>
      <c r="G366" s="127"/>
      <c r="H366" s="127"/>
      <c r="I366" s="120" t="str">
        <f>IFERROR(IF((VLOOKUP(G366,'Tabla 2-3-4-5'!$C$11:$D$13,2,FALSE)*(VLOOKUP('Matriz Nº2 Análisis'!H366,'Tabla 2-3-4-5'!$C$11:$D$13,2,FALSE)))&lt;3,"BAJO",IF((VLOOKUP(G366,'Tabla 2-3-4-5'!$C$11:$D$13,2,FALSE)*(VLOOKUP('Matriz Nº2 Análisis'!H366,'Tabla 2-3-4-5'!$C$11:$D$13,2,FALSE)))&gt;5,"ALTO","MEDIO")),"")</f>
        <v/>
      </c>
      <c r="J366" s="2"/>
      <c r="K366" s="3"/>
      <c r="N366" s="3"/>
      <c r="O366" s="3"/>
      <c r="P366" s="3"/>
      <c r="Q366" s="3"/>
      <c r="R366" s="3"/>
      <c r="S366" s="3"/>
      <c r="T366" s="3"/>
      <c r="U366" s="3"/>
      <c r="V366" s="3"/>
      <c r="W366" s="3"/>
      <c r="X366" s="3"/>
      <c r="Y366" s="3"/>
      <c r="Z366" s="3"/>
      <c r="AA366" s="3"/>
      <c r="AB366" s="3"/>
      <c r="AC366" s="3"/>
    </row>
    <row r="367" spans="1:29" ht="83.25" customHeight="1" thickBot="1" x14ac:dyDescent="0.4">
      <c r="A367" s="119" t="str">
        <f>'Matriz Nº1 Identificación'!A367</f>
        <v>40. 7</v>
      </c>
      <c r="B367" s="120" t="str">
        <f>IF('Matriz Nº1 Identificación'!B367&lt;&gt;"",'Matriz Nº1 Identificación'!F367,"")</f>
        <v/>
      </c>
      <c r="C367" s="127"/>
      <c r="D367" s="127"/>
      <c r="E367" s="120" t="str">
        <f>IFERROR(IF((VLOOKUP(C367,'Tabla 2-3-4-5'!$C$11:$D$13,2,FALSE)*(VLOOKUP('Matriz Nº2 Análisis'!D367,'Tabla 2-3-4-5'!$C$11:$D$13,2,FALSE)))&lt;3,"BAJO",IF((VLOOKUP(C367,'Tabla 2-3-4-5'!$C$11:$D$13,2,FALSE)*(VLOOKUP('Matriz Nº2 Análisis'!D367,'Tabla 2-3-4-5'!$C$11:$D$13,2,FALSE)))&gt;5,"ALTO","MEDIO")),"")</f>
        <v/>
      </c>
      <c r="F367" s="121" t="str">
        <f>IF(B367&lt;&gt;"",'Matriz Nº1 Identificación'!E367,"")</f>
        <v/>
      </c>
      <c r="G367" s="127"/>
      <c r="H367" s="127"/>
      <c r="I367" s="120" t="str">
        <f>IFERROR(IF((VLOOKUP(G367,'Tabla 2-3-4-5'!$C$11:$D$13,2,FALSE)*(VLOOKUP('Matriz Nº2 Análisis'!H367,'Tabla 2-3-4-5'!$C$11:$D$13,2,FALSE)))&lt;3,"BAJO",IF((VLOOKUP(G367,'Tabla 2-3-4-5'!$C$11:$D$13,2,FALSE)*(VLOOKUP('Matriz Nº2 Análisis'!H367,'Tabla 2-3-4-5'!$C$11:$D$13,2,FALSE)))&gt;5,"ALTO","MEDIO")),"")</f>
        <v/>
      </c>
      <c r="J367" s="2"/>
      <c r="K367" s="3"/>
      <c r="N367" s="3"/>
      <c r="O367" s="3"/>
      <c r="P367" s="3"/>
      <c r="Q367" s="3"/>
      <c r="R367" s="3"/>
      <c r="S367" s="3"/>
      <c r="T367" s="3"/>
      <c r="U367" s="3"/>
      <c r="V367" s="3"/>
      <c r="W367" s="3"/>
      <c r="X367" s="3"/>
      <c r="Y367" s="3"/>
      <c r="Z367" s="3"/>
      <c r="AA367" s="3"/>
      <c r="AB367" s="3"/>
      <c r="AC367" s="3"/>
    </row>
    <row r="368" spans="1:29" ht="39.9" customHeight="1" thickBot="1" x14ac:dyDescent="0.4">
      <c r="A368" s="181" t="str">
        <f>'Matriz Nº1 Identificación'!A368</f>
        <v xml:space="preserve">Objetivo Estratégico: </v>
      </c>
      <c r="B368" s="477">
        <f>+'Matriz Nº1 Identificación'!B368:H368</f>
        <v>0</v>
      </c>
      <c r="C368" s="478"/>
      <c r="D368" s="478"/>
      <c r="E368" s="478"/>
      <c r="F368" s="478"/>
      <c r="G368" s="478"/>
      <c r="H368" s="478"/>
      <c r="I368" s="479"/>
      <c r="J368" s="117"/>
    </row>
    <row r="369" spans="1:29" ht="39.9" customHeight="1" x14ac:dyDescent="0.35">
      <c r="A369" s="182" t="str">
        <f>'Matriz Nº1 Identificación'!A369</f>
        <v>Objetivo táctico</v>
      </c>
      <c r="B369" s="480" t="str">
        <f>+'Matriz Nº1 Identificación'!B369:H369</f>
        <v xml:space="preserve">41. </v>
      </c>
      <c r="C369" s="481"/>
      <c r="D369" s="481"/>
      <c r="E369" s="481"/>
      <c r="F369" s="481"/>
      <c r="G369" s="481"/>
      <c r="H369" s="481"/>
      <c r="I369" s="482"/>
      <c r="J369" s="117"/>
    </row>
    <row r="370" spans="1:29" ht="83.25" customHeight="1" x14ac:dyDescent="0.35">
      <c r="A370" s="119" t="str">
        <f>'Matriz Nº1 Identificación'!A370</f>
        <v>41. 1</v>
      </c>
      <c r="B370" s="120" t="str">
        <f>IF('Matriz Nº1 Identificación'!B370&lt;&gt;"",'Matriz Nº1 Identificación'!F370,"")</f>
        <v/>
      </c>
      <c r="C370" s="127"/>
      <c r="D370" s="127"/>
      <c r="E370" s="120" t="str">
        <f>IFERROR(IF((VLOOKUP(C370,'Tabla 2-3-4-5'!$C$11:$D$13,2,FALSE)*(VLOOKUP('Matriz Nº2 Análisis'!D370,'Tabla 2-3-4-5'!$C$11:$D$13,2,FALSE)))&lt;3,"BAJO",IF((VLOOKUP(C370,'Tabla 2-3-4-5'!$C$11:$D$13,2,FALSE)*(VLOOKUP('Matriz Nº2 Análisis'!D370,'Tabla 2-3-4-5'!$C$11:$D$13,2,FALSE)))&gt;5,"ALTO","MEDIO")),"")</f>
        <v/>
      </c>
      <c r="F370" s="121" t="str">
        <f>IF(B370&lt;&gt;"",'Matriz Nº1 Identificación'!E370,"")</f>
        <v/>
      </c>
      <c r="G370" s="127"/>
      <c r="H370" s="127"/>
      <c r="I370" s="120" t="str">
        <f>IFERROR(IF((VLOOKUP(G370,'Tabla 2-3-4-5'!$C$11:$D$13,2,FALSE)*(VLOOKUP('Matriz Nº2 Análisis'!H370,'Tabla 2-3-4-5'!$C$11:$D$13,2,FALSE)))&lt;3,"BAJO",IF((VLOOKUP(G370,'Tabla 2-3-4-5'!$C$11:$D$13,2,FALSE)*(VLOOKUP('Matriz Nº2 Análisis'!H370,'Tabla 2-3-4-5'!$C$11:$D$13,2,FALSE)))&gt;5,"ALTO","MEDIO")),"")</f>
        <v/>
      </c>
      <c r="J370" s="2"/>
      <c r="K370" s="3"/>
      <c r="N370" s="3"/>
      <c r="O370" s="3"/>
      <c r="P370" s="3"/>
      <c r="Q370" s="3"/>
      <c r="R370" s="3"/>
      <c r="S370" s="3"/>
      <c r="T370" s="3"/>
      <c r="U370" s="3"/>
      <c r="V370" s="3"/>
      <c r="W370" s="3"/>
      <c r="X370" s="3"/>
      <c r="Y370" s="3"/>
      <c r="Z370" s="3"/>
      <c r="AA370" s="3"/>
      <c r="AB370" s="3"/>
      <c r="AC370" s="3"/>
    </row>
    <row r="371" spans="1:29" ht="83.25" customHeight="1" x14ac:dyDescent="0.35">
      <c r="A371" s="119" t="str">
        <f>'Matriz Nº1 Identificación'!A371</f>
        <v>41. 2</v>
      </c>
      <c r="B371" s="120" t="str">
        <f>IF('Matriz Nº1 Identificación'!B371&lt;&gt;"",'Matriz Nº1 Identificación'!F371,"")</f>
        <v/>
      </c>
      <c r="C371" s="127"/>
      <c r="D371" s="127"/>
      <c r="E371" s="120" t="str">
        <f>IFERROR(IF((VLOOKUP(C371,'Tabla 2-3-4-5'!$C$11:$D$13,2,FALSE)*(VLOOKUP('Matriz Nº2 Análisis'!D371,'Tabla 2-3-4-5'!$C$11:$D$13,2,FALSE)))&lt;3,"BAJO",IF((VLOOKUP(C371,'Tabla 2-3-4-5'!$C$11:$D$13,2,FALSE)*(VLOOKUP('Matriz Nº2 Análisis'!D371,'Tabla 2-3-4-5'!$C$11:$D$13,2,FALSE)))&gt;5,"ALTO","MEDIO")),"")</f>
        <v/>
      </c>
      <c r="F371" s="121" t="str">
        <f>IF(B371&lt;&gt;"",'Matriz Nº1 Identificación'!E371,"")</f>
        <v/>
      </c>
      <c r="G371" s="127"/>
      <c r="H371" s="127"/>
      <c r="I371" s="120" t="str">
        <f>IFERROR(IF((VLOOKUP(G371,'Tabla 2-3-4-5'!$C$11:$D$13,2,FALSE)*(VLOOKUP('Matriz Nº2 Análisis'!H371,'Tabla 2-3-4-5'!$C$11:$D$13,2,FALSE)))&lt;3,"BAJO",IF((VLOOKUP(G371,'Tabla 2-3-4-5'!$C$11:$D$13,2,FALSE)*(VLOOKUP('Matriz Nº2 Análisis'!H371,'Tabla 2-3-4-5'!$C$11:$D$13,2,FALSE)))&gt;5,"ALTO","MEDIO")),"")</f>
        <v/>
      </c>
      <c r="J371" s="2"/>
      <c r="K371" s="3"/>
      <c r="N371" s="3"/>
      <c r="O371" s="3"/>
      <c r="P371" s="3"/>
      <c r="Q371" s="3"/>
      <c r="R371" s="3"/>
      <c r="S371" s="3"/>
      <c r="T371" s="3"/>
      <c r="U371" s="3"/>
      <c r="V371" s="3"/>
      <c r="W371" s="3"/>
      <c r="X371" s="3"/>
      <c r="Y371" s="3"/>
      <c r="Z371" s="3"/>
      <c r="AA371" s="3"/>
      <c r="AB371" s="3"/>
      <c r="AC371" s="3"/>
    </row>
    <row r="372" spans="1:29" ht="83.25" customHeight="1" x14ac:dyDescent="0.35">
      <c r="A372" s="119" t="str">
        <f>'Matriz Nº1 Identificación'!A372</f>
        <v>41. 3</v>
      </c>
      <c r="B372" s="120" t="str">
        <f>IF('Matriz Nº1 Identificación'!B372&lt;&gt;"",'Matriz Nº1 Identificación'!F372,"")</f>
        <v/>
      </c>
      <c r="C372" s="127"/>
      <c r="D372" s="127"/>
      <c r="E372" s="120" t="str">
        <f>IFERROR(IF((VLOOKUP(C372,'Tabla 2-3-4-5'!$C$11:$D$13,2,FALSE)*(VLOOKUP('Matriz Nº2 Análisis'!D372,'Tabla 2-3-4-5'!$C$11:$D$13,2,FALSE)))&lt;3,"BAJO",IF((VLOOKUP(C372,'Tabla 2-3-4-5'!$C$11:$D$13,2,FALSE)*(VLOOKUP('Matriz Nº2 Análisis'!D372,'Tabla 2-3-4-5'!$C$11:$D$13,2,FALSE)))&gt;5,"ALTO","MEDIO")),"")</f>
        <v/>
      </c>
      <c r="F372" s="121" t="str">
        <f>IF(B372&lt;&gt;"",'Matriz Nº1 Identificación'!E372,"")</f>
        <v/>
      </c>
      <c r="G372" s="127"/>
      <c r="H372" s="127"/>
      <c r="I372" s="120" t="str">
        <f>IFERROR(IF((VLOOKUP(G372,'Tabla 2-3-4-5'!$C$11:$D$13,2,FALSE)*(VLOOKUP('Matriz Nº2 Análisis'!H372,'Tabla 2-3-4-5'!$C$11:$D$13,2,FALSE)))&lt;3,"BAJO",IF((VLOOKUP(G372,'Tabla 2-3-4-5'!$C$11:$D$13,2,FALSE)*(VLOOKUP('Matriz Nº2 Análisis'!H372,'Tabla 2-3-4-5'!$C$11:$D$13,2,FALSE)))&gt;5,"ALTO","MEDIO")),"")</f>
        <v/>
      </c>
      <c r="J372" s="2"/>
      <c r="K372" s="3"/>
      <c r="N372" s="3"/>
      <c r="O372" s="3"/>
      <c r="P372" s="3"/>
      <c r="Q372" s="3"/>
      <c r="R372" s="3"/>
      <c r="S372" s="3"/>
      <c r="T372" s="3"/>
      <c r="U372" s="3"/>
      <c r="V372" s="3"/>
      <c r="W372" s="3"/>
      <c r="X372" s="3"/>
      <c r="Y372" s="3"/>
      <c r="Z372" s="3"/>
      <c r="AA372" s="3"/>
      <c r="AB372" s="3"/>
      <c r="AC372" s="3"/>
    </row>
    <row r="373" spans="1:29" ht="83.25" customHeight="1" x14ac:dyDescent="0.35">
      <c r="A373" s="119" t="str">
        <f>'Matriz Nº1 Identificación'!A373</f>
        <v>41. 4</v>
      </c>
      <c r="B373" s="120" t="str">
        <f>IF('Matriz Nº1 Identificación'!B373&lt;&gt;"",'Matriz Nº1 Identificación'!F373,"")</f>
        <v/>
      </c>
      <c r="C373" s="127"/>
      <c r="D373" s="127"/>
      <c r="E373" s="120" t="str">
        <f>IFERROR(IF((VLOOKUP(C373,'Tabla 2-3-4-5'!$C$11:$D$13,2,FALSE)*(VLOOKUP('Matriz Nº2 Análisis'!D373,'Tabla 2-3-4-5'!$C$11:$D$13,2,FALSE)))&lt;3,"BAJO",IF((VLOOKUP(C373,'Tabla 2-3-4-5'!$C$11:$D$13,2,FALSE)*(VLOOKUP('Matriz Nº2 Análisis'!D373,'Tabla 2-3-4-5'!$C$11:$D$13,2,FALSE)))&gt;5,"ALTO","MEDIO")),"")</f>
        <v/>
      </c>
      <c r="F373" s="121" t="str">
        <f>IF(B373&lt;&gt;"",'Matriz Nº1 Identificación'!E373,"")</f>
        <v/>
      </c>
      <c r="G373" s="127"/>
      <c r="H373" s="127"/>
      <c r="I373" s="120" t="str">
        <f>IFERROR(IF((VLOOKUP(G373,'Tabla 2-3-4-5'!$C$11:$D$13,2,FALSE)*(VLOOKUP('Matriz Nº2 Análisis'!H373,'Tabla 2-3-4-5'!$C$11:$D$13,2,FALSE)))&lt;3,"BAJO",IF((VLOOKUP(G373,'Tabla 2-3-4-5'!$C$11:$D$13,2,FALSE)*(VLOOKUP('Matriz Nº2 Análisis'!H373,'Tabla 2-3-4-5'!$C$11:$D$13,2,FALSE)))&gt;5,"ALTO","MEDIO")),"")</f>
        <v/>
      </c>
      <c r="J373" s="2"/>
      <c r="K373" s="3"/>
      <c r="N373" s="3"/>
      <c r="O373" s="3"/>
      <c r="P373" s="3"/>
      <c r="Q373" s="3"/>
      <c r="R373" s="3"/>
      <c r="S373" s="3"/>
      <c r="T373" s="3"/>
      <c r="U373" s="3"/>
      <c r="V373" s="3"/>
      <c r="W373" s="3"/>
      <c r="X373" s="3"/>
      <c r="Y373" s="3"/>
      <c r="Z373" s="3"/>
      <c r="AA373" s="3"/>
      <c r="AB373" s="3"/>
      <c r="AC373" s="3"/>
    </row>
    <row r="374" spans="1:29" ht="83.25" customHeight="1" x14ac:dyDescent="0.35">
      <c r="A374" s="119" t="str">
        <f>'Matriz Nº1 Identificación'!A374</f>
        <v>41. 5</v>
      </c>
      <c r="B374" s="120" t="str">
        <f>IF('Matriz Nº1 Identificación'!B374&lt;&gt;"",'Matriz Nº1 Identificación'!F374,"")</f>
        <v/>
      </c>
      <c r="C374" s="127"/>
      <c r="D374" s="127"/>
      <c r="E374" s="120" t="str">
        <f>IFERROR(IF((VLOOKUP(C374,'Tabla 2-3-4-5'!$C$11:$D$13,2,FALSE)*(VLOOKUP('Matriz Nº2 Análisis'!D374,'Tabla 2-3-4-5'!$C$11:$D$13,2,FALSE)))&lt;3,"BAJO",IF((VLOOKUP(C374,'Tabla 2-3-4-5'!$C$11:$D$13,2,FALSE)*(VLOOKUP('Matriz Nº2 Análisis'!D374,'Tabla 2-3-4-5'!$C$11:$D$13,2,FALSE)))&gt;5,"ALTO","MEDIO")),"")</f>
        <v/>
      </c>
      <c r="F374" s="121" t="str">
        <f>IF(B374&lt;&gt;"",'Matriz Nº1 Identificación'!E374,"")</f>
        <v/>
      </c>
      <c r="G374" s="127"/>
      <c r="H374" s="127"/>
      <c r="I374" s="120" t="str">
        <f>IFERROR(IF((VLOOKUP(G374,'Tabla 2-3-4-5'!$C$11:$D$13,2,FALSE)*(VLOOKUP('Matriz Nº2 Análisis'!H374,'Tabla 2-3-4-5'!$C$11:$D$13,2,FALSE)))&lt;3,"BAJO",IF((VLOOKUP(G374,'Tabla 2-3-4-5'!$C$11:$D$13,2,FALSE)*(VLOOKUP('Matriz Nº2 Análisis'!H374,'Tabla 2-3-4-5'!$C$11:$D$13,2,FALSE)))&gt;5,"ALTO","MEDIO")),"")</f>
        <v/>
      </c>
      <c r="J374" s="2"/>
      <c r="K374" s="3"/>
      <c r="N374" s="3"/>
      <c r="O374" s="3"/>
      <c r="P374" s="3"/>
      <c r="Q374" s="3"/>
      <c r="R374" s="3"/>
      <c r="S374" s="3"/>
      <c r="T374" s="3"/>
      <c r="U374" s="3"/>
      <c r="V374" s="3"/>
      <c r="W374" s="3"/>
      <c r="X374" s="3"/>
      <c r="Y374" s="3"/>
      <c r="Z374" s="3"/>
      <c r="AA374" s="3"/>
      <c r="AB374" s="3"/>
      <c r="AC374" s="3"/>
    </row>
    <row r="375" spans="1:29" ht="83.25" customHeight="1" x14ac:dyDescent="0.35">
      <c r="A375" s="119" t="str">
        <f>'Matriz Nº1 Identificación'!A375</f>
        <v>41. 6</v>
      </c>
      <c r="B375" s="120" t="str">
        <f>IF('Matriz Nº1 Identificación'!B375&lt;&gt;"",'Matriz Nº1 Identificación'!F375,"")</f>
        <v/>
      </c>
      <c r="C375" s="127"/>
      <c r="D375" s="127"/>
      <c r="E375" s="120" t="str">
        <f>IFERROR(IF((VLOOKUP(C375,'Tabla 2-3-4-5'!$C$11:$D$13,2,FALSE)*(VLOOKUP('Matriz Nº2 Análisis'!D375,'Tabla 2-3-4-5'!$C$11:$D$13,2,FALSE)))&lt;3,"BAJO",IF((VLOOKUP(C375,'Tabla 2-3-4-5'!$C$11:$D$13,2,FALSE)*(VLOOKUP('Matriz Nº2 Análisis'!D375,'Tabla 2-3-4-5'!$C$11:$D$13,2,FALSE)))&gt;5,"ALTO","MEDIO")),"")</f>
        <v/>
      </c>
      <c r="F375" s="121" t="str">
        <f>IF(B375&lt;&gt;"",'Matriz Nº1 Identificación'!E375,"")</f>
        <v/>
      </c>
      <c r="G375" s="127"/>
      <c r="H375" s="127"/>
      <c r="I375" s="120" t="str">
        <f>IFERROR(IF((VLOOKUP(G375,'Tabla 2-3-4-5'!$C$11:$D$13,2,FALSE)*(VLOOKUP('Matriz Nº2 Análisis'!H375,'Tabla 2-3-4-5'!$C$11:$D$13,2,FALSE)))&lt;3,"BAJO",IF((VLOOKUP(G375,'Tabla 2-3-4-5'!$C$11:$D$13,2,FALSE)*(VLOOKUP('Matriz Nº2 Análisis'!H375,'Tabla 2-3-4-5'!$C$11:$D$13,2,FALSE)))&gt;5,"ALTO","MEDIO")),"")</f>
        <v/>
      </c>
      <c r="J375" s="2"/>
      <c r="K375" s="3"/>
      <c r="N375" s="3"/>
      <c r="O375" s="3"/>
      <c r="P375" s="3"/>
      <c r="Q375" s="3"/>
      <c r="R375" s="3"/>
      <c r="S375" s="3"/>
      <c r="T375" s="3"/>
      <c r="U375" s="3"/>
      <c r="V375" s="3"/>
      <c r="W375" s="3"/>
      <c r="X375" s="3"/>
      <c r="Y375" s="3"/>
      <c r="Z375" s="3"/>
      <c r="AA375" s="3"/>
      <c r="AB375" s="3"/>
      <c r="AC375" s="3"/>
    </row>
    <row r="376" spans="1:29" ht="83.25" customHeight="1" thickBot="1" x14ac:dyDescent="0.4">
      <c r="A376" s="119" t="str">
        <f>'Matriz Nº1 Identificación'!A376</f>
        <v>41. 7</v>
      </c>
      <c r="B376" s="120" t="str">
        <f>IF('Matriz Nº1 Identificación'!B376&lt;&gt;"",'Matriz Nº1 Identificación'!F376,"")</f>
        <v/>
      </c>
      <c r="C376" s="127"/>
      <c r="D376" s="127"/>
      <c r="E376" s="120" t="str">
        <f>IFERROR(IF((VLOOKUP(C376,'Tabla 2-3-4-5'!$C$11:$D$13,2,FALSE)*(VLOOKUP('Matriz Nº2 Análisis'!D376,'Tabla 2-3-4-5'!$C$11:$D$13,2,FALSE)))&lt;3,"BAJO",IF((VLOOKUP(C376,'Tabla 2-3-4-5'!$C$11:$D$13,2,FALSE)*(VLOOKUP('Matriz Nº2 Análisis'!D376,'Tabla 2-3-4-5'!$C$11:$D$13,2,FALSE)))&gt;5,"ALTO","MEDIO")),"")</f>
        <v/>
      </c>
      <c r="F376" s="121" t="str">
        <f>IF(B376&lt;&gt;"",'Matriz Nº1 Identificación'!E376,"")</f>
        <v/>
      </c>
      <c r="G376" s="127"/>
      <c r="H376" s="127"/>
      <c r="I376" s="120" t="str">
        <f>IFERROR(IF((VLOOKUP(G376,'Tabla 2-3-4-5'!$C$11:$D$13,2,FALSE)*(VLOOKUP('Matriz Nº2 Análisis'!H376,'Tabla 2-3-4-5'!$C$11:$D$13,2,FALSE)))&lt;3,"BAJO",IF((VLOOKUP(G376,'Tabla 2-3-4-5'!$C$11:$D$13,2,FALSE)*(VLOOKUP('Matriz Nº2 Análisis'!H376,'Tabla 2-3-4-5'!$C$11:$D$13,2,FALSE)))&gt;5,"ALTO","MEDIO")),"")</f>
        <v/>
      </c>
      <c r="J376" s="2"/>
      <c r="K376" s="3"/>
      <c r="N376" s="3"/>
      <c r="O376" s="3"/>
      <c r="P376" s="3"/>
      <c r="Q376" s="3"/>
      <c r="R376" s="3"/>
      <c r="S376" s="3"/>
      <c r="T376" s="3"/>
      <c r="U376" s="3"/>
      <c r="V376" s="3"/>
      <c r="W376" s="3"/>
      <c r="X376" s="3"/>
      <c r="Y376" s="3"/>
      <c r="Z376" s="3"/>
      <c r="AA376" s="3"/>
      <c r="AB376" s="3"/>
      <c r="AC376" s="3"/>
    </row>
    <row r="377" spans="1:29" ht="39.9" customHeight="1" thickBot="1" x14ac:dyDescent="0.4">
      <c r="A377" s="181" t="str">
        <f>'Matriz Nº1 Identificación'!A377</f>
        <v xml:space="preserve">Objetivo Estratégico: </v>
      </c>
      <c r="B377" s="477">
        <f>+'Matriz Nº1 Identificación'!B377:H377</f>
        <v>0</v>
      </c>
      <c r="C377" s="478"/>
      <c r="D377" s="478"/>
      <c r="E377" s="478"/>
      <c r="F377" s="478"/>
      <c r="G377" s="478"/>
      <c r="H377" s="478"/>
      <c r="I377" s="479"/>
      <c r="J377" s="117"/>
    </row>
    <row r="378" spans="1:29" ht="39.9" customHeight="1" x14ac:dyDescent="0.35">
      <c r="A378" s="182" t="str">
        <f>'Matriz Nº1 Identificación'!A378</f>
        <v>Objetivo táctico</v>
      </c>
      <c r="B378" s="480" t="str">
        <f>+'Matriz Nº1 Identificación'!B378:H378</f>
        <v xml:space="preserve">42. </v>
      </c>
      <c r="C378" s="481"/>
      <c r="D378" s="481"/>
      <c r="E378" s="481"/>
      <c r="F378" s="481"/>
      <c r="G378" s="481"/>
      <c r="H378" s="481"/>
      <c r="I378" s="482"/>
      <c r="J378" s="117"/>
    </row>
    <row r="379" spans="1:29" ht="83.25" customHeight="1" x14ac:dyDescent="0.35">
      <c r="A379" s="119" t="str">
        <f>'Matriz Nº1 Identificación'!A379</f>
        <v>42. 1</v>
      </c>
      <c r="B379" s="120" t="str">
        <f>IF('Matriz Nº1 Identificación'!B379&lt;&gt;"",'Matriz Nº1 Identificación'!F379,"")</f>
        <v/>
      </c>
      <c r="C379" s="127"/>
      <c r="D379" s="127"/>
      <c r="E379" s="120" t="str">
        <f>IFERROR(IF((VLOOKUP(C379,'Tabla 2-3-4-5'!$C$11:$D$13,2,FALSE)*(VLOOKUP('Matriz Nº2 Análisis'!D379,'Tabla 2-3-4-5'!$C$11:$D$13,2,FALSE)))&lt;3,"BAJO",IF((VLOOKUP(C379,'Tabla 2-3-4-5'!$C$11:$D$13,2,FALSE)*(VLOOKUP('Matriz Nº2 Análisis'!D379,'Tabla 2-3-4-5'!$C$11:$D$13,2,FALSE)))&gt;5,"ALTO","MEDIO")),"")</f>
        <v/>
      </c>
      <c r="F379" s="121" t="str">
        <f>IF(B379&lt;&gt;"",'Matriz Nº1 Identificación'!E379,"")</f>
        <v/>
      </c>
      <c r="G379" s="127"/>
      <c r="H379" s="127"/>
      <c r="I379" s="120" t="str">
        <f>IFERROR(IF((VLOOKUP(G379,'Tabla 2-3-4-5'!$C$11:$D$13,2,FALSE)*(VLOOKUP('Matriz Nº2 Análisis'!H379,'Tabla 2-3-4-5'!$C$11:$D$13,2,FALSE)))&lt;3,"BAJO",IF((VLOOKUP(G379,'Tabla 2-3-4-5'!$C$11:$D$13,2,FALSE)*(VLOOKUP('Matriz Nº2 Análisis'!H379,'Tabla 2-3-4-5'!$C$11:$D$13,2,FALSE)))&gt;5,"ALTO","MEDIO")),"")</f>
        <v/>
      </c>
      <c r="J379" s="2"/>
      <c r="K379" s="3"/>
      <c r="N379" s="3"/>
      <c r="O379" s="3"/>
      <c r="P379" s="3"/>
      <c r="Q379" s="3"/>
      <c r="R379" s="3"/>
      <c r="S379" s="3"/>
      <c r="T379" s="3"/>
      <c r="U379" s="3"/>
      <c r="V379" s="3"/>
      <c r="W379" s="3"/>
      <c r="X379" s="3"/>
      <c r="Y379" s="3"/>
      <c r="Z379" s="3"/>
      <c r="AA379" s="3"/>
      <c r="AB379" s="3"/>
      <c r="AC379" s="3"/>
    </row>
    <row r="380" spans="1:29" ht="83.25" customHeight="1" x14ac:dyDescent="0.35">
      <c r="A380" s="119" t="str">
        <f>'Matriz Nº1 Identificación'!A380</f>
        <v>42. 2</v>
      </c>
      <c r="B380" s="120" t="str">
        <f>IF('Matriz Nº1 Identificación'!B380&lt;&gt;"",'Matriz Nº1 Identificación'!F380,"")</f>
        <v/>
      </c>
      <c r="C380" s="127"/>
      <c r="D380" s="127"/>
      <c r="E380" s="120" t="str">
        <f>IFERROR(IF((VLOOKUP(C380,'Tabla 2-3-4-5'!$C$11:$D$13,2,FALSE)*(VLOOKUP('Matriz Nº2 Análisis'!D380,'Tabla 2-3-4-5'!$C$11:$D$13,2,FALSE)))&lt;3,"BAJO",IF((VLOOKUP(C380,'Tabla 2-3-4-5'!$C$11:$D$13,2,FALSE)*(VLOOKUP('Matriz Nº2 Análisis'!D380,'Tabla 2-3-4-5'!$C$11:$D$13,2,FALSE)))&gt;5,"ALTO","MEDIO")),"")</f>
        <v/>
      </c>
      <c r="F380" s="121" t="str">
        <f>IF(B380&lt;&gt;"",'Matriz Nº1 Identificación'!E380,"")</f>
        <v/>
      </c>
      <c r="G380" s="127"/>
      <c r="H380" s="127"/>
      <c r="I380" s="120" t="str">
        <f>IFERROR(IF((VLOOKUP(G380,'Tabla 2-3-4-5'!$C$11:$D$13,2,FALSE)*(VLOOKUP('Matriz Nº2 Análisis'!H380,'Tabla 2-3-4-5'!$C$11:$D$13,2,FALSE)))&lt;3,"BAJO",IF((VLOOKUP(G380,'Tabla 2-3-4-5'!$C$11:$D$13,2,FALSE)*(VLOOKUP('Matriz Nº2 Análisis'!H380,'Tabla 2-3-4-5'!$C$11:$D$13,2,FALSE)))&gt;5,"ALTO","MEDIO")),"")</f>
        <v/>
      </c>
      <c r="J380" s="2"/>
      <c r="K380" s="3"/>
      <c r="N380" s="3"/>
      <c r="O380" s="3"/>
      <c r="P380" s="3"/>
      <c r="Q380" s="3"/>
      <c r="R380" s="3"/>
      <c r="S380" s="3"/>
      <c r="T380" s="3"/>
      <c r="U380" s="3"/>
      <c r="V380" s="3"/>
      <c r="W380" s="3"/>
      <c r="X380" s="3"/>
      <c r="Y380" s="3"/>
      <c r="Z380" s="3"/>
      <c r="AA380" s="3"/>
      <c r="AB380" s="3"/>
      <c r="AC380" s="3"/>
    </row>
    <row r="381" spans="1:29" ht="83.25" customHeight="1" x14ac:dyDescent="0.35">
      <c r="A381" s="119" t="str">
        <f>'Matriz Nº1 Identificación'!A381</f>
        <v>42. 3</v>
      </c>
      <c r="B381" s="120" t="str">
        <f>IF('Matriz Nº1 Identificación'!B381&lt;&gt;"",'Matriz Nº1 Identificación'!F381,"")</f>
        <v/>
      </c>
      <c r="C381" s="127"/>
      <c r="D381" s="127"/>
      <c r="E381" s="120" t="str">
        <f>IFERROR(IF((VLOOKUP(C381,'Tabla 2-3-4-5'!$C$11:$D$13,2,FALSE)*(VLOOKUP('Matriz Nº2 Análisis'!D381,'Tabla 2-3-4-5'!$C$11:$D$13,2,FALSE)))&lt;3,"BAJO",IF((VLOOKUP(C381,'Tabla 2-3-4-5'!$C$11:$D$13,2,FALSE)*(VLOOKUP('Matriz Nº2 Análisis'!D381,'Tabla 2-3-4-5'!$C$11:$D$13,2,FALSE)))&gt;5,"ALTO","MEDIO")),"")</f>
        <v/>
      </c>
      <c r="F381" s="121" t="str">
        <f>IF(B381&lt;&gt;"",'Matriz Nº1 Identificación'!E381,"")</f>
        <v/>
      </c>
      <c r="G381" s="127"/>
      <c r="H381" s="127"/>
      <c r="I381" s="120" t="str">
        <f>IFERROR(IF((VLOOKUP(G381,'Tabla 2-3-4-5'!$C$11:$D$13,2,FALSE)*(VLOOKUP('Matriz Nº2 Análisis'!H381,'Tabla 2-3-4-5'!$C$11:$D$13,2,FALSE)))&lt;3,"BAJO",IF((VLOOKUP(G381,'Tabla 2-3-4-5'!$C$11:$D$13,2,FALSE)*(VLOOKUP('Matriz Nº2 Análisis'!H381,'Tabla 2-3-4-5'!$C$11:$D$13,2,FALSE)))&gt;5,"ALTO","MEDIO")),"")</f>
        <v/>
      </c>
      <c r="J381" s="2"/>
      <c r="K381" s="3"/>
      <c r="N381" s="3"/>
      <c r="O381" s="3"/>
      <c r="P381" s="3"/>
      <c r="Q381" s="3"/>
      <c r="R381" s="3"/>
      <c r="S381" s="3"/>
      <c r="T381" s="3"/>
      <c r="U381" s="3"/>
      <c r="V381" s="3"/>
      <c r="W381" s="3"/>
      <c r="X381" s="3"/>
      <c r="Y381" s="3"/>
      <c r="Z381" s="3"/>
      <c r="AA381" s="3"/>
      <c r="AB381" s="3"/>
      <c r="AC381" s="3"/>
    </row>
    <row r="382" spans="1:29" ht="83.25" customHeight="1" x14ac:dyDescent="0.35">
      <c r="A382" s="119" t="str">
        <f>'Matriz Nº1 Identificación'!A382</f>
        <v>42. 4</v>
      </c>
      <c r="B382" s="120" t="str">
        <f>IF('Matriz Nº1 Identificación'!B382&lt;&gt;"",'Matriz Nº1 Identificación'!F382,"")</f>
        <v/>
      </c>
      <c r="C382" s="127"/>
      <c r="D382" s="127"/>
      <c r="E382" s="120" t="str">
        <f>IFERROR(IF((VLOOKUP(C382,'Tabla 2-3-4-5'!$C$11:$D$13,2,FALSE)*(VLOOKUP('Matriz Nº2 Análisis'!D382,'Tabla 2-3-4-5'!$C$11:$D$13,2,FALSE)))&lt;3,"BAJO",IF((VLOOKUP(C382,'Tabla 2-3-4-5'!$C$11:$D$13,2,FALSE)*(VLOOKUP('Matriz Nº2 Análisis'!D382,'Tabla 2-3-4-5'!$C$11:$D$13,2,FALSE)))&gt;5,"ALTO","MEDIO")),"")</f>
        <v/>
      </c>
      <c r="F382" s="121" t="str">
        <f>IF(B382&lt;&gt;"",'Matriz Nº1 Identificación'!E382,"")</f>
        <v/>
      </c>
      <c r="G382" s="127"/>
      <c r="H382" s="127"/>
      <c r="I382" s="120" t="str">
        <f>IFERROR(IF((VLOOKUP(G382,'Tabla 2-3-4-5'!$C$11:$D$13,2,FALSE)*(VLOOKUP('Matriz Nº2 Análisis'!H382,'Tabla 2-3-4-5'!$C$11:$D$13,2,FALSE)))&lt;3,"BAJO",IF((VLOOKUP(G382,'Tabla 2-3-4-5'!$C$11:$D$13,2,FALSE)*(VLOOKUP('Matriz Nº2 Análisis'!H382,'Tabla 2-3-4-5'!$C$11:$D$13,2,FALSE)))&gt;5,"ALTO","MEDIO")),"")</f>
        <v/>
      </c>
      <c r="J382" s="2"/>
      <c r="K382" s="3"/>
      <c r="N382" s="3"/>
      <c r="O382" s="3"/>
      <c r="P382" s="3"/>
      <c r="Q382" s="3"/>
      <c r="R382" s="3"/>
      <c r="S382" s="3"/>
      <c r="T382" s="3"/>
      <c r="U382" s="3"/>
      <c r="V382" s="3"/>
      <c r="W382" s="3"/>
      <c r="X382" s="3"/>
      <c r="Y382" s="3"/>
      <c r="Z382" s="3"/>
      <c r="AA382" s="3"/>
      <c r="AB382" s="3"/>
      <c r="AC382" s="3"/>
    </row>
    <row r="383" spans="1:29" ht="83.25" customHeight="1" x14ac:dyDescent="0.35">
      <c r="A383" s="119" t="str">
        <f>'Matriz Nº1 Identificación'!A383</f>
        <v>42. 5</v>
      </c>
      <c r="B383" s="120" t="str">
        <f>IF('Matriz Nº1 Identificación'!B383&lt;&gt;"",'Matriz Nº1 Identificación'!F383,"")</f>
        <v/>
      </c>
      <c r="C383" s="127"/>
      <c r="D383" s="127"/>
      <c r="E383" s="120" t="str">
        <f>IFERROR(IF((VLOOKUP(C383,'Tabla 2-3-4-5'!$C$11:$D$13,2,FALSE)*(VLOOKUP('Matriz Nº2 Análisis'!D383,'Tabla 2-3-4-5'!$C$11:$D$13,2,FALSE)))&lt;3,"BAJO",IF((VLOOKUP(C383,'Tabla 2-3-4-5'!$C$11:$D$13,2,FALSE)*(VLOOKUP('Matriz Nº2 Análisis'!D383,'Tabla 2-3-4-5'!$C$11:$D$13,2,FALSE)))&gt;5,"ALTO","MEDIO")),"")</f>
        <v/>
      </c>
      <c r="F383" s="121" t="str">
        <f>IF(B383&lt;&gt;"",'Matriz Nº1 Identificación'!E383,"")</f>
        <v/>
      </c>
      <c r="G383" s="127"/>
      <c r="H383" s="127"/>
      <c r="I383" s="120" t="str">
        <f>IFERROR(IF((VLOOKUP(G383,'Tabla 2-3-4-5'!$C$11:$D$13,2,FALSE)*(VLOOKUP('Matriz Nº2 Análisis'!H383,'Tabla 2-3-4-5'!$C$11:$D$13,2,FALSE)))&lt;3,"BAJO",IF((VLOOKUP(G383,'Tabla 2-3-4-5'!$C$11:$D$13,2,FALSE)*(VLOOKUP('Matriz Nº2 Análisis'!H383,'Tabla 2-3-4-5'!$C$11:$D$13,2,FALSE)))&gt;5,"ALTO","MEDIO")),"")</f>
        <v/>
      </c>
      <c r="J383" s="2"/>
      <c r="K383" s="3"/>
      <c r="N383" s="3"/>
      <c r="O383" s="3"/>
      <c r="P383" s="3"/>
      <c r="Q383" s="3"/>
      <c r="R383" s="3"/>
      <c r="S383" s="3"/>
      <c r="T383" s="3"/>
      <c r="U383" s="3"/>
      <c r="V383" s="3"/>
      <c r="W383" s="3"/>
      <c r="X383" s="3"/>
      <c r="Y383" s="3"/>
      <c r="Z383" s="3"/>
      <c r="AA383" s="3"/>
      <c r="AB383" s="3"/>
      <c r="AC383" s="3"/>
    </row>
    <row r="384" spans="1:29" ht="83.25" customHeight="1" x14ac:dyDescent="0.35">
      <c r="A384" s="119" t="str">
        <f>'Matriz Nº1 Identificación'!A384</f>
        <v>42. 6</v>
      </c>
      <c r="B384" s="120" t="str">
        <f>IF('Matriz Nº1 Identificación'!B384&lt;&gt;"",'Matriz Nº1 Identificación'!F384,"")</f>
        <v/>
      </c>
      <c r="C384" s="127"/>
      <c r="D384" s="127"/>
      <c r="E384" s="120" t="str">
        <f>IFERROR(IF((VLOOKUP(C384,'Tabla 2-3-4-5'!$C$11:$D$13,2,FALSE)*(VLOOKUP('Matriz Nº2 Análisis'!D384,'Tabla 2-3-4-5'!$C$11:$D$13,2,FALSE)))&lt;3,"BAJO",IF((VLOOKUP(C384,'Tabla 2-3-4-5'!$C$11:$D$13,2,FALSE)*(VLOOKUP('Matriz Nº2 Análisis'!D384,'Tabla 2-3-4-5'!$C$11:$D$13,2,FALSE)))&gt;5,"ALTO","MEDIO")),"")</f>
        <v/>
      </c>
      <c r="F384" s="121" t="str">
        <f>IF(B384&lt;&gt;"",'Matriz Nº1 Identificación'!E384,"")</f>
        <v/>
      </c>
      <c r="G384" s="127"/>
      <c r="H384" s="127"/>
      <c r="I384" s="120" t="str">
        <f>IFERROR(IF((VLOOKUP(G384,'Tabla 2-3-4-5'!$C$11:$D$13,2,FALSE)*(VLOOKUP('Matriz Nº2 Análisis'!H384,'Tabla 2-3-4-5'!$C$11:$D$13,2,FALSE)))&lt;3,"BAJO",IF((VLOOKUP(G384,'Tabla 2-3-4-5'!$C$11:$D$13,2,FALSE)*(VLOOKUP('Matriz Nº2 Análisis'!H384,'Tabla 2-3-4-5'!$C$11:$D$13,2,FALSE)))&gt;5,"ALTO","MEDIO")),"")</f>
        <v/>
      </c>
      <c r="J384" s="2"/>
      <c r="K384" s="3"/>
      <c r="N384" s="3"/>
      <c r="O384" s="3"/>
      <c r="P384" s="3"/>
      <c r="Q384" s="3"/>
      <c r="R384" s="3"/>
      <c r="S384" s="3"/>
      <c r="T384" s="3"/>
      <c r="U384" s="3"/>
      <c r="V384" s="3"/>
      <c r="W384" s="3"/>
      <c r="X384" s="3"/>
      <c r="Y384" s="3"/>
      <c r="Z384" s="3"/>
      <c r="AA384" s="3"/>
      <c r="AB384" s="3"/>
      <c r="AC384" s="3"/>
    </row>
    <row r="385" spans="1:29" ht="83.25" customHeight="1" thickBot="1" x14ac:dyDescent="0.4">
      <c r="A385" s="119" t="str">
        <f>'Matriz Nº1 Identificación'!A385</f>
        <v>42. 7</v>
      </c>
      <c r="B385" s="120" t="str">
        <f>IF('Matriz Nº1 Identificación'!B385&lt;&gt;"",'Matriz Nº1 Identificación'!F385,"")</f>
        <v/>
      </c>
      <c r="C385" s="127"/>
      <c r="D385" s="127"/>
      <c r="E385" s="120" t="str">
        <f>IFERROR(IF((VLOOKUP(C385,'Tabla 2-3-4-5'!$C$11:$D$13,2,FALSE)*(VLOOKUP('Matriz Nº2 Análisis'!D385,'Tabla 2-3-4-5'!$C$11:$D$13,2,FALSE)))&lt;3,"BAJO",IF((VLOOKUP(C385,'Tabla 2-3-4-5'!$C$11:$D$13,2,FALSE)*(VLOOKUP('Matriz Nº2 Análisis'!D385,'Tabla 2-3-4-5'!$C$11:$D$13,2,FALSE)))&gt;5,"ALTO","MEDIO")),"")</f>
        <v/>
      </c>
      <c r="F385" s="121" t="str">
        <f>IF(B385&lt;&gt;"",'Matriz Nº1 Identificación'!E385,"")</f>
        <v/>
      </c>
      <c r="G385" s="127"/>
      <c r="H385" s="127"/>
      <c r="I385" s="120" t="str">
        <f>IFERROR(IF((VLOOKUP(G385,'Tabla 2-3-4-5'!$C$11:$D$13,2,FALSE)*(VLOOKUP('Matriz Nº2 Análisis'!H385,'Tabla 2-3-4-5'!$C$11:$D$13,2,FALSE)))&lt;3,"BAJO",IF((VLOOKUP(G385,'Tabla 2-3-4-5'!$C$11:$D$13,2,FALSE)*(VLOOKUP('Matriz Nº2 Análisis'!H385,'Tabla 2-3-4-5'!$C$11:$D$13,2,FALSE)))&gt;5,"ALTO","MEDIO")),"")</f>
        <v/>
      </c>
      <c r="J385" s="2"/>
      <c r="K385" s="3"/>
      <c r="N385" s="3"/>
      <c r="O385" s="3"/>
      <c r="P385" s="3"/>
      <c r="Q385" s="3"/>
      <c r="R385" s="3"/>
      <c r="S385" s="3"/>
      <c r="T385" s="3"/>
      <c r="U385" s="3"/>
      <c r="V385" s="3"/>
      <c r="W385" s="3"/>
      <c r="X385" s="3"/>
      <c r="Y385" s="3"/>
      <c r="Z385" s="3"/>
      <c r="AA385" s="3"/>
      <c r="AB385" s="3"/>
      <c r="AC385" s="3"/>
    </row>
    <row r="386" spans="1:29" ht="39.9" customHeight="1" thickBot="1" x14ac:dyDescent="0.4">
      <c r="A386" s="181" t="str">
        <f>'Matriz Nº1 Identificación'!A386</f>
        <v xml:space="preserve">Objetivo Estratégico: </v>
      </c>
      <c r="B386" s="477">
        <f>+'Matriz Nº1 Identificación'!B386:H386</f>
        <v>0</v>
      </c>
      <c r="C386" s="478"/>
      <c r="D386" s="478"/>
      <c r="E386" s="478"/>
      <c r="F386" s="478"/>
      <c r="G386" s="478"/>
      <c r="H386" s="478"/>
      <c r="I386" s="479"/>
      <c r="J386" s="117"/>
    </row>
    <row r="387" spans="1:29" ht="39.9" customHeight="1" x14ac:dyDescent="0.35">
      <c r="A387" s="182" t="str">
        <f>'Matriz Nº1 Identificación'!A387</f>
        <v>Objetivo táctico</v>
      </c>
      <c r="B387" s="480" t="str">
        <f>+'Matriz Nº1 Identificación'!B387:H387</f>
        <v xml:space="preserve">43. </v>
      </c>
      <c r="C387" s="481"/>
      <c r="D387" s="481"/>
      <c r="E387" s="481"/>
      <c r="F387" s="481"/>
      <c r="G387" s="481"/>
      <c r="H387" s="481"/>
      <c r="I387" s="482"/>
      <c r="J387" s="117"/>
    </row>
    <row r="388" spans="1:29" ht="83.25" customHeight="1" x14ac:dyDescent="0.35">
      <c r="A388" s="119" t="str">
        <f>'Matriz Nº1 Identificación'!A388</f>
        <v>43. 1</v>
      </c>
      <c r="B388" s="120" t="str">
        <f>IF('Matriz Nº1 Identificación'!B388&lt;&gt;"",'Matriz Nº1 Identificación'!F388,"")</f>
        <v/>
      </c>
      <c r="C388" s="127"/>
      <c r="D388" s="127"/>
      <c r="E388" s="120" t="str">
        <f>IFERROR(IF((VLOOKUP(C388,'Tabla 2-3-4-5'!$C$11:$D$13,2,FALSE)*(VLOOKUP('Matriz Nº2 Análisis'!D388,'Tabla 2-3-4-5'!$C$11:$D$13,2,FALSE)))&lt;3,"BAJO",IF((VLOOKUP(C388,'Tabla 2-3-4-5'!$C$11:$D$13,2,FALSE)*(VLOOKUP('Matriz Nº2 Análisis'!D388,'Tabla 2-3-4-5'!$C$11:$D$13,2,FALSE)))&gt;5,"ALTO","MEDIO")),"")</f>
        <v/>
      </c>
      <c r="F388" s="121" t="str">
        <f>IF(B388&lt;&gt;"",'Matriz Nº1 Identificación'!E388,"")</f>
        <v/>
      </c>
      <c r="G388" s="127"/>
      <c r="H388" s="127"/>
      <c r="I388" s="120" t="str">
        <f>IFERROR(IF((VLOOKUP(G388,'Tabla 2-3-4-5'!$C$11:$D$13,2,FALSE)*(VLOOKUP('Matriz Nº2 Análisis'!H388,'Tabla 2-3-4-5'!$C$11:$D$13,2,FALSE)))&lt;3,"BAJO",IF((VLOOKUP(G388,'Tabla 2-3-4-5'!$C$11:$D$13,2,FALSE)*(VLOOKUP('Matriz Nº2 Análisis'!H388,'Tabla 2-3-4-5'!$C$11:$D$13,2,FALSE)))&gt;5,"ALTO","MEDIO")),"")</f>
        <v/>
      </c>
      <c r="J388" s="2"/>
      <c r="K388" s="3"/>
      <c r="N388" s="3"/>
      <c r="O388" s="3"/>
      <c r="P388" s="3"/>
      <c r="Q388" s="3"/>
      <c r="R388" s="3"/>
      <c r="S388" s="3"/>
      <c r="T388" s="3"/>
      <c r="U388" s="3"/>
      <c r="V388" s="3"/>
      <c r="W388" s="3"/>
      <c r="X388" s="3"/>
      <c r="Y388" s="3"/>
      <c r="Z388" s="3"/>
      <c r="AA388" s="3"/>
      <c r="AB388" s="3"/>
      <c r="AC388" s="3"/>
    </row>
    <row r="389" spans="1:29" ht="83.25" customHeight="1" x14ac:dyDescent="0.35">
      <c r="A389" s="119" t="str">
        <f>'Matriz Nº1 Identificación'!A389</f>
        <v>43. 2</v>
      </c>
      <c r="B389" s="120" t="str">
        <f>IF('Matriz Nº1 Identificación'!B389&lt;&gt;"",'Matriz Nº1 Identificación'!F389,"")</f>
        <v/>
      </c>
      <c r="C389" s="127"/>
      <c r="D389" s="127"/>
      <c r="E389" s="120" t="str">
        <f>IFERROR(IF((VLOOKUP(C389,'Tabla 2-3-4-5'!$C$11:$D$13,2,FALSE)*(VLOOKUP('Matriz Nº2 Análisis'!D389,'Tabla 2-3-4-5'!$C$11:$D$13,2,FALSE)))&lt;3,"BAJO",IF((VLOOKUP(C389,'Tabla 2-3-4-5'!$C$11:$D$13,2,FALSE)*(VLOOKUP('Matriz Nº2 Análisis'!D389,'Tabla 2-3-4-5'!$C$11:$D$13,2,FALSE)))&gt;5,"ALTO","MEDIO")),"")</f>
        <v/>
      </c>
      <c r="F389" s="121" t="str">
        <f>IF(B389&lt;&gt;"",'Matriz Nº1 Identificación'!E389,"")</f>
        <v/>
      </c>
      <c r="G389" s="127"/>
      <c r="H389" s="127"/>
      <c r="I389" s="120" t="str">
        <f>IFERROR(IF((VLOOKUP(G389,'Tabla 2-3-4-5'!$C$11:$D$13,2,FALSE)*(VLOOKUP('Matriz Nº2 Análisis'!H389,'Tabla 2-3-4-5'!$C$11:$D$13,2,FALSE)))&lt;3,"BAJO",IF((VLOOKUP(G389,'Tabla 2-3-4-5'!$C$11:$D$13,2,FALSE)*(VLOOKUP('Matriz Nº2 Análisis'!H389,'Tabla 2-3-4-5'!$C$11:$D$13,2,FALSE)))&gt;5,"ALTO","MEDIO")),"")</f>
        <v/>
      </c>
      <c r="J389" s="2"/>
      <c r="K389" s="3"/>
      <c r="N389" s="3"/>
      <c r="O389" s="3"/>
      <c r="P389" s="3"/>
      <c r="Q389" s="3"/>
      <c r="R389" s="3"/>
      <c r="S389" s="3"/>
      <c r="T389" s="3"/>
      <c r="U389" s="3"/>
      <c r="V389" s="3"/>
      <c r="W389" s="3"/>
      <c r="X389" s="3"/>
      <c r="Y389" s="3"/>
      <c r="Z389" s="3"/>
      <c r="AA389" s="3"/>
      <c r="AB389" s="3"/>
      <c r="AC389" s="3"/>
    </row>
    <row r="390" spans="1:29" ht="83.25" customHeight="1" x14ac:dyDescent="0.35">
      <c r="A390" s="119" t="str">
        <f>'Matriz Nº1 Identificación'!A390</f>
        <v>43. 3</v>
      </c>
      <c r="B390" s="120" t="str">
        <f>IF('Matriz Nº1 Identificación'!B390&lt;&gt;"",'Matriz Nº1 Identificación'!F390,"")</f>
        <v/>
      </c>
      <c r="C390" s="127"/>
      <c r="D390" s="127"/>
      <c r="E390" s="120" t="str">
        <f>IFERROR(IF((VLOOKUP(C390,'Tabla 2-3-4-5'!$C$11:$D$13,2,FALSE)*(VLOOKUP('Matriz Nº2 Análisis'!D390,'Tabla 2-3-4-5'!$C$11:$D$13,2,FALSE)))&lt;3,"BAJO",IF((VLOOKUP(C390,'Tabla 2-3-4-5'!$C$11:$D$13,2,FALSE)*(VLOOKUP('Matriz Nº2 Análisis'!D390,'Tabla 2-3-4-5'!$C$11:$D$13,2,FALSE)))&gt;5,"ALTO","MEDIO")),"")</f>
        <v/>
      </c>
      <c r="F390" s="121" t="str">
        <f>IF(B390&lt;&gt;"",'Matriz Nº1 Identificación'!E390,"")</f>
        <v/>
      </c>
      <c r="G390" s="127"/>
      <c r="H390" s="127"/>
      <c r="I390" s="120" t="str">
        <f>IFERROR(IF((VLOOKUP(G390,'Tabla 2-3-4-5'!$C$11:$D$13,2,FALSE)*(VLOOKUP('Matriz Nº2 Análisis'!H390,'Tabla 2-3-4-5'!$C$11:$D$13,2,FALSE)))&lt;3,"BAJO",IF((VLOOKUP(G390,'Tabla 2-3-4-5'!$C$11:$D$13,2,FALSE)*(VLOOKUP('Matriz Nº2 Análisis'!H390,'Tabla 2-3-4-5'!$C$11:$D$13,2,FALSE)))&gt;5,"ALTO","MEDIO")),"")</f>
        <v/>
      </c>
      <c r="J390" s="2"/>
      <c r="K390" s="3"/>
      <c r="N390" s="3"/>
      <c r="O390" s="3"/>
      <c r="P390" s="3"/>
      <c r="Q390" s="3"/>
      <c r="R390" s="3"/>
      <c r="S390" s="3"/>
      <c r="T390" s="3"/>
      <c r="U390" s="3"/>
      <c r="V390" s="3"/>
      <c r="W390" s="3"/>
      <c r="X390" s="3"/>
      <c r="Y390" s="3"/>
      <c r="Z390" s="3"/>
      <c r="AA390" s="3"/>
      <c r="AB390" s="3"/>
      <c r="AC390" s="3"/>
    </row>
    <row r="391" spans="1:29" ht="83.25" customHeight="1" x14ac:dyDescent="0.35">
      <c r="A391" s="119" t="str">
        <f>'Matriz Nº1 Identificación'!A391</f>
        <v>43. 4</v>
      </c>
      <c r="B391" s="120" t="str">
        <f>IF('Matriz Nº1 Identificación'!B391&lt;&gt;"",'Matriz Nº1 Identificación'!F391,"")</f>
        <v/>
      </c>
      <c r="C391" s="127"/>
      <c r="D391" s="127"/>
      <c r="E391" s="120" t="str">
        <f>IFERROR(IF((VLOOKUP(C391,'Tabla 2-3-4-5'!$C$11:$D$13,2,FALSE)*(VLOOKUP('Matriz Nº2 Análisis'!D391,'Tabla 2-3-4-5'!$C$11:$D$13,2,FALSE)))&lt;3,"BAJO",IF((VLOOKUP(C391,'Tabla 2-3-4-5'!$C$11:$D$13,2,FALSE)*(VLOOKUP('Matriz Nº2 Análisis'!D391,'Tabla 2-3-4-5'!$C$11:$D$13,2,FALSE)))&gt;5,"ALTO","MEDIO")),"")</f>
        <v/>
      </c>
      <c r="F391" s="121" t="str">
        <f>IF(B391&lt;&gt;"",'Matriz Nº1 Identificación'!E391,"")</f>
        <v/>
      </c>
      <c r="G391" s="127"/>
      <c r="H391" s="127"/>
      <c r="I391" s="120" t="str">
        <f>IFERROR(IF((VLOOKUP(G391,'Tabla 2-3-4-5'!$C$11:$D$13,2,FALSE)*(VLOOKUP('Matriz Nº2 Análisis'!H391,'Tabla 2-3-4-5'!$C$11:$D$13,2,FALSE)))&lt;3,"BAJO",IF((VLOOKUP(G391,'Tabla 2-3-4-5'!$C$11:$D$13,2,FALSE)*(VLOOKUP('Matriz Nº2 Análisis'!H391,'Tabla 2-3-4-5'!$C$11:$D$13,2,FALSE)))&gt;5,"ALTO","MEDIO")),"")</f>
        <v/>
      </c>
      <c r="J391" s="2"/>
      <c r="K391" s="3"/>
      <c r="N391" s="3"/>
      <c r="O391" s="3"/>
      <c r="P391" s="3"/>
      <c r="Q391" s="3"/>
      <c r="R391" s="3"/>
      <c r="S391" s="3"/>
      <c r="T391" s="3"/>
      <c r="U391" s="3"/>
      <c r="V391" s="3"/>
      <c r="W391" s="3"/>
      <c r="X391" s="3"/>
      <c r="Y391" s="3"/>
      <c r="Z391" s="3"/>
      <c r="AA391" s="3"/>
      <c r="AB391" s="3"/>
      <c r="AC391" s="3"/>
    </row>
    <row r="392" spans="1:29" ht="83.25" customHeight="1" x14ac:dyDescent="0.35">
      <c r="A392" s="119" t="str">
        <f>'Matriz Nº1 Identificación'!A392</f>
        <v>43. 5</v>
      </c>
      <c r="B392" s="120" t="str">
        <f>IF('Matriz Nº1 Identificación'!B392&lt;&gt;"",'Matriz Nº1 Identificación'!F392,"")</f>
        <v/>
      </c>
      <c r="C392" s="127"/>
      <c r="D392" s="127"/>
      <c r="E392" s="120" t="str">
        <f>IFERROR(IF((VLOOKUP(C392,'Tabla 2-3-4-5'!$C$11:$D$13,2,FALSE)*(VLOOKUP('Matriz Nº2 Análisis'!D392,'Tabla 2-3-4-5'!$C$11:$D$13,2,FALSE)))&lt;3,"BAJO",IF((VLOOKUP(C392,'Tabla 2-3-4-5'!$C$11:$D$13,2,FALSE)*(VLOOKUP('Matriz Nº2 Análisis'!D392,'Tabla 2-3-4-5'!$C$11:$D$13,2,FALSE)))&gt;5,"ALTO","MEDIO")),"")</f>
        <v/>
      </c>
      <c r="F392" s="121" t="str">
        <f>IF(B392&lt;&gt;"",'Matriz Nº1 Identificación'!E392,"")</f>
        <v/>
      </c>
      <c r="G392" s="127"/>
      <c r="H392" s="127"/>
      <c r="I392" s="120" t="str">
        <f>IFERROR(IF((VLOOKUP(G392,'Tabla 2-3-4-5'!$C$11:$D$13,2,FALSE)*(VLOOKUP('Matriz Nº2 Análisis'!H392,'Tabla 2-3-4-5'!$C$11:$D$13,2,FALSE)))&lt;3,"BAJO",IF((VLOOKUP(G392,'Tabla 2-3-4-5'!$C$11:$D$13,2,FALSE)*(VLOOKUP('Matriz Nº2 Análisis'!H392,'Tabla 2-3-4-5'!$C$11:$D$13,2,FALSE)))&gt;5,"ALTO","MEDIO")),"")</f>
        <v/>
      </c>
      <c r="J392" s="2"/>
      <c r="K392" s="3"/>
      <c r="N392" s="3"/>
      <c r="O392" s="3"/>
      <c r="P392" s="3"/>
      <c r="Q392" s="3"/>
      <c r="R392" s="3"/>
      <c r="S392" s="3"/>
      <c r="T392" s="3"/>
      <c r="U392" s="3"/>
      <c r="V392" s="3"/>
      <c r="W392" s="3"/>
      <c r="X392" s="3"/>
      <c r="Y392" s="3"/>
      <c r="Z392" s="3"/>
      <c r="AA392" s="3"/>
      <c r="AB392" s="3"/>
      <c r="AC392" s="3"/>
    </row>
    <row r="393" spans="1:29" ht="83.25" customHeight="1" x14ac:dyDescent="0.35">
      <c r="A393" s="119" t="str">
        <f>'Matriz Nº1 Identificación'!A393</f>
        <v>43. 6</v>
      </c>
      <c r="B393" s="120" t="str">
        <f>IF('Matriz Nº1 Identificación'!B393&lt;&gt;"",'Matriz Nº1 Identificación'!F393,"")</f>
        <v/>
      </c>
      <c r="C393" s="127"/>
      <c r="D393" s="127"/>
      <c r="E393" s="120" t="str">
        <f>IFERROR(IF((VLOOKUP(C393,'Tabla 2-3-4-5'!$C$11:$D$13,2,FALSE)*(VLOOKUP('Matriz Nº2 Análisis'!D393,'Tabla 2-3-4-5'!$C$11:$D$13,2,FALSE)))&lt;3,"BAJO",IF((VLOOKUP(C393,'Tabla 2-3-4-5'!$C$11:$D$13,2,FALSE)*(VLOOKUP('Matriz Nº2 Análisis'!D393,'Tabla 2-3-4-5'!$C$11:$D$13,2,FALSE)))&gt;5,"ALTO","MEDIO")),"")</f>
        <v/>
      </c>
      <c r="F393" s="121" t="str">
        <f>IF(B393&lt;&gt;"",'Matriz Nº1 Identificación'!E393,"")</f>
        <v/>
      </c>
      <c r="G393" s="127"/>
      <c r="H393" s="127"/>
      <c r="I393" s="120" t="str">
        <f>IFERROR(IF((VLOOKUP(G393,'Tabla 2-3-4-5'!$C$11:$D$13,2,FALSE)*(VLOOKUP('Matriz Nº2 Análisis'!H393,'Tabla 2-3-4-5'!$C$11:$D$13,2,FALSE)))&lt;3,"BAJO",IF((VLOOKUP(G393,'Tabla 2-3-4-5'!$C$11:$D$13,2,FALSE)*(VLOOKUP('Matriz Nº2 Análisis'!H393,'Tabla 2-3-4-5'!$C$11:$D$13,2,FALSE)))&gt;5,"ALTO","MEDIO")),"")</f>
        <v/>
      </c>
      <c r="J393" s="2"/>
      <c r="K393" s="3"/>
      <c r="N393" s="3"/>
      <c r="O393" s="3"/>
      <c r="P393" s="3"/>
      <c r="Q393" s="3"/>
      <c r="R393" s="3"/>
      <c r="S393" s="3"/>
      <c r="T393" s="3"/>
      <c r="U393" s="3"/>
      <c r="V393" s="3"/>
      <c r="W393" s="3"/>
      <c r="X393" s="3"/>
      <c r="Y393" s="3"/>
      <c r="Z393" s="3"/>
      <c r="AA393" s="3"/>
      <c r="AB393" s="3"/>
      <c r="AC393" s="3"/>
    </row>
    <row r="394" spans="1:29" ht="83.25" customHeight="1" thickBot="1" x14ac:dyDescent="0.4">
      <c r="A394" s="119" t="str">
        <f>'Matriz Nº1 Identificación'!A394</f>
        <v>43. 7</v>
      </c>
      <c r="B394" s="120" t="str">
        <f>IF('Matriz Nº1 Identificación'!B394&lt;&gt;"",'Matriz Nº1 Identificación'!F394,"")</f>
        <v/>
      </c>
      <c r="C394" s="127"/>
      <c r="D394" s="127"/>
      <c r="E394" s="120" t="str">
        <f>IFERROR(IF((VLOOKUP(C394,'Tabla 2-3-4-5'!$C$11:$D$13,2,FALSE)*(VLOOKUP('Matriz Nº2 Análisis'!D394,'Tabla 2-3-4-5'!$C$11:$D$13,2,FALSE)))&lt;3,"BAJO",IF((VLOOKUP(C394,'Tabla 2-3-4-5'!$C$11:$D$13,2,FALSE)*(VLOOKUP('Matriz Nº2 Análisis'!D394,'Tabla 2-3-4-5'!$C$11:$D$13,2,FALSE)))&gt;5,"ALTO","MEDIO")),"")</f>
        <v/>
      </c>
      <c r="F394" s="121" t="str">
        <f>IF(B394&lt;&gt;"",'Matriz Nº1 Identificación'!E394,"")</f>
        <v/>
      </c>
      <c r="G394" s="127"/>
      <c r="H394" s="127"/>
      <c r="I394" s="120" t="str">
        <f>IFERROR(IF((VLOOKUP(G394,'Tabla 2-3-4-5'!$C$11:$D$13,2,FALSE)*(VLOOKUP('Matriz Nº2 Análisis'!H394,'Tabla 2-3-4-5'!$C$11:$D$13,2,FALSE)))&lt;3,"BAJO",IF((VLOOKUP(G394,'Tabla 2-3-4-5'!$C$11:$D$13,2,FALSE)*(VLOOKUP('Matriz Nº2 Análisis'!H394,'Tabla 2-3-4-5'!$C$11:$D$13,2,FALSE)))&gt;5,"ALTO","MEDIO")),"")</f>
        <v/>
      </c>
      <c r="J394" s="2"/>
      <c r="K394" s="3"/>
      <c r="N394" s="3"/>
      <c r="O394" s="3"/>
      <c r="P394" s="3"/>
      <c r="Q394" s="3"/>
      <c r="R394" s="3"/>
      <c r="S394" s="3"/>
      <c r="T394" s="3"/>
      <c r="U394" s="3"/>
      <c r="V394" s="3"/>
      <c r="W394" s="3"/>
      <c r="X394" s="3"/>
      <c r="Y394" s="3"/>
      <c r="Z394" s="3"/>
      <c r="AA394" s="3"/>
      <c r="AB394" s="3"/>
      <c r="AC394" s="3"/>
    </row>
    <row r="395" spans="1:29" ht="39.9" customHeight="1" thickBot="1" x14ac:dyDescent="0.4">
      <c r="A395" s="181" t="str">
        <f>'Matriz Nº1 Identificación'!A395</f>
        <v xml:space="preserve">Objetivo Estratégico: </v>
      </c>
      <c r="B395" s="477">
        <f>+'Matriz Nº1 Identificación'!B395:H395</f>
        <v>0</v>
      </c>
      <c r="C395" s="478"/>
      <c r="D395" s="478"/>
      <c r="E395" s="478"/>
      <c r="F395" s="478"/>
      <c r="G395" s="478"/>
      <c r="H395" s="478"/>
      <c r="I395" s="479"/>
      <c r="J395" s="117"/>
    </row>
    <row r="396" spans="1:29" ht="39.9" customHeight="1" x14ac:dyDescent="0.35">
      <c r="A396" s="182" t="str">
        <f>'Matriz Nº1 Identificación'!A396</f>
        <v>Objetivo táctico</v>
      </c>
      <c r="B396" s="480" t="str">
        <f>+'Matriz Nº1 Identificación'!B396:H396</f>
        <v xml:space="preserve">44. </v>
      </c>
      <c r="C396" s="481"/>
      <c r="D396" s="481"/>
      <c r="E396" s="481"/>
      <c r="F396" s="481"/>
      <c r="G396" s="481"/>
      <c r="H396" s="481"/>
      <c r="I396" s="482"/>
      <c r="J396" s="117"/>
    </row>
    <row r="397" spans="1:29" ht="83.25" customHeight="1" x14ac:dyDescent="0.35">
      <c r="A397" s="119" t="str">
        <f>'Matriz Nº1 Identificación'!A397</f>
        <v>44. 1</v>
      </c>
      <c r="B397" s="120" t="str">
        <f>IF('Matriz Nº1 Identificación'!B397&lt;&gt;"",'Matriz Nº1 Identificación'!F397,"")</f>
        <v/>
      </c>
      <c r="C397" s="127"/>
      <c r="D397" s="127"/>
      <c r="E397" s="120" t="str">
        <f>IFERROR(IF((VLOOKUP(C397,'Tabla 2-3-4-5'!$C$11:$D$13,2,FALSE)*(VLOOKUP('Matriz Nº2 Análisis'!D397,'Tabla 2-3-4-5'!$C$11:$D$13,2,FALSE)))&lt;3,"BAJO",IF((VLOOKUP(C397,'Tabla 2-3-4-5'!$C$11:$D$13,2,FALSE)*(VLOOKUP('Matriz Nº2 Análisis'!D397,'Tabla 2-3-4-5'!$C$11:$D$13,2,FALSE)))&gt;5,"ALTO","MEDIO")),"")</f>
        <v/>
      </c>
      <c r="F397" s="121" t="str">
        <f>IF(B397&lt;&gt;"",'Matriz Nº1 Identificación'!E397,"")</f>
        <v/>
      </c>
      <c r="G397" s="127"/>
      <c r="H397" s="127"/>
      <c r="I397" s="120" t="str">
        <f>IFERROR(IF((VLOOKUP(G397,'Tabla 2-3-4-5'!$C$11:$D$13,2,FALSE)*(VLOOKUP('Matriz Nº2 Análisis'!H397,'Tabla 2-3-4-5'!$C$11:$D$13,2,FALSE)))&lt;3,"BAJO",IF((VLOOKUP(G397,'Tabla 2-3-4-5'!$C$11:$D$13,2,FALSE)*(VLOOKUP('Matriz Nº2 Análisis'!H397,'Tabla 2-3-4-5'!$C$11:$D$13,2,FALSE)))&gt;5,"ALTO","MEDIO")),"")</f>
        <v/>
      </c>
      <c r="J397" s="2"/>
      <c r="K397" s="3"/>
      <c r="N397" s="3"/>
      <c r="O397" s="3"/>
      <c r="P397" s="3"/>
      <c r="Q397" s="3"/>
      <c r="R397" s="3"/>
      <c r="S397" s="3"/>
      <c r="T397" s="3"/>
      <c r="U397" s="3"/>
      <c r="V397" s="3"/>
      <c r="W397" s="3"/>
      <c r="X397" s="3"/>
      <c r="Y397" s="3"/>
      <c r="Z397" s="3"/>
      <c r="AA397" s="3"/>
      <c r="AB397" s="3"/>
      <c r="AC397" s="3"/>
    </row>
    <row r="398" spans="1:29" ht="83.25" customHeight="1" x14ac:dyDescent="0.35">
      <c r="A398" s="119" t="str">
        <f>'Matriz Nº1 Identificación'!A398</f>
        <v>44. 2</v>
      </c>
      <c r="B398" s="120" t="str">
        <f>IF('Matriz Nº1 Identificación'!B398&lt;&gt;"",'Matriz Nº1 Identificación'!F398,"")</f>
        <v/>
      </c>
      <c r="C398" s="127"/>
      <c r="D398" s="127"/>
      <c r="E398" s="120" t="str">
        <f>IFERROR(IF((VLOOKUP(C398,'Tabla 2-3-4-5'!$C$11:$D$13,2,FALSE)*(VLOOKUP('Matriz Nº2 Análisis'!D398,'Tabla 2-3-4-5'!$C$11:$D$13,2,FALSE)))&lt;3,"BAJO",IF((VLOOKUP(C398,'Tabla 2-3-4-5'!$C$11:$D$13,2,FALSE)*(VLOOKUP('Matriz Nº2 Análisis'!D398,'Tabla 2-3-4-5'!$C$11:$D$13,2,FALSE)))&gt;5,"ALTO","MEDIO")),"")</f>
        <v/>
      </c>
      <c r="F398" s="121" t="str">
        <f>IF(B398&lt;&gt;"",'Matriz Nº1 Identificación'!E398,"")</f>
        <v/>
      </c>
      <c r="G398" s="127"/>
      <c r="H398" s="127"/>
      <c r="I398" s="120" t="str">
        <f>IFERROR(IF((VLOOKUP(G398,'Tabla 2-3-4-5'!$C$11:$D$13,2,FALSE)*(VLOOKUP('Matriz Nº2 Análisis'!H398,'Tabla 2-3-4-5'!$C$11:$D$13,2,FALSE)))&lt;3,"BAJO",IF((VLOOKUP(G398,'Tabla 2-3-4-5'!$C$11:$D$13,2,FALSE)*(VLOOKUP('Matriz Nº2 Análisis'!H398,'Tabla 2-3-4-5'!$C$11:$D$13,2,FALSE)))&gt;5,"ALTO","MEDIO")),"")</f>
        <v/>
      </c>
      <c r="J398" s="2"/>
      <c r="K398" s="3"/>
      <c r="N398" s="3"/>
      <c r="O398" s="3"/>
      <c r="P398" s="3"/>
      <c r="Q398" s="3"/>
      <c r="R398" s="3"/>
      <c r="S398" s="3"/>
      <c r="T398" s="3"/>
      <c r="U398" s="3"/>
      <c r="V398" s="3"/>
      <c r="W398" s="3"/>
      <c r="X398" s="3"/>
      <c r="Y398" s="3"/>
      <c r="Z398" s="3"/>
      <c r="AA398" s="3"/>
      <c r="AB398" s="3"/>
      <c r="AC398" s="3"/>
    </row>
    <row r="399" spans="1:29" ht="83.25" customHeight="1" x14ac:dyDescent="0.35">
      <c r="A399" s="119" t="str">
        <f>'Matriz Nº1 Identificación'!A399</f>
        <v>44. 3</v>
      </c>
      <c r="B399" s="120" t="str">
        <f>IF('Matriz Nº1 Identificación'!B399&lt;&gt;"",'Matriz Nº1 Identificación'!F399,"")</f>
        <v/>
      </c>
      <c r="C399" s="127"/>
      <c r="D399" s="127"/>
      <c r="E399" s="120" t="str">
        <f>IFERROR(IF((VLOOKUP(C399,'Tabla 2-3-4-5'!$C$11:$D$13,2,FALSE)*(VLOOKUP('Matriz Nº2 Análisis'!D399,'Tabla 2-3-4-5'!$C$11:$D$13,2,FALSE)))&lt;3,"BAJO",IF((VLOOKUP(C399,'Tabla 2-3-4-5'!$C$11:$D$13,2,FALSE)*(VLOOKUP('Matriz Nº2 Análisis'!D399,'Tabla 2-3-4-5'!$C$11:$D$13,2,FALSE)))&gt;5,"ALTO","MEDIO")),"")</f>
        <v/>
      </c>
      <c r="F399" s="121" t="str">
        <f>IF(B399&lt;&gt;"",'Matriz Nº1 Identificación'!E399,"")</f>
        <v/>
      </c>
      <c r="G399" s="127"/>
      <c r="H399" s="127"/>
      <c r="I399" s="120" t="str">
        <f>IFERROR(IF((VLOOKUP(G399,'Tabla 2-3-4-5'!$C$11:$D$13,2,FALSE)*(VLOOKUP('Matriz Nº2 Análisis'!H399,'Tabla 2-3-4-5'!$C$11:$D$13,2,FALSE)))&lt;3,"BAJO",IF((VLOOKUP(G399,'Tabla 2-3-4-5'!$C$11:$D$13,2,FALSE)*(VLOOKUP('Matriz Nº2 Análisis'!H399,'Tabla 2-3-4-5'!$C$11:$D$13,2,FALSE)))&gt;5,"ALTO","MEDIO")),"")</f>
        <v/>
      </c>
      <c r="J399" s="2"/>
      <c r="K399" s="3"/>
      <c r="N399" s="3"/>
      <c r="O399" s="3"/>
      <c r="P399" s="3"/>
      <c r="Q399" s="3"/>
      <c r="R399" s="3"/>
      <c r="S399" s="3"/>
      <c r="T399" s="3"/>
      <c r="U399" s="3"/>
      <c r="V399" s="3"/>
      <c r="W399" s="3"/>
      <c r="X399" s="3"/>
      <c r="Y399" s="3"/>
      <c r="Z399" s="3"/>
      <c r="AA399" s="3"/>
      <c r="AB399" s="3"/>
      <c r="AC399" s="3"/>
    </row>
    <row r="400" spans="1:29" ht="83.25" customHeight="1" x14ac:dyDescent="0.35">
      <c r="A400" s="119" t="str">
        <f>'Matriz Nº1 Identificación'!A400</f>
        <v>44. 4</v>
      </c>
      <c r="B400" s="120" t="str">
        <f>IF('Matriz Nº1 Identificación'!B400&lt;&gt;"",'Matriz Nº1 Identificación'!F400,"")</f>
        <v/>
      </c>
      <c r="C400" s="127"/>
      <c r="D400" s="127"/>
      <c r="E400" s="120" t="str">
        <f>IFERROR(IF((VLOOKUP(C400,'Tabla 2-3-4-5'!$C$11:$D$13,2,FALSE)*(VLOOKUP('Matriz Nº2 Análisis'!D400,'Tabla 2-3-4-5'!$C$11:$D$13,2,FALSE)))&lt;3,"BAJO",IF((VLOOKUP(C400,'Tabla 2-3-4-5'!$C$11:$D$13,2,FALSE)*(VLOOKUP('Matriz Nº2 Análisis'!D400,'Tabla 2-3-4-5'!$C$11:$D$13,2,FALSE)))&gt;5,"ALTO","MEDIO")),"")</f>
        <v/>
      </c>
      <c r="F400" s="121" t="str">
        <f>IF(B400&lt;&gt;"",'Matriz Nº1 Identificación'!E400,"")</f>
        <v/>
      </c>
      <c r="G400" s="127"/>
      <c r="H400" s="127"/>
      <c r="I400" s="120" t="str">
        <f>IFERROR(IF((VLOOKUP(G400,'Tabla 2-3-4-5'!$C$11:$D$13,2,FALSE)*(VLOOKUP('Matriz Nº2 Análisis'!H400,'Tabla 2-3-4-5'!$C$11:$D$13,2,FALSE)))&lt;3,"BAJO",IF((VLOOKUP(G400,'Tabla 2-3-4-5'!$C$11:$D$13,2,FALSE)*(VLOOKUP('Matriz Nº2 Análisis'!H400,'Tabla 2-3-4-5'!$C$11:$D$13,2,FALSE)))&gt;5,"ALTO","MEDIO")),"")</f>
        <v/>
      </c>
      <c r="J400" s="2"/>
      <c r="K400" s="3"/>
      <c r="N400" s="3"/>
      <c r="O400" s="3"/>
      <c r="P400" s="3"/>
      <c r="Q400" s="3"/>
      <c r="R400" s="3"/>
      <c r="S400" s="3"/>
      <c r="T400" s="3"/>
      <c r="U400" s="3"/>
      <c r="V400" s="3"/>
      <c r="W400" s="3"/>
      <c r="X400" s="3"/>
      <c r="Y400" s="3"/>
      <c r="Z400" s="3"/>
      <c r="AA400" s="3"/>
      <c r="AB400" s="3"/>
      <c r="AC400" s="3"/>
    </row>
    <row r="401" spans="1:29" ht="83.25" customHeight="1" x14ac:dyDescent="0.35">
      <c r="A401" s="119" t="str">
        <f>'Matriz Nº1 Identificación'!A401</f>
        <v>44. 5</v>
      </c>
      <c r="B401" s="120" t="str">
        <f>IF('Matriz Nº1 Identificación'!B401&lt;&gt;"",'Matriz Nº1 Identificación'!F401,"")</f>
        <v/>
      </c>
      <c r="C401" s="127"/>
      <c r="D401" s="127"/>
      <c r="E401" s="120" t="str">
        <f>IFERROR(IF((VLOOKUP(C401,'Tabla 2-3-4-5'!$C$11:$D$13,2,FALSE)*(VLOOKUP('Matriz Nº2 Análisis'!D401,'Tabla 2-3-4-5'!$C$11:$D$13,2,FALSE)))&lt;3,"BAJO",IF((VLOOKUP(C401,'Tabla 2-3-4-5'!$C$11:$D$13,2,FALSE)*(VLOOKUP('Matriz Nº2 Análisis'!D401,'Tabla 2-3-4-5'!$C$11:$D$13,2,FALSE)))&gt;5,"ALTO","MEDIO")),"")</f>
        <v/>
      </c>
      <c r="F401" s="121" t="str">
        <f>IF(B401&lt;&gt;"",'Matriz Nº1 Identificación'!E401,"")</f>
        <v/>
      </c>
      <c r="G401" s="127"/>
      <c r="H401" s="127"/>
      <c r="I401" s="120" t="str">
        <f>IFERROR(IF((VLOOKUP(G401,'Tabla 2-3-4-5'!$C$11:$D$13,2,FALSE)*(VLOOKUP('Matriz Nº2 Análisis'!H401,'Tabla 2-3-4-5'!$C$11:$D$13,2,FALSE)))&lt;3,"BAJO",IF((VLOOKUP(G401,'Tabla 2-3-4-5'!$C$11:$D$13,2,FALSE)*(VLOOKUP('Matriz Nº2 Análisis'!H401,'Tabla 2-3-4-5'!$C$11:$D$13,2,FALSE)))&gt;5,"ALTO","MEDIO")),"")</f>
        <v/>
      </c>
      <c r="J401" s="2"/>
      <c r="K401" s="3"/>
      <c r="N401" s="3"/>
      <c r="O401" s="3"/>
      <c r="P401" s="3"/>
      <c r="Q401" s="3"/>
      <c r="R401" s="3"/>
      <c r="S401" s="3"/>
      <c r="T401" s="3"/>
      <c r="U401" s="3"/>
      <c r="V401" s="3"/>
      <c r="W401" s="3"/>
      <c r="X401" s="3"/>
      <c r="Y401" s="3"/>
      <c r="Z401" s="3"/>
      <c r="AA401" s="3"/>
      <c r="AB401" s="3"/>
      <c r="AC401" s="3"/>
    </row>
    <row r="402" spans="1:29" ht="83.25" customHeight="1" x14ac:dyDescent="0.35">
      <c r="A402" s="119" t="str">
        <f>'Matriz Nº1 Identificación'!A402</f>
        <v>44. 6</v>
      </c>
      <c r="B402" s="120" t="str">
        <f>IF('Matriz Nº1 Identificación'!B402&lt;&gt;"",'Matriz Nº1 Identificación'!F402,"")</f>
        <v/>
      </c>
      <c r="C402" s="127"/>
      <c r="D402" s="127"/>
      <c r="E402" s="120" t="str">
        <f>IFERROR(IF((VLOOKUP(C402,'Tabla 2-3-4-5'!$C$11:$D$13,2,FALSE)*(VLOOKUP('Matriz Nº2 Análisis'!D402,'Tabla 2-3-4-5'!$C$11:$D$13,2,FALSE)))&lt;3,"BAJO",IF((VLOOKUP(C402,'Tabla 2-3-4-5'!$C$11:$D$13,2,FALSE)*(VLOOKUP('Matriz Nº2 Análisis'!D402,'Tabla 2-3-4-5'!$C$11:$D$13,2,FALSE)))&gt;5,"ALTO","MEDIO")),"")</f>
        <v/>
      </c>
      <c r="F402" s="121" t="str">
        <f>IF(B402&lt;&gt;"",'Matriz Nº1 Identificación'!E402,"")</f>
        <v/>
      </c>
      <c r="G402" s="127"/>
      <c r="H402" s="127"/>
      <c r="I402" s="120" t="str">
        <f>IFERROR(IF((VLOOKUP(G402,'Tabla 2-3-4-5'!$C$11:$D$13,2,FALSE)*(VLOOKUP('Matriz Nº2 Análisis'!H402,'Tabla 2-3-4-5'!$C$11:$D$13,2,FALSE)))&lt;3,"BAJO",IF((VLOOKUP(G402,'Tabla 2-3-4-5'!$C$11:$D$13,2,FALSE)*(VLOOKUP('Matriz Nº2 Análisis'!H402,'Tabla 2-3-4-5'!$C$11:$D$13,2,FALSE)))&gt;5,"ALTO","MEDIO")),"")</f>
        <v/>
      </c>
      <c r="J402" s="2"/>
      <c r="K402" s="3"/>
      <c r="N402" s="3"/>
      <c r="O402" s="3"/>
      <c r="P402" s="3"/>
      <c r="Q402" s="3"/>
      <c r="R402" s="3"/>
      <c r="S402" s="3"/>
      <c r="T402" s="3"/>
      <c r="U402" s="3"/>
      <c r="V402" s="3"/>
      <c r="W402" s="3"/>
      <c r="X402" s="3"/>
      <c r="Y402" s="3"/>
      <c r="Z402" s="3"/>
      <c r="AA402" s="3"/>
      <c r="AB402" s="3"/>
      <c r="AC402" s="3"/>
    </row>
    <row r="403" spans="1:29" ht="83.25" customHeight="1" thickBot="1" x14ac:dyDescent="0.4">
      <c r="A403" s="119" t="str">
        <f>'Matriz Nº1 Identificación'!A403</f>
        <v>44. 7</v>
      </c>
      <c r="B403" s="120" t="str">
        <f>IF('Matriz Nº1 Identificación'!B403&lt;&gt;"",'Matriz Nº1 Identificación'!F403,"")</f>
        <v/>
      </c>
      <c r="C403" s="127"/>
      <c r="D403" s="127"/>
      <c r="E403" s="120" t="str">
        <f>IFERROR(IF((VLOOKUP(C403,'Tabla 2-3-4-5'!$C$11:$D$13,2,FALSE)*(VLOOKUP('Matriz Nº2 Análisis'!D403,'Tabla 2-3-4-5'!$C$11:$D$13,2,FALSE)))&lt;3,"BAJO",IF((VLOOKUP(C403,'Tabla 2-3-4-5'!$C$11:$D$13,2,FALSE)*(VLOOKUP('Matriz Nº2 Análisis'!D403,'Tabla 2-3-4-5'!$C$11:$D$13,2,FALSE)))&gt;5,"ALTO","MEDIO")),"")</f>
        <v/>
      </c>
      <c r="F403" s="121" t="str">
        <f>IF(B403&lt;&gt;"",'Matriz Nº1 Identificación'!E403,"")</f>
        <v/>
      </c>
      <c r="G403" s="127"/>
      <c r="H403" s="127"/>
      <c r="I403" s="120" t="str">
        <f>IFERROR(IF((VLOOKUP(G403,'Tabla 2-3-4-5'!$C$11:$D$13,2,FALSE)*(VLOOKUP('Matriz Nº2 Análisis'!H403,'Tabla 2-3-4-5'!$C$11:$D$13,2,FALSE)))&lt;3,"BAJO",IF((VLOOKUP(G403,'Tabla 2-3-4-5'!$C$11:$D$13,2,FALSE)*(VLOOKUP('Matriz Nº2 Análisis'!H403,'Tabla 2-3-4-5'!$C$11:$D$13,2,FALSE)))&gt;5,"ALTO","MEDIO")),"")</f>
        <v/>
      </c>
      <c r="J403" s="2"/>
      <c r="K403" s="3"/>
      <c r="N403" s="3"/>
      <c r="O403" s="3"/>
      <c r="P403" s="3"/>
      <c r="Q403" s="3"/>
      <c r="R403" s="3"/>
      <c r="S403" s="3"/>
      <c r="T403" s="3"/>
      <c r="U403" s="3"/>
      <c r="V403" s="3"/>
      <c r="W403" s="3"/>
      <c r="X403" s="3"/>
      <c r="Y403" s="3"/>
      <c r="Z403" s="3"/>
      <c r="AA403" s="3"/>
      <c r="AB403" s="3"/>
      <c r="AC403" s="3"/>
    </row>
    <row r="404" spans="1:29" ht="39.9" customHeight="1" thickBot="1" x14ac:dyDescent="0.4">
      <c r="A404" s="181" t="str">
        <f>'Matriz Nº1 Identificación'!A404</f>
        <v xml:space="preserve">Objetivo Estratégico: </v>
      </c>
      <c r="B404" s="477">
        <f>+'Matriz Nº1 Identificación'!B404:H404</f>
        <v>0</v>
      </c>
      <c r="C404" s="478"/>
      <c r="D404" s="478"/>
      <c r="E404" s="478"/>
      <c r="F404" s="478"/>
      <c r="G404" s="478"/>
      <c r="H404" s="478"/>
      <c r="I404" s="479"/>
      <c r="J404" s="117"/>
    </row>
    <row r="405" spans="1:29" ht="39.9" customHeight="1" x14ac:dyDescent="0.35">
      <c r="A405" s="182" t="str">
        <f>'Matriz Nº1 Identificación'!A405</f>
        <v>Objetivo táctico</v>
      </c>
      <c r="B405" s="480" t="str">
        <f>+'Matriz Nº1 Identificación'!B405:H405</f>
        <v xml:space="preserve">45. </v>
      </c>
      <c r="C405" s="481"/>
      <c r="D405" s="481"/>
      <c r="E405" s="481"/>
      <c r="F405" s="481"/>
      <c r="G405" s="481"/>
      <c r="H405" s="481"/>
      <c r="I405" s="482"/>
      <c r="J405" s="117"/>
    </row>
    <row r="406" spans="1:29" ht="83.25" customHeight="1" x14ac:dyDescent="0.35">
      <c r="A406" s="119" t="str">
        <f>'Matriz Nº1 Identificación'!A406</f>
        <v>45. 1</v>
      </c>
      <c r="B406" s="120" t="str">
        <f>IF('Matriz Nº1 Identificación'!B406&lt;&gt;"",'Matriz Nº1 Identificación'!F406,"")</f>
        <v/>
      </c>
      <c r="C406" s="127"/>
      <c r="D406" s="127"/>
      <c r="E406" s="120" t="str">
        <f>IFERROR(IF((VLOOKUP(C406,'Tabla 2-3-4-5'!$C$11:$D$13,2,FALSE)*(VLOOKUP('Matriz Nº2 Análisis'!D406,'Tabla 2-3-4-5'!$C$11:$D$13,2,FALSE)))&lt;3,"BAJO",IF((VLOOKUP(C406,'Tabla 2-3-4-5'!$C$11:$D$13,2,FALSE)*(VLOOKUP('Matriz Nº2 Análisis'!D406,'Tabla 2-3-4-5'!$C$11:$D$13,2,FALSE)))&gt;5,"ALTO","MEDIO")),"")</f>
        <v/>
      </c>
      <c r="F406" s="121" t="str">
        <f>IF(B406&lt;&gt;"",'Matriz Nº1 Identificación'!E406,"")</f>
        <v/>
      </c>
      <c r="G406" s="127"/>
      <c r="H406" s="127"/>
      <c r="I406" s="120" t="str">
        <f>IFERROR(IF((VLOOKUP(G406,'Tabla 2-3-4-5'!$C$11:$D$13,2,FALSE)*(VLOOKUP('Matriz Nº2 Análisis'!H406,'Tabla 2-3-4-5'!$C$11:$D$13,2,FALSE)))&lt;3,"BAJO",IF((VLOOKUP(G406,'Tabla 2-3-4-5'!$C$11:$D$13,2,FALSE)*(VLOOKUP('Matriz Nº2 Análisis'!H406,'Tabla 2-3-4-5'!$C$11:$D$13,2,FALSE)))&gt;5,"ALTO","MEDIO")),"")</f>
        <v/>
      </c>
      <c r="J406" s="2"/>
      <c r="K406" s="3"/>
      <c r="N406" s="3"/>
      <c r="O406" s="3"/>
      <c r="P406" s="3"/>
      <c r="Q406" s="3"/>
      <c r="R406" s="3"/>
      <c r="S406" s="3"/>
      <c r="T406" s="3"/>
      <c r="U406" s="3"/>
      <c r="V406" s="3"/>
      <c r="W406" s="3"/>
      <c r="X406" s="3"/>
      <c r="Y406" s="3"/>
      <c r="Z406" s="3"/>
      <c r="AA406" s="3"/>
      <c r="AB406" s="3"/>
      <c r="AC406" s="3"/>
    </row>
    <row r="407" spans="1:29" ht="83.25" customHeight="1" x14ac:dyDescent="0.35">
      <c r="A407" s="119" t="str">
        <f>'Matriz Nº1 Identificación'!A407</f>
        <v>45. 2</v>
      </c>
      <c r="B407" s="120" t="str">
        <f>IF('Matriz Nº1 Identificación'!B407&lt;&gt;"",'Matriz Nº1 Identificación'!F407,"")</f>
        <v/>
      </c>
      <c r="C407" s="127"/>
      <c r="D407" s="127"/>
      <c r="E407" s="120" t="str">
        <f>IFERROR(IF((VLOOKUP(C407,'Tabla 2-3-4-5'!$C$11:$D$13,2,FALSE)*(VLOOKUP('Matriz Nº2 Análisis'!D407,'Tabla 2-3-4-5'!$C$11:$D$13,2,FALSE)))&lt;3,"BAJO",IF((VLOOKUP(C407,'Tabla 2-3-4-5'!$C$11:$D$13,2,FALSE)*(VLOOKUP('Matriz Nº2 Análisis'!D407,'Tabla 2-3-4-5'!$C$11:$D$13,2,FALSE)))&gt;5,"ALTO","MEDIO")),"")</f>
        <v/>
      </c>
      <c r="F407" s="121" t="str">
        <f>IF(B407&lt;&gt;"",'Matriz Nº1 Identificación'!E407,"")</f>
        <v/>
      </c>
      <c r="G407" s="127"/>
      <c r="H407" s="127"/>
      <c r="I407" s="120" t="str">
        <f>IFERROR(IF((VLOOKUP(G407,'Tabla 2-3-4-5'!$C$11:$D$13,2,FALSE)*(VLOOKUP('Matriz Nº2 Análisis'!H407,'Tabla 2-3-4-5'!$C$11:$D$13,2,FALSE)))&lt;3,"BAJO",IF((VLOOKUP(G407,'Tabla 2-3-4-5'!$C$11:$D$13,2,FALSE)*(VLOOKUP('Matriz Nº2 Análisis'!H407,'Tabla 2-3-4-5'!$C$11:$D$13,2,FALSE)))&gt;5,"ALTO","MEDIO")),"")</f>
        <v/>
      </c>
      <c r="J407" s="2"/>
      <c r="K407" s="3"/>
      <c r="N407" s="3"/>
      <c r="O407" s="3"/>
      <c r="P407" s="3"/>
      <c r="Q407" s="3"/>
      <c r="R407" s="3"/>
      <c r="S407" s="3"/>
      <c r="T407" s="3"/>
      <c r="U407" s="3"/>
      <c r="V407" s="3"/>
      <c r="W407" s="3"/>
      <c r="X407" s="3"/>
      <c r="Y407" s="3"/>
      <c r="Z407" s="3"/>
      <c r="AA407" s="3"/>
      <c r="AB407" s="3"/>
      <c r="AC407" s="3"/>
    </row>
    <row r="408" spans="1:29" ht="83.25" customHeight="1" x14ac:dyDescent="0.35">
      <c r="A408" s="119" t="str">
        <f>'Matriz Nº1 Identificación'!A408</f>
        <v>45. 3</v>
      </c>
      <c r="B408" s="120" t="str">
        <f>IF('Matriz Nº1 Identificación'!B408&lt;&gt;"",'Matriz Nº1 Identificación'!F408,"")</f>
        <v/>
      </c>
      <c r="C408" s="127"/>
      <c r="D408" s="127"/>
      <c r="E408" s="120" t="str">
        <f>IFERROR(IF((VLOOKUP(C408,'Tabla 2-3-4-5'!$C$11:$D$13,2,FALSE)*(VLOOKUP('Matriz Nº2 Análisis'!D408,'Tabla 2-3-4-5'!$C$11:$D$13,2,FALSE)))&lt;3,"BAJO",IF((VLOOKUP(C408,'Tabla 2-3-4-5'!$C$11:$D$13,2,FALSE)*(VLOOKUP('Matriz Nº2 Análisis'!D408,'Tabla 2-3-4-5'!$C$11:$D$13,2,FALSE)))&gt;5,"ALTO","MEDIO")),"")</f>
        <v/>
      </c>
      <c r="F408" s="121" t="str">
        <f>IF(B408&lt;&gt;"",'Matriz Nº1 Identificación'!E408,"")</f>
        <v/>
      </c>
      <c r="G408" s="127"/>
      <c r="H408" s="127"/>
      <c r="I408" s="120" t="str">
        <f>IFERROR(IF((VLOOKUP(G408,'Tabla 2-3-4-5'!$C$11:$D$13,2,FALSE)*(VLOOKUP('Matriz Nº2 Análisis'!H408,'Tabla 2-3-4-5'!$C$11:$D$13,2,FALSE)))&lt;3,"BAJO",IF((VLOOKUP(G408,'Tabla 2-3-4-5'!$C$11:$D$13,2,FALSE)*(VLOOKUP('Matriz Nº2 Análisis'!H408,'Tabla 2-3-4-5'!$C$11:$D$13,2,FALSE)))&gt;5,"ALTO","MEDIO")),"")</f>
        <v/>
      </c>
      <c r="J408" s="2"/>
      <c r="K408" s="3"/>
      <c r="N408" s="3"/>
      <c r="O408" s="3"/>
      <c r="P408" s="3"/>
      <c r="Q408" s="3"/>
      <c r="R408" s="3"/>
      <c r="S408" s="3"/>
      <c r="T408" s="3"/>
      <c r="U408" s="3"/>
      <c r="V408" s="3"/>
      <c r="W408" s="3"/>
      <c r="X408" s="3"/>
      <c r="Y408" s="3"/>
      <c r="Z408" s="3"/>
      <c r="AA408" s="3"/>
      <c r="AB408" s="3"/>
      <c r="AC408" s="3"/>
    </row>
    <row r="409" spans="1:29" ht="83.25" customHeight="1" x14ac:dyDescent="0.35">
      <c r="A409" s="119" t="str">
        <f>'Matriz Nº1 Identificación'!A409</f>
        <v>45. 4</v>
      </c>
      <c r="B409" s="120" t="str">
        <f>IF('Matriz Nº1 Identificación'!B409&lt;&gt;"",'Matriz Nº1 Identificación'!F409,"")</f>
        <v/>
      </c>
      <c r="C409" s="127"/>
      <c r="D409" s="127"/>
      <c r="E409" s="120" t="str">
        <f>IFERROR(IF((VLOOKUP(C409,'Tabla 2-3-4-5'!$C$11:$D$13,2,FALSE)*(VLOOKUP('Matriz Nº2 Análisis'!D409,'Tabla 2-3-4-5'!$C$11:$D$13,2,FALSE)))&lt;3,"BAJO",IF((VLOOKUP(C409,'Tabla 2-3-4-5'!$C$11:$D$13,2,FALSE)*(VLOOKUP('Matriz Nº2 Análisis'!D409,'Tabla 2-3-4-5'!$C$11:$D$13,2,FALSE)))&gt;5,"ALTO","MEDIO")),"")</f>
        <v/>
      </c>
      <c r="F409" s="121" t="str">
        <f>IF(B409&lt;&gt;"",'Matriz Nº1 Identificación'!E409,"")</f>
        <v/>
      </c>
      <c r="G409" s="127"/>
      <c r="H409" s="127"/>
      <c r="I409" s="120" t="str">
        <f>IFERROR(IF((VLOOKUP(G409,'Tabla 2-3-4-5'!$C$11:$D$13,2,FALSE)*(VLOOKUP('Matriz Nº2 Análisis'!H409,'Tabla 2-3-4-5'!$C$11:$D$13,2,FALSE)))&lt;3,"BAJO",IF((VLOOKUP(G409,'Tabla 2-3-4-5'!$C$11:$D$13,2,FALSE)*(VLOOKUP('Matriz Nº2 Análisis'!H409,'Tabla 2-3-4-5'!$C$11:$D$13,2,FALSE)))&gt;5,"ALTO","MEDIO")),"")</f>
        <v/>
      </c>
      <c r="J409" s="2"/>
      <c r="K409" s="3"/>
      <c r="N409" s="3"/>
      <c r="O409" s="3"/>
      <c r="P409" s="3"/>
      <c r="Q409" s="3"/>
      <c r="R409" s="3"/>
      <c r="S409" s="3"/>
      <c r="T409" s="3"/>
      <c r="U409" s="3"/>
      <c r="V409" s="3"/>
      <c r="W409" s="3"/>
      <c r="X409" s="3"/>
      <c r="Y409" s="3"/>
      <c r="Z409" s="3"/>
      <c r="AA409" s="3"/>
      <c r="AB409" s="3"/>
      <c r="AC409" s="3"/>
    </row>
    <row r="410" spans="1:29" ht="83.25" customHeight="1" x14ac:dyDescent="0.35">
      <c r="A410" s="119" t="str">
        <f>'Matriz Nº1 Identificación'!A410</f>
        <v>45. 5</v>
      </c>
      <c r="B410" s="120" t="str">
        <f>IF('Matriz Nº1 Identificación'!B410&lt;&gt;"",'Matriz Nº1 Identificación'!F410,"")</f>
        <v/>
      </c>
      <c r="C410" s="127"/>
      <c r="D410" s="127"/>
      <c r="E410" s="120" t="str">
        <f>IFERROR(IF((VLOOKUP(C410,'Tabla 2-3-4-5'!$C$11:$D$13,2,FALSE)*(VLOOKUP('Matriz Nº2 Análisis'!D410,'Tabla 2-3-4-5'!$C$11:$D$13,2,FALSE)))&lt;3,"BAJO",IF((VLOOKUP(C410,'Tabla 2-3-4-5'!$C$11:$D$13,2,FALSE)*(VLOOKUP('Matriz Nº2 Análisis'!D410,'Tabla 2-3-4-5'!$C$11:$D$13,2,FALSE)))&gt;5,"ALTO","MEDIO")),"")</f>
        <v/>
      </c>
      <c r="F410" s="121" t="str">
        <f>IF(B410&lt;&gt;"",'Matriz Nº1 Identificación'!E410,"")</f>
        <v/>
      </c>
      <c r="G410" s="127"/>
      <c r="H410" s="127"/>
      <c r="I410" s="120" t="str">
        <f>IFERROR(IF((VLOOKUP(G410,'Tabla 2-3-4-5'!$C$11:$D$13,2,FALSE)*(VLOOKUP('Matriz Nº2 Análisis'!H410,'Tabla 2-3-4-5'!$C$11:$D$13,2,FALSE)))&lt;3,"BAJO",IF((VLOOKUP(G410,'Tabla 2-3-4-5'!$C$11:$D$13,2,FALSE)*(VLOOKUP('Matriz Nº2 Análisis'!H410,'Tabla 2-3-4-5'!$C$11:$D$13,2,FALSE)))&gt;5,"ALTO","MEDIO")),"")</f>
        <v/>
      </c>
      <c r="J410" s="2"/>
      <c r="K410" s="3"/>
      <c r="N410" s="3"/>
      <c r="O410" s="3"/>
      <c r="P410" s="3"/>
      <c r="Q410" s="3"/>
      <c r="R410" s="3"/>
      <c r="S410" s="3"/>
      <c r="T410" s="3"/>
      <c r="U410" s="3"/>
      <c r="V410" s="3"/>
      <c r="W410" s="3"/>
      <c r="X410" s="3"/>
      <c r="Y410" s="3"/>
      <c r="Z410" s="3"/>
      <c r="AA410" s="3"/>
      <c r="AB410" s="3"/>
      <c r="AC410" s="3"/>
    </row>
    <row r="411" spans="1:29" ht="83.25" customHeight="1" x14ac:dyDescent="0.35">
      <c r="A411" s="119" t="str">
        <f>'Matriz Nº1 Identificación'!A411</f>
        <v>45. 6</v>
      </c>
      <c r="B411" s="120" t="str">
        <f>IF('Matriz Nº1 Identificación'!B411&lt;&gt;"",'Matriz Nº1 Identificación'!F411,"")</f>
        <v/>
      </c>
      <c r="C411" s="127"/>
      <c r="D411" s="127"/>
      <c r="E411" s="120" t="str">
        <f>IFERROR(IF((VLOOKUP(C411,'Tabla 2-3-4-5'!$C$11:$D$13,2,FALSE)*(VLOOKUP('Matriz Nº2 Análisis'!D411,'Tabla 2-3-4-5'!$C$11:$D$13,2,FALSE)))&lt;3,"BAJO",IF((VLOOKUP(C411,'Tabla 2-3-4-5'!$C$11:$D$13,2,FALSE)*(VLOOKUP('Matriz Nº2 Análisis'!D411,'Tabla 2-3-4-5'!$C$11:$D$13,2,FALSE)))&gt;5,"ALTO","MEDIO")),"")</f>
        <v/>
      </c>
      <c r="F411" s="121" t="str">
        <f>IF(B411&lt;&gt;"",'Matriz Nº1 Identificación'!E411,"")</f>
        <v/>
      </c>
      <c r="G411" s="127"/>
      <c r="H411" s="127"/>
      <c r="I411" s="120" t="str">
        <f>IFERROR(IF((VLOOKUP(G411,'Tabla 2-3-4-5'!$C$11:$D$13,2,FALSE)*(VLOOKUP('Matriz Nº2 Análisis'!H411,'Tabla 2-3-4-5'!$C$11:$D$13,2,FALSE)))&lt;3,"BAJO",IF((VLOOKUP(G411,'Tabla 2-3-4-5'!$C$11:$D$13,2,FALSE)*(VLOOKUP('Matriz Nº2 Análisis'!H411,'Tabla 2-3-4-5'!$C$11:$D$13,2,FALSE)))&gt;5,"ALTO","MEDIO")),"")</f>
        <v/>
      </c>
      <c r="J411" s="2"/>
      <c r="K411" s="3"/>
      <c r="N411" s="3"/>
      <c r="O411" s="3"/>
      <c r="P411" s="3"/>
      <c r="Q411" s="3"/>
      <c r="R411" s="3"/>
      <c r="S411" s="3"/>
      <c r="T411" s="3"/>
      <c r="U411" s="3"/>
      <c r="V411" s="3"/>
      <c r="W411" s="3"/>
      <c r="X411" s="3"/>
      <c r="Y411" s="3"/>
      <c r="Z411" s="3"/>
      <c r="AA411" s="3"/>
      <c r="AB411" s="3"/>
      <c r="AC411" s="3"/>
    </row>
    <row r="412" spans="1:29" ht="83.25" customHeight="1" thickBot="1" x14ac:dyDescent="0.4">
      <c r="A412" s="119" t="str">
        <f>'Matriz Nº1 Identificación'!A412</f>
        <v>45. 7</v>
      </c>
      <c r="B412" s="120" t="str">
        <f>IF('Matriz Nº1 Identificación'!B412&lt;&gt;"",'Matriz Nº1 Identificación'!F412,"")</f>
        <v/>
      </c>
      <c r="C412" s="127"/>
      <c r="D412" s="127"/>
      <c r="E412" s="120" t="str">
        <f>IFERROR(IF((VLOOKUP(C412,'Tabla 2-3-4-5'!$C$11:$D$13,2,FALSE)*(VLOOKUP('Matriz Nº2 Análisis'!D412,'Tabla 2-3-4-5'!$C$11:$D$13,2,FALSE)))&lt;3,"BAJO",IF((VLOOKUP(C412,'Tabla 2-3-4-5'!$C$11:$D$13,2,FALSE)*(VLOOKUP('Matriz Nº2 Análisis'!D412,'Tabla 2-3-4-5'!$C$11:$D$13,2,FALSE)))&gt;5,"ALTO","MEDIO")),"")</f>
        <v/>
      </c>
      <c r="F412" s="121" t="str">
        <f>IF(B412&lt;&gt;"",'Matriz Nº1 Identificación'!E412,"")</f>
        <v/>
      </c>
      <c r="G412" s="127"/>
      <c r="H412" s="127"/>
      <c r="I412" s="120" t="str">
        <f>IFERROR(IF((VLOOKUP(G412,'Tabla 2-3-4-5'!$C$11:$D$13,2,FALSE)*(VLOOKUP('Matriz Nº2 Análisis'!H412,'Tabla 2-3-4-5'!$C$11:$D$13,2,FALSE)))&lt;3,"BAJO",IF((VLOOKUP(G412,'Tabla 2-3-4-5'!$C$11:$D$13,2,FALSE)*(VLOOKUP('Matriz Nº2 Análisis'!H412,'Tabla 2-3-4-5'!$C$11:$D$13,2,FALSE)))&gt;5,"ALTO","MEDIO")),"")</f>
        <v/>
      </c>
      <c r="J412" s="2"/>
      <c r="K412" s="3"/>
      <c r="N412" s="3"/>
      <c r="O412" s="3"/>
      <c r="P412" s="3"/>
      <c r="Q412" s="3"/>
      <c r="R412" s="3"/>
      <c r="S412" s="3"/>
      <c r="T412" s="3"/>
      <c r="U412" s="3"/>
      <c r="V412" s="3"/>
      <c r="W412" s="3"/>
      <c r="X412" s="3"/>
      <c r="Y412" s="3"/>
      <c r="Z412" s="3"/>
      <c r="AA412" s="3"/>
      <c r="AB412" s="3"/>
      <c r="AC412" s="3"/>
    </row>
    <row r="413" spans="1:29" ht="39.9" customHeight="1" thickBot="1" x14ac:dyDescent="0.4">
      <c r="A413" s="181" t="str">
        <f>'Matriz Nº1 Identificación'!A413</f>
        <v xml:space="preserve">Objetivo Estratégico: </v>
      </c>
      <c r="B413" s="477">
        <f>+'Matriz Nº1 Identificación'!B413:H413</f>
        <v>0</v>
      </c>
      <c r="C413" s="478"/>
      <c r="D413" s="478"/>
      <c r="E413" s="478"/>
      <c r="F413" s="478"/>
      <c r="G413" s="478"/>
      <c r="H413" s="478"/>
      <c r="I413" s="479"/>
      <c r="J413" s="117"/>
    </row>
    <row r="414" spans="1:29" ht="39.9" customHeight="1" x14ac:dyDescent="0.35">
      <c r="A414" s="182" t="str">
        <f>'Matriz Nº1 Identificación'!A414</f>
        <v>Objetivo táctico</v>
      </c>
      <c r="B414" s="480" t="str">
        <f>+'Matriz Nº1 Identificación'!B414:H414</f>
        <v xml:space="preserve">46. </v>
      </c>
      <c r="C414" s="481"/>
      <c r="D414" s="481"/>
      <c r="E414" s="481"/>
      <c r="F414" s="481"/>
      <c r="G414" s="481"/>
      <c r="H414" s="481"/>
      <c r="I414" s="482"/>
      <c r="J414" s="117"/>
    </row>
    <row r="415" spans="1:29" ht="83.25" customHeight="1" x14ac:dyDescent="0.35">
      <c r="A415" s="119" t="str">
        <f>'Matriz Nº1 Identificación'!A415</f>
        <v>46. 1</v>
      </c>
      <c r="B415" s="120" t="str">
        <f>IF('Matriz Nº1 Identificación'!B415&lt;&gt;"",'Matriz Nº1 Identificación'!F415,"")</f>
        <v/>
      </c>
      <c r="C415" s="127"/>
      <c r="D415" s="127"/>
      <c r="E415" s="120" t="str">
        <f>IFERROR(IF((VLOOKUP(C415,'Tabla 2-3-4-5'!$C$11:$D$13,2,FALSE)*(VLOOKUP('Matriz Nº2 Análisis'!D415,'Tabla 2-3-4-5'!$C$11:$D$13,2,FALSE)))&lt;3,"BAJO",IF((VLOOKUP(C415,'Tabla 2-3-4-5'!$C$11:$D$13,2,FALSE)*(VLOOKUP('Matriz Nº2 Análisis'!D415,'Tabla 2-3-4-5'!$C$11:$D$13,2,FALSE)))&gt;5,"ALTO","MEDIO")),"")</f>
        <v/>
      </c>
      <c r="F415" s="121" t="str">
        <f>IF(B415&lt;&gt;"",'Matriz Nº1 Identificación'!E415,"")</f>
        <v/>
      </c>
      <c r="G415" s="127"/>
      <c r="H415" s="127"/>
      <c r="I415" s="120" t="str">
        <f>IFERROR(IF((VLOOKUP(G415,'Tabla 2-3-4-5'!$C$11:$D$13,2,FALSE)*(VLOOKUP('Matriz Nº2 Análisis'!H415,'Tabla 2-3-4-5'!$C$11:$D$13,2,FALSE)))&lt;3,"BAJO",IF((VLOOKUP(G415,'Tabla 2-3-4-5'!$C$11:$D$13,2,FALSE)*(VLOOKUP('Matriz Nº2 Análisis'!H415,'Tabla 2-3-4-5'!$C$11:$D$13,2,FALSE)))&gt;5,"ALTO","MEDIO")),"")</f>
        <v/>
      </c>
      <c r="J415" s="2"/>
      <c r="K415" s="3"/>
      <c r="N415" s="3"/>
      <c r="O415" s="3"/>
      <c r="P415" s="3"/>
      <c r="Q415" s="3"/>
      <c r="R415" s="3"/>
      <c r="S415" s="3"/>
      <c r="T415" s="3"/>
      <c r="U415" s="3"/>
      <c r="V415" s="3"/>
      <c r="W415" s="3"/>
      <c r="X415" s="3"/>
      <c r="Y415" s="3"/>
      <c r="Z415" s="3"/>
      <c r="AA415" s="3"/>
      <c r="AB415" s="3"/>
      <c r="AC415" s="3"/>
    </row>
    <row r="416" spans="1:29" ht="83.25" customHeight="1" x14ac:dyDescent="0.35">
      <c r="A416" s="119" t="str">
        <f>'Matriz Nº1 Identificación'!A416</f>
        <v>46. 2</v>
      </c>
      <c r="B416" s="120" t="str">
        <f>IF('Matriz Nº1 Identificación'!B416&lt;&gt;"",'Matriz Nº1 Identificación'!F416,"")</f>
        <v/>
      </c>
      <c r="C416" s="127"/>
      <c r="D416" s="127"/>
      <c r="E416" s="120" t="str">
        <f>IFERROR(IF((VLOOKUP(C416,'Tabla 2-3-4-5'!$C$11:$D$13,2,FALSE)*(VLOOKUP('Matriz Nº2 Análisis'!D416,'Tabla 2-3-4-5'!$C$11:$D$13,2,FALSE)))&lt;3,"BAJO",IF((VLOOKUP(C416,'Tabla 2-3-4-5'!$C$11:$D$13,2,FALSE)*(VLOOKUP('Matriz Nº2 Análisis'!D416,'Tabla 2-3-4-5'!$C$11:$D$13,2,FALSE)))&gt;5,"ALTO","MEDIO")),"")</f>
        <v/>
      </c>
      <c r="F416" s="121" t="str">
        <f>IF(B416&lt;&gt;"",'Matriz Nº1 Identificación'!E416,"")</f>
        <v/>
      </c>
      <c r="G416" s="127"/>
      <c r="H416" s="127"/>
      <c r="I416" s="120" t="str">
        <f>IFERROR(IF((VLOOKUP(G416,'Tabla 2-3-4-5'!$C$11:$D$13,2,FALSE)*(VLOOKUP('Matriz Nº2 Análisis'!H416,'Tabla 2-3-4-5'!$C$11:$D$13,2,FALSE)))&lt;3,"BAJO",IF((VLOOKUP(G416,'Tabla 2-3-4-5'!$C$11:$D$13,2,FALSE)*(VLOOKUP('Matriz Nº2 Análisis'!H416,'Tabla 2-3-4-5'!$C$11:$D$13,2,FALSE)))&gt;5,"ALTO","MEDIO")),"")</f>
        <v/>
      </c>
      <c r="J416" s="2"/>
      <c r="K416" s="3"/>
      <c r="N416" s="3"/>
      <c r="O416" s="3"/>
      <c r="P416" s="3"/>
      <c r="Q416" s="3"/>
      <c r="R416" s="3"/>
      <c r="S416" s="3"/>
      <c r="T416" s="3"/>
      <c r="U416" s="3"/>
      <c r="V416" s="3"/>
      <c r="W416" s="3"/>
      <c r="X416" s="3"/>
      <c r="Y416" s="3"/>
      <c r="Z416" s="3"/>
      <c r="AA416" s="3"/>
      <c r="AB416" s="3"/>
      <c r="AC416" s="3"/>
    </row>
    <row r="417" spans="1:29" ht="83.25" customHeight="1" x14ac:dyDescent="0.35">
      <c r="A417" s="119" t="str">
        <f>'Matriz Nº1 Identificación'!A417</f>
        <v>46. 3</v>
      </c>
      <c r="B417" s="120" t="str">
        <f>IF('Matriz Nº1 Identificación'!B417&lt;&gt;"",'Matriz Nº1 Identificación'!F417,"")</f>
        <v/>
      </c>
      <c r="C417" s="127"/>
      <c r="D417" s="127"/>
      <c r="E417" s="120" t="str">
        <f>IFERROR(IF((VLOOKUP(C417,'Tabla 2-3-4-5'!$C$11:$D$13,2,FALSE)*(VLOOKUP('Matriz Nº2 Análisis'!D417,'Tabla 2-3-4-5'!$C$11:$D$13,2,FALSE)))&lt;3,"BAJO",IF((VLOOKUP(C417,'Tabla 2-3-4-5'!$C$11:$D$13,2,FALSE)*(VLOOKUP('Matriz Nº2 Análisis'!D417,'Tabla 2-3-4-5'!$C$11:$D$13,2,FALSE)))&gt;5,"ALTO","MEDIO")),"")</f>
        <v/>
      </c>
      <c r="F417" s="121" t="str">
        <f>IF(B417&lt;&gt;"",'Matriz Nº1 Identificación'!E417,"")</f>
        <v/>
      </c>
      <c r="G417" s="127"/>
      <c r="H417" s="127"/>
      <c r="I417" s="120" t="str">
        <f>IFERROR(IF((VLOOKUP(G417,'Tabla 2-3-4-5'!$C$11:$D$13,2,FALSE)*(VLOOKUP('Matriz Nº2 Análisis'!H417,'Tabla 2-3-4-5'!$C$11:$D$13,2,FALSE)))&lt;3,"BAJO",IF((VLOOKUP(G417,'Tabla 2-3-4-5'!$C$11:$D$13,2,FALSE)*(VLOOKUP('Matriz Nº2 Análisis'!H417,'Tabla 2-3-4-5'!$C$11:$D$13,2,FALSE)))&gt;5,"ALTO","MEDIO")),"")</f>
        <v/>
      </c>
      <c r="J417" s="2"/>
      <c r="K417" s="3"/>
      <c r="N417" s="3"/>
      <c r="O417" s="3"/>
      <c r="P417" s="3"/>
      <c r="Q417" s="3"/>
      <c r="R417" s="3"/>
      <c r="S417" s="3"/>
      <c r="T417" s="3"/>
      <c r="U417" s="3"/>
      <c r="V417" s="3"/>
      <c r="W417" s="3"/>
      <c r="X417" s="3"/>
      <c r="Y417" s="3"/>
      <c r="Z417" s="3"/>
      <c r="AA417" s="3"/>
      <c r="AB417" s="3"/>
      <c r="AC417" s="3"/>
    </row>
    <row r="418" spans="1:29" ht="83.25" customHeight="1" x14ac:dyDescent="0.35">
      <c r="A418" s="119" t="str">
        <f>'Matriz Nº1 Identificación'!A418</f>
        <v>46. 4</v>
      </c>
      <c r="B418" s="120" t="str">
        <f>IF('Matriz Nº1 Identificación'!B418&lt;&gt;"",'Matriz Nº1 Identificación'!F418,"")</f>
        <v/>
      </c>
      <c r="C418" s="127"/>
      <c r="D418" s="127"/>
      <c r="E418" s="120" t="str">
        <f>IFERROR(IF((VLOOKUP(C418,'Tabla 2-3-4-5'!$C$11:$D$13,2,FALSE)*(VLOOKUP('Matriz Nº2 Análisis'!D418,'Tabla 2-3-4-5'!$C$11:$D$13,2,FALSE)))&lt;3,"BAJO",IF((VLOOKUP(C418,'Tabla 2-3-4-5'!$C$11:$D$13,2,FALSE)*(VLOOKUP('Matriz Nº2 Análisis'!D418,'Tabla 2-3-4-5'!$C$11:$D$13,2,FALSE)))&gt;5,"ALTO","MEDIO")),"")</f>
        <v/>
      </c>
      <c r="F418" s="121" t="str">
        <f>IF(B418&lt;&gt;"",'Matriz Nº1 Identificación'!E418,"")</f>
        <v/>
      </c>
      <c r="G418" s="127"/>
      <c r="H418" s="127"/>
      <c r="I418" s="120" t="str">
        <f>IFERROR(IF((VLOOKUP(G418,'Tabla 2-3-4-5'!$C$11:$D$13,2,FALSE)*(VLOOKUP('Matriz Nº2 Análisis'!H418,'Tabla 2-3-4-5'!$C$11:$D$13,2,FALSE)))&lt;3,"BAJO",IF((VLOOKUP(G418,'Tabla 2-3-4-5'!$C$11:$D$13,2,FALSE)*(VLOOKUP('Matriz Nº2 Análisis'!H418,'Tabla 2-3-4-5'!$C$11:$D$13,2,FALSE)))&gt;5,"ALTO","MEDIO")),"")</f>
        <v/>
      </c>
      <c r="J418" s="2"/>
      <c r="K418" s="3"/>
      <c r="N418" s="3"/>
      <c r="O418" s="3"/>
      <c r="P418" s="3"/>
      <c r="Q418" s="3"/>
      <c r="R418" s="3"/>
      <c r="S418" s="3"/>
      <c r="T418" s="3"/>
      <c r="U418" s="3"/>
      <c r="V418" s="3"/>
      <c r="W418" s="3"/>
      <c r="X418" s="3"/>
      <c r="Y418" s="3"/>
      <c r="Z418" s="3"/>
      <c r="AA418" s="3"/>
      <c r="AB418" s="3"/>
      <c r="AC418" s="3"/>
    </row>
    <row r="419" spans="1:29" ht="83.25" customHeight="1" x14ac:dyDescent="0.35">
      <c r="A419" s="119" t="str">
        <f>'Matriz Nº1 Identificación'!A419</f>
        <v>46. 5</v>
      </c>
      <c r="B419" s="120" t="str">
        <f>IF('Matriz Nº1 Identificación'!B419&lt;&gt;"",'Matriz Nº1 Identificación'!F419,"")</f>
        <v/>
      </c>
      <c r="C419" s="127"/>
      <c r="D419" s="127"/>
      <c r="E419" s="120" t="str">
        <f>IFERROR(IF((VLOOKUP(C419,'Tabla 2-3-4-5'!$C$11:$D$13,2,FALSE)*(VLOOKUP('Matriz Nº2 Análisis'!D419,'Tabla 2-3-4-5'!$C$11:$D$13,2,FALSE)))&lt;3,"BAJO",IF((VLOOKUP(C419,'Tabla 2-3-4-5'!$C$11:$D$13,2,FALSE)*(VLOOKUP('Matriz Nº2 Análisis'!D419,'Tabla 2-3-4-5'!$C$11:$D$13,2,FALSE)))&gt;5,"ALTO","MEDIO")),"")</f>
        <v/>
      </c>
      <c r="F419" s="121" t="str">
        <f>IF(B419&lt;&gt;"",'Matriz Nº1 Identificación'!E419,"")</f>
        <v/>
      </c>
      <c r="G419" s="127"/>
      <c r="H419" s="127"/>
      <c r="I419" s="120" t="str">
        <f>IFERROR(IF((VLOOKUP(G419,'Tabla 2-3-4-5'!$C$11:$D$13,2,FALSE)*(VLOOKUP('Matriz Nº2 Análisis'!H419,'Tabla 2-3-4-5'!$C$11:$D$13,2,FALSE)))&lt;3,"BAJO",IF((VLOOKUP(G419,'Tabla 2-3-4-5'!$C$11:$D$13,2,FALSE)*(VLOOKUP('Matriz Nº2 Análisis'!H419,'Tabla 2-3-4-5'!$C$11:$D$13,2,FALSE)))&gt;5,"ALTO","MEDIO")),"")</f>
        <v/>
      </c>
      <c r="J419" s="2"/>
      <c r="K419" s="3"/>
      <c r="N419" s="3"/>
      <c r="O419" s="3"/>
      <c r="P419" s="3"/>
      <c r="Q419" s="3"/>
      <c r="R419" s="3"/>
      <c r="S419" s="3"/>
      <c r="T419" s="3"/>
      <c r="U419" s="3"/>
      <c r="V419" s="3"/>
      <c r="W419" s="3"/>
      <c r="X419" s="3"/>
      <c r="Y419" s="3"/>
      <c r="Z419" s="3"/>
      <c r="AA419" s="3"/>
      <c r="AB419" s="3"/>
      <c r="AC419" s="3"/>
    </row>
    <row r="420" spans="1:29" ht="83.25" customHeight="1" x14ac:dyDescent="0.35">
      <c r="A420" s="119" t="str">
        <f>'Matriz Nº1 Identificación'!A420</f>
        <v>46. 6</v>
      </c>
      <c r="B420" s="120" t="str">
        <f>IF('Matriz Nº1 Identificación'!B420&lt;&gt;"",'Matriz Nº1 Identificación'!F420,"")</f>
        <v/>
      </c>
      <c r="C420" s="127"/>
      <c r="D420" s="127"/>
      <c r="E420" s="120" t="str">
        <f>IFERROR(IF((VLOOKUP(C420,'Tabla 2-3-4-5'!$C$11:$D$13,2,FALSE)*(VLOOKUP('Matriz Nº2 Análisis'!D420,'Tabla 2-3-4-5'!$C$11:$D$13,2,FALSE)))&lt;3,"BAJO",IF((VLOOKUP(C420,'Tabla 2-3-4-5'!$C$11:$D$13,2,FALSE)*(VLOOKUP('Matriz Nº2 Análisis'!D420,'Tabla 2-3-4-5'!$C$11:$D$13,2,FALSE)))&gt;5,"ALTO","MEDIO")),"")</f>
        <v/>
      </c>
      <c r="F420" s="121" t="str">
        <f>IF(B420&lt;&gt;"",'Matriz Nº1 Identificación'!E420,"")</f>
        <v/>
      </c>
      <c r="G420" s="127"/>
      <c r="H420" s="127"/>
      <c r="I420" s="120" t="str">
        <f>IFERROR(IF((VLOOKUP(G420,'Tabla 2-3-4-5'!$C$11:$D$13,2,FALSE)*(VLOOKUP('Matriz Nº2 Análisis'!H420,'Tabla 2-3-4-5'!$C$11:$D$13,2,FALSE)))&lt;3,"BAJO",IF((VLOOKUP(G420,'Tabla 2-3-4-5'!$C$11:$D$13,2,FALSE)*(VLOOKUP('Matriz Nº2 Análisis'!H420,'Tabla 2-3-4-5'!$C$11:$D$13,2,FALSE)))&gt;5,"ALTO","MEDIO")),"")</f>
        <v/>
      </c>
      <c r="J420" s="2"/>
      <c r="K420" s="3"/>
      <c r="N420" s="3"/>
      <c r="O420" s="3"/>
      <c r="P420" s="3"/>
      <c r="Q420" s="3"/>
      <c r="R420" s="3"/>
      <c r="S420" s="3"/>
      <c r="T420" s="3"/>
      <c r="U420" s="3"/>
      <c r="V420" s="3"/>
      <c r="W420" s="3"/>
      <c r="X420" s="3"/>
      <c r="Y420" s="3"/>
      <c r="Z420" s="3"/>
      <c r="AA420" s="3"/>
      <c r="AB420" s="3"/>
      <c r="AC420" s="3"/>
    </row>
    <row r="421" spans="1:29" ht="83.25" customHeight="1" thickBot="1" x14ac:dyDescent="0.4">
      <c r="A421" s="119" t="str">
        <f>'Matriz Nº1 Identificación'!A421</f>
        <v>46. 7</v>
      </c>
      <c r="B421" s="120" t="str">
        <f>IF('Matriz Nº1 Identificación'!B421&lt;&gt;"",'Matriz Nº1 Identificación'!F421,"")</f>
        <v/>
      </c>
      <c r="C421" s="127"/>
      <c r="D421" s="127"/>
      <c r="E421" s="120" t="str">
        <f>IFERROR(IF((VLOOKUP(C421,'Tabla 2-3-4-5'!$C$11:$D$13,2,FALSE)*(VLOOKUP('Matriz Nº2 Análisis'!D421,'Tabla 2-3-4-5'!$C$11:$D$13,2,FALSE)))&lt;3,"BAJO",IF((VLOOKUP(C421,'Tabla 2-3-4-5'!$C$11:$D$13,2,FALSE)*(VLOOKUP('Matriz Nº2 Análisis'!D421,'Tabla 2-3-4-5'!$C$11:$D$13,2,FALSE)))&gt;5,"ALTO","MEDIO")),"")</f>
        <v/>
      </c>
      <c r="F421" s="121" t="str">
        <f>IF(B421&lt;&gt;"",'Matriz Nº1 Identificación'!E421,"")</f>
        <v/>
      </c>
      <c r="G421" s="127"/>
      <c r="H421" s="127"/>
      <c r="I421" s="120" t="str">
        <f>IFERROR(IF((VLOOKUP(G421,'Tabla 2-3-4-5'!$C$11:$D$13,2,FALSE)*(VLOOKUP('Matriz Nº2 Análisis'!H421,'Tabla 2-3-4-5'!$C$11:$D$13,2,FALSE)))&lt;3,"BAJO",IF((VLOOKUP(G421,'Tabla 2-3-4-5'!$C$11:$D$13,2,FALSE)*(VLOOKUP('Matriz Nº2 Análisis'!H421,'Tabla 2-3-4-5'!$C$11:$D$13,2,FALSE)))&gt;5,"ALTO","MEDIO")),"")</f>
        <v/>
      </c>
      <c r="J421" s="2"/>
      <c r="K421" s="3"/>
      <c r="N421" s="3"/>
      <c r="O421" s="3"/>
      <c r="P421" s="3"/>
      <c r="Q421" s="3"/>
      <c r="R421" s="3"/>
      <c r="S421" s="3"/>
      <c r="T421" s="3"/>
      <c r="U421" s="3"/>
      <c r="V421" s="3"/>
      <c r="W421" s="3"/>
      <c r="X421" s="3"/>
      <c r="Y421" s="3"/>
      <c r="Z421" s="3"/>
      <c r="AA421" s="3"/>
      <c r="AB421" s="3"/>
      <c r="AC421" s="3"/>
    </row>
    <row r="422" spans="1:29" ht="39.9" customHeight="1" thickBot="1" x14ac:dyDescent="0.4">
      <c r="A422" s="181" t="str">
        <f>'Matriz Nº1 Identificación'!A422</f>
        <v xml:space="preserve">Objetivo Estratégico: </v>
      </c>
      <c r="B422" s="477">
        <f>+'Matriz Nº1 Identificación'!B422:H422</f>
        <v>0</v>
      </c>
      <c r="C422" s="478"/>
      <c r="D422" s="478"/>
      <c r="E422" s="478"/>
      <c r="F422" s="478"/>
      <c r="G422" s="478"/>
      <c r="H422" s="478"/>
      <c r="I422" s="479"/>
      <c r="J422" s="117"/>
    </row>
    <row r="423" spans="1:29" ht="39.9" customHeight="1" x14ac:dyDescent="0.35">
      <c r="A423" s="182" t="str">
        <f>'Matriz Nº1 Identificación'!A423</f>
        <v>Objetivo táctico</v>
      </c>
      <c r="B423" s="480" t="str">
        <f>+'Matriz Nº1 Identificación'!B423:H423</f>
        <v xml:space="preserve">47. </v>
      </c>
      <c r="C423" s="481"/>
      <c r="D423" s="481"/>
      <c r="E423" s="481"/>
      <c r="F423" s="481"/>
      <c r="G423" s="481"/>
      <c r="H423" s="481"/>
      <c r="I423" s="482"/>
      <c r="J423" s="117"/>
    </row>
    <row r="424" spans="1:29" ht="83.25" customHeight="1" x14ac:dyDescent="0.35">
      <c r="A424" s="119" t="str">
        <f>'Matriz Nº1 Identificación'!A424</f>
        <v>47. 1</v>
      </c>
      <c r="B424" s="120" t="str">
        <f>IF('Matriz Nº1 Identificación'!B424&lt;&gt;"",'Matriz Nº1 Identificación'!F424,"")</f>
        <v/>
      </c>
      <c r="C424" s="127"/>
      <c r="D424" s="127"/>
      <c r="E424" s="120" t="str">
        <f>IFERROR(IF((VLOOKUP(C424,'Tabla 2-3-4-5'!$C$11:$D$13,2,FALSE)*(VLOOKUP('Matriz Nº2 Análisis'!D424,'Tabla 2-3-4-5'!$C$11:$D$13,2,FALSE)))&lt;3,"BAJO",IF((VLOOKUP(C424,'Tabla 2-3-4-5'!$C$11:$D$13,2,FALSE)*(VLOOKUP('Matriz Nº2 Análisis'!D424,'Tabla 2-3-4-5'!$C$11:$D$13,2,FALSE)))&gt;5,"ALTO","MEDIO")),"")</f>
        <v/>
      </c>
      <c r="F424" s="121" t="str">
        <f>IF(B424&lt;&gt;"",'Matriz Nº1 Identificación'!E424,"")</f>
        <v/>
      </c>
      <c r="G424" s="127"/>
      <c r="H424" s="127"/>
      <c r="I424" s="120" t="str">
        <f>IFERROR(IF((VLOOKUP(G424,'Tabla 2-3-4-5'!$C$11:$D$13,2,FALSE)*(VLOOKUP('Matriz Nº2 Análisis'!H424,'Tabla 2-3-4-5'!$C$11:$D$13,2,FALSE)))&lt;3,"BAJO",IF((VLOOKUP(G424,'Tabla 2-3-4-5'!$C$11:$D$13,2,FALSE)*(VLOOKUP('Matriz Nº2 Análisis'!H424,'Tabla 2-3-4-5'!$C$11:$D$13,2,FALSE)))&gt;5,"ALTO","MEDIO")),"")</f>
        <v/>
      </c>
      <c r="J424" s="2"/>
      <c r="K424" s="3"/>
      <c r="N424" s="3"/>
      <c r="O424" s="3"/>
      <c r="P424" s="3"/>
      <c r="Q424" s="3"/>
      <c r="R424" s="3"/>
      <c r="S424" s="3"/>
      <c r="T424" s="3"/>
      <c r="U424" s="3"/>
      <c r="V424" s="3"/>
      <c r="W424" s="3"/>
      <c r="X424" s="3"/>
      <c r="Y424" s="3"/>
      <c r="Z424" s="3"/>
      <c r="AA424" s="3"/>
      <c r="AB424" s="3"/>
      <c r="AC424" s="3"/>
    </row>
    <row r="425" spans="1:29" ht="83.25" customHeight="1" x14ac:dyDescent="0.35">
      <c r="A425" s="119" t="str">
        <f>'Matriz Nº1 Identificación'!A425</f>
        <v>47. 2</v>
      </c>
      <c r="B425" s="120" t="str">
        <f>IF('Matriz Nº1 Identificación'!B425&lt;&gt;"",'Matriz Nº1 Identificación'!F425,"")</f>
        <v/>
      </c>
      <c r="C425" s="127"/>
      <c r="D425" s="127"/>
      <c r="E425" s="120" t="str">
        <f>IFERROR(IF((VLOOKUP(C425,'Tabla 2-3-4-5'!$C$11:$D$13,2,FALSE)*(VLOOKUP('Matriz Nº2 Análisis'!D425,'Tabla 2-3-4-5'!$C$11:$D$13,2,FALSE)))&lt;3,"BAJO",IF((VLOOKUP(C425,'Tabla 2-3-4-5'!$C$11:$D$13,2,FALSE)*(VLOOKUP('Matriz Nº2 Análisis'!D425,'Tabla 2-3-4-5'!$C$11:$D$13,2,FALSE)))&gt;5,"ALTO","MEDIO")),"")</f>
        <v/>
      </c>
      <c r="F425" s="121" t="str">
        <f>IF(B425&lt;&gt;"",'Matriz Nº1 Identificación'!E425,"")</f>
        <v/>
      </c>
      <c r="G425" s="127"/>
      <c r="H425" s="127"/>
      <c r="I425" s="120" t="str">
        <f>IFERROR(IF((VLOOKUP(G425,'Tabla 2-3-4-5'!$C$11:$D$13,2,FALSE)*(VLOOKUP('Matriz Nº2 Análisis'!H425,'Tabla 2-3-4-5'!$C$11:$D$13,2,FALSE)))&lt;3,"BAJO",IF((VLOOKUP(G425,'Tabla 2-3-4-5'!$C$11:$D$13,2,FALSE)*(VLOOKUP('Matriz Nº2 Análisis'!H425,'Tabla 2-3-4-5'!$C$11:$D$13,2,FALSE)))&gt;5,"ALTO","MEDIO")),"")</f>
        <v/>
      </c>
      <c r="J425" s="2"/>
      <c r="K425" s="3"/>
      <c r="N425" s="3"/>
      <c r="O425" s="3"/>
      <c r="P425" s="3"/>
      <c r="Q425" s="3"/>
      <c r="R425" s="3"/>
      <c r="S425" s="3"/>
      <c r="T425" s="3"/>
      <c r="U425" s="3"/>
      <c r="V425" s="3"/>
      <c r="W425" s="3"/>
      <c r="X425" s="3"/>
      <c r="Y425" s="3"/>
      <c r="Z425" s="3"/>
      <c r="AA425" s="3"/>
      <c r="AB425" s="3"/>
      <c r="AC425" s="3"/>
    </row>
    <row r="426" spans="1:29" ht="83.25" customHeight="1" x14ac:dyDescent="0.35">
      <c r="A426" s="119" t="str">
        <f>'Matriz Nº1 Identificación'!A426</f>
        <v>47. 3</v>
      </c>
      <c r="B426" s="120" t="str">
        <f>IF('Matriz Nº1 Identificación'!B426&lt;&gt;"",'Matriz Nº1 Identificación'!F426,"")</f>
        <v/>
      </c>
      <c r="C426" s="127"/>
      <c r="D426" s="127"/>
      <c r="E426" s="120" t="str">
        <f>IFERROR(IF((VLOOKUP(C426,'Tabla 2-3-4-5'!$C$11:$D$13,2,FALSE)*(VLOOKUP('Matriz Nº2 Análisis'!D426,'Tabla 2-3-4-5'!$C$11:$D$13,2,FALSE)))&lt;3,"BAJO",IF((VLOOKUP(C426,'Tabla 2-3-4-5'!$C$11:$D$13,2,FALSE)*(VLOOKUP('Matriz Nº2 Análisis'!D426,'Tabla 2-3-4-5'!$C$11:$D$13,2,FALSE)))&gt;5,"ALTO","MEDIO")),"")</f>
        <v/>
      </c>
      <c r="F426" s="121" t="str">
        <f>IF(B426&lt;&gt;"",'Matriz Nº1 Identificación'!E426,"")</f>
        <v/>
      </c>
      <c r="G426" s="127"/>
      <c r="H426" s="127"/>
      <c r="I426" s="120" t="str">
        <f>IFERROR(IF((VLOOKUP(G426,'Tabla 2-3-4-5'!$C$11:$D$13,2,FALSE)*(VLOOKUP('Matriz Nº2 Análisis'!H426,'Tabla 2-3-4-5'!$C$11:$D$13,2,FALSE)))&lt;3,"BAJO",IF((VLOOKUP(G426,'Tabla 2-3-4-5'!$C$11:$D$13,2,FALSE)*(VLOOKUP('Matriz Nº2 Análisis'!H426,'Tabla 2-3-4-5'!$C$11:$D$13,2,FALSE)))&gt;5,"ALTO","MEDIO")),"")</f>
        <v/>
      </c>
      <c r="J426" s="2"/>
      <c r="K426" s="3"/>
      <c r="N426" s="3"/>
      <c r="O426" s="3"/>
      <c r="P426" s="3"/>
      <c r="Q426" s="3"/>
      <c r="R426" s="3"/>
      <c r="S426" s="3"/>
      <c r="T426" s="3"/>
      <c r="U426" s="3"/>
      <c r="V426" s="3"/>
      <c r="W426" s="3"/>
      <c r="X426" s="3"/>
      <c r="Y426" s="3"/>
      <c r="Z426" s="3"/>
      <c r="AA426" s="3"/>
      <c r="AB426" s="3"/>
      <c r="AC426" s="3"/>
    </row>
    <row r="427" spans="1:29" ht="83.25" customHeight="1" x14ac:dyDescent="0.35">
      <c r="A427" s="119" t="str">
        <f>'Matriz Nº1 Identificación'!A427</f>
        <v>47. 4</v>
      </c>
      <c r="B427" s="120" t="str">
        <f>IF('Matriz Nº1 Identificación'!B427&lt;&gt;"",'Matriz Nº1 Identificación'!F427,"")</f>
        <v/>
      </c>
      <c r="C427" s="127"/>
      <c r="D427" s="127"/>
      <c r="E427" s="120" t="str">
        <f>IFERROR(IF((VLOOKUP(C427,'Tabla 2-3-4-5'!$C$11:$D$13,2,FALSE)*(VLOOKUP('Matriz Nº2 Análisis'!D427,'Tabla 2-3-4-5'!$C$11:$D$13,2,FALSE)))&lt;3,"BAJO",IF((VLOOKUP(C427,'Tabla 2-3-4-5'!$C$11:$D$13,2,FALSE)*(VLOOKUP('Matriz Nº2 Análisis'!D427,'Tabla 2-3-4-5'!$C$11:$D$13,2,FALSE)))&gt;5,"ALTO","MEDIO")),"")</f>
        <v/>
      </c>
      <c r="F427" s="121" t="str">
        <f>IF(B427&lt;&gt;"",'Matriz Nº1 Identificación'!E427,"")</f>
        <v/>
      </c>
      <c r="G427" s="127"/>
      <c r="H427" s="127"/>
      <c r="I427" s="120" t="str">
        <f>IFERROR(IF((VLOOKUP(G427,'Tabla 2-3-4-5'!$C$11:$D$13,2,FALSE)*(VLOOKUP('Matriz Nº2 Análisis'!H427,'Tabla 2-3-4-5'!$C$11:$D$13,2,FALSE)))&lt;3,"BAJO",IF((VLOOKUP(G427,'Tabla 2-3-4-5'!$C$11:$D$13,2,FALSE)*(VLOOKUP('Matriz Nº2 Análisis'!H427,'Tabla 2-3-4-5'!$C$11:$D$13,2,FALSE)))&gt;5,"ALTO","MEDIO")),"")</f>
        <v/>
      </c>
      <c r="J427" s="2"/>
      <c r="K427" s="3"/>
      <c r="N427" s="3"/>
      <c r="O427" s="3"/>
      <c r="P427" s="3"/>
      <c r="Q427" s="3"/>
      <c r="R427" s="3"/>
      <c r="S427" s="3"/>
      <c r="T427" s="3"/>
      <c r="U427" s="3"/>
      <c r="V427" s="3"/>
      <c r="W427" s="3"/>
      <c r="X427" s="3"/>
      <c r="Y427" s="3"/>
      <c r="Z427" s="3"/>
      <c r="AA427" s="3"/>
      <c r="AB427" s="3"/>
      <c r="AC427" s="3"/>
    </row>
    <row r="428" spans="1:29" ht="83.25" customHeight="1" x14ac:dyDescent="0.35">
      <c r="A428" s="119" t="str">
        <f>'Matriz Nº1 Identificación'!A428</f>
        <v>47. 5</v>
      </c>
      <c r="B428" s="120" t="str">
        <f>IF('Matriz Nº1 Identificación'!B428&lt;&gt;"",'Matriz Nº1 Identificación'!F428,"")</f>
        <v/>
      </c>
      <c r="C428" s="127"/>
      <c r="D428" s="127"/>
      <c r="E428" s="120" t="str">
        <f>IFERROR(IF((VLOOKUP(C428,'Tabla 2-3-4-5'!$C$11:$D$13,2,FALSE)*(VLOOKUP('Matriz Nº2 Análisis'!D428,'Tabla 2-3-4-5'!$C$11:$D$13,2,FALSE)))&lt;3,"BAJO",IF((VLOOKUP(C428,'Tabla 2-3-4-5'!$C$11:$D$13,2,FALSE)*(VLOOKUP('Matriz Nº2 Análisis'!D428,'Tabla 2-3-4-5'!$C$11:$D$13,2,FALSE)))&gt;5,"ALTO","MEDIO")),"")</f>
        <v/>
      </c>
      <c r="F428" s="121" t="str">
        <f>IF(B428&lt;&gt;"",'Matriz Nº1 Identificación'!E428,"")</f>
        <v/>
      </c>
      <c r="G428" s="127"/>
      <c r="H428" s="127"/>
      <c r="I428" s="120" t="str">
        <f>IFERROR(IF((VLOOKUP(G428,'Tabla 2-3-4-5'!$C$11:$D$13,2,FALSE)*(VLOOKUP('Matriz Nº2 Análisis'!H428,'Tabla 2-3-4-5'!$C$11:$D$13,2,FALSE)))&lt;3,"BAJO",IF((VLOOKUP(G428,'Tabla 2-3-4-5'!$C$11:$D$13,2,FALSE)*(VLOOKUP('Matriz Nº2 Análisis'!H428,'Tabla 2-3-4-5'!$C$11:$D$13,2,FALSE)))&gt;5,"ALTO","MEDIO")),"")</f>
        <v/>
      </c>
      <c r="J428" s="2"/>
      <c r="K428" s="3"/>
      <c r="N428" s="3"/>
      <c r="O428" s="3"/>
      <c r="P428" s="3"/>
      <c r="Q428" s="3"/>
      <c r="R428" s="3"/>
      <c r="S428" s="3"/>
      <c r="T428" s="3"/>
      <c r="U428" s="3"/>
      <c r="V428" s="3"/>
      <c r="W428" s="3"/>
      <c r="X428" s="3"/>
      <c r="Y428" s="3"/>
      <c r="Z428" s="3"/>
      <c r="AA428" s="3"/>
      <c r="AB428" s="3"/>
      <c r="AC428" s="3"/>
    </row>
    <row r="429" spans="1:29" ht="83.25" customHeight="1" x14ac:dyDescent="0.35">
      <c r="A429" s="119" t="str">
        <f>'Matriz Nº1 Identificación'!A429</f>
        <v>47. 6</v>
      </c>
      <c r="B429" s="120" t="str">
        <f>IF('Matriz Nº1 Identificación'!B429&lt;&gt;"",'Matriz Nº1 Identificación'!F429,"")</f>
        <v/>
      </c>
      <c r="C429" s="127"/>
      <c r="D429" s="127"/>
      <c r="E429" s="120" t="str">
        <f>IFERROR(IF((VLOOKUP(C429,'Tabla 2-3-4-5'!$C$11:$D$13,2,FALSE)*(VLOOKUP('Matriz Nº2 Análisis'!D429,'Tabla 2-3-4-5'!$C$11:$D$13,2,FALSE)))&lt;3,"BAJO",IF((VLOOKUP(C429,'Tabla 2-3-4-5'!$C$11:$D$13,2,FALSE)*(VLOOKUP('Matriz Nº2 Análisis'!D429,'Tabla 2-3-4-5'!$C$11:$D$13,2,FALSE)))&gt;5,"ALTO","MEDIO")),"")</f>
        <v/>
      </c>
      <c r="F429" s="121" t="str">
        <f>IF(B429&lt;&gt;"",'Matriz Nº1 Identificación'!E429,"")</f>
        <v/>
      </c>
      <c r="G429" s="127"/>
      <c r="H429" s="127"/>
      <c r="I429" s="120" t="str">
        <f>IFERROR(IF((VLOOKUP(G429,'Tabla 2-3-4-5'!$C$11:$D$13,2,FALSE)*(VLOOKUP('Matriz Nº2 Análisis'!H429,'Tabla 2-3-4-5'!$C$11:$D$13,2,FALSE)))&lt;3,"BAJO",IF((VLOOKUP(G429,'Tabla 2-3-4-5'!$C$11:$D$13,2,FALSE)*(VLOOKUP('Matriz Nº2 Análisis'!H429,'Tabla 2-3-4-5'!$C$11:$D$13,2,FALSE)))&gt;5,"ALTO","MEDIO")),"")</f>
        <v/>
      </c>
      <c r="J429" s="2"/>
      <c r="K429" s="3"/>
      <c r="N429" s="3"/>
      <c r="O429" s="3"/>
      <c r="P429" s="3"/>
      <c r="Q429" s="3"/>
      <c r="R429" s="3"/>
      <c r="S429" s="3"/>
      <c r="T429" s="3"/>
      <c r="U429" s="3"/>
      <c r="V429" s="3"/>
      <c r="W429" s="3"/>
      <c r="X429" s="3"/>
      <c r="Y429" s="3"/>
      <c r="Z429" s="3"/>
      <c r="AA429" s="3"/>
      <c r="AB429" s="3"/>
      <c r="AC429" s="3"/>
    </row>
    <row r="430" spans="1:29" ht="83.25" customHeight="1" thickBot="1" x14ac:dyDescent="0.4">
      <c r="A430" s="119" t="str">
        <f>'Matriz Nº1 Identificación'!A430</f>
        <v>47. 7</v>
      </c>
      <c r="B430" s="120" t="str">
        <f>IF('Matriz Nº1 Identificación'!B430&lt;&gt;"",'Matriz Nº1 Identificación'!F430,"")</f>
        <v/>
      </c>
      <c r="C430" s="127"/>
      <c r="D430" s="127"/>
      <c r="E430" s="120" t="str">
        <f>IFERROR(IF((VLOOKUP(C430,'Tabla 2-3-4-5'!$C$11:$D$13,2,FALSE)*(VLOOKUP('Matriz Nº2 Análisis'!D430,'Tabla 2-3-4-5'!$C$11:$D$13,2,FALSE)))&lt;3,"BAJO",IF((VLOOKUP(C430,'Tabla 2-3-4-5'!$C$11:$D$13,2,FALSE)*(VLOOKUP('Matriz Nº2 Análisis'!D430,'Tabla 2-3-4-5'!$C$11:$D$13,2,FALSE)))&gt;5,"ALTO","MEDIO")),"")</f>
        <v/>
      </c>
      <c r="F430" s="121" t="str">
        <f>IF(B430&lt;&gt;"",'Matriz Nº1 Identificación'!E430,"")</f>
        <v/>
      </c>
      <c r="G430" s="127"/>
      <c r="H430" s="127"/>
      <c r="I430" s="120" t="str">
        <f>IFERROR(IF((VLOOKUP(G430,'Tabla 2-3-4-5'!$C$11:$D$13,2,FALSE)*(VLOOKUP('Matriz Nº2 Análisis'!H430,'Tabla 2-3-4-5'!$C$11:$D$13,2,FALSE)))&lt;3,"BAJO",IF((VLOOKUP(G430,'Tabla 2-3-4-5'!$C$11:$D$13,2,FALSE)*(VLOOKUP('Matriz Nº2 Análisis'!H430,'Tabla 2-3-4-5'!$C$11:$D$13,2,FALSE)))&gt;5,"ALTO","MEDIO")),"")</f>
        <v/>
      </c>
      <c r="J430" s="2"/>
      <c r="K430" s="3"/>
      <c r="N430" s="3"/>
      <c r="O430" s="3"/>
      <c r="P430" s="3"/>
      <c r="Q430" s="3"/>
      <c r="R430" s="3"/>
      <c r="S430" s="3"/>
      <c r="T430" s="3"/>
      <c r="U430" s="3"/>
      <c r="V430" s="3"/>
      <c r="W430" s="3"/>
      <c r="X430" s="3"/>
      <c r="Y430" s="3"/>
      <c r="Z430" s="3"/>
      <c r="AA430" s="3"/>
      <c r="AB430" s="3"/>
      <c r="AC430" s="3"/>
    </row>
    <row r="431" spans="1:29" ht="39.9" customHeight="1" thickBot="1" x14ac:dyDescent="0.4">
      <c r="A431" s="181" t="str">
        <f>'Matriz Nº1 Identificación'!A431</f>
        <v xml:space="preserve">Objetivo Estratégico: </v>
      </c>
      <c r="B431" s="477">
        <f>+'Matriz Nº1 Identificación'!B431:H431</f>
        <v>0</v>
      </c>
      <c r="C431" s="478"/>
      <c r="D431" s="478"/>
      <c r="E431" s="478"/>
      <c r="F431" s="478"/>
      <c r="G431" s="478"/>
      <c r="H431" s="478"/>
      <c r="I431" s="479"/>
      <c r="J431" s="117"/>
    </row>
    <row r="432" spans="1:29" ht="39.9" customHeight="1" x14ac:dyDescent="0.35">
      <c r="A432" s="182" t="str">
        <f>'Matriz Nº1 Identificación'!A432</f>
        <v>Objetivo táctico</v>
      </c>
      <c r="B432" s="480" t="str">
        <f>+'Matriz Nº1 Identificación'!B432:H432</f>
        <v xml:space="preserve">48. </v>
      </c>
      <c r="C432" s="481"/>
      <c r="D432" s="481"/>
      <c r="E432" s="481"/>
      <c r="F432" s="481"/>
      <c r="G432" s="481"/>
      <c r="H432" s="481"/>
      <c r="I432" s="482"/>
      <c r="J432" s="117"/>
    </row>
    <row r="433" spans="1:29" ht="83.25" customHeight="1" x14ac:dyDescent="0.35">
      <c r="A433" s="119" t="str">
        <f>'Matriz Nº1 Identificación'!A433</f>
        <v>48. 1</v>
      </c>
      <c r="B433" s="120" t="str">
        <f>IF('Matriz Nº1 Identificación'!B433&lt;&gt;"",'Matriz Nº1 Identificación'!F433,"")</f>
        <v/>
      </c>
      <c r="C433" s="127"/>
      <c r="D433" s="127"/>
      <c r="E433" s="120" t="str">
        <f>IFERROR(IF((VLOOKUP(C433,'Tabla 2-3-4-5'!$C$11:$D$13,2,FALSE)*(VLOOKUP('Matriz Nº2 Análisis'!D433,'Tabla 2-3-4-5'!$C$11:$D$13,2,FALSE)))&lt;3,"BAJO",IF((VLOOKUP(C433,'Tabla 2-3-4-5'!$C$11:$D$13,2,FALSE)*(VLOOKUP('Matriz Nº2 Análisis'!D433,'Tabla 2-3-4-5'!$C$11:$D$13,2,FALSE)))&gt;5,"ALTO","MEDIO")),"")</f>
        <v/>
      </c>
      <c r="F433" s="121" t="str">
        <f>IF(B433&lt;&gt;"",'Matriz Nº1 Identificación'!E433,"")</f>
        <v/>
      </c>
      <c r="G433" s="127"/>
      <c r="H433" s="127"/>
      <c r="I433" s="120" t="str">
        <f>IFERROR(IF((VLOOKUP(G433,'Tabla 2-3-4-5'!$C$11:$D$13,2,FALSE)*(VLOOKUP('Matriz Nº2 Análisis'!H433,'Tabla 2-3-4-5'!$C$11:$D$13,2,FALSE)))&lt;3,"BAJO",IF((VLOOKUP(G433,'Tabla 2-3-4-5'!$C$11:$D$13,2,FALSE)*(VLOOKUP('Matriz Nº2 Análisis'!H433,'Tabla 2-3-4-5'!$C$11:$D$13,2,FALSE)))&gt;5,"ALTO","MEDIO")),"")</f>
        <v/>
      </c>
      <c r="J433" s="2"/>
      <c r="K433" s="3"/>
      <c r="N433" s="3"/>
      <c r="O433" s="3"/>
      <c r="P433" s="3"/>
      <c r="Q433" s="3"/>
      <c r="R433" s="3"/>
      <c r="S433" s="3"/>
      <c r="T433" s="3"/>
      <c r="U433" s="3"/>
      <c r="V433" s="3"/>
      <c r="W433" s="3"/>
      <c r="X433" s="3"/>
      <c r="Y433" s="3"/>
      <c r="Z433" s="3"/>
      <c r="AA433" s="3"/>
      <c r="AB433" s="3"/>
      <c r="AC433" s="3"/>
    </row>
    <row r="434" spans="1:29" ht="83.25" customHeight="1" x14ac:dyDescent="0.35">
      <c r="A434" s="119" t="str">
        <f>'Matriz Nº1 Identificación'!A434</f>
        <v>48. 2</v>
      </c>
      <c r="B434" s="120" t="str">
        <f>IF('Matriz Nº1 Identificación'!B434&lt;&gt;"",'Matriz Nº1 Identificación'!F434,"")</f>
        <v/>
      </c>
      <c r="C434" s="127"/>
      <c r="D434" s="127"/>
      <c r="E434" s="120" t="str">
        <f>IFERROR(IF((VLOOKUP(C434,'Tabla 2-3-4-5'!$C$11:$D$13,2,FALSE)*(VLOOKUP('Matriz Nº2 Análisis'!D434,'Tabla 2-3-4-5'!$C$11:$D$13,2,FALSE)))&lt;3,"BAJO",IF((VLOOKUP(C434,'Tabla 2-3-4-5'!$C$11:$D$13,2,FALSE)*(VLOOKUP('Matriz Nº2 Análisis'!D434,'Tabla 2-3-4-5'!$C$11:$D$13,2,FALSE)))&gt;5,"ALTO","MEDIO")),"")</f>
        <v/>
      </c>
      <c r="F434" s="121" t="str">
        <f>IF(B434&lt;&gt;"",'Matriz Nº1 Identificación'!E434,"")</f>
        <v/>
      </c>
      <c r="G434" s="127"/>
      <c r="H434" s="127"/>
      <c r="I434" s="120" t="str">
        <f>IFERROR(IF((VLOOKUP(G434,'Tabla 2-3-4-5'!$C$11:$D$13,2,FALSE)*(VLOOKUP('Matriz Nº2 Análisis'!H434,'Tabla 2-3-4-5'!$C$11:$D$13,2,FALSE)))&lt;3,"BAJO",IF((VLOOKUP(G434,'Tabla 2-3-4-5'!$C$11:$D$13,2,FALSE)*(VLOOKUP('Matriz Nº2 Análisis'!H434,'Tabla 2-3-4-5'!$C$11:$D$13,2,FALSE)))&gt;5,"ALTO","MEDIO")),"")</f>
        <v/>
      </c>
      <c r="J434" s="2"/>
      <c r="K434" s="3"/>
      <c r="N434" s="3"/>
      <c r="O434" s="3"/>
      <c r="P434" s="3"/>
      <c r="Q434" s="3"/>
      <c r="R434" s="3"/>
      <c r="S434" s="3"/>
      <c r="T434" s="3"/>
      <c r="U434" s="3"/>
      <c r="V434" s="3"/>
      <c r="W434" s="3"/>
      <c r="X434" s="3"/>
      <c r="Y434" s="3"/>
      <c r="Z434" s="3"/>
      <c r="AA434" s="3"/>
      <c r="AB434" s="3"/>
      <c r="AC434" s="3"/>
    </row>
    <row r="435" spans="1:29" ht="83.25" customHeight="1" x14ac:dyDescent="0.35">
      <c r="A435" s="119" t="str">
        <f>'Matriz Nº1 Identificación'!A435</f>
        <v>48. 3</v>
      </c>
      <c r="B435" s="120" t="str">
        <f>IF('Matriz Nº1 Identificación'!B435&lt;&gt;"",'Matriz Nº1 Identificación'!F435,"")</f>
        <v/>
      </c>
      <c r="C435" s="127"/>
      <c r="D435" s="127"/>
      <c r="E435" s="120" t="str">
        <f>IFERROR(IF((VLOOKUP(C435,'Tabla 2-3-4-5'!$C$11:$D$13,2,FALSE)*(VLOOKUP('Matriz Nº2 Análisis'!D435,'Tabla 2-3-4-5'!$C$11:$D$13,2,FALSE)))&lt;3,"BAJO",IF((VLOOKUP(C435,'Tabla 2-3-4-5'!$C$11:$D$13,2,FALSE)*(VLOOKUP('Matriz Nº2 Análisis'!D435,'Tabla 2-3-4-5'!$C$11:$D$13,2,FALSE)))&gt;5,"ALTO","MEDIO")),"")</f>
        <v/>
      </c>
      <c r="F435" s="121" t="str">
        <f>IF(B435&lt;&gt;"",'Matriz Nº1 Identificación'!E435,"")</f>
        <v/>
      </c>
      <c r="G435" s="127"/>
      <c r="H435" s="127"/>
      <c r="I435" s="120" t="str">
        <f>IFERROR(IF((VLOOKUP(G435,'Tabla 2-3-4-5'!$C$11:$D$13,2,FALSE)*(VLOOKUP('Matriz Nº2 Análisis'!H435,'Tabla 2-3-4-5'!$C$11:$D$13,2,FALSE)))&lt;3,"BAJO",IF((VLOOKUP(G435,'Tabla 2-3-4-5'!$C$11:$D$13,2,FALSE)*(VLOOKUP('Matriz Nº2 Análisis'!H435,'Tabla 2-3-4-5'!$C$11:$D$13,2,FALSE)))&gt;5,"ALTO","MEDIO")),"")</f>
        <v/>
      </c>
      <c r="J435" s="2"/>
      <c r="K435" s="3"/>
      <c r="N435" s="3"/>
      <c r="O435" s="3"/>
      <c r="P435" s="3"/>
      <c r="Q435" s="3"/>
      <c r="R435" s="3"/>
      <c r="S435" s="3"/>
      <c r="T435" s="3"/>
      <c r="U435" s="3"/>
      <c r="V435" s="3"/>
      <c r="W435" s="3"/>
      <c r="X435" s="3"/>
      <c r="Y435" s="3"/>
      <c r="Z435" s="3"/>
      <c r="AA435" s="3"/>
      <c r="AB435" s="3"/>
      <c r="AC435" s="3"/>
    </row>
    <row r="436" spans="1:29" ht="83.25" customHeight="1" x14ac:dyDescent="0.35">
      <c r="A436" s="119" t="str">
        <f>'Matriz Nº1 Identificación'!A436</f>
        <v>48. 4</v>
      </c>
      <c r="B436" s="120" t="str">
        <f>IF('Matriz Nº1 Identificación'!B436&lt;&gt;"",'Matriz Nº1 Identificación'!F436,"")</f>
        <v/>
      </c>
      <c r="C436" s="127"/>
      <c r="D436" s="127"/>
      <c r="E436" s="120" t="str">
        <f>IFERROR(IF((VLOOKUP(C436,'Tabla 2-3-4-5'!$C$11:$D$13,2,FALSE)*(VLOOKUP('Matriz Nº2 Análisis'!D436,'Tabla 2-3-4-5'!$C$11:$D$13,2,FALSE)))&lt;3,"BAJO",IF((VLOOKUP(C436,'Tabla 2-3-4-5'!$C$11:$D$13,2,FALSE)*(VLOOKUP('Matriz Nº2 Análisis'!D436,'Tabla 2-3-4-5'!$C$11:$D$13,2,FALSE)))&gt;5,"ALTO","MEDIO")),"")</f>
        <v/>
      </c>
      <c r="F436" s="121" t="str">
        <f>IF(B436&lt;&gt;"",'Matriz Nº1 Identificación'!E436,"")</f>
        <v/>
      </c>
      <c r="G436" s="127"/>
      <c r="H436" s="127"/>
      <c r="I436" s="120" t="str">
        <f>IFERROR(IF((VLOOKUP(G436,'Tabla 2-3-4-5'!$C$11:$D$13,2,FALSE)*(VLOOKUP('Matriz Nº2 Análisis'!H436,'Tabla 2-3-4-5'!$C$11:$D$13,2,FALSE)))&lt;3,"BAJO",IF((VLOOKUP(G436,'Tabla 2-3-4-5'!$C$11:$D$13,2,FALSE)*(VLOOKUP('Matriz Nº2 Análisis'!H436,'Tabla 2-3-4-5'!$C$11:$D$13,2,FALSE)))&gt;5,"ALTO","MEDIO")),"")</f>
        <v/>
      </c>
      <c r="J436" s="2"/>
      <c r="K436" s="3"/>
      <c r="N436" s="3"/>
      <c r="O436" s="3"/>
      <c r="P436" s="3"/>
      <c r="Q436" s="3"/>
      <c r="R436" s="3"/>
      <c r="S436" s="3"/>
      <c r="T436" s="3"/>
      <c r="U436" s="3"/>
      <c r="V436" s="3"/>
      <c r="W436" s="3"/>
      <c r="X436" s="3"/>
      <c r="Y436" s="3"/>
      <c r="Z436" s="3"/>
      <c r="AA436" s="3"/>
      <c r="AB436" s="3"/>
      <c r="AC436" s="3"/>
    </row>
    <row r="437" spans="1:29" ht="83.25" customHeight="1" x14ac:dyDescent="0.35">
      <c r="A437" s="119" t="str">
        <f>'Matriz Nº1 Identificación'!A437</f>
        <v>48. 5</v>
      </c>
      <c r="B437" s="120" t="str">
        <f>IF('Matriz Nº1 Identificación'!B437&lt;&gt;"",'Matriz Nº1 Identificación'!F437,"")</f>
        <v/>
      </c>
      <c r="C437" s="127"/>
      <c r="D437" s="127"/>
      <c r="E437" s="120" t="str">
        <f>IFERROR(IF((VLOOKUP(C437,'Tabla 2-3-4-5'!$C$11:$D$13,2,FALSE)*(VLOOKUP('Matriz Nº2 Análisis'!D437,'Tabla 2-3-4-5'!$C$11:$D$13,2,FALSE)))&lt;3,"BAJO",IF((VLOOKUP(C437,'Tabla 2-3-4-5'!$C$11:$D$13,2,FALSE)*(VLOOKUP('Matriz Nº2 Análisis'!D437,'Tabla 2-3-4-5'!$C$11:$D$13,2,FALSE)))&gt;5,"ALTO","MEDIO")),"")</f>
        <v/>
      </c>
      <c r="F437" s="121" t="str">
        <f>IF(B437&lt;&gt;"",'Matriz Nº1 Identificación'!E437,"")</f>
        <v/>
      </c>
      <c r="G437" s="127"/>
      <c r="H437" s="127"/>
      <c r="I437" s="120" t="str">
        <f>IFERROR(IF((VLOOKUP(G437,'Tabla 2-3-4-5'!$C$11:$D$13,2,FALSE)*(VLOOKUP('Matriz Nº2 Análisis'!H437,'Tabla 2-3-4-5'!$C$11:$D$13,2,FALSE)))&lt;3,"BAJO",IF((VLOOKUP(G437,'Tabla 2-3-4-5'!$C$11:$D$13,2,FALSE)*(VLOOKUP('Matriz Nº2 Análisis'!H437,'Tabla 2-3-4-5'!$C$11:$D$13,2,FALSE)))&gt;5,"ALTO","MEDIO")),"")</f>
        <v/>
      </c>
      <c r="J437" s="2"/>
      <c r="K437" s="3"/>
      <c r="N437" s="3"/>
      <c r="O437" s="3"/>
      <c r="P437" s="3"/>
      <c r="Q437" s="3"/>
      <c r="R437" s="3"/>
      <c r="S437" s="3"/>
      <c r="T437" s="3"/>
      <c r="U437" s="3"/>
      <c r="V437" s="3"/>
      <c r="W437" s="3"/>
      <c r="X437" s="3"/>
      <c r="Y437" s="3"/>
      <c r="Z437" s="3"/>
      <c r="AA437" s="3"/>
      <c r="AB437" s="3"/>
      <c r="AC437" s="3"/>
    </row>
    <row r="438" spans="1:29" ht="83.25" customHeight="1" x14ac:dyDescent="0.35">
      <c r="A438" s="119" t="str">
        <f>'Matriz Nº1 Identificación'!A438</f>
        <v>48. 6</v>
      </c>
      <c r="B438" s="120" t="str">
        <f>IF('Matriz Nº1 Identificación'!B438&lt;&gt;"",'Matriz Nº1 Identificación'!F438,"")</f>
        <v/>
      </c>
      <c r="C438" s="127"/>
      <c r="D438" s="127"/>
      <c r="E438" s="120" t="str">
        <f>IFERROR(IF((VLOOKUP(C438,'Tabla 2-3-4-5'!$C$11:$D$13,2,FALSE)*(VLOOKUP('Matriz Nº2 Análisis'!D438,'Tabla 2-3-4-5'!$C$11:$D$13,2,FALSE)))&lt;3,"BAJO",IF((VLOOKUP(C438,'Tabla 2-3-4-5'!$C$11:$D$13,2,FALSE)*(VLOOKUP('Matriz Nº2 Análisis'!D438,'Tabla 2-3-4-5'!$C$11:$D$13,2,FALSE)))&gt;5,"ALTO","MEDIO")),"")</f>
        <v/>
      </c>
      <c r="F438" s="121" t="str">
        <f>IF(B438&lt;&gt;"",'Matriz Nº1 Identificación'!E438,"")</f>
        <v/>
      </c>
      <c r="G438" s="127"/>
      <c r="H438" s="127"/>
      <c r="I438" s="120" t="str">
        <f>IFERROR(IF((VLOOKUP(G438,'Tabla 2-3-4-5'!$C$11:$D$13,2,FALSE)*(VLOOKUP('Matriz Nº2 Análisis'!H438,'Tabla 2-3-4-5'!$C$11:$D$13,2,FALSE)))&lt;3,"BAJO",IF((VLOOKUP(G438,'Tabla 2-3-4-5'!$C$11:$D$13,2,FALSE)*(VLOOKUP('Matriz Nº2 Análisis'!H438,'Tabla 2-3-4-5'!$C$11:$D$13,2,FALSE)))&gt;5,"ALTO","MEDIO")),"")</f>
        <v/>
      </c>
      <c r="J438" s="2"/>
      <c r="K438" s="3"/>
      <c r="N438" s="3"/>
      <c r="O438" s="3"/>
      <c r="P438" s="3"/>
      <c r="Q438" s="3"/>
      <c r="R438" s="3"/>
      <c r="S438" s="3"/>
      <c r="T438" s="3"/>
      <c r="U438" s="3"/>
      <c r="V438" s="3"/>
      <c r="W438" s="3"/>
      <c r="X438" s="3"/>
      <c r="Y438" s="3"/>
      <c r="Z438" s="3"/>
      <c r="AA438" s="3"/>
      <c r="AB438" s="3"/>
      <c r="AC438" s="3"/>
    </row>
    <row r="439" spans="1:29" ht="83.25" customHeight="1" thickBot="1" x14ac:dyDescent="0.4">
      <c r="A439" s="119" t="str">
        <f>'Matriz Nº1 Identificación'!A439</f>
        <v>48. 7</v>
      </c>
      <c r="B439" s="120" t="str">
        <f>IF('Matriz Nº1 Identificación'!B439&lt;&gt;"",'Matriz Nº1 Identificación'!F439,"")</f>
        <v/>
      </c>
      <c r="C439" s="127"/>
      <c r="D439" s="127"/>
      <c r="E439" s="120" t="str">
        <f>IFERROR(IF((VLOOKUP(C439,'Tabla 2-3-4-5'!$C$11:$D$13,2,FALSE)*(VLOOKUP('Matriz Nº2 Análisis'!D439,'Tabla 2-3-4-5'!$C$11:$D$13,2,FALSE)))&lt;3,"BAJO",IF((VLOOKUP(C439,'Tabla 2-3-4-5'!$C$11:$D$13,2,FALSE)*(VLOOKUP('Matriz Nº2 Análisis'!D439,'Tabla 2-3-4-5'!$C$11:$D$13,2,FALSE)))&gt;5,"ALTO","MEDIO")),"")</f>
        <v/>
      </c>
      <c r="F439" s="121" t="str">
        <f>IF(B439&lt;&gt;"",'Matriz Nº1 Identificación'!E439,"")</f>
        <v/>
      </c>
      <c r="G439" s="127"/>
      <c r="H439" s="127"/>
      <c r="I439" s="120" t="str">
        <f>IFERROR(IF((VLOOKUP(G439,'Tabla 2-3-4-5'!$C$11:$D$13,2,FALSE)*(VLOOKUP('Matriz Nº2 Análisis'!H439,'Tabla 2-3-4-5'!$C$11:$D$13,2,FALSE)))&lt;3,"BAJO",IF((VLOOKUP(G439,'Tabla 2-3-4-5'!$C$11:$D$13,2,FALSE)*(VLOOKUP('Matriz Nº2 Análisis'!H439,'Tabla 2-3-4-5'!$C$11:$D$13,2,FALSE)))&gt;5,"ALTO","MEDIO")),"")</f>
        <v/>
      </c>
      <c r="J439" s="2"/>
      <c r="K439" s="3"/>
      <c r="N439" s="3"/>
      <c r="O439" s="3"/>
      <c r="P439" s="3"/>
      <c r="Q439" s="3"/>
      <c r="R439" s="3"/>
      <c r="S439" s="3"/>
      <c r="T439" s="3"/>
      <c r="U439" s="3"/>
      <c r="V439" s="3"/>
      <c r="W439" s="3"/>
      <c r="X439" s="3"/>
      <c r="Y439" s="3"/>
      <c r="Z439" s="3"/>
      <c r="AA439" s="3"/>
      <c r="AB439" s="3"/>
      <c r="AC439" s="3"/>
    </row>
    <row r="440" spans="1:29" ht="39.9" customHeight="1" thickBot="1" x14ac:dyDescent="0.4">
      <c r="A440" s="181" t="str">
        <f>'Matriz Nº1 Identificación'!A440</f>
        <v xml:space="preserve">Objetivo Estratégico: </v>
      </c>
      <c r="B440" s="477">
        <f>+'Matriz Nº1 Identificación'!B440:H440</f>
        <v>0</v>
      </c>
      <c r="C440" s="478"/>
      <c r="D440" s="478"/>
      <c r="E440" s="478"/>
      <c r="F440" s="478"/>
      <c r="G440" s="478"/>
      <c r="H440" s="478"/>
      <c r="I440" s="479"/>
      <c r="J440" s="117"/>
    </row>
    <row r="441" spans="1:29" ht="39.9" customHeight="1" x14ac:dyDescent="0.35">
      <c r="A441" s="182" t="str">
        <f>'Matriz Nº1 Identificación'!A441</f>
        <v>Objetivo táctico</v>
      </c>
      <c r="B441" s="480" t="str">
        <f>+'Matriz Nº1 Identificación'!B441:H441</f>
        <v xml:space="preserve">49. </v>
      </c>
      <c r="C441" s="481"/>
      <c r="D441" s="481"/>
      <c r="E441" s="481"/>
      <c r="F441" s="481"/>
      <c r="G441" s="481"/>
      <c r="H441" s="481"/>
      <c r="I441" s="482"/>
      <c r="J441" s="117"/>
    </row>
    <row r="442" spans="1:29" ht="83.25" customHeight="1" x14ac:dyDescent="0.35">
      <c r="A442" s="119" t="str">
        <f>'Matriz Nº1 Identificación'!A442</f>
        <v>49. 1</v>
      </c>
      <c r="B442" s="120" t="str">
        <f>IF('Matriz Nº1 Identificación'!B442&lt;&gt;"",'Matriz Nº1 Identificación'!F442,"")</f>
        <v/>
      </c>
      <c r="C442" s="127"/>
      <c r="D442" s="127"/>
      <c r="E442" s="120" t="str">
        <f>IFERROR(IF((VLOOKUP(C442,'Tabla 2-3-4-5'!$C$11:$D$13,2,FALSE)*(VLOOKUP('Matriz Nº2 Análisis'!D442,'Tabla 2-3-4-5'!$C$11:$D$13,2,FALSE)))&lt;3,"BAJO",IF((VLOOKUP(C442,'Tabla 2-3-4-5'!$C$11:$D$13,2,FALSE)*(VLOOKUP('Matriz Nº2 Análisis'!D442,'Tabla 2-3-4-5'!$C$11:$D$13,2,FALSE)))&gt;5,"ALTO","MEDIO")),"")</f>
        <v/>
      </c>
      <c r="F442" s="121" t="str">
        <f>IF(B442&lt;&gt;"",'Matriz Nº1 Identificación'!E442,"")</f>
        <v/>
      </c>
      <c r="G442" s="127"/>
      <c r="H442" s="127"/>
      <c r="I442" s="120" t="str">
        <f>IFERROR(IF((VLOOKUP(G442,'Tabla 2-3-4-5'!$C$11:$D$13,2,FALSE)*(VLOOKUP('Matriz Nº2 Análisis'!H442,'Tabla 2-3-4-5'!$C$11:$D$13,2,FALSE)))&lt;3,"BAJO",IF((VLOOKUP(G442,'Tabla 2-3-4-5'!$C$11:$D$13,2,FALSE)*(VLOOKUP('Matriz Nº2 Análisis'!H442,'Tabla 2-3-4-5'!$C$11:$D$13,2,FALSE)))&gt;5,"ALTO","MEDIO")),"")</f>
        <v/>
      </c>
      <c r="J442" s="2"/>
      <c r="K442" s="3"/>
      <c r="N442" s="3"/>
      <c r="O442" s="3"/>
      <c r="P442" s="3"/>
      <c r="Q442" s="3"/>
      <c r="R442" s="3"/>
      <c r="S442" s="3"/>
      <c r="T442" s="3"/>
      <c r="U442" s="3"/>
      <c r="V442" s="3"/>
      <c r="W442" s="3"/>
      <c r="X442" s="3"/>
      <c r="Y442" s="3"/>
      <c r="Z442" s="3"/>
      <c r="AA442" s="3"/>
      <c r="AB442" s="3"/>
      <c r="AC442" s="3"/>
    </row>
    <row r="443" spans="1:29" ht="83.25" customHeight="1" x14ac:dyDescent="0.35">
      <c r="A443" s="119" t="str">
        <f>'Matriz Nº1 Identificación'!A443</f>
        <v>49. 2</v>
      </c>
      <c r="B443" s="120" t="str">
        <f>IF('Matriz Nº1 Identificación'!B443&lt;&gt;"",'Matriz Nº1 Identificación'!F443,"")</f>
        <v/>
      </c>
      <c r="C443" s="127"/>
      <c r="D443" s="127"/>
      <c r="E443" s="120" t="str">
        <f>IFERROR(IF((VLOOKUP(C443,'Tabla 2-3-4-5'!$C$11:$D$13,2,FALSE)*(VLOOKUP('Matriz Nº2 Análisis'!D443,'Tabla 2-3-4-5'!$C$11:$D$13,2,FALSE)))&lt;3,"BAJO",IF((VLOOKUP(C443,'Tabla 2-3-4-5'!$C$11:$D$13,2,FALSE)*(VLOOKUP('Matriz Nº2 Análisis'!D443,'Tabla 2-3-4-5'!$C$11:$D$13,2,FALSE)))&gt;5,"ALTO","MEDIO")),"")</f>
        <v/>
      </c>
      <c r="F443" s="121" t="str">
        <f>IF(B443&lt;&gt;"",'Matriz Nº1 Identificación'!E443,"")</f>
        <v/>
      </c>
      <c r="G443" s="127"/>
      <c r="H443" s="127"/>
      <c r="I443" s="120" t="str">
        <f>IFERROR(IF((VLOOKUP(G443,'Tabla 2-3-4-5'!$C$11:$D$13,2,FALSE)*(VLOOKUP('Matriz Nº2 Análisis'!H443,'Tabla 2-3-4-5'!$C$11:$D$13,2,FALSE)))&lt;3,"BAJO",IF((VLOOKUP(G443,'Tabla 2-3-4-5'!$C$11:$D$13,2,FALSE)*(VLOOKUP('Matriz Nº2 Análisis'!H443,'Tabla 2-3-4-5'!$C$11:$D$13,2,FALSE)))&gt;5,"ALTO","MEDIO")),"")</f>
        <v/>
      </c>
      <c r="J443" s="2"/>
      <c r="K443" s="3"/>
      <c r="N443" s="3"/>
      <c r="O443" s="3"/>
      <c r="P443" s="3"/>
      <c r="Q443" s="3"/>
      <c r="R443" s="3"/>
      <c r="S443" s="3"/>
      <c r="T443" s="3"/>
      <c r="U443" s="3"/>
      <c r="V443" s="3"/>
      <c r="W443" s="3"/>
      <c r="X443" s="3"/>
      <c r="Y443" s="3"/>
      <c r="Z443" s="3"/>
      <c r="AA443" s="3"/>
      <c r="AB443" s="3"/>
      <c r="AC443" s="3"/>
    </row>
    <row r="444" spans="1:29" ht="83.25" customHeight="1" x14ac:dyDescent="0.35">
      <c r="A444" s="119" t="str">
        <f>'Matriz Nº1 Identificación'!A444</f>
        <v>49. 3</v>
      </c>
      <c r="B444" s="120" t="str">
        <f>IF('Matriz Nº1 Identificación'!B444&lt;&gt;"",'Matriz Nº1 Identificación'!F444,"")</f>
        <v/>
      </c>
      <c r="C444" s="127"/>
      <c r="D444" s="127"/>
      <c r="E444" s="120" t="str">
        <f>IFERROR(IF((VLOOKUP(C444,'Tabla 2-3-4-5'!$C$11:$D$13,2,FALSE)*(VLOOKUP('Matriz Nº2 Análisis'!D444,'Tabla 2-3-4-5'!$C$11:$D$13,2,FALSE)))&lt;3,"BAJO",IF((VLOOKUP(C444,'Tabla 2-3-4-5'!$C$11:$D$13,2,FALSE)*(VLOOKUP('Matriz Nº2 Análisis'!D444,'Tabla 2-3-4-5'!$C$11:$D$13,2,FALSE)))&gt;5,"ALTO","MEDIO")),"")</f>
        <v/>
      </c>
      <c r="F444" s="121" t="str">
        <f>IF(B444&lt;&gt;"",'Matriz Nº1 Identificación'!E444,"")</f>
        <v/>
      </c>
      <c r="G444" s="127"/>
      <c r="H444" s="127"/>
      <c r="I444" s="120" t="str">
        <f>IFERROR(IF((VLOOKUP(G444,'Tabla 2-3-4-5'!$C$11:$D$13,2,FALSE)*(VLOOKUP('Matriz Nº2 Análisis'!H444,'Tabla 2-3-4-5'!$C$11:$D$13,2,FALSE)))&lt;3,"BAJO",IF((VLOOKUP(G444,'Tabla 2-3-4-5'!$C$11:$D$13,2,FALSE)*(VLOOKUP('Matriz Nº2 Análisis'!H444,'Tabla 2-3-4-5'!$C$11:$D$13,2,FALSE)))&gt;5,"ALTO","MEDIO")),"")</f>
        <v/>
      </c>
      <c r="J444" s="2"/>
      <c r="K444" s="3"/>
      <c r="N444" s="3"/>
      <c r="O444" s="3"/>
      <c r="P444" s="3"/>
      <c r="Q444" s="3"/>
      <c r="R444" s="3"/>
      <c r="S444" s="3"/>
      <c r="T444" s="3"/>
      <c r="U444" s="3"/>
      <c r="V444" s="3"/>
      <c r="W444" s="3"/>
      <c r="X444" s="3"/>
      <c r="Y444" s="3"/>
      <c r="Z444" s="3"/>
      <c r="AA444" s="3"/>
      <c r="AB444" s="3"/>
      <c r="AC444" s="3"/>
    </row>
    <row r="445" spans="1:29" ht="83.25" customHeight="1" x14ac:dyDescent="0.35">
      <c r="A445" s="119" t="str">
        <f>'Matriz Nº1 Identificación'!A445</f>
        <v>49. 4</v>
      </c>
      <c r="B445" s="120" t="str">
        <f>IF('Matriz Nº1 Identificación'!B445&lt;&gt;"",'Matriz Nº1 Identificación'!F445,"")</f>
        <v/>
      </c>
      <c r="C445" s="127"/>
      <c r="D445" s="127"/>
      <c r="E445" s="120" t="str">
        <f>IFERROR(IF((VLOOKUP(C445,'Tabla 2-3-4-5'!$C$11:$D$13,2,FALSE)*(VLOOKUP('Matriz Nº2 Análisis'!D445,'Tabla 2-3-4-5'!$C$11:$D$13,2,FALSE)))&lt;3,"BAJO",IF((VLOOKUP(C445,'Tabla 2-3-4-5'!$C$11:$D$13,2,FALSE)*(VLOOKUP('Matriz Nº2 Análisis'!D445,'Tabla 2-3-4-5'!$C$11:$D$13,2,FALSE)))&gt;5,"ALTO","MEDIO")),"")</f>
        <v/>
      </c>
      <c r="F445" s="121" t="str">
        <f>IF(B445&lt;&gt;"",'Matriz Nº1 Identificación'!E445,"")</f>
        <v/>
      </c>
      <c r="G445" s="127"/>
      <c r="H445" s="127"/>
      <c r="I445" s="120" t="str">
        <f>IFERROR(IF((VLOOKUP(G445,'Tabla 2-3-4-5'!$C$11:$D$13,2,FALSE)*(VLOOKUP('Matriz Nº2 Análisis'!H445,'Tabla 2-3-4-5'!$C$11:$D$13,2,FALSE)))&lt;3,"BAJO",IF((VLOOKUP(G445,'Tabla 2-3-4-5'!$C$11:$D$13,2,FALSE)*(VLOOKUP('Matriz Nº2 Análisis'!H445,'Tabla 2-3-4-5'!$C$11:$D$13,2,FALSE)))&gt;5,"ALTO","MEDIO")),"")</f>
        <v/>
      </c>
      <c r="J445" s="2"/>
      <c r="K445" s="3"/>
      <c r="N445" s="3"/>
      <c r="O445" s="3"/>
      <c r="P445" s="3"/>
      <c r="Q445" s="3"/>
      <c r="R445" s="3"/>
      <c r="S445" s="3"/>
      <c r="T445" s="3"/>
      <c r="U445" s="3"/>
      <c r="V445" s="3"/>
      <c r="W445" s="3"/>
      <c r="X445" s="3"/>
      <c r="Y445" s="3"/>
      <c r="Z445" s="3"/>
      <c r="AA445" s="3"/>
      <c r="AB445" s="3"/>
      <c r="AC445" s="3"/>
    </row>
    <row r="446" spans="1:29" ht="83.25" customHeight="1" x14ac:dyDescent="0.35">
      <c r="A446" s="119" t="str">
        <f>'Matriz Nº1 Identificación'!A446</f>
        <v>49. 5</v>
      </c>
      <c r="B446" s="120" t="str">
        <f>IF('Matriz Nº1 Identificación'!B446&lt;&gt;"",'Matriz Nº1 Identificación'!F446,"")</f>
        <v/>
      </c>
      <c r="C446" s="127"/>
      <c r="D446" s="127"/>
      <c r="E446" s="120" t="str">
        <f>IFERROR(IF((VLOOKUP(C446,'Tabla 2-3-4-5'!$C$11:$D$13,2,FALSE)*(VLOOKUP('Matriz Nº2 Análisis'!D446,'Tabla 2-3-4-5'!$C$11:$D$13,2,FALSE)))&lt;3,"BAJO",IF((VLOOKUP(C446,'Tabla 2-3-4-5'!$C$11:$D$13,2,FALSE)*(VLOOKUP('Matriz Nº2 Análisis'!D446,'Tabla 2-3-4-5'!$C$11:$D$13,2,FALSE)))&gt;5,"ALTO","MEDIO")),"")</f>
        <v/>
      </c>
      <c r="F446" s="121" t="str">
        <f>IF(B446&lt;&gt;"",'Matriz Nº1 Identificación'!E446,"")</f>
        <v/>
      </c>
      <c r="G446" s="127"/>
      <c r="H446" s="127"/>
      <c r="I446" s="120" t="str">
        <f>IFERROR(IF((VLOOKUP(G446,'Tabla 2-3-4-5'!$C$11:$D$13,2,FALSE)*(VLOOKUP('Matriz Nº2 Análisis'!H446,'Tabla 2-3-4-5'!$C$11:$D$13,2,FALSE)))&lt;3,"BAJO",IF((VLOOKUP(G446,'Tabla 2-3-4-5'!$C$11:$D$13,2,FALSE)*(VLOOKUP('Matriz Nº2 Análisis'!H446,'Tabla 2-3-4-5'!$C$11:$D$13,2,FALSE)))&gt;5,"ALTO","MEDIO")),"")</f>
        <v/>
      </c>
      <c r="J446" s="2"/>
      <c r="K446" s="3"/>
      <c r="N446" s="3"/>
      <c r="O446" s="3"/>
      <c r="P446" s="3"/>
      <c r="Q446" s="3"/>
      <c r="R446" s="3"/>
      <c r="S446" s="3"/>
      <c r="T446" s="3"/>
      <c r="U446" s="3"/>
      <c r="V446" s="3"/>
      <c r="W446" s="3"/>
      <c r="X446" s="3"/>
      <c r="Y446" s="3"/>
      <c r="Z446" s="3"/>
      <c r="AA446" s="3"/>
      <c r="AB446" s="3"/>
      <c r="AC446" s="3"/>
    </row>
    <row r="447" spans="1:29" ht="83.25" customHeight="1" x14ac:dyDescent="0.35">
      <c r="A447" s="119" t="str">
        <f>'Matriz Nº1 Identificación'!A447</f>
        <v>49. 6</v>
      </c>
      <c r="B447" s="120" t="str">
        <f>IF('Matriz Nº1 Identificación'!B447&lt;&gt;"",'Matriz Nº1 Identificación'!F447,"")</f>
        <v/>
      </c>
      <c r="C447" s="127"/>
      <c r="D447" s="127"/>
      <c r="E447" s="120" t="str">
        <f>IFERROR(IF((VLOOKUP(C447,'Tabla 2-3-4-5'!$C$11:$D$13,2,FALSE)*(VLOOKUP('Matriz Nº2 Análisis'!D447,'Tabla 2-3-4-5'!$C$11:$D$13,2,FALSE)))&lt;3,"BAJO",IF((VLOOKUP(C447,'Tabla 2-3-4-5'!$C$11:$D$13,2,FALSE)*(VLOOKUP('Matriz Nº2 Análisis'!D447,'Tabla 2-3-4-5'!$C$11:$D$13,2,FALSE)))&gt;5,"ALTO","MEDIO")),"")</f>
        <v/>
      </c>
      <c r="F447" s="121" t="str">
        <f>IF(B447&lt;&gt;"",'Matriz Nº1 Identificación'!E447,"")</f>
        <v/>
      </c>
      <c r="G447" s="127"/>
      <c r="H447" s="127"/>
      <c r="I447" s="120" t="str">
        <f>IFERROR(IF((VLOOKUP(G447,'Tabla 2-3-4-5'!$C$11:$D$13,2,FALSE)*(VLOOKUP('Matriz Nº2 Análisis'!H447,'Tabla 2-3-4-5'!$C$11:$D$13,2,FALSE)))&lt;3,"BAJO",IF((VLOOKUP(G447,'Tabla 2-3-4-5'!$C$11:$D$13,2,FALSE)*(VLOOKUP('Matriz Nº2 Análisis'!H447,'Tabla 2-3-4-5'!$C$11:$D$13,2,FALSE)))&gt;5,"ALTO","MEDIO")),"")</f>
        <v/>
      </c>
      <c r="J447" s="2"/>
      <c r="K447" s="3"/>
      <c r="N447" s="3"/>
      <c r="O447" s="3"/>
      <c r="P447" s="3"/>
      <c r="Q447" s="3"/>
      <c r="R447" s="3"/>
      <c r="S447" s="3"/>
      <c r="T447" s="3"/>
      <c r="U447" s="3"/>
      <c r="V447" s="3"/>
      <c r="W447" s="3"/>
      <c r="X447" s="3"/>
      <c r="Y447" s="3"/>
      <c r="Z447" s="3"/>
      <c r="AA447" s="3"/>
      <c r="AB447" s="3"/>
      <c r="AC447" s="3"/>
    </row>
    <row r="448" spans="1:29" ht="83.25" customHeight="1" thickBot="1" x14ac:dyDescent="0.4">
      <c r="A448" s="119" t="str">
        <f>'Matriz Nº1 Identificación'!A448</f>
        <v>49. 7</v>
      </c>
      <c r="B448" s="120" t="str">
        <f>IF('Matriz Nº1 Identificación'!B448&lt;&gt;"",'Matriz Nº1 Identificación'!F448,"")</f>
        <v/>
      </c>
      <c r="C448" s="127"/>
      <c r="D448" s="127"/>
      <c r="E448" s="120" t="str">
        <f>IFERROR(IF((VLOOKUP(C448,'Tabla 2-3-4-5'!$C$11:$D$13,2,FALSE)*(VLOOKUP('Matriz Nº2 Análisis'!D448,'Tabla 2-3-4-5'!$C$11:$D$13,2,FALSE)))&lt;3,"BAJO",IF((VLOOKUP(C448,'Tabla 2-3-4-5'!$C$11:$D$13,2,FALSE)*(VLOOKUP('Matriz Nº2 Análisis'!D448,'Tabla 2-3-4-5'!$C$11:$D$13,2,FALSE)))&gt;5,"ALTO","MEDIO")),"")</f>
        <v/>
      </c>
      <c r="F448" s="121" t="str">
        <f>IF(B448&lt;&gt;"",'Matriz Nº1 Identificación'!E448,"")</f>
        <v/>
      </c>
      <c r="G448" s="127"/>
      <c r="H448" s="127"/>
      <c r="I448" s="120" t="str">
        <f>IFERROR(IF((VLOOKUP(G448,'Tabla 2-3-4-5'!$C$11:$D$13,2,FALSE)*(VLOOKUP('Matriz Nº2 Análisis'!H448,'Tabla 2-3-4-5'!$C$11:$D$13,2,FALSE)))&lt;3,"BAJO",IF((VLOOKUP(G448,'Tabla 2-3-4-5'!$C$11:$D$13,2,FALSE)*(VLOOKUP('Matriz Nº2 Análisis'!H448,'Tabla 2-3-4-5'!$C$11:$D$13,2,FALSE)))&gt;5,"ALTO","MEDIO")),"")</f>
        <v/>
      </c>
      <c r="J448" s="2"/>
      <c r="K448" s="3"/>
      <c r="N448" s="3"/>
      <c r="O448" s="3"/>
      <c r="P448" s="3"/>
      <c r="Q448" s="3"/>
      <c r="R448" s="3"/>
      <c r="S448" s="3"/>
      <c r="T448" s="3"/>
      <c r="U448" s="3"/>
      <c r="V448" s="3"/>
      <c r="W448" s="3"/>
      <c r="X448" s="3"/>
      <c r="Y448" s="3"/>
      <c r="Z448" s="3"/>
      <c r="AA448" s="3"/>
      <c r="AB448" s="3"/>
      <c r="AC448" s="3"/>
    </row>
    <row r="449" spans="1:29" ht="39.9" customHeight="1" thickBot="1" x14ac:dyDescent="0.4">
      <c r="A449" s="181" t="str">
        <f>'Matriz Nº1 Identificación'!A449</f>
        <v xml:space="preserve">Objetivo Estratégico: </v>
      </c>
      <c r="B449" s="477">
        <f>+'Matriz Nº1 Identificación'!B449:H449</f>
        <v>0</v>
      </c>
      <c r="C449" s="478"/>
      <c r="D449" s="478"/>
      <c r="E449" s="478"/>
      <c r="F449" s="478"/>
      <c r="G449" s="478"/>
      <c r="H449" s="478"/>
      <c r="I449" s="479"/>
      <c r="J449" s="117"/>
    </row>
    <row r="450" spans="1:29" ht="39.9" customHeight="1" x14ac:dyDescent="0.35">
      <c r="A450" s="182" t="str">
        <f>'Matriz Nº1 Identificación'!A450</f>
        <v>Objetivo táctico</v>
      </c>
      <c r="B450" s="480" t="str">
        <f>+'Matriz Nº1 Identificación'!B450:H450</f>
        <v xml:space="preserve">50. </v>
      </c>
      <c r="C450" s="481"/>
      <c r="D450" s="481"/>
      <c r="E450" s="481"/>
      <c r="F450" s="481"/>
      <c r="G450" s="481"/>
      <c r="H450" s="481"/>
      <c r="I450" s="482"/>
      <c r="J450" s="117"/>
    </row>
    <row r="451" spans="1:29" ht="83.25" customHeight="1" x14ac:dyDescent="0.35">
      <c r="A451" s="119" t="str">
        <f>'Matriz Nº1 Identificación'!A451</f>
        <v>50. 1</v>
      </c>
      <c r="B451" s="120" t="str">
        <f>IF('Matriz Nº1 Identificación'!B451&lt;&gt;"",'Matriz Nº1 Identificación'!F451,"")</f>
        <v/>
      </c>
      <c r="C451" s="127"/>
      <c r="D451" s="127"/>
      <c r="E451" s="120" t="str">
        <f>IFERROR(IF((VLOOKUP(C451,'Tabla 2-3-4-5'!$C$11:$D$13,2,FALSE)*(VLOOKUP('Matriz Nº2 Análisis'!D451,'Tabla 2-3-4-5'!$C$11:$D$13,2,FALSE)))&lt;3,"BAJO",IF((VLOOKUP(C451,'Tabla 2-3-4-5'!$C$11:$D$13,2,FALSE)*(VLOOKUP('Matriz Nº2 Análisis'!D451,'Tabla 2-3-4-5'!$C$11:$D$13,2,FALSE)))&gt;5,"ALTO","MEDIO")),"")</f>
        <v/>
      </c>
      <c r="F451" s="121" t="str">
        <f>IF(B451&lt;&gt;"",'Matriz Nº1 Identificación'!E451,"")</f>
        <v/>
      </c>
      <c r="G451" s="127"/>
      <c r="H451" s="127"/>
      <c r="I451" s="120" t="str">
        <f>IFERROR(IF((VLOOKUP(G451,'Tabla 2-3-4-5'!$C$11:$D$13,2,FALSE)*(VLOOKUP('Matriz Nº2 Análisis'!H451,'Tabla 2-3-4-5'!$C$11:$D$13,2,FALSE)))&lt;3,"BAJO",IF((VLOOKUP(G451,'Tabla 2-3-4-5'!$C$11:$D$13,2,FALSE)*(VLOOKUP('Matriz Nº2 Análisis'!H451,'Tabla 2-3-4-5'!$C$11:$D$13,2,FALSE)))&gt;5,"ALTO","MEDIO")),"")</f>
        <v/>
      </c>
      <c r="J451" s="2"/>
      <c r="K451" s="3"/>
      <c r="N451" s="3"/>
      <c r="O451" s="3"/>
      <c r="P451" s="3"/>
      <c r="Q451" s="3"/>
      <c r="R451" s="3"/>
      <c r="S451" s="3"/>
      <c r="T451" s="3"/>
      <c r="U451" s="3"/>
      <c r="V451" s="3"/>
      <c r="W451" s="3"/>
      <c r="X451" s="3"/>
      <c r="Y451" s="3"/>
      <c r="Z451" s="3"/>
      <c r="AA451" s="3"/>
      <c r="AB451" s="3"/>
      <c r="AC451" s="3"/>
    </row>
    <row r="452" spans="1:29" ht="83.25" customHeight="1" x14ac:dyDescent="0.35">
      <c r="A452" s="119" t="str">
        <f>'Matriz Nº1 Identificación'!A452</f>
        <v>50. 2</v>
      </c>
      <c r="B452" s="120" t="str">
        <f>IF('Matriz Nº1 Identificación'!B452&lt;&gt;"",'Matriz Nº1 Identificación'!F452,"")</f>
        <v/>
      </c>
      <c r="C452" s="127"/>
      <c r="D452" s="127"/>
      <c r="E452" s="120" t="str">
        <f>IFERROR(IF((VLOOKUP(C452,'Tabla 2-3-4-5'!$C$11:$D$13,2,FALSE)*(VLOOKUP('Matriz Nº2 Análisis'!D452,'Tabla 2-3-4-5'!$C$11:$D$13,2,FALSE)))&lt;3,"BAJO",IF((VLOOKUP(C452,'Tabla 2-3-4-5'!$C$11:$D$13,2,FALSE)*(VLOOKUP('Matriz Nº2 Análisis'!D452,'Tabla 2-3-4-5'!$C$11:$D$13,2,FALSE)))&gt;5,"ALTO","MEDIO")),"")</f>
        <v/>
      </c>
      <c r="F452" s="121" t="str">
        <f>IF(B452&lt;&gt;"",'Matriz Nº1 Identificación'!E452,"")</f>
        <v/>
      </c>
      <c r="G452" s="127"/>
      <c r="H452" s="127"/>
      <c r="I452" s="120" t="str">
        <f>IFERROR(IF((VLOOKUP(G452,'Tabla 2-3-4-5'!$C$11:$D$13,2,FALSE)*(VLOOKUP('Matriz Nº2 Análisis'!H452,'Tabla 2-3-4-5'!$C$11:$D$13,2,FALSE)))&lt;3,"BAJO",IF((VLOOKUP(G452,'Tabla 2-3-4-5'!$C$11:$D$13,2,FALSE)*(VLOOKUP('Matriz Nº2 Análisis'!H452,'Tabla 2-3-4-5'!$C$11:$D$13,2,FALSE)))&gt;5,"ALTO","MEDIO")),"")</f>
        <v/>
      </c>
      <c r="J452" s="2"/>
      <c r="K452" s="3"/>
      <c r="N452" s="3"/>
      <c r="O452" s="3"/>
      <c r="P452" s="3"/>
      <c r="Q452" s="3"/>
      <c r="R452" s="3"/>
      <c r="S452" s="3"/>
      <c r="T452" s="3"/>
      <c r="U452" s="3"/>
      <c r="V452" s="3"/>
      <c r="W452" s="3"/>
      <c r="X452" s="3"/>
      <c r="Y452" s="3"/>
      <c r="Z452" s="3"/>
      <c r="AA452" s="3"/>
      <c r="AB452" s="3"/>
      <c r="AC452" s="3"/>
    </row>
    <row r="453" spans="1:29" ht="83.25" customHeight="1" x14ac:dyDescent="0.35">
      <c r="A453" s="119" t="str">
        <f>'Matriz Nº1 Identificación'!A453</f>
        <v>50. 3</v>
      </c>
      <c r="B453" s="120" t="str">
        <f>IF('Matriz Nº1 Identificación'!B453&lt;&gt;"",'Matriz Nº1 Identificación'!F453,"")</f>
        <v/>
      </c>
      <c r="C453" s="127"/>
      <c r="D453" s="127"/>
      <c r="E453" s="120" t="str">
        <f>IFERROR(IF((VLOOKUP(C453,'Tabla 2-3-4-5'!$C$11:$D$13,2,FALSE)*(VLOOKUP('Matriz Nº2 Análisis'!D453,'Tabla 2-3-4-5'!$C$11:$D$13,2,FALSE)))&lt;3,"BAJO",IF((VLOOKUP(C453,'Tabla 2-3-4-5'!$C$11:$D$13,2,FALSE)*(VLOOKUP('Matriz Nº2 Análisis'!D453,'Tabla 2-3-4-5'!$C$11:$D$13,2,FALSE)))&gt;5,"ALTO","MEDIO")),"")</f>
        <v/>
      </c>
      <c r="F453" s="121" t="str">
        <f>IF(B453&lt;&gt;"",'Matriz Nº1 Identificación'!E453,"")</f>
        <v/>
      </c>
      <c r="G453" s="127"/>
      <c r="H453" s="127"/>
      <c r="I453" s="120" t="str">
        <f>IFERROR(IF((VLOOKUP(G453,'Tabla 2-3-4-5'!$C$11:$D$13,2,FALSE)*(VLOOKUP('Matriz Nº2 Análisis'!H453,'Tabla 2-3-4-5'!$C$11:$D$13,2,FALSE)))&lt;3,"BAJO",IF((VLOOKUP(G453,'Tabla 2-3-4-5'!$C$11:$D$13,2,FALSE)*(VLOOKUP('Matriz Nº2 Análisis'!H453,'Tabla 2-3-4-5'!$C$11:$D$13,2,FALSE)))&gt;5,"ALTO","MEDIO")),"")</f>
        <v/>
      </c>
      <c r="J453" s="2"/>
      <c r="K453" s="3"/>
      <c r="N453" s="3"/>
      <c r="O453" s="3"/>
      <c r="P453" s="3"/>
      <c r="Q453" s="3"/>
      <c r="R453" s="3"/>
      <c r="S453" s="3"/>
      <c r="T453" s="3"/>
      <c r="U453" s="3"/>
      <c r="V453" s="3"/>
      <c r="W453" s="3"/>
      <c r="X453" s="3"/>
      <c r="Y453" s="3"/>
      <c r="Z453" s="3"/>
      <c r="AA453" s="3"/>
      <c r="AB453" s="3"/>
      <c r="AC453" s="3"/>
    </row>
    <row r="454" spans="1:29" ht="83.25" customHeight="1" x14ac:dyDescent="0.35">
      <c r="A454" s="119" t="str">
        <f>'Matriz Nº1 Identificación'!A454</f>
        <v>50. 4</v>
      </c>
      <c r="B454" s="120" t="str">
        <f>IF('Matriz Nº1 Identificación'!B454&lt;&gt;"",'Matriz Nº1 Identificación'!F454,"")</f>
        <v/>
      </c>
      <c r="C454" s="127"/>
      <c r="D454" s="127"/>
      <c r="E454" s="120" t="str">
        <f>IFERROR(IF((VLOOKUP(C454,'Tabla 2-3-4-5'!$C$11:$D$13,2,FALSE)*(VLOOKUP('Matriz Nº2 Análisis'!D454,'Tabla 2-3-4-5'!$C$11:$D$13,2,FALSE)))&lt;3,"BAJO",IF((VLOOKUP(C454,'Tabla 2-3-4-5'!$C$11:$D$13,2,FALSE)*(VLOOKUP('Matriz Nº2 Análisis'!D454,'Tabla 2-3-4-5'!$C$11:$D$13,2,FALSE)))&gt;5,"ALTO","MEDIO")),"")</f>
        <v/>
      </c>
      <c r="F454" s="121" t="str">
        <f>IF(B454&lt;&gt;"",'Matriz Nº1 Identificación'!E454,"")</f>
        <v/>
      </c>
      <c r="G454" s="127"/>
      <c r="H454" s="127"/>
      <c r="I454" s="120" t="str">
        <f>IFERROR(IF((VLOOKUP(G454,'Tabla 2-3-4-5'!$C$11:$D$13,2,FALSE)*(VLOOKUP('Matriz Nº2 Análisis'!H454,'Tabla 2-3-4-5'!$C$11:$D$13,2,FALSE)))&lt;3,"BAJO",IF((VLOOKUP(G454,'Tabla 2-3-4-5'!$C$11:$D$13,2,FALSE)*(VLOOKUP('Matriz Nº2 Análisis'!H454,'Tabla 2-3-4-5'!$C$11:$D$13,2,FALSE)))&gt;5,"ALTO","MEDIO")),"")</f>
        <v/>
      </c>
      <c r="J454" s="2"/>
      <c r="K454" s="3"/>
      <c r="N454" s="3"/>
      <c r="O454" s="3"/>
      <c r="P454" s="3"/>
      <c r="Q454" s="3"/>
      <c r="R454" s="3"/>
      <c r="S454" s="3"/>
      <c r="T454" s="3"/>
      <c r="U454" s="3"/>
      <c r="V454" s="3"/>
      <c r="W454" s="3"/>
      <c r="X454" s="3"/>
      <c r="Y454" s="3"/>
      <c r="Z454" s="3"/>
      <c r="AA454" s="3"/>
      <c r="AB454" s="3"/>
      <c r="AC454" s="3"/>
    </row>
    <row r="455" spans="1:29" ht="83.25" customHeight="1" x14ac:dyDescent="0.35">
      <c r="A455" s="119" t="str">
        <f>'Matriz Nº1 Identificación'!A455</f>
        <v>50. 5</v>
      </c>
      <c r="B455" s="120" t="str">
        <f>IF('Matriz Nº1 Identificación'!B455&lt;&gt;"",'Matriz Nº1 Identificación'!F455,"")</f>
        <v/>
      </c>
      <c r="C455" s="127"/>
      <c r="D455" s="127"/>
      <c r="E455" s="120" t="str">
        <f>IFERROR(IF((VLOOKUP(C455,'Tabla 2-3-4-5'!$C$11:$D$13,2,FALSE)*(VLOOKUP('Matriz Nº2 Análisis'!D455,'Tabla 2-3-4-5'!$C$11:$D$13,2,FALSE)))&lt;3,"BAJO",IF((VLOOKUP(C455,'Tabla 2-3-4-5'!$C$11:$D$13,2,FALSE)*(VLOOKUP('Matriz Nº2 Análisis'!D455,'Tabla 2-3-4-5'!$C$11:$D$13,2,FALSE)))&gt;5,"ALTO","MEDIO")),"")</f>
        <v/>
      </c>
      <c r="F455" s="121" t="str">
        <f>IF(B455&lt;&gt;"",'Matriz Nº1 Identificación'!E455,"")</f>
        <v/>
      </c>
      <c r="G455" s="127"/>
      <c r="H455" s="127"/>
      <c r="I455" s="120" t="str">
        <f>IFERROR(IF((VLOOKUP(G455,'Tabla 2-3-4-5'!$C$11:$D$13,2,FALSE)*(VLOOKUP('Matriz Nº2 Análisis'!H455,'Tabla 2-3-4-5'!$C$11:$D$13,2,FALSE)))&lt;3,"BAJO",IF((VLOOKUP(G455,'Tabla 2-3-4-5'!$C$11:$D$13,2,FALSE)*(VLOOKUP('Matriz Nº2 Análisis'!H455,'Tabla 2-3-4-5'!$C$11:$D$13,2,FALSE)))&gt;5,"ALTO","MEDIO")),"")</f>
        <v/>
      </c>
      <c r="J455" s="2"/>
      <c r="K455" s="3"/>
      <c r="N455" s="3"/>
      <c r="O455" s="3"/>
      <c r="P455" s="3"/>
      <c r="Q455" s="3"/>
      <c r="R455" s="3"/>
      <c r="S455" s="3"/>
      <c r="T455" s="3"/>
      <c r="U455" s="3"/>
      <c r="V455" s="3"/>
      <c r="W455" s="3"/>
      <c r="X455" s="3"/>
      <c r="Y455" s="3"/>
      <c r="Z455" s="3"/>
      <c r="AA455" s="3"/>
      <c r="AB455" s="3"/>
      <c r="AC455" s="3"/>
    </row>
    <row r="456" spans="1:29" ht="83.25" customHeight="1" x14ac:dyDescent="0.35">
      <c r="A456" s="119" t="str">
        <f>'Matriz Nº1 Identificación'!A456</f>
        <v>50. 6</v>
      </c>
      <c r="B456" s="120" t="str">
        <f>IF('Matriz Nº1 Identificación'!B456&lt;&gt;"",'Matriz Nº1 Identificación'!F456,"")</f>
        <v/>
      </c>
      <c r="C456" s="127"/>
      <c r="D456" s="127"/>
      <c r="E456" s="120" t="str">
        <f>IFERROR(IF((VLOOKUP(C456,'Tabla 2-3-4-5'!$C$11:$D$13,2,FALSE)*(VLOOKUP('Matriz Nº2 Análisis'!D456,'Tabla 2-3-4-5'!$C$11:$D$13,2,FALSE)))&lt;3,"BAJO",IF((VLOOKUP(C456,'Tabla 2-3-4-5'!$C$11:$D$13,2,FALSE)*(VLOOKUP('Matriz Nº2 Análisis'!D456,'Tabla 2-3-4-5'!$C$11:$D$13,2,FALSE)))&gt;5,"ALTO","MEDIO")),"")</f>
        <v/>
      </c>
      <c r="F456" s="121" t="str">
        <f>IF(B456&lt;&gt;"",'Matriz Nº1 Identificación'!E456,"")</f>
        <v/>
      </c>
      <c r="G456" s="127"/>
      <c r="H456" s="127"/>
      <c r="I456" s="120" t="str">
        <f>IFERROR(IF((VLOOKUP(G456,'Tabla 2-3-4-5'!$C$11:$D$13,2,FALSE)*(VLOOKUP('Matriz Nº2 Análisis'!H456,'Tabla 2-3-4-5'!$C$11:$D$13,2,FALSE)))&lt;3,"BAJO",IF((VLOOKUP(G456,'Tabla 2-3-4-5'!$C$11:$D$13,2,FALSE)*(VLOOKUP('Matriz Nº2 Análisis'!H456,'Tabla 2-3-4-5'!$C$11:$D$13,2,FALSE)))&gt;5,"ALTO","MEDIO")),"")</f>
        <v/>
      </c>
      <c r="J456" s="2"/>
      <c r="K456" s="3"/>
      <c r="N456" s="3"/>
      <c r="O456" s="3"/>
      <c r="P456" s="3"/>
      <c r="Q456" s="3"/>
      <c r="R456" s="3"/>
      <c r="S456" s="3"/>
      <c r="T456" s="3"/>
      <c r="U456" s="3"/>
      <c r="V456" s="3"/>
      <c r="W456" s="3"/>
      <c r="X456" s="3"/>
      <c r="Y456" s="3"/>
      <c r="Z456" s="3"/>
      <c r="AA456" s="3"/>
      <c r="AB456" s="3"/>
      <c r="AC456" s="3"/>
    </row>
    <row r="457" spans="1:29" ht="83.25" customHeight="1" thickBot="1" x14ac:dyDescent="0.4">
      <c r="A457" s="119" t="str">
        <f>'Matriz Nº1 Identificación'!A457</f>
        <v>50. 7</v>
      </c>
      <c r="B457" s="120" t="str">
        <f>IF('Matriz Nº1 Identificación'!B457&lt;&gt;"",'Matriz Nº1 Identificación'!F457,"")</f>
        <v/>
      </c>
      <c r="C457" s="127"/>
      <c r="D457" s="127"/>
      <c r="E457" s="120" t="str">
        <f>IFERROR(IF((VLOOKUP(C457,'Tabla 2-3-4-5'!$C$11:$D$13,2,FALSE)*(VLOOKUP('Matriz Nº2 Análisis'!D457,'Tabla 2-3-4-5'!$C$11:$D$13,2,FALSE)))&lt;3,"BAJO",IF((VLOOKUP(C457,'Tabla 2-3-4-5'!$C$11:$D$13,2,FALSE)*(VLOOKUP('Matriz Nº2 Análisis'!D457,'Tabla 2-3-4-5'!$C$11:$D$13,2,FALSE)))&gt;5,"ALTO","MEDIO")),"")</f>
        <v/>
      </c>
      <c r="F457" s="121" t="str">
        <f>IF(B457&lt;&gt;"",'Matriz Nº1 Identificación'!E457,"")</f>
        <v/>
      </c>
      <c r="G457" s="127"/>
      <c r="H457" s="127"/>
      <c r="I457" s="120" t="str">
        <f>IFERROR(IF((VLOOKUP(G457,'Tabla 2-3-4-5'!$C$11:$D$13,2,FALSE)*(VLOOKUP('Matriz Nº2 Análisis'!H457,'Tabla 2-3-4-5'!$C$11:$D$13,2,FALSE)))&lt;3,"BAJO",IF((VLOOKUP(G457,'Tabla 2-3-4-5'!$C$11:$D$13,2,FALSE)*(VLOOKUP('Matriz Nº2 Análisis'!H457,'Tabla 2-3-4-5'!$C$11:$D$13,2,FALSE)))&gt;5,"ALTO","MEDIO")),"")</f>
        <v/>
      </c>
      <c r="J457" s="2"/>
      <c r="K457" s="3"/>
      <c r="N457" s="3"/>
      <c r="O457" s="3"/>
      <c r="P457" s="3"/>
      <c r="Q457" s="3"/>
      <c r="R457" s="3"/>
      <c r="S457" s="3"/>
      <c r="T457" s="3"/>
      <c r="U457" s="3"/>
      <c r="V457" s="3"/>
      <c r="W457" s="3"/>
      <c r="X457" s="3"/>
      <c r="Y457" s="3"/>
      <c r="Z457" s="3"/>
      <c r="AA457" s="3"/>
      <c r="AB457" s="3"/>
      <c r="AC457" s="3"/>
    </row>
    <row r="458" spans="1:29" ht="39.9" customHeight="1" thickBot="1" x14ac:dyDescent="0.4">
      <c r="A458" s="181" t="str">
        <f>'Matriz Nº1 Identificación'!A458</f>
        <v xml:space="preserve">Objetivo Estratégico: </v>
      </c>
      <c r="B458" s="477">
        <f>+'Matriz Nº1 Identificación'!B458:H458</f>
        <v>0</v>
      </c>
      <c r="C458" s="478"/>
      <c r="D458" s="478"/>
      <c r="E458" s="478"/>
      <c r="F458" s="478"/>
      <c r="G458" s="478"/>
      <c r="H458" s="478"/>
      <c r="I458" s="479"/>
      <c r="J458" s="117"/>
    </row>
    <row r="459" spans="1:29" ht="39.9" customHeight="1" x14ac:dyDescent="0.35">
      <c r="A459" s="182" t="str">
        <f>'Matriz Nº1 Identificación'!A459</f>
        <v>Objetivo táctico</v>
      </c>
      <c r="B459" s="480" t="str">
        <f>+'Matriz Nº1 Identificación'!B459:H459</f>
        <v xml:space="preserve">51. </v>
      </c>
      <c r="C459" s="481"/>
      <c r="D459" s="481"/>
      <c r="E459" s="481"/>
      <c r="F459" s="481"/>
      <c r="G459" s="481"/>
      <c r="H459" s="481"/>
      <c r="I459" s="482"/>
      <c r="J459" s="117"/>
    </row>
    <row r="460" spans="1:29" ht="83.25" customHeight="1" x14ac:dyDescent="0.35">
      <c r="A460" s="119" t="str">
        <f>'Matriz Nº1 Identificación'!A460</f>
        <v>51. 1</v>
      </c>
      <c r="B460" s="120" t="str">
        <f>IF('Matriz Nº1 Identificación'!B460&lt;&gt;"",'Matriz Nº1 Identificación'!F460,"")</f>
        <v/>
      </c>
      <c r="C460" s="127"/>
      <c r="D460" s="127"/>
      <c r="E460" s="120" t="str">
        <f>IFERROR(IF((VLOOKUP(C460,'Tabla 2-3-4-5'!$C$11:$D$13,2,FALSE)*(VLOOKUP('Matriz Nº2 Análisis'!D460,'Tabla 2-3-4-5'!$C$11:$D$13,2,FALSE)))&lt;3,"BAJO",IF((VLOOKUP(C460,'Tabla 2-3-4-5'!$C$11:$D$13,2,FALSE)*(VLOOKUP('Matriz Nº2 Análisis'!D460,'Tabla 2-3-4-5'!$C$11:$D$13,2,FALSE)))&gt;5,"ALTO","MEDIO")),"")</f>
        <v/>
      </c>
      <c r="F460" s="121" t="str">
        <f>IF(B460&lt;&gt;"",'Matriz Nº1 Identificación'!E460,"")</f>
        <v/>
      </c>
      <c r="G460" s="127"/>
      <c r="H460" s="127"/>
      <c r="I460" s="120" t="str">
        <f>IFERROR(IF((VLOOKUP(G460,'Tabla 2-3-4-5'!$C$11:$D$13,2,FALSE)*(VLOOKUP('Matriz Nº2 Análisis'!H460,'Tabla 2-3-4-5'!$C$11:$D$13,2,FALSE)))&lt;3,"BAJO",IF((VLOOKUP(G460,'Tabla 2-3-4-5'!$C$11:$D$13,2,FALSE)*(VLOOKUP('Matriz Nº2 Análisis'!H460,'Tabla 2-3-4-5'!$C$11:$D$13,2,FALSE)))&gt;5,"ALTO","MEDIO")),"")</f>
        <v/>
      </c>
      <c r="J460" s="2"/>
      <c r="K460" s="3"/>
      <c r="N460" s="3"/>
      <c r="O460" s="3"/>
      <c r="P460" s="3"/>
      <c r="Q460" s="3"/>
      <c r="R460" s="3"/>
      <c r="S460" s="3"/>
      <c r="T460" s="3"/>
      <c r="U460" s="3"/>
      <c r="V460" s="3"/>
      <c r="W460" s="3"/>
      <c r="X460" s="3"/>
      <c r="Y460" s="3"/>
      <c r="Z460" s="3"/>
      <c r="AA460" s="3"/>
      <c r="AB460" s="3"/>
      <c r="AC460" s="3"/>
    </row>
    <row r="461" spans="1:29" ht="83.25" customHeight="1" x14ac:dyDescent="0.35">
      <c r="A461" s="119" t="str">
        <f>'Matriz Nº1 Identificación'!A461</f>
        <v>51. 2</v>
      </c>
      <c r="B461" s="120" t="str">
        <f>IF('Matriz Nº1 Identificación'!B461&lt;&gt;"",'Matriz Nº1 Identificación'!F461,"")</f>
        <v/>
      </c>
      <c r="C461" s="127"/>
      <c r="D461" s="127"/>
      <c r="E461" s="120" t="str">
        <f>IFERROR(IF((VLOOKUP(C461,'Tabla 2-3-4-5'!$C$11:$D$13,2,FALSE)*(VLOOKUP('Matriz Nº2 Análisis'!D461,'Tabla 2-3-4-5'!$C$11:$D$13,2,FALSE)))&lt;3,"BAJO",IF((VLOOKUP(C461,'Tabla 2-3-4-5'!$C$11:$D$13,2,FALSE)*(VLOOKUP('Matriz Nº2 Análisis'!D461,'Tabla 2-3-4-5'!$C$11:$D$13,2,FALSE)))&gt;5,"ALTO","MEDIO")),"")</f>
        <v/>
      </c>
      <c r="F461" s="121" t="str">
        <f>IF(B461&lt;&gt;"",'Matriz Nº1 Identificación'!E461,"")</f>
        <v/>
      </c>
      <c r="G461" s="127"/>
      <c r="H461" s="127"/>
      <c r="I461" s="120" t="str">
        <f>IFERROR(IF((VLOOKUP(G461,'Tabla 2-3-4-5'!$C$11:$D$13,2,FALSE)*(VLOOKUP('Matriz Nº2 Análisis'!H461,'Tabla 2-3-4-5'!$C$11:$D$13,2,FALSE)))&lt;3,"BAJO",IF((VLOOKUP(G461,'Tabla 2-3-4-5'!$C$11:$D$13,2,FALSE)*(VLOOKUP('Matriz Nº2 Análisis'!H461,'Tabla 2-3-4-5'!$C$11:$D$13,2,FALSE)))&gt;5,"ALTO","MEDIO")),"")</f>
        <v/>
      </c>
      <c r="J461" s="2"/>
      <c r="K461" s="3"/>
      <c r="N461" s="3"/>
      <c r="O461" s="3"/>
      <c r="P461" s="3"/>
      <c r="Q461" s="3"/>
      <c r="R461" s="3"/>
      <c r="S461" s="3"/>
      <c r="T461" s="3"/>
      <c r="U461" s="3"/>
      <c r="V461" s="3"/>
      <c r="W461" s="3"/>
      <c r="X461" s="3"/>
      <c r="Y461" s="3"/>
      <c r="Z461" s="3"/>
      <c r="AA461" s="3"/>
      <c r="AB461" s="3"/>
      <c r="AC461" s="3"/>
    </row>
    <row r="462" spans="1:29" ht="83.25" customHeight="1" x14ac:dyDescent="0.35">
      <c r="A462" s="119" t="str">
        <f>'Matriz Nº1 Identificación'!A462</f>
        <v>51. 3</v>
      </c>
      <c r="B462" s="120" t="str">
        <f>IF('Matriz Nº1 Identificación'!B462&lt;&gt;"",'Matriz Nº1 Identificación'!F462,"")</f>
        <v/>
      </c>
      <c r="C462" s="127"/>
      <c r="D462" s="127"/>
      <c r="E462" s="120" t="str">
        <f>IFERROR(IF((VLOOKUP(C462,'Tabla 2-3-4-5'!$C$11:$D$13,2,FALSE)*(VLOOKUP('Matriz Nº2 Análisis'!D462,'Tabla 2-3-4-5'!$C$11:$D$13,2,FALSE)))&lt;3,"BAJO",IF((VLOOKUP(C462,'Tabla 2-3-4-5'!$C$11:$D$13,2,FALSE)*(VLOOKUP('Matriz Nº2 Análisis'!D462,'Tabla 2-3-4-5'!$C$11:$D$13,2,FALSE)))&gt;5,"ALTO","MEDIO")),"")</f>
        <v/>
      </c>
      <c r="F462" s="121" t="str">
        <f>IF(B462&lt;&gt;"",'Matriz Nº1 Identificación'!E462,"")</f>
        <v/>
      </c>
      <c r="G462" s="127"/>
      <c r="H462" s="127"/>
      <c r="I462" s="120" t="str">
        <f>IFERROR(IF((VLOOKUP(G462,'Tabla 2-3-4-5'!$C$11:$D$13,2,FALSE)*(VLOOKUP('Matriz Nº2 Análisis'!H462,'Tabla 2-3-4-5'!$C$11:$D$13,2,FALSE)))&lt;3,"BAJO",IF((VLOOKUP(G462,'Tabla 2-3-4-5'!$C$11:$D$13,2,FALSE)*(VLOOKUP('Matriz Nº2 Análisis'!H462,'Tabla 2-3-4-5'!$C$11:$D$13,2,FALSE)))&gt;5,"ALTO","MEDIO")),"")</f>
        <v/>
      </c>
      <c r="J462" s="2"/>
      <c r="K462" s="3"/>
      <c r="N462" s="3"/>
      <c r="O462" s="3"/>
      <c r="P462" s="3"/>
      <c r="Q462" s="3"/>
      <c r="R462" s="3"/>
      <c r="S462" s="3"/>
      <c r="T462" s="3"/>
      <c r="U462" s="3"/>
      <c r="V462" s="3"/>
      <c r="W462" s="3"/>
      <c r="X462" s="3"/>
      <c r="Y462" s="3"/>
      <c r="Z462" s="3"/>
      <c r="AA462" s="3"/>
      <c r="AB462" s="3"/>
      <c r="AC462" s="3"/>
    </row>
    <row r="463" spans="1:29" ht="83.25" customHeight="1" x14ac:dyDescent="0.35">
      <c r="A463" s="119" t="str">
        <f>'Matriz Nº1 Identificación'!A463</f>
        <v>51. 4</v>
      </c>
      <c r="B463" s="120" t="str">
        <f>IF('Matriz Nº1 Identificación'!B463&lt;&gt;"",'Matriz Nº1 Identificación'!F463,"")</f>
        <v/>
      </c>
      <c r="C463" s="127"/>
      <c r="D463" s="127"/>
      <c r="E463" s="120" t="str">
        <f>IFERROR(IF((VLOOKUP(C463,'Tabla 2-3-4-5'!$C$11:$D$13,2,FALSE)*(VLOOKUP('Matriz Nº2 Análisis'!D463,'Tabla 2-3-4-5'!$C$11:$D$13,2,FALSE)))&lt;3,"BAJO",IF((VLOOKUP(C463,'Tabla 2-3-4-5'!$C$11:$D$13,2,FALSE)*(VLOOKUP('Matriz Nº2 Análisis'!D463,'Tabla 2-3-4-5'!$C$11:$D$13,2,FALSE)))&gt;5,"ALTO","MEDIO")),"")</f>
        <v/>
      </c>
      <c r="F463" s="121" t="str">
        <f>IF(B463&lt;&gt;"",'Matriz Nº1 Identificación'!E463,"")</f>
        <v/>
      </c>
      <c r="G463" s="127"/>
      <c r="H463" s="127"/>
      <c r="I463" s="120" t="str">
        <f>IFERROR(IF((VLOOKUP(G463,'Tabla 2-3-4-5'!$C$11:$D$13,2,FALSE)*(VLOOKUP('Matriz Nº2 Análisis'!H463,'Tabla 2-3-4-5'!$C$11:$D$13,2,FALSE)))&lt;3,"BAJO",IF((VLOOKUP(G463,'Tabla 2-3-4-5'!$C$11:$D$13,2,FALSE)*(VLOOKUP('Matriz Nº2 Análisis'!H463,'Tabla 2-3-4-5'!$C$11:$D$13,2,FALSE)))&gt;5,"ALTO","MEDIO")),"")</f>
        <v/>
      </c>
      <c r="J463" s="2"/>
      <c r="K463" s="3"/>
      <c r="N463" s="3"/>
      <c r="O463" s="3"/>
      <c r="P463" s="3"/>
      <c r="Q463" s="3"/>
      <c r="R463" s="3"/>
      <c r="S463" s="3"/>
      <c r="T463" s="3"/>
      <c r="U463" s="3"/>
      <c r="V463" s="3"/>
      <c r="W463" s="3"/>
      <c r="X463" s="3"/>
      <c r="Y463" s="3"/>
      <c r="Z463" s="3"/>
      <c r="AA463" s="3"/>
      <c r="AB463" s="3"/>
      <c r="AC463" s="3"/>
    </row>
    <row r="464" spans="1:29" ht="83.25" customHeight="1" x14ac:dyDescent="0.35">
      <c r="A464" s="119" t="str">
        <f>'Matriz Nº1 Identificación'!A464</f>
        <v>51. 5</v>
      </c>
      <c r="B464" s="120" t="str">
        <f>IF('Matriz Nº1 Identificación'!B464&lt;&gt;"",'Matriz Nº1 Identificación'!F464,"")</f>
        <v/>
      </c>
      <c r="C464" s="127"/>
      <c r="D464" s="127"/>
      <c r="E464" s="120" t="str">
        <f>IFERROR(IF((VLOOKUP(C464,'Tabla 2-3-4-5'!$C$11:$D$13,2,FALSE)*(VLOOKUP('Matriz Nº2 Análisis'!D464,'Tabla 2-3-4-5'!$C$11:$D$13,2,FALSE)))&lt;3,"BAJO",IF((VLOOKUP(C464,'Tabla 2-3-4-5'!$C$11:$D$13,2,FALSE)*(VLOOKUP('Matriz Nº2 Análisis'!D464,'Tabla 2-3-4-5'!$C$11:$D$13,2,FALSE)))&gt;5,"ALTO","MEDIO")),"")</f>
        <v/>
      </c>
      <c r="F464" s="121" t="str">
        <f>IF(B464&lt;&gt;"",'Matriz Nº1 Identificación'!E464,"")</f>
        <v/>
      </c>
      <c r="G464" s="127"/>
      <c r="H464" s="127"/>
      <c r="I464" s="120" t="str">
        <f>IFERROR(IF((VLOOKUP(G464,'Tabla 2-3-4-5'!$C$11:$D$13,2,FALSE)*(VLOOKUP('Matriz Nº2 Análisis'!H464,'Tabla 2-3-4-5'!$C$11:$D$13,2,FALSE)))&lt;3,"BAJO",IF((VLOOKUP(G464,'Tabla 2-3-4-5'!$C$11:$D$13,2,FALSE)*(VLOOKUP('Matriz Nº2 Análisis'!H464,'Tabla 2-3-4-5'!$C$11:$D$13,2,FALSE)))&gt;5,"ALTO","MEDIO")),"")</f>
        <v/>
      </c>
      <c r="J464" s="2"/>
      <c r="K464" s="3"/>
      <c r="N464" s="3"/>
      <c r="O464" s="3"/>
      <c r="P464" s="3"/>
      <c r="Q464" s="3"/>
      <c r="R464" s="3"/>
      <c r="S464" s="3"/>
      <c r="T464" s="3"/>
      <c r="U464" s="3"/>
      <c r="V464" s="3"/>
      <c r="W464" s="3"/>
      <c r="X464" s="3"/>
      <c r="Y464" s="3"/>
      <c r="Z464" s="3"/>
      <c r="AA464" s="3"/>
      <c r="AB464" s="3"/>
      <c r="AC464" s="3"/>
    </row>
    <row r="465" spans="1:29" ht="83.25" customHeight="1" x14ac:dyDescent="0.35">
      <c r="A465" s="119" t="str">
        <f>'Matriz Nº1 Identificación'!A465</f>
        <v>51. 6</v>
      </c>
      <c r="B465" s="120" t="str">
        <f>IF('Matriz Nº1 Identificación'!B465&lt;&gt;"",'Matriz Nº1 Identificación'!F465,"")</f>
        <v/>
      </c>
      <c r="C465" s="127"/>
      <c r="D465" s="127"/>
      <c r="E465" s="120" t="str">
        <f>IFERROR(IF((VLOOKUP(C465,'Tabla 2-3-4-5'!$C$11:$D$13,2,FALSE)*(VLOOKUP('Matriz Nº2 Análisis'!D465,'Tabla 2-3-4-5'!$C$11:$D$13,2,FALSE)))&lt;3,"BAJO",IF((VLOOKUP(C465,'Tabla 2-3-4-5'!$C$11:$D$13,2,FALSE)*(VLOOKUP('Matriz Nº2 Análisis'!D465,'Tabla 2-3-4-5'!$C$11:$D$13,2,FALSE)))&gt;5,"ALTO","MEDIO")),"")</f>
        <v/>
      </c>
      <c r="F465" s="121" t="str">
        <f>IF(B465&lt;&gt;"",'Matriz Nº1 Identificación'!E465,"")</f>
        <v/>
      </c>
      <c r="G465" s="127"/>
      <c r="H465" s="127"/>
      <c r="I465" s="120" t="str">
        <f>IFERROR(IF((VLOOKUP(G465,'Tabla 2-3-4-5'!$C$11:$D$13,2,FALSE)*(VLOOKUP('Matriz Nº2 Análisis'!H465,'Tabla 2-3-4-5'!$C$11:$D$13,2,FALSE)))&lt;3,"BAJO",IF((VLOOKUP(G465,'Tabla 2-3-4-5'!$C$11:$D$13,2,FALSE)*(VLOOKUP('Matriz Nº2 Análisis'!H465,'Tabla 2-3-4-5'!$C$11:$D$13,2,FALSE)))&gt;5,"ALTO","MEDIO")),"")</f>
        <v/>
      </c>
      <c r="J465" s="2"/>
      <c r="K465" s="3"/>
      <c r="N465" s="3"/>
      <c r="O465" s="3"/>
      <c r="P465" s="3"/>
      <c r="Q465" s="3"/>
      <c r="R465" s="3"/>
      <c r="S465" s="3"/>
      <c r="T465" s="3"/>
      <c r="U465" s="3"/>
      <c r="V465" s="3"/>
      <c r="W465" s="3"/>
      <c r="X465" s="3"/>
      <c r="Y465" s="3"/>
      <c r="Z465" s="3"/>
      <c r="AA465" s="3"/>
      <c r="AB465" s="3"/>
      <c r="AC465" s="3"/>
    </row>
    <row r="466" spans="1:29" ht="83.25" customHeight="1" thickBot="1" x14ac:dyDescent="0.4">
      <c r="A466" s="119" t="str">
        <f>'Matriz Nº1 Identificación'!A466</f>
        <v>51. 7</v>
      </c>
      <c r="B466" s="120" t="str">
        <f>IF('Matriz Nº1 Identificación'!B466&lt;&gt;"",'Matriz Nº1 Identificación'!F466,"")</f>
        <v/>
      </c>
      <c r="C466" s="127"/>
      <c r="D466" s="127"/>
      <c r="E466" s="120" t="str">
        <f>IFERROR(IF((VLOOKUP(C466,'Tabla 2-3-4-5'!$C$11:$D$13,2,FALSE)*(VLOOKUP('Matriz Nº2 Análisis'!D466,'Tabla 2-3-4-5'!$C$11:$D$13,2,FALSE)))&lt;3,"BAJO",IF((VLOOKUP(C466,'Tabla 2-3-4-5'!$C$11:$D$13,2,FALSE)*(VLOOKUP('Matriz Nº2 Análisis'!D466,'Tabla 2-3-4-5'!$C$11:$D$13,2,FALSE)))&gt;5,"ALTO","MEDIO")),"")</f>
        <v/>
      </c>
      <c r="F466" s="121" t="str">
        <f>IF(B466&lt;&gt;"",'Matriz Nº1 Identificación'!E466,"")</f>
        <v/>
      </c>
      <c r="G466" s="127"/>
      <c r="H466" s="127"/>
      <c r="I466" s="120" t="str">
        <f>IFERROR(IF((VLOOKUP(G466,'Tabla 2-3-4-5'!$C$11:$D$13,2,FALSE)*(VLOOKUP('Matriz Nº2 Análisis'!H466,'Tabla 2-3-4-5'!$C$11:$D$13,2,FALSE)))&lt;3,"BAJO",IF((VLOOKUP(G466,'Tabla 2-3-4-5'!$C$11:$D$13,2,FALSE)*(VLOOKUP('Matriz Nº2 Análisis'!H466,'Tabla 2-3-4-5'!$C$11:$D$13,2,FALSE)))&gt;5,"ALTO","MEDIO")),"")</f>
        <v/>
      </c>
      <c r="J466" s="2"/>
      <c r="K466" s="3"/>
      <c r="N466" s="3"/>
      <c r="O466" s="3"/>
      <c r="P466" s="3"/>
      <c r="Q466" s="3"/>
      <c r="R466" s="3"/>
      <c r="S466" s="3"/>
      <c r="T466" s="3"/>
      <c r="U466" s="3"/>
      <c r="V466" s="3"/>
      <c r="W466" s="3"/>
      <c r="X466" s="3"/>
      <c r="Y466" s="3"/>
      <c r="Z466" s="3"/>
      <c r="AA466" s="3"/>
      <c r="AB466" s="3"/>
      <c r="AC466" s="3"/>
    </row>
    <row r="467" spans="1:29" ht="39.9" customHeight="1" thickBot="1" x14ac:dyDescent="0.4">
      <c r="A467" s="181" t="str">
        <f>'Matriz Nº1 Identificación'!A467</f>
        <v xml:space="preserve">Objetivo Estratégico: </v>
      </c>
      <c r="B467" s="477">
        <f>+'Matriz Nº1 Identificación'!B467:H467</f>
        <v>0</v>
      </c>
      <c r="C467" s="478"/>
      <c r="D467" s="478"/>
      <c r="E467" s="478"/>
      <c r="F467" s="478"/>
      <c r="G467" s="478"/>
      <c r="H467" s="478"/>
      <c r="I467" s="479"/>
      <c r="J467" s="117"/>
    </row>
    <row r="468" spans="1:29" ht="39.9" customHeight="1" x14ac:dyDescent="0.35">
      <c r="A468" s="182" t="str">
        <f>'Matriz Nº1 Identificación'!A468</f>
        <v>Objetivo táctico</v>
      </c>
      <c r="B468" s="480" t="str">
        <f>+'Matriz Nº1 Identificación'!B468:H468</f>
        <v xml:space="preserve">52. </v>
      </c>
      <c r="C468" s="481"/>
      <c r="D468" s="481"/>
      <c r="E468" s="481"/>
      <c r="F468" s="481"/>
      <c r="G468" s="481"/>
      <c r="H468" s="481"/>
      <c r="I468" s="482"/>
      <c r="J468" s="117"/>
    </row>
    <row r="469" spans="1:29" ht="83.25" customHeight="1" x14ac:dyDescent="0.35">
      <c r="A469" s="119" t="str">
        <f>'Matriz Nº1 Identificación'!A469</f>
        <v>52. 1</v>
      </c>
      <c r="B469" s="120" t="str">
        <f>IF('Matriz Nº1 Identificación'!B469&lt;&gt;"",'Matriz Nº1 Identificación'!F469,"")</f>
        <v/>
      </c>
      <c r="C469" s="127"/>
      <c r="D469" s="127"/>
      <c r="E469" s="120" t="str">
        <f>IFERROR(IF((VLOOKUP(C469,'Tabla 2-3-4-5'!$C$11:$D$13,2,FALSE)*(VLOOKUP('Matriz Nº2 Análisis'!D469,'Tabla 2-3-4-5'!$C$11:$D$13,2,FALSE)))&lt;3,"BAJO",IF((VLOOKUP(C469,'Tabla 2-3-4-5'!$C$11:$D$13,2,FALSE)*(VLOOKUP('Matriz Nº2 Análisis'!D469,'Tabla 2-3-4-5'!$C$11:$D$13,2,FALSE)))&gt;5,"ALTO","MEDIO")),"")</f>
        <v/>
      </c>
      <c r="F469" s="121" t="str">
        <f>IF(B469&lt;&gt;"",'Matriz Nº1 Identificación'!E469,"")</f>
        <v/>
      </c>
      <c r="G469" s="127"/>
      <c r="H469" s="127"/>
      <c r="I469" s="120" t="str">
        <f>IFERROR(IF((VLOOKUP(G469,'Tabla 2-3-4-5'!$C$11:$D$13,2,FALSE)*(VLOOKUP('Matriz Nº2 Análisis'!H469,'Tabla 2-3-4-5'!$C$11:$D$13,2,FALSE)))&lt;3,"BAJO",IF((VLOOKUP(G469,'Tabla 2-3-4-5'!$C$11:$D$13,2,FALSE)*(VLOOKUP('Matriz Nº2 Análisis'!H469,'Tabla 2-3-4-5'!$C$11:$D$13,2,FALSE)))&gt;5,"ALTO","MEDIO")),"")</f>
        <v/>
      </c>
      <c r="J469" s="2"/>
      <c r="K469" s="3"/>
      <c r="N469" s="3"/>
      <c r="O469" s="3"/>
      <c r="P469" s="3"/>
      <c r="Q469" s="3"/>
      <c r="R469" s="3"/>
      <c r="S469" s="3"/>
      <c r="T469" s="3"/>
      <c r="U469" s="3"/>
      <c r="V469" s="3"/>
      <c r="W469" s="3"/>
      <c r="X469" s="3"/>
      <c r="Y469" s="3"/>
      <c r="Z469" s="3"/>
      <c r="AA469" s="3"/>
      <c r="AB469" s="3"/>
      <c r="AC469" s="3"/>
    </row>
    <row r="470" spans="1:29" ht="83.25" customHeight="1" x14ac:dyDescent="0.35">
      <c r="A470" s="119" t="str">
        <f>'Matriz Nº1 Identificación'!A470</f>
        <v>52. 2</v>
      </c>
      <c r="B470" s="120" t="str">
        <f>IF('Matriz Nº1 Identificación'!B470&lt;&gt;"",'Matriz Nº1 Identificación'!F470,"")</f>
        <v/>
      </c>
      <c r="C470" s="127"/>
      <c r="D470" s="127"/>
      <c r="E470" s="120" t="str">
        <f>IFERROR(IF((VLOOKUP(C470,'Tabla 2-3-4-5'!$C$11:$D$13,2,FALSE)*(VLOOKUP('Matriz Nº2 Análisis'!D470,'Tabla 2-3-4-5'!$C$11:$D$13,2,FALSE)))&lt;3,"BAJO",IF((VLOOKUP(C470,'Tabla 2-3-4-5'!$C$11:$D$13,2,FALSE)*(VLOOKUP('Matriz Nº2 Análisis'!D470,'Tabla 2-3-4-5'!$C$11:$D$13,2,FALSE)))&gt;5,"ALTO","MEDIO")),"")</f>
        <v/>
      </c>
      <c r="F470" s="121" t="str">
        <f>IF(B470&lt;&gt;"",'Matriz Nº1 Identificación'!E470,"")</f>
        <v/>
      </c>
      <c r="G470" s="127"/>
      <c r="H470" s="127"/>
      <c r="I470" s="120" t="str">
        <f>IFERROR(IF((VLOOKUP(G470,'Tabla 2-3-4-5'!$C$11:$D$13,2,FALSE)*(VLOOKUP('Matriz Nº2 Análisis'!H470,'Tabla 2-3-4-5'!$C$11:$D$13,2,FALSE)))&lt;3,"BAJO",IF((VLOOKUP(G470,'Tabla 2-3-4-5'!$C$11:$D$13,2,FALSE)*(VLOOKUP('Matriz Nº2 Análisis'!H470,'Tabla 2-3-4-5'!$C$11:$D$13,2,FALSE)))&gt;5,"ALTO","MEDIO")),"")</f>
        <v/>
      </c>
      <c r="J470" s="2"/>
      <c r="K470" s="3"/>
      <c r="N470" s="3"/>
      <c r="O470" s="3"/>
      <c r="P470" s="3"/>
      <c r="Q470" s="3"/>
      <c r="R470" s="3"/>
      <c r="S470" s="3"/>
      <c r="T470" s="3"/>
      <c r="U470" s="3"/>
      <c r="V470" s="3"/>
      <c r="W470" s="3"/>
      <c r="X470" s="3"/>
      <c r="Y470" s="3"/>
      <c r="Z470" s="3"/>
      <c r="AA470" s="3"/>
      <c r="AB470" s="3"/>
      <c r="AC470" s="3"/>
    </row>
    <row r="471" spans="1:29" ht="83.25" customHeight="1" x14ac:dyDescent="0.35">
      <c r="A471" s="119" t="str">
        <f>'Matriz Nº1 Identificación'!A471</f>
        <v>52. 3</v>
      </c>
      <c r="B471" s="120" t="str">
        <f>IF('Matriz Nº1 Identificación'!B471&lt;&gt;"",'Matriz Nº1 Identificación'!F471,"")</f>
        <v/>
      </c>
      <c r="C471" s="127"/>
      <c r="D471" s="127"/>
      <c r="E471" s="120" t="str">
        <f>IFERROR(IF((VLOOKUP(C471,'Tabla 2-3-4-5'!$C$11:$D$13,2,FALSE)*(VLOOKUP('Matriz Nº2 Análisis'!D471,'Tabla 2-3-4-5'!$C$11:$D$13,2,FALSE)))&lt;3,"BAJO",IF((VLOOKUP(C471,'Tabla 2-3-4-5'!$C$11:$D$13,2,FALSE)*(VLOOKUP('Matriz Nº2 Análisis'!D471,'Tabla 2-3-4-5'!$C$11:$D$13,2,FALSE)))&gt;5,"ALTO","MEDIO")),"")</f>
        <v/>
      </c>
      <c r="F471" s="121" t="str">
        <f>IF(B471&lt;&gt;"",'Matriz Nº1 Identificación'!E471,"")</f>
        <v/>
      </c>
      <c r="G471" s="127"/>
      <c r="H471" s="127"/>
      <c r="I471" s="120" t="str">
        <f>IFERROR(IF((VLOOKUP(G471,'Tabla 2-3-4-5'!$C$11:$D$13,2,FALSE)*(VLOOKUP('Matriz Nº2 Análisis'!H471,'Tabla 2-3-4-5'!$C$11:$D$13,2,FALSE)))&lt;3,"BAJO",IF((VLOOKUP(G471,'Tabla 2-3-4-5'!$C$11:$D$13,2,FALSE)*(VLOOKUP('Matriz Nº2 Análisis'!H471,'Tabla 2-3-4-5'!$C$11:$D$13,2,FALSE)))&gt;5,"ALTO","MEDIO")),"")</f>
        <v/>
      </c>
      <c r="J471" s="2"/>
      <c r="K471" s="3"/>
      <c r="N471" s="3"/>
      <c r="O471" s="3"/>
      <c r="P471" s="3"/>
      <c r="Q471" s="3"/>
      <c r="R471" s="3"/>
      <c r="S471" s="3"/>
      <c r="T471" s="3"/>
      <c r="U471" s="3"/>
      <c r="V471" s="3"/>
      <c r="W471" s="3"/>
      <c r="X471" s="3"/>
      <c r="Y471" s="3"/>
      <c r="Z471" s="3"/>
      <c r="AA471" s="3"/>
      <c r="AB471" s="3"/>
      <c r="AC471" s="3"/>
    </row>
    <row r="472" spans="1:29" ht="83.25" customHeight="1" x14ac:dyDescent="0.35">
      <c r="A472" s="119" t="str">
        <f>'Matriz Nº1 Identificación'!A472</f>
        <v>52. 4</v>
      </c>
      <c r="B472" s="120" t="str">
        <f>IF('Matriz Nº1 Identificación'!B472&lt;&gt;"",'Matriz Nº1 Identificación'!F472,"")</f>
        <v/>
      </c>
      <c r="C472" s="127"/>
      <c r="D472" s="127"/>
      <c r="E472" s="120" t="str">
        <f>IFERROR(IF((VLOOKUP(C472,'Tabla 2-3-4-5'!$C$11:$D$13,2,FALSE)*(VLOOKUP('Matriz Nº2 Análisis'!D472,'Tabla 2-3-4-5'!$C$11:$D$13,2,FALSE)))&lt;3,"BAJO",IF((VLOOKUP(C472,'Tabla 2-3-4-5'!$C$11:$D$13,2,FALSE)*(VLOOKUP('Matriz Nº2 Análisis'!D472,'Tabla 2-3-4-5'!$C$11:$D$13,2,FALSE)))&gt;5,"ALTO","MEDIO")),"")</f>
        <v/>
      </c>
      <c r="F472" s="121" t="str">
        <f>IF(B472&lt;&gt;"",'Matriz Nº1 Identificación'!E472,"")</f>
        <v/>
      </c>
      <c r="G472" s="127"/>
      <c r="H472" s="127"/>
      <c r="I472" s="120" t="str">
        <f>IFERROR(IF((VLOOKUP(G472,'Tabla 2-3-4-5'!$C$11:$D$13,2,FALSE)*(VLOOKUP('Matriz Nº2 Análisis'!H472,'Tabla 2-3-4-5'!$C$11:$D$13,2,FALSE)))&lt;3,"BAJO",IF((VLOOKUP(G472,'Tabla 2-3-4-5'!$C$11:$D$13,2,FALSE)*(VLOOKUP('Matriz Nº2 Análisis'!H472,'Tabla 2-3-4-5'!$C$11:$D$13,2,FALSE)))&gt;5,"ALTO","MEDIO")),"")</f>
        <v/>
      </c>
      <c r="J472" s="2"/>
      <c r="K472" s="3"/>
      <c r="N472" s="3"/>
      <c r="O472" s="3"/>
      <c r="P472" s="3"/>
      <c r="Q472" s="3"/>
      <c r="R472" s="3"/>
      <c r="S472" s="3"/>
      <c r="T472" s="3"/>
      <c r="U472" s="3"/>
      <c r="V472" s="3"/>
      <c r="W472" s="3"/>
      <c r="X472" s="3"/>
      <c r="Y472" s="3"/>
      <c r="Z472" s="3"/>
      <c r="AA472" s="3"/>
      <c r="AB472" s="3"/>
      <c r="AC472" s="3"/>
    </row>
    <row r="473" spans="1:29" ht="83.25" customHeight="1" x14ac:dyDescent="0.35">
      <c r="A473" s="119" t="str">
        <f>'Matriz Nº1 Identificación'!A473</f>
        <v>52. 5</v>
      </c>
      <c r="B473" s="120" t="str">
        <f>IF('Matriz Nº1 Identificación'!B473&lt;&gt;"",'Matriz Nº1 Identificación'!F473,"")</f>
        <v/>
      </c>
      <c r="C473" s="127"/>
      <c r="D473" s="127"/>
      <c r="E473" s="120" t="str">
        <f>IFERROR(IF((VLOOKUP(C473,'Tabla 2-3-4-5'!$C$11:$D$13,2,FALSE)*(VLOOKUP('Matriz Nº2 Análisis'!D473,'Tabla 2-3-4-5'!$C$11:$D$13,2,FALSE)))&lt;3,"BAJO",IF((VLOOKUP(C473,'Tabla 2-3-4-5'!$C$11:$D$13,2,FALSE)*(VLOOKUP('Matriz Nº2 Análisis'!D473,'Tabla 2-3-4-5'!$C$11:$D$13,2,FALSE)))&gt;5,"ALTO","MEDIO")),"")</f>
        <v/>
      </c>
      <c r="F473" s="121" t="str">
        <f>IF(B473&lt;&gt;"",'Matriz Nº1 Identificación'!E473,"")</f>
        <v/>
      </c>
      <c r="G473" s="127"/>
      <c r="H473" s="127"/>
      <c r="I473" s="120" t="str">
        <f>IFERROR(IF((VLOOKUP(G473,'Tabla 2-3-4-5'!$C$11:$D$13,2,FALSE)*(VLOOKUP('Matriz Nº2 Análisis'!H473,'Tabla 2-3-4-5'!$C$11:$D$13,2,FALSE)))&lt;3,"BAJO",IF((VLOOKUP(G473,'Tabla 2-3-4-5'!$C$11:$D$13,2,FALSE)*(VLOOKUP('Matriz Nº2 Análisis'!H473,'Tabla 2-3-4-5'!$C$11:$D$13,2,FALSE)))&gt;5,"ALTO","MEDIO")),"")</f>
        <v/>
      </c>
      <c r="J473" s="2"/>
      <c r="K473" s="3"/>
      <c r="N473" s="3"/>
      <c r="O473" s="3"/>
      <c r="P473" s="3"/>
      <c r="Q473" s="3"/>
      <c r="R473" s="3"/>
      <c r="S473" s="3"/>
      <c r="T473" s="3"/>
      <c r="U473" s="3"/>
      <c r="V473" s="3"/>
      <c r="W473" s="3"/>
      <c r="X473" s="3"/>
      <c r="Y473" s="3"/>
      <c r="Z473" s="3"/>
      <c r="AA473" s="3"/>
      <c r="AB473" s="3"/>
      <c r="AC473" s="3"/>
    </row>
    <row r="474" spans="1:29" ht="83.25" customHeight="1" x14ac:dyDescent="0.35">
      <c r="A474" s="119" t="str">
        <f>'Matriz Nº1 Identificación'!A474</f>
        <v>52. 6</v>
      </c>
      <c r="B474" s="120" t="str">
        <f>IF('Matriz Nº1 Identificación'!B474&lt;&gt;"",'Matriz Nº1 Identificación'!F474,"")</f>
        <v/>
      </c>
      <c r="C474" s="127"/>
      <c r="D474" s="127"/>
      <c r="E474" s="120" t="str">
        <f>IFERROR(IF((VLOOKUP(C474,'Tabla 2-3-4-5'!$C$11:$D$13,2,FALSE)*(VLOOKUP('Matriz Nº2 Análisis'!D474,'Tabla 2-3-4-5'!$C$11:$D$13,2,FALSE)))&lt;3,"BAJO",IF((VLOOKUP(C474,'Tabla 2-3-4-5'!$C$11:$D$13,2,FALSE)*(VLOOKUP('Matriz Nº2 Análisis'!D474,'Tabla 2-3-4-5'!$C$11:$D$13,2,FALSE)))&gt;5,"ALTO","MEDIO")),"")</f>
        <v/>
      </c>
      <c r="F474" s="121" t="str">
        <f>IF(B474&lt;&gt;"",'Matriz Nº1 Identificación'!E474,"")</f>
        <v/>
      </c>
      <c r="G474" s="127"/>
      <c r="H474" s="127"/>
      <c r="I474" s="120" t="str">
        <f>IFERROR(IF((VLOOKUP(G474,'Tabla 2-3-4-5'!$C$11:$D$13,2,FALSE)*(VLOOKUP('Matriz Nº2 Análisis'!H474,'Tabla 2-3-4-5'!$C$11:$D$13,2,FALSE)))&lt;3,"BAJO",IF((VLOOKUP(G474,'Tabla 2-3-4-5'!$C$11:$D$13,2,FALSE)*(VLOOKUP('Matriz Nº2 Análisis'!H474,'Tabla 2-3-4-5'!$C$11:$D$13,2,FALSE)))&gt;5,"ALTO","MEDIO")),"")</f>
        <v/>
      </c>
      <c r="J474" s="2"/>
      <c r="K474" s="3"/>
      <c r="N474" s="3"/>
      <c r="O474" s="3"/>
      <c r="P474" s="3"/>
      <c r="Q474" s="3"/>
      <c r="R474" s="3"/>
      <c r="S474" s="3"/>
      <c r="T474" s="3"/>
      <c r="U474" s="3"/>
      <c r="V474" s="3"/>
      <c r="W474" s="3"/>
      <c r="X474" s="3"/>
      <c r="Y474" s="3"/>
      <c r="Z474" s="3"/>
      <c r="AA474" s="3"/>
      <c r="AB474" s="3"/>
      <c r="AC474" s="3"/>
    </row>
    <row r="475" spans="1:29" ht="83.25" customHeight="1" thickBot="1" x14ac:dyDescent="0.4">
      <c r="A475" s="119" t="str">
        <f>'Matriz Nº1 Identificación'!A475</f>
        <v>52. 7</v>
      </c>
      <c r="B475" s="120" t="str">
        <f>IF('Matriz Nº1 Identificación'!B475&lt;&gt;"",'Matriz Nº1 Identificación'!F475,"")</f>
        <v/>
      </c>
      <c r="C475" s="127"/>
      <c r="D475" s="127"/>
      <c r="E475" s="120" t="str">
        <f>IFERROR(IF((VLOOKUP(C475,'Tabla 2-3-4-5'!$C$11:$D$13,2,FALSE)*(VLOOKUP('Matriz Nº2 Análisis'!D475,'Tabla 2-3-4-5'!$C$11:$D$13,2,FALSE)))&lt;3,"BAJO",IF((VLOOKUP(C475,'Tabla 2-3-4-5'!$C$11:$D$13,2,FALSE)*(VLOOKUP('Matriz Nº2 Análisis'!D475,'Tabla 2-3-4-5'!$C$11:$D$13,2,FALSE)))&gt;5,"ALTO","MEDIO")),"")</f>
        <v/>
      </c>
      <c r="F475" s="121" t="str">
        <f>IF(B475&lt;&gt;"",'Matriz Nº1 Identificación'!E475,"")</f>
        <v/>
      </c>
      <c r="G475" s="127"/>
      <c r="H475" s="127"/>
      <c r="I475" s="120" t="str">
        <f>IFERROR(IF((VLOOKUP(G475,'Tabla 2-3-4-5'!$C$11:$D$13,2,FALSE)*(VLOOKUP('Matriz Nº2 Análisis'!H475,'Tabla 2-3-4-5'!$C$11:$D$13,2,FALSE)))&lt;3,"BAJO",IF((VLOOKUP(G475,'Tabla 2-3-4-5'!$C$11:$D$13,2,FALSE)*(VLOOKUP('Matriz Nº2 Análisis'!H475,'Tabla 2-3-4-5'!$C$11:$D$13,2,FALSE)))&gt;5,"ALTO","MEDIO")),"")</f>
        <v/>
      </c>
      <c r="J475" s="2"/>
      <c r="K475" s="3"/>
      <c r="N475" s="3"/>
      <c r="O475" s="3"/>
      <c r="P475" s="3"/>
      <c r="Q475" s="3"/>
      <c r="R475" s="3"/>
      <c r="S475" s="3"/>
      <c r="T475" s="3"/>
      <c r="U475" s="3"/>
      <c r="V475" s="3"/>
      <c r="W475" s="3"/>
      <c r="X475" s="3"/>
      <c r="Y475" s="3"/>
      <c r="Z475" s="3"/>
      <c r="AA475" s="3"/>
      <c r="AB475" s="3"/>
      <c r="AC475" s="3"/>
    </row>
    <row r="476" spans="1:29" ht="39.9" customHeight="1" thickBot="1" x14ac:dyDescent="0.4">
      <c r="A476" s="181" t="str">
        <f>'Matriz Nº1 Identificación'!A476</f>
        <v xml:space="preserve">Objetivo Estratégico: </v>
      </c>
      <c r="B476" s="477">
        <f>+'Matriz Nº1 Identificación'!B476:H476</f>
        <v>0</v>
      </c>
      <c r="C476" s="478"/>
      <c r="D476" s="478"/>
      <c r="E476" s="478"/>
      <c r="F476" s="478"/>
      <c r="G476" s="478"/>
      <c r="H476" s="478"/>
      <c r="I476" s="479"/>
      <c r="J476" s="117"/>
    </row>
    <row r="477" spans="1:29" ht="39.9" customHeight="1" x14ac:dyDescent="0.35">
      <c r="A477" s="182" t="str">
        <f>'Matriz Nº1 Identificación'!A477</f>
        <v>Objetivo táctico</v>
      </c>
      <c r="B477" s="480" t="str">
        <f>+'Matriz Nº1 Identificación'!B477:H477</f>
        <v xml:space="preserve">53. </v>
      </c>
      <c r="C477" s="481"/>
      <c r="D477" s="481"/>
      <c r="E477" s="481"/>
      <c r="F477" s="481"/>
      <c r="G477" s="481"/>
      <c r="H477" s="481"/>
      <c r="I477" s="482"/>
      <c r="J477" s="117"/>
    </row>
    <row r="478" spans="1:29" ht="83.25" customHeight="1" x14ac:dyDescent="0.35">
      <c r="A478" s="119" t="str">
        <f>'Matriz Nº1 Identificación'!A478</f>
        <v>53. 1</v>
      </c>
      <c r="B478" s="120" t="str">
        <f>IF('Matriz Nº1 Identificación'!B478&lt;&gt;"",'Matriz Nº1 Identificación'!F478,"")</f>
        <v/>
      </c>
      <c r="C478" s="127"/>
      <c r="D478" s="127"/>
      <c r="E478" s="120" t="str">
        <f>IFERROR(IF((VLOOKUP(C478,'Tabla 2-3-4-5'!$C$11:$D$13,2,FALSE)*(VLOOKUP('Matriz Nº2 Análisis'!D478,'Tabla 2-3-4-5'!$C$11:$D$13,2,FALSE)))&lt;3,"BAJO",IF((VLOOKUP(C478,'Tabla 2-3-4-5'!$C$11:$D$13,2,FALSE)*(VLOOKUP('Matriz Nº2 Análisis'!D478,'Tabla 2-3-4-5'!$C$11:$D$13,2,FALSE)))&gt;5,"ALTO","MEDIO")),"")</f>
        <v/>
      </c>
      <c r="F478" s="121" t="str">
        <f>IF(B478&lt;&gt;"",'Matriz Nº1 Identificación'!E478,"")</f>
        <v/>
      </c>
      <c r="G478" s="127"/>
      <c r="H478" s="127"/>
      <c r="I478" s="120" t="str">
        <f>IFERROR(IF((VLOOKUP(G478,'Tabla 2-3-4-5'!$C$11:$D$13,2,FALSE)*(VLOOKUP('Matriz Nº2 Análisis'!H478,'Tabla 2-3-4-5'!$C$11:$D$13,2,FALSE)))&lt;3,"BAJO",IF((VLOOKUP(G478,'Tabla 2-3-4-5'!$C$11:$D$13,2,FALSE)*(VLOOKUP('Matriz Nº2 Análisis'!H478,'Tabla 2-3-4-5'!$C$11:$D$13,2,FALSE)))&gt;5,"ALTO","MEDIO")),"")</f>
        <v/>
      </c>
      <c r="J478" s="2"/>
      <c r="K478" s="3"/>
      <c r="N478" s="3"/>
      <c r="O478" s="3"/>
      <c r="P478" s="3"/>
      <c r="Q478" s="3"/>
      <c r="R478" s="3"/>
      <c r="S478" s="3"/>
      <c r="T478" s="3"/>
      <c r="U478" s="3"/>
      <c r="V478" s="3"/>
      <c r="W478" s="3"/>
      <c r="X478" s="3"/>
      <c r="Y478" s="3"/>
      <c r="Z478" s="3"/>
      <c r="AA478" s="3"/>
      <c r="AB478" s="3"/>
      <c r="AC478" s="3"/>
    </row>
    <row r="479" spans="1:29" ht="83.25" customHeight="1" x14ac:dyDescent="0.35">
      <c r="A479" s="119" t="str">
        <f>'Matriz Nº1 Identificación'!A479</f>
        <v>53. 2</v>
      </c>
      <c r="B479" s="120" t="str">
        <f>IF('Matriz Nº1 Identificación'!B479&lt;&gt;"",'Matriz Nº1 Identificación'!F479,"")</f>
        <v/>
      </c>
      <c r="C479" s="127"/>
      <c r="D479" s="127"/>
      <c r="E479" s="120" t="str">
        <f>IFERROR(IF((VLOOKUP(C479,'Tabla 2-3-4-5'!$C$11:$D$13,2,FALSE)*(VLOOKUP('Matriz Nº2 Análisis'!D479,'Tabla 2-3-4-5'!$C$11:$D$13,2,FALSE)))&lt;3,"BAJO",IF((VLOOKUP(C479,'Tabla 2-3-4-5'!$C$11:$D$13,2,FALSE)*(VLOOKUP('Matriz Nº2 Análisis'!D479,'Tabla 2-3-4-5'!$C$11:$D$13,2,FALSE)))&gt;5,"ALTO","MEDIO")),"")</f>
        <v/>
      </c>
      <c r="F479" s="121" t="str">
        <f>IF(B479&lt;&gt;"",'Matriz Nº1 Identificación'!E479,"")</f>
        <v/>
      </c>
      <c r="G479" s="127"/>
      <c r="H479" s="127"/>
      <c r="I479" s="120" t="str">
        <f>IFERROR(IF((VLOOKUP(G479,'Tabla 2-3-4-5'!$C$11:$D$13,2,FALSE)*(VLOOKUP('Matriz Nº2 Análisis'!H479,'Tabla 2-3-4-5'!$C$11:$D$13,2,FALSE)))&lt;3,"BAJO",IF((VLOOKUP(G479,'Tabla 2-3-4-5'!$C$11:$D$13,2,FALSE)*(VLOOKUP('Matriz Nº2 Análisis'!H479,'Tabla 2-3-4-5'!$C$11:$D$13,2,FALSE)))&gt;5,"ALTO","MEDIO")),"")</f>
        <v/>
      </c>
      <c r="J479" s="2"/>
      <c r="K479" s="3"/>
      <c r="N479" s="3"/>
      <c r="O479" s="3"/>
      <c r="P479" s="3"/>
      <c r="Q479" s="3"/>
      <c r="R479" s="3"/>
      <c r="S479" s="3"/>
      <c r="T479" s="3"/>
      <c r="U479" s="3"/>
      <c r="V479" s="3"/>
      <c r="W479" s="3"/>
      <c r="X479" s="3"/>
      <c r="Y479" s="3"/>
      <c r="Z479" s="3"/>
      <c r="AA479" s="3"/>
      <c r="AB479" s="3"/>
      <c r="AC479" s="3"/>
    </row>
    <row r="480" spans="1:29" ht="83.25" customHeight="1" x14ac:dyDescent="0.35">
      <c r="A480" s="119" t="str">
        <f>'Matriz Nº1 Identificación'!A480</f>
        <v>53. 3</v>
      </c>
      <c r="B480" s="120" t="str">
        <f>IF('Matriz Nº1 Identificación'!B480&lt;&gt;"",'Matriz Nº1 Identificación'!F480,"")</f>
        <v/>
      </c>
      <c r="C480" s="127"/>
      <c r="D480" s="127"/>
      <c r="E480" s="120" t="str">
        <f>IFERROR(IF((VLOOKUP(C480,'Tabla 2-3-4-5'!$C$11:$D$13,2,FALSE)*(VLOOKUP('Matriz Nº2 Análisis'!D480,'Tabla 2-3-4-5'!$C$11:$D$13,2,FALSE)))&lt;3,"BAJO",IF((VLOOKUP(C480,'Tabla 2-3-4-5'!$C$11:$D$13,2,FALSE)*(VLOOKUP('Matriz Nº2 Análisis'!D480,'Tabla 2-3-4-5'!$C$11:$D$13,2,FALSE)))&gt;5,"ALTO","MEDIO")),"")</f>
        <v/>
      </c>
      <c r="F480" s="121" t="str">
        <f>IF(B480&lt;&gt;"",'Matriz Nº1 Identificación'!E480,"")</f>
        <v/>
      </c>
      <c r="G480" s="127"/>
      <c r="H480" s="127"/>
      <c r="I480" s="120" t="str">
        <f>IFERROR(IF((VLOOKUP(G480,'Tabla 2-3-4-5'!$C$11:$D$13,2,FALSE)*(VLOOKUP('Matriz Nº2 Análisis'!H480,'Tabla 2-3-4-5'!$C$11:$D$13,2,FALSE)))&lt;3,"BAJO",IF((VLOOKUP(G480,'Tabla 2-3-4-5'!$C$11:$D$13,2,FALSE)*(VLOOKUP('Matriz Nº2 Análisis'!H480,'Tabla 2-3-4-5'!$C$11:$D$13,2,FALSE)))&gt;5,"ALTO","MEDIO")),"")</f>
        <v/>
      </c>
      <c r="J480" s="2"/>
      <c r="K480" s="3"/>
      <c r="N480" s="3"/>
      <c r="O480" s="3"/>
      <c r="P480" s="3"/>
      <c r="Q480" s="3"/>
      <c r="R480" s="3"/>
      <c r="S480" s="3"/>
      <c r="T480" s="3"/>
      <c r="U480" s="3"/>
      <c r="V480" s="3"/>
      <c r="W480" s="3"/>
      <c r="X480" s="3"/>
      <c r="Y480" s="3"/>
      <c r="Z480" s="3"/>
      <c r="AA480" s="3"/>
      <c r="AB480" s="3"/>
      <c r="AC480" s="3"/>
    </row>
    <row r="481" spans="1:29" ht="83.25" customHeight="1" x14ac:dyDescent="0.35">
      <c r="A481" s="119" t="str">
        <f>'Matriz Nº1 Identificación'!A481</f>
        <v>53. 4</v>
      </c>
      <c r="B481" s="120" t="str">
        <f>IF('Matriz Nº1 Identificación'!B481&lt;&gt;"",'Matriz Nº1 Identificación'!F481,"")</f>
        <v/>
      </c>
      <c r="C481" s="127"/>
      <c r="D481" s="127"/>
      <c r="E481" s="120" t="str">
        <f>IFERROR(IF((VLOOKUP(C481,'Tabla 2-3-4-5'!$C$11:$D$13,2,FALSE)*(VLOOKUP('Matriz Nº2 Análisis'!D481,'Tabla 2-3-4-5'!$C$11:$D$13,2,FALSE)))&lt;3,"BAJO",IF((VLOOKUP(C481,'Tabla 2-3-4-5'!$C$11:$D$13,2,FALSE)*(VLOOKUP('Matriz Nº2 Análisis'!D481,'Tabla 2-3-4-5'!$C$11:$D$13,2,FALSE)))&gt;5,"ALTO","MEDIO")),"")</f>
        <v/>
      </c>
      <c r="F481" s="121" t="str">
        <f>IF(B481&lt;&gt;"",'Matriz Nº1 Identificación'!E481,"")</f>
        <v/>
      </c>
      <c r="G481" s="127"/>
      <c r="H481" s="127"/>
      <c r="I481" s="120" t="str">
        <f>IFERROR(IF((VLOOKUP(G481,'Tabla 2-3-4-5'!$C$11:$D$13,2,FALSE)*(VLOOKUP('Matriz Nº2 Análisis'!H481,'Tabla 2-3-4-5'!$C$11:$D$13,2,FALSE)))&lt;3,"BAJO",IF((VLOOKUP(G481,'Tabla 2-3-4-5'!$C$11:$D$13,2,FALSE)*(VLOOKUP('Matriz Nº2 Análisis'!H481,'Tabla 2-3-4-5'!$C$11:$D$13,2,FALSE)))&gt;5,"ALTO","MEDIO")),"")</f>
        <v/>
      </c>
      <c r="J481" s="2"/>
      <c r="K481" s="3"/>
      <c r="N481" s="3"/>
      <c r="O481" s="3"/>
      <c r="P481" s="3"/>
      <c r="Q481" s="3"/>
      <c r="R481" s="3"/>
      <c r="S481" s="3"/>
      <c r="T481" s="3"/>
      <c r="U481" s="3"/>
      <c r="V481" s="3"/>
      <c r="W481" s="3"/>
      <c r="X481" s="3"/>
      <c r="Y481" s="3"/>
      <c r="Z481" s="3"/>
      <c r="AA481" s="3"/>
      <c r="AB481" s="3"/>
      <c r="AC481" s="3"/>
    </row>
    <row r="482" spans="1:29" ht="83.25" customHeight="1" x14ac:dyDescent="0.35">
      <c r="A482" s="119" t="str">
        <f>'Matriz Nº1 Identificación'!A482</f>
        <v>53. 5</v>
      </c>
      <c r="B482" s="120" t="str">
        <f>IF('Matriz Nº1 Identificación'!B482&lt;&gt;"",'Matriz Nº1 Identificación'!F482,"")</f>
        <v/>
      </c>
      <c r="C482" s="127"/>
      <c r="D482" s="127"/>
      <c r="E482" s="120" t="str">
        <f>IFERROR(IF((VLOOKUP(C482,'Tabla 2-3-4-5'!$C$11:$D$13,2,FALSE)*(VLOOKUP('Matriz Nº2 Análisis'!D482,'Tabla 2-3-4-5'!$C$11:$D$13,2,FALSE)))&lt;3,"BAJO",IF((VLOOKUP(C482,'Tabla 2-3-4-5'!$C$11:$D$13,2,FALSE)*(VLOOKUP('Matriz Nº2 Análisis'!D482,'Tabla 2-3-4-5'!$C$11:$D$13,2,FALSE)))&gt;5,"ALTO","MEDIO")),"")</f>
        <v/>
      </c>
      <c r="F482" s="121" t="str">
        <f>IF(B482&lt;&gt;"",'Matriz Nº1 Identificación'!E482,"")</f>
        <v/>
      </c>
      <c r="G482" s="127"/>
      <c r="H482" s="127"/>
      <c r="I482" s="120" t="str">
        <f>IFERROR(IF((VLOOKUP(G482,'Tabla 2-3-4-5'!$C$11:$D$13,2,FALSE)*(VLOOKUP('Matriz Nº2 Análisis'!H482,'Tabla 2-3-4-5'!$C$11:$D$13,2,FALSE)))&lt;3,"BAJO",IF((VLOOKUP(G482,'Tabla 2-3-4-5'!$C$11:$D$13,2,FALSE)*(VLOOKUP('Matriz Nº2 Análisis'!H482,'Tabla 2-3-4-5'!$C$11:$D$13,2,FALSE)))&gt;5,"ALTO","MEDIO")),"")</f>
        <v/>
      </c>
      <c r="J482" s="2"/>
      <c r="K482" s="3"/>
      <c r="N482" s="3"/>
      <c r="O482" s="3"/>
      <c r="P482" s="3"/>
      <c r="Q482" s="3"/>
      <c r="R482" s="3"/>
      <c r="S482" s="3"/>
      <c r="T482" s="3"/>
      <c r="U482" s="3"/>
      <c r="V482" s="3"/>
      <c r="W482" s="3"/>
      <c r="X482" s="3"/>
      <c r="Y482" s="3"/>
      <c r="Z482" s="3"/>
      <c r="AA482" s="3"/>
      <c r="AB482" s="3"/>
      <c r="AC482" s="3"/>
    </row>
    <row r="483" spans="1:29" ht="83.25" customHeight="1" x14ac:dyDescent="0.35">
      <c r="A483" s="119" t="str">
        <f>'Matriz Nº1 Identificación'!A483</f>
        <v>53. 6</v>
      </c>
      <c r="B483" s="120" t="str">
        <f>IF('Matriz Nº1 Identificación'!B483&lt;&gt;"",'Matriz Nº1 Identificación'!F483,"")</f>
        <v/>
      </c>
      <c r="C483" s="127"/>
      <c r="D483" s="127"/>
      <c r="E483" s="120" t="str">
        <f>IFERROR(IF((VLOOKUP(C483,'Tabla 2-3-4-5'!$C$11:$D$13,2,FALSE)*(VLOOKUP('Matriz Nº2 Análisis'!D483,'Tabla 2-3-4-5'!$C$11:$D$13,2,FALSE)))&lt;3,"BAJO",IF((VLOOKUP(C483,'Tabla 2-3-4-5'!$C$11:$D$13,2,FALSE)*(VLOOKUP('Matriz Nº2 Análisis'!D483,'Tabla 2-3-4-5'!$C$11:$D$13,2,FALSE)))&gt;5,"ALTO","MEDIO")),"")</f>
        <v/>
      </c>
      <c r="F483" s="121" t="str">
        <f>IF(B483&lt;&gt;"",'Matriz Nº1 Identificación'!E483,"")</f>
        <v/>
      </c>
      <c r="G483" s="127"/>
      <c r="H483" s="127"/>
      <c r="I483" s="120" t="str">
        <f>IFERROR(IF((VLOOKUP(G483,'Tabla 2-3-4-5'!$C$11:$D$13,2,FALSE)*(VLOOKUP('Matriz Nº2 Análisis'!H483,'Tabla 2-3-4-5'!$C$11:$D$13,2,FALSE)))&lt;3,"BAJO",IF((VLOOKUP(G483,'Tabla 2-3-4-5'!$C$11:$D$13,2,FALSE)*(VLOOKUP('Matriz Nº2 Análisis'!H483,'Tabla 2-3-4-5'!$C$11:$D$13,2,FALSE)))&gt;5,"ALTO","MEDIO")),"")</f>
        <v/>
      </c>
      <c r="J483" s="2"/>
      <c r="K483" s="3"/>
      <c r="N483" s="3"/>
      <c r="O483" s="3"/>
      <c r="P483" s="3"/>
      <c r="Q483" s="3"/>
      <c r="R483" s="3"/>
      <c r="S483" s="3"/>
      <c r="T483" s="3"/>
      <c r="U483" s="3"/>
      <c r="V483" s="3"/>
      <c r="W483" s="3"/>
      <c r="X483" s="3"/>
      <c r="Y483" s="3"/>
      <c r="Z483" s="3"/>
      <c r="AA483" s="3"/>
      <c r="AB483" s="3"/>
      <c r="AC483" s="3"/>
    </row>
    <row r="484" spans="1:29" ht="83.25" customHeight="1" thickBot="1" x14ac:dyDescent="0.4">
      <c r="A484" s="119" t="str">
        <f>'Matriz Nº1 Identificación'!A484</f>
        <v>53. 7</v>
      </c>
      <c r="B484" s="120" t="str">
        <f>IF('Matriz Nº1 Identificación'!B484&lt;&gt;"",'Matriz Nº1 Identificación'!F484,"")</f>
        <v/>
      </c>
      <c r="C484" s="127"/>
      <c r="D484" s="127"/>
      <c r="E484" s="120" t="str">
        <f>IFERROR(IF((VLOOKUP(C484,'Tabla 2-3-4-5'!$C$11:$D$13,2,FALSE)*(VLOOKUP('Matriz Nº2 Análisis'!D484,'Tabla 2-3-4-5'!$C$11:$D$13,2,FALSE)))&lt;3,"BAJO",IF((VLOOKUP(C484,'Tabla 2-3-4-5'!$C$11:$D$13,2,FALSE)*(VLOOKUP('Matriz Nº2 Análisis'!D484,'Tabla 2-3-4-5'!$C$11:$D$13,2,FALSE)))&gt;5,"ALTO","MEDIO")),"")</f>
        <v/>
      </c>
      <c r="F484" s="121" t="str">
        <f>IF(B484&lt;&gt;"",'Matriz Nº1 Identificación'!E484,"")</f>
        <v/>
      </c>
      <c r="G484" s="127"/>
      <c r="H484" s="127"/>
      <c r="I484" s="120" t="str">
        <f>IFERROR(IF((VLOOKUP(G484,'Tabla 2-3-4-5'!$C$11:$D$13,2,FALSE)*(VLOOKUP('Matriz Nº2 Análisis'!H484,'Tabla 2-3-4-5'!$C$11:$D$13,2,FALSE)))&lt;3,"BAJO",IF((VLOOKUP(G484,'Tabla 2-3-4-5'!$C$11:$D$13,2,FALSE)*(VLOOKUP('Matriz Nº2 Análisis'!H484,'Tabla 2-3-4-5'!$C$11:$D$13,2,FALSE)))&gt;5,"ALTO","MEDIO")),"")</f>
        <v/>
      </c>
      <c r="J484" s="2"/>
      <c r="K484" s="3"/>
      <c r="N484" s="3"/>
      <c r="O484" s="3"/>
      <c r="P484" s="3"/>
      <c r="Q484" s="3"/>
      <c r="R484" s="3"/>
      <c r="S484" s="3"/>
      <c r="T484" s="3"/>
      <c r="U484" s="3"/>
      <c r="V484" s="3"/>
      <c r="W484" s="3"/>
      <c r="X484" s="3"/>
      <c r="Y484" s="3"/>
      <c r="Z484" s="3"/>
      <c r="AA484" s="3"/>
      <c r="AB484" s="3"/>
      <c r="AC484" s="3"/>
    </row>
    <row r="485" spans="1:29" ht="39.9" customHeight="1" thickBot="1" x14ac:dyDescent="0.4">
      <c r="A485" s="181" t="str">
        <f>'Matriz Nº1 Identificación'!A485</f>
        <v xml:space="preserve">Objetivo Estratégico: </v>
      </c>
      <c r="B485" s="477">
        <f>+'Matriz Nº1 Identificación'!B485:H485</f>
        <v>0</v>
      </c>
      <c r="C485" s="478"/>
      <c r="D485" s="478"/>
      <c r="E485" s="478"/>
      <c r="F485" s="478"/>
      <c r="G485" s="478"/>
      <c r="H485" s="478"/>
      <c r="I485" s="479"/>
      <c r="J485" s="117"/>
    </row>
    <row r="486" spans="1:29" ht="39.9" customHeight="1" x14ac:dyDescent="0.35">
      <c r="A486" s="182" t="str">
        <f>'Matriz Nº1 Identificación'!A486</f>
        <v>Objetivo táctico</v>
      </c>
      <c r="B486" s="480" t="str">
        <f>+'Matriz Nº1 Identificación'!B486:H486</f>
        <v xml:space="preserve">54. </v>
      </c>
      <c r="C486" s="481"/>
      <c r="D486" s="481"/>
      <c r="E486" s="481"/>
      <c r="F486" s="481"/>
      <c r="G486" s="481"/>
      <c r="H486" s="481"/>
      <c r="I486" s="482"/>
      <c r="J486" s="117"/>
    </row>
    <row r="487" spans="1:29" ht="83.25" customHeight="1" x14ac:dyDescent="0.35">
      <c r="A487" s="119" t="str">
        <f>'Matriz Nº1 Identificación'!A487</f>
        <v>54. 1</v>
      </c>
      <c r="B487" s="120" t="str">
        <f>IF('Matriz Nº1 Identificación'!B487&lt;&gt;"",'Matriz Nº1 Identificación'!F487,"")</f>
        <v/>
      </c>
      <c r="C487" s="127"/>
      <c r="D487" s="127"/>
      <c r="E487" s="120" t="str">
        <f>IFERROR(IF((VLOOKUP(C487,'Tabla 2-3-4-5'!$C$11:$D$13,2,FALSE)*(VLOOKUP('Matriz Nº2 Análisis'!D487,'Tabla 2-3-4-5'!$C$11:$D$13,2,FALSE)))&lt;3,"BAJO",IF((VLOOKUP(C487,'Tabla 2-3-4-5'!$C$11:$D$13,2,FALSE)*(VLOOKUP('Matriz Nº2 Análisis'!D487,'Tabla 2-3-4-5'!$C$11:$D$13,2,FALSE)))&gt;5,"ALTO","MEDIO")),"")</f>
        <v/>
      </c>
      <c r="F487" s="121" t="str">
        <f>IF(B487&lt;&gt;"",'Matriz Nº1 Identificación'!E487,"")</f>
        <v/>
      </c>
      <c r="G487" s="127"/>
      <c r="H487" s="127"/>
      <c r="I487" s="120" t="str">
        <f>IFERROR(IF((VLOOKUP(G487,'Tabla 2-3-4-5'!$C$11:$D$13,2,FALSE)*(VLOOKUP('Matriz Nº2 Análisis'!H487,'Tabla 2-3-4-5'!$C$11:$D$13,2,FALSE)))&lt;3,"BAJO",IF((VLOOKUP(G487,'Tabla 2-3-4-5'!$C$11:$D$13,2,FALSE)*(VLOOKUP('Matriz Nº2 Análisis'!H487,'Tabla 2-3-4-5'!$C$11:$D$13,2,FALSE)))&gt;5,"ALTO","MEDIO")),"")</f>
        <v/>
      </c>
      <c r="J487" s="2"/>
      <c r="K487" s="3"/>
      <c r="N487" s="3"/>
      <c r="O487" s="3"/>
      <c r="P487" s="3"/>
      <c r="Q487" s="3"/>
      <c r="R487" s="3"/>
      <c r="S487" s="3"/>
      <c r="T487" s="3"/>
      <c r="U487" s="3"/>
      <c r="V487" s="3"/>
      <c r="W487" s="3"/>
      <c r="X487" s="3"/>
      <c r="Y487" s="3"/>
      <c r="Z487" s="3"/>
      <c r="AA487" s="3"/>
      <c r="AB487" s="3"/>
      <c r="AC487" s="3"/>
    </row>
    <row r="488" spans="1:29" ht="83.25" customHeight="1" x14ac:dyDescent="0.35">
      <c r="A488" s="119" t="str">
        <f>'Matriz Nº1 Identificación'!A488</f>
        <v>54. 2</v>
      </c>
      <c r="B488" s="120" t="str">
        <f>IF('Matriz Nº1 Identificación'!B488&lt;&gt;"",'Matriz Nº1 Identificación'!F488,"")</f>
        <v/>
      </c>
      <c r="C488" s="127"/>
      <c r="D488" s="127"/>
      <c r="E488" s="120" t="str">
        <f>IFERROR(IF((VLOOKUP(C488,'Tabla 2-3-4-5'!$C$11:$D$13,2,FALSE)*(VLOOKUP('Matriz Nº2 Análisis'!D488,'Tabla 2-3-4-5'!$C$11:$D$13,2,FALSE)))&lt;3,"BAJO",IF((VLOOKUP(C488,'Tabla 2-3-4-5'!$C$11:$D$13,2,FALSE)*(VLOOKUP('Matriz Nº2 Análisis'!D488,'Tabla 2-3-4-5'!$C$11:$D$13,2,FALSE)))&gt;5,"ALTO","MEDIO")),"")</f>
        <v/>
      </c>
      <c r="F488" s="121" t="str">
        <f>IF(B488&lt;&gt;"",'Matriz Nº1 Identificación'!E488,"")</f>
        <v/>
      </c>
      <c r="G488" s="127"/>
      <c r="H488" s="127"/>
      <c r="I488" s="120" t="str">
        <f>IFERROR(IF((VLOOKUP(G488,'Tabla 2-3-4-5'!$C$11:$D$13,2,FALSE)*(VLOOKUP('Matriz Nº2 Análisis'!H488,'Tabla 2-3-4-5'!$C$11:$D$13,2,FALSE)))&lt;3,"BAJO",IF((VLOOKUP(G488,'Tabla 2-3-4-5'!$C$11:$D$13,2,FALSE)*(VLOOKUP('Matriz Nº2 Análisis'!H488,'Tabla 2-3-4-5'!$C$11:$D$13,2,FALSE)))&gt;5,"ALTO","MEDIO")),"")</f>
        <v/>
      </c>
      <c r="J488" s="2"/>
      <c r="K488" s="3"/>
      <c r="N488" s="3"/>
      <c r="O488" s="3"/>
      <c r="P488" s="3"/>
      <c r="Q488" s="3"/>
      <c r="R488" s="3"/>
      <c r="S488" s="3"/>
      <c r="T488" s="3"/>
      <c r="U488" s="3"/>
      <c r="V488" s="3"/>
      <c r="W488" s="3"/>
      <c r="X488" s="3"/>
      <c r="Y488" s="3"/>
      <c r="Z488" s="3"/>
      <c r="AA488" s="3"/>
      <c r="AB488" s="3"/>
      <c r="AC488" s="3"/>
    </row>
    <row r="489" spans="1:29" ht="83.25" customHeight="1" x14ac:dyDescent="0.35">
      <c r="A489" s="119" t="str">
        <f>'Matriz Nº1 Identificación'!A489</f>
        <v>54. 3</v>
      </c>
      <c r="B489" s="120" t="str">
        <f>IF('Matriz Nº1 Identificación'!B489&lt;&gt;"",'Matriz Nº1 Identificación'!F489,"")</f>
        <v/>
      </c>
      <c r="C489" s="127"/>
      <c r="D489" s="127"/>
      <c r="E489" s="120" t="str">
        <f>IFERROR(IF((VLOOKUP(C489,'Tabla 2-3-4-5'!$C$11:$D$13,2,FALSE)*(VLOOKUP('Matriz Nº2 Análisis'!D489,'Tabla 2-3-4-5'!$C$11:$D$13,2,FALSE)))&lt;3,"BAJO",IF((VLOOKUP(C489,'Tabla 2-3-4-5'!$C$11:$D$13,2,FALSE)*(VLOOKUP('Matriz Nº2 Análisis'!D489,'Tabla 2-3-4-5'!$C$11:$D$13,2,FALSE)))&gt;5,"ALTO","MEDIO")),"")</f>
        <v/>
      </c>
      <c r="F489" s="121" t="str">
        <f>IF(B489&lt;&gt;"",'Matriz Nº1 Identificación'!E489,"")</f>
        <v/>
      </c>
      <c r="G489" s="127"/>
      <c r="H489" s="127"/>
      <c r="I489" s="120" t="str">
        <f>IFERROR(IF((VLOOKUP(G489,'Tabla 2-3-4-5'!$C$11:$D$13,2,FALSE)*(VLOOKUP('Matriz Nº2 Análisis'!H489,'Tabla 2-3-4-5'!$C$11:$D$13,2,FALSE)))&lt;3,"BAJO",IF((VLOOKUP(G489,'Tabla 2-3-4-5'!$C$11:$D$13,2,FALSE)*(VLOOKUP('Matriz Nº2 Análisis'!H489,'Tabla 2-3-4-5'!$C$11:$D$13,2,FALSE)))&gt;5,"ALTO","MEDIO")),"")</f>
        <v/>
      </c>
      <c r="J489" s="2"/>
      <c r="K489" s="3"/>
      <c r="N489" s="3"/>
      <c r="O489" s="3"/>
      <c r="P489" s="3"/>
      <c r="Q489" s="3"/>
      <c r="R489" s="3"/>
      <c r="S489" s="3"/>
      <c r="T489" s="3"/>
      <c r="U489" s="3"/>
      <c r="V489" s="3"/>
      <c r="W489" s="3"/>
      <c r="X489" s="3"/>
      <c r="Y489" s="3"/>
      <c r="Z489" s="3"/>
      <c r="AA489" s="3"/>
      <c r="AB489" s="3"/>
      <c r="AC489" s="3"/>
    </row>
    <row r="490" spans="1:29" ht="83.25" customHeight="1" x14ac:dyDescent="0.35">
      <c r="A490" s="119" t="str">
        <f>'Matriz Nº1 Identificación'!A490</f>
        <v>54. 4</v>
      </c>
      <c r="B490" s="120" t="str">
        <f>IF('Matriz Nº1 Identificación'!B490&lt;&gt;"",'Matriz Nº1 Identificación'!F490,"")</f>
        <v/>
      </c>
      <c r="C490" s="127"/>
      <c r="D490" s="127"/>
      <c r="E490" s="120" t="str">
        <f>IFERROR(IF((VLOOKUP(C490,'Tabla 2-3-4-5'!$C$11:$D$13,2,FALSE)*(VLOOKUP('Matriz Nº2 Análisis'!D490,'Tabla 2-3-4-5'!$C$11:$D$13,2,FALSE)))&lt;3,"BAJO",IF((VLOOKUP(C490,'Tabla 2-3-4-5'!$C$11:$D$13,2,FALSE)*(VLOOKUP('Matriz Nº2 Análisis'!D490,'Tabla 2-3-4-5'!$C$11:$D$13,2,FALSE)))&gt;5,"ALTO","MEDIO")),"")</f>
        <v/>
      </c>
      <c r="F490" s="121" t="str">
        <f>IF(B490&lt;&gt;"",'Matriz Nº1 Identificación'!E490,"")</f>
        <v/>
      </c>
      <c r="G490" s="127"/>
      <c r="H490" s="127"/>
      <c r="I490" s="120" t="str">
        <f>IFERROR(IF((VLOOKUP(G490,'Tabla 2-3-4-5'!$C$11:$D$13,2,FALSE)*(VLOOKUP('Matriz Nº2 Análisis'!H490,'Tabla 2-3-4-5'!$C$11:$D$13,2,FALSE)))&lt;3,"BAJO",IF((VLOOKUP(G490,'Tabla 2-3-4-5'!$C$11:$D$13,2,FALSE)*(VLOOKUP('Matriz Nº2 Análisis'!H490,'Tabla 2-3-4-5'!$C$11:$D$13,2,FALSE)))&gt;5,"ALTO","MEDIO")),"")</f>
        <v/>
      </c>
      <c r="J490" s="2"/>
      <c r="K490" s="3"/>
      <c r="N490" s="3"/>
      <c r="O490" s="3"/>
      <c r="P490" s="3"/>
      <c r="Q490" s="3"/>
      <c r="R490" s="3"/>
      <c r="S490" s="3"/>
      <c r="T490" s="3"/>
      <c r="U490" s="3"/>
      <c r="V490" s="3"/>
      <c r="W490" s="3"/>
      <c r="X490" s="3"/>
      <c r="Y490" s="3"/>
      <c r="Z490" s="3"/>
      <c r="AA490" s="3"/>
      <c r="AB490" s="3"/>
      <c r="AC490" s="3"/>
    </row>
    <row r="491" spans="1:29" ht="83.25" customHeight="1" x14ac:dyDescent="0.35">
      <c r="A491" s="119" t="str">
        <f>'Matriz Nº1 Identificación'!A491</f>
        <v>54. 5</v>
      </c>
      <c r="B491" s="120" t="str">
        <f>IF('Matriz Nº1 Identificación'!B491&lt;&gt;"",'Matriz Nº1 Identificación'!F491,"")</f>
        <v/>
      </c>
      <c r="C491" s="127"/>
      <c r="D491" s="127"/>
      <c r="E491" s="120" t="str">
        <f>IFERROR(IF((VLOOKUP(C491,'Tabla 2-3-4-5'!$C$11:$D$13,2,FALSE)*(VLOOKUP('Matriz Nº2 Análisis'!D491,'Tabla 2-3-4-5'!$C$11:$D$13,2,FALSE)))&lt;3,"BAJO",IF((VLOOKUP(C491,'Tabla 2-3-4-5'!$C$11:$D$13,2,FALSE)*(VLOOKUP('Matriz Nº2 Análisis'!D491,'Tabla 2-3-4-5'!$C$11:$D$13,2,FALSE)))&gt;5,"ALTO","MEDIO")),"")</f>
        <v/>
      </c>
      <c r="F491" s="121" t="str">
        <f>IF(B491&lt;&gt;"",'Matriz Nº1 Identificación'!E491,"")</f>
        <v/>
      </c>
      <c r="G491" s="127"/>
      <c r="H491" s="127"/>
      <c r="I491" s="120" t="str">
        <f>IFERROR(IF((VLOOKUP(G491,'Tabla 2-3-4-5'!$C$11:$D$13,2,FALSE)*(VLOOKUP('Matriz Nº2 Análisis'!H491,'Tabla 2-3-4-5'!$C$11:$D$13,2,FALSE)))&lt;3,"BAJO",IF((VLOOKUP(G491,'Tabla 2-3-4-5'!$C$11:$D$13,2,FALSE)*(VLOOKUP('Matriz Nº2 Análisis'!H491,'Tabla 2-3-4-5'!$C$11:$D$13,2,FALSE)))&gt;5,"ALTO","MEDIO")),"")</f>
        <v/>
      </c>
      <c r="J491" s="2"/>
      <c r="K491" s="3"/>
      <c r="N491" s="3"/>
      <c r="O491" s="3"/>
      <c r="P491" s="3"/>
      <c r="Q491" s="3"/>
      <c r="R491" s="3"/>
      <c r="S491" s="3"/>
      <c r="T491" s="3"/>
      <c r="U491" s="3"/>
      <c r="V491" s="3"/>
      <c r="W491" s="3"/>
      <c r="X491" s="3"/>
      <c r="Y491" s="3"/>
      <c r="Z491" s="3"/>
      <c r="AA491" s="3"/>
      <c r="AB491" s="3"/>
      <c r="AC491" s="3"/>
    </row>
    <row r="492" spans="1:29" ht="83.25" customHeight="1" x14ac:dyDescent="0.35">
      <c r="A492" s="119" t="str">
        <f>'Matriz Nº1 Identificación'!A492</f>
        <v>54. 6</v>
      </c>
      <c r="B492" s="120" t="str">
        <f>IF('Matriz Nº1 Identificación'!B492&lt;&gt;"",'Matriz Nº1 Identificación'!F492,"")</f>
        <v/>
      </c>
      <c r="C492" s="127"/>
      <c r="D492" s="127"/>
      <c r="E492" s="120" t="str">
        <f>IFERROR(IF((VLOOKUP(C492,'Tabla 2-3-4-5'!$C$11:$D$13,2,FALSE)*(VLOOKUP('Matriz Nº2 Análisis'!D492,'Tabla 2-3-4-5'!$C$11:$D$13,2,FALSE)))&lt;3,"BAJO",IF((VLOOKUP(C492,'Tabla 2-3-4-5'!$C$11:$D$13,2,FALSE)*(VLOOKUP('Matriz Nº2 Análisis'!D492,'Tabla 2-3-4-5'!$C$11:$D$13,2,FALSE)))&gt;5,"ALTO","MEDIO")),"")</f>
        <v/>
      </c>
      <c r="F492" s="121" t="str">
        <f>IF(B492&lt;&gt;"",'Matriz Nº1 Identificación'!E492,"")</f>
        <v/>
      </c>
      <c r="G492" s="127"/>
      <c r="H492" s="127"/>
      <c r="I492" s="120" t="str">
        <f>IFERROR(IF((VLOOKUP(G492,'Tabla 2-3-4-5'!$C$11:$D$13,2,FALSE)*(VLOOKUP('Matriz Nº2 Análisis'!H492,'Tabla 2-3-4-5'!$C$11:$D$13,2,FALSE)))&lt;3,"BAJO",IF((VLOOKUP(G492,'Tabla 2-3-4-5'!$C$11:$D$13,2,FALSE)*(VLOOKUP('Matriz Nº2 Análisis'!H492,'Tabla 2-3-4-5'!$C$11:$D$13,2,FALSE)))&gt;5,"ALTO","MEDIO")),"")</f>
        <v/>
      </c>
      <c r="J492" s="2"/>
      <c r="K492" s="3"/>
      <c r="N492" s="3"/>
      <c r="O492" s="3"/>
      <c r="P492" s="3"/>
      <c r="Q492" s="3"/>
      <c r="R492" s="3"/>
      <c r="S492" s="3"/>
      <c r="T492" s="3"/>
      <c r="U492" s="3"/>
      <c r="V492" s="3"/>
      <c r="W492" s="3"/>
      <c r="X492" s="3"/>
      <c r="Y492" s="3"/>
      <c r="Z492" s="3"/>
      <c r="AA492" s="3"/>
      <c r="AB492" s="3"/>
      <c r="AC492" s="3"/>
    </row>
    <row r="493" spans="1:29" ht="83.25" customHeight="1" thickBot="1" x14ac:dyDescent="0.4">
      <c r="A493" s="119" t="str">
        <f>'Matriz Nº1 Identificación'!A493</f>
        <v>54. 7</v>
      </c>
      <c r="B493" s="120" t="str">
        <f>IF('Matriz Nº1 Identificación'!B493&lt;&gt;"",'Matriz Nº1 Identificación'!F493,"")</f>
        <v/>
      </c>
      <c r="C493" s="127"/>
      <c r="D493" s="127"/>
      <c r="E493" s="120" t="str">
        <f>IFERROR(IF((VLOOKUP(C493,'Tabla 2-3-4-5'!$C$11:$D$13,2,FALSE)*(VLOOKUP('Matriz Nº2 Análisis'!D493,'Tabla 2-3-4-5'!$C$11:$D$13,2,FALSE)))&lt;3,"BAJO",IF((VLOOKUP(C493,'Tabla 2-3-4-5'!$C$11:$D$13,2,FALSE)*(VLOOKUP('Matriz Nº2 Análisis'!D493,'Tabla 2-3-4-5'!$C$11:$D$13,2,FALSE)))&gt;5,"ALTO","MEDIO")),"")</f>
        <v/>
      </c>
      <c r="F493" s="121" t="str">
        <f>IF(B493&lt;&gt;"",'Matriz Nº1 Identificación'!E493,"")</f>
        <v/>
      </c>
      <c r="G493" s="127"/>
      <c r="H493" s="127"/>
      <c r="I493" s="120" t="str">
        <f>IFERROR(IF((VLOOKUP(G493,'Tabla 2-3-4-5'!$C$11:$D$13,2,FALSE)*(VLOOKUP('Matriz Nº2 Análisis'!H493,'Tabla 2-3-4-5'!$C$11:$D$13,2,FALSE)))&lt;3,"BAJO",IF((VLOOKUP(G493,'Tabla 2-3-4-5'!$C$11:$D$13,2,FALSE)*(VLOOKUP('Matriz Nº2 Análisis'!H493,'Tabla 2-3-4-5'!$C$11:$D$13,2,FALSE)))&gt;5,"ALTO","MEDIO")),"")</f>
        <v/>
      </c>
      <c r="J493" s="2"/>
      <c r="K493" s="3"/>
      <c r="N493" s="3"/>
      <c r="O493" s="3"/>
      <c r="P493" s="3"/>
      <c r="Q493" s="3"/>
      <c r="R493" s="3"/>
      <c r="S493" s="3"/>
      <c r="T493" s="3"/>
      <c r="U493" s="3"/>
      <c r="V493" s="3"/>
      <c r="W493" s="3"/>
      <c r="X493" s="3"/>
      <c r="Y493" s="3"/>
      <c r="Z493" s="3"/>
      <c r="AA493" s="3"/>
      <c r="AB493" s="3"/>
      <c r="AC493" s="3"/>
    </row>
    <row r="494" spans="1:29" ht="39.9" customHeight="1" thickBot="1" x14ac:dyDescent="0.4">
      <c r="A494" s="181" t="str">
        <f>'Matriz Nº1 Identificación'!A494</f>
        <v xml:space="preserve">Objetivo Estratégico: </v>
      </c>
      <c r="B494" s="477">
        <f>+'Matriz Nº1 Identificación'!B494:H494</f>
        <v>0</v>
      </c>
      <c r="C494" s="478"/>
      <c r="D494" s="478"/>
      <c r="E494" s="478"/>
      <c r="F494" s="478"/>
      <c r="G494" s="478"/>
      <c r="H494" s="478"/>
      <c r="I494" s="479"/>
      <c r="J494" s="117"/>
    </row>
    <row r="495" spans="1:29" ht="39.9" customHeight="1" x14ac:dyDescent="0.35">
      <c r="A495" s="182" t="str">
        <f>'Matriz Nº1 Identificación'!A495</f>
        <v>Objetivo táctico</v>
      </c>
      <c r="B495" s="480" t="str">
        <f>+'Matriz Nº1 Identificación'!B495:H495</f>
        <v xml:space="preserve">55. </v>
      </c>
      <c r="C495" s="481"/>
      <c r="D495" s="481"/>
      <c r="E495" s="481"/>
      <c r="F495" s="481"/>
      <c r="G495" s="481"/>
      <c r="H495" s="481"/>
      <c r="I495" s="482"/>
      <c r="J495" s="117"/>
    </row>
    <row r="496" spans="1:29" ht="83.25" customHeight="1" x14ac:dyDescent="0.35">
      <c r="A496" s="119" t="str">
        <f>'Matriz Nº1 Identificación'!A496</f>
        <v>55. 1</v>
      </c>
      <c r="B496" s="120" t="str">
        <f>IF('Matriz Nº1 Identificación'!B496&lt;&gt;"",'Matriz Nº1 Identificación'!F496,"")</f>
        <v/>
      </c>
      <c r="C496" s="127"/>
      <c r="D496" s="127"/>
      <c r="E496" s="120" t="str">
        <f>IFERROR(IF((VLOOKUP(C496,'Tabla 2-3-4-5'!$C$11:$D$13,2,FALSE)*(VLOOKUP('Matriz Nº2 Análisis'!D496,'Tabla 2-3-4-5'!$C$11:$D$13,2,FALSE)))&lt;3,"BAJO",IF((VLOOKUP(C496,'Tabla 2-3-4-5'!$C$11:$D$13,2,FALSE)*(VLOOKUP('Matriz Nº2 Análisis'!D496,'Tabla 2-3-4-5'!$C$11:$D$13,2,FALSE)))&gt;5,"ALTO","MEDIO")),"")</f>
        <v/>
      </c>
      <c r="F496" s="121" t="str">
        <f>IF(B496&lt;&gt;"",'Matriz Nº1 Identificación'!E496,"")</f>
        <v/>
      </c>
      <c r="G496" s="127"/>
      <c r="H496" s="127"/>
      <c r="I496" s="120" t="str">
        <f>IFERROR(IF((VLOOKUP(G496,'Tabla 2-3-4-5'!$C$11:$D$13,2,FALSE)*(VLOOKUP('Matriz Nº2 Análisis'!H496,'Tabla 2-3-4-5'!$C$11:$D$13,2,FALSE)))&lt;3,"BAJO",IF((VLOOKUP(G496,'Tabla 2-3-4-5'!$C$11:$D$13,2,FALSE)*(VLOOKUP('Matriz Nº2 Análisis'!H496,'Tabla 2-3-4-5'!$C$11:$D$13,2,FALSE)))&gt;5,"ALTO","MEDIO")),"")</f>
        <v/>
      </c>
      <c r="J496" s="2"/>
      <c r="K496" s="3"/>
      <c r="N496" s="3"/>
      <c r="O496" s="3"/>
      <c r="P496" s="3"/>
      <c r="Q496" s="3"/>
      <c r="R496" s="3"/>
      <c r="S496" s="3"/>
      <c r="T496" s="3"/>
      <c r="U496" s="3"/>
      <c r="V496" s="3"/>
      <c r="W496" s="3"/>
      <c r="X496" s="3"/>
      <c r="Y496" s="3"/>
      <c r="Z496" s="3"/>
      <c r="AA496" s="3"/>
      <c r="AB496" s="3"/>
      <c r="AC496" s="3"/>
    </row>
    <row r="497" spans="1:29" ht="83.25" customHeight="1" x14ac:dyDescent="0.35">
      <c r="A497" s="119" t="str">
        <f>'Matriz Nº1 Identificación'!A497</f>
        <v>55. 2</v>
      </c>
      <c r="B497" s="120" t="str">
        <f>IF('Matriz Nº1 Identificación'!B497&lt;&gt;"",'Matriz Nº1 Identificación'!F497,"")</f>
        <v/>
      </c>
      <c r="C497" s="127"/>
      <c r="D497" s="127"/>
      <c r="E497" s="120" t="str">
        <f>IFERROR(IF((VLOOKUP(C497,'Tabla 2-3-4-5'!$C$11:$D$13,2,FALSE)*(VLOOKUP('Matriz Nº2 Análisis'!D497,'Tabla 2-3-4-5'!$C$11:$D$13,2,FALSE)))&lt;3,"BAJO",IF((VLOOKUP(C497,'Tabla 2-3-4-5'!$C$11:$D$13,2,FALSE)*(VLOOKUP('Matriz Nº2 Análisis'!D497,'Tabla 2-3-4-5'!$C$11:$D$13,2,FALSE)))&gt;5,"ALTO","MEDIO")),"")</f>
        <v/>
      </c>
      <c r="F497" s="121" t="str">
        <f>IF(B497&lt;&gt;"",'Matriz Nº1 Identificación'!E497,"")</f>
        <v/>
      </c>
      <c r="G497" s="127"/>
      <c r="H497" s="127"/>
      <c r="I497" s="120" t="str">
        <f>IFERROR(IF((VLOOKUP(G497,'Tabla 2-3-4-5'!$C$11:$D$13,2,FALSE)*(VLOOKUP('Matriz Nº2 Análisis'!H497,'Tabla 2-3-4-5'!$C$11:$D$13,2,FALSE)))&lt;3,"BAJO",IF((VLOOKUP(G497,'Tabla 2-3-4-5'!$C$11:$D$13,2,FALSE)*(VLOOKUP('Matriz Nº2 Análisis'!H497,'Tabla 2-3-4-5'!$C$11:$D$13,2,FALSE)))&gt;5,"ALTO","MEDIO")),"")</f>
        <v/>
      </c>
      <c r="J497" s="2"/>
      <c r="K497" s="3"/>
      <c r="N497" s="3"/>
      <c r="O497" s="3"/>
      <c r="P497" s="3"/>
      <c r="Q497" s="3"/>
      <c r="R497" s="3"/>
      <c r="S497" s="3"/>
      <c r="T497" s="3"/>
      <c r="U497" s="3"/>
      <c r="V497" s="3"/>
      <c r="W497" s="3"/>
      <c r="X497" s="3"/>
      <c r="Y497" s="3"/>
      <c r="Z497" s="3"/>
      <c r="AA497" s="3"/>
      <c r="AB497" s="3"/>
      <c r="AC497" s="3"/>
    </row>
    <row r="498" spans="1:29" ht="83.25" customHeight="1" x14ac:dyDescent="0.35">
      <c r="A498" s="119" t="str">
        <f>'Matriz Nº1 Identificación'!A498</f>
        <v>55. 3</v>
      </c>
      <c r="B498" s="120" t="str">
        <f>IF('Matriz Nº1 Identificación'!B498&lt;&gt;"",'Matriz Nº1 Identificación'!F498,"")</f>
        <v/>
      </c>
      <c r="C498" s="127"/>
      <c r="D498" s="127"/>
      <c r="E498" s="120" t="str">
        <f>IFERROR(IF((VLOOKUP(C498,'Tabla 2-3-4-5'!$C$11:$D$13,2,FALSE)*(VLOOKUP('Matriz Nº2 Análisis'!D498,'Tabla 2-3-4-5'!$C$11:$D$13,2,FALSE)))&lt;3,"BAJO",IF((VLOOKUP(C498,'Tabla 2-3-4-5'!$C$11:$D$13,2,FALSE)*(VLOOKUP('Matriz Nº2 Análisis'!D498,'Tabla 2-3-4-5'!$C$11:$D$13,2,FALSE)))&gt;5,"ALTO","MEDIO")),"")</f>
        <v/>
      </c>
      <c r="F498" s="121" t="str">
        <f>IF(B498&lt;&gt;"",'Matriz Nº1 Identificación'!E498,"")</f>
        <v/>
      </c>
      <c r="G498" s="127"/>
      <c r="H498" s="127"/>
      <c r="I498" s="120" t="str">
        <f>IFERROR(IF((VLOOKUP(G498,'Tabla 2-3-4-5'!$C$11:$D$13,2,FALSE)*(VLOOKUP('Matriz Nº2 Análisis'!H498,'Tabla 2-3-4-5'!$C$11:$D$13,2,FALSE)))&lt;3,"BAJO",IF((VLOOKUP(G498,'Tabla 2-3-4-5'!$C$11:$D$13,2,FALSE)*(VLOOKUP('Matriz Nº2 Análisis'!H498,'Tabla 2-3-4-5'!$C$11:$D$13,2,FALSE)))&gt;5,"ALTO","MEDIO")),"")</f>
        <v/>
      </c>
      <c r="J498" s="2"/>
      <c r="K498" s="3"/>
      <c r="N498" s="3"/>
      <c r="O498" s="3"/>
      <c r="P498" s="3"/>
      <c r="Q498" s="3"/>
      <c r="R498" s="3"/>
      <c r="S498" s="3"/>
      <c r="T498" s="3"/>
      <c r="U498" s="3"/>
      <c r="V498" s="3"/>
      <c r="W498" s="3"/>
      <c r="X498" s="3"/>
      <c r="Y498" s="3"/>
      <c r="Z498" s="3"/>
      <c r="AA498" s="3"/>
      <c r="AB498" s="3"/>
      <c r="AC498" s="3"/>
    </row>
    <row r="499" spans="1:29" ht="83.25" customHeight="1" x14ac:dyDescent="0.35">
      <c r="A499" s="119" t="str">
        <f>'Matriz Nº1 Identificación'!A499</f>
        <v>55. 4</v>
      </c>
      <c r="B499" s="120" t="str">
        <f>IF('Matriz Nº1 Identificación'!B499&lt;&gt;"",'Matriz Nº1 Identificación'!F499,"")</f>
        <v/>
      </c>
      <c r="C499" s="127"/>
      <c r="D499" s="127"/>
      <c r="E499" s="120" t="str">
        <f>IFERROR(IF((VLOOKUP(C499,'Tabla 2-3-4-5'!$C$11:$D$13,2,FALSE)*(VLOOKUP('Matriz Nº2 Análisis'!D499,'Tabla 2-3-4-5'!$C$11:$D$13,2,FALSE)))&lt;3,"BAJO",IF((VLOOKUP(C499,'Tabla 2-3-4-5'!$C$11:$D$13,2,FALSE)*(VLOOKUP('Matriz Nº2 Análisis'!D499,'Tabla 2-3-4-5'!$C$11:$D$13,2,FALSE)))&gt;5,"ALTO","MEDIO")),"")</f>
        <v/>
      </c>
      <c r="F499" s="121" t="str">
        <f>IF(B499&lt;&gt;"",'Matriz Nº1 Identificación'!E499,"")</f>
        <v/>
      </c>
      <c r="G499" s="127"/>
      <c r="H499" s="127"/>
      <c r="I499" s="120" t="str">
        <f>IFERROR(IF((VLOOKUP(G499,'Tabla 2-3-4-5'!$C$11:$D$13,2,FALSE)*(VLOOKUP('Matriz Nº2 Análisis'!H499,'Tabla 2-3-4-5'!$C$11:$D$13,2,FALSE)))&lt;3,"BAJO",IF((VLOOKUP(G499,'Tabla 2-3-4-5'!$C$11:$D$13,2,FALSE)*(VLOOKUP('Matriz Nº2 Análisis'!H499,'Tabla 2-3-4-5'!$C$11:$D$13,2,FALSE)))&gt;5,"ALTO","MEDIO")),"")</f>
        <v/>
      </c>
      <c r="J499" s="2"/>
      <c r="K499" s="3"/>
      <c r="N499" s="3"/>
      <c r="O499" s="3"/>
      <c r="P499" s="3"/>
      <c r="Q499" s="3"/>
      <c r="R499" s="3"/>
      <c r="S499" s="3"/>
      <c r="T499" s="3"/>
      <c r="U499" s="3"/>
      <c r="V499" s="3"/>
      <c r="W499" s="3"/>
      <c r="X499" s="3"/>
      <c r="Y499" s="3"/>
      <c r="Z499" s="3"/>
      <c r="AA499" s="3"/>
      <c r="AB499" s="3"/>
      <c r="AC499" s="3"/>
    </row>
    <row r="500" spans="1:29" ht="83.25" customHeight="1" x14ac:dyDescent="0.35">
      <c r="A500" s="119" t="str">
        <f>'Matriz Nº1 Identificación'!A500</f>
        <v>55. 5</v>
      </c>
      <c r="B500" s="120" t="str">
        <f>IF('Matriz Nº1 Identificación'!B500&lt;&gt;"",'Matriz Nº1 Identificación'!F500,"")</f>
        <v/>
      </c>
      <c r="C500" s="127"/>
      <c r="D500" s="127"/>
      <c r="E500" s="120" t="str">
        <f>IFERROR(IF((VLOOKUP(C500,'Tabla 2-3-4-5'!$C$11:$D$13,2,FALSE)*(VLOOKUP('Matriz Nº2 Análisis'!D500,'Tabla 2-3-4-5'!$C$11:$D$13,2,FALSE)))&lt;3,"BAJO",IF((VLOOKUP(C500,'Tabla 2-3-4-5'!$C$11:$D$13,2,FALSE)*(VLOOKUP('Matriz Nº2 Análisis'!D500,'Tabla 2-3-4-5'!$C$11:$D$13,2,FALSE)))&gt;5,"ALTO","MEDIO")),"")</f>
        <v/>
      </c>
      <c r="F500" s="121" t="str">
        <f>IF(B500&lt;&gt;"",'Matriz Nº1 Identificación'!E500,"")</f>
        <v/>
      </c>
      <c r="G500" s="127"/>
      <c r="H500" s="127"/>
      <c r="I500" s="120" t="str">
        <f>IFERROR(IF((VLOOKUP(G500,'Tabla 2-3-4-5'!$C$11:$D$13,2,FALSE)*(VLOOKUP('Matriz Nº2 Análisis'!H500,'Tabla 2-3-4-5'!$C$11:$D$13,2,FALSE)))&lt;3,"BAJO",IF((VLOOKUP(G500,'Tabla 2-3-4-5'!$C$11:$D$13,2,FALSE)*(VLOOKUP('Matriz Nº2 Análisis'!H500,'Tabla 2-3-4-5'!$C$11:$D$13,2,FALSE)))&gt;5,"ALTO","MEDIO")),"")</f>
        <v/>
      </c>
      <c r="J500" s="2"/>
      <c r="K500" s="3"/>
      <c r="N500" s="3"/>
      <c r="O500" s="3"/>
      <c r="P500" s="3"/>
      <c r="Q500" s="3"/>
      <c r="R500" s="3"/>
      <c r="S500" s="3"/>
      <c r="T500" s="3"/>
      <c r="U500" s="3"/>
      <c r="V500" s="3"/>
      <c r="W500" s="3"/>
      <c r="X500" s="3"/>
      <c r="Y500" s="3"/>
      <c r="Z500" s="3"/>
      <c r="AA500" s="3"/>
      <c r="AB500" s="3"/>
      <c r="AC500" s="3"/>
    </row>
    <row r="501" spans="1:29" ht="83.25" customHeight="1" x14ac:dyDescent="0.35">
      <c r="A501" s="119" t="str">
        <f>'Matriz Nº1 Identificación'!A501</f>
        <v>55. 6</v>
      </c>
      <c r="B501" s="120" t="str">
        <f>IF('Matriz Nº1 Identificación'!B501&lt;&gt;"",'Matriz Nº1 Identificación'!F501,"")</f>
        <v/>
      </c>
      <c r="C501" s="127"/>
      <c r="D501" s="127"/>
      <c r="E501" s="120" t="str">
        <f>IFERROR(IF((VLOOKUP(C501,'Tabla 2-3-4-5'!$C$11:$D$13,2,FALSE)*(VLOOKUP('Matriz Nº2 Análisis'!D501,'Tabla 2-3-4-5'!$C$11:$D$13,2,FALSE)))&lt;3,"BAJO",IF((VLOOKUP(C501,'Tabla 2-3-4-5'!$C$11:$D$13,2,FALSE)*(VLOOKUP('Matriz Nº2 Análisis'!D501,'Tabla 2-3-4-5'!$C$11:$D$13,2,FALSE)))&gt;5,"ALTO","MEDIO")),"")</f>
        <v/>
      </c>
      <c r="F501" s="121" t="str">
        <f>IF(B501&lt;&gt;"",'Matriz Nº1 Identificación'!E501,"")</f>
        <v/>
      </c>
      <c r="G501" s="127"/>
      <c r="H501" s="127"/>
      <c r="I501" s="120" t="str">
        <f>IFERROR(IF((VLOOKUP(G501,'Tabla 2-3-4-5'!$C$11:$D$13,2,FALSE)*(VLOOKUP('Matriz Nº2 Análisis'!H501,'Tabla 2-3-4-5'!$C$11:$D$13,2,FALSE)))&lt;3,"BAJO",IF((VLOOKUP(G501,'Tabla 2-3-4-5'!$C$11:$D$13,2,FALSE)*(VLOOKUP('Matriz Nº2 Análisis'!H501,'Tabla 2-3-4-5'!$C$11:$D$13,2,FALSE)))&gt;5,"ALTO","MEDIO")),"")</f>
        <v/>
      </c>
      <c r="J501" s="2"/>
      <c r="K501" s="3"/>
      <c r="N501" s="3"/>
      <c r="O501" s="3"/>
      <c r="P501" s="3"/>
      <c r="Q501" s="3"/>
      <c r="R501" s="3"/>
      <c r="S501" s="3"/>
      <c r="T501" s="3"/>
      <c r="U501" s="3"/>
      <c r="V501" s="3"/>
      <c r="W501" s="3"/>
      <c r="X501" s="3"/>
      <c r="Y501" s="3"/>
      <c r="Z501" s="3"/>
      <c r="AA501" s="3"/>
      <c r="AB501" s="3"/>
      <c r="AC501" s="3"/>
    </row>
    <row r="502" spans="1:29" ht="83.25" customHeight="1" thickBot="1" x14ac:dyDescent="0.4">
      <c r="A502" s="119" t="str">
        <f>'Matriz Nº1 Identificación'!A502</f>
        <v>55. 7</v>
      </c>
      <c r="B502" s="120" t="str">
        <f>IF('Matriz Nº1 Identificación'!B502&lt;&gt;"",'Matriz Nº1 Identificación'!F502,"")</f>
        <v/>
      </c>
      <c r="C502" s="127"/>
      <c r="D502" s="127"/>
      <c r="E502" s="120" t="str">
        <f>IFERROR(IF((VLOOKUP(C502,'Tabla 2-3-4-5'!$C$11:$D$13,2,FALSE)*(VLOOKUP('Matriz Nº2 Análisis'!D502,'Tabla 2-3-4-5'!$C$11:$D$13,2,FALSE)))&lt;3,"BAJO",IF((VLOOKUP(C502,'Tabla 2-3-4-5'!$C$11:$D$13,2,FALSE)*(VLOOKUP('Matriz Nº2 Análisis'!D502,'Tabla 2-3-4-5'!$C$11:$D$13,2,FALSE)))&gt;5,"ALTO","MEDIO")),"")</f>
        <v/>
      </c>
      <c r="F502" s="121" t="str">
        <f>IF(B502&lt;&gt;"",'Matriz Nº1 Identificación'!E502,"")</f>
        <v/>
      </c>
      <c r="G502" s="127"/>
      <c r="H502" s="127"/>
      <c r="I502" s="120" t="str">
        <f>IFERROR(IF((VLOOKUP(G502,'Tabla 2-3-4-5'!$C$11:$D$13,2,FALSE)*(VLOOKUP('Matriz Nº2 Análisis'!H502,'Tabla 2-3-4-5'!$C$11:$D$13,2,FALSE)))&lt;3,"BAJO",IF((VLOOKUP(G502,'Tabla 2-3-4-5'!$C$11:$D$13,2,FALSE)*(VLOOKUP('Matriz Nº2 Análisis'!H502,'Tabla 2-3-4-5'!$C$11:$D$13,2,FALSE)))&gt;5,"ALTO","MEDIO")),"")</f>
        <v/>
      </c>
      <c r="J502" s="2"/>
      <c r="K502" s="3"/>
      <c r="N502" s="3"/>
      <c r="O502" s="3"/>
      <c r="P502" s="3"/>
      <c r="Q502" s="3"/>
      <c r="R502" s="3"/>
      <c r="S502" s="3"/>
      <c r="T502" s="3"/>
      <c r="U502" s="3"/>
      <c r="V502" s="3"/>
      <c r="W502" s="3"/>
      <c r="X502" s="3"/>
      <c r="Y502" s="3"/>
      <c r="Z502" s="3"/>
      <c r="AA502" s="3"/>
      <c r="AB502" s="3"/>
      <c r="AC502" s="3"/>
    </row>
    <row r="503" spans="1:29" ht="39.9" customHeight="1" thickBot="1" x14ac:dyDescent="0.4">
      <c r="A503" s="181" t="str">
        <f>'Matriz Nº1 Identificación'!A503</f>
        <v xml:space="preserve">Objetivo Estratégico: </v>
      </c>
      <c r="B503" s="477">
        <f>+'Matriz Nº1 Identificación'!B503:H503</f>
        <v>0</v>
      </c>
      <c r="C503" s="478"/>
      <c r="D503" s="478"/>
      <c r="E503" s="478"/>
      <c r="F503" s="478"/>
      <c r="G503" s="478"/>
      <c r="H503" s="478"/>
      <c r="I503" s="479"/>
      <c r="J503" s="117"/>
    </row>
    <row r="504" spans="1:29" ht="39.9" customHeight="1" x14ac:dyDescent="0.35">
      <c r="A504" s="182" t="str">
        <f>'Matriz Nº1 Identificación'!A504</f>
        <v>Objetivo táctico</v>
      </c>
      <c r="B504" s="480" t="str">
        <f>+'Matriz Nº1 Identificación'!B504:H504</f>
        <v xml:space="preserve">56. </v>
      </c>
      <c r="C504" s="481"/>
      <c r="D504" s="481"/>
      <c r="E504" s="481"/>
      <c r="F504" s="481"/>
      <c r="G504" s="481"/>
      <c r="H504" s="481"/>
      <c r="I504" s="482"/>
      <c r="J504" s="117"/>
    </row>
    <row r="505" spans="1:29" ht="83.25" customHeight="1" x14ac:dyDescent="0.35">
      <c r="A505" s="119" t="str">
        <f>'Matriz Nº1 Identificación'!A505</f>
        <v>56. 1</v>
      </c>
      <c r="B505" s="120" t="str">
        <f>IF('Matriz Nº1 Identificación'!B505&lt;&gt;"",'Matriz Nº1 Identificación'!F505,"")</f>
        <v/>
      </c>
      <c r="C505" s="127"/>
      <c r="D505" s="127"/>
      <c r="E505" s="120" t="str">
        <f>IFERROR(IF((VLOOKUP(C505,'Tabla 2-3-4-5'!$C$11:$D$13,2,FALSE)*(VLOOKUP('Matriz Nº2 Análisis'!D505,'Tabla 2-3-4-5'!$C$11:$D$13,2,FALSE)))&lt;3,"BAJO",IF((VLOOKUP(C505,'Tabla 2-3-4-5'!$C$11:$D$13,2,FALSE)*(VLOOKUP('Matriz Nº2 Análisis'!D505,'Tabla 2-3-4-5'!$C$11:$D$13,2,FALSE)))&gt;5,"ALTO","MEDIO")),"")</f>
        <v/>
      </c>
      <c r="F505" s="121" t="str">
        <f>IF(B505&lt;&gt;"",'Matriz Nº1 Identificación'!E505,"")</f>
        <v/>
      </c>
      <c r="G505" s="127"/>
      <c r="H505" s="127"/>
      <c r="I505" s="120" t="str">
        <f>IFERROR(IF((VLOOKUP(G505,'Tabla 2-3-4-5'!$C$11:$D$13,2,FALSE)*(VLOOKUP('Matriz Nº2 Análisis'!H505,'Tabla 2-3-4-5'!$C$11:$D$13,2,FALSE)))&lt;3,"BAJO",IF((VLOOKUP(G505,'Tabla 2-3-4-5'!$C$11:$D$13,2,FALSE)*(VLOOKUP('Matriz Nº2 Análisis'!H505,'Tabla 2-3-4-5'!$C$11:$D$13,2,FALSE)))&gt;5,"ALTO","MEDIO")),"")</f>
        <v/>
      </c>
      <c r="J505" s="2"/>
      <c r="K505" s="3"/>
      <c r="N505" s="3"/>
      <c r="O505" s="3"/>
      <c r="P505" s="3"/>
      <c r="Q505" s="3"/>
      <c r="R505" s="3"/>
      <c r="S505" s="3"/>
      <c r="T505" s="3"/>
      <c r="U505" s="3"/>
      <c r="V505" s="3"/>
      <c r="W505" s="3"/>
      <c r="X505" s="3"/>
      <c r="Y505" s="3"/>
      <c r="Z505" s="3"/>
      <c r="AA505" s="3"/>
      <c r="AB505" s="3"/>
      <c r="AC505" s="3"/>
    </row>
    <row r="506" spans="1:29" ht="83.25" customHeight="1" x14ac:dyDescent="0.35">
      <c r="A506" s="119" t="str">
        <f>'Matriz Nº1 Identificación'!A506</f>
        <v>56. 2</v>
      </c>
      <c r="B506" s="120" t="str">
        <f>IF('Matriz Nº1 Identificación'!B506&lt;&gt;"",'Matriz Nº1 Identificación'!F506,"")</f>
        <v/>
      </c>
      <c r="C506" s="127"/>
      <c r="D506" s="127"/>
      <c r="E506" s="120" t="str">
        <f>IFERROR(IF((VLOOKUP(C506,'Tabla 2-3-4-5'!$C$11:$D$13,2,FALSE)*(VLOOKUP('Matriz Nº2 Análisis'!D506,'Tabla 2-3-4-5'!$C$11:$D$13,2,FALSE)))&lt;3,"BAJO",IF((VLOOKUP(C506,'Tabla 2-3-4-5'!$C$11:$D$13,2,FALSE)*(VLOOKUP('Matriz Nº2 Análisis'!D506,'Tabla 2-3-4-5'!$C$11:$D$13,2,FALSE)))&gt;5,"ALTO","MEDIO")),"")</f>
        <v/>
      </c>
      <c r="F506" s="121" t="str">
        <f>IF(B506&lt;&gt;"",'Matriz Nº1 Identificación'!E506,"")</f>
        <v/>
      </c>
      <c r="G506" s="127"/>
      <c r="H506" s="127"/>
      <c r="I506" s="120" t="str">
        <f>IFERROR(IF((VLOOKUP(G506,'Tabla 2-3-4-5'!$C$11:$D$13,2,FALSE)*(VLOOKUP('Matriz Nº2 Análisis'!H506,'Tabla 2-3-4-5'!$C$11:$D$13,2,FALSE)))&lt;3,"BAJO",IF((VLOOKUP(G506,'Tabla 2-3-4-5'!$C$11:$D$13,2,FALSE)*(VLOOKUP('Matriz Nº2 Análisis'!H506,'Tabla 2-3-4-5'!$C$11:$D$13,2,FALSE)))&gt;5,"ALTO","MEDIO")),"")</f>
        <v/>
      </c>
      <c r="J506" s="2"/>
      <c r="K506" s="3"/>
      <c r="N506" s="3"/>
      <c r="O506" s="3"/>
      <c r="P506" s="3"/>
      <c r="Q506" s="3"/>
      <c r="R506" s="3"/>
      <c r="S506" s="3"/>
      <c r="T506" s="3"/>
      <c r="U506" s="3"/>
      <c r="V506" s="3"/>
      <c r="W506" s="3"/>
      <c r="X506" s="3"/>
      <c r="Y506" s="3"/>
      <c r="Z506" s="3"/>
      <c r="AA506" s="3"/>
      <c r="AB506" s="3"/>
      <c r="AC506" s="3"/>
    </row>
    <row r="507" spans="1:29" ht="83.25" customHeight="1" x14ac:dyDescent="0.35">
      <c r="A507" s="119" t="str">
        <f>'Matriz Nº1 Identificación'!A507</f>
        <v>56. 3</v>
      </c>
      <c r="B507" s="120" t="str">
        <f>IF('Matriz Nº1 Identificación'!B507&lt;&gt;"",'Matriz Nº1 Identificación'!F507,"")</f>
        <v/>
      </c>
      <c r="C507" s="127"/>
      <c r="D507" s="127"/>
      <c r="E507" s="120" t="str">
        <f>IFERROR(IF((VLOOKUP(C507,'Tabla 2-3-4-5'!$C$11:$D$13,2,FALSE)*(VLOOKUP('Matriz Nº2 Análisis'!D507,'Tabla 2-3-4-5'!$C$11:$D$13,2,FALSE)))&lt;3,"BAJO",IF((VLOOKUP(C507,'Tabla 2-3-4-5'!$C$11:$D$13,2,FALSE)*(VLOOKUP('Matriz Nº2 Análisis'!D507,'Tabla 2-3-4-5'!$C$11:$D$13,2,FALSE)))&gt;5,"ALTO","MEDIO")),"")</f>
        <v/>
      </c>
      <c r="F507" s="121" t="str">
        <f>IF(B507&lt;&gt;"",'Matriz Nº1 Identificación'!E507,"")</f>
        <v/>
      </c>
      <c r="G507" s="127"/>
      <c r="H507" s="127"/>
      <c r="I507" s="120" t="str">
        <f>IFERROR(IF((VLOOKUP(G507,'Tabla 2-3-4-5'!$C$11:$D$13,2,FALSE)*(VLOOKUP('Matriz Nº2 Análisis'!H507,'Tabla 2-3-4-5'!$C$11:$D$13,2,FALSE)))&lt;3,"BAJO",IF((VLOOKUP(G507,'Tabla 2-3-4-5'!$C$11:$D$13,2,FALSE)*(VLOOKUP('Matriz Nº2 Análisis'!H507,'Tabla 2-3-4-5'!$C$11:$D$13,2,FALSE)))&gt;5,"ALTO","MEDIO")),"")</f>
        <v/>
      </c>
      <c r="J507" s="2"/>
      <c r="K507" s="3"/>
      <c r="N507" s="3"/>
      <c r="O507" s="3"/>
      <c r="P507" s="3"/>
      <c r="Q507" s="3"/>
      <c r="R507" s="3"/>
      <c r="S507" s="3"/>
      <c r="T507" s="3"/>
      <c r="U507" s="3"/>
      <c r="V507" s="3"/>
      <c r="W507" s="3"/>
      <c r="X507" s="3"/>
      <c r="Y507" s="3"/>
      <c r="Z507" s="3"/>
      <c r="AA507" s="3"/>
      <c r="AB507" s="3"/>
      <c r="AC507" s="3"/>
    </row>
    <row r="508" spans="1:29" ht="83.25" customHeight="1" x14ac:dyDescent="0.35">
      <c r="A508" s="119" t="str">
        <f>'Matriz Nº1 Identificación'!A508</f>
        <v>56. 4</v>
      </c>
      <c r="B508" s="120" t="str">
        <f>IF('Matriz Nº1 Identificación'!B508&lt;&gt;"",'Matriz Nº1 Identificación'!F508,"")</f>
        <v/>
      </c>
      <c r="C508" s="127"/>
      <c r="D508" s="127"/>
      <c r="E508" s="120" t="str">
        <f>IFERROR(IF((VLOOKUP(C508,'Tabla 2-3-4-5'!$C$11:$D$13,2,FALSE)*(VLOOKUP('Matriz Nº2 Análisis'!D508,'Tabla 2-3-4-5'!$C$11:$D$13,2,FALSE)))&lt;3,"BAJO",IF((VLOOKUP(C508,'Tabla 2-3-4-5'!$C$11:$D$13,2,FALSE)*(VLOOKUP('Matriz Nº2 Análisis'!D508,'Tabla 2-3-4-5'!$C$11:$D$13,2,FALSE)))&gt;5,"ALTO","MEDIO")),"")</f>
        <v/>
      </c>
      <c r="F508" s="121" t="str">
        <f>IF(B508&lt;&gt;"",'Matriz Nº1 Identificación'!E508,"")</f>
        <v/>
      </c>
      <c r="G508" s="127"/>
      <c r="H508" s="127"/>
      <c r="I508" s="120" t="str">
        <f>IFERROR(IF((VLOOKUP(G508,'Tabla 2-3-4-5'!$C$11:$D$13,2,FALSE)*(VLOOKUP('Matriz Nº2 Análisis'!H508,'Tabla 2-3-4-5'!$C$11:$D$13,2,FALSE)))&lt;3,"BAJO",IF((VLOOKUP(G508,'Tabla 2-3-4-5'!$C$11:$D$13,2,FALSE)*(VLOOKUP('Matriz Nº2 Análisis'!H508,'Tabla 2-3-4-5'!$C$11:$D$13,2,FALSE)))&gt;5,"ALTO","MEDIO")),"")</f>
        <v/>
      </c>
      <c r="J508" s="2"/>
      <c r="K508" s="3"/>
      <c r="N508" s="3"/>
      <c r="O508" s="3"/>
      <c r="P508" s="3"/>
      <c r="Q508" s="3"/>
      <c r="R508" s="3"/>
      <c r="S508" s="3"/>
      <c r="T508" s="3"/>
      <c r="U508" s="3"/>
      <c r="V508" s="3"/>
      <c r="W508" s="3"/>
      <c r="X508" s="3"/>
      <c r="Y508" s="3"/>
      <c r="Z508" s="3"/>
      <c r="AA508" s="3"/>
      <c r="AB508" s="3"/>
      <c r="AC508" s="3"/>
    </row>
    <row r="509" spans="1:29" ht="83.25" customHeight="1" x14ac:dyDescent="0.35">
      <c r="A509" s="119" t="str">
        <f>'Matriz Nº1 Identificación'!A509</f>
        <v>56. 5</v>
      </c>
      <c r="B509" s="120" t="str">
        <f>IF('Matriz Nº1 Identificación'!B509&lt;&gt;"",'Matriz Nº1 Identificación'!F509,"")</f>
        <v/>
      </c>
      <c r="C509" s="127"/>
      <c r="D509" s="127"/>
      <c r="E509" s="120" t="str">
        <f>IFERROR(IF((VLOOKUP(C509,'Tabla 2-3-4-5'!$C$11:$D$13,2,FALSE)*(VLOOKUP('Matriz Nº2 Análisis'!D509,'Tabla 2-3-4-5'!$C$11:$D$13,2,FALSE)))&lt;3,"BAJO",IF((VLOOKUP(C509,'Tabla 2-3-4-5'!$C$11:$D$13,2,FALSE)*(VLOOKUP('Matriz Nº2 Análisis'!D509,'Tabla 2-3-4-5'!$C$11:$D$13,2,FALSE)))&gt;5,"ALTO","MEDIO")),"")</f>
        <v/>
      </c>
      <c r="F509" s="121" t="str">
        <f>IF(B509&lt;&gt;"",'Matriz Nº1 Identificación'!E509,"")</f>
        <v/>
      </c>
      <c r="G509" s="127"/>
      <c r="H509" s="127"/>
      <c r="I509" s="120" t="str">
        <f>IFERROR(IF((VLOOKUP(G509,'Tabla 2-3-4-5'!$C$11:$D$13,2,FALSE)*(VLOOKUP('Matriz Nº2 Análisis'!H509,'Tabla 2-3-4-5'!$C$11:$D$13,2,FALSE)))&lt;3,"BAJO",IF((VLOOKUP(G509,'Tabla 2-3-4-5'!$C$11:$D$13,2,FALSE)*(VLOOKUP('Matriz Nº2 Análisis'!H509,'Tabla 2-3-4-5'!$C$11:$D$13,2,FALSE)))&gt;5,"ALTO","MEDIO")),"")</f>
        <v/>
      </c>
      <c r="J509" s="2"/>
      <c r="K509" s="3"/>
      <c r="N509" s="3"/>
      <c r="O509" s="3"/>
      <c r="P509" s="3"/>
      <c r="Q509" s="3"/>
      <c r="R509" s="3"/>
      <c r="S509" s="3"/>
      <c r="T509" s="3"/>
      <c r="U509" s="3"/>
      <c r="V509" s="3"/>
      <c r="W509" s="3"/>
      <c r="X509" s="3"/>
      <c r="Y509" s="3"/>
      <c r="Z509" s="3"/>
      <c r="AA509" s="3"/>
      <c r="AB509" s="3"/>
      <c r="AC509" s="3"/>
    </row>
    <row r="510" spans="1:29" ht="83.25" customHeight="1" x14ac:dyDescent="0.35">
      <c r="A510" s="119" t="str">
        <f>'Matriz Nº1 Identificación'!A510</f>
        <v>56. 6</v>
      </c>
      <c r="B510" s="120" t="str">
        <f>IF('Matriz Nº1 Identificación'!B510&lt;&gt;"",'Matriz Nº1 Identificación'!F510,"")</f>
        <v/>
      </c>
      <c r="C510" s="127"/>
      <c r="D510" s="127"/>
      <c r="E510" s="120" t="str">
        <f>IFERROR(IF((VLOOKUP(C510,'Tabla 2-3-4-5'!$C$11:$D$13,2,FALSE)*(VLOOKUP('Matriz Nº2 Análisis'!D510,'Tabla 2-3-4-5'!$C$11:$D$13,2,FALSE)))&lt;3,"BAJO",IF((VLOOKUP(C510,'Tabla 2-3-4-5'!$C$11:$D$13,2,FALSE)*(VLOOKUP('Matriz Nº2 Análisis'!D510,'Tabla 2-3-4-5'!$C$11:$D$13,2,FALSE)))&gt;5,"ALTO","MEDIO")),"")</f>
        <v/>
      </c>
      <c r="F510" s="121" t="str">
        <f>IF(B510&lt;&gt;"",'Matriz Nº1 Identificación'!E510,"")</f>
        <v/>
      </c>
      <c r="G510" s="127"/>
      <c r="H510" s="127"/>
      <c r="I510" s="120" t="str">
        <f>IFERROR(IF((VLOOKUP(G510,'Tabla 2-3-4-5'!$C$11:$D$13,2,FALSE)*(VLOOKUP('Matriz Nº2 Análisis'!H510,'Tabla 2-3-4-5'!$C$11:$D$13,2,FALSE)))&lt;3,"BAJO",IF((VLOOKUP(G510,'Tabla 2-3-4-5'!$C$11:$D$13,2,FALSE)*(VLOOKUP('Matriz Nº2 Análisis'!H510,'Tabla 2-3-4-5'!$C$11:$D$13,2,FALSE)))&gt;5,"ALTO","MEDIO")),"")</f>
        <v/>
      </c>
      <c r="J510" s="2"/>
      <c r="K510" s="3"/>
      <c r="N510" s="3"/>
      <c r="O510" s="3"/>
      <c r="P510" s="3"/>
      <c r="Q510" s="3"/>
      <c r="R510" s="3"/>
      <c r="S510" s="3"/>
      <c r="T510" s="3"/>
      <c r="U510" s="3"/>
      <c r="V510" s="3"/>
      <c r="W510" s="3"/>
      <c r="X510" s="3"/>
      <c r="Y510" s="3"/>
      <c r="Z510" s="3"/>
      <c r="AA510" s="3"/>
      <c r="AB510" s="3"/>
      <c r="AC510" s="3"/>
    </row>
    <row r="511" spans="1:29" ht="83.25" customHeight="1" thickBot="1" x14ac:dyDescent="0.4">
      <c r="A511" s="119" t="str">
        <f>'Matriz Nº1 Identificación'!A511</f>
        <v>56. 7</v>
      </c>
      <c r="B511" s="120" t="str">
        <f>IF('Matriz Nº1 Identificación'!B511&lt;&gt;"",'Matriz Nº1 Identificación'!F511,"")</f>
        <v/>
      </c>
      <c r="C511" s="127"/>
      <c r="D511" s="127"/>
      <c r="E511" s="120" t="str">
        <f>IFERROR(IF((VLOOKUP(C511,'Tabla 2-3-4-5'!$C$11:$D$13,2,FALSE)*(VLOOKUP('Matriz Nº2 Análisis'!D511,'Tabla 2-3-4-5'!$C$11:$D$13,2,FALSE)))&lt;3,"BAJO",IF((VLOOKUP(C511,'Tabla 2-3-4-5'!$C$11:$D$13,2,FALSE)*(VLOOKUP('Matriz Nº2 Análisis'!D511,'Tabla 2-3-4-5'!$C$11:$D$13,2,FALSE)))&gt;5,"ALTO","MEDIO")),"")</f>
        <v/>
      </c>
      <c r="F511" s="121" t="str">
        <f>IF(B511&lt;&gt;"",'Matriz Nº1 Identificación'!E511,"")</f>
        <v/>
      </c>
      <c r="G511" s="127"/>
      <c r="H511" s="127"/>
      <c r="I511" s="120" t="str">
        <f>IFERROR(IF((VLOOKUP(G511,'Tabla 2-3-4-5'!$C$11:$D$13,2,FALSE)*(VLOOKUP('Matriz Nº2 Análisis'!H511,'Tabla 2-3-4-5'!$C$11:$D$13,2,FALSE)))&lt;3,"BAJO",IF((VLOOKUP(G511,'Tabla 2-3-4-5'!$C$11:$D$13,2,FALSE)*(VLOOKUP('Matriz Nº2 Análisis'!H511,'Tabla 2-3-4-5'!$C$11:$D$13,2,FALSE)))&gt;5,"ALTO","MEDIO")),"")</f>
        <v/>
      </c>
      <c r="J511" s="2"/>
      <c r="K511" s="3"/>
      <c r="N511" s="3"/>
      <c r="O511" s="3"/>
      <c r="P511" s="3"/>
      <c r="Q511" s="3"/>
      <c r="R511" s="3"/>
      <c r="S511" s="3"/>
      <c r="T511" s="3"/>
      <c r="U511" s="3"/>
      <c r="V511" s="3"/>
      <c r="W511" s="3"/>
      <c r="X511" s="3"/>
      <c r="Y511" s="3"/>
      <c r="Z511" s="3"/>
      <c r="AA511" s="3"/>
      <c r="AB511" s="3"/>
      <c r="AC511" s="3"/>
    </row>
    <row r="512" spans="1:29" ht="39.9" customHeight="1" thickBot="1" x14ac:dyDescent="0.4">
      <c r="A512" s="181" t="str">
        <f>'Matriz Nº1 Identificación'!A512</f>
        <v xml:space="preserve">Objetivo Estratégico: </v>
      </c>
      <c r="B512" s="477">
        <f>+'Matriz Nº1 Identificación'!B512:H512</f>
        <v>0</v>
      </c>
      <c r="C512" s="478"/>
      <c r="D512" s="478"/>
      <c r="E512" s="478"/>
      <c r="F512" s="478"/>
      <c r="G512" s="478"/>
      <c r="H512" s="478"/>
      <c r="I512" s="479"/>
      <c r="J512" s="117"/>
    </row>
    <row r="513" spans="1:29" ht="39.9" customHeight="1" x14ac:dyDescent="0.35">
      <c r="A513" s="182" t="str">
        <f>'Matriz Nº1 Identificación'!A513</f>
        <v>Objetivo táctico</v>
      </c>
      <c r="B513" s="480" t="str">
        <f>+'Matriz Nº1 Identificación'!B513:H513</f>
        <v xml:space="preserve">57. </v>
      </c>
      <c r="C513" s="481"/>
      <c r="D513" s="481"/>
      <c r="E513" s="481"/>
      <c r="F513" s="481"/>
      <c r="G513" s="481"/>
      <c r="H513" s="481"/>
      <c r="I513" s="482"/>
      <c r="J513" s="117"/>
    </row>
    <row r="514" spans="1:29" ht="83.25" customHeight="1" x14ac:dyDescent="0.35">
      <c r="A514" s="119" t="str">
        <f>'Matriz Nº1 Identificación'!A514</f>
        <v>57. 1</v>
      </c>
      <c r="B514" s="120" t="str">
        <f>IF('Matriz Nº1 Identificación'!B514&lt;&gt;"",'Matriz Nº1 Identificación'!F514,"")</f>
        <v/>
      </c>
      <c r="C514" s="127"/>
      <c r="D514" s="127"/>
      <c r="E514" s="120" t="str">
        <f>IFERROR(IF((VLOOKUP(C514,'Tabla 2-3-4-5'!$C$11:$D$13,2,FALSE)*(VLOOKUP('Matriz Nº2 Análisis'!D514,'Tabla 2-3-4-5'!$C$11:$D$13,2,FALSE)))&lt;3,"BAJO",IF((VLOOKUP(C514,'Tabla 2-3-4-5'!$C$11:$D$13,2,FALSE)*(VLOOKUP('Matriz Nº2 Análisis'!D514,'Tabla 2-3-4-5'!$C$11:$D$13,2,FALSE)))&gt;5,"ALTO","MEDIO")),"")</f>
        <v/>
      </c>
      <c r="F514" s="121" t="str">
        <f>IF(B514&lt;&gt;"",'Matriz Nº1 Identificación'!E514,"")</f>
        <v/>
      </c>
      <c r="G514" s="127"/>
      <c r="H514" s="127"/>
      <c r="I514" s="120" t="str">
        <f>IFERROR(IF((VLOOKUP(G514,'Tabla 2-3-4-5'!$C$11:$D$13,2,FALSE)*(VLOOKUP('Matriz Nº2 Análisis'!H514,'Tabla 2-3-4-5'!$C$11:$D$13,2,FALSE)))&lt;3,"BAJO",IF((VLOOKUP(G514,'Tabla 2-3-4-5'!$C$11:$D$13,2,FALSE)*(VLOOKUP('Matriz Nº2 Análisis'!H514,'Tabla 2-3-4-5'!$C$11:$D$13,2,FALSE)))&gt;5,"ALTO","MEDIO")),"")</f>
        <v/>
      </c>
      <c r="J514" s="2"/>
      <c r="K514" s="3"/>
      <c r="N514" s="3"/>
      <c r="O514" s="3"/>
      <c r="P514" s="3"/>
      <c r="Q514" s="3"/>
      <c r="R514" s="3"/>
      <c r="S514" s="3"/>
      <c r="T514" s="3"/>
      <c r="U514" s="3"/>
      <c r="V514" s="3"/>
      <c r="W514" s="3"/>
      <c r="X514" s="3"/>
      <c r="Y514" s="3"/>
      <c r="Z514" s="3"/>
      <c r="AA514" s="3"/>
      <c r="AB514" s="3"/>
      <c r="AC514" s="3"/>
    </row>
    <row r="515" spans="1:29" ht="83.25" customHeight="1" x14ac:dyDescent="0.35">
      <c r="A515" s="119" t="str">
        <f>'Matriz Nº1 Identificación'!A515</f>
        <v>57. 2</v>
      </c>
      <c r="B515" s="120" t="str">
        <f>IF('Matriz Nº1 Identificación'!B515&lt;&gt;"",'Matriz Nº1 Identificación'!F515,"")</f>
        <v/>
      </c>
      <c r="C515" s="127"/>
      <c r="D515" s="127"/>
      <c r="E515" s="120" t="str">
        <f>IFERROR(IF((VLOOKUP(C515,'Tabla 2-3-4-5'!$C$11:$D$13,2,FALSE)*(VLOOKUP('Matriz Nº2 Análisis'!D515,'Tabla 2-3-4-5'!$C$11:$D$13,2,FALSE)))&lt;3,"BAJO",IF((VLOOKUP(C515,'Tabla 2-3-4-5'!$C$11:$D$13,2,FALSE)*(VLOOKUP('Matriz Nº2 Análisis'!D515,'Tabla 2-3-4-5'!$C$11:$D$13,2,FALSE)))&gt;5,"ALTO","MEDIO")),"")</f>
        <v/>
      </c>
      <c r="F515" s="121" t="str">
        <f>IF(B515&lt;&gt;"",'Matriz Nº1 Identificación'!E515,"")</f>
        <v/>
      </c>
      <c r="G515" s="127"/>
      <c r="H515" s="127"/>
      <c r="I515" s="120" t="str">
        <f>IFERROR(IF((VLOOKUP(G515,'Tabla 2-3-4-5'!$C$11:$D$13,2,FALSE)*(VLOOKUP('Matriz Nº2 Análisis'!H515,'Tabla 2-3-4-5'!$C$11:$D$13,2,FALSE)))&lt;3,"BAJO",IF((VLOOKUP(G515,'Tabla 2-3-4-5'!$C$11:$D$13,2,FALSE)*(VLOOKUP('Matriz Nº2 Análisis'!H515,'Tabla 2-3-4-5'!$C$11:$D$13,2,FALSE)))&gt;5,"ALTO","MEDIO")),"")</f>
        <v/>
      </c>
      <c r="J515" s="2"/>
      <c r="K515" s="3"/>
      <c r="N515" s="3"/>
      <c r="O515" s="3"/>
      <c r="P515" s="3"/>
      <c r="Q515" s="3"/>
      <c r="R515" s="3"/>
      <c r="S515" s="3"/>
      <c r="T515" s="3"/>
      <c r="U515" s="3"/>
      <c r="V515" s="3"/>
      <c r="W515" s="3"/>
      <c r="X515" s="3"/>
      <c r="Y515" s="3"/>
      <c r="Z515" s="3"/>
      <c r="AA515" s="3"/>
      <c r="AB515" s="3"/>
      <c r="AC515" s="3"/>
    </row>
    <row r="516" spans="1:29" ht="83.25" customHeight="1" x14ac:dyDescent="0.35">
      <c r="A516" s="119" t="str">
        <f>'Matriz Nº1 Identificación'!A516</f>
        <v>57. 3</v>
      </c>
      <c r="B516" s="120" t="str">
        <f>IF('Matriz Nº1 Identificación'!B516&lt;&gt;"",'Matriz Nº1 Identificación'!F516,"")</f>
        <v/>
      </c>
      <c r="C516" s="127"/>
      <c r="D516" s="127"/>
      <c r="E516" s="120" t="str">
        <f>IFERROR(IF((VLOOKUP(C516,'Tabla 2-3-4-5'!$C$11:$D$13,2,FALSE)*(VLOOKUP('Matriz Nº2 Análisis'!D516,'Tabla 2-3-4-5'!$C$11:$D$13,2,FALSE)))&lt;3,"BAJO",IF((VLOOKUP(C516,'Tabla 2-3-4-5'!$C$11:$D$13,2,FALSE)*(VLOOKUP('Matriz Nº2 Análisis'!D516,'Tabla 2-3-4-5'!$C$11:$D$13,2,FALSE)))&gt;5,"ALTO","MEDIO")),"")</f>
        <v/>
      </c>
      <c r="F516" s="121" t="str">
        <f>IF(B516&lt;&gt;"",'Matriz Nº1 Identificación'!E516,"")</f>
        <v/>
      </c>
      <c r="G516" s="127"/>
      <c r="H516" s="127"/>
      <c r="I516" s="120" t="str">
        <f>IFERROR(IF((VLOOKUP(G516,'Tabla 2-3-4-5'!$C$11:$D$13,2,FALSE)*(VLOOKUP('Matriz Nº2 Análisis'!H516,'Tabla 2-3-4-5'!$C$11:$D$13,2,FALSE)))&lt;3,"BAJO",IF((VLOOKUP(G516,'Tabla 2-3-4-5'!$C$11:$D$13,2,FALSE)*(VLOOKUP('Matriz Nº2 Análisis'!H516,'Tabla 2-3-4-5'!$C$11:$D$13,2,FALSE)))&gt;5,"ALTO","MEDIO")),"")</f>
        <v/>
      </c>
      <c r="J516" s="2"/>
      <c r="K516" s="3"/>
      <c r="N516" s="3"/>
      <c r="O516" s="3"/>
      <c r="P516" s="3"/>
      <c r="Q516" s="3"/>
      <c r="R516" s="3"/>
      <c r="S516" s="3"/>
      <c r="T516" s="3"/>
      <c r="U516" s="3"/>
      <c r="V516" s="3"/>
      <c r="W516" s="3"/>
      <c r="X516" s="3"/>
      <c r="Y516" s="3"/>
      <c r="Z516" s="3"/>
      <c r="AA516" s="3"/>
      <c r="AB516" s="3"/>
      <c r="AC516" s="3"/>
    </row>
    <row r="517" spans="1:29" ht="83.25" customHeight="1" x14ac:dyDescent="0.35">
      <c r="A517" s="119" t="str">
        <f>'Matriz Nº1 Identificación'!A517</f>
        <v>57. 4</v>
      </c>
      <c r="B517" s="120" t="str">
        <f>IF('Matriz Nº1 Identificación'!B517&lt;&gt;"",'Matriz Nº1 Identificación'!F517,"")</f>
        <v/>
      </c>
      <c r="C517" s="127"/>
      <c r="D517" s="127"/>
      <c r="E517" s="120" t="str">
        <f>IFERROR(IF((VLOOKUP(C517,'Tabla 2-3-4-5'!$C$11:$D$13,2,FALSE)*(VLOOKUP('Matriz Nº2 Análisis'!D517,'Tabla 2-3-4-5'!$C$11:$D$13,2,FALSE)))&lt;3,"BAJO",IF((VLOOKUP(C517,'Tabla 2-3-4-5'!$C$11:$D$13,2,FALSE)*(VLOOKUP('Matriz Nº2 Análisis'!D517,'Tabla 2-3-4-5'!$C$11:$D$13,2,FALSE)))&gt;5,"ALTO","MEDIO")),"")</f>
        <v/>
      </c>
      <c r="F517" s="121" t="str">
        <f>IF(B517&lt;&gt;"",'Matriz Nº1 Identificación'!E517,"")</f>
        <v/>
      </c>
      <c r="G517" s="127"/>
      <c r="H517" s="127"/>
      <c r="I517" s="120" t="str">
        <f>IFERROR(IF((VLOOKUP(G517,'Tabla 2-3-4-5'!$C$11:$D$13,2,FALSE)*(VLOOKUP('Matriz Nº2 Análisis'!H517,'Tabla 2-3-4-5'!$C$11:$D$13,2,FALSE)))&lt;3,"BAJO",IF((VLOOKUP(G517,'Tabla 2-3-4-5'!$C$11:$D$13,2,FALSE)*(VLOOKUP('Matriz Nº2 Análisis'!H517,'Tabla 2-3-4-5'!$C$11:$D$13,2,FALSE)))&gt;5,"ALTO","MEDIO")),"")</f>
        <v/>
      </c>
      <c r="J517" s="2"/>
      <c r="K517" s="3"/>
      <c r="N517" s="3"/>
      <c r="O517" s="3"/>
      <c r="P517" s="3"/>
      <c r="Q517" s="3"/>
      <c r="R517" s="3"/>
      <c r="S517" s="3"/>
      <c r="T517" s="3"/>
      <c r="U517" s="3"/>
      <c r="V517" s="3"/>
      <c r="W517" s="3"/>
      <c r="X517" s="3"/>
      <c r="Y517" s="3"/>
      <c r="Z517" s="3"/>
      <c r="AA517" s="3"/>
      <c r="AB517" s="3"/>
      <c r="AC517" s="3"/>
    </row>
    <row r="518" spans="1:29" ht="83.25" customHeight="1" x14ac:dyDescent="0.35">
      <c r="A518" s="119" t="str">
        <f>'Matriz Nº1 Identificación'!A518</f>
        <v>57. 5</v>
      </c>
      <c r="B518" s="120" t="str">
        <f>IF('Matriz Nº1 Identificación'!B518&lt;&gt;"",'Matriz Nº1 Identificación'!F518,"")</f>
        <v/>
      </c>
      <c r="C518" s="127"/>
      <c r="D518" s="127"/>
      <c r="E518" s="120" t="str">
        <f>IFERROR(IF((VLOOKUP(C518,'Tabla 2-3-4-5'!$C$11:$D$13,2,FALSE)*(VLOOKUP('Matriz Nº2 Análisis'!D518,'Tabla 2-3-4-5'!$C$11:$D$13,2,FALSE)))&lt;3,"BAJO",IF((VLOOKUP(C518,'Tabla 2-3-4-5'!$C$11:$D$13,2,FALSE)*(VLOOKUP('Matriz Nº2 Análisis'!D518,'Tabla 2-3-4-5'!$C$11:$D$13,2,FALSE)))&gt;5,"ALTO","MEDIO")),"")</f>
        <v/>
      </c>
      <c r="F518" s="121" t="str">
        <f>IF(B518&lt;&gt;"",'Matriz Nº1 Identificación'!E518,"")</f>
        <v/>
      </c>
      <c r="G518" s="127"/>
      <c r="H518" s="127"/>
      <c r="I518" s="120" t="str">
        <f>IFERROR(IF((VLOOKUP(G518,'Tabla 2-3-4-5'!$C$11:$D$13,2,FALSE)*(VLOOKUP('Matriz Nº2 Análisis'!H518,'Tabla 2-3-4-5'!$C$11:$D$13,2,FALSE)))&lt;3,"BAJO",IF((VLOOKUP(G518,'Tabla 2-3-4-5'!$C$11:$D$13,2,FALSE)*(VLOOKUP('Matriz Nº2 Análisis'!H518,'Tabla 2-3-4-5'!$C$11:$D$13,2,FALSE)))&gt;5,"ALTO","MEDIO")),"")</f>
        <v/>
      </c>
      <c r="J518" s="2"/>
      <c r="K518" s="3"/>
      <c r="N518" s="3"/>
      <c r="O518" s="3"/>
      <c r="P518" s="3"/>
      <c r="Q518" s="3"/>
      <c r="R518" s="3"/>
      <c r="S518" s="3"/>
      <c r="T518" s="3"/>
      <c r="U518" s="3"/>
      <c r="V518" s="3"/>
      <c r="W518" s="3"/>
      <c r="X518" s="3"/>
      <c r="Y518" s="3"/>
      <c r="Z518" s="3"/>
      <c r="AA518" s="3"/>
      <c r="AB518" s="3"/>
      <c r="AC518" s="3"/>
    </row>
    <row r="519" spans="1:29" ht="83.25" customHeight="1" x14ac:dyDescent="0.35">
      <c r="A519" s="119" t="str">
        <f>'Matriz Nº1 Identificación'!A519</f>
        <v>57. 6</v>
      </c>
      <c r="B519" s="120" t="str">
        <f>IF('Matriz Nº1 Identificación'!B519&lt;&gt;"",'Matriz Nº1 Identificación'!F519,"")</f>
        <v/>
      </c>
      <c r="C519" s="127"/>
      <c r="D519" s="127"/>
      <c r="E519" s="120" t="str">
        <f>IFERROR(IF((VLOOKUP(C519,'Tabla 2-3-4-5'!$C$11:$D$13,2,FALSE)*(VLOOKUP('Matriz Nº2 Análisis'!D519,'Tabla 2-3-4-5'!$C$11:$D$13,2,FALSE)))&lt;3,"BAJO",IF((VLOOKUP(C519,'Tabla 2-3-4-5'!$C$11:$D$13,2,FALSE)*(VLOOKUP('Matriz Nº2 Análisis'!D519,'Tabla 2-3-4-5'!$C$11:$D$13,2,FALSE)))&gt;5,"ALTO","MEDIO")),"")</f>
        <v/>
      </c>
      <c r="F519" s="121" t="str">
        <f>IF(B519&lt;&gt;"",'Matriz Nº1 Identificación'!E519,"")</f>
        <v/>
      </c>
      <c r="G519" s="127"/>
      <c r="H519" s="127"/>
      <c r="I519" s="120" t="str">
        <f>IFERROR(IF((VLOOKUP(G519,'Tabla 2-3-4-5'!$C$11:$D$13,2,FALSE)*(VLOOKUP('Matriz Nº2 Análisis'!H519,'Tabla 2-3-4-5'!$C$11:$D$13,2,FALSE)))&lt;3,"BAJO",IF((VLOOKUP(G519,'Tabla 2-3-4-5'!$C$11:$D$13,2,FALSE)*(VLOOKUP('Matriz Nº2 Análisis'!H519,'Tabla 2-3-4-5'!$C$11:$D$13,2,FALSE)))&gt;5,"ALTO","MEDIO")),"")</f>
        <v/>
      </c>
      <c r="J519" s="2"/>
      <c r="K519" s="3"/>
      <c r="N519" s="3"/>
      <c r="O519" s="3"/>
      <c r="P519" s="3"/>
      <c r="Q519" s="3"/>
      <c r="R519" s="3"/>
      <c r="S519" s="3"/>
      <c r="T519" s="3"/>
      <c r="U519" s="3"/>
      <c r="V519" s="3"/>
      <c r="W519" s="3"/>
      <c r="X519" s="3"/>
      <c r="Y519" s="3"/>
      <c r="Z519" s="3"/>
      <c r="AA519" s="3"/>
      <c r="AB519" s="3"/>
      <c r="AC519" s="3"/>
    </row>
    <row r="520" spans="1:29" ht="83.25" customHeight="1" thickBot="1" x14ac:dyDescent="0.4">
      <c r="A520" s="119" t="str">
        <f>'Matriz Nº1 Identificación'!A520</f>
        <v>57. 7</v>
      </c>
      <c r="B520" s="120" t="str">
        <f>IF('Matriz Nº1 Identificación'!B520&lt;&gt;"",'Matriz Nº1 Identificación'!F520,"")</f>
        <v/>
      </c>
      <c r="C520" s="127"/>
      <c r="D520" s="127"/>
      <c r="E520" s="120" t="str">
        <f>IFERROR(IF((VLOOKUP(C520,'Tabla 2-3-4-5'!$C$11:$D$13,2,FALSE)*(VLOOKUP('Matriz Nº2 Análisis'!D520,'Tabla 2-3-4-5'!$C$11:$D$13,2,FALSE)))&lt;3,"BAJO",IF((VLOOKUP(C520,'Tabla 2-3-4-5'!$C$11:$D$13,2,FALSE)*(VLOOKUP('Matriz Nº2 Análisis'!D520,'Tabla 2-3-4-5'!$C$11:$D$13,2,FALSE)))&gt;5,"ALTO","MEDIO")),"")</f>
        <v/>
      </c>
      <c r="F520" s="121" t="str">
        <f>IF(B520&lt;&gt;"",'Matriz Nº1 Identificación'!E520,"")</f>
        <v/>
      </c>
      <c r="G520" s="127"/>
      <c r="H520" s="127"/>
      <c r="I520" s="120" t="str">
        <f>IFERROR(IF((VLOOKUP(G520,'Tabla 2-3-4-5'!$C$11:$D$13,2,FALSE)*(VLOOKUP('Matriz Nº2 Análisis'!H520,'Tabla 2-3-4-5'!$C$11:$D$13,2,FALSE)))&lt;3,"BAJO",IF((VLOOKUP(G520,'Tabla 2-3-4-5'!$C$11:$D$13,2,FALSE)*(VLOOKUP('Matriz Nº2 Análisis'!H520,'Tabla 2-3-4-5'!$C$11:$D$13,2,FALSE)))&gt;5,"ALTO","MEDIO")),"")</f>
        <v/>
      </c>
      <c r="J520" s="2"/>
      <c r="K520" s="3"/>
      <c r="N520" s="3"/>
      <c r="O520" s="3"/>
      <c r="P520" s="3"/>
      <c r="Q520" s="3"/>
      <c r="R520" s="3"/>
      <c r="S520" s="3"/>
      <c r="T520" s="3"/>
      <c r="U520" s="3"/>
      <c r="V520" s="3"/>
      <c r="W520" s="3"/>
      <c r="X520" s="3"/>
      <c r="Y520" s="3"/>
      <c r="Z520" s="3"/>
      <c r="AA520" s="3"/>
      <c r="AB520" s="3"/>
      <c r="AC520" s="3"/>
    </row>
    <row r="521" spans="1:29" ht="39.9" customHeight="1" thickBot="1" x14ac:dyDescent="0.4">
      <c r="A521" s="181" t="str">
        <f>'Matriz Nº1 Identificación'!A521</f>
        <v xml:space="preserve">Objetivo Estratégico: </v>
      </c>
      <c r="B521" s="477">
        <f>+'Matriz Nº1 Identificación'!B521:H521</f>
        <v>0</v>
      </c>
      <c r="C521" s="478"/>
      <c r="D521" s="478"/>
      <c r="E521" s="478"/>
      <c r="F521" s="478"/>
      <c r="G521" s="478"/>
      <c r="H521" s="478"/>
      <c r="I521" s="479"/>
      <c r="J521" s="117"/>
    </row>
    <row r="522" spans="1:29" ht="39.9" customHeight="1" x14ac:dyDescent="0.35">
      <c r="A522" s="182" t="str">
        <f>'Matriz Nº1 Identificación'!A522</f>
        <v>Objetivo táctico</v>
      </c>
      <c r="B522" s="480" t="str">
        <f>+'Matriz Nº1 Identificación'!B522:H522</f>
        <v xml:space="preserve">58. </v>
      </c>
      <c r="C522" s="481"/>
      <c r="D522" s="481"/>
      <c r="E522" s="481"/>
      <c r="F522" s="481"/>
      <c r="G522" s="481"/>
      <c r="H522" s="481"/>
      <c r="I522" s="482"/>
      <c r="J522" s="117"/>
    </row>
    <row r="523" spans="1:29" ht="83.25" customHeight="1" x14ac:dyDescent="0.35">
      <c r="A523" s="119" t="str">
        <f>'Matriz Nº1 Identificación'!A523</f>
        <v>58. 1</v>
      </c>
      <c r="B523" s="120" t="str">
        <f>IF('Matriz Nº1 Identificación'!B523&lt;&gt;"",'Matriz Nº1 Identificación'!F523,"")</f>
        <v/>
      </c>
      <c r="C523" s="127"/>
      <c r="D523" s="127"/>
      <c r="E523" s="120" t="str">
        <f>IFERROR(IF((VLOOKUP(C523,'Tabla 2-3-4-5'!$C$11:$D$13,2,FALSE)*(VLOOKUP('Matriz Nº2 Análisis'!D523,'Tabla 2-3-4-5'!$C$11:$D$13,2,FALSE)))&lt;3,"BAJO",IF((VLOOKUP(C523,'Tabla 2-3-4-5'!$C$11:$D$13,2,FALSE)*(VLOOKUP('Matriz Nº2 Análisis'!D523,'Tabla 2-3-4-5'!$C$11:$D$13,2,FALSE)))&gt;5,"ALTO","MEDIO")),"")</f>
        <v/>
      </c>
      <c r="F523" s="121" t="str">
        <f>IF(B523&lt;&gt;"",'Matriz Nº1 Identificación'!E523,"")</f>
        <v/>
      </c>
      <c r="G523" s="127"/>
      <c r="H523" s="127"/>
      <c r="I523" s="120" t="str">
        <f>IFERROR(IF((VLOOKUP(G523,'Tabla 2-3-4-5'!$C$11:$D$13,2,FALSE)*(VLOOKUP('Matriz Nº2 Análisis'!H523,'Tabla 2-3-4-5'!$C$11:$D$13,2,FALSE)))&lt;3,"BAJO",IF((VLOOKUP(G523,'Tabla 2-3-4-5'!$C$11:$D$13,2,FALSE)*(VLOOKUP('Matriz Nº2 Análisis'!H523,'Tabla 2-3-4-5'!$C$11:$D$13,2,FALSE)))&gt;5,"ALTO","MEDIO")),"")</f>
        <v/>
      </c>
      <c r="J523" s="2"/>
      <c r="K523" s="3"/>
      <c r="N523" s="3"/>
      <c r="O523" s="3"/>
      <c r="P523" s="3"/>
      <c r="Q523" s="3"/>
      <c r="R523" s="3"/>
      <c r="S523" s="3"/>
      <c r="T523" s="3"/>
      <c r="U523" s="3"/>
      <c r="V523" s="3"/>
      <c r="W523" s="3"/>
      <c r="X523" s="3"/>
      <c r="Y523" s="3"/>
      <c r="Z523" s="3"/>
      <c r="AA523" s="3"/>
      <c r="AB523" s="3"/>
      <c r="AC523" s="3"/>
    </row>
    <row r="524" spans="1:29" ht="83.25" customHeight="1" x14ac:dyDescent="0.35">
      <c r="A524" s="119" t="str">
        <f>'Matriz Nº1 Identificación'!A524</f>
        <v>58. 2</v>
      </c>
      <c r="B524" s="120" t="str">
        <f>IF('Matriz Nº1 Identificación'!B524&lt;&gt;"",'Matriz Nº1 Identificación'!F524,"")</f>
        <v/>
      </c>
      <c r="C524" s="127"/>
      <c r="D524" s="127"/>
      <c r="E524" s="120" t="str">
        <f>IFERROR(IF((VLOOKUP(C524,'Tabla 2-3-4-5'!$C$11:$D$13,2,FALSE)*(VLOOKUP('Matriz Nº2 Análisis'!D524,'Tabla 2-3-4-5'!$C$11:$D$13,2,FALSE)))&lt;3,"BAJO",IF((VLOOKUP(C524,'Tabla 2-3-4-5'!$C$11:$D$13,2,FALSE)*(VLOOKUP('Matriz Nº2 Análisis'!D524,'Tabla 2-3-4-5'!$C$11:$D$13,2,FALSE)))&gt;5,"ALTO","MEDIO")),"")</f>
        <v/>
      </c>
      <c r="F524" s="121" t="str">
        <f>IF(B524&lt;&gt;"",'Matriz Nº1 Identificación'!E524,"")</f>
        <v/>
      </c>
      <c r="G524" s="127"/>
      <c r="H524" s="127"/>
      <c r="I524" s="120" t="str">
        <f>IFERROR(IF((VLOOKUP(G524,'Tabla 2-3-4-5'!$C$11:$D$13,2,FALSE)*(VLOOKUP('Matriz Nº2 Análisis'!H524,'Tabla 2-3-4-5'!$C$11:$D$13,2,FALSE)))&lt;3,"BAJO",IF((VLOOKUP(G524,'Tabla 2-3-4-5'!$C$11:$D$13,2,FALSE)*(VLOOKUP('Matriz Nº2 Análisis'!H524,'Tabla 2-3-4-5'!$C$11:$D$13,2,FALSE)))&gt;5,"ALTO","MEDIO")),"")</f>
        <v/>
      </c>
      <c r="J524" s="2"/>
      <c r="K524" s="3"/>
      <c r="N524" s="3"/>
      <c r="O524" s="3"/>
      <c r="P524" s="3"/>
      <c r="Q524" s="3"/>
      <c r="R524" s="3"/>
      <c r="S524" s="3"/>
      <c r="T524" s="3"/>
      <c r="U524" s="3"/>
      <c r="V524" s="3"/>
      <c r="W524" s="3"/>
      <c r="X524" s="3"/>
      <c r="Y524" s="3"/>
      <c r="Z524" s="3"/>
      <c r="AA524" s="3"/>
      <c r="AB524" s="3"/>
      <c r="AC524" s="3"/>
    </row>
    <row r="525" spans="1:29" ht="83.25" customHeight="1" x14ac:dyDescent="0.35">
      <c r="A525" s="119" t="str">
        <f>'Matriz Nº1 Identificación'!A525</f>
        <v>58. 3</v>
      </c>
      <c r="B525" s="120" t="str">
        <f>IF('Matriz Nº1 Identificación'!B525&lt;&gt;"",'Matriz Nº1 Identificación'!F525,"")</f>
        <v/>
      </c>
      <c r="C525" s="127"/>
      <c r="D525" s="127"/>
      <c r="E525" s="120" t="str">
        <f>IFERROR(IF((VLOOKUP(C525,'Tabla 2-3-4-5'!$C$11:$D$13,2,FALSE)*(VLOOKUP('Matriz Nº2 Análisis'!D525,'Tabla 2-3-4-5'!$C$11:$D$13,2,FALSE)))&lt;3,"BAJO",IF((VLOOKUP(C525,'Tabla 2-3-4-5'!$C$11:$D$13,2,FALSE)*(VLOOKUP('Matriz Nº2 Análisis'!D525,'Tabla 2-3-4-5'!$C$11:$D$13,2,FALSE)))&gt;5,"ALTO","MEDIO")),"")</f>
        <v/>
      </c>
      <c r="F525" s="121" t="str">
        <f>IF(B525&lt;&gt;"",'Matriz Nº1 Identificación'!E525,"")</f>
        <v/>
      </c>
      <c r="G525" s="127"/>
      <c r="H525" s="127"/>
      <c r="I525" s="120" t="str">
        <f>IFERROR(IF((VLOOKUP(G525,'Tabla 2-3-4-5'!$C$11:$D$13,2,FALSE)*(VLOOKUP('Matriz Nº2 Análisis'!H525,'Tabla 2-3-4-5'!$C$11:$D$13,2,FALSE)))&lt;3,"BAJO",IF((VLOOKUP(G525,'Tabla 2-3-4-5'!$C$11:$D$13,2,FALSE)*(VLOOKUP('Matriz Nº2 Análisis'!H525,'Tabla 2-3-4-5'!$C$11:$D$13,2,FALSE)))&gt;5,"ALTO","MEDIO")),"")</f>
        <v/>
      </c>
      <c r="J525" s="2"/>
      <c r="K525" s="3"/>
      <c r="N525" s="3"/>
      <c r="O525" s="3"/>
      <c r="P525" s="3"/>
      <c r="Q525" s="3"/>
      <c r="R525" s="3"/>
      <c r="S525" s="3"/>
      <c r="T525" s="3"/>
      <c r="U525" s="3"/>
      <c r="V525" s="3"/>
      <c r="W525" s="3"/>
      <c r="X525" s="3"/>
      <c r="Y525" s="3"/>
      <c r="Z525" s="3"/>
      <c r="AA525" s="3"/>
      <c r="AB525" s="3"/>
      <c r="AC525" s="3"/>
    </row>
    <row r="526" spans="1:29" ht="83.25" customHeight="1" x14ac:dyDescent="0.35">
      <c r="A526" s="119" t="str">
        <f>'Matriz Nº1 Identificación'!A526</f>
        <v>58. 4</v>
      </c>
      <c r="B526" s="120" t="str">
        <f>IF('Matriz Nº1 Identificación'!B526&lt;&gt;"",'Matriz Nº1 Identificación'!F526,"")</f>
        <v/>
      </c>
      <c r="C526" s="127"/>
      <c r="D526" s="127"/>
      <c r="E526" s="120" t="str">
        <f>IFERROR(IF((VLOOKUP(C526,'Tabla 2-3-4-5'!$C$11:$D$13,2,FALSE)*(VLOOKUP('Matriz Nº2 Análisis'!D526,'Tabla 2-3-4-5'!$C$11:$D$13,2,FALSE)))&lt;3,"BAJO",IF((VLOOKUP(C526,'Tabla 2-3-4-5'!$C$11:$D$13,2,FALSE)*(VLOOKUP('Matriz Nº2 Análisis'!D526,'Tabla 2-3-4-5'!$C$11:$D$13,2,FALSE)))&gt;5,"ALTO","MEDIO")),"")</f>
        <v/>
      </c>
      <c r="F526" s="121" t="str">
        <f>IF(B526&lt;&gt;"",'Matriz Nº1 Identificación'!E526,"")</f>
        <v/>
      </c>
      <c r="G526" s="127"/>
      <c r="H526" s="127"/>
      <c r="I526" s="120" t="str">
        <f>IFERROR(IF((VLOOKUP(G526,'Tabla 2-3-4-5'!$C$11:$D$13,2,FALSE)*(VLOOKUP('Matriz Nº2 Análisis'!H526,'Tabla 2-3-4-5'!$C$11:$D$13,2,FALSE)))&lt;3,"BAJO",IF((VLOOKUP(G526,'Tabla 2-3-4-5'!$C$11:$D$13,2,FALSE)*(VLOOKUP('Matriz Nº2 Análisis'!H526,'Tabla 2-3-4-5'!$C$11:$D$13,2,FALSE)))&gt;5,"ALTO","MEDIO")),"")</f>
        <v/>
      </c>
      <c r="J526" s="2"/>
      <c r="K526" s="3"/>
      <c r="N526" s="3"/>
      <c r="O526" s="3"/>
      <c r="P526" s="3"/>
      <c r="Q526" s="3"/>
      <c r="R526" s="3"/>
      <c r="S526" s="3"/>
      <c r="T526" s="3"/>
      <c r="U526" s="3"/>
      <c r="V526" s="3"/>
      <c r="W526" s="3"/>
      <c r="X526" s="3"/>
      <c r="Y526" s="3"/>
      <c r="Z526" s="3"/>
      <c r="AA526" s="3"/>
      <c r="AB526" s="3"/>
      <c r="AC526" s="3"/>
    </row>
    <row r="527" spans="1:29" ht="83.25" customHeight="1" x14ac:dyDescent="0.35">
      <c r="A527" s="119" t="str">
        <f>'Matriz Nº1 Identificación'!A527</f>
        <v>58. 5</v>
      </c>
      <c r="B527" s="120" t="str">
        <f>IF('Matriz Nº1 Identificación'!B527&lt;&gt;"",'Matriz Nº1 Identificación'!F527,"")</f>
        <v/>
      </c>
      <c r="C527" s="127"/>
      <c r="D527" s="127"/>
      <c r="E527" s="120" t="str">
        <f>IFERROR(IF((VLOOKUP(C527,'Tabla 2-3-4-5'!$C$11:$D$13,2,FALSE)*(VLOOKUP('Matriz Nº2 Análisis'!D527,'Tabla 2-3-4-5'!$C$11:$D$13,2,FALSE)))&lt;3,"BAJO",IF((VLOOKUP(C527,'Tabla 2-3-4-5'!$C$11:$D$13,2,FALSE)*(VLOOKUP('Matriz Nº2 Análisis'!D527,'Tabla 2-3-4-5'!$C$11:$D$13,2,FALSE)))&gt;5,"ALTO","MEDIO")),"")</f>
        <v/>
      </c>
      <c r="F527" s="121" t="str">
        <f>IF(B527&lt;&gt;"",'Matriz Nº1 Identificación'!E527,"")</f>
        <v/>
      </c>
      <c r="G527" s="127"/>
      <c r="H527" s="127"/>
      <c r="I527" s="120" t="str">
        <f>IFERROR(IF((VLOOKUP(G527,'Tabla 2-3-4-5'!$C$11:$D$13,2,FALSE)*(VLOOKUP('Matriz Nº2 Análisis'!H527,'Tabla 2-3-4-5'!$C$11:$D$13,2,FALSE)))&lt;3,"BAJO",IF((VLOOKUP(G527,'Tabla 2-3-4-5'!$C$11:$D$13,2,FALSE)*(VLOOKUP('Matriz Nº2 Análisis'!H527,'Tabla 2-3-4-5'!$C$11:$D$13,2,FALSE)))&gt;5,"ALTO","MEDIO")),"")</f>
        <v/>
      </c>
      <c r="J527" s="2"/>
      <c r="K527" s="3"/>
      <c r="N527" s="3"/>
      <c r="O527" s="3"/>
      <c r="P527" s="3"/>
      <c r="Q527" s="3"/>
      <c r="R527" s="3"/>
      <c r="S527" s="3"/>
      <c r="T527" s="3"/>
      <c r="U527" s="3"/>
      <c r="V527" s="3"/>
      <c r="W527" s="3"/>
      <c r="X527" s="3"/>
      <c r="Y527" s="3"/>
      <c r="Z527" s="3"/>
      <c r="AA527" s="3"/>
      <c r="AB527" s="3"/>
      <c r="AC527" s="3"/>
    </row>
    <row r="528" spans="1:29" ht="83.25" customHeight="1" x14ac:dyDescent="0.35">
      <c r="A528" s="119" t="str">
        <f>'Matriz Nº1 Identificación'!A528</f>
        <v>58. 6</v>
      </c>
      <c r="B528" s="120" t="str">
        <f>IF('Matriz Nº1 Identificación'!B528&lt;&gt;"",'Matriz Nº1 Identificación'!F528,"")</f>
        <v/>
      </c>
      <c r="C528" s="127"/>
      <c r="D528" s="127"/>
      <c r="E528" s="120" t="str">
        <f>IFERROR(IF((VLOOKUP(C528,'Tabla 2-3-4-5'!$C$11:$D$13,2,FALSE)*(VLOOKUP('Matriz Nº2 Análisis'!D528,'Tabla 2-3-4-5'!$C$11:$D$13,2,FALSE)))&lt;3,"BAJO",IF((VLOOKUP(C528,'Tabla 2-3-4-5'!$C$11:$D$13,2,FALSE)*(VLOOKUP('Matriz Nº2 Análisis'!D528,'Tabla 2-3-4-5'!$C$11:$D$13,2,FALSE)))&gt;5,"ALTO","MEDIO")),"")</f>
        <v/>
      </c>
      <c r="F528" s="121" t="str">
        <f>IF(B528&lt;&gt;"",'Matriz Nº1 Identificación'!E528,"")</f>
        <v/>
      </c>
      <c r="G528" s="127"/>
      <c r="H528" s="127"/>
      <c r="I528" s="120" t="str">
        <f>IFERROR(IF((VLOOKUP(G528,'Tabla 2-3-4-5'!$C$11:$D$13,2,FALSE)*(VLOOKUP('Matriz Nº2 Análisis'!H528,'Tabla 2-3-4-5'!$C$11:$D$13,2,FALSE)))&lt;3,"BAJO",IF((VLOOKUP(G528,'Tabla 2-3-4-5'!$C$11:$D$13,2,FALSE)*(VLOOKUP('Matriz Nº2 Análisis'!H528,'Tabla 2-3-4-5'!$C$11:$D$13,2,FALSE)))&gt;5,"ALTO","MEDIO")),"")</f>
        <v/>
      </c>
      <c r="J528" s="2"/>
      <c r="K528" s="3"/>
      <c r="N528" s="3"/>
      <c r="O528" s="3"/>
      <c r="P528" s="3"/>
      <c r="Q528" s="3"/>
      <c r="R528" s="3"/>
      <c r="S528" s="3"/>
      <c r="T528" s="3"/>
      <c r="U528" s="3"/>
      <c r="V528" s="3"/>
      <c r="W528" s="3"/>
      <c r="X528" s="3"/>
      <c r="Y528" s="3"/>
      <c r="Z528" s="3"/>
      <c r="AA528" s="3"/>
      <c r="AB528" s="3"/>
      <c r="AC528" s="3"/>
    </row>
    <row r="529" spans="1:29" ht="83.25" customHeight="1" thickBot="1" x14ac:dyDescent="0.4">
      <c r="A529" s="119" t="str">
        <f>'Matriz Nº1 Identificación'!A529</f>
        <v>58. 7</v>
      </c>
      <c r="B529" s="120" t="str">
        <f>IF('Matriz Nº1 Identificación'!B529&lt;&gt;"",'Matriz Nº1 Identificación'!F529,"")</f>
        <v/>
      </c>
      <c r="C529" s="127"/>
      <c r="D529" s="127"/>
      <c r="E529" s="120" t="str">
        <f>IFERROR(IF((VLOOKUP(C529,'Tabla 2-3-4-5'!$C$11:$D$13,2,FALSE)*(VLOOKUP('Matriz Nº2 Análisis'!D529,'Tabla 2-3-4-5'!$C$11:$D$13,2,FALSE)))&lt;3,"BAJO",IF((VLOOKUP(C529,'Tabla 2-3-4-5'!$C$11:$D$13,2,FALSE)*(VLOOKUP('Matriz Nº2 Análisis'!D529,'Tabla 2-3-4-5'!$C$11:$D$13,2,FALSE)))&gt;5,"ALTO","MEDIO")),"")</f>
        <v/>
      </c>
      <c r="F529" s="121" t="str">
        <f>IF(B529&lt;&gt;"",'Matriz Nº1 Identificación'!E529,"")</f>
        <v/>
      </c>
      <c r="G529" s="127"/>
      <c r="H529" s="127"/>
      <c r="I529" s="120" t="str">
        <f>IFERROR(IF((VLOOKUP(G529,'Tabla 2-3-4-5'!$C$11:$D$13,2,FALSE)*(VLOOKUP('Matriz Nº2 Análisis'!H529,'Tabla 2-3-4-5'!$C$11:$D$13,2,FALSE)))&lt;3,"BAJO",IF((VLOOKUP(G529,'Tabla 2-3-4-5'!$C$11:$D$13,2,FALSE)*(VLOOKUP('Matriz Nº2 Análisis'!H529,'Tabla 2-3-4-5'!$C$11:$D$13,2,FALSE)))&gt;5,"ALTO","MEDIO")),"")</f>
        <v/>
      </c>
      <c r="J529" s="2"/>
      <c r="K529" s="3"/>
      <c r="N529" s="3"/>
      <c r="O529" s="3"/>
      <c r="P529" s="3"/>
      <c r="Q529" s="3"/>
      <c r="R529" s="3"/>
      <c r="S529" s="3"/>
      <c r="T529" s="3"/>
      <c r="U529" s="3"/>
      <c r="V529" s="3"/>
      <c r="W529" s="3"/>
      <c r="X529" s="3"/>
      <c r="Y529" s="3"/>
      <c r="Z529" s="3"/>
      <c r="AA529" s="3"/>
      <c r="AB529" s="3"/>
      <c r="AC529" s="3"/>
    </row>
    <row r="530" spans="1:29" ht="39.9" customHeight="1" thickBot="1" x14ac:dyDescent="0.4">
      <c r="A530" s="181" t="str">
        <f>'Matriz Nº1 Identificación'!A530</f>
        <v xml:space="preserve">Objetivo Estratégico: </v>
      </c>
      <c r="B530" s="477">
        <f>+'Matriz Nº1 Identificación'!B530:H530</f>
        <v>0</v>
      </c>
      <c r="C530" s="478"/>
      <c r="D530" s="478"/>
      <c r="E530" s="478"/>
      <c r="F530" s="478"/>
      <c r="G530" s="478"/>
      <c r="H530" s="478"/>
      <c r="I530" s="479"/>
      <c r="J530" s="117"/>
    </row>
    <row r="531" spans="1:29" ht="39.9" customHeight="1" x14ac:dyDescent="0.35">
      <c r="A531" s="182" t="str">
        <f>'Matriz Nº1 Identificación'!A531</f>
        <v>Objetivo táctico</v>
      </c>
      <c r="B531" s="480" t="str">
        <f>+'Matriz Nº1 Identificación'!B531:H531</f>
        <v xml:space="preserve">59. </v>
      </c>
      <c r="C531" s="481"/>
      <c r="D531" s="481"/>
      <c r="E531" s="481"/>
      <c r="F531" s="481"/>
      <c r="G531" s="481"/>
      <c r="H531" s="481"/>
      <c r="I531" s="482"/>
      <c r="J531" s="117"/>
    </row>
    <row r="532" spans="1:29" ht="83.25" customHeight="1" x14ac:dyDescent="0.35">
      <c r="A532" s="119" t="str">
        <f>'Matriz Nº1 Identificación'!A532</f>
        <v>59. 1</v>
      </c>
      <c r="B532" s="120" t="str">
        <f>IF('Matriz Nº1 Identificación'!B532&lt;&gt;"",'Matriz Nº1 Identificación'!F532,"")</f>
        <v/>
      </c>
      <c r="C532" s="127"/>
      <c r="D532" s="127"/>
      <c r="E532" s="120" t="str">
        <f>IFERROR(IF((VLOOKUP(C532,'Tabla 2-3-4-5'!$C$11:$D$13,2,FALSE)*(VLOOKUP('Matriz Nº2 Análisis'!D532,'Tabla 2-3-4-5'!$C$11:$D$13,2,FALSE)))&lt;3,"BAJO",IF((VLOOKUP(C532,'Tabla 2-3-4-5'!$C$11:$D$13,2,FALSE)*(VLOOKUP('Matriz Nº2 Análisis'!D532,'Tabla 2-3-4-5'!$C$11:$D$13,2,FALSE)))&gt;5,"ALTO","MEDIO")),"")</f>
        <v/>
      </c>
      <c r="F532" s="121" t="str">
        <f>IF(B532&lt;&gt;"",'Matriz Nº1 Identificación'!E532,"")</f>
        <v/>
      </c>
      <c r="G532" s="127"/>
      <c r="H532" s="127"/>
      <c r="I532" s="120" t="str">
        <f>IFERROR(IF((VLOOKUP(G532,'Tabla 2-3-4-5'!$C$11:$D$13,2,FALSE)*(VLOOKUP('Matriz Nº2 Análisis'!H532,'Tabla 2-3-4-5'!$C$11:$D$13,2,FALSE)))&lt;3,"BAJO",IF((VLOOKUP(G532,'Tabla 2-3-4-5'!$C$11:$D$13,2,FALSE)*(VLOOKUP('Matriz Nº2 Análisis'!H532,'Tabla 2-3-4-5'!$C$11:$D$13,2,FALSE)))&gt;5,"ALTO","MEDIO")),"")</f>
        <v/>
      </c>
      <c r="J532" s="2"/>
      <c r="K532" s="3"/>
      <c r="N532" s="3"/>
      <c r="O532" s="3"/>
      <c r="P532" s="3"/>
      <c r="Q532" s="3"/>
      <c r="R532" s="3"/>
      <c r="S532" s="3"/>
      <c r="T532" s="3"/>
      <c r="U532" s="3"/>
      <c r="V532" s="3"/>
      <c r="W532" s="3"/>
      <c r="X532" s="3"/>
      <c r="Y532" s="3"/>
      <c r="Z532" s="3"/>
      <c r="AA532" s="3"/>
      <c r="AB532" s="3"/>
      <c r="AC532" s="3"/>
    </row>
    <row r="533" spans="1:29" ht="83.25" customHeight="1" x14ac:dyDescent="0.35">
      <c r="A533" s="119" t="str">
        <f>'Matriz Nº1 Identificación'!A533</f>
        <v>59. 2</v>
      </c>
      <c r="B533" s="120" t="str">
        <f>IF('Matriz Nº1 Identificación'!B533&lt;&gt;"",'Matriz Nº1 Identificación'!F533,"")</f>
        <v/>
      </c>
      <c r="C533" s="127"/>
      <c r="D533" s="127"/>
      <c r="E533" s="120" t="str">
        <f>IFERROR(IF((VLOOKUP(C533,'Tabla 2-3-4-5'!$C$11:$D$13,2,FALSE)*(VLOOKUP('Matriz Nº2 Análisis'!D533,'Tabla 2-3-4-5'!$C$11:$D$13,2,FALSE)))&lt;3,"BAJO",IF((VLOOKUP(C533,'Tabla 2-3-4-5'!$C$11:$D$13,2,FALSE)*(VLOOKUP('Matriz Nº2 Análisis'!D533,'Tabla 2-3-4-5'!$C$11:$D$13,2,FALSE)))&gt;5,"ALTO","MEDIO")),"")</f>
        <v/>
      </c>
      <c r="F533" s="121" t="str">
        <f>IF(B533&lt;&gt;"",'Matriz Nº1 Identificación'!E533,"")</f>
        <v/>
      </c>
      <c r="G533" s="127"/>
      <c r="H533" s="127"/>
      <c r="I533" s="120" t="str">
        <f>IFERROR(IF((VLOOKUP(G533,'Tabla 2-3-4-5'!$C$11:$D$13,2,FALSE)*(VLOOKUP('Matriz Nº2 Análisis'!H533,'Tabla 2-3-4-5'!$C$11:$D$13,2,FALSE)))&lt;3,"BAJO",IF((VLOOKUP(G533,'Tabla 2-3-4-5'!$C$11:$D$13,2,FALSE)*(VLOOKUP('Matriz Nº2 Análisis'!H533,'Tabla 2-3-4-5'!$C$11:$D$13,2,FALSE)))&gt;5,"ALTO","MEDIO")),"")</f>
        <v/>
      </c>
      <c r="J533" s="2"/>
      <c r="K533" s="3"/>
      <c r="N533" s="3"/>
      <c r="O533" s="3"/>
      <c r="P533" s="3"/>
      <c r="Q533" s="3"/>
      <c r="R533" s="3"/>
      <c r="S533" s="3"/>
      <c r="T533" s="3"/>
      <c r="U533" s="3"/>
      <c r="V533" s="3"/>
      <c r="W533" s="3"/>
      <c r="X533" s="3"/>
      <c r="Y533" s="3"/>
      <c r="Z533" s="3"/>
      <c r="AA533" s="3"/>
      <c r="AB533" s="3"/>
      <c r="AC533" s="3"/>
    </row>
    <row r="534" spans="1:29" ht="83.25" customHeight="1" x14ac:dyDescent="0.35">
      <c r="A534" s="119" t="str">
        <f>'Matriz Nº1 Identificación'!A534</f>
        <v>59. 3</v>
      </c>
      <c r="B534" s="120" t="str">
        <f>IF('Matriz Nº1 Identificación'!B534&lt;&gt;"",'Matriz Nº1 Identificación'!F534,"")</f>
        <v/>
      </c>
      <c r="C534" s="127"/>
      <c r="D534" s="127"/>
      <c r="E534" s="120" t="str">
        <f>IFERROR(IF((VLOOKUP(C534,'Tabla 2-3-4-5'!$C$11:$D$13,2,FALSE)*(VLOOKUP('Matriz Nº2 Análisis'!D534,'Tabla 2-3-4-5'!$C$11:$D$13,2,FALSE)))&lt;3,"BAJO",IF((VLOOKUP(C534,'Tabla 2-3-4-5'!$C$11:$D$13,2,FALSE)*(VLOOKUP('Matriz Nº2 Análisis'!D534,'Tabla 2-3-4-5'!$C$11:$D$13,2,FALSE)))&gt;5,"ALTO","MEDIO")),"")</f>
        <v/>
      </c>
      <c r="F534" s="121" t="str">
        <f>IF(B534&lt;&gt;"",'Matriz Nº1 Identificación'!E534,"")</f>
        <v/>
      </c>
      <c r="G534" s="127"/>
      <c r="H534" s="127"/>
      <c r="I534" s="120" t="str">
        <f>IFERROR(IF((VLOOKUP(G534,'Tabla 2-3-4-5'!$C$11:$D$13,2,FALSE)*(VLOOKUP('Matriz Nº2 Análisis'!H534,'Tabla 2-3-4-5'!$C$11:$D$13,2,FALSE)))&lt;3,"BAJO",IF((VLOOKUP(G534,'Tabla 2-3-4-5'!$C$11:$D$13,2,FALSE)*(VLOOKUP('Matriz Nº2 Análisis'!H534,'Tabla 2-3-4-5'!$C$11:$D$13,2,FALSE)))&gt;5,"ALTO","MEDIO")),"")</f>
        <v/>
      </c>
      <c r="J534" s="2"/>
      <c r="K534" s="3"/>
      <c r="N534" s="3"/>
      <c r="O534" s="3"/>
      <c r="P534" s="3"/>
      <c r="Q534" s="3"/>
      <c r="R534" s="3"/>
      <c r="S534" s="3"/>
      <c r="T534" s="3"/>
      <c r="U534" s="3"/>
      <c r="V534" s="3"/>
      <c r="W534" s="3"/>
      <c r="X534" s="3"/>
      <c r="Y534" s="3"/>
      <c r="Z534" s="3"/>
      <c r="AA534" s="3"/>
      <c r="AB534" s="3"/>
      <c r="AC534" s="3"/>
    </row>
    <row r="535" spans="1:29" ht="83.25" customHeight="1" x14ac:dyDescent="0.35">
      <c r="A535" s="119" t="str">
        <f>'Matriz Nº1 Identificación'!A535</f>
        <v>59. 4</v>
      </c>
      <c r="B535" s="120" t="str">
        <f>IF('Matriz Nº1 Identificación'!B535&lt;&gt;"",'Matriz Nº1 Identificación'!F535,"")</f>
        <v/>
      </c>
      <c r="C535" s="127"/>
      <c r="D535" s="127"/>
      <c r="E535" s="120" t="str">
        <f>IFERROR(IF((VLOOKUP(C535,'Tabla 2-3-4-5'!$C$11:$D$13,2,FALSE)*(VLOOKUP('Matriz Nº2 Análisis'!D535,'Tabla 2-3-4-5'!$C$11:$D$13,2,FALSE)))&lt;3,"BAJO",IF((VLOOKUP(C535,'Tabla 2-3-4-5'!$C$11:$D$13,2,FALSE)*(VLOOKUP('Matriz Nº2 Análisis'!D535,'Tabla 2-3-4-5'!$C$11:$D$13,2,FALSE)))&gt;5,"ALTO","MEDIO")),"")</f>
        <v/>
      </c>
      <c r="F535" s="121" t="str">
        <f>IF(B535&lt;&gt;"",'Matriz Nº1 Identificación'!E535,"")</f>
        <v/>
      </c>
      <c r="G535" s="127"/>
      <c r="H535" s="127"/>
      <c r="I535" s="120" t="str">
        <f>IFERROR(IF((VLOOKUP(G535,'Tabla 2-3-4-5'!$C$11:$D$13,2,FALSE)*(VLOOKUP('Matriz Nº2 Análisis'!H535,'Tabla 2-3-4-5'!$C$11:$D$13,2,FALSE)))&lt;3,"BAJO",IF((VLOOKUP(G535,'Tabla 2-3-4-5'!$C$11:$D$13,2,FALSE)*(VLOOKUP('Matriz Nº2 Análisis'!H535,'Tabla 2-3-4-5'!$C$11:$D$13,2,FALSE)))&gt;5,"ALTO","MEDIO")),"")</f>
        <v/>
      </c>
      <c r="J535" s="2"/>
      <c r="K535" s="3"/>
      <c r="N535" s="3"/>
      <c r="O535" s="3"/>
      <c r="P535" s="3"/>
      <c r="Q535" s="3"/>
      <c r="R535" s="3"/>
      <c r="S535" s="3"/>
      <c r="T535" s="3"/>
      <c r="U535" s="3"/>
      <c r="V535" s="3"/>
      <c r="W535" s="3"/>
      <c r="X535" s="3"/>
      <c r="Y535" s="3"/>
      <c r="Z535" s="3"/>
      <c r="AA535" s="3"/>
      <c r="AB535" s="3"/>
      <c r="AC535" s="3"/>
    </row>
    <row r="536" spans="1:29" ht="83.25" customHeight="1" x14ac:dyDescent="0.35">
      <c r="A536" s="119" t="str">
        <f>'Matriz Nº1 Identificación'!A536</f>
        <v>59. 5</v>
      </c>
      <c r="B536" s="120" t="str">
        <f>IF('Matriz Nº1 Identificación'!B536&lt;&gt;"",'Matriz Nº1 Identificación'!F536,"")</f>
        <v/>
      </c>
      <c r="C536" s="127"/>
      <c r="D536" s="127"/>
      <c r="E536" s="120" t="str">
        <f>IFERROR(IF((VLOOKUP(C536,'Tabla 2-3-4-5'!$C$11:$D$13,2,FALSE)*(VLOOKUP('Matriz Nº2 Análisis'!D536,'Tabla 2-3-4-5'!$C$11:$D$13,2,FALSE)))&lt;3,"BAJO",IF((VLOOKUP(C536,'Tabla 2-3-4-5'!$C$11:$D$13,2,FALSE)*(VLOOKUP('Matriz Nº2 Análisis'!D536,'Tabla 2-3-4-5'!$C$11:$D$13,2,FALSE)))&gt;5,"ALTO","MEDIO")),"")</f>
        <v/>
      </c>
      <c r="F536" s="121" t="str">
        <f>IF(B536&lt;&gt;"",'Matriz Nº1 Identificación'!E536,"")</f>
        <v/>
      </c>
      <c r="G536" s="127"/>
      <c r="H536" s="127"/>
      <c r="I536" s="120" t="str">
        <f>IFERROR(IF((VLOOKUP(G536,'Tabla 2-3-4-5'!$C$11:$D$13,2,FALSE)*(VLOOKUP('Matriz Nº2 Análisis'!H536,'Tabla 2-3-4-5'!$C$11:$D$13,2,FALSE)))&lt;3,"BAJO",IF((VLOOKUP(G536,'Tabla 2-3-4-5'!$C$11:$D$13,2,FALSE)*(VLOOKUP('Matriz Nº2 Análisis'!H536,'Tabla 2-3-4-5'!$C$11:$D$13,2,FALSE)))&gt;5,"ALTO","MEDIO")),"")</f>
        <v/>
      </c>
      <c r="J536" s="2"/>
      <c r="K536" s="3"/>
      <c r="N536" s="3"/>
      <c r="O536" s="3"/>
      <c r="P536" s="3"/>
      <c r="Q536" s="3"/>
      <c r="R536" s="3"/>
      <c r="S536" s="3"/>
      <c r="T536" s="3"/>
      <c r="U536" s="3"/>
      <c r="V536" s="3"/>
      <c r="W536" s="3"/>
      <c r="X536" s="3"/>
      <c r="Y536" s="3"/>
      <c r="Z536" s="3"/>
      <c r="AA536" s="3"/>
      <c r="AB536" s="3"/>
      <c r="AC536" s="3"/>
    </row>
    <row r="537" spans="1:29" ht="83.25" customHeight="1" x14ac:dyDescent="0.35">
      <c r="A537" s="119" t="str">
        <f>'Matriz Nº1 Identificación'!A537</f>
        <v>59. 6</v>
      </c>
      <c r="B537" s="120" t="str">
        <f>IF('Matriz Nº1 Identificación'!B537&lt;&gt;"",'Matriz Nº1 Identificación'!F537,"")</f>
        <v/>
      </c>
      <c r="C537" s="127"/>
      <c r="D537" s="127"/>
      <c r="E537" s="120" t="str">
        <f>IFERROR(IF((VLOOKUP(C537,'Tabla 2-3-4-5'!$C$11:$D$13,2,FALSE)*(VLOOKUP('Matriz Nº2 Análisis'!D537,'Tabla 2-3-4-5'!$C$11:$D$13,2,FALSE)))&lt;3,"BAJO",IF((VLOOKUP(C537,'Tabla 2-3-4-5'!$C$11:$D$13,2,FALSE)*(VLOOKUP('Matriz Nº2 Análisis'!D537,'Tabla 2-3-4-5'!$C$11:$D$13,2,FALSE)))&gt;5,"ALTO","MEDIO")),"")</f>
        <v/>
      </c>
      <c r="F537" s="121" t="str">
        <f>IF(B537&lt;&gt;"",'Matriz Nº1 Identificación'!E537,"")</f>
        <v/>
      </c>
      <c r="G537" s="127"/>
      <c r="H537" s="127"/>
      <c r="I537" s="120" t="str">
        <f>IFERROR(IF((VLOOKUP(G537,'Tabla 2-3-4-5'!$C$11:$D$13,2,FALSE)*(VLOOKUP('Matriz Nº2 Análisis'!H537,'Tabla 2-3-4-5'!$C$11:$D$13,2,FALSE)))&lt;3,"BAJO",IF((VLOOKUP(G537,'Tabla 2-3-4-5'!$C$11:$D$13,2,FALSE)*(VLOOKUP('Matriz Nº2 Análisis'!H537,'Tabla 2-3-4-5'!$C$11:$D$13,2,FALSE)))&gt;5,"ALTO","MEDIO")),"")</f>
        <v/>
      </c>
      <c r="J537" s="2"/>
      <c r="K537" s="3"/>
      <c r="N537" s="3"/>
      <c r="O537" s="3"/>
      <c r="P537" s="3"/>
      <c r="Q537" s="3"/>
      <c r="R537" s="3"/>
      <c r="S537" s="3"/>
      <c r="T537" s="3"/>
      <c r="U537" s="3"/>
      <c r="V537" s="3"/>
      <c r="W537" s="3"/>
      <c r="X537" s="3"/>
      <c r="Y537" s="3"/>
      <c r="Z537" s="3"/>
      <c r="AA537" s="3"/>
      <c r="AB537" s="3"/>
      <c r="AC537" s="3"/>
    </row>
    <row r="538" spans="1:29" ht="83.25" customHeight="1" thickBot="1" x14ac:dyDescent="0.4">
      <c r="A538" s="119" t="str">
        <f>'Matriz Nº1 Identificación'!A538</f>
        <v>59. 7</v>
      </c>
      <c r="B538" s="120" t="str">
        <f>IF('Matriz Nº1 Identificación'!B538&lt;&gt;"",'Matriz Nº1 Identificación'!F538,"")</f>
        <v/>
      </c>
      <c r="C538" s="127"/>
      <c r="D538" s="127"/>
      <c r="E538" s="120" t="str">
        <f>IFERROR(IF((VLOOKUP(C538,'Tabla 2-3-4-5'!$C$11:$D$13,2,FALSE)*(VLOOKUP('Matriz Nº2 Análisis'!D538,'Tabla 2-3-4-5'!$C$11:$D$13,2,FALSE)))&lt;3,"BAJO",IF((VLOOKUP(C538,'Tabla 2-3-4-5'!$C$11:$D$13,2,FALSE)*(VLOOKUP('Matriz Nº2 Análisis'!D538,'Tabla 2-3-4-5'!$C$11:$D$13,2,FALSE)))&gt;5,"ALTO","MEDIO")),"")</f>
        <v/>
      </c>
      <c r="F538" s="121" t="str">
        <f>IF(B538&lt;&gt;"",'Matriz Nº1 Identificación'!E538,"")</f>
        <v/>
      </c>
      <c r="G538" s="127"/>
      <c r="H538" s="127"/>
      <c r="I538" s="120" t="str">
        <f>IFERROR(IF((VLOOKUP(G538,'Tabla 2-3-4-5'!$C$11:$D$13,2,FALSE)*(VLOOKUP('Matriz Nº2 Análisis'!H538,'Tabla 2-3-4-5'!$C$11:$D$13,2,FALSE)))&lt;3,"BAJO",IF((VLOOKUP(G538,'Tabla 2-3-4-5'!$C$11:$D$13,2,FALSE)*(VLOOKUP('Matriz Nº2 Análisis'!H538,'Tabla 2-3-4-5'!$C$11:$D$13,2,FALSE)))&gt;5,"ALTO","MEDIO")),"")</f>
        <v/>
      </c>
      <c r="J538" s="2"/>
      <c r="K538" s="3"/>
      <c r="N538" s="3"/>
      <c r="O538" s="3"/>
      <c r="P538" s="3"/>
      <c r="Q538" s="3"/>
      <c r="R538" s="3"/>
      <c r="S538" s="3"/>
      <c r="T538" s="3"/>
      <c r="U538" s="3"/>
      <c r="V538" s="3"/>
      <c r="W538" s="3"/>
      <c r="X538" s="3"/>
      <c r="Y538" s="3"/>
      <c r="Z538" s="3"/>
      <c r="AA538" s="3"/>
      <c r="AB538" s="3"/>
      <c r="AC538" s="3"/>
    </row>
    <row r="539" spans="1:29" ht="39.9" customHeight="1" thickBot="1" x14ac:dyDescent="0.4">
      <c r="A539" s="181" t="str">
        <f>'Matriz Nº1 Identificación'!A539</f>
        <v xml:space="preserve">Objetivo Estratégico: </v>
      </c>
      <c r="B539" s="477">
        <f>+'Matriz Nº1 Identificación'!B539:H539</f>
        <v>0</v>
      </c>
      <c r="C539" s="478"/>
      <c r="D539" s="478"/>
      <c r="E539" s="478"/>
      <c r="F539" s="478"/>
      <c r="G539" s="478"/>
      <c r="H539" s="478"/>
      <c r="I539" s="479"/>
      <c r="J539" s="117"/>
    </row>
    <row r="540" spans="1:29" ht="39.9" customHeight="1" x14ac:dyDescent="0.35">
      <c r="A540" s="182" t="str">
        <f>'Matriz Nº1 Identificación'!A540</f>
        <v>Objetivo táctico</v>
      </c>
      <c r="B540" s="480" t="str">
        <f>+'Matriz Nº1 Identificación'!B540:H540</f>
        <v xml:space="preserve">60. </v>
      </c>
      <c r="C540" s="481"/>
      <c r="D540" s="481"/>
      <c r="E540" s="481"/>
      <c r="F540" s="481"/>
      <c r="G540" s="481"/>
      <c r="H540" s="481"/>
      <c r="I540" s="482"/>
      <c r="J540" s="117"/>
    </row>
    <row r="541" spans="1:29" ht="83.25" customHeight="1" x14ac:dyDescent="0.35">
      <c r="A541" s="119" t="str">
        <f>'Matriz Nº1 Identificación'!A541</f>
        <v>60. 1</v>
      </c>
      <c r="B541" s="120" t="str">
        <f>IF('Matriz Nº1 Identificación'!B541&lt;&gt;"",'Matriz Nº1 Identificación'!F541,"")</f>
        <v/>
      </c>
      <c r="C541" s="127"/>
      <c r="D541" s="127"/>
      <c r="E541" s="120" t="str">
        <f>IFERROR(IF((VLOOKUP(C541,'Tabla 2-3-4-5'!$C$11:$D$13,2,FALSE)*(VLOOKUP('Matriz Nº2 Análisis'!D541,'Tabla 2-3-4-5'!$C$11:$D$13,2,FALSE)))&lt;3,"BAJO",IF((VLOOKUP(C541,'Tabla 2-3-4-5'!$C$11:$D$13,2,FALSE)*(VLOOKUP('Matriz Nº2 Análisis'!D541,'Tabla 2-3-4-5'!$C$11:$D$13,2,FALSE)))&gt;5,"ALTO","MEDIO")),"")</f>
        <v/>
      </c>
      <c r="F541" s="121" t="str">
        <f>IF(B541&lt;&gt;"",'Matriz Nº1 Identificación'!E541,"")</f>
        <v/>
      </c>
      <c r="G541" s="127"/>
      <c r="H541" s="127"/>
      <c r="I541" s="120" t="str">
        <f>IFERROR(IF((VLOOKUP(G541,'Tabla 2-3-4-5'!$C$11:$D$13,2,FALSE)*(VLOOKUP('Matriz Nº2 Análisis'!H541,'Tabla 2-3-4-5'!$C$11:$D$13,2,FALSE)))&lt;3,"BAJO",IF((VLOOKUP(G541,'Tabla 2-3-4-5'!$C$11:$D$13,2,FALSE)*(VLOOKUP('Matriz Nº2 Análisis'!H541,'Tabla 2-3-4-5'!$C$11:$D$13,2,FALSE)))&gt;5,"ALTO","MEDIO")),"")</f>
        <v/>
      </c>
      <c r="J541" s="2"/>
      <c r="K541" s="3"/>
      <c r="N541" s="3"/>
      <c r="O541" s="3"/>
      <c r="P541" s="3"/>
      <c r="Q541" s="3"/>
      <c r="R541" s="3"/>
      <c r="S541" s="3"/>
      <c r="T541" s="3"/>
      <c r="U541" s="3"/>
      <c r="V541" s="3"/>
      <c r="W541" s="3"/>
      <c r="X541" s="3"/>
      <c r="Y541" s="3"/>
      <c r="Z541" s="3"/>
      <c r="AA541" s="3"/>
      <c r="AB541" s="3"/>
      <c r="AC541" s="3"/>
    </row>
    <row r="542" spans="1:29" ht="83.25" customHeight="1" x14ac:dyDescent="0.35">
      <c r="A542" s="119" t="str">
        <f>'Matriz Nº1 Identificación'!A542</f>
        <v>60. 2</v>
      </c>
      <c r="B542" s="120" t="str">
        <f>IF('Matriz Nº1 Identificación'!B542&lt;&gt;"",'Matriz Nº1 Identificación'!F542,"")</f>
        <v/>
      </c>
      <c r="C542" s="127"/>
      <c r="D542" s="127"/>
      <c r="E542" s="120" t="str">
        <f>IFERROR(IF((VLOOKUP(C542,'Tabla 2-3-4-5'!$C$11:$D$13,2,FALSE)*(VLOOKUP('Matriz Nº2 Análisis'!D542,'Tabla 2-3-4-5'!$C$11:$D$13,2,FALSE)))&lt;3,"BAJO",IF((VLOOKUP(C542,'Tabla 2-3-4-5'!$C$11:$D$13,2,FALSE)*(VLOOKUP('Matriz Nº2 Análisis'!D542,'Tabla 2-3-4-5'!$C$11:$D$13,2,FALSE)))&gt;5,"ALTO","MEDIO")),"")</f>
        <v/>
      </c>
      <c r="F542" s="121" t="str">
        <f>IF(B542&lt;&gt;"",'Matriz Nº1 Identificación'!E542,"")</f>
        <v/>
      </c>
      <c r="G542" s="127"/>
      <c r="H542" s="127"/>
      <c r="I542" s="120" t="str">
        <f>IFERROR(IF((VLOOKUP(G542,'Tabla 2-3-4-5'!$C$11:$D$13,2,FALSE)*(VLOOKUP('Matriz Nº2 Análisis'!H542,'Tabla 2-3-4-5'!$C$11:$D$13,2,FALSE)))&lt;3,"BAJO",IF((VLOOKUP(G542,'Tabla 2-3-4-5'!$C$11:$D$13,2,FALSE)*(VLOOKUP('Matriz Nº2 Análisis'!H542,'Tabla 2-3-4-5'!$C$11:$D$13,2,FALSE)))&gt;5,"ALTO","MEDIO")),"")</f>
        <v/>
      </c>
      <c r="J542" s="2"/>
      <c r="K542" s="3"/>
      <c r="N542" s="3"/>
      <c r="O542" s="3"/>
      <c r="P542" s="3"/>
      <c r="Q542" s="3"/>
      <c r="R542" s="3"/>
      <c r="S542" s="3"/>
      <c r="T542" s="3"/>
      <c r="U542" s="3"/>
      <c r="V542" s="3"/>
      <c r="W542" s="3"/>
      <c r="X542" s="3"/>
      <c r="Y542" s="3"/>
      <c r="Z542" s="3"/>
      <c r="AA542" s="3"/>
      <c r="AB542" s="3"/>
      <c r="AC542" s="3"/>
    </row>
    <row r="543" spans="1:29" ht="83.25" customHeight="1" x14ac:dyDescent="0.35">
      <c r="A543" s="119" t="str">
        <f>'Matriz Nº1 Identificación'!A543</f>
        <v>60. 3</v>
      </c>
      <c r="B543" s="120" t="str">
        <f>IF('Matriz Nº1 Identificación'!B543&lt;&gt;"",'Matriz Nº1 Identificación'!F543,"")</f>
        <v/>
      </c>
      <c r="C543" s="127"/>
      <c r="D543" s="127"/>
      <c r="E543" s="120" t="str">
        <f>IFERROR(IF((VLOOKUP(C543,'Tabla 2-3-4-5'!$C$11:$D$13,2,FALSE)*(VLOOKUP('Matriz Nº2 Análisis'!D543,'Tabla 2-3-4-5'!$C$11:$D$13,2,FALSE)))&lt;3,"BAJO",IF((VLOOKUP(C543,'Tabla 2-3-4-5'!$C$11:$D$13,2,FALSE)*(VLOOKUP('Matriz Nº2 Análisis'!D543,'Tabla 2-3-4-5'!$C$11:$D$13,2,FALSE)))&gt;5,"ALTO","MEDIO")),"")</f>
        <v/>
      </c>
      <c r="F543" s="121" t="str">
        <f>IF(B543&lt;&gt;"",'Matriz Nº1 Identificación'!E543,"")</f>
        <v/>
      </c>
      <c r="G543" s="127"/>
      <c r="H543" s="127"/>
      <c r="I543" s="120" t="str">
        <f>IFERROR(IF((VLOOKUP(G543,'Tabla 2-3-4-5'!$C$11:$D$13,2,FALSE)*(VLOOKUP('Matriz Nº2 Análisis'!H543,'Tabla 2-3-4-5'!$C$11:$D$13,2,FALSE)))&lt;3,"BAJO",IF((VLOOKUP(G543,'Tabla 2-3-4-5'!$C$11:$D$13,2,FALSE)*(VLOOKUP('Matriz Nº2 Análisis'!H543,'Tabla 2-3-4-5'!$C$11:$D$13,2,FALSE)))&gt;5,"ALTO","MEDIO")),"")</f>
        <v/>
      </c>
      <c r="J543" s="2"/>
      <c r="K543" s="3"/>
      <c r="N543" s="3"/>
      <c r="O543" s="3"/>
      <c r="P543" s="3"/>
      <c r="Q543" s="3"/>
      <c r="R543" s="3"/>
      <c r="S543" s="3"/>
      <c r="T543" s="3"/>
      <c r="U543" s="3"/>
      <c r="V543" s="3"/>
      <c r="W543" s="3"/>
      <c r="X543" s="3"/>
      <c r="Y543" s="3"/>
      <c r="Z543" s="3"/>
      <c r="AA543" s="3"/>
      <c r="AB543" s="3"/>
      <c r="AC543" s="3"/>
    </row>
    <row r="544" spans="1:29" ht="83.25" customHeight="1" x14ac:dyDescent="0.35">
      <c r="A544" s="119" t="str">
        <f>'Matriz Nº1 Identificación'!A544</f>
        <v>60. 4</v>
      </c>
      <c r="B544" s="120" t="str">
        <f>IF('Matriz Nº1 Identificación'!B544&lt;&gt;"",'Matriz Nº1 Identificación'!F544,"")</f>
        <v/>
      </c>
      <c r="C544" s="127"/>
      <c r="D544" s="127"/>
      <c r="E544" s="120" t="str">
        <f>IFERROR(IF((VLOOKUP(C544,'Tabla 2-3-4-5'!$C$11:$D$13,2,FALSE)*(VLOOKUP('Matriz Nº2 Análisis'!D544,'Tabla 2-3-4-5'!$C$11:$D$13,2,FALSE)))&lt;3,"BAJO",IF((VLOOKUP(C544,'Tabla 2-3-4-5'!$C$11:$D$13,2,FALSE)*(VLOOKUP('Matriz Nº2 Análisis'!D544,'Tabla 2-3-4-5'!$C$11:$D$13,2,FALSE)))&gt;5,"ALTO","MEDIO")),"")</f>
        <v/>
      </c>
      <c r="F544" s="121" t="str">
        <f>IF(B544&lt;&gt;"",'Matriz Nº1 Identificación'!E544,"")</f>
        <v/>
      </c>
      <c r="G544" s="127"/>
      <c r="H544" s="127"/>
      <c r="I544" s="120" t="str">
        <f>IFERROR(IF((VLOOKUP(G544,'Tabla 2-3-4-5'!$C$11:$D$13,2,FALSE)*(VLOOKUP('Matriz Nº2 Análisis'!H544,'Tabla 2-3-4-5'!$C$11:$D$13,2,FALSE)))&lt;3,"BAJO",IF((VLOOKUP(G544,'Tabla 2-3-4-5'!$C$11:$D$13,2,FALSE)*(VLOOKUP('Matriz Nº2 Análisis'!H544,'Tabla 2-3-4-5'!$C$11:$D$13,2,FALSE)))&gt;5,"ALTO","MEDIO")),"")</f>
        <v/>
      </c>
      <c r="J544" s="2"/>
      <c r="K544" s="3"/>
      <c r="N544" s="3"/>
      <c r="O544" s="3"/>
      <c r="P544" s="3"/>
      <c r="Q544" s="3"/>
      <c r="R544" s="3"/>
      <c r="S544" s="3"/>
      <c r="T544" s="3"/>
      <c r="U544" s="3"/>
      <c r="V544" s="3"/>
      <c r="W544" s="3"/>
      <c r="X544" s="3"/>
      <c r="Y544" s="3"/>
      <c r="Z544" s="3"/>
      <c r="AA544" s="3"/>
      <c r="AB544" s="3"/>
      <c r="AC544" s="3"/>
    </row>
    <row r="545" spans="1:29" ht="83.25" customHeight="1" x14ac:dyDescent="0.35">
      <c r="A545" s="119" t="str">
        <f>'Matriz Nº1 Identificación'!A545</f>
        <v>60. 5</v>
      </c>
      <c r="B545" s="120" t="str">
        <f>IF('Matriz Nº1 Identificación'!B545&lt;&gt;"",'Matriz Nº1 Identificación'!F545,"")</f>
        <v/>
      </c>
      <c r="C545" s="127"/>
      <c r="D545" s="127"/>
      <c r="E545" s="120" t="str">
        <f>IFERROR(IF((VLOOKUP(C545,'Tabla 2-3-4-5'!$C$11:$D$13,2,FALSE)*(VLOOKUP('Matriz Nº2 Análisis'!D545,'Tabla 2-3-4-5'!$C$11:$D$13,2,FALSE)))&lt;3,"BAJO",IF((VLOOKUP(C545,'Tabla 2-3-4-5'!$C$11:$D$13,2,FALSE)*(VLOOKUP('Matriz Nº2 Análisis'!D545,'Tabla 2-3-4-5'!$C$11:$D$13,2,FALSE)))&gt;5,"ALTO","MEDIO")),"")</f>
        <v/>
      </c>
      <c r="F545" s="121" t="str">
        <f>IF(B545&lt;&gt;"",'Matriz Nº1 Identificación'!E545,"")</f>
        <v/>
      </c>
      <c r="G545" s="127"/>
      <c r="H545" s="127"/>
      <c r="I545" s="120" t="str">
        <f>IFERROR(IF((VLOOKUP(G545,'Tabla 2-3-4-5'!$C$11:$D$13,2,FALSE)*(VLOOKUP('Matriz Nº2 Análisis'!H545,'Tabla 2-3-4-5'!$C$11:$D$13,2,FALSE)))&lt;3,"BAJO",IF((VLOOKUP(G545,'Tabla 2-3-4-5'!$C$11:$D$13,2,FALSE)*(VLOOKUP('Matriz Nº2 Análisis'!H545,'Tabla 2-3-4-5'!$C$11:$D$13,2,FALSE)))&gt;5,"ALTO","MEDIO")),"")</f>
        <v/>
      </c>
      <c r="J545" s="2"/>
      <c r="K545" s="3"/>
      <c r="N545" s="3"/>
      <c r="O545" s="3"/>
      <c r="P545" s="3"/>
      <c r="Q545" s="3"/>
      <c r="R545" s="3"/>
      <c r="S545" s="3"/>
      <c r="T545" s="3"/>
      <c r="U545" s="3"/>
      <c r="V545" s="3"/>
      <c r="W545" s="3"/>
      <c r="X545" s="3"/>
      <c r="Y545" s="3"/>
      <c r="Z545" s="3"/>
      <c r="AA545" s="3"/>
      <c r="AB545" s="3"/>
      <c r="AC545" s="3"/>
    </row>
    <row r="546" spans="1:29" ht="83.25" customHeight="1" x14ac:dyDescent="0.35">
      <c r="A546" s="119" t="str">
        <f>'Matriz Nº1 Identificación'!A546</f>
        <v>60. 6</v>
      </c>
      <c r="B546" s="120" t="str">
        <f>IF('Matriz Nº1 Identificación'!B546&lt;&gt;"",'Matriz Nº1 Identificación'!F546,"")</f>
        <v/>
      </c>
      <c r="C546" s="127"/>
      <c r="D546" s="127"/>
      <c r="E546" s="120" t="str">
        <f>IFERROR(IF((VLOOKUP(C546,'Tabla 2-3-4-5'!$C$11:$D$13,2,FALSE)*(VLOOKUP('Matriz Nº2 Análisis'!D546,'Tabla 2-3-4-5'!$C$11:$D$13,2,FALSE)))&lt;3,"BAJO",IF((VLOOKUP(C546,'Tabla 2-3-4-5'!$C$11:$D$13,2,FALSE)*(VLOOKUP('Matriz Nº2 Análisis'!D546,'Tabla 2-3-4-5'!$C$11:$D$13,2,FALSE)))&gt;5,"ALTO","MEDIO")),"")</f>
        <v/>
      </c>
      <c r="F546" s="121" t="str">
        <f>IF(B546&lt;&gt;"",'Matriz Nº1 Identificación'!E546,"")</f>
        <v/>
      </c>
      <c r="G546" s="127"/>
      <c r="H546" s="127"/>
      <c r="I546" s="120" t="str">
        <f>IFERROR(IF((VLOOKUP(G546,'Tabla 2-3-4-5'!$C$11:$D$13,2,FALSE)*(VLOOKUP('Matriz Nº2 Análisis'!H546,'Tabla 2-3-4-5'!$C$11:$D$13,2,FALSE)))&lt;3,"BAJO",IF((VLOOKUP(G546,'Tabla 2-3-4-5'!$C$11:$D$13,2,FALSE)*(VLOOKUP('Matriz Nº2 Análisis'!H546,'Tabla 2-3-4-5'!$C$11:$D$13,2,FALSE)))&gt;5,"ALTO","MEDIO")),"")</f>
        <v/>
      </c>
      <c r="J546" s="2"/>
      <c r="K546" s="3"/>
      <c r="N546" s="3"/>
      <c r="O546" s="3"/>
      <c r="P546" s="3"/>
      <c r="Q546" s="3"/>
      <c r="R546" s="3"/>
      <c r="S546" s="3"/>
      <c r="T546" s="3"/>
      <c r="U546" s="3"/>
      <c r="V546" s="3"/>
      <c r="W546" s="3"/>
      <c r="X546" s="3"/>
      <c r="Y546" s="3"/>
      <c r="Z546" s="3"/>
      <c r="AA546" s="3"/>
      <c r="AB546" s="3"/>
      <c r="AC546" s="3"/>
    </row>
    <row r="547" spans="1:29" ht="83.25" customHeight="1" thickBot="1" x14ac:dyDescent="0.4">
      <c r="A547" s="119" t="str">
        <f>'Matriz Nº1 Identificación'!A547</f>
        <v>60. 7</v>
      </c>
      <c r="B547" s="120" t="str">
        <f>IF('Matriz Nº1 Identificación'!B547&lt;&gt;"",'Matriz Nº1 Identificación'!F547,"")</f>
        <v/>
      </c>
      <c r="C547" s="127"/>
      <c r="D547" s="127"/>
      <c r="E547" s="120" t="str">
        <f>IFERROR(IF((VLOOKUP(C547,'Tabla 2-3-4-5'!$C$11:$D$13,2,FALSE)*(VLOOKUP('Matriz Nº2 Análisis'!D547,'Tabla 2-3-4-5'!$C$11:$D$13,2,FALSE)))&lt;3,"BAJO",IF((VLOOKUP(C547,'Tabla 2-3-4-5'!$C$11:$D$13,2,FALSE)*(VLOOKUP('Matriz Nº2 Análisis'!D547,'Tabla 2-3-4-5'!$C$11:$D$13,2,FALSE)))&gt;5,"ALTO","MEDIO")),"")</f>
        <v/>
      </c>
      <c r="F547" s="121" t="str">
        <f>IF(B547&lt;&gt;"",'Matriz Nº1 Identificación'!E547,"")</f>
        <v/>
      </c>
      <c r="G547" s="127"/>
      <c r="H547" s="127"/>
      <c r="I547" s="120" t="str">
        <f>IFERROR(IF((VLOOKUP(G547,'Tabla 2-3-4-5'!$C$11:$D$13,2,FALSE)*(VLOOKUP('Matriz Nº2 Análisis'!H547,'Tabla 2-3-4-5'!$C$11:$D$13,2,FALSE)))&lt;3,"BAJO",IF((VLOOKUP(G547,'Tabla 2-3-4-5'!$C$11:$D$13,2,FALSE)*(VLOOKUP('Matriz Nº2 Análisis'!H547,'Tabla 2-3-4-5'!$C$11:$D$13,2,FALSE)))&gt;5,"ALTO","MEDIO")),"")</f>
        <v/>
      </c>
      <c r="J547" s="2"/>
      <c r="K547" s="3"/>
      <c r="N547" s="3"/>
      <c r="O547" s="3"/>
      <c r="P547" s="3"/>
      <c r="Q547" s="3"/>
      <c r="R547" s="3"/>
      <c r="S547" s="3"/>
      <c r="T547" s="3"/>
      <c r="U547" s="3"/>
      <c r="V547" s="3"/>
      <c r="W547" s="3"/>
      <c r="X547" s="3"/>
      <c r="Y547" s="3"/>
      <c r="Z547" s="3"/>
      <c r="AA547" s="3"/>
      <c r="AB547" s="3"/>
      <c r="AC547" s="3"/>
    </row>
    <row r="548" spans="1:29" ht="39.9" customHeight="1" thickBot="1" x14ac:dyDescent="0.4">
      <c r="A548" s="181" t="str">
        <f>'Matriz Nº1 Identificación'!A548</f>
        <v xml:space="preserve">Objetivo Estratégico: </v>
      </c>
      <c r="B548" s="477">
        <f>+'Matriz Nº1 Identificación'!B548:H548</f>
        <v>0</v>
      </c>
      <c r="C548" s="478"/>
      <c r="D548" s="478"/>
      <c r="E548" s="478"/>
      <c r="F548" s="478"/>
      <c r="G548" s="478"/>
      <c r="H548" s="478"/>
      <c r="I548" s="479"/>
      <c r="J548" s="117"/>
    </row>
    <row r="549" spans="1:29" ht="39.9" customHeight="1" x14ac:dyDescent="0.35">
      <c r="A549" s="182" t="str">
        <f>'Matriz Nº1 Identificación'!A549</f>
        <v>Objetivo táctico</v>
      </c>
      <c r="B549" s="480" t="str">
        <f>+'Matriz Nº1 Identificación'!B549:H549</f>
        <v xml:space="preserve">61. </v>
      </c>
      <c r="C549" s="481"/>
      <c r="D549" s="481"/>
      <c r="E549" s="481"/>
      <c r="F549" s="481"/>
      <c r="G549" s="481"/>
      <c r="H549" s="481"/>
      <c r="I549" s="482"/>
      <c r="J549" s="117"/>
    </row>
    <row r="550" spans="1:29" ht="83.25" customHeight="1" x14ac:dyDescent="0.35">
      <c r="A550" s="119" t="str">
        <f>'Matriz Nº1 Identificación'!A550</f>
        <v>61. 1</v>
      </c>
      <c r="B550" s="120" t="str">
        <f>IF('Matriz Nº1 Identificación'!B550&lt;&gt;"",'Matriz Nº1 Identificación'!F550,"")</f>
        <v/>
      </c>
      <c r="C550" s="127"/>
      <c r="D550" s="127"/>
      <c r="E550" s="120" t="str">
        <f>IFERROR(IF((VLOOKUP(C550,'Tabla 2-3-4-5'!$C$11:$D$13,2,FALSE)*(VLOOKUP('Matriz Nº2 Análisis'!D550,'Tabla 2-3-4-5'!$C$11:$D$13,2,FALSE)))&lt;3,"BAJO",IF((VLOOKUP(C550,'Tabla 2-3-4-5'!$C$11:$D$13,2,FALSE)*(VLOOKUP('Matriz Nº2 Análisis'!D550,'Tabla 2-3-4-5'!$C$11:$D$13,2,FALSE)))&gt;5,"ALTO","MEDIO")),"")</f>
        <v/>
      </c>
      <c r="F550" s="121" t="str">
        <f>IF(B550&lt;&gt;"",'Matriz Nº1 Identificación'!E550,"")</f>
        <v/>
      </c>
      <c r="G550" s="127"/>
      <c r="H550" s="127"/>
      <c r="I550" s="120" t="str">
        <f>IFERROR(IF((VLOOKUP(G550,'Tabla 2-3-4-5'!$C$11:$D$13,2,FALSE)*(VLOOKUP('Matriz Nº2 Análisis'!H550,'Tabla 2-3-4-5'!$C$11:$D$13,2,FALSE)))&lt;3,"BAJO",IF((VLOOKUP(G550,'Tabla 2-3-4-5'!$C$11:$D$13,2,FALSE)*(VLOOKUP('Matriz Nº2 Análisis'!H550,'Tabla 2-3-4-5'!$C$11:$D$13,2,FALSE)))&gt;5,"ALTO","MEDIO")),"")</f>
        <v/>
      </c>
      <c r="J550" s="2"/>
      <c r="K550" s="3"/>
      <c r="N550" s="3"/>
      <c r="O550" s="3"/>
      <c r="P550" s="3"/>
      <c r="Q550" s="3"/>
      <c r="R550" s="3"/>
      <c r="S550" s="3"/>
      <c r="T550" s="3"/>
      <c r="U550" s="3"/>
      <c r="V550" s="3"/>
      <c r="W550" s="3"/>
      <c r="X550" s="3"/>
      <c r="Y550" s="3"/>
      <c r="Z550" s="3"/>
      <c r="AA550" s="3"/>
      <c r="AB550" s="3"/>
      <c r="AC550" s="3"/>
    </row>
    <row r="551" spans="1:29" ht="83.25" customHeight="1" x14ac:dyDescent="0.35">
      <c r="A551" s="119" t="str">
        <f>'Matriz Nº1 Identificación'!A551</f>
        <v>61. 2</v>
      </c>
      <c r="B551" s="120" t="str">
        <f>IF('Matriz Nº1 Identificación'!B551&lt;&gt;"",'Matriz Nº1 Identificación'!F551,"")</f>
        <v/>
      </c>
      <c r="C551" s="127"/>
      <c r="D551" s="127"/>
      <c r="E551" s="120" t="str">
        <f>IFERROR(IF((VLOOKUP(C551,'Tabla 2-3-4-5'!$C$11:$D$13,2,FALSE)*(VLOOKUP('Matriz Nº2 Análisis'!D551,'Tabla 2-3-4-5'!$C$11:$D$13,2,FALSE)))&lt;3,"BAJO",IF((VLOOKUP(C551,'Tabla 2-3-4-5'!$C$11:$D$13,2,FALSE)*(VLOOKUP('Matriz Nº2 Análisis'!D551,'Tabla 2-3-4-5'!$C$11:$D$13,2,FALSE)))&gt;5,"ALTO","MEDIO")),"")</f>
        <v/>
      </c>
      <c r="F551" s="121" t="str">
        <f>IF(B551&lt;&gt;"",'Matriz Nº1 Identificación'!E551,"")</f>
        <v/>
      </c>
      <c r="G551" s="127"/>
      <c r="H551" s="127"/>
      <c r="I551" s="120" t="str">
        <f>IFERROR(IF((VLOOKUP(G551,'Tabla 2-3-4-5'!$C$11:$D$13,2,FALSE)*(VLOOKUP('Matriz Nº2 Análisis'!H551,'Tabla 2-3-4-5'!$C$11:$D$13,2,FALSE)))&lt;3,"BAJO",IF((VLOOKUP(G551,'Tabla 2-3-4-5'!$C$11:$D$13,2,FALSE)*(VLOOKUP('Matriz Nº2 Análisis'!H551,'Tabla 2-3-4-5'!$C$11:$D$13,2,FALSE)))&gt;5,"ALTO","MEDIO")),"")</f>
        <v/>
      </c>
      <c r="J551" s="2"/>
      <c r="K551" s="3"/>
      <c r="N551" s="3"/>
      <c r="O551" s="3"/>
      <c r="P551" s="3"/>
      <c r="Q551" s="3"/>
      <c r="R551" s="3"/>
      <c r="S551" s="3"/>
      <c r="T551" s="3"/>
      <c r="U551" s="3"/>
      <c r="V551" s="3"/>
      <c r="W551" s="3"/>
      <c r="X551" s="3"/>
      <c r="Y551" s="3"/>
      <c r="Z551" s="3"/>
      <c r="AA551" s="3"/>
      <c r="AB551" s="3"/>
      <c r="AC551" s="3"/>
    </row>
    <row r="552" spans="1:29" ht="83.25" customHeight="1" x14ac:dyDescent="0.35">
      <c r="A552" s="119" t="str">
        <f>'Matriz Nº1 Identificación'!A552</f>
        <v>61. 3</v>
      </c>
      <c r="B552" s="120" t="str">
        <f>IF('Matriz Nº1 Identificación'!B552&lt;&gt;"",'Matriz Nº1 Identificación'!F552,"")</f>
        <v/>
      </c>
      <c r="C552" s="127"/>
      <c r="D552" s="127"/>
      <c r="E552" s="120" t="str">
        <f>IFERROR(IF((VLOOKUP(C552,'Tabla 2-3-4-5'!$C$11:$D$13,2,FALSE)*(VLOOKUP('Matriz Nº2 Análisis'!D552,'Tabla 2-3-4-5'!$C$11:$D$13,2,FALSE)))&lt;3,"BAJO",IF((VLOOKUP(C552,'Tabla 2-3-4-5'!$C$11:$D$13,2,FALSE)*(VLOOKUP('Matriz Nº2 Análisis'!D552,'Tabla 2-3-4-5'!$C$11:$D$13,2,FALSE)))&gt;5,"ALTO","MEDIO")),"")</f>
        <v/>
      </c>
      <c r="F552" s="121" t="str">
        <f>IF(B552&lt;&gt;"",'Matriz Nº1 Identificación'!E552,"")</f>
        <v/>
      </c>
      <c r="G552" s="127"/>
      <c r="H552" s="127"/>
      <c r="I552" s="120" t="str">
        <f>IFERROR(IF((VLOOKUP(G552,'Tabla 2-3-4-5'!$C$11:$D$13,2,FALSE)*(VLOOKUP('Matriz Nº2 Análisis'!H552,'Tabla 2-3-4-5'!$C$11:$D$13,2,FALSE)))&lt;3,"BAJO",IF((VLOOKUP(G552,'Tabla 2-3-4-5'!$C$11:$D$13,2,FALSE)*(VLOOKUP('Matriz Nº2 Análisis'!H552,'Tabla 2-3-4-5'!$C$11:$D$13,2,FALSE)))&gt;5,"ALTO","MEDIO")),"")</f>
        <v/>
      </c>
      <c r="J552" s="2"/>
      <c r="K552" s="3"/>
      <c r="N552" s="3"/>
      <c r="O552" s="3"/>
      <c r="P552" s="3"/>
      <c r="Q552" s="3"/>
      <c r="R552" s="3"/>
      <c r="S552" s="3"/>
      <c r="T552" s="3"/>
      <c r="U552" s="3"/>
      <c r="V552" s="3"/>
      <c r="W552" s="3"/>
      <c r="X552" s="3"/>
      <c r="Y552" s="3"/>
      <c r="Z552" s="3"/>
      <c r="AA552" s="3"/>
      <c r="AB552" s="3"/>
      <c r="AC552" s="3"/>
    </row>
    <row r="553" spans="1:29" ht="83.25" customHeight="1" x14ac:dyDescent="0.35">
      <c r="A553" s="119" t="str">
        <f>'Matriz Nº1 Identificación'!A553</f>
        <v>61. 4</v>
      </c>
      <c r="B553" s="120" t="str">
        <f>IF('Matriz Nº1 Identificación'!B553&lt;&gt;"",'Matriz Nº1 Identificación'!F553,"")</f>
        <v/>
      </c>
      <c r="C553" s="127"/>
      <c r="D553" s="127"/>
      <c r="E553" s="120" t="str">
        <f>IFERROR(IF((VLOOKUP(C553,'Tabla 2-3-4-5'!$C$11:$D$13,2,FALSE)*(VLOOKUP('Matriz Nº2 Análisis'!D553,'Tabla 2-3-4-5'!$C$11:$D$13,2,FALSE)))&lt;3,"BAJO",IF((VLOOKUP(C553,'Tabla 2-3-4-5'!$C$11:$D$13,2,FALSE)*(VLOOKUP('Matriz Nº2 Análisis'!D553,'Tabla 2-3-4-5'!$C$11:$D$13,2,FALSE)))&gt;5,"ALTO","MEDIO")),"")</f>
        <v/>
      </c>
      <c r="F553" s="121" t="str">
        <f>IF(B553&lt;&gt;"",'Matriz Nº1 Identificación'!E553,"")</f>
        <v/>
      </c>
      <c r="G553" s="127"/>
      <c r="H553" s="127"/>
      <c r="I553" s="120" t="str">
        <f>IFERROR(IF((VLOOKUP(G553,'Tabla 2-3-4-5'!$C$11:$D$13,2,FALSE)*(VLOOKUP('Matriz Nº2 Análisis'!H553,'Tabla 2-3-4-5'!$C$11:$D$13,2,FALSE)))&lt;3,"BAJO",IF((VLOOKUP(G553,'Tabla 2-3-4-5'!$C$11:$D$13,2,FALSE)*(VLOOKUP('Matriz Nº2 Análisis'!H553,'Tabla 2-3-4-5'!$C$11:$D$13,2,FALSE)))&gt;5,"ALTO","MEDIO")),"")</f>
        <v/>
      </c>
      <c r="J553" s="2"/>
      <c r="K553" s="3"/>
      <c r="N553" s="3"/>
      <c r="O553" s="3"/>
      <c r="P553" s="3"/>
      <c r="Q553" s="3"/>
      <c r="R553" s="3"/>
      <c r="S553" s="3"/>
      <c r="T553" s="3"/>
      <c r="U553" s="3"/>
      <c r="V553" s="3"/>
      <c r="W553" s="3"/>
      <c r="X553" s="3"/>
      <c r="Y553" s="3"/>
      <c r="Z553" s="3"/>
      <c r="AA553" s="3"/>
      <c r="AB553" s="3"/>
      <c r="AC553" s="3"/>
    </row>
    <row r="554" spans="1:29" ht="83.25" customHeight="1" x14ac:dyDescent="0.35">
      <c r="A554" s="119" t="str">
        <f>'Matriz Nº1 Identificación'!A554</f>
        <v>61. 5</v>
      </c>
      <c r="B554" s="120" t="str">
        <f>IF('Matriz Nº1 Identificación'!B554&lt;&gt;"",'Matriz Nº1 Identificación'!F554,"")</f>
        <v/>
      </c>
      <c r="C554" s="127"/>
      <c r="D554" s="127"/>
      <c r="E554" s="120" t="str">
        <f>IFERROR(IF((VLOOKUP(C554,'Tabla 2-3-4-5'!$C$11:$D$13,2,FALSE)*(VLOOKUP('Matriz Nº2 Análisis'!D554,'Tabla 2-3-4-5'!$C$11:$D$13,2,FALSE)))&lt;3,"BAJO",IF((VLOOKUP(C554,'Tabla 2-3-4-5'!$C$11:$D$13,2,FALSE)*(VLOOKUP('Matriz Nº2 Análisis'!D554,'Tabla 2-3-4-5'!$C$11:$D$13,2,FALSE)))&gt;5,"ALTO","MEDIO")),"")</f>
        <v/>
      </c>
      <c r="F554" s="121" t="str">
        <f>IF(B554&lt;&gt;"",'Matriz Nº1 Identificación'!E554,"")</f>
        <v/>
      </c>
      <c r="G554" s="127"/>
      <c r="H554" s="127"/>
      <c r="I554" s="120" t="str">
        <f>IFERROR(IF((VLOOKUP(G554,'Tabla 2-3-4-5'!$C$11:$D$13,2,FALSE)*(VLOOKUP('Matriz Nº2 Análisis'!H554,'Tabla 2-3-4-5'!$C$11:$D$13,2,FALSE)))&lt;3,"BAJO",IF((VLOOKUP(G554,'Tabla 2-3-4-5'!$C$11:$D$13,2,FALSE)*(VLOOKUP('Matriz Nº2 Análisis'!H554,'Tabla 2-3-4-5'!$C$11:$D$13,2,FALSE)))&gt;5,"ALTO","MEDIO")),"")</f>
        <v/>
      </c>
      <c r="J554" s="2"/>
      <c r="K554" s="3"/>
      <c r="N554" s="3"/>
      <c r="O554" s="3"/>
      <c r="P554" s="3"/>
      <c r="Q554" s="3"/>
      <c r="R554" s="3"/>
      <c r="S554" s="3"/>
      <c r="T554" s="3"/>
      <c r="U554" s="3"/>
      <c r="V554" s="3"/>
      <c r="W554" s="3"/>
      <c r="X554" s="3"/>
      <c r="Y554" s="3"/>
      <c r="Z554" s="3"/>
      <c r="AA554" s="3"/>
      <c r="AB554" s="3"/>
      <c r="AC554" s="3"/>
    </row>
    <row r="555" spans="1:29" ht="83.25" customHeight="1" x14ac:dyDescent="0.35">
      <c r="A555" s="119" t="str">
        <f>'Matriz Nº1 Identificación'!A555</f>
        <v>61. 6</v>
      </c>
      <c r="B555" s="120" t="str">
        <f>IF('Matriz Nº1 Identificación'!B555&lt;&gt;"",'Matriz Nº1 Identificación'!F555,"")</f>
        <v/>
      </c>
      <c r="C555" s="127"/>
      <c r="D555" s="127"/>
      <c r="E555" s="120" t="str">
        <f>IFERROR(IF((VLOOKUP(C555,'Tabla 2-3-4-5'!$C$11:$D$13,2,FALSE)*(VLOOKUP('Matriz Nº2 Análisis'!D555,'Tabla 2-3-4-5'!$C$11:$D$13,2,FALSE)))&lt;3,"BAJO",IF((VLOOKUP(C555,'Tabla 2-3-4-5'!$C$11:$D$13,2,FALSE)*(VLOOKUP('Matriz Nº2 Análisis'!D555,'Tabla 2-3-4-5'!$C$11:$D$13,2,FALSE)))&gt;5,"ALTO","MEDIO")),"")</f>
        <v/>
      </c>
      <c r="F555" s="121" t="str">
        <f>IF(B555&lt;&gt;"",'Matriz Nº1 Identificación'!E555,"")</f>
        <v/>
      </c>
      <c r="G555" s="127"/>
      <c r="H555" s="127"/>
      <c r="I555" s="120" t="str">
        <f>IFERROR(IF((VLOOKUP(G555,'Tabla 2-3-4-5'!$C$11:$D$13,2,FALSE)*(VLOOKUP('Matriz Nº2 Análisis'!H555,'Tabla 2-3-4-5'!$C$11:$D$13,2,FALSE)))&lt;3,"BAJO",IF((VLOOKUP(G555,'Tabla 2-3-4-5'!$C$11:$D$13,2,FALSE)*(VLOOKUP('Matriz Nº2 Análisis'!H555,'Tabla 2-3-4-5'!$C$11:$D$13,2,FALSE)))&gt;5,"ALTO","MEDIO")),"")</f>
        <v/>
      </c>
      <c r="J555" s="2"/>
      <c r="K555" s="3"/>
      <c r="N555" s="3"/>
      <c r="O555" s="3"/>
      <c r="P555" s="3"/>
      <c r="Q555" s="3"/>
      <c r="R555" s="3"/>
      <c r="S555" s="3"/>
      <c r="T555" s="3"/>
      <c r="U555" s="3"/>
      <c r="V555" s="3"/>
      <c r="W555" s="3"/>
      <c r="X555" s="3"/>
      <c r="Y555" s="3"/>
      <c r="Z555" s="3"/>
      <c r="AA555" s="3"/>
      <c r="AB555" s="3"/>
      <c r="AC555" s="3"/>
    </row>
    <row r="556" spans="1:29" ht="83.25" customHeight="1" thickBot="1" x14ac:dyDescent="0.4">
      <c r="A556" s="119" t="str">
        <f>'Matriz Nº1 Identificación'!A556</f>
        <v>61. 7</v>
      </c>
      <c r="B556" s="120" t="str">
        <f>IF('Matriz Nº1 Identificación'!B556&lt;&gt;"",'Matriz Nº1 Identificación'!F556,"")</f>
        <v/>
      </c>
      <c r="C556" s="127"/>
      <c r="D556" s="127"/>
      <c r="E556" s="120" t="str">
        <f>IFERROR(IF((VLOOKUP(C556,'Tabla 2-3-4-5'!$C$11:$D$13,2,FALSE)*(VLOOKUP('Matriz Nº2 Análisis'!D556,'Tabla 2-3-4-5'!$C$11:$D$13,2,FALSE)))&lt;3,"BAJO",IF((VLOOKUP(C556,'Tabla 2-3-4-5'!$C$11:$D$13,2,FALSE)*(VLOOKUP('Matriz Nº2 Análisis'!D556,'Tabla 2-3-4-5'!$C$11:$D$13,2,FALSE)))&gt;5,"ALTO","MEDIO")),"")</f>
        <v/>
      </c>
      <c r="F556" s="121" t="str">
        <f>IF(B556&lt;&gt;"",'Matriz Nº1 Identificación'!E556,"")</f>
        <v/>
      </c>
      <c r="G556" s="127"/>
      <c r="H556" s="127"/>
      <c r="I556" s="120" t="str">
        <f>IFERROR(IF((VLOOKUP(G556,'Tabla 2-3-4-5'!$C$11:$D$13,2,FALSE)*(VLOOKUP('Matriz Nº2 Análisis'!H556,'Tabla 2-3-4-5'!$C$11:$D$13,2,FALSE)))&lt;3,"BAJO",IF((VLOOKUP(G556,'Tabla 2-3-4-5'!$C$11:$D$13,2,FALSE)*(VLOOKUP('Matriz Nº2 Análisis'!H556,'Tabla 2-3-4-5'!$C$11:$D$13,2,FALSE)))&gt;5,"ALTO","MEDIO")),"")</f>
        <v/>
      </c>
      <c r="J556" s="2"/>
      <c r="K556" s="3"/>
      <c r="N556" s="3"/>
      <c r="O556" s="3"/>
      <c r="P556" s="3"/>
      <c r="Q556" s="3"/>
      <c r="R556" s="3"/>
      <c r="S556" s="3"/>
      <c r="T556" s="3"/>
      <c r="U556" s="3"/>
      <c r="V556" s="3"/>
      <c r="W556" s="3"/>
      <c r="X556" s="3"/>
      <c r="Y556" s="3"/>
      <c r="Z556" s="3"/>
      <c r="AA556" s="3"/>
      <c r="AB556" s="3"/>
      <c r="AC556" s="3"/>
    </row>
    <row r="557" spans="1:29" ht="39.9" customHeight="1" thickBot="1" x14ac:dyDescent="0.4">
      <c r="A557" s="181" t="str">
        <f>'Matriz Nº1 Identificación'!A557</f>
        <v xml:space="preserve">Objetivo Estratégico: </v>
      </c>
      <c r="B557" s="477">
        <f>+'Matriz Nº1 Identificación'!B557:H557</f>
        <v>0</v>
      </c>
      <c r="C557" s="478"/>
      <c r="D557" s="478"/>
      <c r="E557" s="478"/>
      <c r="F557" s="478"/>
      <c r="G557" s="478"/>
      <c r="H557" s="478"/>
      <c r="I557" s="479"/>
      <c r="J557" s="117"/>
    </row>
    <row r="558" spans="1:29" ht="39.9" customHeight="1" x14ac:dyDescent="0.35">
      <c r="A558" s="182" t="str">
        <f>'Matriz Nº1 Identificación'!A558</f>
        <v>Objetivo táctico</v>
      </c>
      <c r="B558" s="480" t="str">
        <f>+'Matriz Nº1 Identificación'!B558:H558</f>
        <v xml:space="preserve">62. </v>
      </c>
      <c r="C558" s="481"/>
      <c r="D558" s="481"/>
      <c r="E558" s="481"/>
      <c r="F558" s="481"/>
      <c r="G558" s="481"/>
      <c r="H558" s="481"/>
      <c r="I558" s="482"/>
      <c r="J558" s="117"/>
    </row>
    <row r="559" spans="1:29" ht="83.25" customHeight="1" x14ac:dyDescent="0.35">
      <c r="A559" s="119" t="str">
        <f>'Matriz Nº1 Identificación'!A559</f>
        <v>62. 1</v>
      </c>
      <c r="B559" s="120" t="str">
        <f>IF('Matriz Nº1 Identificación'!B559&lt;&gt;"",'Matriz Nº1 Identificación'!F559,"")</f>
        <v/>
      </c>
      <c r="C559" s="127"/>
      <c r="D559" s="127"/>
      <c r="E559" s="120" t="str">
        <f>IFERROR(IF((VLOOKUP(C559,'Tabla 2-3-4-5'!$C$11:$D$13,2,FALSE)*(VLOOKUP('Matriz Nº2 Análisis'!D559,'Tabla 2-3-4-5'!$C$11:$D$13,2,FALSE)))&lt;3,"BAJO",IF((VLOOKUP(C559,'Tabla 2-3-4-5'!$C$11:$D$13,2,FALSE)*(VLOOKUP('Matriz Nº2 Análisis'!D559,'Tabla 2-3-4-5'!$C$11:$D$13,2,FALSE)))&gt;5,"ALTO","MEDIO")),"")</f>
        <v/>
      </c>
      <c r="F559" s="121" t="str">
        <f>IF(B559&lt;&gt;"",'Matriz Nº1 Identificación'!E559,"")</f>
        <v/>
      </c>
      <c r="G559" s="127"/>
      <c r="H559" s="127"/>
      <c r="I559" s="120" t="str">
        <f>IFERROR(IF((VLOOKUP(G559,'Tabla 2-3-4-5'!$C$11:$D$13,2,FALSE)*(VLOOKUP('Matriz Nº2 Análisis'!H559,'Tabla 2-3-4-5'!$C$11:$D$13,2,FALSE)))&lt;3,"BAJO",IF((VLOOKUP(G559,'Tabla 2-3-4-5'!$C$11:$D$13,2,FALSE)*(VLOOKUP('Matriz Nº2 Análisis'!H559,'Tabla 2-3-4-5'!$C$11:$D$13,2,FALSE)))&gt;5,"ALTO","MEDIO")),"")</f>
        <v/>
      </c>
      <c r="J559" s="2"/>
      <c r="K559" s="3"/>
      <c r="N559" s="3"/>
      <c r="O559" s="3"/>
      <c r="P559" s="3"/>
      <c r="Q559" s="3"/>
      <c r="R559" s="3"/>
      <c r="S559" s="3"/>
      <c r="T559" s="3"/>
      <c r="U559" s="3"/>
      <c r="V559" s="3"/>
      <c r="W559" s="3"/>
      <c r="X559" s="3"/>
      <c r="Y559" s="3"/>
      <c r="Z559" s="3"/>
      <c r="AA559" s="3"/>
      <c r="AB559" s="3"/>
      <c r="AC559" s="3"/>
    </row>
    <row r="560" spans="1:29" ht="83.25" customHeight="1" x14ac:dyDescent="0.35">
      <c r="A560" s="119" t="str">
        <f>'Matriz Nº1 Identificación'!A560</f>
        <v>62. 2</v>
      </c>
      <c r="B560" s="120" t="str">
        <f>IF('Matriz Nº1 Identificación'!B560&lt;&gt;"",'Matriz Nº1 Identificación'!F560,"")</f>
        <v/>
      </c>
      <c r="C560" s="127"/>
      <c r="D560" s="127"/>
      <c r="E560" s="120" t="str">
        <f>IFERROR(IF((VLOOKUP(C560,'Tabla 2-3-4-5'!$C$11:$D$13,2,FALSE)*(VLOOKUP('Matriz Nº2 Análisis'!D560,'Tabla 2-3-4-5'!$C$11:$D$13,2,FALSE)))&lt;3,"BAJO",IF((VLOOKUP(C560,'Tabla 2-3-4-5'!$C$11:$D$13,2,FALSE)*(VLOOKUP('Matriz Nº2 Análisis'!D560,'Tabla 2-3-4-5'!$C$11:$D$13,2,FALSE)))&gt;5,"ALTO","MEDIO")),"")</f>
        <v/>
      </c>
      <c r="F560" s="121" t="str">
        <f>IF(B560&lt;&gt;"",'Matriz Nº1 Identificación'!E560,"")</f>
        <v/>
      </c>
      <c r="G560" s="127"/>
      <c r="H560" s="127"/>
      <c r="I560" s="120" t="str">
        <f>IFERROR(IF((VLOOKUP(G560,'Tabla 2-3-4-5'!$C$11:$D$13,2,FALSE)*(VLOOKUP('Matriz Nº2 Análisis'!H560,'Tabla 2-3-4-5'!$C$11:$D$13,2,FALSE)))&lt;3,"BAJO",IF((VLOOKUP(G560,'Tabla 2-3-4-5'!$C$11:$D$13,2,FALSE)*(VLOOKUP('Matriz Nº2 Análisis'!H560,'Tabla 2-3-4-5'!$C$11:$D$13,2,FALSE)))&gt;5,"ALTO","MEDIO")),"")</f>
        <v/>
      </c>
      <c r="J560" s="2"/>
      <c r="K560" s="3"/>
      <c r="N560" s="3"/>
      <c r="O560" s="3"/>
      <c r="P560" s="3"/>
      <c r="Q560" s="3"/>
      <c r="R560" s="3"/>
      <c r="S560" s="3"/>
      <c r="T560" s="3"/>
      <c r="U560" s="3"/>
      <c r="V560" s="3"/>
      <c r="W560" s="3"/>
      <c r="X560" s="3"/>
      <c r="Y560" s="3"/>
      <c r="Z560" s="3"/>
      <c r="AA560" s="3"/>
      <c r="AB560" s="3"/>
      <c r="AC560" s="3"/>
    </row>
    <row r="561" spans="1:29" ht="83.25" customHeight="1" x14ac:dyDescent="0.35">
      <c r="A561" s="119" t="str">
        <f>'Matriz Nº1 Identificación'!A561</f>
        <v>62. 3</v>
      </c>
      <c r="B561" s="120" t="str">
        <f>IF('Matriz Nº1 Identificación'!B561&lt;&gt;"",'Matriz Nº1 Identificación'!F561,"")</f>
        <v/>
      </c>
      <c r="C561" s="127"/>
      <c r="D561" s="127"/>
      <c r="E561" s="120" t="str">
        <f>IFERROR(IF((VLOOKUP(C561,'Tabla 2-3-4-5'!$C$11:$D$13,2,FALSE)*(VLOOKUP('Matriz Nº2 Análisis'!D561,'Tabla 2-3-4-5'!$C$11:$D$13,2,FALSE)))&lt;3,"BAJO",IF((VLOOKUP(C561,'Tabla 2-3-4-5'!$C$11:$D$13,2,FALSE)*(VLOOKUP('Matriz Nº2 Análisis'!D561,'Tabla 2-3-4-5'!$C$11:$D$13,2,FALSE)))&gt;5,"ALTO","MEDIO")),"")</f>
        <v/>
      </c>
      <c r="F561" s="121" t="str">
        <f>IF(B561&lt;&gt;"",'Matriz Nº1 Identificación'!E561,"")</f>
        <v/>
      </c>
      <c r="G561" s="127"/>
      <c r="H561" s="127"/>
      <c r="I561" s="120" t="str">
        <f>IFERROR(IF((VLOOKUP(G561,'Tabla 2-3-4-5'!$C$11:$D$13,2,FALSE)*(VLOOKUP('Matriz Nº2 Análisis'!H561,'Tabla 2-3-4-5'!$C$11:$D$13,2,FALSE)))&lt;3,"BAJO",IF((VLOOKUP(G561,'Tabla 2-3-4-5'!$C$11:$D$13,2,FALSE)*(VLOOKUP('Matriz Nº2 Análisis'!H561,'Tabla 2-3-4-5'!$C$11:$D$13,2,FALSE)))&gt;5,"ALTO","MEDIO")),"")</f>
        <v/>
      </c>
      <c r="J561" s="2"/>
      <c r="K561" s="3"/>
      <c r="N561" s="3"/>
      <c r="O561" s="3"/>
      <c r="P561" s="3"/>
      <c r="Q561" s="3"/>
      <c r="R561" s="3"/>
      <c r="S561" s="3"/>
      <c r="T561" s="3"/>
      <c r="U561" s="3"/>
      <c r="V561" s="3"/>
      <c r="W561" s="3"/>
      <c r="X561" s="3"/>
      <c r="Y561" s="3"/>
      <c r="Z561" s="3"/>
      <c r="AA561" s="3"/>
      <c r="AB561" s="3"/>
      <c r="AC561" s="3"/>
    </row>
    <row r="562" spans="1:29" ht="83.25" customHeight="1" x14ac:dyDescent="0.35">
      <c r="A562" s="119" t="str">
        <f>'Matriz Nº1 Identificación'!A562</f>
        <v>62. 4</v>
      </c>
      <c r="B562" s="120" t="str">
        <f>IF('Matriz Nº1 Identificación'!B562&lt;&gt;"",'Matriz Nº1 Identificación'!F562,"")</f>
        <v/>
      </c>
      <c r="C562" s="127"/>
      <c r="D562" s="127"/>
      <c r="E562" s="120" t="str">
        <f>IFERROR(IF((VLOOKUP(C562,'Tabla 2-3-4-5'!$C$11:$D$13,2,FALSE)*(VLOOKUP('Matriz Nº2 Análisis'!D562,'Tabla 2-3-4-5'!$C$11:$D$13,2,FALSE)))&lt;3,"BAJO",IF((VLOOKUP(C562,'Tabla 2-3-4-5'!$C$11:$D$13,2,FALSE)*(VLOOKUP('Matriz Nº2 Análisis'!D562,'Tabla 2-3-4-5'!$C$11:$D$13,2,FALSE)))&gt;5,"ALTO","MEDIO")),"")</f>
        <v/>
      </c>
      <c r="F562" s="121" t="str">
        <f>IF(B562&lt;&gt;"",'Matriz Nº1 Identificación'!E562,"")</f>
        <v/>
      </c>
      <c r="G562" s="127"/>
      <c r="H562" s="127"/>
      <c r="I562" s="120" t="str">
        <f>IFERROR(IF((VLOOKUP(G562,'Tabla 2-3-4-5'!$C$11:$D$13,2,FALSE)*(VLOOKUP('Matriz Nº2 Análisis'!H562,'Tabla 2-3-4-5'!$C$11:$D$13,2,FALSE)))&lt;3,"BAJO",IF((VLOOKUP(G562,'Tabla 2-3-4-5'!$C$11:$D$13,2,FALSE)*(VLOOKUP('Matriz Nº2 Análisis'!H562,'Tabla 2-3-4-5'!$C$11:$D$13,2,FALSE)))&gt;5,"ALTO","MEDIO")),"")</f>
        <v/>
      </c>
      <c r="J562" s="2"/>
      <c r="K562" s="3"/>
      <c r="N562" s="3"/>
      <c r="O562" s="3"/>
      <c r="P562" s="3"/>
      <c r="Q562" s="3"/>
      <c r="R562" s="3"/>
      <c r="S562" s="3"/>
      <c r="T562" s="3"/>
      <c r="U562" s="3"/>
      <c r="V562" s="3"/>
      <c r="W562" s="3"/>
      <c r="X562" s="3"/>
      <c r="Y562" s="3"/>
      <c r="Z562" s="3"/>
      <c r="AA562" s="3"/>
      <c r="AB562" s="3"/>
      <c r="AC562" s="3"/>
    </row>
    <row r="563" spans="1:29" ht="83.25" customHeight="1" x14ac:dyDescent="0.35">
      <c r="A563" s="119" t="str">
        <f>'Matriz Nº1 Identificación'!A563</f>
        <v>62. 5</v>
      </c>
      <c r="B563" s="120" t="str">
        <f>IF('Matriz Nº1 Identificación'!B563&lt;&gt;"",'Matriz Nº1 Identificación'!F563,"")</f>
        <v/>
      </c>
      <c r="C563" s="127"/>
      <c r="D563" s="127"/>
      <c r="E563" s="120" t="str">
        <f>IFERROR(IF((VLOOKUP(C563,'Tabla 2-3-4-5'!$C$11:$D$13,2,FALSE)*(VLOOKUP('Matriz Nº2 Análisis'!D563,'Tabla 2-3-4-5'!$C$11:$D$13,2,FALSE)))&lt;3,"BAJO",IF((VLOOKUP(C563,'Tabla 2-3-4-5'!$C$11:$D$13,2,FALSE)*(VLOOKUP('Matriz Nº2 Análisis'!D563,'Tabla 2-3-4-5'!$C$11:$D$13,2,FALSE)))&gt;5,"ALTO","MEDIO")),"")</f>
        <v/>
      </c>
      <c r="F563" s="121" t="str">
        <f>IF(B563&lt;&gt;"",'Matriz Nº1 Identificación'!E563,"")</f>
        <v/>
      </c>
      <c r="G563" s="127"/>
      <c r="H563" s="127"/>
      <c r="I563" s="120" t="str">
        <f>IFERROR(IF((VLOOKUP(G563,'Tabla 2-3-4-5'!$C$11:$D$13,2,FALSE)*(VLOOKUP('Matriz Nº2 Análisis'!H563,'Tabla 2-3-4-5'!$C$11:$D$13,2,FALSE)))&lt;3,"BAJO",IF((VLOOKUP(G563,'Tabla 2-3-4-5'!$C$11:$D$13,2,FALSE)*(VLOOKUP('Matriz Nº2 Análisis'!H563,'Tabla 2-3-4-5'!$C$11:$D$13,2,FALSE)))&gt;5,"ALTO","MEDIO")),"")</f>
        <v/>
      </c>
      <c r="J563" s="2"/>
      <c r="K563" s="3"/>
      <c r="N563" s="3"/>
      <c r="O563" s="3"/>
      <c r="P563" s="3"/>
      <c r="Q563" s="3"/>
      <c r="R563" s="3"/>
      <c r="S563" s="3"/>
      <c r="T563" s="3"/>
      <c r="U563" s="3"/>
      <c r="V563" s="3"/>
      <c r="W563" s="3"/>
      <c r="X563" s="3"/>
      <c r="Y563" s="3"/>
      <c r="Z563" s="3"/>
      <c r="AA563" s="3"/>
      <c r="AB563" s="3"/>
      <c r="AC563" s="3"/>
    </row>
    <row r="564" spans="1:29" ht="83.25" customHeight="1" x14ac:dyDescent="0.35">
      <c r="A564" s="119" t="str">
        <f>'Matriz Nº1 Identificación'!A564</f>
        <v>62. 6</v>
      </c>
      <c r="B564" s="120" t="str">
        <f>IF('Matriz Nº1 Identificación'!B564&lt;&gt;"",'Matriz Nº1 Identificación'!F564,"")</f>
        <v/>
      </c>
      <c r="C564" s="127"/>
      <c r="D564" s="127"/>
      <c r="E564" s="120" t="str">
        <f>IFERROR(IF((VLOOKUP(C564,'Tabla 2-3-4-5'!$C$11:$D$13,2,FALSE)*(VLOOKUP('Matriz Nº2 Análisis'!D564,'Tabla 2-3-4-5'!$C$11:$D$13,2,FALSE)))&lt;3,"BAJO",IF((VLOOKUP(C564,'Tabla 2-3-4-5'!$C$11:$D$13,2,FALSE)*(VLOOKUP('Matriz Nº2 Análisis'!D564,'Tabla 2-3-4-5'!$C$11:$D$13,2,FALSE)))&gt;5,"ALTO","MEDIO")),"")</f>
        <v/>
      </c>
      <c r="F564" s="121" t="str">
        <f>IF(B564&lt;&gt;"",'Matriz Nº1 Identificación'!E564,"")</f>
        <v/>
      </c>
      <c r="G564" s="127"/>
      <c r="H564" s="127"/>
      <c r="I564" s="120" t="str">
        <f>IFERROR(IF((VLOOKUP(G564,'Tabla 2-3-4-5'!$C$11:$D$13,2,FALSE)*(VLOOKUP('Matriz Nº2 Análisis'!H564,'Tabla 2-3-4-5'!$C$11:$D$13,2,FALSE)))&lt;3,"BAJO",IF((VLOOKUP(G564,'Tabla 2-3-4-5'!$C$11:$D$13,2,FALSE)*(VLOOKUP('Matriz Nº2 Análisis'!H564,'Tabla 2-3-4-5'!$C$11:$D$13,2,FALSE)))&gt;5,"ALTO","MEDIO")),"")</f>
        <v/>
      </c>
      <c r="J564" s="2"/>
      <c r="K564" s="3"/>
      <c r="N564" s="3"/>
      <c r="O564" s="3"/>
      <c r="P564" s="3"/>
      <c r="Q564" s="3"/>
      <c r="R564" s="3"/>
      <c r="S564" s="3"/>
      <c r="T564" s="3"/>
      <c r="U564" s="3"/>
      <c r="V564" s="3"/>
      <c r="W564" s="3"/>
      <c r="X564" s="3"/>
      <c r="Y564" s="3"/>
      <c r="Z564" s="3"/>
      <c r="AA564" s="3"/>
      <c r="AB564" s="3"/>
      <c r="AC564" s="3"/>
    </row>
    <row r="565" spans="1:29" ht="83.25" customHeight="1" thickBot="1" x14ac:dyDescent="0.4">
      <c r="A565" s="119" t="str">
        <f>'Matriz Nº1 Identificación'!A565</f>
        <v>62. 7</v>
      </c>
      <c r="B565" s="120" t="str">
        <f>IF('Matriz Nº1 Identificación'!B565&lt;&gt;"",'Matriz Nº1 Identificación'!F565,"")</f>
        <v/>
      </c>
      <c r="C565" s="127"/>
      <c r="D565" s="127"/>
      <c r="E565" s="120" t="str">
        <f>IFERROR(IF((VLOOKUP(C565,'Tabla 2-3-4-5'!$C$11:$D$13,2,FALSE)*(VLOOKUP('Matriz Nº2 Análisis'!D565,'Tabla 2-3-4-5'!$C$11:$D$13,2,FALSE)))&lt;3,"BAJO",IF((VLOOKUP(C565,'Tabla 2-3-4-5'!$C$11:$D$13,2,FALSE)*(VLOOKUP('Matriz Nº2 Análisis'!D565,'Tabla 2-3-4-5'!$C$11:$D$13,2,FALSE)))&gt;5,"ALTO","MEDIO")),"")</f>
        <v/>
      </c>
      <c r="F565" s="121" t="str">
        <f>IF(B565&lt;&gt;"",'Matriz Nº1 Identificación'!E565,"")</f>
        <v/>
      </c>
      <c r="G565" s="127"/>
      <c r="H565" s="127"/>
      <c r="I565" s="120" t="str">
        <f>IFERROR(IF((VLOOKUP(G565,'Tabla 2-3-4-5'!$C$11:$D$13,2,FALSE)*(VLOOKUP('Matriz Nº2 Análisis'!H565,'Tabla 2-3-4-5'!$C$11:$D$13,2,FALSE)))&lt;3,"BAJO",IF((VLOOKUP(G565,'Tabla 2-3-4-5'!$C$11:$D$13,2,FALSE)*(VLOOKUP('Matriz Nº2 Análisis'!H565,'Tabla 2-3-4-5'!$C$11:$D$13,2,FALSE)))&gt;5,"ALTO","MEDIO")),"")</f>
        <v/>
      </c>
      <c r="J565" s="2"/>
      <c r="K565" s="3"/>
      <c r="N565" s="3"/>
      <c r="O565" s="3"/>
      <c r="P565" s="3"/>
      <c r="Q565" s="3"/>
      <c r="R565" s="3"/>
      <c r="S565" s="3"/>
      <c r="T565" s="3"/>
      <c r="U565" s="3"/>
      <c r="V565" s="3"/>
      <c r="W565" s="3"/>
      <c r="X565" s="3"/>
      <c r="Y565" s="3"/>
      <c r="Z565" s="3"/>
      <c r="AA565" s="3"/>
      <c r="AB565" s="3"/>
      <c r="AC565" s="3"/>
    </row>
    <row r="566" spans="1:29" ht="39.9" customHeight="1" thickBot="1" x14ac:dyDescent="0.4">
      <c r="A566" s="181" t="str">
        <f>'Matriz Nº1 Identificación'!A566</f>
        <v xml:space="preserve">Objetivo Estratégico: </v>
      </c>
      <c r="B566" s="477">
        <f>+'Matriz Nº1 Identificación'!B566:H566</f>
        <v>0</v>
      </c>
      <c r="C566" s="478"/>
      <c r="D566" s="478"/>
      <c r="E566" s="478"/>
      <c r="F566" s="478"/>
      <c r="G566" s="478"/>
      <c r="H566" s="478"/>
      <c r="I566" s="479"/>
      <c r="J566" s="117"/>
    </row>
    <row r="567" spans="1:29" ht="39.9" customHeight="1" x14ac:dyDescent="0.35">
      <c r="A567" s="182" t="str">
        <f>'Matriz Nº1 Identificación'!A567</f>
        <v>Objetivo táctico</v>
      </c>
      <c r="B567" s="480" t="str">
        <f>+'Matriz Nº1 Identificación'!B567:H567</f>
        <v xml:space="preserve">63. </v>
      </c>
      <c r="C567" s="481"/>
      <c r="D567" s="481"/>
      <c r="E567" s="481"/>
      <c r="F567" s="481"/>
      <c r="G567" s="481"/>
      <c r="H567" s="481"/>
      <c r="I567" s="482"/>
      <c r="J567" s="117"/>
    </row>
    <row r="568" spans="1:29" ht="83.25" customHeight="1" x14ac:dyDescent="0.35">
      <c r="A568" s="119" t="str">
        <f>'Matriz Nº1 Identificación'!A568</f>
        <v>63. 1</v>
      </c>
      <c r="B568" s="120" t="str">
        <f>IF('Matriz Nº1 Identificación'!B568&lt;&gt;"",'Matriz Nº1 Identificación'!F568,"")</f>
        <v/>
      </c>
      <c r="C568" s="127"/>
      <c r="D568" s="127"/>
      <c r="E568" s="120" t="str">
        <f>IFERROR(IF((VLOOKUP(C568,'Tabla 2-3-4-5'!$C$11:$D$13,2,FALSE)*(VLOOKUP('Matriz Nº2 Análisis'!D568,'Tabla 2-3-4-5'!$C$11:$D$13,2,FALSE)))&lt;3,"BAJO",IF((VLOOKUP(C568,'Tabla 2-3-4-5'!$C$11:$D$13,2,FALSE)*(VLOOKUP('Matriz Nº2 Análisis'!D568,'Tabla 2-3-4-5'!$C$11:$D$13,2,FALSE)))&gt;5,"ALTO","MEDIO")),"")</f>
        <v/>
      </c>
      <c r="F568" s="121" t="str">
        <f>IF(B568&lt;&gt;"",'Matriz Nº1 Identificación'!E568,"")</f>
        <v/>
      </c>
      <c r="G568" s="127"/>
      <c r="H568" s="127"/>
      <c r="I568" s="120" t="str">
        <f>IFERROR(IF((VLOOKUP(G568,'Tabla 2-3-4-5'!$C$11:$D$13,2,FALSE)*(VLOOKUP('Matriz Nº2 Análisis'!H568,'Tabla 2-3-4-5'!$C$11:$D$13,2,FALSE)))&lt;3,"BAJO",IF((VLOOKUP(G568,'Tabla 2-3-4-5'!$C$11:$D$13,2,FALSE)*(VLOOKUP('Matriz Nº2 Análisis'!H568,'Tabla 2-3-4-5'!$C$11:$D$13,2,FALSE)))&gt;5,"ALTO","MEDIO")),"")</f>
        <v/>
      </c>
      <c r="J568" s="2"/>
      <c r="K568" s="3"/>
      <c r="N568" s="3"/>
      <c r="O568" s="3"/>
      <c r="P568" s="3"/>
      <c r="Q568" s="3"/>
      <c r="R568" s="3"/>
      <c r="S568" s="3"/>
      <c r="T568" s="3"/>
      <c r="U568" s="3"/>
      <c r="V568" s="3"/>
      <c r="W568" s="3"/>
      <c r="X568" s="3"/>
      <c r="Y568" s="3"/>
      <c r="Z568" s="3"/>
      <c r="AA568" s="3"/>
      <c r="AB568" s="3"/>
      <c r="AC568" s="3"/>
    </row>
    <row r="569" spans="1:29" ht="83.25" customHeight="1" x14ac:dyDescent="0.35">
      <c r="A569" s="119" t="str">
        <f>'Matriz Nº1 Identificación'!A569</f>
        <v>63. 2</v>
      </c>
      <c r="B569" s="120" t="str">
        <f>IF('Matriz Nº1 Identificación'!B569&lt;&gt;"",'Matriz Nº1 Identificación'!F569,"")</f>
        <v/>
      </c>
      <c r="C569" s="127"/>
      <c r="D569" s="127"/>
      <c r="E569" s="120" t="str">
        <f>IFERROR(IF((VLOOKUP(C569,'Tabla 2-3-4-5'!$C$11:$D$13,2,FALSE)*(VLOOKUP('Matriz Nº2 Análisis'!D569,'Tabla 2-3-4-5'!$C$11:$D$13,2,FALSE)))&lt;3,"BAJO",IF((VLOOKUP(C569,'Tabla 2-3-4-5'!$C$11:$D$13,2,FALSE)*(VLOOKUP('Matriz Nº2 Análisis'!D569,'Tabla 2-3-4-5'!$C$11:$D$13,2,FALSE)))&gt;5,"ALTO","MEDIO")),"")</f>
        <v/>
      </c>
      <c r="F569" s="121" t="str">
        <f>IF(B569&lt;&gt;"",'Matriz Nº1 Identificación'!E569,"")</f>
        <v/>
      </c>
      <c r="G569" s="127"/>
      <c r="H569" s="127"/>
      <c r="I569" s="120" t="str">
        <f>IFERROR(IF((VLOOKUP(G569,'Tabla 2-3-4-5'!$C$11:$D$13,2,FALSE)*(VLOOKUP('Matriz Nº2 Análisis'!H569,'Tabla 2-3-4-5'!$C$11:$D$13,2,FALSE)))&lt;3,"BAJO",IF((VLOOKUP(G569,'Tabla 2-3-4-5'!$C$11:$D$13,2,FALSE)*(VLOOKUP('Matriz Nº2 Análisis'!H569,'Tabla 2-3-4-5'!$C$11:$D$13,2,FALSE)))&gt;5,"ALTO","MEDIO")),"")</f>
        <v/>
      </c>
      <c r="J569" s="2"/>
      <c r="K569" s="3"/>
      <c r="N569" s="3"/>
      <c r="O569" s="3"/>
      <c r="P569" s="3"/>
      <c r="Q569" s="3"/>
      <c r="R569" s="3"/>
      <c r="S569" s="3"/>
      <c r="T569" s="3"/>
      <c r="U569" s="3"/>
      <c r="V569" s="3"/>
      <c r="W569" s="3"/>
      <c r="X569" s="3"/>
      <c r="Y569" s="3"/>
      <c r="Z569" s="3"/>
      <c r="AA569" s="3"/>
      <c r="AB569" s="3"/>
      <c r="AC569" s="3"/>
    </row>
    <row r="570" spans="1:29" ht="83.25" customHeight="1" x14ac:dyDescent="0.35">
      <c r="A570" s="119" t="str">
        <f>'Matriz Nº1 Identificación'!A570</f>
        <v>63. 3</v>
      </c>
      <c r="B570" s="120" t="str">
        <f>IF('Matriz Nº1 Identificación'!B570&lt;&gt;"",'Matriz Nº1 Identificación'!F570,"")</f>
        <v/>
      </c>
      <c r="C570" s="127"/>
      <c r="D570" s="127"/>
      <c r="E570" s="120" t="str">
        <f>IFERROR(IF((VLOOKUP(C570,'Tabla 2-3-4-5'!$C$11:$D$13,2,FALSE)*(VLOOKUP('Matriz Nº2 Análisis'!D570,'Tabla 2-3-4-5'!$C$11:$D$13,2,FALSE)))&lt;3,"BAJO",IF((VLOOKUP(C570,'Tabla 2-3-4-5'!$C$11:$D$13,2,FALSE)*(VLOOKUP('Matriz Nº2 Análisis'!D570,'Tabla 2-3-4-5'!$C$11:$D$13,2,FALSE)))&gt;5,"ALTO","MEDIO")),"")</f>
        <v/>
      </c>
      <c r="F570" s="121" t="str">
        <f>IF(B570&lt;&gt;"",'Matriz Nº1 Identificación'!E570,"")</f>
        <v/>
      </c>
      <c r="G570" s="127"/>
      <c r="H570" s="127"/>
      <c r="I570" s="120" t="str">
        <f>IFERROR(IF((VLOOKUP(G570,'Tabla 2-3-4-5'!$C$11:$D$13,2,FALSE)*(VLOOKUP('Matriz Nº2 Análisis'!H570,'Tabla 2-3-4-5'!$C$11:$D$13,2,FALSE)))&lt;3,"BAJO",IF((VLOOKUP(G570,'Tabla 2-3-4-5'!$C$11:$D$13,2,FALSE)*(VLOOKUP('Matriz Nº2 Análisis'!H570,'Tabla 2-3-4-5'!$C$11:$D$13,2,FALSE)))&gt;5,"ALTO","MEDIO")),"")</f>
        <v/>
      </c>
      <c r="J570" s="2"/>
      <c r="K570" s="3"/>
      <c r="N570" s="3"/>
      <c r="O570" s="3"/>
      <c r="P570" s="3"/>
      <c r="Q570" s="3"/>
      <c r="R570" s="3"/>
      <c r="S570" s="3"/>
      <c r="T570" s="3"/>
      <c r="U570" s="3"/>
      <c r="V570" s="3"/>
      <c r="W570" s="3"/>
      <c r="X570" s="3"/>
      <c r="Y570" s="3"/>
      <c r="Z570" s="3"/>
      <c r="AA570" s="3"/>
      <c r="AB570" s="3"/>
      <c r="AC570" s="3"/>
    </row>
    <row r="571" spans="1:29" ht="83.25" customHeight="1" x14ac:dyDescent="0.35">
      <c r="A571" s="119" t="str">
        <f>'Matriz Nº1 Identificación'!A571</f>
        <v>63. 4</v>
      </c>
      <c r="B571" s="120" t="str">
        <f>IF('Matriz Nº1 Identificación'!B571&lt;&gt;"",'Matriz Nº1 Identificación'!F571,"")</f>
        <v/>
      </c>
      <c r="C571" s="127"/>
      <c r="D571" s="127"/>
      <c r="E571" s="120" t="str">
        <f>IFERROR(IF((VLOOKUP(C571,'Tabla 2-3-4-5'!$C$11:$D$13,2,FALSE)*(VLOOKUP('Matriz Nº2 Análisis'!D571,'Tabla 2-3-4-5'!$C$11:$D$13,2,FALSE)))&lt;3,"BAJO",IF((VLOOKUP(C571,'Tabla 2-3-4-5'!$C$11:$D$13,2,FALSE)*(VLOOKUP('Matriz Nº2 Análisis'!D571,'Tabla 2-3-4-5'!$C$11:$D$13,2,FALSE)))&gt;5,"ALTO","MEDIO")),"")</f>
        <v/>
      </c>
      <c r="F571" s="121" t="str">
        <f>IF(B571&lt;&gt;"",'Matriz Nº1 Identificación'!E571,"")</f>
        <v/>
      </c>
      <c r="G571" s="127"/>
      <c r="H571" s="127"/>
      <c r="I571" s="120" t="str">
        <f>IFERROR(IF((VLOOKUP(G571,'Tabla 2-3-4-5'!$C$11:$D$13,2,FALSE)*(VLOOKUP('Matriz Nº2 Análisis'!H571,'Tabla 2-3-4-5'!$C$11:$D$13,2,FALSE)))&lt;3,"BAJO",IF((VLOOKUP(G571,'Tabla 2-3-4-5'!$C$11:$D$13,2,FALSE)*(VLOOKUP('Matriz Nº2 Análisis'!H571,'Tabla 2-3-4-5'!$C$11:$D$13,2,FALSE)))&gt;5,"ALTO","MEDIO")),"")</f>
        <v/>
      </c>
      <c r="J571" s="2"/>
      <c r="K571" s="3"/>
      <c r="N571" s="3"/>
      <c r="O571" s="3"/>
      <c r="P571" s="3"/>
      <c r="Q571" s="3"/>
      <c r="R571" s="3"/>
      <c r="S571" s="3"/>
      <c r="T571" s="3"/>
      <c r="U571" s="3"/>
      <c r="V571" s="3"/>
      <c r="W571" s="3"/>
      <c r="X571" s="3"/>
      <c r="Y571" s="3"/>
      <c r="Z571" s="3"/>
      <c r="AA571" s="3"/>
      <c r="AB571" s="3"/>
      <c r="AC571" s="3"/>
    </row>
    <row r="572" spans="1:29" ht="83.25" customHeight="1" x14ac:dyDescent="0.35">
      <c r="A572" s="119" t="str">
        <f>'Matriz Nº1 Identificación'!A572</f>
        <v>63. 5</v>
      </c>
      <c r="B572" s="120" t="str">
        <f>IF('Matriz Nº1 Identificación'!B572&lt;&gt;"",'Matriz Nº1 Identificación'!F572,"")</f>
        <v/>
      </c>
      <c r="C572" s="127"/>
      <c r="D572" s="127"/>
      <c r="E572" s="120" t="str">
        <f>IFERROR(IF((VLOOKUP(C572,'Tabla 2-3-4-5'!$C$11:$D$13,2,FALSE)*(VLOOKUP('Matriz Nº2 Análisis'!D572,'Tabla 2-3-4-5'!$C$11:$D$13,2,FALSE)))&lt;3,"BAJO",IF((VLOOKUP(C572,'Tabla 2-3-4-5'!$C$11:$D$13,2,FALSE)*(VLOOKUP('Matriz Nº2 Análisis'!D572,'Tabla 2-3-4-5'!$C$11:$D$13,2,FALSE)))&gt;5,"ALTO","MEDIO")),"")</f>
        <v/>
      </c>
      <c r="F572" s="121" t="str">
        <f>IF(B572&lt;&gt;"",'Matriz Nº1 Identificación'!E572,"")</f>
        <v/>
      </c>
      <c r="G572" s="127"/>
      <c r="H572" s="127"/>
      <c r="I572" s="120" t="str">
        <f>IFERROR(IF((VLOOKUP(G572,'Tabla 2-3-4-5'!$C$11:$D$13,2,FALSE)*(VLOOKUP('Matriz Nº2 Análisis'!H572,'Tabla 2-3-4-5'!$C$11:$D$13,2,FALSE)))&lt;3,"BAJO",IF((VLOOKUP(G572,'Tabla 2-3-4-5'!$C$11:$D$13,2,FALSE)*(VLOOKUP('Matriz Nº2 Análisis'!H572,'Tabla 2-3-4-5'!$C$11:$D$13,2,FALSE)))&gt;5,"ALTO","MEDIO")),"")</f>
        <v/>
      </c>
      <c r="J572" s="2"/>
      <c r="K572" s="3"/>
      <c r="N572" s="3"/>
      <c r="O572" s="3"/>
      <c r="P572" s="3"/>
      <c r="Q572" s="3"/>
      <c r="R572" s="3"/>
      <c r="S572" s="3"/>
      <c r="T572" s="3"/>
      <c r="U572" s="3"/>
      <c r="V572" s="3"/>
      <c r="W572" s="3"/>
      <c r="X572" s="3"/>
      <c r="Y572" s="3"/>
      <c r="Z572" s="3"/>
      <c r="AA572" s="3"/>
      <c r="AB572" s="3"/>
      <c r="AC572" s="3"/>
    </row>
    <row r="573" spans="1:29" ht="83.25" customHeight="1" x14ac:dyDescent="0.35">
      <c r="A573" s="119" t="str">
        <f>'Matriz Nº1 Identificación'!A573</f>
        <v>63. 6</v>
      </c>
      <c r="B573" s="120" t="str">
        <f>IF('Matriz Nº1 Identificación'!B573&lt;&gt;"",'Matriz Nº1 Identificación'!F573,"")</f>
        <v/>
      </c>
      <c r="C573" s="127"/>
      <c r="D573" s="127"/>
      <c r="E573" s="120" t="str">
        <f>IFERROR(IF((VLOOKUP(C573,'Tabla 2-3-4-5'!$C$11:$D$13,2,FALSE)*(VLOOKUP('Matriz Nº2 Análisis'!D573,'Tabla 2-3-4-5'!$C$11:$D$13,2,FALSE)))&lt;3,"BAJO",IF((VLOOKUP(C573,'Tabla 2-3-4-5'!$C$11:$D$13,2,FALSE)*(VLOOKUP('Matriz Nº2 Análisis'!D573,'Tabla 2-3-4-5'!$C$11:$D$13,2,FALSE)))&gt;5,"ALTO","MEDIO")),"")</f>
        <v/>
      </c>
      <c r="F573" s="121" t="str">
        <f>IF(B573&lt;&gt;"",'Matriz Nº1 Identificación'!E573,"")</f>
        <v/>
      </c>
      <c r="G573" s="127"/>
      <c r="H573" s="127"/>
      <c r="I573" s="120" t="str">
        <f>IFERROR(IF((VLOOKUP(G573,'Tabla 2-3-4-5'!$C$11:$D$13,2,FALSE)*(VLOOKUP('Matriz Nº2 Análisis'!H573,'Tabla 2-3-4-5'!$C$11:$D$13,2,FALSE)))&lt;3,"BAJO",IF((VLOOKUP(G573,'Tabla 2-3-4-5'!$C$11:$D$13,2,FALSE)*(VLOOKUP('Matriz Nº2 Análisis'!H573,'Tabla 2-3-4-5'!$C$11:$D$13,2,FALSE)))&gt;5,"ALTO","MEDIO")),"")</f>
        <v/>
      </c>
      <c r="J573" s="2"/>
      <c r="K573" s="3"/>
      <c r="N573" s="3"/>
      <c r="O573" s="3"/>
      <c r="P573" s="3"/>
      <c r="Q573" s="3"/>
      <c r="R573" s="3"/>
      <c r="S573" s="3"/>
      <c r="T573" s="3"/>
      <c r="U573" s="3"/>
      <c r="V573" s="3"/>
      <c r="W573" s="3"/>
      <c r="X573" s="3"/>
      <c r="Y573" s="3"/>
      <c r="Z573" s="3"/>
      <c r="AA573" s="3"/>
      <c r="AB573" s="3"/>
      <c r="AC573" s="3"/>
    </row>
    <row r="574" spans="1:29" ht="83.25" customHeight="1" thickBot="1" x14ac:dyDescent="0.4">
      <c r="A574" s="119" t="str">
        <f>'Matriz Nº1 Identificación'!A574</f>
        <v>63. 7</v>
      </c>
      <c r="B574" s="120" t="str">
        <f>IF('Matriz Nº1 Identificación'!B574&lt;&gt;"",'Matriz Nº1 Identificación'!F574,"")</f>
        <v/>
      </c>
      <c r="C574" s="127"/>
      <c r="D574" s="127"/>
      <c r="E574" s="120" t="str">
        <f>IFERROR(IF((VLOOKUP(C574,'Tabla 2-3-4-5'!$C$11:$D$13,2,FALSE)*(VLOOKUP('Matriz Nº2 Análisis'!D574,'Tabla 2-3-4-5'!$C$11:$D$13,2,FALSE)))&lt;3,"BAJO",IF((VLOOKUP(C574,'Tabla 2-3-4-5'!$C$11:$D$13,2,FALSE)*(VLOOKUP('Matriz Nº2 Análisis'!D574,'Tabla 2-3-4-5'!$C$11:$D$13,2,FALSE)))&gt;5,"ALTO","MEDIO")),"")</f>
        <v/>
      </c>
      <c r="F574" s="121" t="str">
        <f>IF(B574&lt;&gt;"",'Matriz Nº1 Identificación'!E574,"")</f>
        <v/>
      </c>
      <c r="G574" s="127"/>
      <c r="H574" s="127"/>
      <c r="I574" s="120" t="str">
        <f>IFERROR(IF((VLOOKUP(G574,'Tabla 2-3-4-5'!$C$11:$D$13,2,FALSE)*(VLOOKUP('Matriz Nº2 Análisis'!H574,'Tabla 2-3-4-5'!$C$11:$D$13,2,FALSE)))&lt;3,"BAJO",IF((VLOOKUP(G574,'Tabla 2-3-4-5'!$C$11:$D$13,2,FALSE)*(VLOOKUP('Matriz Nº2 Análisis'!H574,'Tabla 2-3-4-5'!$C$11:$D$13,2,FALSE)))&gt;5,"ALTO","MEDIO")),"")</f>
        <v/>
      </c>
      <c r="J574" s="2"/>
      <c r="K574" s="3"/>
      <c r="N574" s="3"/>
      <c r="O574" s="3"/>
      <c r="P574" s="3"/>
      <c r="Q574" s="3"/>
      <c r="R574" s="3"/>
      <c r="S574" s="3"/>
      <c r="T574" s="3"/>
      <c r="U574" s="3"/>
      <c r="V574" s="3"/>
      <c r="W574" s="3"/>
      <c r="X574" s="3"/>
      <c r="Y574" s="3"/>
      <c r="Z574" s="3"/>
      <c r="AA574" s="3"/>
      <c r="AB574" s="3"/>
      <c r="AC574" s="3"/>
    </row>
    <row r="575" spans="1:29" ht="39.9" customHeight="1" thickBot="1" x14ac:dyDescent="0.4">
      <c r="A575" s="181" t="str">
        <f>'Matriz Nº1 Identificación'!A575</f>
        <v xml:space="preserve">Objetivo Estratégico: </v>
      </c>
      <c r="B575" s="477">
        <f>+'Matriz Nº1 Identificación'!B575:H575</f>
        <v>0</v>
      </c>
      <c r="C575" s="478"/>
      <c r="D575" s="478"/>
      <c r="E575" s="478"/>
      <c r="F575" s="478"/>
      <c r="G575" s="478"/>
      <c r="H575" s="478"/>
      <c r="I575" s="479"/>
      <c r="J575" s="117"/>
    </row>
    <row r="576" spans="1:29" ht="39.9" customHeight="1" x14ac:dyDescent="0.35">
      <c r="A576" s="182" t="str">
        <f>'Matriz Nº1 Identificación'!A576</f>
        <v>Objetivo táctico</v>
      </c>
      <c r="B576" s="480" t="str">
        <f>+'Matriz Nº1 Identificación'!B576:H576</f>
        <v xml:space="preserve">64. </v>
      </c>
      <c r="C576" s="481"/>
      <c r="D576" s="481"/>
      <c r="E576" s="481"/>
      <c r="F576" s="481"/>
      <c r="G576" s="481"/>
      <c r="H576" s="481"/>
      <c r="I576" s="482"/>
      <c r="J576" s="117"/>
    </row>
    <row r="577" spans="1:29" ht="83.25" customHeight="1" x14ac:dyDescent="0.35">
      <c r="A577" s="119" t="str">
        <f>'Matriz Nº1 Identificación'!A577</f>
        <v>64. 1</v>
      </c>
      <c r="B577" s="120" t="str">
        <f>IF('Matriz Nº1 Identificación'!B577&lt;&gt;"",'Matriz Nº1 Identificación'!F577,"")</f>
        <v/>
      </c>
      <c r="C577" s="127"/>
      <c r="D577" s="127"/>
      <c r="E577" s="120" t="str">
        <f>IFERROR(IF((VLOOKUP(C577,'Tabla 2-3-4-5'!$C$11:$D$13,2,FALSE)*(VLOOKUP('Matriz Nº2 Análisis'!D577,'Tabla 2-3-4-5'!$C$11:$D$13,2,FALSE)))&lt;3,"BAJO",IF((VLOOKUP(C577,'Tabla 2-3-4-5'!$C$11:$D$13,2,FALSE)*(VLOOKUP('Matriz Nº2 Análisis'!D577,'Tabla 2-3-4-5'!$C$11:$D$13,2,FALSE)))&gt;5,"ALTO","MEDIO")),"")</f>
        <v/>
      </c>
      <c r="F577" s="121" t="str">
        <f>IF(B577&lt;&gt;"",'Matriz Nº1 Identificación'!E577,"")</f>
        <v/>
      </c>
      <c r="G577" s="127"/>
      <c r="H577" s="127"/>
      <c r="I577" s="120" t="str">
        <f>IFERROR(IF((VLOOKUP(G577,'Tabla 2-3-4-5'!$C$11:$D$13,2,FALSE)*(VLOOKUP('Matriz Nº2 Análisis'!H577,'Tabla 2-3-4-5'!$C$11:$D$13,2,FALSE)))&lt;3,"BAJO",IF((VLOOKUP(G577,'Tabla 2-3-4-5'!$C$11:$D$13,2,FALSE)*(VLOOKUP('Matriz Nº2 Análisis'!H577,'Tabla 2-3-4-5'!$C$11:$D$13,2,FALSE)))&gt;5,"ALTO","MEDIO")),"")</f>
        <v/>
      </c>
      <c r="J577" s="2"/>
      <c r="K577" s="3"/>
      <c r="N577" s="3"/>
      <c r="O577" s="3"/>
      <c r="P577" s="3"/>
      <c r="Q577" s="3"/>
      <c r="R577" s="3"/>
      <c r="S577" s="3"/>
      <c r="T577" s="3"/>
      <c r="U577" s="3"/>
      <c r="V577" s="3"/>
      <c r="W577" s="3"/>
      <c r="X577" s="3"/>
      <c r="Y577" s="3"/>
      <c r="Z577" s="3"/>
      <c r="AA577" s="3"/>
      <c r="AB577" s="3"/>
      <c r="AC577" s="3"/>
    </row>
    <row r="578" spans="1:29" ht="83.25" customHeight="1" x14ac:dyDescent="0.35">
      <c r="A578" s="119" t="str">
        <f>'Matriz Nº1 Identificación'!A578</f>
        <v>64. 2</v>
      </c>
      <c r="B578" s="120" t="str">
        <f>IF('Matriz Nº1 Identificación'!B578&lt;&gt;"",'Matriz Nº1 Identificación'!F578,"")</f>
        <v/>
      </c>
      <c r="C578" s="127"/>
      <c r="D578" s="127"/>
      <c r="E578" s="120" t="str">
        <f>IFERROR(IF((VLOOKUP(C578,'Tabla 2-3-4-5'!$C$11:$D$13,2,FALSE)*(VLOOKUP('Matriz Nº2 Análisis'!D578,'Tabla 2-3-4-5'!$C$11:$D$13,2,FALSE)))&lt;3,"BAJO",IF((VLOOKUP(C578,'Tabla 2-3-4-5'!$C$11:$D$13,2,FALSE)*(VLOOKUP('Matriz Nº2 Análisis'!D578,'Tabla 2-3-4-5'!$C$11:$D$13,2,FALSE)))&gt;5,"ALTO","MEDIO")),"")</f>
        <v/>
      </c>
      <c r="F578" s="121" t="str">
        <f>IF(B578&lt;&gt;"",'Matriz Nº1 Identificación'!E578,"")</f>
        <v/>
      </c>
      <c r="G578" s="127"/>
      <c r="H578" s="127"/>
      <c r="I578" s="120" t="str">
        <f>IFERROR(IF((VLOOKUP(G578,'Tabla 2-3-4-5'!$C$11:$D$13,2,FALSE)*(VLOOKUP('Matriz Nº2 Análisis'!H578,'Tabla 2-3-4-5'!$C$11:$D$13,2,FALSE)))&lt;3,"BAJO",IF((VLOOKUP(G578,'Tabla 2-3-4-5'!$C$11:$D$13,2,FALSE)*(VLOOKUP('Matriz Nº2 Análisis'!H578,'Tabla 2-3-4-5'!$C$11:$D$13,2,FALSE)))&gt;5,"ALTO","MEDIO")),"")</f>
        <v/>
      </c>
      <c r="J578" s="2"/>
      <c r="K578" s="3"/>
      <c r="N578" s="3"/>
      <c r="O578" s="3"/>
      <c r="P578" s="3"/>
      <c r="Q578" s="3"/>
      <c r="R578" s="3"/>
      <c r="S578" s="3"/>
      <c r="T578" s="3"/>
      <c r="U578" s="3"/>
      <c r="V578" s="3"/>
      <c r="W578" s="3"/>
      <c r="X578" s="3"/>
      <c r="Y578" s="3"/>
      <c r="Z578" s="3"/>
      <c r="AA578" s="3"/>
      <c r="AB578" s="3"/>
      <c r="AC578" s="3"/>
    </row>
    <row r="579" spans="1:29" ht="83.25" customHeight="1" x14ac:dyDescent="0.35">
      <c r="A579" s="119" t="str">
        <f>'Matriz Nº1 Identificación'!A579</f>
        <v>64. 3</v>
      </c>
      <c r="B579" s="120" t="str">
        <f>IF('Matriz Nº1 Identificación'!B579&lt;&gt;"",'Matriz Nº1 Identificación'!F579,"")</f>
        <v/>
      </c>
      <c r="C579" s="127"/>
      <c r="D579" s="127"/>
      <c r="E579" s="120" t="str">
        <f>IFERROR(IF((VLOOKUP(C579,'Tabla 2-3-4-5'!$C$11:$D$13,2,FALSE)*(VLOOKUP('Matriz Nº2 Análisis'!D579,'Tabla 2-3-4-5'!$C$11:$D$13,2,FALSE)))&lt;3,"BAJO",IF((VLOOKUP(C579,'Tabla 2-3-4-5'!$C$11:$D$13,2,FALSE)*(VLOOKUP('Matriz Nº2 Análisis'!D579,'Tabla 2-3-4-5'!$C$11:$D$13,2,FALSE)))&gt;5,"ALTO","MEDIO")),"")</f>
        <v/>
      </c>
      <c r="F579" s="121" t="str">
        <f>IF(B579&lt;&gt;"",'Matriz Nº1 Identificación'!E579,"")</f>
        <v/>
      </c>
      <c r="G579" s="127"/>
      <c r="H579" s="127"/>
      <c r="I579" s="120" t="str">
        <f>IFERROR(IF((VLOOKUP(G579,'Tabla 2-3-4-5'!$C$11:$D$13,2,FALSE)*(VLOOKUP('Matriz Nº2 Análisis'!H579,'Tabla 2-3-4-5'!$C$11:$D$13,2,FALSE)))&lt;3,"BAJO",IF((VLOOKUP(G579,'Tabla 2-3-4-5'!$C$11:$D$13,2,FALSE)*(VLOOKUP('Matriz Nº2 Análisis'!H579,'Tabla 2-3-4-5'!$C$11:$D$13,2,FALSE)))&gt;5,"ALTO","MEDIO")),"")</f>
        <v/>
      </c>
      <c r="J579" s="2"/>
      <c r="K579" s="3"/>
      <c r="N579" s="3"/>
      <c r="O579" s="3"/>
      <c r="P579" s="3"/>
      <c r="Q579" s="3"/>
      <c r="R579" s="3"/>
      <c r="S579" s="3"/>
      <c r="T579" s="3"/>
      <c r="U579" s="3"/>
      <c r="V579" s="3"/>
      <c r="W579" s="3"/>
      <c r="X579" s="3"/>
      <c r="Y579" s="3"/>
      <c r="Z579" s="3"/>
      <c r="AA579" s="3"/>
      <c r="AB579" s="3"/>
      <c r="AC579" s="3"/>
    </row>
    <row r="580" spans="1:29" ht="83.25" customHeight="1" x14ac:dyDescent="0.35">
      <c r="A580" s="119" t="str">
        <f>'Matriz Nº1 Identificación'!A580</f>
        <v>64. 4</v>
      </c>
      <c r="B580" s="120" t="str">
        <f>IF('Matriz Nº1 Identificación'!B580&lt;&gt;"",'Matriz Nº1 Identificación'!F580,"")</f>
        <v/>
      </c>
      <c r="C580" s="127"/>
      <c r="D580" s="127"/>
      <c r="E580" s="120" t="str">
        <f>IFERROR(IF((VLOOKUP(C580,'Tabla 2-3-4-5'!$C$11:$D$13,2,FALSE)*(VLOOKUP('Matriz Nº2 Análisis'!D580,'Tabla 2-3-4-5'!$C$11:$D$13,2,FALSE)))&lt;3,"BAJO",IF((VLOOKUP(C580,'Tabla 2-3-4-5'!$C$11:$D$13,2,FALSE)*(VLOOKUP('Matriz Nº2 Análisis'!D580,'Tabla 2-3-4-5'!$C$11:$D$13,2,FALSE)))&gt;5,"ALTO","MEDIO")),"")</f>
        <v/>
      </c>
      <c r="F580" s="121" t="str">
        <f>IF(B580&lt;&gt;"",'Matriz Nº1 Identificación'!E580,"")</f>
        <v/>
      </c>
      <c r="G580" s="127"/>
      <c r="H580" s="127"/>
      <c r="I580" s="120" t="str">
        <f>IFERROR(IF((VLOOKUP(G580,'Tabla 2-3-4-5'!$C$11:$D$13,2,FALSE)*(VLOOKUP('Matriz Nº2 Análisis'!H580,'Tabla 2-3-4-5'!$C$11:$D$13,2,FALSE)))&lt;3,"BAJO",IF((VLOOKUP(G580,'Tabla 2-3-4-5'!$C$11:$D$13,2,FALSE)*(VLOOKUP('Matriz Nº2 Análisis'!H580,'Tabla 2-3-4-5'!$C$11:$D$13,2,FALSE)))&gt;5,"ALTO","MEDIO")),"")</f>
        <v/>
      </c>
      <c r="J580" s="2"/>
      <c r="K580" s="3"/>
      <c r="N580" s="3"/>
      <c r="O580" s="3"/>
      <c r="P580" s="3"/>
      <c r="Q580" s="3"/>
      <c r="R580" s="3"/>
      <c r="S580" s="3"/>
      <c r="T580" s="3"/>
      <c r="U580" s="3"/>
      <c r="V580" s="3"/>
      <c r="W580" s="3"/>
      <c r="X580" s="3"/>
      <c r="Y580" s="3"/>
      <c r="Z580" s="3"/>
      <c r="AA580" s="3"/>
      <c r="AB580" s="3"/>
      <c r="AC580" s="3"/>
    </row>
    <row r="581" spans="1:29" ht="83.25" customHeight="1" x14ac:dyDescent="0.35">
      <c r="A581" s="119" t="str">
        <f>'Matriz Nº1 Identificación'!A581</f>
        <v>64. 5</v>
      </c>
      <c r="B581" s="120" t="str">
        <f>IF('Matriz Nº1 Identificación'!B581&lt;&gt;"",'Matriz Nº1 Identificación'!F581,"")</f>
        <v/>
      </c>
      <c r="C581" s="127"/>
      <c r="D581" s="127"/>
      <c r="E581" s="120" t="str">
        <f>IFERROR(IF((VLOOKUP(C581,'Tabla 2-3-4-5'!$C$11:$D$13,2,FALSE)*(VLOOKUP('Matriz Nº2 Análisis'!D581,'Tabla 2-3-4-5'!$C$11:$D$13,2,FALSE)))&lt;3,"BAJO",IF((VLOOKUP(C581,'Tabla 2-3-4-5'!$C$11:$D$13,2,FALSE)*(VLOOKUP('Matriz Nº2 Análisis'!D581,'Tabla 2-3-4-5'!$C$11:$D$13,2,FALSE)))&gt;5,"ALTO","MEDIO")),"")</f>
        <v/>
      </c>
      <c r="F581" s="121" t="str">
        <f>IF(B581&lt;&gt;"",'Matriz Nº1 Identificación'!E581,"")</f>
        <v/>
      </c>
      <c r="G581" s="127"/>
      <c r="H581" s="127"/>
      <c r="I581" s="120" t="str">
        <f>IFERROR(IF((VLOOKUP(G581,'Tabla 2-3-4-5'!$C$11:$D$13,2,FALSE)*(VLOOKUP('Matriz Nº2 Análisis'!H581,'Tabla 2-3-4-5'!$C$11:$D$13,2,FALSE)))&lt;3,"BAJO",IF((VLOOKUP(G581,'Tabla 2-3-4-5'!$C$11:$D$13,2,FALSE)*(VLOOKUP('Matriz Nº2 Análisis'!H581,'Tabla 2-3-4-5'!$C$11:$D$13,2,FALSE)))&gt;5,"ALTO","MEDIO")),"")</f>
        <v/>
      </c>
      <c r="J581" s="2"/>
      <c r="K581" s="3"/>
      <c r="N581" s="3"/>
      <c r="O581" s="3"/>
      <c r="P581" s="3"/>
      <c r="Q581" s="3"/>
      <c r="R581" s="3"/>
      <c r="S581" s="3"/>
      <c r="T581" s="3"/>
      <c r="U581" s="3"/>
      <c r="V581" s="3"/>
      <c r="W581" s="3"/>
      <c r="X581" s="3"/>
      <c r="Y581" s="3"/>
      <c r="Z581" s="3"/>
      <c r="AA581" s="3"/>
      <c r="AB581" s="3"/>
      <c r="AC581" s="3"/>
    </row>
    <row r="582" spans="1:29" ht="83.25" customHeight="1" x14ac:dyDescent="0.35">
      <c r="A582" s="119" t="str">
        <f>'Matriz Nº1 Identificación'!A582</f>
        <v>64. 6</v>
      </c>
      <c r="B582" s="120" t="str">
        <f>IF('Matriz Nº1 Identificación'!B582&lt;&gt;"",'Matriz Nº1 Identificación'!F582,"")</f>
        <v/>
      </c>
      <c r="C582" s="127"/>
      <c r="D582" s="127"/>
      <c r="E582" s="120" t="str">
        <f>IFERROR(IF((VLOOKUP(C582,'Tabla 2-3-4-5'!$C$11:$D$13,2,FALSE)*(VLOOKUP('Matriz Nº2 Análisis'!D582,'Tabla 2-3-4-5'!$C$11:$D$13,2,FALSE)))&lt;3,"BAJO",IF((VLOOKUP(C582,'Tabla 2-3-4-5'!$C$11:$D$13,2,FALSE)*(VLOOKUP('Matriz Nº2 Análisis'!D582,'Tabla 2-3-4-5'!$C$11:$D$13,2,FALSE)))&gt;5,"ALTO","MEDIO")),"")</f>
        <v/>
      </c>
      <c r="F582" s="121" t="str">
        <f>IF(B582&lt;&gt;"",'Matriz Nº1 Identificación'!E582,"")</f>
        <v/>
      </c>
      <c r="G582" s="127"/>
      <c r="H582" s="127"/>
      <c r="I582" s="120" t="str">
        <f>IFERROR(IF((VLOOKUP(G582,'Tabla 2-3-4-5'!$C$11:$D$13,2,FALSE)*(VLOOKUP('Matriz Nº2 Análisis'!H582,'Tabla 2-3-4-5'!$C$11:$D$13,2,FALSE)))&lt;3,"BAJO",IF((VLOOKUP(G582,'Tabla 2-3-4-5'!$C$11:$D$13,2,FALSE)*(VLOOKUP('Matriz Nº2 Análisis'!H582,'Tabla 2-3-4-5'!$C$11:$D$13,2,FALSE)))&gt;5,"ALTO","MEDIO")),"")</f>
        <v/>
      </c>
      <c r="J582" s="2"/>
      <c r="K582" s="3"/>
      <c r="N582" s="3"/>
      <c r="O582" s="3"/>
      <c r="P582" s="3"/>
      <c r="Q582" s="3"/>
      <c r="R582" s="3"/>
      <c r="S582" s="3"/>
      <c r="T582" s="3"/>
      <c r="U582" s="3"/>
      <c r="V582" s="3"/>
      <c r="W582" s="3"/>
      <c r="X582" s="3"/>
      <c r="Y582" s="3"/>
      <c r="Z582" s="3"/>
      <c r="AA582" s="3"/>
      <c r="AB582" s="3"/>
      <c r="AC582" s="3"/>
    </row>
    <row r="583" spans="1:29" ht="83.25" customHeight="1" thickBot="1" x14ac:dyDescent="0.4">
      <c r="A583" s="119" t="str">
        <f>'Matriz Nº1 Identificación'!A583</f>
        <v>64. 7</v>
      </c>
      <c r="B583" s="120" t="str">
        <f>IF('Matriz Nº1 Identificación'!B583&lt;&gt;"",'Matriz Nº1 Identificación'!F583,"")</f>
        <v/>
      </c>
      <c r="C583" s="127"/>
      <c r="D583" s="127"/>
      <c r="E583" s="120" t="str">
        <f>IFERROR(IF((VLOOKUP(C583,'Tabla 2-3-4-5'!$C$11:$D$13,2,FALSE)*(VLOOKUP('Matriz Nº2 Análisis'!D583,'Tabla 2-3-4-5'!$C$11:$D$13,2,FALSE)))&lt;3,"BAJO",IF((VLOOKUP(C583,'Tabla 2-3-4-5'!$C$11:$D$13,2,FALSE)*(VLOOKUP('Matriz Nº2 Análisis'!D583,'Tabla 2-3-4-5'!$C$11:$D$13,2,FALSE)))&gt;5,"ALTO","MEDIO")),"")</f>
        <v/>
      </c>
      <c r="F583" s="121" t="str">
        <f>IF(B583&lt;&gt;"",'Matriz Nº1 Identificación'!E583,"")</f>
        <v/>
      </c>
      <c r="G583" s="127"/>
      <c r="H583" s="127"/>
      <c r="I583" s="120" t="str">
        <f>IFERROR(IF((VLOOKUP(G583,'Tabla 2-3-4-5'!$C$11:$D$13,2,FALSE)*(VLOOKUP('Matriz Nº2 Análisis'!H583,'Tabla 2-3-4-5'!$C$11:$D$13,2,FALSE)))&lt;3,"BAJO",IF((VLOOKUP(G583,'Tabla 2-3-4-5'!$C$11:$D$13,2,FALSE)*(VLOOKUP('Matriz Nº2 Análisis'!H583,'Tabla 2-3-4-5'!$C$11:$D$13,2,FALSE)))&gt;5,"ALTO","MEDIO")),"")</f>
        <v/>
      </c>
      <c r="J583" s="2"/>
      <c r="K583" s="3"/>
      <c r="N583" s="3"/>
      <c r="O583" s="3"/>
      <c r="P583" s="3"/>
      <c r="Q583" s="3"/>
      <c r="R583" s="3"/>
      <c r="S583" s="3"/>
      <c r="T583" s="3"/>
      <c r="U583" s="3"/>
      <c r="V583" s="3"/>
      <c r="W583" s="3"/>
      <c r="X583" s="3"/>
      <c r="Y583" s="3"/>
      <c r="Z583" s="3"/>
      <c r="AA583" s="3"/>
      <c r="AB583" s="3"/>
      <c r="AC583" s="3"/>
    </row>
    <row r="584" spans="1:29" ht="39.9" customHeight="1" thickBot="1" x14ac:dyDescent="0.4">
      <c r="A584" s="181" t="str">
        <f>'Matriz Nº1 Identificación'!A584</f>
        <v xml:space="preserve">Objetivo Estratégico: </v>
      </c>
      <c r="B584" s="477">
        <f>+'Matriz Nº1 Identificación'!B584:H584</f>
        <v>0</v>
      </c>
      <c r="C584" s="478"/>
      <c r="D584" s="478"/>
      <c r="E584" s="478"/>
      <c r="F584" s="478"/>
      <c r="G584" s="478"/>
      <c r="H584" s="478"/>
      <c r="I584" s="479"/>
      <c r="J584" s="117"/>
    </row>
    <row r="585" spans="1:29" ht="39.9" customHeight="1" x14ac:dyDescent="0.35">
      <c r="A585" s="182" t="str">
        <f>'Matriz Nº1 Identificación'!A585</f>
        <v>Objetivo táctico</v>
      </c>
      <c r="B585" s="480" t="str">
        <f>+'Matriz Nº1 Identificación'!B585:H585</f>
        <v xml:space="preserve">65. </v>
      </c>
      <c r="C585" s="481"/>
      <c r="D585" s="481"/>
      <c r="E585" s="481"/>
      <c r="F585" s="481"/>
      <c r="G585" s="481"/>
      <c r="H585" s="481"/>
      <c r="I585" s="482"/>
      <c r="J585" s="117"/>
    </row>
    <row r="586" spans="1:29" ht="83.25" customHeight="1" x14ac:dyDescent="0.35">
      <c r="A586" s="119" t="str">
        <f>'Matriz Nº1 Identificación'!A586</f>
        <v>65. 1</v>
      </c>
      <c r="B586" s="120" t="str">
        <f>IF('Matriz Nº1 Identificación'!B586&lt;&gt;"",'Matriz Nº1 Identificación'!F586,"")</f>
        <v/>
      </c>
      <c r="C586" s="127"/>
      <c r="D586" s="127"/>
      <c r="E586" s="120" t="str">
        <f>IFERROR(IF((VLOOKUP(C586,'Tabla 2-3-4-5'!$C$11:$D$13,2,FALSE)*(VLOOKUP('Matriz Nº2 Análisis'!D586,'Tabla 2-3-4-5'!$C$11:$D$13,2,FALSE)))&lt;3,"BAJO",IF((VLOOKUP(C586,'Tabla 2-3-4-5'!$C$11:$D$13,2,FALSE)*(VLOOKUP('Matriz Nº2 Análisis'!D586,'Tabla 2-3-4-5'!$C$11:$D$13,2,FALSE)))&gt;5,"ALTO","MEDIO")),"")</f>
        <v/>
      </c>
      <c r="F586" s="121" t="str">
        <f>IF(B586&lt;&gt;"",'Matriz Nº1 Identificación'!E586,"")</f>
        <v/>
      </c>
      <c r="G586" s="127"/>
      <c r="H586" s="127"/>
      <c r="I586" s="120" t="str">
        <f>IFERROR(IF((VLOOKUP(G586,'Tabla 2-3-4-5'!$C$11:$D$13,2,FALSE)*(VLOOKUP('Matriz Nº2 Análisis'!H586,'Tabla 2-3-4-5'!$C$11:$D$13,2,FALSE)))&lt;3,"BAJO",IF((VLOOKUP(G586,'Tabla 2-3-4-5'!$C$11:$D$13,2,FALSE)*(VLOOKUP('Matriz Nº2 Análisis'!H586,'Tabla 2-3-4-5'!$C$11:$D$13,2,FALSE)))&gt;5,"ALTO","MEDIO")),"")</f>
        <v/>
      </c>
      <c r="J586" s="2"/>
      <c r="K586" s="3"/>
      <c r="N586" s="3"/>
      <c r="O586" s="3"/>
      <c r="P586" s="3"/>
      <c r="Q586" s="3"/>
      <c r="R586" s="3"/>
      <c r="S586" s="3"/>
      <c r="T586" s="3"/>
      <c r="U586" s="3"/>
      <c r="V586" s="3"/>
      <c r="W586" s="3"/>
      <c r="X586" s="3"/>
      <c r="Y586" s="3"/>
      <c r="Z586" s="3"/>
      <c r="AA586" s="3"/>
      <c r="AB586" s="3"/>
      <c r="AC586" s="3"/>
    </row>
    <row r="587" spans="1:29" ht="83.25" customHeight="1" x14ac:dyDescent="0.35">
      <c r="A587" s="119" t="str">
        <f>'Matriz Nº1 Identificación'!A587</f>
        <v>65. 2</v>
      </c>
      <c r="B587" s="120" t="str">
        <f>IF('Matriz Nº1 Identificación'!B587&lt;&gt;"",'Matriz Nº1 Identificación'!F587,"")</f>
        <v/>
      </c>
      <c r="C587" s="127"/>
      <c r="D587" s="127"/>
      <c r="E587" s="120" t="str">
        <f>IFERROR(IF((VLOOKUP(C587,'Tabla 2-3-4-5'!$C$11:$D$13,2,FALSE)*(VLOOKUP('Matriz Nº2 Análisis'!D587,'Tabla 2-3-4-5'!$C$11:$D$13,2,FALSE)))&lt;3,"BAJO",IF((VLOOKUP(C587,'Tabla 2-3-4-5'!$C$11:$D$13,2,FALSE)*(VLOOKUP('Matriz Nº2 Análisis'!D587,'Tabla 2-3-4-5'!$C$11:$D$13,2,FALSE)))&gt;5,"ALTO","MEDIO")),"")</f>
        <v/>
      </c>
      <c r="F587" s="121" t="str">
        <f>IF(B587&lt;&gt;"",'Matriz Nº1 Identificación'!E587,"")</f>
        <v/>
      </c>
      <c r="G587" s="127"/>
      <c r="H587" s="127"/>
      <c r="I587" s="120" t="str">
        <f>IFERROR(IF((VLOOKUP(G587,'Tabla 2-3-4-5'!$C$11:$D$13,2,FALSE)*(VLOOKUP('Matriz Nº2 Análisis'!H587,'Tabla 2-3-4-5'!$C$11:$D$13,2,FALSE)))&lt;3,"BAJO",IF((VLOOKUP(G587,'Tabla 2-3-4-5'!$C$11:$D$13,2,FALSE)*(VLOOKUP('Matriz Nº2 Análisis'!H587,'Tabla 2-3-4-5'!$C$11:$D$13,2,FALSE)))&gt;5,"ALTO","MEDIO")),"")</f>
        <v/>
      </c>
      <c r="J587" s="2"/>
      <c r="K587" s="3"/>
      <c r="N587" s="3"/>
      <c r="O587" s="3"/>
      <c r="P587" s="3"/>
      <c r="Q587" s="3"/>
      <c r="R587" s="3"/>
      <c r="S587" s="3"/>
      <c r="T587" s="3"/>
      <c r="U587" s="3"/>
      <c r="V587" s="3"/>
      <c r="W587" s="3"/>
      <c r="X587" s="3"/>
      <c r="Y587" s="3"/>
      <c r="Z587" s="3"/>
      <c r="AA587" s="3"/>
      <c r="AB587" s="3"/>
      <c r="AC587" s="3"/>
    </row>
    <row r="588" spans="1:29" ht="83.25" customHeight="1" x14ac:dyDescent="0.35">
      <c r="A588" s="119" t="str">
        <f>'Matriz Nº1 Identificación'!A588</f>
        <v>65. 3</v>
      </c>
      <c r="B588" s="120" t="str">
        <f>IF('Matriz Nº1 Identificación'!B588&lt;&gt;"",'Matriz Nº1 Identificación'!F588,"")</f>
        <v/>
      </c>
      <c r="C588" s="127"/>
      <c r="D588" s="127"/>
      <c r="E588" s="120" t="str">
        <f>IFERROR(IF((VLOOKUP(C588,'Tabla 2-3-4-5'!$C$11:$D$13,2,FALSE)*(VLOOKUP('Matriz Nº2 Análisis'!D588,'Tabla 2-3-4-5'!$C$11:$D$13,2,FALSE)))&lt;3,"BAJO",IF((VLOOKUP(C588,'Tabla 2-3-4-5'!$C$11:$D$13,2,FALSE)*(VLOOKUP('Matriz Nº2 Análisis'!D588,'Tabla 2-3-4-5'!$C$11:$D$13,2,FALSE)))&gt;5,"ALTO","MEDIO")),"")</f>
        <v/>
      </c>
      <c r="F588" s="121" t="str">
        <f>IF(B588&lt;&gt;"",'Matriz Nº1 Identificación'!E588,"")</f>
        <v/>
      </c>
      <c r="G588" s="127"/>
      <c r="H588" s="127"/>
      <c r="I588" s="120" t="str">
        <f>IFERROR(IF((VLOOKUP(G588,'Tabla 2-3-4-5'!$C$11:$D$13,2,FALSE)*(VLOOKUP('Matriz Nº2 Análisis'!H588,'Tabla 2-3-4-5'!$C$11:$D$13,2,FALSE)))&lt;3,"BAJO",IF((VLOOKUP(G588,'Tabla 2-3-4-5'!$C$11:$D$13,2,FALSE)*(VLOOKUP('Matriz Nº2 Análisis'!H588,'Tabla 2-3-4-5'!$C$11:$D$13,2,FALSE)))&gt;5,"ALTO","MEDIO")),"")</f>
        <v/>
      </c>
      <c r="J588" s="2"/>
      <c r="K588" s="3"/>
      <c r="N588" s="3"/>
      <c r="O588" s="3"/>
      <c r="P588" s="3"/>
      <c r="Q588" s="3"/>
      <c r="R588" s="3"/>
      <c r="S588" s="3"/>
      <c r="T588" s="3"/>
      <c r="U588" s="3"/>
      <c r="V588" s="3"/>
      <c r="W588" s="3"/>
      <c r="X588" s="3"/>
      <c r="Y588" s="3"/>
      <c r="Z588" s="3"/>
      <c r="AA588" s="3"/>
      <c r="AB588" s="3"/>
      <c r="AC588" s="3"/>
    </row>
    <row r="589" spans="1:29" ht="83.25" customHeight="1" x14ac:dyDescent="0.35">
      <c r="A589" s="119" t="str">
        <f>'Matriz Nº1 Identificación'!A589</f>
        <v>65. 4</v>
      </c>
      <c r="B589" s="120" t="str">
        <f>IF('Matriz Nº1 Identificación'!B589&lt;&gt;"",'Matriz Nº1 Identificación'!F589,"")</f>
        <v/>
      </c>
      <c r="C589" s="127"/>
      <c r="D589" s="127"/>
      <c r="E589" s="120" t="str">
        <f>IFERROR(IF((VLOOKUP(C589,'Tabla 2-3-4-5'!$C$11:$D$13,2,FALSE)*(VLOOKUP('Matriz Nº2 Análisis'!D589,'Tabla 2-3-4-5'!$C$11:$D$13,2,FALSE)))&lt;3,"BAJO",IF((VLOOKUP(C589,'Tabla 2-3-4-5'!$C$11:$D$13,2,FALSE)*(VLOOKUP('Matriz Nº2 Análisis'!D589,'Tabla 2-3-4-5'!$C$11:$D$13,2,FALSE)))&gt;5,"ALTO","MEDIO")),"")</f>
        <v/>
      </c>
      <c r="F589" s="121" t="str">
        <f>IF(B589&lt;&gt;"",'Matriz Nº1 Identificación'!E589,"")</f>
        <v/>
      </c>
      <c r="G589" s="127"/>
      <c r="H589" s="127"/>
      <c r="I589" s="120" t="str">
        <f>IFERROR(IF((VLOOKUP(G589,'Tabla 2-3-4-5'!$C$11:$D$13,2,FALSE)*(VLOOKUP('Matriz Nº2 Análisis'!H589,'Tabla 2-3-4-5'!$C$11:$D$13,2,FALSE)))&lt;3,"BAJO",IF((VLOOKUP(G589,'Tabla 2-3-4-5'!$C$11:$D$13,2,FALSE)*(VLOOKUP('Matriz Nº2 Análisis'!H589,'Tabla 2-3-4-5'!$C$11:$D$13,2,FALSE)))&gt;5,"ALTO","MEDIO")),"")</f>
        <v/>
      </c>
      <c r="J589" s="2"/>
      <c r="K589" s="3"/>
      <c r="N589" s="3"/>
      <c r="O589" s="3"/>
      <c r="P589" s="3"/>
      <c r="Q589" s="3"/>
      <c r="R589" s="3"/>
      <c r="S589" s="3"/>
      <c r="T589" s="3"/>
      <c r="U589" s="3"/>
      <c r="V589" s="3"/>
      <c r="W589" s="3"/>
      <c r="X589" s="3"/>
      <c r="Y589" s="3"/>
      <c r="Z589" s="3"/>
      <c r="AA589" s="3"/>
      <c r="AB589" s="3"/>
      <c r="AC589" s="3"/>
    </row>
    <row r="590" spans="1:29" ht="83.25" customHeight="1" x14ac:dyDescent="0.35">
      <c r="A590" s="119" t="str">
        <f>'Matriz Nº1 Identificación'!A590</f>
        <v>65. 5</v>
      </c>
      <c r="B590" s="120" t="str">
        <f>IF('Matriz Nº1 Identificación'!B590&lt;&gt;"",'Matriz Nº1 Identificación'!F590,"")</f>
        <v/>
      </c>
      <c r="C590" s="127"/>
      <c r="D590" s="127"/>
      <c r="E590" s="120" t="str">
        <f>IFERROR(IF((VLOOKUP(C590,'Tabla 2-3-4-5'!$C$11:$D$13,2,FALSE)*(VLOOKUP('Matriz Nº2 Análisis'!D590,'Tabla 2-3-4-5'!$C$11:$D$13,2,FALSE)))&lt;3,"BAJO",IF((VLOOKUP(C590,'Tabla 2-3-4-5'!$C$11:$D$13,2,FALSE)*(VLOOKUP('Matriz Nº2 Análisis'!D590,'Tabla 2-3-4-5'!$C$11:$D$13,2,FALSE)))&gt;5,"ALTO","MEDIO")),"")</f>
        <v/>
      </c>
      <c r="F590" s="121" t="str">
        <f>IF(B590&lt;&gt;"",'Matriz Nº1 Identificación'!E590,"")</f>
        <v/>
      </c>
      <c r="G590" s="127"/>
      <c r="H590" s="127"/>
      <c r="I590" s="120" t="str">
        <f>IFERROR(IF((VLOOKUP(G590,'Tabla 2-3-4-5'!$C$11:$D$13,2,FALSE)*(VLOOKUP('Matriz Nº2 Análisis'!H590,'Tabla 2-3-4-5'!$C$11:$D$13,2,FALSE)))&lt;3,"BAJO",IF((VLOOKUP(G590,'Tabla 2-3-4-5'!$C$11:$D$13,2,FALSE)*(VLOOKUP('Matriz Nº2 Análisis'!H590,'Tabla 2-3-4-5'!$C$11:$D$13,2,FALSE)))&gt;5,"ALTO","MEDIO")),"")</f>
        <v/>
      </c>
      <c r="J590" s="2"/>
      <c r="K590" s="3"/>
      <c r="N590" s="3"/>
      <c r="O590" s="3"/>
      <c r="P590" s="3"/>
      <c r="Q590" s="3"/>
      <c r="R590" s="3"/>
      <c r="S590" s="3"/>
      <c r="T590" s="3"/>
      <c r="U590" s="3"/>
      <c r="V590" s="3"/>
      <c r="W590" s="3"/>
      <c r="X590" s="3"/>
      <c r="Y590" s="3"/>
      <c r="Z590" s="3"/>
      <c r="AA590" s="3"/>
      <c r="AB590" s="3"/>
      <c r="AC590" s="3"/>
    </row>
    <row r="591" spans="1:29" ht="83.25" customHeight="1" x14ac:dyDescent="0.35">
      <c r="A591" s="119" t="str">
        <f>'Matriz Nº1 Identificación'!A591</f>
        <v>65. 6</v>
      </c>
      <c r="B591" s="120" t="str">
        <f>IF('Matriz Nº1 Identificación'!B591&lt;&gt;"",'Matriz Nº1 Identificación'!F591,"")</f>
        <v/>
      </c>
      <c r="C591" s="127"/>
      <c r="D591" s="127"/>
      <c r="E591" s="120" t="str">
        <f>IFERROR(IF((VLOOKUP(C591,'Tabla 2-3-4-5'!$C$11:$D$13,2,FALSE)*(VLOOKUP('Matriz Nº2 Análisis'!D591,'Tabla 2-3-4-5'!$C$11:$D$13,2,FALSE)))&lt;3,"BAJO",IF((VLOOKUP(C591,'Tabla 2-3-4-5'!$C$11:$D$13,2,FALSE)*(VLOOKUP('Matriz Nº2 Análisis'!D591,'Tabla 2-3-4-5'!$C$11:$D$13,2,FALSE)))&gt;5,"ALTO","MEDIO")),"")</f>
        <v/>
      </c>
      <c r="F591" s="121" t="str">
        <f>IF(B591&lt;&gt;"",'Matriz Nº1 Identificación'!E591,"")</f>
        <v/>
      </c>
      <c r="G591" s="127"/>
      <c r="H591" s="127"/>
      <c r="I591" s="120" t="str">
        <f>IFERROR(IF((VLOOKUP(G591,'Tabla 2-3-4-5'!$C$11:$D$13,2,FALSE)*(VLOOKUP('Matriz Nº2 Análisis'!H591,'Tabla 2-3-4-5'!$C$11:$D$13,2,FALSE)))&lt;3,"BAJO",IF((VLOOKUP(G591,'Tabla 2-3-4-5'!$C$11:$D$13,2,FALSE)*(VLOOKUP('Matriz Nº2 Análisis'!H591,'Tabla 2-3-4-5'!$C$11:$D$13,2,FALSE)))&gt;5,"ALTO","MEDIO")),"")</f>
        <v/>
      </c>
      <c r="J591" s="2"/>
      <c r="K591" s="3"/>
      <c r="N591" s="3"/>
      <c r="O591" s="3"/>
      <c r="P591" s="3"/>
      <c r="Q591" s="3"/>
      <c r="R591" s="3"/>
      <c r="S591" s="3"/>
      <c r="T591" s="3"/>
      <c r="U591" s="3"/>
      <c r="V591" s="3"/>
      <c r="W591" s="3"/>
      <c r="X591" s="3"/>
      <c r="Y591" s="3"/>
      <c r="Z591" s="3"/>
      <c r="AA591" s="3"/>
      <c r="AB591" s="3"/>
      <c r="AC591" s="3"/>
    </row>
    <row r="592" spans="1:29" ht="83.25" customHeight="1" thickBot="1" x14ac:dyDescent="0.4">
      <c r="A592" s="119" t="str">
        <f>'Matriz Nº1 Identificación'!A592</f>
        <v>65. 7</v>
      </c>
      <c r="B592" s="120" t="str">
        <f>IF('Matriz Nº1 Identificación'!B592&lt;&gt;"",'Matriz Nº1 Identificación'!F592,"")</f>
        <v/>
      </c>
      <c r="C592" s="127"/>
      <c r="D592" s="127"/>
      <c r="E592" s="120" t="str">
        <f>IFERROR(IF((VLOOKUP(C592,'Tabla 2-3-4-5'!$C$11:$D$13,2,FALSE)*(VLOOKUP('Matriz Nº2 Análisis'!D592,'Tabla 2-3-4-5'!$C$11:$D$13,2,FALSE)))&lt;3,"BAJO",IF((VLOOKUP(C592,'Tabla 2-3-4-5'!$C$11:$D$13,2,FALSE)*(VLOOKUP('Matriz Nº2 Análisis'!D592,'Tabla 2-3-4-5'!$C$11:$D$13,2,FALSE)))&gt;5,"ALTO","MEDIO")),"")</f>
        <v/>
      </c>
      <c r="F592" s="121" t="str">
        <f>IF(B592&lt;&gt;"",'Matriz Nº1 Identificación'!E592,"")</f>
        <v/>
      </c>
      <c r="G592" s="127"/>
      <c r="H592" s="127"/>
      <c r="I592" s="120" t="str">
        <f>IFERROR(IF((VLOOKUP(G592,'Tabla 2-3-4-5'!$C$11:$D$13,2,FALSE)*(VLOOKUP('Matriz Nº2 Análisis'!H592,'Tabla 2-3-4-5'!$C$11:$D$13,2,FALSE)))&lt;3,"BAJO",IF((VLOOKUP(G592,'Tabla 2-3-4-5'!$C$11:$D$13,2,FALSE)*(VLOOKUP('Matriz Nº2 Análisis'!H592,'Tabla 2-3-4-5'!$C$11:$D$13,2,FALSE)))&gt;5,"ALTO","MEDIO")),"")</f>
        <v/>
      </c>
      <c r="J592" s="2"/>
      <c r="K592" s="3"/>
      <c r="N592" s="3"/>
      <c r="O592" s="3"/>
      <c r="P592" s="3"/>
      <c r="Q592" s="3"/>
      <c r="R592" s="3"/>
      <c r="S592" s="3"/>
      <c r="T592" s="3"/>
      <c r="U592" s="3"/>
      <c r="V592" s="3"/>
      <c r="W592" s="3"/>
      <c r="X592" s="3"/>
      <c r="Y592" s="3"/>
      <c r="Z592" s="3"/>
      <c r="AA592" s="3"/>
      <c r="AB592" s="3"/>
      <c r="AC592" s="3"/>
    </row>
    <row r="593" spans="1:29" ht="39.9" customHeight="1" thickBot="1" x14ac:dyDescent="0.4">
      <c r="A593" s="181" t="str">
        <f>'Matriz Nº1 Identificación'!A593</f>
        <v xml:space="preserve">Objetivo Estratégico: </v>
      </c>
      <c r="B593" s="477">
        <f>+'Matriz Nº1 Identificación'!B593:H593</f>
        <v>0</v>
      </c>
      <c r="C593" s="478"/>
      <c r="D593" s="478"/>
      <c r="E593" s="478"/>
      <c r="F593" s="478"/>
      <c r="G593" s="478"/>
      <c r="H593" s="478"/>
      <c r="I593" s="479"/>
      <c r="J593" s="117"/>
    </row>
    <row r="594" spans="1:29" ht="39.9" customHeight="1" x14ac:dyDescent="0.35">
      <c r="A594" s="182" t="str">
        <f>'Matriz Nº1 Identificación'!A594</f>
        <v>Objetivo táctico</v>
      </c>
      <c r="B594" s="480" t="str">
        <f>+'Matriz Nº1 Identificación'!B594:H594</f>
        <v xml:space="preserve">66. </v>
      </c>
      <c r="C594" s="481"/>
      <c r="D594" s="481"/>
      <c r="E594" s="481"/>
      <c r="F594" s="481"/>
      <c r="G594" s="481"/>
      <c r="H594" s="481"/>
      <c r="I594" s="482"/>
      <c r="J594" s="117"/>
    </row>
    <row r="595" spans="1:29" ht="83.25" customHeight="1" x14ac:dyDescent="0.35">
      <c r="A595" s="119" t="str">
        <f>'Matriz Nº1 Identificación'!A595</f>
        <v>66. 1</v>
      </c>
      <c r="B595" s="120" t="str">
        <f>IF('Matriz Nº1 Identificación'!B595&lt;&gt;"",'Matriz Nº1 Identificación'!F595,"")</f>
        <v/>
      </c>
      <c r="C595" s="127"/>
      <c r="D595" s="127"/>
      <c r="E595" s="120" t="str">
        <f>IFERROR(IF((VLOOKUP(C595,'Tabla 2-3-4-5'!$C$11:$D$13,2,FALSE)*(VLOOKUP('Matriz Nº2 Análisis'!D595,'Tabla 2-3-4-5'!$C$11:$D$13,2,FALSE)))&lt;3,"BAJO",IF((VLOOKUP(C595,'Tabla 2-3-4-5'!$C$11:$D$13,2,FALSE)*(VLOOKUP('Matriz Nº2 Análisis'!D595,'Tabla 2-3-4-5'!$C$11:$D$13,2,FALSE)))&gt;5,"ALTO","MEDIO")),"")</f>
        <v/>
      </c>
      <c r="F595" s="121" t="str">
        <f>IF(B595&lt;&gt;"",'Matriz Nº1 Identificación'!E595,"")</f>
        <v/>
      </c>
      <c r="G595" s="127"/>
      <c r="H595" s="127"/>
      <c r="I595" s="120" t="str">
        <f>IFERROR(IF((VLOOKUP(G595,'Tabla 2-3-4-5'!$C$11:$D$13,2,FALSE)*(VLOOKUP('Matriz Nº2 Análisis'!H595,'Tabla 2-3-4-5'!$C$11:$D$13,2,FALSE)))&lt;3,"BAJO",IF((VLOOKUP(G595,'Tabla 2-3-4-5'!$C$11:$D$13,2,FALSE)*(VLOOKUP('Matriz Nº2 Análisis'!H595,'Tabla 2-3-4-5'!$C$11:$D$13,2,FALSE)))&gt;5,"ALTO","MEDIO")),"")</f>
        <v/>
      </c>
      <c r="J595" s="2"/>
      <c r="K595" s="3"/>
      <c r="N595" s="3"/>
      <c r="O595" s="3"/>
      <c r="P595" s="3"/>
      <c r="Q595" s="3"/>
      <c r="R595" s="3"/>
      <c r="S595" s="3"/>
      <c r="T595" s="3"/>
      <c r="U595" s="3"/>
      <c r="V595" s="3"/>
      <c r="W595" s="3"/>
      <c r="X595" s="3"/>
      <c r="Y595" s="3"/>
      <c r="Z595" s="3"/>
      <c r="AA595" s="3"/>
      <c r="AB595" s="3"/>
      <c r="AC595" s="3"/>
    </row>
    <row r="596" spans="1:29" ht="83.25" customHeight="1" x14ac:dyDescent="0.35">
      <c r="A596" s="119" t="str">
        <f>'Matriz Nº1 Identificación'!A596</f>
        <v>66. 2</v>
      </c>
      <c r="B596" s="120" t="str">
        <f>IF('Matriz Nº1 Identificación'!B596&lt;&gt;"",'Matriz Nº1 Identificación'!F596,"")</f>
        <v/>
      </c>
      <c r="C596" s="127"/>
      <c r="D596" s="127"/>
      <c r="E596" s="120" t="str">
        <f>IFERROR(IF((VLOOKUP(C596,'Tabla 2-3-4-5'!$C$11:$D$13,2,FALSE)*(VLOOKUP('Matriz Nº2 Análisis'!D596,'Tabla 2-3-4-5'!$C$11:$D$13,2,FALSE)))&lt;3,"BAJO",IF((VLOOKUP(C596,'Tabla 2-3-4-5'!$C$11:$D$13,2,FALSE)*(VLOOKUP('Matriz Nº2 Análisis'!D596,'Tabla 2-3-4-5'!$C$11:$D$13,2,FALSE)))&gt;5,"ALTO","MEDIO")),"")</f>
        <v/>
      </c>
      <c r="F596" s="121" t="str">
        <f>IF(B596&lt;&gt;"",'Matriz Nº1 Identificación'!E596,"")</f>
        <v/>
      </c>
      <c r="G596" s="127"/>
      <c r="H596" s="127"/>
      <c r="I596" s="120" t="str">
        <f>IFERROR(IF((VLOOKUP(G596,'Tabla 2-3-4-5'!$C$11:$D$13,2,FALSE)*(VLOOKUP('Matriz Nº2 Análisis'!H596,'Tabla 2-3-4-5'!$C$11:$D$13,2,FALSE)))&lt;3,"BAJO",IF((VLOOKUP(G596,'Tabla 2-3-4-5'!$C$11:$D$13,2,FALSE)*(VLOOKUP('Matriz Nº2 Análisis'!H596,'Tabla 2-3-4-5'!$C$11:$D$13,2,FALSE)))&gt;5,"ALTO","MEDIO")),"")</f>
        <v/>
      </c>
      <c r="J596" s="2"/>
      <c r="K596" s="3"/>
      <c r="N596" s="3"/>
      <c r="O596" s="3"/>
      <c r="P596" s="3"/>
      <c r="Q596" s="3"/>
      <c r="R596" s="3"/>
      <c r="S596" s="3"/>
      <c r="T596" s="3"/>
      <c r="U596" s="3"/>
      <c r="V596" s="3"/>
      <c r="W596" s="3"/>
      <c r="X596" s="3"/>
      <c r="Y596" s="3"/>
      <c r="Z596" s="3"/>
      <c r="AA596" s="3"/>
      <c r="AB596" s="3"/>
      <c r="AC596" s="3"/>
    </row>
    <row r="597" spans="1:29" ht="83.25" customHeight="1" x14ac:dyDescent="0.35">
      <c r="A597" s="119" t="str">
        <f>'Matriz Nº1 Identificación'!A597</f>
        <v>66. 3</v>
      </c>
      <c r="B597" s="120" t="str">
        <f>IF('Matriz Nº1 Identificación'!B597&lt;&gt;"",'Matriz Nº1 Identificación'!F597,"")</f>
        <v/>
      </c>
      <c r="C597" s="127"/>
      <c r="D597" s="127"/>
      <c r="E597" s="120" t="str">
        <f>IFERROR(IF((VLOOKUP(C597,'Tabla 2-3-4-5'!$C$11:$D$13,2,FALSE)*(VLOOKUP('Matriz Nº2 Análisis'!D597,'Tabla 2-3-4-5'!$C$11:$D$13,2,FALSE)))&lt;3,"BAJO",IF((VLOOKUP(C597,'Tabla 2-3-4-5'!$C$11:$D$13,2,FALSE)*(VLOOKUP('Matriz Nº2 Análisis'!D597,'Tabla 2-3-4-5'!$C$11:$D$13,2,FALSE)))&gt;5,"ALTO","MEDIO")),"")</f>
        <v/>
      </c>
      <c r="F597" s="121" t="str">
        <f>IF(B597&lt;&gt;"",'Matriz Nº1 Identificación'!E597,"")</f>
        <v/>
      </c>
      <c r="G597" s="127"/>
      <c r="H597" s="127"/>
      <c r="I597" s="120" t="str">
        <f>IFERROR(IF((VLOOKUP(G597,'Tabla 2-3-4-5'!$C$11:$D$13,2,FALSE)*(VLOOKUP('Matriz Nº2 Análisis'!H597,'Tabla 2-3-4-5'!$C$11:$D$13,2,FALSE)))&lt;3,"BAJO",IF((VLOOKUP(G597,'Tabla 2-3-4-5'!$C$11:$D$13,2,FALSE)*(VLOOKUP('Matriz Nº2 Análisis'!H597,'Tabla 2-3-4-5'!$C$11:$D$13,2,FALSE)))&gt;5,"ALTO","MEDIO")),"")</f>
        <v/>
      </c>
      <c r="J597" s="2"/>
      <c r="K597" s="3"/>
      <c r="N597" s="3"/>
      <c r="O597" s="3"/>
      <c r="P597" s="3"/>
      <c r="Q597" s="3"/>
      <c r="R597" s="3"/>
      <c r="S597" s="3"/>
      <c r="T597" s="3"/>
      <c r="U597" s="3"/>
      <c r="V597" s="3"/>
      <c r="W597" s="3"/>
      <c r="X597" s="3"/>
      <c r="Y597" s="3"/>
      <c r="Z597" s="3"/>
      <c r="AA597" s="3"/>
      <c r="AB597" s="3"/>
      <c r="AC597" s="3"/>
    </row>
    <row r="598" spans="1:29" ht="83.25" customHeight="1" x14ac:dyDescent="0.35">
      <c r="A598" s="119" t="str">
        <f>'Matriz Nº1 Identificación'!A598</f>
        <v>66. 4</v>
      </c>
      <c r="B598" s="120" t="str">
        <f>IF('Matriz Nº1 Identificación'!B598&lt;&gt;"",'Matriz Nº1 Identificación'!F598,"")</f>
        <v/>
      </c>
      <c r="C598" s="127"/>
      <c r="D598" s="127"/>
      <c r="E598" s="120" t="str">
        <f>IFERROR(IF((VLOOKUP(C598,'Tabla 2-3-4-5'!$C$11:$D$13,2,FALSE)*(VLOOKUP('Matriz Nº2 Análisis'!D598,'Tabla 2-3-4-5'!$C$11:$D$13,2,FALSE)))&lt;3,"BAJO",IF((VLOOKUP(C598,'Tabla 2-3-4-5'!$C$11:$D$13,2,FALSE)*(VLOOKUP('Matriz Nº2 Análisis'!D598,'Tabla 2-3-4-5'!$C$11:$D$13,2,FALSE)))&gt;5,"ALTO","MEDIO")),"")</f>
        <v/>
      </c>
      <c r="F598" s="121" t="str">
        <f>IF(B598&lt;&gt;"",'Matriz Nº1 Identificación'!E598,"")</f>
        <v/>
      </c>
      <c r="G598" s="127"/>
      <c r="H598" s="127"/>
      <c r="I598" s="120" t="str">
        <f>IFERROR(IF((VLOOKUP(G598,'Tabla 2-3-4-5'!$C$11:$D$13,2,FALSE)*(VLOOKUP('Matriz Nº2 Análisis'!H598,'Tabla 2-3-4-5'!$C$11:$D$13,2,FALSE)))&lt;3,"BAJO",IF((VLOOKUP(G598,'Tabla 2-3-4-5'!$C$11:$D$13,2,FALSE)*(VLOOKUP('Matriz Nº2 Análisis'!H598,'Tabla 2-3-4-5'!$C$11:$D$13,2,FALSE)))&gt;5,"ALTO","MEDIO")),"")</f>
        <v/>
      </c>
      <c r="J598" s="2"/>
      <c r="K598" s="3"/>
      <c r="N598" s="3"/>
      <c r="O598" s="3"/>
      <c r="P598" s="3"/>
      <c r="Q598" s="3"/>
      <c r="R598" s="3"/>
      <c r="S598" s="3"/>
      <c r="T598" s="3"/>
      <c r="U598" s="3"/>
      <c r="V598" s="3"/>
      <c r="W598" s="3"/>
      <c r="X598" s="3"/>
      <c r="Y598" s="3"/>
      <c r="Z598" s="3"/>
      <c r="AA598" s="3"/>
      <c r="AB598" s="3"/>
      <c r="AC598" s="3"/>
    </row>
    <row r="599" spans="1:29" ht="83.25" customHeight="1" x14ac:dyDescent="0.35">
      <c r="A599" s="119" t="str">
        <f>'Matriz Nº1 Identificación'!A599</f>
        <v>66. 5</v>
      </c>
      <c r="B599" s="120" t="str">
        <f>IF('Matriz Nº1 Identificación'!B599&lt;&gt;"",'Matriz Nº1 Identificación'!F599,"")</f>
        <v/>
      </c>
      <c r="C599" s="127"/>
      <c r="D599" s="127"/>
      <c r="E599" s="120" t="str">
        <f>IFERROR(IF((VLOOKUP(C599,'Tabla 2-3-4-5'!$C$11:$D$13,2,FALSE)*(VLOOKUP('Matriz Nº2 Análisis'!D599,'Tabla 2-3-4-5'!$C$11:$D$13,2,FALSE)))&lt;3,"BAJO",IF((VLOOKUP(C599,'Tabla 2-3-4-5'!$C$11:$D$13,2,FALSE)*(VLOOKUP('Matriz Nº2 Análisis'!D599,'Tabla 2-3-4-5'!$C$11:$D$13,2,FALSE)))&gt;5,"ALTO","MEDIO")),"")</f>
        <v/>
      </c>
      <c r="F599" s="121" t="str">
        <f>IF(B599&lt;&gt;"",'Matriz Nº1 Identificación'!E599,"")</f>
        <v/>
      </c>
      <c r="G599" s="127"/>
      <c r="H599" s="127"/>
      <c r="I599" s="120" t="str">
        <f>IFERROR(IF((VLOOKUP(G599,'Tabla 2-3-4-5'!$C$11:$D$13,2,FALSE)*(VLOOKUP('Matriz Nº2 Análisis'!H599,'Tabla 2-3-4-5'!$C$11:$D$13,2,FALSE)))&lt;3,"BAJO",IF((VLOOKUP(G599,'Tabla 2-3-4-5'!$C$11:$D$13,2,FALSE)*(VLOOKUP('Matriz Nº2 Análisis'!H599,'Tabla 2-3-4-5'!$C$11:$D$13,2,FALSE)))&gt;5,"ALTO","MEDIO")),"")</f>
        <v/>
      </c>
      <c r="J599" s="2"/>
      <c r="K599" s="3"/>
      <c r="N599" s="3"/>
      <c r="O599" s="3"/>
      <c r="P599" s="3"/>
      <c r="Q599" s="3"/>
      <c r="R599" s="3"/>
      <c r="S599" s="3"/>
      <c r="T599" s="3"/>
      <c r="U599" s="3"/>
      <c r="V599" s="3"/>
      <c r="W599" s="3"/>
      <c r="X599" s="3"/>
      <c r="Y599" s="3"/>
      <c r="Z599" s="3"/>
      <c r="AA599" s="3"/>
      <c r="AB599" s="3"/>
      <c r="AC599" s="3"/>
    </row>
    <row r="600" spans="1:29" ht="83.25" customHeight="1" x14ac:dyDescent="0.35">
      <c r="A600" s="119" t="str">
        <f>'Matriz Nº1 Identificación'!A600</f>
        <v>66. 6</v>
      </c>
      <c r="B600" s="120" t="str">
        <f>IF('Matriz Nº1 Identificación'!B600&lt;&gt;"",'Matriz Nº1 Identificación'!F600,"")</f>
        <v/>
      </c>
      <c r="C600" s="127"/>
      <c r="D600" s="127"/>
      <c r="E600" s="120" t="str">
        <f>IFERROR(IF((VLOOKUP(C600,'Tabla 2-3-4-5'!$C$11:$D$13,2,FALSE)*(VLOOKUP('Matriz Nº2 Análisis'!D600,'Tabla 2-3-4-5'!$C$11:$D$13,2,FALSE)))&lt;3,"BAJO",IF((VLOOKUP(C600,'Tabla 2-3-4-5'!$C$11:$D$13,2,FALSE)*(VLOOKUP('Matriz Nº2 Análisis'!D600,'Tabla 2-3-4-5'!$C$11:$D$13,2,FALSE)))&gt;5,"ALTO","MEDIO")),"")</f>
        <v/>
      </c>
      <c r="F600" s="121" t="str">
        <f>IF(B600&lt;&gt;"",'Matriz Nº1 Identificación'!E600,"")</f>
        <v/>
      </c>
      <c r="G600" s="127"/>
      <c r="H600" s="127"/>
      <c r="I600" s="120" t="str">
        <f>IFERROR(IF((VLOOKUP(G600,'Tabla 2-3-4-5'!$C$11:$D$13,2,FALSE)*(VLOOKUP('Matriz Nº2 Análisis'!H600,'Tabla 2-3-4-5'!$C$11:$D$13,2,FALSE)))&lt;3,"BAJO",IF((VLOOKUP(G600,'Tabla 2-3-4-5'!$C$11:$D$13,2,FALSE)*(VLOOKUP('Matriz Nº2 Análisis'!H600,'Tabla 2-3-4-5'!$C$11:$D$13,2,FALSE)))&gt;5,"ALTO","MEDIO")),"")</f>
        <v/>
      </c>
      <c r="J600" s="2"/>
      <c r="K600" s="3"/>
      <c r="N600" s="3"/>
      <c r="O600" s="3"/>
      <c r="P600" s="3"/>
      <c r="Q600" s="3"/>
      <c r="R600" s="3"/>
      <c r="S600" s="3"/>
      <c r="T600" s="3"/>
      <c r="U600" s="3"/>
      <c r="V600" s="3"/>
      <c r="W600" s="3"/>
      <c r="X600" s="3"/>
      <c r="Y600" s="3"/>
      <c r="Z600" s="3"/>
      <c r="AA600" s="3"/>
      <c r="AB600" s="3"/>
      <c r="AC600" s="3"/>
    </row>
    <row r="601" spans="1:29" ht="83.25" customHeight="1" thickBot="1" x14ac:dyDescent="0.4">
      <c r="A601" s="119" t="str">
        <f>'Matriz Nº1 Identificación'!A601</f>
        <v>66. 7</v>
      </c>
      <c r="B601" s="120" t="str">
        <f>IF('Matriz Nº1 Identificación'!B601&lt;&gt;"",'Matriz Nº1 Identificación'!F601,"")</f>
        <v/>
      </c>
      <c r="C601" s="127"/>
      <c r="D601" s="127"/>
      <c r="E601" s="120" t="str">
        <f>IFERROR(IF((VLOOKUP(C601,'Tabla 2-3-4-5'!$C$11:$D$13,2,FALSE)*(VLOOKUP('Matriz Nº2 Análisis'!D601,'Tabla 2-3-4-5'!$C$11:$D$13,2,FALSE)))&lt;3,"BAJO",IF((VLOOKUP(C601,'Tabla 2-3-4-5'!$C$11:$D$13,2,FALSE)*(VLOOKUP('Matriz Nº2 Análisis'!D601,'Tabla 2-3-4-5'!$C$11:$D$13,2,FALSE)))&gt;5,"ALTO","MEDIO")),"")</f>
        <v/>
      </c>
      <c r="F601" s="121" t="str">
        <f>IF(B601&lt;&gt;"",'Matriz Nº1 Identificación'!E601,"")</f>
        <v/>
      </c>
      <c r="G601" s="127"/>
      <c r="H601" s="127"/>
      <c r="I601" s="120" t="str">
        <f>IFERROR(IF((VLOOKUP(G601,'Tabla 2-3-4-5'!$C$11:$D$13,2,FALSE)*(VLOOKUP('Matriz Nº2 Análisis'!H601,'Tabla 2-3-4-5'!$C$11:$D$13,2,FALSE)))&lt;3,"BAJO",IF((VLOOKUP(G601,'Tabla 2-3-4-5'!$C$11:$D$13,2,FALSE)*(VLOOKUP('Matriz Nº2 Análisis'!H601,'Tabla 2-3-4-5'!$C$11:$D$13,2,FALSE)))&gt;5,"ALTO","MEDIO")),"")</f>
        <v/>
      </c>
      <c r="J601" s="2"/>
      <c r="K601" s="3"/>
      <c r="N601" s="3"/>
      <c r="O601" s="3"/>
      <c r="P601" s="3"/>
      <c r="Q601" s="3"/>
      <c r="R601" s="3"/>
      <c r="S601" s="3"/>
      <c r="T601" s="3"/>
      <c r="U601" s="3"/>
      <c r="V601" s="3"/>
      <c r="W601" s="3"/>
      <c r="X601" s="3"/>
      <c r="Y601" s="3"/>
      <c r="Z601" s="3"/>
      <c r="AA601" s="3"/>
      <c r="AB601" s="3"/>
      <c r="AC601" s="3"/>
    </row>
    <row r="602" spans="1:29" ht="39.9" customHeight="1" thickBot="1" x14ac:dyDescent="0.4">
      <c r="A602" s="181" t="str">
        <f>'Matriz Nº1 Identificación'!A602</f>
        <v xml:space="preserve">Objetivo Estratégico: </v>
      </c>
      <c r="B602" s="477">
        <f>+'Matriz Nº1 Identificación'!B602:H602</f>
        <v>0</v>
      </c>
      <c r="C602" s="478"/>
      <c r="D602" s="478"/>
      <c r="E602" s="478"/>
      <c r="F602" s="478"/>
      <c r="G602" s="478"/>
      <c r="H602" s="478"/>
      <c r="I602" s="479"/>
      <c r="J602" s="117"/>
    </row>
    <row r="603" spans="1:29" ht="39.9" customHeight="1" x14ac:dyDescent="0.35">
      <c r="A603" s="182" t="str">
        <f>'Matriz Nº1 Identificación'!A603</f>
        <v>Objetivo táctico</v>
      </c>
      <c r="B603" s="480" t="str">
        <f>+'Matriz Nº1 Identificación'!B603:H603</f>
        <v xml:space="preserve">67. </v>
      </c>
      <c r="C603" s="481"/>
      <c r="D603" s="481"/>
      <c r="E603" s="481"/>
      <c r="F603" s="481"/>
      <c r="G603" s="481"/>
      <c r="H603" s="481"/>
      <c r="I603" s="482"/>
      <c r="J603" s="117"/>
    </row>
    <row r="604" spans="1:29" ht="83.25" customHeight="1" x14ac:dyDescent="0.35">
      <c r="A604" s="119" t="str">
        <f>'Matriz Nº1 Identificación'!A604</f>
        <v>67. 1</v>
      </c>
      <c r="B604" s="120" t="str">
        <f>IF('Matriz Nº1 Identificación'!B604&lt;&gt;"",'Matriz Nº1 Identificación'!F604,"")</f>
        <v/>
      </c>
      <c r="C604" s="127"/>
      <c r="D604" s="127"/>
      <c r="E604" s="120" t="str">
        <f>IFERROR(IF((VLOOKUP(C604,'Tabla 2-3-4-5'!$C$11:$D$13,2,FALSE)*(VLOOKUP('Matriz Nº2 Análisis'!D604,'Tabla 2-3-4-5'!$C$11:$D$13,2,FALSE)))&lt;3,"BAJO",IF((VLOOKUP(C604,'Tabla 2-3-4-5'!$C$11:$D$13,2,FALSE)*(VLOOKUP('Matriz Nº2 Análisis'!D604,'Tabla 2-3-4-5'!$C$11:$D$13,2,FALSE)))&gt;5,"ALTO","MEDIO")),"")</f>
        <v/>
      </c>
      <c r="F604" s="121" t="str">
        <f>IF(B604&lt;&gt;"",'Matriz Nº1 Identificación'!E604,"")</f>
        <v/>
      </c>
      <c r="G604" s="127"/>
      <c r="H604" s="127"/>
      <c r="I604" s="120" t="str">
        <f>IFERROR(IF((VLOOKUP(G604,'Tabla 2-3-4-5'!$C$11:$D$13,2,FALSE)*(VLOOKUP('Matriz Nº2 Análisis'!H604,'Tabla 2-3-4-5'!$C$11:$D$13,2,FALSE)))&lt;3,"BAJO",IF((VLOOKUP(G604,'Tabla 2-3-4-5'!$C$11:$D$13,2,FALSE)*(VLOOKUP('Matriz Nº2 Análisis'!H604,'Tabla 2-3-4-5'!$C$11:$D$13,2,FALSE)))&gt;5,"ALTO","MEDIO")),"")</f>
        <v/>
      </c>
      <c r="J604" s="2"/>
      <c r="K604" s="3"/>
      <c r="N604" s="3"/>
      <c r="O604" s="3"/>
      <c r="P604" s="3"/>
      <c r="Q604" s="3"/>
      <c r="R604" s="3"/>
      <c r="S604" s="3"/>
      <c r="T604" s="3"/>
      <c r="U604" s="3"/>
      <c r="V604" s="3"/>
      <c r="W604" s="3"/>
      <c r="X604" s="3"/>
      <c r="Y604" s="3"/>
      <c r="Z604" s="3"/>
      <c r="AA604" s="3"/>
      <c r="AB604" s="3"/>
      <c r="AC604" s="3"/>
    </row>
    <row r="605" spans="1:29" ht="83.25" customHeight="1" x14ac:dyDescent="0.35">
      <c r="A605" s="119" t="str">
        <f>'Matriz Nº1 Identificación'!A605</f>
        <v>67. 2</v>
      </c>
      <c r="B605" s="120" t="str">
        <f>IF('Matriz Nº1 Identificación'!B605&lt;&gt;"",'Matriz Nº1 Identificación'!F605,"")</f>
        <v/>
      </c>
      <c r="C605" s="127"/>
      <c r="D605" s="127"/>
      <c r="E605" s="120" t="str">
        <f>IFERROR(IF((VLOOKUP(C605,'Tabla 2-3-4-5'!$C$11:$D$13,2,FALSE)*(VLOOKUP('Matriz Nº2 Análisis'!D605,'Tabla 2-3-4-5'!$C$11:$D$13,2,FALSE)))&lt;3,"BAJO",IF((VLOOKUP(C605,'Tabla 2-3-4-5'!$C$11:$D$13,2,FALSE)*(VLOOKUP('Matriz Nº2 Análisis'!D605,'Tabla 2-3-4-5'!$C$11:$D$13,2,FALSE)))&gt;5,"ALTO","MEDIO")),"")</f>
        <v/>
      </c>
      <c r="F605" s="121" t="str">
        <f>IF(B605&lt;&gt;"",'Matriz Nº1 Identificación'!E605,"")</f>
        <v/>
      </c>
      <c r="G605" s="127"/>
      <c r="H605" s="127"/>
      <c r="I605" s="120" t="str">
        <f>IFERROR(IF((VLOOKUP(G605,'Tabla 2-3-4-5'!$C$11:$D$13,2,FALSE)*(VLOOKUP('Matriz Nº2 Análisis'!H605,'Tabla 2-3-4-5'!$C$11:$D$13,2,FALSE)))&lt;3,"BAJO",IF((VLOOKUP(G605,'Tabla 2-3-4-5'!$C$11:$D$13,2,FALSE)*(VLOOKUP('Matriz Nº2 Análisis'!H605,'Tabla 2-3-4-5'!$C$11:$D$13,2,FALSE)))&gt;5,"ALTO","MEDIO")),"")</f>
        <v/>
      </c>
      <c r="J605" s="2"/>
      <c r="K605" s="3"/>
      <c r="N605" s="3"/>
      <c r="O605" s="3"/>
      <c r="P605" s="3"/>
      <c r="Q605" s="3"/>
      <c r="R605" s="3"/>
      <c r="S605" s="3"/>
      <c r="T605" s="3"/>
      <c r="U605" s="3"/>
      <c r="V605" s="3"/>
      <c r="W605" s="3"/>
      <c r="X605" s="3"/>
      <c r="Y605" s="3"/>
      <c r="Z605" s="3"/>
      <c r="AA605" s="3"/>
      <c r="AB605" s="3"/>
      <c r="AC605" s="3"/>
    </row>
    <row r="606" spans="1:29" ht="83.25" customHeight="1" x14ac:dyDescent="0.35">
      <c r="A606" s="119" t="str">
        <f>'Matriz Nº1 Identificación'!A606</f>
        <v>67. 3</v>
      </c>
      <c r="B606" s="120" t="str">
        <f>IF('Matriz Nº1 Identificación'!B606&lt;&gt;"",'Matriz Nº1 Identificación'!F606,"")</f>
        <v/>
      </c>
      <c r="C606" s="127"/>
      <c r="D606" s="127"/>
      <c r="E606" s="120" t="str">
        <f>IFERROR(IF((VLOOKUP(C606,'Tabla 2-3-4-5'!$C$11:$D$13,2,FALSE)*(VLOOKUP('Matriz Nº2 Análisis'!D606,'Tabla 2-3-4-5'!$C$11:$D$13,2,FALSE)))&lt;3,"BAJO",IF((VLOOKUP(C606,'Tabla 2-3-4-5'!$C$11:$D$13,2,FALSE)*(VLOOKUP('Matriz Nº2 Análisis'!D606,'Tabla 2-3-4-5'!$C$11:$D$13,2,FALSE)))&gt;5,"ALTO","MEDIO")),"")</f>
        <v/>
      </c>
      <c r="F606" s="121" t="str">
        <f>IF(B606&lt;&gt;"",'Matriz Nº1 Identificación'!E606,"")</f>
        <v/>
      </c>
      <c r="G606" s="127"/>
      <c r="H606" s="127"/>
      <c r="I606" s="120" t="str">
        <f>IFERROR(IF((VLOOKUP(G606,'Tabla 2-3-4-5'!$C$11:$D$13,2,FALSE)*(VLOOKUP('Matriz Nº2 Análisis'!H606,'Tabla 2-3-4-5'!$C$11:$D$13,2,FALSE)))&lt;3,"BAJO",IF((VLOOKUP(G606,'Tabla 2-3-4-5'!$C$11:$D$13,2,FALSE)*(VLOOKUP('Matriz Nº2 Análisis'!H606,'Tabla 2-3-4-5'!$C$11:$D$13,2,FALSE)))&gt;5,"ALTO","MEDIO")),"")</f>
        <v/>
      </c>
      <c r="J606" s="2"/>
      <c r="K606" s="3"/>
      <c r="N606" s="3"/>
      <c r="O606" s="3"/>
      <c r="P606" s="3"/>
      <c r="Q606" s="3"/>
      <c r="R606" s="3"/>
      <c r="S606" s="3"/>
      <c r="T606" s="3"/>
      <c r="U606" s="3"/>
      <c r="V606" s="3"/>
      <c r="W606" s="3"/>
      <c r="X606" s="3"/>
      <c r="Y606" s="3"/>
      <c r="Z606" s="3"/>
      <c r="AA606" s="3"/>
      <c r="AB606" s="3"/>
      <c r="AC606" s="3"/>
    </row>
    <row r="607" spans="1:29" ht="83.25" customHeight="1" x14ac:dyDescent="0.35">
      <c r="A607" s="119" t="str">
        <f>'Matriz Nº1 Identificación'!A607</f>
        <v>67. 4</v>
      </c>
      <c r="B607" s="120" t="str">
        <f>IF('Matriz Nº1 Identificación'!B607&lt;&gt;"",'Matriz Nº1 Identificación'!F607,"")</f>
        <v/>
      </c>
      <c r="C607" s="127"/>
      <c r="D607" s="127"/>
      <c r="E607" s="120" t="str">
        <f>IFERROR(IF((VLOOKUP(C607,'Tabla 2-3-4-5'!$C$11:$D$13,2,FALSE)*(VLOOKUP('Matriz Nº2 Análisis'!D607,'Tabla 2-3-4-5'!$C$11:$D$13,2,FALSE)))&lt;3,"BAJO",IF((VLOOKUP(C607,'Tabla 2-3-4-5'!$C$11:$D$13,2,FALSE)*(VLOOKUP('Matriz Nº2 Análisis'!D607,'Tabla 2-3-4-5'!$C$11:$D$13,2,FALSE)))&gt;5,"ALTO","MEDIO")),"")</f>
        <v/>
      </c>
      <c r="F607" s="121" t="str">
        <f>IF(B607&lt;&gt;"",'Matriz Nº1 Identificación'!E607,"")</f>
        <v/>
      </c>
      <c r="G607" s="127"/>
      <c r="H607" s="127"/>
      <c r="I607" s="120" t="str">
        <f>IFERROR(IF((VLOOKUP(G607,'Tabla 2-3-4-5'!$C$11:$D$13,2,FALSE)*(VLOOKUP('Matriz Nº2 Análisis'!H607,'Tabla 2-3-4-5'!$C$11:$D$13,2,FALSE)))&lt;3,"BAJO",IF((VLOOKUP(G607,'Tabla 2-3-4-5'!$C$11:$D$13,2,FALSE)*(VLOOKUP('Matriz Nº2 Análisis'!H607,'Tabla 2-3-4-5'!$C$11:$D$13,2,FALSE)))&gt;5,"ALTO","MEDIO")),"")</f>
        <v/>
      </c>
      <c r="J607" s="2"/>
      <c r="K607" s="3"/>
      <c r="N607" s="3"/>
      <c r="O607" s="3"/>
      <c r="P607" s="3"/>
      <c r="Q607" s="3"/>
      <c r="R607" s="3"/>
      <c r="S607" s="3"/>
      <c r="T607" s="3"/>
      <c r="U607" s="3"/>
      <c r="V607" s="3"/>
      <c r="W607" s="3"/>
      <c r="X607" s="3"/>
      <c r="Y607" s="3"/>
      <c r="Z607" s="3"/>
      <c r="AA607" s="3"/>
      <c r="AB607" s="3"/>
      <c r="AC607" s="3"/>
    </row>
    <row r="608" spans="1:29" ht="83.25" customHeight="1" x14ac:dyDescent="0.35">
      <c r="A608" s="119" t="str">
        <f>'Matriz Nº1 Identificación'!A608</f>
        <v>67. 5</v>
      </c>
      <c r="B608" s="120" t="str">
        <f>IF('Matriz Nº1 Identificación'!B608&lt;&gt;"",'Matriz Nº1 Identificación'!F608,"")</f>
        <v/>
      </c>
      <c r="C608" s="127"/>
      <c r="D608" s="127"/>
      <c r="E608" s="120" t="str">
        <f>IFERROR(IF((VLOOKUP(C608,'Tabla 2-3-4-5'!$C$11:$D$13,2,FALSE)*(VLOOKUP('Matriz Nº2 Análisis'!D608,'Tabla 2-3-4-5'!$C$11:$D$13,2,FALSE)))&lt;3,"BAJO",IF((VLOOKUP(C608,'Tabla 2-3-4-5'!$C$11:$D$13,2,FALSE)*(VLOOKUP('Matriz Nº2 Análisis'!D608,'Tabla 2-3-4-5'!$C$11:$D$13,2,FALSE)))&gt;5,"ALTO","MEDIO")),"")</f>
        <v/>
      </c>
      <c r="F608" s="121" t="str">
        <f>IF(B608&lt;&gt;"",'Matriz Nº1 Identificación'!E608,"")</f>
        <v/>
      </c>
      <c r="G608" s="127"/>
      <c r="H608" s="127"/>
      <c r="I608" s="120" t="str">
        <f>IFERROR(IF((VLOOKUP(G608,'Tabla 2-3-4-5'!$C$11:$D$13,2,FALSE)*(VLOOKUP('Matriz Nº2 Análisis'!H608,'Tabla 2-3-4-5'!$C$11:$D$13,2,FALSE)))&lt;3,"BAJO",IF((VLOOKUP(G608,'Tabla 2-3-4-5'!$C$11:$D$13,2,FALSE)*(VLOOKUP('Matriz Nº2 Análisis'!H608,'Tabla 2-3-4-5'!$C$11:$D$13,2,FALSE)))&gt;5,"ALTO","MEDIO")),"")</f>
        <v/>
      </c>
      <c r="J608" s="2"/>
      <c r="K608" s="3"/>
      <c r="N608" s="3"/>
      <c r="O608" s="3"/>
      <c r="P608" s="3"/>
      <c r="Q608" s="3"/>
      <c r="R608" s="3"/>
      <c r="S608" s="3"/>
      <c r="T608" s="3"/>
      <c r="U608" s="3"/>
      <c r="V608" s="3"/>
      <c r="W608" s="3"/>
      <c r="X608" s="3"/>
      <c r="Y608" s="3"/>
      <c r="Z608" s="3"/>
      <c r="AA608" s="3"/>
      <c r="AB608" s="3"/>
      <c r="AC608" s="3"/>
    </row>
    <row r="609" spans="1:29" ht="83.25" customHeight="1" x14ac:dyDescent="0.35">
      <c r="A609" s="119" t="str">
        <f>'Matriz Nº1 Identificación'!A609</f>
        <v>67. 6</v>
      </c>
      <c r="B609" s="120" t="str">
        <f>IF('Matriz Nº1 Identificación'!B609&lt;&gt;"",'Matriz Nº1 Identificación'!F609,"")</f>
        <v/>
      </c>
      <c r="C609" s="127"/>
      <c r="D609" s="127"/>
      <c r="E609" s="120" t="str">
        <f>IFERROR(IF((VLOOKUP(C609,'Tabla 2-3-4-5'!$C$11:$D$13,2,FALSE)*(VLOOKUP('Matriz Nº2 Análisis'!D609,'Tabla 2-3-4-5'!$C$11:$D$13,2,FALSE)))&lt;3,"BAJO",IF((VLOOKUP(C609,'Tabla 2-3-4-5'!$C$11:$D$13,2,FALSE)*(VLOOKUP('Matriz Nº2 Análisis'!D609,'Tabla 2-3-4-5'!$C$11:$D$13,2,FALSE)))&gt;5,"ALTO","MEDIO")),"")</f>
        <v/>
      </c>
      <c r="F609" s="121" t="str">
        <f>IF(B609&lt;&gt;"",'Matriz Nº1 Identificación'!E609,"")</f>
        <v/>
      </c>
      <c r="G609" s="127"/>
      <c r="H609" s="127"/>
      <c r="I609" s="120" t="str">
        <f>IFERROR(IF((VLOOKUP(G609,'Tabla 2-3-4-5'!$C$11:$D$13,2,FALSE)*(VLOOKUP('Matriz Nº2 Análisis'!H609,'Tabla 2-3-4-5'!$C$11:$D$13,2,FALSE)))&lt;3,"BAJO",IF((VLOOKUP(G609,'Tabla 2-3-4-5'!$C$11:$D$13,2,FALSE)*(VLOOKUP('Matriz Nº2 Análisis'!H609,'Tabla 2-3-4-5'!$C$11:$D$13,2,FALSE)))&gt;5,"ALTO","MEDIO")),"")</f>
        <v/>
      </c>
      <c r="J609" s="2"/>
      <c r="K609" s="3"/>
      <c r="N609" s="3"/>
      <c r="O609" s="3"/>
      <c r="P609" s="3"/>
      <c r="Q609" s="3"/>
      <c r="R609" s="3"/>
      <c r="S609" s="3"/>
      <c r="T609" s="3"/>
      <c r="U609" s="3"/>
      <c r="V609" s="3"/>
      <c r="W609" s="3"/>
      <c r="X609" s="3"/>
      <c r="Y609" s="3"/>
      <c r="Z609" s="3"/>
      <c r="AA609" s="3"/>
      <c r="AB609" s="3"/>
      <c r="AC609" s="3"/>
    </row>
    <row r="610" spans="1:29" ht="83.25" customHeight="1" thickBot="1" x14ac:dyDescent="0.4">
      <c r="A610" s="119" t="str">
        <f>'Matriz Nº1 Identificación'!A610</f>
        <v>67. 7</v>
      </c>
      <c r="B610" s="120" t="str">
        <f>IF('Matriz Nº1 Identificación'!B610&lt;&gt;"",'Matriz Nº1 Identificación'!F610,"")</f>
        <v/>
      </c>
      <c r="C610" s="127"/>
      <c r="D610" s="127"/>
      <c r="E610" s="120" t="str">
        <f>IFERROR(IF((VLOOKUP(C610,'Tabla 2-3-4-5'!$C$11:$D$13,2,FALSE)*(VLOOKUP('Matriz Nº2 Análisis'!D610,'Tabla 2-3-4-5'!$C$11:$D$13,2,FALSE)))&lt;3,"BAJO",IF((VLOOKUP(C610,'Tabla 2-3-4-5'!$C$11:$D$13,2,FALSE)*(VLOOKUP('Matriz Nº2 Análisis'!D610,'Tabla 2-3-4-5'!$C$11:$D$13,2,FALSE)))&gt;5,"ALTO","MEDIO")),"")</f>
        <v/>
      </c>
      <c r="F610" s="121" t="str">
        <f>IF(B610&lt;&gt;"",'Matriz Nº1 Identificación'!E610,"")</f>
        <v/>
      </c>
      <c r="G610" s="127"/>
      <c r="H610" s="127"/>
      <c r="I610" s="120" t="str">
        <f>IFERROR(IF((VLOOKUP(G610,'Tabla 2-3-4-5'!$C$11:$D$13,2,FALSE)*(VLOOKUP('Matriz Nº2 Análisis'!H610,'Tabla 2-3-4-5'!$C$11:$D$13,2,FALSE)))&lt;3,"BAJO",IF((VLOOKUP(G610,'Tabla 2-3-4-5'!$C$11:$D$13,2,FALSE)*(VLOOKUP('Matriz Nº2 Análisis'!H610,'Tabla 2-3-4-5'!$C$11:$D$13,2,FALSE)))&gt;5,"ALTO","MEDIO")),"")</f>
        <v/>
      </c>
      <c r="J610" s="2"/>
      <c r="K610" s="3"/>
      <c r="N610" s="3"/>
      <c r="O610" s="3"/>
      <c r="P610" s="3"/>
      <c r="Q610" s="3"/>
      <c r="R610" s="3"/>
      <c r="S610" s="3"/>
      <c r="T610" s="3"/>
      <c r="U610" s="3"/>
      <c r="V610" s="3"/>
      <c r="W610" s="3"/>
      <c r="X610" s="3"/>
      <c r="Y610" s="3"/>
      <c r="Z610" s="3"/>
      <c r="AA610" s="3"/>
      <c r="AB610" s="3"/>
      <c r="AC610" s="3"/>
    </row>
    <row r="611" spans="1:29" ht="39.9" customHeight="1" thickBot="1" x14ac:dyDescent="0.4">
      <c r="A611" s="181" t="str">
        <f>'Matriz Nº1 Identificación'!A611</f>
        <v xml:space="preserve">Objetivo Estratégico: </v>
      </c>
      <c r="B611" s="477">
        <f>+'Matriz Nº1 Identificación'!B611:H611</f>
        <v>0</v>
      </c>
      <c r="C611" s="478"/>
      <c r="D611" s="478"/>
      <c r="E611" s="478"/>
      <c r="F611" s="478"/>
      <c r="G611" s="478"/>
      <c r="H611" s="478"/>
      <c r="I611" s="479"/>
      <c r="J611" s="117"/>
    </row>
    <row r="612" spans="1:29" ht="39.9" customHeight="1" x14ac:dyDescent="0.35">
      <c r="A612" s="182" t="str">
        <f>'Matriz Nº1 Identificación'!A612</f>
        <v>Objetivo táctico</v>
      </c>
      <c r="B612" s="480" t="str">
        <f>+'Matriz Nº1 Identificación'!B612:H612</f>
        <v xml:space="preserve">68. </v>
      </c>
      <c r="C612" s="481"/>
      <c r="D612" s="481"/>
      <c r="E612" s="481"/>
      <c r="F612" s="481"/>
      <c r="G612" s="481"/>
      <c r="H612" s="481"/>
      <c r="I612" s="482"/>
      <c r="J612" s="117"/>
    </row>
    <row r="613" spans="1:29" ht="83.25" customHeight="1" x14ac:dyDescent="0.35">
      <c r="A613" s="119" t="str">
        <f>'Matriz Nº1 Identificación'!A613</f>
        <v>68. 1</v>
      </c>
      <c r="B613" s="120" t="str">
        <f>IF('Matriz Nº1 Identificación'!B613&lt;&gt;"",'Matriz Nº1 Identificación'!F613,"")</f>
        <v/>
      </c>
      <c r="C613" s="127"/>
      <c r="D613" s="127"/>
      <c r="E613" s="120" t="str">
        <f>IFERROR(IF((VLOOKUP(C613,'Tabla 2-3-4-5'!$C$11:$D$13,2,FALSE)*(VLOOKUP('Matriz Nº2 Análisis'!D613,'Tabla 2-3-4-5'!$C$11:$D$13,2,FALSE)))&lt;3,"BAJO",IF((VLOOKUP(C613,'Tabla 2-3-4-5'!$C$11:$D$13,2,FALSE)*(VLOOKUP('Matriz Nº2 Análisis'!D613,'Tabla 2-3-4-5'!$C$11:$D$13,2,FALSE)))&gt;5,"ALTO","MEDIO")),"")</f>
        <v/>
      </c>
      <c r="F613" s="121" t="str">
        <f>IF(B613&lt;&gt;"",'Matriz Nº1 Identificación'!E613,"")</f>
        <v/>
      </c>
      <c r="G613" s="127"/>
      <c r="H613" s="127"/>
      <c r="I613" s="120" t="str">
        <f>IFERROR(IF((VLOOKUP(G613,'Tabla 2-3-4-5'!$C$11:$D$13,2,FALSE)*(VLOOKUP('Matriz Nº2 Análisis'!H613,'Tabla 2-3-4-5'!$C$11:$D$13,2,FALSE)))&lt;3,"BAJO",IF((VLOOKUP(G613,'Tabla 2-3-4-5'!$C$11:$D$13,2,FALSE)*(VLOOKUP('Matriz Nº2 Análisis'!H613,'Tabla 2-3-4-5'!$C$11:$D$13,2,FALSE)))&gt;5,"ALTO","MEDIO")),"")</f>
        <v/>
      </c>
      <c r="J613" s="2"/>
      <c r="K613" s="3"/>
      <c r="N613" s="3"/>
      <c r="O613" s="3"/>
      <c r="P613" s="3"/>
      <c r="Q613" s="3"/>
      <c r="R613" s="3"/>
      <c r="S613" s="3"/>
      <c r="T613" s="3"/>
      <c r="U613" s="3"/>
      <c r="V613" s="3"/>
      <c r="W613" s="3"/>
      <c r="X613" s="3"/>
      <c r="Y613" s="3"/>
      <c r="Z613" s="3"/>
      <c r="AA613" s="3"/>
      <c r="AB613" s="3"/>
      <c r="AC613" s="3"/>
    </row>
    <row r="614" spans="1:29" ht="83.25" customHeight="1" x14ac:dyDescent="0.35">
      <c r="A614" s="119" t="str">
        <f>'Matriz Nº1 Identificación'!A614</f>
        <v>68. 2</v>
      </c>
      <c r="B614" s="120" t="str">
        <f>IF('Matriz Nº1 Identificación'!B614&lt;&gt;"",'Matriz Nº1 Identificación'!F614,"")</f>
        <v/>
      </c>
      <c r="C614" s="127"/>
      <c r="D614" s="127"/>
      <c r="E614" s="120" t="str">
        <f>IFERROR(IF((VLOOKUP(C614,'Tabla 2-3-4-5'!$C$11:$D$13,2,FALSE)*(VLOOKUP('Matriz Nº2 Análisis'!D614,'Tabla 2-3-4-5'!$C$11:$D$13,2,FALSE)))&lt;3,"BAJO",IF((VLOOKUP(C614,'Tabla 2-3-4-5'!$C$11:$D$13,2,FALSE)*(VLOOKUP('Matriz Nº2 Análisis'!D614,'Tabla 2-3-4-5'!$C$11:$D$13,2,FALSE)))&gt;5,"ALTO","MEDIO")),"")</f>
        <v/>
      </c>
      <c r="F614" s="121" t="str">
        <f>IF(B614&lt;&gt;"",'Matriz Nº1 Identificación'!E614,"")</f>
        <v/>
      </c>
      <c r="G614" s="127"/>
      <c r="H614" s="127"/>
      <c r="I614" s="120" t="str">
        <f>IFERROR(IF((VLOOKUP(G614,'Tabla 2-3-4-5'!$C$11:$D$13,2,FALSE)*(VLOOKUP('Matriz Nº2 Análisis'!H614,'Tabla 2-3-4-5'!$C$11:$D$13,2,FALSE)))&lt;3,"BAJO",IF((VLOOKUP(G614,'Tabla 2-3-4-5'!$C$11:$D$13,2,FALSE)*(VLOOKUP('Matriz Nº2 Análisis'!H614,'Tabla 2-3-4-5'!$C$11:$D$13,2,FALSE)))&gt;5,"ALTO","MEDIO")),"")</f>
        <v/>
      </c>
      <c r="J614" s="2"/>
      <c r="K614" s="3"/>
      <c r="N614" s="3"/>
      <c r="O614" s="3"/>
      <c r="P614" s="3"/>
      <c r="Q614" s="3"/>
      <c r="R614" s="3"/>
      <c r="S614" s="3"/>
      <c r="T614" s="3"/>
      <c r="U614" s="3"/>
      <c r="V614" s="3"/>
      <c r="W614" s="3"/>
      <c r="X614" s="3"/>
      <c r="Y614" s="3"/>
      <c r="Z614" s="3"/>
      <c r="AA614" s="3"/>
      <c r="AB614" s="3"/>
      <c r="AC614" s="3"/>
    </row>
    <row r="615" spans="1:29" ht="83.25" customHeight="1" x14ac:dyDescent="0.35">
      <c r="A615" s="119" t="str">
        <f>'Matriz Nº1 Identificación'!A615</f>
        <v>68. 3</v>
      </c>
      <c r="B615" s="120" t="str">
        <f>IF('Matriz Nº1 Identificación'!B615&lt;&gt;"",'Matriz Nº1 Identificación'!F615,"")</f>
        <v/>
      </c>
      <c r="C615" s="127"/>
      <c r="D615" s="127"/>
      <c r="E615" s="120" t="str">
        <f>IFERROR(IF((VLOOKUP(C615,'Tabla 2-3-4-5'!$C$11:$D$13,2,FALSE)*(VLOOKUP('Matriz Nº2 Análisis'!D615,'Tabla 2-3-4-5'!$C$11:$D$13,2,FALSE)))&lt;3,"BAJO",IF((VLOOKUP(C615,'Tabla 2-3-4-5'!$C$11:$D$13,2,FALSE)*(VLOOKUP('Matriz Nº2 Análisis'!D615,'Tabla 2-3-4-5'!$C$11:$D$13,2,FALSE)))&gt;5,"ALTO","MEDIO")),"")</f>
        <v/>
      </c>
      <c r="F615" s="121" t="str">
        <f>IF(B615&lt;&gt;"",'Matriz Nº1 Identificación'!E615,"")</f>
        <v/>
      </c>
      <c r="G615" s="127"/>
      <c r="H615" s="127"/>
      <c r="I615" s="120" t="str">
        <f>IFERROR(IF((VLOOKUP(G615,'Tabla 2-3-4-5'!$C$11:$D$13,2,FALSE)*(VLOOKUP('Matriz Nº2 Análisis'!H615,'Tabla 2-3-4-5'!$C$11:$D$13,2,FALSE)))&lt;3,"BAJO",IF((VLOOKUP(G615,'Tabla 2-3-4-5'!$C$11:$D$13,2,FALSE)*(VLOOKUP('Matriz Nº2 Análisis'!H615,'Tabla 2-3-4-5'!$C$11:$D$13,2,FALSE)))&gt;5,"ALTO","MEDIO")),"")</f>
        <v/>
      </c>
      <c r="J615" s="2"/>
      <c r="K615" s="3"/>
      <c r="N615" s="3"/>
      <c r="O615" s="3"/>
      <c r="P615" s="3"/>
      <c r="Q615" s="3"/>
      <c r="R615" s="3"/>
      <c r="S615" s="3"/>
      <c r="T615" s="3"/>
      <c r="U615" s="3"/>
      <c r="V615" s="3"/>
      <c r="W615" s="3"/>
      <c r="X615" s="3"/>
      <c r="Y615" s="3"/>
      <c r="Z615" s="3"/>
      <c r="AA615" s="3"/>
      <c r="AB615" s="3"/>
      <c r="AC615" s="3"/>
    </row>
    <row r="616" spans="1:29" ht="83.25" customHeight="1" x14ac:dyDescent="0.35">
      <c r="A616" s="119" t="str">
        <f>'Matriz Nº1 Identificación'!A616</f>
        <v>68. 4</v>
      </c>
      <c r="B616" s="120" t="str">
        <f>IF('Matriz Nº1 Identificación'!B616&lt;&gt;"",'Matriz Nº1 Identificación'!F616,"")</f>
        <v/>
      </c>
      <c r="C616" s="127"/>
      <c r="D616" s="127"/>
      <c r="E616" s="120" t="str">
        <f>IFERROR(IF((VLOOKUP(C616,'Tabla 2-3-4-5'!$C$11:$D$13,2,FALSE)*(VLOOKUP('Matriz Nº2 Análisis'!D616,'Tabla 2-3-4-5'!$C$11:$D$13,2,FALSE)))&lt;3,"BAJO",IF((VLOOKUP(C616,'Tabla 2-3-4-5'!$C$11:$D$13,2,FALSE)*(VLOOKUP('Matriz Nº2 Análisis'!D616,'Tabla 2-3-4-5'!$C$11:$D$13,2,FALSE)))&gt;5,"ALTO","MEDIO")),"")</f>
        <v/>
      </c>
      <c r="F616" s="121" t="str">
        <f>IF(B616&lt;&gt;"",'Matriz Nº1 Identificación'!E616,"")</f>
        <v/>
      </c>
      <c r="G616" s="127"/>
      <c r="H616" s="127"/>
      <c r="I616" s="120" t="str">
        <f>IFERROR(IF((VLOOKUP(G616,'Tabla 2-3-4-5'!$C$11:$D$13,2,FALSE)*(VLOOKUP('Matriz Nº2 Análisis'!H616,'Tabla 2-3-4-5'!$C$11:$D$13,2,FALSE)))&lt;3,"BAJO",IF((VLOOKUP(G616,'Tabla 2-3-4-5'!$C$11:$D$13,2,FALSE)*(VLOOKUP('Matriz Nº2 Análisis'!H616,'Tabla 2-3-4-5'!$C$11:$D$13,2,FALSE)))&gt;5,"ALTO","MEDIO")),"")</f>
        <v/>
      </c>
      <c r="J616" s="2"/>
      <c r="K616" s="3"/>
      <c r="N616" s="3"/>
      <c r="O616" s="3"/>
      <c r="P616" s="3"/>
      <c r="Q616" s="3"/>
      <c r="R616" s="3"/>
      <c r="S616" s="3"/>
      <c r="T616" s="3"/>
      <c r="U616" s="3"/>
      <c r="V616" s="3"/>
      <c r="W616" s="3"/>
      <c r="X616" s="3"/>
      <c r="Y616" s="3"/>
      <c r="Z616" s="3"/>
      <c r="AA616" s="3"/>
      <c r="AB616" s="3"/>
      <c r="AC616" s="3"/>
    </row>
    <row r="617" spans="1:29" ht="83.25" customHeight="1" x14ac:dyDescent="0.35">
      <c r="A617" s="119" t="str">
        <f>'Matriz Nº1 Identificación'!A617</f>
        <v>68. 5</v>
      </c>
      <c r="B617" s="120" t="str">
        <f>IF('Matriz Nº1 Identificación'!B617&lt;&gt;"",'Matriz Nº1 Identificación'!F617,"")</f>
        <v/>
      </c>
      <c r="C617" s="127"/>
      <c r="D617" s="127"/>
      <c r="E617" s="120" t="str">
        <f>IFERROR(IF((VLOOKUP(C617,'Tabla 2-3-4-5'!$C$11:$D$13,2,FALSE)*(VLOOKUP('Matriz Nº2 Análisis'!D617,'Tabla 2-3-4-5'!$C$11:$D$13,2,FALSE)))&lt;3,"BAJO",IF((VLOOKUP(C617,'Tabla 2-3-4-5'!$C$11:$D$13,2,FALSE)*(VLOOKUP('Matriz Nº2 Análisis'!D617,'Tabla 2-3-4-5'!$C$11:$D$13,2,FALSE)))&gt;5,"ALTO","MEDIO")),"")</f>
        <v/>
      </c>
      <c r="F617" s="121" t="str">
        <f>IF(B617&lt;&gt;"",'Matriz Nº1 Identificación'!E617,"")</f>
        <v/>
      </c>
      <c r="G617" s="127"/>
      <c r="H617" s="127"/>
      <c r="I617" s="120" t="str">
        <f>IFERROR(IF((VLOOKUP(G617,'Tabla 2-3-4-5'!$C$11:$D$13,2,FALSE)*(VLOOKUP('Matriz Nº2 Análisis'!H617,'Tabla 2-3-4-5'!$C$11:$D$13,2,FALSE)))&lt;3,"BAJO",IF((VLOOKUP(G617,'Tabla 2-3-4-5'!$C$11:$D$13,2,FALSE)*(VLOOKUP('Matriz Nº2 Análisis'!H617,'Tabla 2-3-4-5'!$C$11:$D$13,2,FALSE)))&gt;5,"ALTO","MEDIO")),"")</f>
        <v/>
      </c>
      <c r="J617" s="2"/>
      <c r="K617" s="3"/>
      <c r="N617" s="3"/>
      <c r="O617" s="3"/>
      <c r="P617" s="3"/>
      <c r="Q617" s="3"/>
      <c r="R617" s="3"/>
      <c r="S617" s="3"/>
      <c r="T617" s="3"/>
      <c r="U617" s="3"/>
      <c r="V617" s="3"/>
      <c r="W617" s="3"/>
      <c r="X617" s="3"/>
      <c r="Y617" s="3"/>
      <c r="Z617" s="3"/>
      <c r="AA617" s="3"/>
      <c r="AB617" s="3"/>
      <c r="AC617" s="3"/>
    </row>
    <row r="618" spans="1:29" ht="83.25" customHeight="1" x14ac:dyDescent="0.35">
      <c r="A618" s="119" t="str">
        <f>'Matriz Nº1 Identificación'!A618</f>
        <v>68. 6</v>
      </c>
      <c r="B618" s="120" t="str">
        <f>IF('Matriz Nº1 Identificación'!B618&lt;&gt;"",'Matriz Nº1 Identificación'!F618,"")</f>
        <v/>
      </c>
      <c r="C618" s="127"/>
      <c r="D618" s="127"/>
      <c r="E618" s="120" t="str">
        <f>IFERROR(IF((VLOOKUP(C618,'Tabla 2-3-4-5'!$C$11:$D$13,2,FALSE)*(VLOOKUP('Matriz Nº2 Análisis'!D618,'Tabla 2-3-4-5'!$C$11:$D$13,2,FALSE)))&lt;3,"BAJO",IF((VLOOKUP(C618,'Tabla 2-3-4-5'!$C$11:$D$13,2,FALSE)*(VLOOKUP('Matriz Nº2 Análisis'!D618,'Tabla 2-3-4-5'!$C$11:$D$13,2,FALSE)))&gt;5,"ALTO","MEDIO")),"")</f>
        <v/>
      </c>
      <c r="F618" s="121" t="str">
        <f>IF(B618&lt;&gt;"",'Matriz Nº1 Identificación'!E618,"")</f>
        <v/>
      </c>
      <c r="G618" s="127"/>
      <c r="H618" s="127"/>
      <c r="I618" s="120" t="str">
        <f>IFERROR(IF((VLOOKUP(G618,'Tabla 2-3-4-5'!$C$11:$D$13,2,FALSE)*(VLOOKUP('Matriz Nº2 Análisis'!H618,'Tabla 2-3-4-5'!$C$11:$D$13,2,FALSE)))&lt;3,"BAJO",IF((VLOOKUP(G618,'Tabla 2-3-4-5'!$C$11:$D$13,2,FALSE)*(VLOOKUP('Matriz Nº2 Análisis'!H618,'Tabla 2-3-4-5'!$C$11:$D$13,2,FALSE)))&gt;5,"ALTO","MEDIO")),"")</f>
        <v/>
      </c>
      <c r="J618" s="2"/>
      <c r="K618" s="3"/>
      <c r="N618" s="3"/>
      <c r="O618" s="3"/>
      <c r="P618" s="3"/>
      <c r="Q618" s="3"/>
      <c r="R618" s="3"/>
      <c r="S618" s="3"/>
      <c r="T618" s="3"/>
      <c r="U618" s="3"/>
      <c r="V618" s="3"/>
      <c r="W618" s="3"/>
      <c r="X618" s="3"/>
      <c r="Y618" s="3"/>
      <c r="Z618" s="3"/>
      <c r="AA618" s="3"/>
      <c r="AB618" s="3"/>
      <c r="AC618" s="3"/>
    </row>
    <row r="619" spans="1:29" ht="83.25" customHeight="1" thickBot="1" x14ac:dyDescent="0.4">
      <c r="A619" s="119" t="str">
        <f>'Matriz Nº1 Identificación'!A619</f>
        <v>68. 7</v>
      </c>
      <c r="B619" s="120" t="str">
        <f>IF('Matriz Nº1 Identificación'!B619&lt;&gt;"",'Matriz Nº1 Identificación'!F619,"")</f>
        <v/>
      </c>
      <c r="C619" s="127"/>
      <c r="D619" s="127"/>
      <c r="E619" s="120" t="str">
        <f>IFERROR(IF((VLOOKUP(C619,'Tabla 2-3-4-5'!$C$11:$D$13,2,FALSE)*(VLOOKUP('Matriz Nº2 Análisis'!D619,'Tabla 2-3-4-5'!$C$11:$D$13,2,FALSE)))&lt;3,"BAJO",IF((VLOOKUP(C619,'Tabla 2-3-4-5'!$C$11:$D$13,2,FALSE)*(VLOOKUP('Matriz Nº2 Análisis'!D619,'Tabla 2-3-4-5'!$C$11:$D$13,2,FALSE)))&gt;5,"ALTO","MEDIO")),"")</f>
        <v/>
      </c>
      <c r="F619" s="121" t="str">
        <f>IF(B619&lt;&gt;"",'Matriz Nº1 Identificación'!E619,"")</f>
        <v/>
      </c>
      <c r="G619" s="127"/>
      <c r="H619" s="127"/>
      <c r="I619" s="120" t="str">
        <f>IFERROR(IF((VLOOKUP(G619,'Tabla 2-3-4-5'!$C$11:$D$13,2,FALSE)*(VLOOKUP('Matriz Nº2 Análisis'!H619,'Tabla 2-3-4-5'!$C$11:$D$13,2,FALSE)))&lt;3,"BAJO",IF((VLOOKUP(G619,'Tabla 2-3-4-5'!$C$11:$D$13,2,FALSE)*(VLOOKUP('Matriz Nº2 Análisis'!H619,'Tabla 2-3-4-5'!$C$11:$D$13,2,FALSE)))&gt;5,"ALTO","MEDIO")),"")</f>
        <v/>
      </c>
      <c r="J619" s="2"/>
      <c r="K619" s="3"/>
      <c r="N619" s="3"/>
      <c r="O619" s="3"/>
      <c r="P619" s="3"/>
      <c r="Q619" s="3"/>
      <c r="R619" s="3"/>
      <c r="S619" s="3"/>
      <c r="T619" s="3"/>
      <c r="U619" s="3"/>
      <c r="V619" s="3"/>
      <c r="W619" s="3"/>
      <c r="X619" s="3"/>
      <c r="Y619" s="3"/>
      <c r="Z619" s="3"/>
      <c r="AA619" s="3"/>
      <c r="AB619" s="3"/>
      <c r="AC619" s="3"/>
    </row>
    <row r="620" spans="1:29" ht="39.9" customHeight="1" thickBot="1" x14ac:dyDescent="0.4">
      <c r="A620" s="181" t="str">
        <f>'Matriz Nº1 Identificación'!A620</f>
        <v xml:space="preserve">Objetivo Estratégico: </v>
      </c>
      <c r="B620" s="477">
        <f>+'Matriz Nº1 Identificación'!B620:H620</f>
        <v>0</v>
      </c>
      <c r="C620" s="478"/>
      <c r="D620" s="478"/>
      <c r="E620" s="478"/>
      <c r="F620" s="478"/>
      <c r="G620" s="478"/>
      <c r="H620" s="478"/>
      <c r="I620" s="479"/>
      <c r="J620" s="117"/>
    </row>
    <row r="621" spans="1:29" ht="39.9" customHeight="1" x14ac:dyDescent="0.35">
      <c r="A621" s="182" t="str">
        <f>'Matriz Nº1 Identificación'!A621</f>
        <v>Objetivo táctico</v>
      </c>
      <c r="B621" s="480" t="str">
        <f>+'Matriz Nº1 Identificación'!B621:H621</f>
        <v xml:space="preserve">69. </v>
      </c>
      <c r="C621" s="481"/>
      <c r="D621" s="481"/>
      <c r="E621" s="481"/>
      <c r="F621" s="481"/>
      <c r="G621" s="481"/>
      <c r="H621" s="481"/>
      <c r="I621" s="482"/>
      <c r="J621" s="117"/>
    </row>
    <row r="622" spans="1:29" ht="83.25" customHeight="1" x14ac:dyDescent="0.35">
      <c r="A622" s="119" t="str">
        <f>'Matriz Nº1 Identificación'!A622</f>
        <v>69. 1</v>
      </c>
      <c r="B622" s="120" t="str">
        <f>IF('Matriz Nº1 Identificación'!B622&lt;&gt;"",'Matriz Nº1 Identificación'!F622,"")</f>
        <v/>
      </c>
      <c r="C622" s="127"/>
      <c r="D622" s="127"/>
      <c r="E622" s="120" t="str">
        <f>IFERROR(IF((VLOOKUP(C622,'Tabla 2-3-4-5'!$C$11:$D$13,2,FALSE)*(VLOOKUP('Matriz Nº2 Análisis'!D622,'Tabla 2-3-4-5'!$C$11:$D$13,2,FALSE)))&lt;3,"BAJO",IF((VLOOKUP(C622,'Tabla 2-3-4-5'!$C$11:$D$13,2,FALSE)*(VLOOKUP('Matriz Nº2 Análisis'!D622,'Tabla 2-3-4-5'!$C$11:$D$13,2,FALSE)))&gt;5,"ALTO","MEDIO")),"")</f>
        <v/>
      </c>
      <c r="F622" s="121" t="str">
        <f>IF(B622&lt;&gt;"",'Matriz Nº1 Identificación'!E622,"")</f>
        <v/>
      </c>
      <c r="G622" s="127"/>
      <c r="H622" s="127"/>
      <c r="I622" s="120" t="str">
        <f>IFERROR(IF((VLOOKUP(G622,'Tabla 2-3-4-5'!$C$11:$D$13,2,FALSE)*(VLOOKUP('Matriz Nº2 Análisis'!H622,'Tabla 2-3-4-5'!$C$11:$D$13,2,FALSE)))&lt;3,"BAJO",IF((VLOOKUP(G622,'Tabla 2-3-4-5'!$C$11:$D$13,2,FALSE)*(VLOOKUP('Matriz Nº2 Análisis'!H622,'Tabla 2-3-4-5'!$C$11:$D$13,2,FALSE)))&gt;5,"ALTO","MEDIO")),"")</f>
        <v/>
      </c>
      <c r="J622" s="2"/>
      <c r="K622" s="3"/>
      <c r="N622" s="3"/>
      <c r="O622" s="3"/>
      <c r="P622" s="3"/>
      <c r="Q622" s="3"/>
      <c r="R622" s="3"/>
      <c r="S622" s="3"/>
      <c r="T622" s="3"/>
      <c r="U622" s="3"/>
      <c r="V622" s="3"/>
      <c r="W622" s="3"/>
      <c r="X622" s="3"/>
      <c r="Y622" s="3"/>
      <c r="Z622" s="3"/>
      <c r="AA622" s="3"/>
      <c r="AB622" s="3"/>
      <c r="AC622" s="3"/>
    </row>
    <row r="623" spans="1:29" ht="83.25" customHeight="1" x14ac:dyDescent="0.35">
      <c r="A623" s="119" t="str">
        <f>'Matriz Nº1 Identificación'!A623</f>
        <v>69. 2</v>
      </c>
      <c r="B623" s="120" t="str">
        <f>IF('Matriz Nº1 Identificación'!B623&lt;&gt;"",'Matriz Nº1 Identificación'!F623,"")</f>
        <v/>
      </c>
      <c r="C623" s="127"/>
      <c r="D623" s="127"/>
      <c r="E623" s="120" t="str">
        <f>IFERROR(IF((VLOOKUP(C623,'Tabla 2-3-4-5'!$C$11:$D$13,2,FALSE)*(VLOOKUP('Matriz Nº2 Análisis'!D623,'Tabla 2-3-4-5'!$C$11:$D$13,2,FALSE)))&lt;3,"BAJO",IF((VLOOKUP(C623,'Tabla 2-3-4-5'!$C$11:$D$13,2,FALSE)*(VLOOKUP('Matriz Nº2 Análisis'!D623,'Tabla 2-3-4-5'!$C$11:$D$13,2,FALSE)))&gt;5,"ALTO","MEDIO")),"")</f>
        <v/>
      </c>
      <c r="F623" s="121" t="str">
        <f>IF(B623&lt;&gt;"",'Matriz Nº1 Identificación'!E623,"")</f>
        <v/>
      </c>
      <c r="G623" s="127"/>
      <c r="H623" s="127"/>
      <c r="I623" s="120" t="str">
        <f>IFERROR(IF((VLOOKUP(G623,'Tabla 2-3-4-5'!$C$11:$D$13,2,FALSE)*(VLOOKUP('Matriz Nº2 Análisis'!H623,'Tabla 2-3-4-5'!$C$11:$D$13,2,FALSE)))&lt;3,"BAJO",IF((VLOOKUP(G623,'Tabla 2-3-4-5'!$C$11:$D$13,2,FALSE)*(VLOOKUP('Matriz Nº2 Análisis'!H623,'Tabla 2-3-4-5'!$C$11:$D$13,2,FALSE)))&gt;5,"ALTO","MEDIO")),"")</f>
        <v/>
      </c>
      <c r="J623" s="2"/>
      <c r="K623" s="3"/>
      <c r="N623" s="3"/>
      <c r="O623" s="3"/>
      <c r="P623" s="3"/>
      <c r="Q623" s="3"/>
      <c r="R623" s="3"/>
      <c r="S623" s="3"/>
      <c r="T623" s="3"/>
      <c r="U623" s="3"/>
      <c r="V623" s="3"/>
      <c r="W623" s="3"/>
      <c r="X623" s="3"/>
      <c r="Y623" s="3"/>
      <c r="Z623" s="3"/>
      <c r="AA623" s="3"/>
      <c r="AB623" s="3"/>
      <c r="AC623" s="3"/>
    </row>
    <row r="624" spans="1:29" ht="83.25" customHeight="1" x14ac:dyDescent="0.35">
      <c r="A624" s="119" t="str">
        <f>'Matriz Nº1 Identificación'!A624</f>
        <v>69. 3</v>
      </c>
      <c r="B624" s="120" t="str">
        <f>IF('Matriz Nº1 Identificación'!B624&lt;&gt;"",'Matriz Nº1 Identificación'!F624,"")</f>
        <v/>
      </c>
      <c r="C624" s="127"/>
      <c r="D624" s="127"/>
      <c r="E624" s="120" t="str">
        <f>IFERROR(IF((VLOOKUP(C624,'Tabla 2-3-4-5'!$C$11:$D$13,2,FALSE)*(VLOOKUP('Matriz Nº2 Análisis'!D624,'Tabla 2-3-4-5'!$C$11:$D$13,2,FALSE)))&lt;3,"BAJO",IF((VLOOKUP(C624,'Tabla 2-3-4-5'!$C$11:$D$13,2,FALSE)*(VLOOKUP('Matriz Nº2 Análisis'!D624,'Tabla 2-3-4-5'!$C$11:$D$13,2,FALSE)))&gt;5,"ALTO","MEDIO")),"")</f>
        <v/>
      </c>
      <c r="F624" s="121" t="str">
        <f>IF(B624&lt;&gt;"",'Matriz Nº1 Identificación'!E624,"")</f>
        <v/>
      </c>
      <c r="G624" s="127"/>
      <c r="H624" s="127"/>
      <c r="I624" s="120" t="str">
        <f>IFERROR(IF((VLOOKUP(G624,'Tabla 2-3-4-5'!$C$11:$D$13,2,FALSE)*(VLOOKUP('Matriz Nº2 Análisis'!H624,'Tabla 2-3-4-5'!$C$11:$D$13,2,FALSE)))&lt;3,"BAJO",IF((VLOOKUP(G624,'Tabla 2-3-4-5'!$C$11:$D$13,2,FALSE)*(VLOOKUP('Matriz Nº2 Análisis'!H624,'Tabla 2-3-4-5'!$C$11:$D$13,2,FALSE)))&gt;5,"ALTO","MEDIO")),"")</f>
        <v/>
      </c>
      <c r="J624" s="2"/>
      <c r="K624" s="3"/>
      <c r="N624" s="3"/>
      <c r="O624" s="3"/>
      <c r="P624" s="3"/>
      <c r="Q624" s="3"/>
      <c r="R624" s="3"/>
      <c r="S624" s="3"/>
      <c r="T624" s="3"/>
      <c r="U624" s="3"/>
      <c r="V624" s="3"/>
      <c r="W624" s="3"/>
      <c r="X624" s="3"/>
      <c r="Y624" s="3"/>
      <c r="Z624" s="3"/>
      <c r="AA624" s="3"/>
      <c r="AB624" s="3"/>
      <c r="AC624" s="3"/>
    </row>
    <row r="625" spans="1:29" ht="83.25" customHeight="1" x14ac:dyDescent="0.35">
      <c r="A625" s="119" t="str">
        <f>'Matriz Nº1 Identificación'!A625</f>
        <v>69. 4</v>
      </c>
      <c r="B625" s="120" t="str">
        <f>IF('Matriz Nº1 Identificación'!B625&lt;&gt;"",'Matriz Nº1 Identificación'!F625,"")</f>
        <v/>
      </c>
      <c r="C625" s="127"/>
      <c r="D625" s="127"/>
      <c r="E625" s="120" t="str">
        <f>IFERROR(IF((VLOOKUP(C625,'Tabla 2-3-4-5'!$C$11:$D$13,2,FALSE)*(VLOOKUP('Matriz Nº2 Análisis'!D625,'Tabla 2-3-4-5'!$C$11:$D$13,2,FALSE)))&lt;3,"BAJO",IF((VLOOKUP(C625,'Tabla 2-3-4-5'!$C$11:$D$13,2,FALSE)*(VLOOKUP('Matriz Nº2 Análisis'!D625,'Tabla 2-3-4-5'!$C$11:$D$13,2,FALSE)))&gt;5,"ALTO","MEDIO")),"")</f>
        <v/>
      </c>
      <c r="F625" s="121" t="str">
        <f>IF(B625&lt;&gt;"",'Matriz Nº1 Identificación'!E625,"")</f>
        <v/>
      </c>
      <c r="G625" s="127"/>
      <c r="H625" s="127"/>
      <c r="I625" s="120" t="str">
        <f>IFERROR(IF((VLOOKUP(G625,'Tabla 2-3-4-5'!$C$11:$D$13,2,FALSE)*(VLOOKUP('Matriz Nº2 Análisis'!H625,'Tabla 2-3-4-5'!$C$11:$D$13,2,FALSE)))&lt;3,"BAJO",IF((VLOOKUP(G625,'Tabla 2-3-4-5'!$C$11:$D$13,2,FALSE)*(VLOOKUP('Matriz Nº2 Análisis'!H625,'Tabla 2-3-4-5'!$C$11:$D$13,2,FALSE)))&gt;5,"ALTO","MEDIO")),"")</f>
        <v/>
      </c>
      <c r="J625" s="2"/>
      <c r="K625" s="3"/>
      <c r="N625" s="3"/>
      <c r="O625" s="3"/>
      <c r="P625" s="3"/>
      <c r="Q625" s="3"/>
      <c r="R625" s="3"/>
      <c r="S625" s="3"/>
      <c r="T625" s="3"/>
      <c r="U625" s="3"/>
      <c r="V625" s="3"/>
      <c r="W625" s="3"/>
      <c r="X625" s="3"/>
      <c r="Y625" s="3"/>
      <c r="Z625" s="3"/>
      <c r="AA625" s="3"/>
      <c r="AB625" s="3"/>
      <c r="AC625" s="3"/>
    </row>
    <row r="626" spans="1:29" ht="83.25" customHeight="1" x14ac:dyDescent="0.35">
      <c r="A626" s="119" t="str">
        <f>'Matriz Nº1 Identificación'!A626</f>
        <v>69. 5</v>
      </c>
      <c r="B626" s="120" t="str">
        <f>IF('Matriz Nº1 Identificación'!B626&lt;&gt;"",'Matriz Nº1 Identificación'!F626,"")</f>
        <v/>
      </c>
      <c r="C626" s="127"/>
      <c r="D626" s="127"/>
      <c r="E626" s="120" t="str">
        <f>IFERROR(IF((VLOOKUP(C626,'Tabla 2-3-4-5'!$C$11:$D$13,2,FALSE)*(VLOOKUP('Matriz Nº2 Análisis'!D626,'Tabla 2-3-4-5'!$C$11:$D$13,2,FALSE)))&lt;3,"BAJO",IF((VLOOKUP(C626,'Tabla 2-3-4-5'!$C$11:$D$13,2,FALSE)*(VLOOKUP('Matriz Nº2 Análisis'!D626,'Tabla 2-3-4-5'!$C$11:$D$13,2,FALSE)))&gt;5,"ALTO","MEDIO")),"")</f>
        <v/>
      </c>
      <c r="F626" s="121" t="str">
        <f>IF(B626&lt;&gt;"",'Matriz Nº1 Identificación'!E626,"")</f>
        <v/>
      </c>
      <c r="G626" s="127"/>
      <c r="H626" s="127"/>
      <c r="I626" s="120" t="str">
        <f>IFERROR(IF((VLOOKUP(G626,'Tabla 2-3-4-5'!$C$11:$D$13,2,FALSE)*(VLOOKUP('Matriz Nº2 Análisis'!H626,'Tabla 2-3-4-5'!$C$11:$D$13,2,FALSE)))&lt;3,"BAJO",IF((VLOOKUP(G626,'Tabla 2-3-4-5'!$C$11:$D$13,2,FALSE)*(VLOOKUP('Matriz Nº2 Análisis'!H626,'Tabla 2-3-4-5'!$C$11:$D$13,2,FALSE)))&gt;5,"ALTO","MEDIO")),"")</f>
        <v/>
      </c>
      <c r="J626" s="2"/>
      <c r="K626" s="3"/>
      <c r="N626" s="3"/>
      <c r="O626" s="3"/>
      <c r="P626" s="3"/>
      <c r="Q626" s="3"/>
      <c r="R626" s="3"/>
      <c r="S626" s="3"/>
      <c r="T626" s="3"/>
      <c r="U626" s="3"/>
      <c r="V626" s="3"/>
      <c r="W626" s="3"/>
      <c r="X626" s="3"/>
      <c r="Y626" s="3"/>
      <c r="Z626" s="3"/>
      <c r="AA626" s="3"/>
      <c r="AB626" s="3"/>
      <c r="AC626" s="3"/>
    </row>
    <row r="627" spans="1:29" ht="83.25" customHeight="1" x14ac:dyDescent="0.35">
      <c r="A627" s="119" t="str">
        <f>'Matriz Nº1 Identificación'!A627</f>
        <v>69. 6</v>
      </c>
      <c r="B627" s="120" t="str">
        <f>IF('Matriz Nº1 Identificación'!B627&lt;&gt;"",'Matriz Nº1 Identificación'!F627,"")</f>
        <v/>
      </c>
      <c r="C627" s="127"/>
      <c r="D627" s="127"/>
      <c r="E627" s="120" t="str">
        <f>IFERROR(IF((VLOOKUP(C627,'Tabla 2-3-4-5'!$C$11:$D$13,2,FALSE)*(VLOOKUP('Matriz Nº2 Análisis'!D627,'Tabla 2-3-4-5'!$C$11:$D$13,2,FALSE)))&lt;3,"BAJO",IF((VLOOKUP(C627,'Tabla 2-3-4-5'!$C$11:$D$13,2,FALSE)*(VLOOKUP('Matriz Nº2 Análisis'!D627,'Tabla 2-3-4-5'!$C$11:$D$13,2,FALSE)))&gt;5,"ALTO","MEDIO")),"")</f>
        <v/>
      </c>
      <c r="F627" s="121" t="str">
        <f>IF(B627&lt;&gt;"",'Matriz Nº1 Identificación'!E627,"")</f>
        <v/>
      </c>
      <c r="G627" s="127"/>
      <c r="H627" s="127"/>
      <c r="I627" s="120" t="str">
        <f>IFERROR(IF((VLOOKUP(G627,'Tabla 2-3-4-5'!$C$11:$D$13,2,FALSE)*(VLOOKUP('Matriz Nº2 Análisis'!H627,'Tabla 2-3-4-5'!$C$11:$D$13,2,FALSE)))&lt;3,"BAJO",IF((VLOOKUP(G627,'Tabla 2-3-4-5'!$C$11:$D$13,2,FALSE)*(VLOOKUP('Matriz Nº2 Análisis'!H627,'Tabla 2-3-4-5'!$C$11:$D$13,2,FALSE)))&gt;5,"ALTO","MEDIO")),"")</f>
        <v/>
      </c>
      <c r="J627" s="2"/>
      <c r="K627" s="3"/>
      <c r="N627" s="3"/>
      <c r="O627" s="3"/>
      <c r="P627" s="3"/>
      <c r="Q627" s="3"/>
      <c r="R627" s="3"/>
      <c r="S627" s="3"/>
      <c r="T627" s="3"/>
      <c r="U627" s="3"/>
      <c r="V627" s="3"/>
      <c r="W627" s="3"/>
      <c r="X627" s="3"/>
      <c r="Y627" s="3"/>
      <c r="Z627" s="3"/>
      <c r="AA627" s="3"/>
      <c r="AB627" s="3"/>
      <c r="AC627" s="3"/>
    </row>
    <row r="628" spans="1:29" ht="83.25" customHeight="1" thickBot="1" x14ac:dyDescent="0.4">
      <c r="A628" s="119" t="str">
        <f>'Matriz Nº1 Identificación'!A628</f>
        <v>69. 7</v>
      </c>
      <c r="B628" s="120" t="str">
        <f>IF('Matriz Nº1 Identificación'!B628&lt;&gt;"",'Matriz Nº1 Identificación'!F628,"")</f>
        <v/>
      </c>
      <c r="C628" s="127"/>
      <c r="D628" s="127"/>
      <c r="E628" s="120" t="str">
        <f>IFERROR(IF((VLOOKUP(C628,'Tabla 2-3-4-5'!$C$11:$D$13,2,FALSE)*(VLOOKUP('Matriz Nº2 Análisis'!D628,'Tabla 2-3-4-5'!$C$11:$D$13,2,FALSE)))&lt;3,"BAJO",IF((VLOOKUP(C628,'Tabla 2-3-4-5'!$C$11:$D$13,2,FALSE)*(VLOOKUP('Matriz Nº2 Análisis'!D628,'Tabla 2-3-4-5'!$C$11:$D$13,2,FALSE)))&gt;5,"ALTO","MEDIO")),"")</f>
        <v/>
      </c>
      <c r="F628" s="121" t="str">
        <f>IF(B628&lt;&gt;"",'Matriz Nº1 Identificación'!E628,"")</f>
        <v/>
      </c>
      <c r="G628" s="127"/>
      <c r="H628" s="127"/>
      <c r="I628" s="120" t="str">
        <f>IFERROR(IF((VLOOKUP(G628,'Tabla 2-3-4-5'!$C$11:$D$13,2,FALSE)*(VLOOKUP('Matriz Nº2 Análisis'!H628,'Tabla 2-3-4-5'!$C$11:$D$13,2,FALSE)))&lt;3,"BAJO",IF((VLOOKUP(G628,'Tabla 2-3-4-5'!$C$11:$D$13,2,FALSE)*(VLOOKUP('Matriz Nº2 Análisis'!H628,'Tabla 2-3-4-5'!$C$11:$D$13,2,FALSE)))&gt;5,"ALTO","MEDIO")),"")</f>
        <v/>
      </c>
      <c r="J628" s="2"/>
      <c r="K628" s="3"/>
      <c r="N628" s="3"/>
      <c r="O628" s="3"/>
      <c r="P628" s="3"/>
      <c r="Q628" s="3"/>
      <c r="R628" s="3"/>
      <c r="S628" s="3"/>
      <c r="T628" s="3"/>
      <c r="U628" s="3"/>
      <c r="V628" s="3"/>
      <c r="W628" s="3"/>
      <c r="X628" s="3"/>
      <c r="Y628" s="3"/>
      <c r="Z628" s="3"/>
      <c r="AA628" s="3"/>
      <c r="AB628" s="3"/>
      <c r="AC628" s="3"/>
    </row>
    <row r="629" spans="1:29" ht="39.9" customHeight="1" thickBot="1" x14ac:dyDescent="0.4">
      <c r="A629" s="181" t="str">
        <f>'Matriz Nº1 Identificación'!A629</f>
        <v xml:space="preserve">Objetivo Estratégico: </v>
      </c>
      <c r="B629" s="477">
        <f>+'Matriz Nº1 Identificación'!B629:H629</f>
        <v>0</v>
      </c>
      <c r="C629" s="478"/>
      <c r="D629" s="478"/>
      <c r="E629" s="478"/>
      <c r="F629" s="478"/>
      <c r="G629" s="478"/>
      <c r="H629" s="478"/>
      <c r="I629" s="479"/>
      <c r="J629" s="117"/>
    </row>
    <row r="630" spans="1:29" ht="39.9" customHeight="1" x14ac:dyDescent="0.35">
      <c r="A630" s="182" t="str">
        <f>'Matriz Nº1 Identificación'!A630</f>
        <v>Objetivo táctico</v>
      </c>
      <c r="B630" s="480" t="str">
        <f>+'Matriz Nº1 Identificación'!B630:H630</f>
        <v xml:space="preserve">70. </v>
      </c>
      <c r="C630" s="481"/>
      <c r="D630" s="481"/>
      <c r="E630" s="481"/>
      <c r="F630" s="481"/>
      <c r="G630" s="481"/>
      <c r="H630" s="481"/>
      <c r="I630" s="482"/>
      <c r="J630" s="117"/>
    </row>
    <row r="631" spans="1:29" ht="83.25" customHeight="1" x14ac:dyDescent="0.35">
      <c r="A631" s="119" t="str">
        <f>'Matriz Nº1 Identificación'!A631</f>
        <v>70. 1</v>
      </c>
      <c r="B631" s="120" t="str">
        <f>IF('Matriz Nº1 Identificación'!B631&lt;&gt;"",'Matriz Nº1 Identificación'!F631,"")</f>
        <v/>
      </c>
      <c r="C631" s="127"/>
      <c r="D631" s="127"/>
      <c r="E631" s="120" t="str">
        <f>IFERROR(IF((VLOOKUP(C631,'Tabla 2-3-4-5'!$C$11:$D$13,2,FALSE)*(VLOOKUP('Matriz Nº2 Análisis'!D631,'Tabla 2-3-4-5'!$C$11:$D$13,2,FALSE)))&lt;3,"BAJO",IF((VLOOKUP(C631,'Tabla 2-3-4-5'!$C$11:$D$13,2,FALSE)*(VLOOKUP('Matriz Nº2 Análisis'!D631,'Tabla 2-3-4-5'!$C$11:$D$13,2,FALSE)))&gt;5,"ALTO","MEDIO")),"")</f>
        <v/>
      </c>
      <c r="F631" s="121" t="str">
        <f>IF(B631&lt;&gt;"",'Matriz Nº1 Identificación'!E631,"")</f>
        <v/>
      </c>
      <c r="G631" s="127"/>
      <c r="H631" s="127"/>
      <c r="I631" s="120" t="str">
        <f>IFERROR(IF((VLOOKUP(G631,'Tabla 2-3-4-5'!$C$11:$D$13,2,FALSE)*(VLOOKUP('Matriz Nº2 Análisis'!H631,'Tabla 2-3-4-5'!$C$11:$D$13,2,FALSE)))&lt;3,"BAJO",IF((VLOOKUP(G631,'Tabla 2-3-4-5'!$C$11:$D$13,2,FALSE)*(VLOOKUP('Matriz Nº2 Análisis'!H631,'Tabla 2-3-4-5'!$C$11:$D$13,2,FALSE)))&gt;5,"ALTO","MEDIO")),"")</f>
        <v/>
      </c>
      <c r="J631" s="2"/>
      <c r="K631" s="3"/>
      <c r="N631" s="3"/>
      <c r="O631" s="3"/>
      <c r="P631" s="3"/>
      <c r="Q631" s="3"/>
      <c r="R631" s="3"/>
      <c r="S631" s="3"/>
      <c r="T631" s="3"/>
      <c r="U631" s="3"/>
      <c r="V631" s="3"/>
      <c r="W631" s="3"/>
      <c r="X631" s="3"/>
      <c r="Y631" s="3"/>
      <c r="Z631" s="3"/>
      <c r="AA631" s="3"/>
      <c r="AB631" s="3"/>
      <c r="AC631" s="3"/>
    </row>
    <row r="632" spans="1:29" ht="83.25" customHeight="1" x14ac:dyDescent="0.35">
      <c r="A632" s="119" t="str">
        <f>'Matriz Nº1 Identificación'!A632</f>
        <v>70. 2</v>
      </c>
      <c r="B632" s="120" t="str">
        <f>IF('Matriz Nº1 Identificación'!B632&lt;&gt;"",'Matriz Nº1 Identificación'!F632,"")</f>
        <v/>
      </c>
      <c r="C632" s="127"/>
      <c r="D632" s="127"/>
      <c r="E632" s="120" t="str">
        <f>IFERROR(IF((VLOOKUP(C632,'Tabla 2-3-4-5'!$C$11:$D$13,2,FALSE)*(VLOOKUP('Matriz Nº2 Análisis'!D632,'Tabla 2-3-4-5'!$C$11:$D$13,2,FALSE)))&lt;3,"BAJO",IF((VLOOKUP(C632,'Tabla 2-3-4-5'!$C$11:$D$13,2,FALSE)*(VLOOKUP('Matriz Nº2 Análisis'!D632,'Tabla 2-3-4-5'!$C$11:$D$13,2,FALSE)))&gt;5,"ALTO","MEDIO")),"")</f>
        <v/>
      </c>
      <c r="F632" s="121" t="str">
        <f>IF(B632&lt;&gt;"",'Matriz Nº1 Identificación'!E632,"")</f>
        <v/>
      </c>
      <c r="G632" s="127"/>
      <c r="H632" s="127"/>
      <c r="I632" s="120" t="str">
        <f>IFERROR(IF((VLOOKUP(G632,'Tabla 2-3-4-5'!$C$11:$D$13,2,FALSE)*(VLOOKUP('Matriz Nº2 Análisis'!H632,'Tabla 2-3-4-5'!$C$11:$D$13,2,FALSE)))&lt;3,"BAJO",IF((VLOOKUP(G632,'Tabla 2-3-4-5'!$C$11:$D$13,2,FALSE)*(VLOOKUP('Matriz Nº2 Análisis'!H632,'Tabla 2-3-4-5'!$C$11:$D$13,2,FALSE)))&gt;5,"ALTO","MEDIO")),"")</f>
        <v/>
      </c>
      <c r="J632" s="2"/>
      <c r="K632" s="3"/>
      <c r="N632" s="3"/>
      <c r="O632" s="3"/>
      <c r="P632" s="3"/>
      <c r="Q632" s="3"/>
      <c r="R632" s="3"/>
      <c r="S632" s="3"/>
      <c r="T632" s="3"/>
      <c r="U632" s="3"/>
      <c r="V632" s="3"/>
      <c r="W632" s="3"/>
      <c r="X632" s="3"/>
      <c r="Y632" s="3"/>
      <c r="Z632" s="3"/>
      <c r="AA632" s="3"/>
      <c r="AB632" s="3"/>
      <c r="AC632" s="3"/>
    </row>
    <row r="633" spans="1:29" ht="83.25" customHeight="1" x14ac:dyDescent="0.35">
      <c r="A633" s="119" t="str">
        <f>'Matriz Nº1 Identificación'!A633</f>
        <v>70. 3</v>
      </c>
      <c r="B633" s="120" t="str">
        <f>IF('Matriz Nº1 Identificación'!B633&lt;&gt;"",'Matriz Nº1 Identificación'!F633,"")</f>
        <v/>
      </c>
      <c r="C633" s="127"/>
      <c r="D633" s="127"/>
      <c r="E633" s="120" t="str">
        <f>IFERROR(IF((VLOOKUP(C633,'Tabla 2-3-4-5'!$C$11:$D$13,2,FALSE)*(VLOOKUP('Matriz Nº2 Análisis'!D633,'Tabla 2-3-4-5'!$C$11:$D$13,2,FALSE)))&lt;3,"BAJO",IF((VLOOKUP(C633,'Tabla 2-3-4-5'!$C$11:$D$13,2,FALSE)*(VLOOKUP('Matriz Nº2 Análisis'!D633,'Tabla 2-3-4-5'!$C$11:$D$13,2,FALSE)))&gt;5,"ALTO","MEDIO")),"")</f>
        <v/>
      </c>
      <c r="F633" s="121" t="str">
        <f>IF(B633&lt;&gt;"",'Matriz Nº1 Identificación'!E633,"")</f>
        <v/>
      </c>
      <c r="G633" s="127"/>
      <c r="H633" s="127"/>
      <c r="I633" s="120" t="str">
        <f>IFERROR(IF((VLOOKUP(G633,'Tabla 2-3-4-5'!$C$11:$D$13,2,FALSE)*(VLOOKUP('Matriz Nº2 Análisis'!H633,'Tabla 2-3-4-5'!$C$11:$D$13,2,FALSE)))&lt;3,"BAJO",IF((VLOOKUP(G633,'Tabla 2-3-4-5'!$C$11:$D$13,2,FALSE)*(VLOOKUP('Matriz Nº2 Análisis'!H633,'Tabla 2-3-4-5'!$C$11:$D$13,2,FALSE)))&gt;5,"ALTO","MEDIO")),"")</f>
        <v/>
      </c>
      <c r="J633" s="2"/>
      <c r="K633" s="3"/>
      <c r="N633" s="3"/>
      <c r="O633" s="3"/>
      <c r="P633" s="3"/>
      <c r="Q633" s="3"/>
      <c r="R633" s="3"/>
      <c r="S633" s="3"/>
      <c r="T633" s="3"/>
      <c r="U633" s="3"/>
      <c r="V633" s="3"/>
      <c r="W633" s="3"/>
      <c r="X633" s="3"/>
      <c r="Y633" s="3"/>
      <c r="Z633" s="3"/>
      <c r="AA633" s="3"/>
      <c r="AB633" s="3"/>
      <c r="AC633" s="3"/>
    </row>
    <row r="634" spans="1:29" ht="83.25" customHeight="1" x14ac:dyDescent="0.35">
      <c r="A634" s="119" t="str">
        <f>'Matriz Nº1 Identificación'!A634</f>
        <v>70. 4</v>
      </c>
      <c r="B634" s="120" t="str">
        <f>IF('Matriz Nº1 Identificación'!B634&lt;&gt;"",'Matriz Nº1 Identificación'!F634,"")</f>
        <v/>
      </c>
      <c r="C634" s="127"/>
      <c r="D634" s="127"/>
      <c r="E634" s="120" t="str">
        <f>IFERROR(IF((VLOOKUP(C634,'Tabla 2-3-4-5'!$C$11:$D$13,2,FALSE)*(VLOOKUP('Matriz Nº2 Análisis'!D634,'Tabla 2-3-4-5'!$C$11:$D$13,2,FALSE)))&lt;3,"BAJO",IF((VLOOKUP(C634,'Tabla 2-3-4-5'!$C$11:$D$13,2,FALSE)*(VLOOKUP('Matriz Nº2 Análisis'!D634,'Tabla 2-3-4-5'!$C$11:$D$13,2,FALSE)))&gt;5,"ALTO","MEDIO")),"")</f>
        <v/>
      </c>
      <c r="F634" s="121" t="str">
        <f>IF(B634&lt;&gt;"",'Matriz Nº1 Identificación'!E634,"")</f>
        <v/>
      </c>
      <c r="G634" s="127"/>
      <c r="H634" s="127"/>
      <c r="I634" s="120" t="str">
        <f>IFERROR(IF((VLOOKUP(G634,'Tabla 2-3-4-5'!$C$11:$D$13,2,FALSE)*(VLOOKUP('Matriz Nº2 Análisis'!H634,'Tabla 2-3-4-5'!$C$11:$D$13,2,FALSE)))&lt;3,"BAJO",IF((VLOOKUP(G634,'Tabla 2-3-4-5'!$C$11:$D$13,2,FALSE)*(VLOOKUP('Matriz Nº2 Análisis'!H634,'Tabla 2-3-4-5'!$C$11:$D$13,2,FALSE)))&gt;5,"ALTO","MEDIO")),"")</f>
        <v/>
      </c>
      <c r="J634" s="2"/>
      <c r="K634" s="3"/>
      <c r="N634" s="3"/>
      <c r="O634" s="3"/>
      <c r="P634" s="3"/>
      <c r="Q634" s="3"/>
      <c r="R634" s="3"/>
      <c r="S634" s="3"/>
      <c r="T634" s="3"/>
      <c r="U634" s="3"/>
      <c r="V634" s="3"/>
      <c r="W634" s="3"/>
      <c r="X634" s="3"/>
      <c r="Y634" s="3"/>
      <c r="Z634" s="3"/>
      <c r="AA634" s="3"/>
      <c r="AB634" s="3"/>
      <c r="AC634" s="3"/>
    </row>
    <row r="635" spans="1:29" ht="83.25" customHeight="1" x14ac:dyDescent="0.35">
      <c r="A635" s="119" t="str">
        <f>'Matriz Nº1 Identificación'!A635</f>
        <v>70. 5</v>
      </c>
      <c r="B635" s="120" t="str">
        <f>IF('Matriz Nº1 Identificación'!B635&lt;&gt;"",'Matriz Nº1 Identificación'!F635,"")</f>
        <v/>
      </c>
      <c r="C635" s="127"/>
      <c r="D635" s="127"/>
      <c r="E635" s="120" t="str">
        <f>IFERROR(IF((VLOOKUP(C635,'Tabla 2-3-4-5'!$C$11:$D$13,2,FALSE)*(VLOOKUP('Matriz Nº2 Análisis'!D635,'Tabla 2-3-4-5'!$C$11:$D$13,2,FALSE)))&lt;3,"BAJO",IF((VLOOKUP(C635,'Tabla 2-3-4-5'!$C$11:$D$13,2,FALSE)*(VLOOKUP('Matriz Nº2 Análisis'!D635,'Tabla 2-3-4-5'!$C$11:$D$13,2,FALSE)))&gt;5,"ALTO","MEDIO")),"")</f>
        <v/>
      </c>
      <c r="F635" s="121" t="str">
        <f>IF(B635&lt;&gt;"",'Matriz Nº1 Identificación'!E635,"")</f>
        <v/>
      </c>
      <c r="G635" s="127"/>
      <c r="H635" s="127"/>
      <c r="I635" s="120" t="str">
        <f>IFERROR(IF((VLOOKUP(G635,'Tabla 2-3-4-5'!$C$11:$D$13,2,FALSE)*(VLOOKUP('Matriz Nº2 Análisis'!H635,'Tabla 2-3-4-5'!$C$11:$D$13,2,FALSE)))&lt;3,"BAJO",IF((VLOOKUP(G635,'Tabla 2-3-4-5'!$C$11:$D$13,2,FALSE)*(VLOOKUP('Matriz Nº2 Análisis'!H635,'Tabla 2-3-4-5'!$C$11:$D$13,2,FALSE)))&gt;5,"ALTO","MEDIO")),"")</f>
        <v/>
      </c>
      <c r="J635" s="2"/>
      <c r="K635" s="3"/>
      <c r="N635" s="3"/>
      <c r="O635" s="3"/>
      <c r="P635" s="3"/>
      <c r="Q635" s="3"/>
      <c r="R635" s="3"/>
      <c r="S635" s="3"/>
      <c r="T635" s="3"/>
      <c r="U635" s="3"/>
      <c r="V635" s="3"/>
      <c r="W635" s="3"/>
      <c r="X635" s="3"/>
      <c r="Y635" s="3"/>
      <c r="Z635" s="3"/>
      <c r="AA635" s="3"/>
      <c r="AB635" s="3"/>
      <c r="AC635" s="3"/>
    </row>
    <row r="636" spans="1:29" ht="83.25" customHeight="1" x14ac:dyDescent="0.35">
      <c r="A636" s="119" t="str">
        <f>'Matriz Nº1 Identificación'!A636</f>
        <v>70. 6</v>
      </c>
      <c r="B636" s="120" t="str">
        <f>IF('Matriz Nº1 Identificación'!B636&lt;&gt;"",'Matriz Nº1 Identificación'!F636,"")</f>
        <v/>
      </c>
      <c r="C636" s="127"/>
      <c r="D636" s="127"/>
      <c r="E636" s="120" t="str">
        <f>IFERROR(IF((VLOOKUP(C636,'Tabla 2-3-4-5'!$C$11:$D$13,2,FALSE)*(VLOOKUP('Matriz Nº2 Análisis'!D636,'Tabla 2-3-4-5'!$C$11:$D$13,2,FALSE)))&lt;3,"BAJO",IF((VLOOKUP(C636,'Tabla 2-3-4-5'!$C$11:$D$13,2,FALSE)*(VLOOKUP('Matriz Nº2 Análisis'!D636,'Tabla 2-3-4-5'!$C$11:$D$13,2,FALSE)))&gt;5,"ALTO","MEDIO")),"")</f>
        <v/>
      </c>
      <c r="F636" s="121" t="str">
        <f>IF(B636&lt;&gt;"",'Matriz Nº1 Identificación'!E636,"")</f>
        <v/>
      </c>
      <c r="G636" s="127"/>
      <c r="H636" s="127"/>
      <c r="I636" s="120" t="str">
        <f>IFERROR(IF((VLOOKUP(G636,'Tabla 2-3-4-5'!$C$11:$D$13,2,FALSE)*(VLOOKUP('Matriz Nº2 Análisis'!H636,'Tabla 2-3-4-5'!$C$11:$D$13,2,FALSE)))&lt;3,"BAJO",IF((VLOOKUP(G636,'Tabla 2-3-4-5'!$C$11:$D$13,2,FALSE)*(VLOOKUP('Matriz Nº2 Análisis'!H636,'Tabla 2-3-4-5'!$C$11:$D$13,2,FALSE)))&gt;5,"ALTO","MEDIO")),"")</f>
        <v/>
      </c>
      <c r="J636" s="2"/>
      <c r="K636" s="3"/>
      <c r="N636" s="3"/>
      <c r="O636" s="3"/>
      <c r="P636" s="3"/>
      <c r="Q636" s="3"/>
      <c r="R636" s="3"/>
      <c r="S636" s="3"/>
      <c r="T636" s="3"/>
      <c r="U636" s="3"/>
      <c r="V636" s="3"/>
      <c r="W636" s="3"/>
      <c r="X636" s="3"/>
      <c r="Y636" s="3"/>
      <c r="Z636" s="3"/>
      <c r="AA636" s="3"/>
      <c r="AB636" s="3"/>
      <c r="AC636" s="3"/>
    </row>
    <row r="637" spans="1:29" ht="83.25" customHeight="1" thickBot="1" x14ac:dyDescent="0.4">
      <c r="A637" s="119" t="str">
        <f>'Matriz Nº1 Identificación'!A637</f>
        <v>70. 7</v>
      </c>
      <c r="B637" s="120" t="str">
        <f>IF('Matriz Nº1 Identificación'!B637&lt;&gt;"",'Matriz Nº1 Identificación'!F637,"")</f>
        <v/>
      </c>
      <c r="C637" s="127"/>
      <c r="D637" s="127"/>
      <c r="E637" s="120" t="str">
        <f>IFERROR(IF((VLOOKUP(C637,'Tabla 2-3-4-5'!$C$11:$D$13,2,FALSE)*(VLOOKUP('Matriz Nº2 Análisis'!D637,'Tabla 2-3-4-5'!$C$11:$D$13,2,FALSE)))&lt;3,"BAJO",IF((VLOOKUP(C637,'Tabla 2-3-4-5'!$C$11:$D$13,2,FALSE)*(VLOOKUP('Matriz Nº2 Análisis'!D637,'Tabla 2-3-4-5'!$C$11:$D$13,2,FALSE)))&gt;5,"ALTO","MEDIO")),"")</f>
        <v/>
      </c>
      <c r="F637" s="121" t="str">
        <f>IF(B637&lt;&gt;"",'Matriz Nº1 Identificación'!E637,"")</f>
        <v/>
      </c>
      <c r="G637" s="127"/>
      <c r="H637" s="127"/>
      <c r="I637" s="120" t="str">
        <f>IFERROR(IF((VLOOKUP(G637,'Tabla 2-3-4-5'!$C$11:$D$13,2,FALSE)*(VLOOKUP('Matriz Nº2 Análisis'!H637,'Tabla 2-3-4-5'!$C$11:$D$13,2,FALSE)))&lt;3,"BAJO",IF((VLOOKUP(G637,'Tabla 2-3-4-5'!$C$11:$D$13,2,FALSE)*(VLOOKUP('Matriz Nº2 Análisis'!H637,'Tabla 2-3-4-5'!$C$11:$D$13,2,FALSE)))&gt;5,"ALTO","MEDIO")),"")</f>
        <v/>
      </c>
      <c r="J637" s="2"/>
      <c r="K637" s="3"/>
      <c r="N637" s="3"/>
      <c r="O637" s="3"/>
      <c r="P637" s="3"/>
      <c r="Q637" s="3"/>
      <c r="R637" s="3"/>
      <c r="S637" s="3"/>
      <c r="T637" s="3"/>
      <c r="U637" s="3"/>
      <c r="V637" s="3"/>
      <c r="W637" s="3"/>
      <c r="X637" s="3"/>
      <c r="Y637" s="3"/>
      <c r="Z637" s="3"/>
      <c r="AA637" s="3"/>
      <c r="AB637" s="3"/>
      <c r="AC637" s="3"/>
    </row>
    <row r="638" spans="1:29" ht="39.9" customHeight="1" thickBot="1" x14ac:dyDescent="0.4">
      <c r="A638" s="181" t="str">
        <f>'Matriz Nº1 Identificación'!A638</f>
        <v xml:space="preserve">Objetivo Estratégico: </v>
      </c>
      <c r="B638" s="477">
        <f>+'Matriz Nº1 Identificación'!B638:H638</f>
        <v>0</v>
      </c>
      <c r="C638" s="478"/>
      <c r="D638" s="478"/>
      <c r="E638" s="478"/>
      <c r="F638" s="478"/>
      <c r="G638" s="478"/>
      <c r="H638" s="478"/>
      <c r="I638" s="479"/>
      <c r="J638" s="117"/>
    </row>
    <row r="639" spans="1:29" ht="39.9" customHeight="1" x14ac:dyDescent="0.35">
      <c r="A639" s="182" t="str">
        <f>'Matriz Nº1 Identificación'!A639</f>
        <v>Objetivo táctico</v>
      </c>
      <c r="B639" s="480" t="str">
        <f>+'Matriz Nº1 Identificación'!B639:H639</f>
        <v xml:space="preserve">71. </v>
      </c>
      <c r="C639" s="481"/>
      <c r="D639" s="481"/>
      <c r="E639" s="481"/>
      <c r="F639" s="481"/>
      <c r="G639" s="481"/>
      <c r="H639" s="481"/>
      <c r="I639" s="482"/>
      <c r="J639" s="117"/>
    </row>
    <row r="640" spans="1:29" ht="83.25" customHeight="1" x14ac:dyDescent="0.35">
      <c r="A640" s="119" t="str">
        <f>'Matriz Nº1 Identificación'!A640</f>
        <v>71. 1</v>
      </c>
      <c r="B640" s="120" t="str">
        <f>IF('Matriz Nº1 Identificación'!B640&lt;&gt;"",'Matriz Nº1 Identificación'!F640,"")</f>
        <v/>
      </c>
      <c r="C640" s="127"/>
      <c r="D640" s="127"/>
      <c r="E640" s="120" t="str">
        <f>IFERROR(IF((VLOOKUP(C640,'Tabla 2-3-4-5'!$C$11:$D$13,2,FALSE)*(VLOOKUP('Matriz Nº2 Análisis'!D640,'Tabla 2-3-4-5'!$C$11:$D$13,2,FALSE)))&lt;3,"BAJO",IF((VLOOKUP(C640,'Tabla 2-3-4-5'!$C$11:$D$13,2,FALSE)*(VLOOKUP('Matriz Nº2 Análisis'!D640,'Tabla 2-3-4-5'!$C$11:$D$13,2,FALSE)))&gt;5,"ALTO","MEDIO")),"")</f>
        <v/>
      </c>
      <c r="F640" s="121" t="str">
        <f>IF(B640&lt;&gt;"",'Matriz Nº1 Identificación'!E640,"")</f>
        <v/>
      </c>
      <c r="G640" s="127"/>
      <c r="H640" s="127"/>
      <c r="I640" s="120" t="str">
        <f>IFERROR(IF((VLOOKUP(G640,'Tabla 2-3-4-5'!$C$11:$D$13,2,FALSE)*(VLOOKUP('Matriz Nº2 Análisis'!H640,'Tabla 2-3-4-5'!$C$11:$D$13,2,FALSE)))&lt;3,"BAJO",IF((VLOOKUP(G640,'Tabla 2-3-4-5'!$C$11:$D$13,2,FALSE)*(VLOOKUP('Matriz Nº2 Análisis'!H640,'Tabla 2-3-4-5'!$C$11:$D$13,2,FALSE)))&gt;5,"ALTO","MEDIO")),"")</f>
        <v/>
      </c>
      <c r="J640" s="2"/>
      <c r="K640" s="3"/>
      <c r="N640" s="3"/>
      <c r="O640" s="3"/>
      <c r="P640" s="3"/>
      <c r="Q640" s="3"/>
      <c r="R640" s="3"/>
      <c r="S640" s="3"/>
      <c r="T640" s="3"/>
      <c r="U640" s="3"/>
      <c r="V640" s="3"/>
      <c r="W640" s="3"/>
      <c r="X640" s="3"/>
      <c r="Y640" s="3"/>
      <c r="Z640" s="3"/>
      <c r="AA640" s="3"/>
      <c r="AB640" s="3"/>
      <c r="AC640" s="3"/>
    </row>
    <row r="641" spans="1:29" ht="83.25" customHeight="1" x14ac:dyDescent="0.35">
      <c r="A641" s="119" t="str">
        <f>'Matriz Nº1 Identificación'!A641</f>
        <v>71. 2</v>
      </c>
      <c r="B641" s="120" t="str">
        <f>IF('Matriz Nº1 Identificación'!B641&lt;&gt;"",'Matriz Nº1 Identificación'!F641,"")</f>
        <v/>
      </c>
      <c r="C641" s="127"/>
      <c r="D641" s="127"/>
      <c r="E641" s="120" t="str">
        <f>IFERROR(IF((VLOOKUP(C641,'Tabla 2-3-4-5'!$C$11:$D$13,2,FALSE)*(VLOOKUP('Matriz Nº2 Análisis'!D641,'Tabla 2-3-4-5'!$C$11:$D$13,2,FALSE)))&lt;3,"BAJO",IF((VLOOKUP(C641,'Tabla 2-3-4-5'!$C$11:$D$13,2,FALSE)*(VLOOKUP('Matriz Nº2 Análisis'!D641,'Tabla 2-3-4-5'!$C$11:$D$13,2,FALSE)))&gt;5,"ALTO","MEDIO")),"")</f>
        <v/>
      </c>
      <c r="F641" s="121" t="str">
        <f>IF(B641&lt;&gt;"",'Matriz Nº1 Identificación'!E641,"")</f>
        <v/>
      </c>
      <c r="G641" s="127"/>
      <c r="H641" s="127"/>
      <c r="I641" s="120" t="str">
        <f>IFERROR(IF((VLOOKUP(G641,'Tabla 2-3-4-5'!$C$11:$D$13,2,FALSE)*(VLOOKUP('Matriz Nº2 Análisis'!H641,'Tabla 2-3-4-5'!$C$11:$D$13,2,FALSE)))&lt;3,"BAJO",IF((VLOOKUP(G641,'Tabla 2-3-4-5'!$C$11:$D$13,2,FALSE)*(VLOOKUP('Matriz Nº2 Análisis'!H641,'Tabla 2-3-4-5'!$C$11:$D$13,2,FALSE)))&gt;5,"ALTO","MEDIO")),"")</f>
        <v/>
      </c>
      <c r="J641" s="2"/>
      <c r="K641" s="3"/>
      <c r="N641" s="3"/>
      <c r="O641" s="3"/>
      <c r="P641" s="3"/>
      <c r="Q641" s="3"/>
      <c r="R641" s="3"/>
      <c r="S641" s="3"/>
      <c r="T641" s="3"/>
      <c r="U641" s="3"/>
      <c r="V641" s="3"/>
      <c r="W641" s="3"/>
      <c r="X641" s="3"/>
      <c r="Y641" s="3"/>
      <c r="Z641" s="3"/>
      <c r="AA641" s="3"/>
      <c r="AB641" s="3"/>
      <c r="AC641" s="3"/>
    </row>
    <row r="642" spans="1:29" ht="83.25" customHeight="1" x14ac:dyDescent="0.35">
      <c r="A642" s="119" t="str">
        <f>'Matriz Nº1 Identificación'!A642</f>
        <v>71. 3</v>
      </c>
      <c r="B642" s="120" t="str">
        <f>IF('Matriz Nº1 Identificación'!B642&lt;&gt;"",'Matriz Nº1 Identificación'!F642,"")</f>
        <v/>
      </c>
      <c r="C642" s="127"/>
      <c r="D642" s="127"/>
      <c r="E642" s="120" t="str">
        <f>IFERROR(IF((VLOOKUP(C642,'Tabla 2-3-4-5'!$C$11:$D$13,2,FALSE)*(VLOOKUP('Matriz Nº2 Análisis'!D642,'Tabla 2-3-4-5'!$C$11:$D$13,2,FALSE)))&lt;3,"BAJO",IF((VLOOKUP(C642,'Tabla 2-3-4-5'!$C$11:$D$13,2,FALSE)*(VLOOKUP('Matriz Nº2 Análisis'!D642,'Tabla 2-3-4-5'!$C$11:$D$13,2,FALSE)))&gt;5,"ALTO","MEDIO")),"")</f>
        <v/>
      </c>
      <c r="F642" s="121" t="str">
        <f>IF(B642&lt;&gt;"",'Matriz Nº1 Identificación'!E642,"")</f>
        <v/>
      </c>
      <c r="G642" s="127"/>
      <c r="H642" s="127"/>
      <c r="I642" s="120" t="str">
        <f>IFERROR(IF((VLOOKUP(G642,'Tabla 2-3-4-5'!$C$11:$D$13,2,FALSE)*(VLOOKUP('Matriz Nº2 Análisis'!H642,'Tabla 2-3-4-5'!$C$11:$D$13,2,FALSE)))&lt;3,"BAJO",IF((VLOOKUP(G642,'Tabla 2-3-4-5'!$C$11:$D$13,2,FALSE)*(VLOOKUP('Matriz Nº2 Análisis'!H642,'Tabla 2-3-4-5'!$C$11:$D$13,2,FALSE)))&gt;5,"ALTO","MEDIO")),"")</f>
        <v/>
      </c>
      <c r="J642" s="2"/>
      <c r="K642" s="3"/>
      <c r="N642" s="3"/>
      <c r="O642" s="3"/>
      <c r="P642" s="3"/>
      <c r="Q642" s="3"/>
      <c r="R642" s="3"/>
      <c r="S642" s="3"/>
      <c r="T642" s="3"/>
      <c r="U642" s="3"/>
      <c r="V642" s="3"/>
      <c r="W642" s="3"/>
      <c r="X642" s="3"/>
      <c r="Y642" s="3"/>
      <c r="Z642" s="3"/>
      <c r="AA642" s="3"/>
      <c r="AB642" s="3"/>
      <c r="AC642" s="3"/>
    </row>
    <row r="643" spans="1:29" ht="83.25" customHeight="1" x14ac:dyDescent="0.35">
      <c r="A643" s="119" t="str">
        <f>'Matriz Nº1 Identificación'!A643</f>
        <v>71. 4</v>
      </c>
      <c r="B643" s="120" t="str">
        <f>IF('Matriz Nº1 Identificación'!B643&lt;&gt;"",'Matriz Nº1 Identificación'!F643,"")</f>
        <v/>
      </c>
      <c r="C643" s="127"/>
      <c r="D643" s="127"/>
      <c r="E643" s="120" t="str">
        <f>IFERROR(IF((VLOOKUP(C643,'Tabla 2-3-4-5'!$C$11:$D$13,2,FALSE)*(VLOOKUP('Matriz Nº2 Análisis'!D643,'Tabla 2-3-4-5'!$C$11:$D$13,2,FALSE)))&lt;3,"BAJO",IF((VLOOKUP(C643,'Tabla 2-3-4-5'!$C$11:$D$13,2,FALSE)*(VLOOKUP('Matriz Nº2 Análisis'!D643,'Tabla 2-3-4-5'!$C$11:$D$13,2,FALSE)))&gt;5,"ALTO","MEDIO")),"")</f>
        <v/>
      </c>
      <c r="F643" s="121" t="str">
        <f>IF(B643&lt;&gt;"",'Matriz Nº1 Identificación'!E643,"")</f>
        <v/>
      </c>
      <c r="G643" s="127"/>
      <c r="H643" s="127"/>
      <c r="I643" s="120" t="str">
        <f>IFERROR(IF((VLOOKUP(G643,'Tabla 2-3-4-5'!$C$11:$D$13,2,FALSE)*(VLOOKUP('Matriz Nº2 Análisis'!H643,'Tabla 2-3-4-5'!$C$11:$D$13,2,FALSE)))&lt;3,"BAJO",IF((VLOOKUP(G643,'Tabla 2-3-4-5'!$C$11:$D$13,2,FALSE)*(VLOOKUP('Matriz Nº2 Análisis'!H643,'Tabla 2-3-4-5'!$C$11:$D$13,2,FALSE)))&gt;5,"ALTO","MEDIO")),"")</f>
        <v/>
      </c>
      <c r="J643" s="2"/>
      <c r="K643" s="3"/>
      <c r="N643" s="3"/>
      <c r="O643" s="3"/>
      <c r="P643" s="3"/>
      <c r="Q643" s="3"/>
      <c r="R643" s="3"/>
      <c r="S643" s="3"/>
      <c r="T643" s="3"/>
      <c r="U643" s="3"/>
      <c r="V643" s="3"/>
      <c r="W643" s="3"/>
      <c r="X643" s="3"/>
      <c r="Y643" s="3"/>
      <c r="Z643" s="3"/>
      <c r="AA643" s="3"/>
      <c r="AB643" s="3"/>
      <c r="AC643" s="3"/>
    </row>
    <row r="644" spans="1:29" ht="83.25" customHeight="1" x14ac:dyDescent="0.35">
      <c r="A644" s="119" t="str">
        <f>'Matriz Nº1 Identificación'!A644</f>
        <v>71. 5</v>
      </c>
      <c r="B644" s="120" t="str">
        <f>IF('Matriz Nº1 Identificación'!B644&lt;&gt;"",'Matriz Nº1 Identificación'!F644,"")</f>
        <v/>
      </c>
      <c r="C644" s="127"/>
      <c r="D644" s="127"/>
      <c r="E644" s="120" t="str">
        <f>IFERROR(IF((VLOOKUP(C644,'Tabla 2-3-4-5'!$C$11:$D$13,2,FALSE)*(VLOOKUP('Matriz Nº2 Análisis'!D644,'Tabla 2-3-4-5'!$C$11:$D$13,2,FALSE)))&lt;3,"BAJO",IF((VLOOKUP(C644,'Tabla 2-3-4-5'!$C$11:$D$13,2,FALSE)*(VLOOKUP('Matriz Nº2 Análisis'!D644,'Tabla 2-3-4-5'!$C$11:$D$13,2,FALSE)))&gt;5,"ALTO","MEDIO")),"")</f>
        <v/>
      </c>
      <c r="F644" s="121" t="str">
        <f>IF(B644&lt;&gt;"",'Matriz Nº1 Identificación'!E644,"")</f>
        <v/>
      </c>
      <c r="G644" s="127"/>
      <c r="H644" s="127"/>
      <c r="I644" s="120" t="str">
        <f>IFERROR(IF((VLOOKUP(G644,'Tabla 2-3-4-5'!$C$11:$D$13,2,FALSE)*(VLOOKUP('Matriz Nº2 Análisis'!H644,'Tabla 2-3-4-5'!$C$11:$D$13,2,FALSE)))&lt;3,"BAJO",IF((VLOOKUP(G644,'Tabla 2-3-4-5'!$C$11:$D$13,2,FALSE)*(VLOOKUP('Matriz Nº2 Análisis'!H644,'Tabla 2-3-4-5'!$C$11:$D$13,2,FALSE)))&gt;5,"ALTO","MEDIO")),"")</f>
        <v/>
      </c>
      <c r="J644" s="2"/>
      <c r="K644" s="3"/>
      <c r="N644" s="3"/>
      <c r="O644" s="3"/>
      <c r="P644" s="3"/>
      <c r="Q644" s="3"/>
      <c r="R644" s="3"/>
      <c r="S644" s="3"/>
      <c r="T644" s="3"/>
      <c r="U644" s="3"/>
      <c r="V644" s="3"/>
      <c r="W644" s="3"/>
      <c r="X644" s="3"/>
      <c r="Y644" s="3"/>
      <c r="Z644" s="3"/>
      <c r="AA644" s="3"/>
      <c r="AB644" s="3"/>
      <c r="AC644" s="3"/>
    </row>
    <row r="645" spans="1:29" ht="83.25" customHeight="1" x14ac:dyDescent="0.35">
      <c r="A645" s="119" t="str">
        <f>'Matriz Nº1 Identificación'!A645</f>
        <v>71. 6</v>
      </c>
      <c r="B645" s="120" t="str">
        <f>IF('Matriz Nº1 Identificación'!B645&lt;&gt;"",'Matriz Nº1 Identificación'!F645,"")</f>
        <v/>
      </c>
      <c r="C645" s="127"/>
      <c r="D645" s="127"/>
      <c r="E645" s="120" t="str">
        <f>IFERROR(IF((VLOOKUP(C645,'Tabla 2-3-4-5'!$C$11:$D$13,2,FALSE)*(VLOOKUP('Matriz Nº2 Análisis'!D645,'Tabla 2-3-4-5'!$C$11:$D$13,2,FALSE)))&lt;3,"BAJO",IF((VLOOKUP(C645,'Tabla 2-3-4-5'!$C$11:$D$13,2,FALSE)*(VLOOKUP('Matriz Nº2 Análisis'!D645,'Tabla 2-3-4-5'!$C$11:$D$13,2,FALSE)))&gt;5,"ALTO","MEDIO")),"")</f>
        <v/>
      </c>
      <c r="F645" s="121" t="str">
        <f>IF(B645&lt;&gt;"",'Matriz Nº1 Identificación'!E645,"")</f>
        <v/>
      </c>
      <c r="G645" s="127"/>
      <c r="H645" s="127"/>
      <c r="I645" s="120" t="str">
        <f>IFERROR(IF((VLOOKUP(G645,'Tabla 2-3-4-5'!$C$11:$D$13,2,FALSE)*(VLOOKUP('Matriz Nº2 Análisis'!H645,'Tabla 2-3-4-5'!$C$11:$D$13,2,FALSE)))&lt;3,"BAJO",IF((VLOOKUP(G645,'Tabla 2-3-4-5'!$C$11:$D$13,2,FALSE)*(VLOOKUP('Matriz Nº2 Análisis'!H645,'Tabla 2-3-4-5'!$C$11:$D$13,2,FALSE)))&gt;5,"ALTO","MEDIO")),"")</f>
        <v/>
      </c>
      <c r="J645" s="2"/>
      <c r="K645" s="3"/>
      <c r="N645" s="3"/>
      <c r="O645" s="3"/>
      <c r="P645" s="3"/>
      <c r="Q645" s="3"/>
      <c r="R645" s="3"/>
      <c r="S645" s="3"/>
      <c r="T645" s="3"/>
      <c r="U645" s="3"/>
      <c r="V645" s="3"/>
      <c r="W645" s="3"/>
      <c r="X645" s="3"/>
      <c r="Y645" s="3"/>
      <c r="Z645" s="3"/>
      <c r="AA645" s="3"/>
      <c r="AB645" s="3"/>
      <c r="AC645" s="3"/>
    </row>
    <row r="646" spans="1:29" ht="83.25" customHeight="1" thickBot="1" x14ac:dyDescent="0.4">
      <c r="A646" s="119" t="str">
        <f>'Matriz Nº1 Identificación'!A646</f>
        <v>71. 7</v>
      </c>
      <c r="B646" s="120" t="str">
        <f>IF('Matriz Nº1 Identificación'!B646&lt;&gt;"",'Matriz Nº1 Identificación'!F646,"")</f>
        <v/>
      </c>
      <c r="C646" s="127"/>
      <c r="D646" s="127"/>
      <c r="E646" s="120" t="str">
        <f>IFERROR(IF((VLOOKUP(C646,'Tabla 2-3-4-5'!$C$11:$D$13,2,FALSE)*(VLOOKUP('Matriz Nº2 Análisis'!D646,'Tabla 2-3-4-5'!$C$11:$D$13,2,FALSE)))&lt;3,"BAJO",IF((VLOOKUP(C646,'Tabla 2-3-4-5'!$C$11:$D$13,2,FALSE)*(VLOOKUP('Matriz Nº2 Análisis'!D646,'Tabla 2-3-4-5'!$C$11:$D$13,2,FALSE)))&gt;5,"ALTO","MEDIO")),"")</f>
        <v/>
      </c>
      <c r="F646" s="121" t="str">
        <f>IF(B646&lt;&gt;"",'Matriz Nº1 Identificación'!E646,"")</f>
        <v/>
      </c>
      <c r="G646" s="127"/>
      <c r="H646" s="127"/>
      <c r="I646" s="120" t="str">
        <f>IFERROR(IF((VLOOKUP(G646,'Tabla 2-3-4-5'!$C$11:$D$13,2,FALSE)*(VLOOKUP('Matriz Nº2 Análisis'!H646,'Tabla 2-3-4-5'!$C$11:$D$13,2,FALSE)))&lt;3,"BAJO",IF((VLOOKUP(G646,'Tabla 2-3-4-5'!$C$11:$D$13,2,FALSE)*(VLOOKUP('Matriz Nº2 Análisis'!H646,'Tabla 2-3-4-5'!$C$11:$D$13,2,FALSE)))&gt;5,"ALTO","MEDIO")),"")</f>
        <v/>
      </c>
      <c r="J646" s="2"/>
      <c r="K646" s="3"/>
      <c r="N646" s="3"/>
      <c r="O646" s="3"/>
      <c r="P646" s="3"/>
      <c r="Q646" s="3"/>
      <c r="R646" s="3"/>
      <c r="S646" s="3"/>
      <c r="T646" s="3"/>
      <c r="U646" s="3"/>
      <c r="V646" s="3"/>
      <c r="W646" s="3"/>
      <c r="X646" s="3"/>
      <c r="Y646" s="3"/>
      <c r="Z646" s="3"/>
      <c r="AA646" s="3"/>
      <c r="AB646" s="3"/>
      <c r="AC646" s="3"/>
    </row>
    <row r="647" spans="1:29" ht="39.9" customHeight="1" thickBot="1" x14ac:dyDescent="0.4">
      <c r="A647" s="181" t="str">
        <f>'Matriz Nº1 Identificación'!A647</f>
        <v xml:space="preserve">Objetivo Estratégico: </v>
      </c>
      <c r="B647" s="477">
        <f>+'Matriz Nº1 Identificación'!B647:H647</f>
        <v>0</v>
      </c>
      <c r="C647" s="478"/>
      <c r="D647" s="478"/>
      <c r="E647" s="478"/>
      <c r="F647" s="478"/>
      <c r="G647" s="478"/>
      <c r="H647" s="478"/>
      <c r="I647" s="479"/>
      <c r="J647" s="117"/>
    </row>
    <row r="648" spans="1:29" ht="39.9" customHeight="1" x14ac:dyDescent="0.35">
      <c r="A648" s="182" t="str">
        <f>'Matriz Nº1 Identificación'!A648</f>
        <v>Objetivo táctico</v>
      </c>
      <c r="B648" s="480" t="str">
        <f>+'Matriz Nº1 Identificación'!B648:H648</f>
        <v xml:space="preserve">72. </v>
      </c>
      <c r="C648" s="481"/>
      <c r="D648" s="481"/>
      <c r="E648" s="481"/>
      <c r="F648" s="481"/>
      <c r="G648" s="481"/>
      <c r="H648" s="481"/>
      <c r="I648" s="482"/>
      <c r="J648" s="117"/>
    </row>
    <row r="649" spans="1:29" ht="83.25" customHeight="1" x14ac:dyDescent="0.35">
      <c r="A649" s="119" t="str">
        <f>'Matriz Nº1 Identificación'!A649</f>
        <v>72. 1</v>
      </c>
      <c r="B649" s="120" t="str">
        <f>IF('Matriz Nº1 Identificación'!B649&lt;&gt;"",'Matriz Nº1 Identificación'!F649,"")</f>
        <v/>
      </c>
      <c r="C649" s="127"/>
      <c r="D649" s="127"/>
      <c r="E649" s="120" t="str">
        <f>IFERROR(IF((VLOOKUP(C649,'Tabla 2-3-4-5'!$C$11:$D$13,2,FALSE)*(VLOOKUP('Matriz Nº2 Análisis'!D649,'Tabla 2-3-4-5'!$C$11:$D$13,2,FALSE)))&lt;3,"BAJO",IF((VLOOKUP(C649,'Tabla 2-3-4-5'!$C$11:$D$13,2,FALSE)*(VLOOKUP('Matriz Nº2 Análisis'!D649,'Tabla 2-3-4-5'!$C$11:$D$13,2,FALSE)))&gt;5,"ALTO","MEDIO")),"")</f>
        <v/>
      </c>
      <c r="F649" s="121" t="str">
        <f>IF(B649&lt;&gt;"",'Matriz Nº1 Identificación'!E649,"")</f>
        <v/>
      </c>
      <c r="G649" s="127"/>
      <c r="H649" s="127"/>
      <c r="I649" s="120" t="str">
        <f>IFERROR(IF((VLOOKUP(G649,'Tabla 2-3-4-5'!$C$11:$D$13,2,FALSE)*(VLOOKUP('Matriz Nº2 Análisis'!H649,'Tabla 2-3-4-5'!$C$11:$D$13,2,FALSE)))&lt;3,"BAJO",IF((VLOOKUP(G649,'Tabla 2-3-4-5'!$C$11:$D$13,2,FALSE)*(VLOOKUP('Matriz Nº2 Análisis'!H649,'Tabla 2-3-4-5'!$C$11:$D$13,2,FALSE)))&gt;5,"ALTO","MEDIO")),"")</f>
        <v/>
      </c>
      <c r="J649" s="2"/>
      <c r="K649" s="3"/>
      <c r="N649" s="3"/>
      <c r="O649" s="3"/>
      <c r="P649" s="3"/>
      <c r="Q649" s="3"/>
      <c r="R649" s="3"/>
      <c r="S649" s="3"/>
      <c r="T649" s="3"/>
      <c r="U649" s="3"/>
      <c r="V649" s="3"/>
      <c r="W649" s="3"/>
      <c r="X649" s="3"/>
      <c r="Y649" s="3"/>
      <c r="Z649" s="3"/>
      <c r="AA649" s="3"/>
      <c r="AB649" s="3"/>
      <c r="AC649" s="3"/>
    </row>
    <row r="650" spans="1:29" ht="83.25" customHeight="1" x14ac:dyDescent="0.35">
      <c r="A650" s="119" t="str">
        <f>'Matriz Nº1 Identificación'!A650</f>
        <v>72. 2</v>
      </c>
      <c r="B650" s="120" t="str">
        <f>IF('Matriz Nº1 Identificación'!B650&lt;&gt;"",'Matriz Nº1 Identificación'!F650,"")</f>
        <v/>
      </c>
      <c r="C650" s="127"/>
      <c r="D650" s="127"/>
      <c r="E650" s="120" t="str">
        <f>IFERROR(IF((VLOOKUP(C650,'Tabla 2-3-4-5'!$C$11:$D$13,2,FALSE)*(VLOOKUP('Matriz Nº2 Análisis'!D650,'Tabla 2-3-4-5'!$C$11:$D$13,2,FALSE)))&lt;3,"BAJO",IF((VLOOKUP(C650,'Tabla 2-3-4-5'!$C$11:$D$13,2,FALSE)*(VLOOKUP('Matriz Nº2 Análisis'!D650,'Tabla 2-3-4-5'!$C$11:$D$13,2,FALSE)))&gt;5,"ALTO","MEDIO")),"")</f>
        <v/>
      </c>
      <c r="F650" s="121" t="str">
        <f>IF(B650&lt;&gt;"",'Matriz Nº1 Identificación'!E650,"")</f>
        <v/>
      </c>
      <c r="G650" s="127"/>
      <c r="H650" s="127"/>
      <c r="I650" s="120" t="str">
        <f>IFERROR(IF((VLOOKUP(G650,'Tabla 2-3-4-5'!$C$11:$D$13,2,FALSE)*(VLOOKUP('Matriz Nº2 Análisis'!H650,'Tabla 2-3-4-5'!$C$11:$D$13,2,FALSE)))&lt;3,"BAJO",IF((VLOOKUP(G650,'Tabla 2-3-4-5'!$C$11:$D$13,2,FALSE)*(VLOOKUP('Matriz Nº2 Análisis'!H650,'Tabla 2-3-4-5'!$C$11:$D$13,2,FALSE)))&gt;5,"ALTO","MEDIO")),"")</f>
        <v/>
      </c>
      <c r="J650" s="2"/>
      <c r="K650" s="3"/>
      <c r="N650" s="3"/>
      <c r="O650" s="3"/>
      <c r="P650" s="3"/>
      <c r="Q650" s="3"/>
      <c r="R650" s="3"/>
      <c r="S650" s="3"/>
      <c r="T650" s="3"/>
      <c r="U650" s="3"/>
      <c r="V650" s="3"/>
      <c r="W650" s="3"/>
      <c r="X650" s="3"/>
      <c r="Y650" s="3"/>
      <c r="Z650" s="3"/>
      <c r="AA650" s="3"/>
      <c r="AB650" s="3"/>
      <c r="AC650" s="3"/>
    </row>
    <row r="651" spans="1:29" ht="83.25" customHeight="1" x14ac:dyDescent="0.35">
      <c r="A651" s="119" t="str">
        <f>'Matriz Nº1 Identificación'!A651</f>
        <v>72. 3</v>
      </c>
      <c r="B651" s="120" t="str">
        <f>IF('Matriz Nº1 Identificación'!B651&lt;&gt;"",'Matriz Nº1 Identificación'!F651,"")</f>
        <v/>
      </c>
      <c r="C651" s="127"/>
      <c r="D651" s="127"/>
      <c r="E651" s="120" t="str">
        <f>IFERROR(IF((VLOOKUP(C651,'Tabla 2-3-4-5'!$C$11:$D$13,2,FALSE)*(VLOOKUP('Matriz Nº2 Análisis'!D651,'Tabla 2-3-4-5'!$C$11:$D$13,2,FALSE)))&lt;3,"BAJO",IF((VLOOKUP(C651,'Tabla 2-3-4-5'!$C$11:$D$13,2,FALSE)*(VLOOKUP('Matriz Nº2 Análisis'!D651,'Tabla 2-3-4-5'!$C$11:$D$13,2,FALSE)))&gt;5,"ALTO","MEDIO")),"")</f>
        <v/>
      </c>
      <c r="F651" s="121" t="str">
        <f>IF(B651&lt;&gt;"",'Matriz Nº1 Identificación'!E651,"")</f>
        <v/>
      </c>
      <c r="G651" s="127"/>
      <c r="H651" s="127"/>
      <c r="I651" s="120" t="str">
        <f>IFERROR(IF((VLOOKUP(G651,'Tabla 2-3-4-5'!$C$11:$D$13,2,FALSE)*(VLOOKUP('Matriz Nº2 Análisis'!H651,'Tabla 2-3-4-5'!$C$11:$D$13,2,FALSE)))&lt;3,"BAJO",IF((VLOOKUP(G651,'Tabla 2-3-4-5'!$C$11:$D$13,2,FALSE)*(VLOOKUP('Matriz Nº2 Análisis'!H651,'Tabla 2-3-4-5'!$C$11:$D$13,2,FALSE)))&gt;5,"ALTO","MEDIO")),"")</f>
        <v/>
      </c>
      <c r="J651" s="2"/>
      <c r="K651" s="3"/>
      <c r="N651" s="3"/>
      <c r="O651" s="3"/>
      <c r="P651" s="3"/>
      <c r="Q651" s="3"/>
      <c r="R651" s="3"/>
      <c r="S651" s="3"/>
      <c r="T651" s="3"/>
      <c r="U651" s="3"/>
      <c r="V651" s="3"/>
      <c r="W651" s="3"/>
      <c r="X651" s="3"/>
      <c r="Y651" s="3"/>
      <c r="Z651" s="3"/>
      <c r="AA651" s="3"/>
      <c r="AB651" s="3"/>
      <c r="AC651" s="3"/>
    </row>
    <row r="652" spans="1:29" ht="83.25" customHeight="1" x14ac:dyDescent="0.35">
      <c r="A652" s="119" t="str">
        <f>'Matriz Nº1 Identificación'!A652</f>
        <v>72. 4</v>
      </c>
      <c r="B652" s="120" t="str">
        <f>IF('Matriz Nº1 Identificación'!B652&lt;&gt;"",'Matriz Nº1 Identificación'!F652,"")</f>
        <v/>
      </c>
      <c r="C652" s="127"/>
      <c r="D652" s="127"/>
      <c r="E652" s="120" t="str">
        <f>IFERROR(IF((VLOOKUP(C652,'Tabla 2-3-4-5'!$C$11:$D$13,2,FALSE)*(VLOOKUP('Matriz Nº2 Análisis'!D652,'Tabla 2-3-4-5'!$C$11:$D$13,2,FALSE)))&lt;3,"BAJO",IF((VLOOKUP(C652,'Tabla 2-3-4-5'!$C$11:$D$13,2,FALSE)*(VLOOKUP('Matriz Nº2 Análisis'!D652,'Tabla 2-3-4-5'!$C$11:$D$13,2,FALSE)))&gt;5,"ALTO","MEDIO")),"")</f>
        <v/>
      </c>
      <c r="F652" s="121" t="str">
        <f>IF(B652&lt;&gt;"",'Matriz Nº1 Identificación'!E652,"")</f>
        <v/>
      </c>
      <c r="G652" s="127"/>
      <c r="H652" s="127"/>
      <c r="I652" s="120" t="str">
        <f>IFERROR(IF((VLOOKUP(G652,'Tabla 2-3-4-5'!$C$11:$D$13,2,FALSE)*(VLOOKUP('Matriz Nº2 Análisis'!H652,'Tabla 2-3-4-5'!$C$11:$D$13,2,FALSE)))&lt;3,"BAJO",IF((VLOOKUP(G652,'Tabla 2-3-4-5'!$C$11:$D$13,2,FALSE)*(VLOOKUP('Matriz Nº2 Análisis'!H652,'Tabla 2-3-4-5'!$C$11:$D$13,2,FALSE)))&gt;5,"ALTO","MEDIO")),"")</f>
        <v/>
      </c>
      <c r="J652" s="2"/>
      <c r="K652" s="3"/>
      <c r="N652" s="3"/>
      <c r="O652" s="3"/>
      <c r="P652" s="3"/>
      <c r="Q652" s="3"/>
      <c r="R652" s="3"/>
      <c r="S652" s="3"/>
      <c r="T652" s="3"/>
      <c r="U652" s="3"/>
      <c r="V652" s="3"/>
      <c r="W652" s="3"/>
      <c r="X652" s="3"/>
      <c r="Y652" s="3"/>
      <c r="Z652" s="3"/>
      <c r="AA652" s="3"/>
      <c r="AB652" s="3"/>
      <c r="AC652" s="3"/>
    </row>
    <row r="653" spans="1:29" ht="83.25" customHeight="1" x14ac:dyDescent="0.35">
      <c r="A653" s="119" t="str">
        <f>'Matriz Nº1 Identificación'!A653</f>
        <v>72. 5</v>
      </c>
      <c r="B653" s="120" t="str">
        <f>IF('Matriz Nº1 Identificación'!B653&lt;&gt;"",'Matriz Nº1 Identificación'!F653,"")</f>
        <v/>
      </c>
      <c r="C653" s="127"/>
      <c r="D653" s="127"/>
      <c r="E653" s="120" t="str">
        <f>IFERROR(IF((VLOOKUP(C653,'Tabla 2-3-4-5'!$C$11:$D$13,2,FALSE)*(VLOOKUP('Matriz Nº2 Análisis'!D653,'Tabla 2-3-4-5'!$C$11:$D$13,2,FALSE)))&lt;3,"BAJO",IF((VLOOKUP(C653,'Tabla 2-3-4-5'!$C$11:$D$13,2,FALSE)*(VLOOKUP('Matriz Nº2 Análisis'!D653,'Tabla 2-3-4-5'!$C$11:$D$13,2,FALSE)))&gt;5,"ALTO","MEDIO")),"")</f>
        <v/>
      </c>
      <c r="F653" s="121" t="str">
        <f>IF(B653&lt;&gt;"",'Matriz Nº1 Identificación'!E653,"")</f>
        <v/>
      </c>
      <c r="G653" s="127"/>
      <c r="H653" s="127"/>
      <c r="I653" s="120" t="str">
        <f>IFERROR(IF((VLOOKUP(G653,'Tabla 2-3-4-5'!$C$11:$D$13,2,FALSE)*(VLOOKUP('Matriz Nº2 Análisis'!H653,'Tabla 2-3-4-5'!$C$11:$D$13,2,FALSE)))&lt;3,"BAJO",IF((VLOOKUP(G653,'Tabla 2-3-4-5'!$C$11:$D$13,2,FALSE)*(VLOOKUP('Matriz Nº2 Análisis'!H653,'Tabla 2-3-4-5'!$C$11:$D$13,2,FALSE)))&gt;5,"ALTO","MEDIO")),"")</f>
        <v/>
      </c>
      <c r="J653" s="2"/>
      <c r="K653" s="3"/>
      <c r="N653" s="3"/>
      <c r="O653" s="3"/>
      <c r="P653" s="3"/>
      <c r="Q653" s="3"/>
      <c r="R653" s="3"/>
      <c r="S653" s="3"/>
      <c r="T653" s="3"/>
      <c r="U653" s="3"/>
      <c r="V653" s="3"/>
      <c r="W653" s="3"/>
      <c r="X653" s="3"/>
      <c r="Y653" s="3"/>
      <c r="Z653" s="3"/>
      <c r="AA653" s="3"/>
      <c r="AB653" s="3"/>
      <c r="AC653" s="3"/>
    </row>
    <row r="654" spans="1:29" ht="83.25" customHeight="1" x14ac:dyDescent="0.35">
      <c r="A654" s="119" t="str">
        <f>'Matriz Nº1 Identificación'!A654</f>
        <v>72. 6</v>
      </c>
      <c r="B654" s="120" t="str">
        <f>IF('Matriz Nº1 Identificación'!B654&lt;&gt;"",'Matriz Nº1 Identificación'!F654,"")</f>
        <v/>
      </c>
      <c r="C654" s="127"/>
      <c r="D654" s="127"/>
      <c r="E654" s="120" t="str">
        <f>IFERROR(IF((VLOOKUP(C654,'Tabla 2-3-4-5'!$C$11:$D$13,2,FALSE)*(VLOOKUP('Matriz Nº2 Análisis'!D654,'Tabla 2-3-4-5'!$C$11:$D$13,2,FALSE)))&lt;3,"BAJO",IF((VLOOKUP(C654,'Tabla 2-3-4-5'!$C$11:$D$13,2,FALSE)*(VLOOKUP('Matriz Nº2 Análisis'!D654,'Tabla 2-3-4-5'!$C$11:$D$13,2,FALSE)))&gt;5,"ALTO","MEDIO")),"")</f>
        <v/>
      </c>
      <c r="F654" s="121" t="str">
        <f>IF(B654&lt;&gt;"",'Matriz Nº1 Identificación'!E654,"")</f>
        <v/>
      </c>
      <c r="G654" s="127"/>
      <c r="H654" s="127"/>
      <c r="I654" s="120" t="str">
        <f>IFERROR(IF((VLOOKUP(G654,'Tabla 2-3-4-5'!$C$11:$D$13,2,FALSE)*(VLOOKUP('Matriz Nº2 Análisis'!H654,'Tabla 2-3-4-5'!$C$11:$D$13,2,FALSE)))&lt;3,"BAJO",IF((VLOOKUP(G654,'Tabla 2-3-4-5'!$C$11:$D$13,2,FALSE)*(VLOOKUP('Matriz Nº2 Análisis'!H654,'Tabla 2-3-4-5'!$C$11:$D$13,2,FALSE)))&gt;5,"ALTO","MEDIO")),"")</f>
        <v/>
      </c>
      <c r="J654" s="2"/>
      <c r="K654" s="3"/>
      <c r="N654" s="3"/>
      <c r="O654" s="3"/>
      <c r="P654" s="3"/>
      <c r="Q654" s="3"/>
      <c r="R654" s="3"/>
      <c r="S654" s="3"/>
      <c r="T654" s="3"/>
      <c r="U654" s="3"/>
      <c r="V654" s="3"/>
      <c r="W654" s="3"/>
      <c r="X654" s="3"/>
      <c r="Y654" s="3"/>
      <c r="Z654" s="3"/>
      <c r="AA654" s="3"/>
      <c r="AB654" s="3"/>
      <c r="AC654" s="3"/>
    </row>
    <row r="655" spans="1:29" ht="83.25" customHeight="1" thickBot="1" x14ac:dyDescent="0.4">
      <c r="A655" s="119" t="str">
        <f>'Matriz Nº1 Identificación'!A655</f>
        <v>72. 7</v>
      </c>
      <c r="B655" s="120" t="str">
        <f>IF('Matriz Nº1 Identificación'!B655&lt;&gt;"",'Matriz Nº1 Identificación'!F655,"")</f>
        <v/>
      </c>
      <c r="C655" s="127"/>
      <c r="D655" s="127"/>
      <c r="E655" s="120" t="str">
        <f>IFERROR(IF((VLOOKUP(C655,'Tabla 2-3-4-5'!$C$11:$D$13,2,FALSE)*(VLOOKUP('Matriz Nº2 Análisis'!D655,'Tabla 2-3-4-5'!$C$11:$D$13,2,FALSE)))&lt;3,"BAJO",IF((VLOOKUP(C655,'Tabla 2-3-4-5'!$C$11:$D$13,2,FALSE)*(VLOOKUP('Matriz Nº2 Análisis'!D655,'Tabla 2-3-4-5'!$C$11:$D$13,2,FALSE)))&gt;5,"ALTO","MEDIO")),"")</f>
        <v/>
      </c>
      <c r="F655" s="121" t="str">
        <f>IF(B655&lt;&gt;"",'Matriz Nº1 Identificación'!E655,"")</f>
        <v/>
      </c>
      <c r="G655" s="127"/>
      <c r="H655" s="127"/>
      <c r="I655" s="120" t="str">
        <f>IFERROR(IF((VLOOKUP(G655,'Tabla 2-3-4-5'!$C$11:$D$13,2,FALSE)*(VLOOKUP('Matriz Nº2 Análisis'!H655,'Tabla 2-3-4-5'!$C$11:$D$13,2,FALSE)))&lt;3,"BAJO",IF((VLOOKUP(G655,'Tabla 2-3-4-5'!$C$11:$D$13,2,FALSE)*(VLOOKUP('Matriz Nº2 Análisis'!H655,'Tabla 2-3-4-5'!$C$11:$D$13,2,FALSE)))&gt;5,"ALTO","MEDIO")),"")</f>
        <v/>
      </c>
      <c r="J655" s="2"/>
      <c r="K655" s="3"/>
      <c r="N655" s="3"/>
      <c r="O655" s="3"/>
      <c r="P655" s="3"/>
      <c r="Q655" s="3"/>
      <c r="R655" s="3"/>
      <c r="S655" s="3"/>
      <c r="T655" s="3"/>
      <c r="U655" s="3"/>
      <c r="V655" s="3"/>
      <c r="W655" s="3"/>
      <c r="X655" s="3"/>
      <c r="Y655" s="3"/>
      <c r="Z655" s="3"/>
      <c r="AA655" s="3"/>
      <c r="AB655" s="3"/>
      <c r="AC655" s="3"/>
    </row>
    <row r="656" spans="1:29" ht="39.9" customHeight="1" thickBot="1" x14ac:dyDescent="0.4">
      <c r="A656" s="181" t="str">
        <f>'Matriz Nº1 Identificación'!A656</f>
        <v xml:space="preserve">Objetivo Estratégico: </v>
      </c>
      <c r="B656" s="477">
        <f>+'Matriz Nº1 Identificación'!B656:H656</f>
        <v>0</v>
      </c>
      <c r="C656" s="478"/>
      <c r="D656" s="478"/>
      <c r="E656" s="478"/>
      <c r="F656" s="478"/>
      <c r="G656" s="478"/>
      <c r="H656" s="478"/>
      <c r="I656" s="479"/>
      <c r="J656" s="117"/>
    </row>
    <row r="657" spans="1:29" ht="39.9" customHeight="1" x14ac:dyDescent="0.35">
      <c r="A657" s="182" t="str">
        <f>'Matriz Nº1 Identificación'!A657</f>
        <v>Objetivo táctico</v>
      </c>
      <c r="B657" s="480" t="str">
        <f>+'Matriz Nº1 Identificación'!B657:H657</f>
        <v xml:space="preserve">73. </v>
      </c>
      <c r="C657" s="481"/>
      <c r="D657" s="481"/>
      <c r="E657" s="481"/>
      <c r="F657" s="481"/>
      <c r="G657" s="481"/>
      <c r="H657" s="481"/>
      <c r="I657" s="482"/>
      <c r="J657" s="117"/>
    </row>
    <row r="658" spans="1:29" ht="83.25" customHeight="1" x14ac:dyDescent="0.35">
      <c r="A658" s="119" t="str">
        <f>'Matriz Nº1 Identificación'!A658</f>
        <v>73. 1</v>
      </c>
      <c r="B658" s="120" t="str">
        <f>IF('Matriz Nº1 Identificación'!B658&lt;&gt;"",'Matriz Nº1 Identificación'!F658,"")</f>
        <v/>
      </c>
      <c r="C658" s="127"/>
      <c r="D658" s="127"/>
      <c r="E658" s="120" t="str">
        <f>IFERROR(IF((VLOOKUP(C658,'Tabla 2-3-4-5'!$C$11:$D$13,2,FALSE)*(VLOOKUP('Matriz Nº2 Análisis'!D658,'Tabla 2-3-4-5'!$C$11:$D$13,2,FALSE)))&lt;3,"BAJO",IF((VLOOKUP(C658,'Tabla 2-3-4-5'!$C$11:$D$13,2,FALSE)*(VLOOKUP('Matriz Nº2 Análisis'!D658,'Tabla 2-3-4-5'!$C$11:$D$13,2,FALSE)))&gt;5,"ALTO","MEDIO")),"")</f>
        <v/>
      </c>
      <c r="F658" s="121" t="str">
        <f>IF(B658&lt;&gt;"",'Matriz Nº1 Identificación'!E658,"")</f>
        <v/>
      </c>
      <c r="G658" s="127"/>
      <c r="H658" s="127"/>
      <c r="I658" s="120" t="str">
        <f>IFERROR(IF((VLOOKUP(G658,'Tabla 2-3-4-5'!$C$11:$D$13,2,FALSE)*(VLOOKUP('Matriz Nº2 Análisis'!H658,'Tabla 2-3-4-5'!$C$11:$D$13,2,FALSE)))&lt;3,"BAJO",IF((VLOOKUP(G658,'Tabla 2-3-4-5'!$C$11:$D$13,2,FALSE)*(VLOOKUP('Matriz Nº2 Análisis'!H658,'Tabla 2-3-4-5'!$C$11:$D$13,2,FALSE)))&gt;5,"ALTO","MEDIO")),"")</f>
        <v/>
      </c>
      <c r="J658" s="2"/>
      <c r="K658" s="3"/>
      <c r="N658" s="3"/>
      <c r="O658" s="3"/>
      <c r="P658" s="3"/>
      <c r="Q658" s="3"/>
      <c r="R658" s="3"/>
      <c r="S658" s="3"/>
      <c r="T658" s="3"/>
      <c r="U658" s="3"/>
      <c r="V658" s="3"/>
      <c r="W658" s="3"/>
      <c r="X658" s="3"/>
      <c r="Y658" s="3"/>
      <c r="Z658" s="3"/>
      <c r="AA658" s="3"/>
      <c r="AB658" s="3"/>
      <c r="AC658" s="3"/>
    </row>
    <row r="659" spans="1:29" ht="83.25" customHeight="1" x14ac:dyDescent="0.35">
      <c r="A659" s="119" t="str">
        <f>'Matriz Nº1 Identificación'!A659</f>
        <v>73. 2</v>
      </c>
      <c r="B659" s="120" t="str">
        <f>IF('Matriz Nº1 Identificación'!B659&lt;&gt;"",'Matriz Nº1 Identificación'!F659,"")</f>
        <v/>
      </c>
      <c r="C659" s="127"/>
      <c r="D659" s="127"/>
      <c r="E659" s="120" t="str">
        <f>IFERROR(IF((VLOOKUP(C659,'Tabla 2-3-4-5'!$C$11:$D$13,2,FALSE)*(VLOOKUP('Matriz Nº2 Análisis'!D659,'Tabla 2-3-4-5'!$C$11:$D$13,2,FALSE)))&lt;3,"BAJO",IF((VLOOKUP(C659,'Tabla 2-3-4-5'!$C$11:$D$13,2,FALSE)*(VLOOKUP('Matriz Nº2 Análisis'!D659,'Tabla 2-3-4-5'!$C$11:$D$13,2,FALSE)))&gt;5,"ALTO","MEDIO")),"")</f>
        <v/>
      </c>
      <c r="F659" s="121" t="str">
        <f>IF(B659&lt;&gt;"",'Matriz Nº1 Identificación'!E659,"")</f>
        <v/>
      </c>
      <c r="G659" s="127"/>
      <c r="H659" s="127"/>
      <c r="I659" s="120" t="str">
        <f>IFERROR(IF((VLOOKUP(G659,'Tabla 2-3-4-5'!$C$11:$D$13,2,FALSE)*(VLOOKUP('Matriz Nº2 Análisis'!H659,'Tabla 2-3-4-5'!$C$11:$D$13,2,FALSE)))&lt;3,"BAJO",IF((VLOOKUP(G659,'Tabla 2-3-4-5'!$C$11:$D$13,2,FALSE)*(VLOOKUP('Matriz Nº2 Análisis'!H659,'Tabla 2-3-4-5'!$C$11:$D$13,2,FALSE)))&gt;5,"ALTO","MEDIO")),"")</f>
        <v/>
      </c>
      <c r="J659" s="2"/>
      <c r="K659" s="3"/>
      <c r="N659" s="3"/>
      <c r="O659" s="3"/>
      <c r="P659" s="3"/>
      <c r="Q659" s="3"/>
      <c r="R659" s="3"/>
      <c r="S659" s="3"/>
      <c r="T659" s="3"/>
      <c r="U659" s="3"/>
      <c r="V659" s="3"/>
      <c r="W659" s="3"/>
      <c r="X659" s="3"/>
      <c r="Y659" s="3"/>
      <c r="Z659" s="3"/>
      <c r="AA659" s="3"/>
      <c r="AB659" s="3"/>
      <c r="AC659" s="3"/>
    </row>
    <row r="660" spans="1:29" ht="83.25" customHeight="1" x14ac:dyDescent="0.35">
      <c r="A660" s="119" t="str">
        <f>'Matriz Nº1 Identificación'!A660</f>
        <v>73. 3</v>
      </c>
      <c r="B660" s="120" t="str">
        <f>IF('Matriz Nº1 Identificación'!B660&lt;&gt;"",'Matriz Nº1 Identificación'!F660,"")</f>
        <v/>
      </c>
      <c r="C660" s="127"/>
      <c r="D660" s="127"/>
      <c r="E660" s="120" t="str">
        <f>IFERROR(IF((VLOOKUP(C660,'Tabla 2-3-4-5'!$C$11:$D$13,2,FALSE)*(VLOOKUP('Matriz Nº2 Análisis'!D660,'Tabla 2-3-4-5'!$C$11:$D$13,2,FALSE)))&lt;3,"BAJO",IF((VLOOKUP(C660,'Tabla 2-3-4-5'!$C$11:$D$13,2,FALSE)*(VLOOKUP('Matriz Nº2 Análisis'!D660,'Tabla 2-3-4-5'!$C$11:$D$13,2,FALSE)))&gt;5,"ALTO","MEDIO")),"")</f>
        <v/>
      </c>
      <c r="F660" s="121" t="str">
        <f>IF(B660&lt;&gt;"",'Matriz Nº1 Identificación'!E660,"")</f>
        <v/>
      </c>
      <c r="G660" s="127"/>
      <c r="H660" s="127"/>
      <c r="I660" s="120" t="str">
        <f>IFERROR(IF((VLOOKUP(G660,'Tabla 2-3-4-5'!$C$11:$D$13,2,FALSE)*(VLOOKUP('Matriz Nº2 Análisis'!H660,'Tabla 2-3-4-5'!$C$11:$D$13,2,FALSE)))&lt;3,"BAJO",IF((VLOOKUP(G660,'Tabla 2-3-4-5'!$C$11:$D$13,2,FALSE)*(VLOOKUP('Matriz Nº2 Análisis'!H660,'Tabla 2-3-4-5'!$C$11:$D$13,2,FALSE)))&gt;5,"ALTO","MEDIO")),"")</f>
        <v/>
      </c>
      <c r="J660" s="2"/>
      <c r="K660" s="3"/>
      <c r="N660" s="3"/>
      <c r="O660" s="3"/>
      <c r="P660" s="3"/>
      <c r="Q660" s="3"/>
      <c r="R660" s="3"/>
      <c r="S660" s="3"/>
      <c r="T660" s="3"/>
      <c r="U660" s="3"/>
      <c r="V660" s="3"/>
      <c r="W660" s="3"/>
      <c r="X660" s="3"/>
      <c r="Y660" s="3"/>
      <c r="Z660" s="3"/>
      <c r="AA660" s="3"/>
      <c r="AB660" s="3"/>
      <c r="AC660" s="3"/>
    </row>
    <row r="661" spans="1:29" ht="83.25" customHeight="1" x14ac:dyDescent="0.35">
      <c r="A661" s="119" t="str">
        <f>'Matriz Nº1 Identificación'!A661</f>
        <v>73. 4</v>
      </c>
      <c r="B661" s="120" t="str">
        <f>IF('Matriz Nº1 Identificación'!B661&lt;&gt;"",'Matriz Nº1 Identificación'!F661,"")</f>
        <v/>
      </c>
      <c r="C661" s="127"/>
      <c r="D661" s="127"/>
      <c r="E661" s="120" t="str">
        <f>IFERROR(IF((VLOOKUP(C661,'Tabla 2-3-4-5'!$C$11:$D$13,2,FALSE)*(VLOOKUP('Matriz Nº2 Análisis'!D661,'Tabla 2-3-4-5'!$C$11:$D$13,2,FALSE)))&lt;3,"BAJO",IF((VLOOKUP(C661,'Tabla 2-3-4-5'!$C$11:$D$13,2,FALSE)*(VLOOKUP('Matriz Nº2 Análisis'!D661,'Tabla 2-3-4-5'!$C$11:$D$13,2,FALSE)))&gt;5,"ALTO","MEDIO")),"")</f>
        <v/>
      </c>
      <c r="F661" s="121" t="str">
        <f>IF(B661&lt;&gt;"",'Matriz Nº1 Identificación'!E661,"")</f>
        <v/>
      </c>
      <c r="G661" s="127"/>
      <c r="H661" s="127"/>
      <c r="I661" s="120" t="str">
        <f>IFERROR(IF((VLOOKUP(G661,'Tabla 2-3-4-5'!$C$11:$D$13,2,FALSE)*(VLOOKUP('Matriz Nº2 Análisis'!H661,'Tabla 2-3-4-5'!$C$11:$D$13,2,FALSE)))&lt;3,"BAJO",IF((VLOOKUP(G661,'Tabla 2-3-4-5'!$C$11:$D$13,2,FALSE)*(VLOOKUP('Matriz Nº2 Análisis'!H661,'Tabla 2-3-4-5'!$C$11:$D$13,2,FALSE)))&gt;5,"ALTO","MEDIO")),"")</f>
        <v/>
      </c>
      <c r="J661" s="2"/>
      <c r="K661" s="3"/>
      <c r="N661" s="3"/>
      <c r="O661" s="3"/>
      <c r="P661" s="3"/>
      <c r="Q661" s="3"/>
      <c r="R661" s="3"/>
      <c r="S661" s="3"/>
      <c r="T661" s="3"/>
      <c r="U661" s="3"/>
      <c r="V661" s="3"/>
      <c r="W661" s="3"/>
      <c r="X661" s="3"/>
      <c r="Y661" s="3"/>
      <c r="Z661" s="3"/>
      <c r="AA661" s="3"/>
      <c r="AB661" s="3"/>
      <c r="AC661" s="3"/>
    </row>
    <row r="662" spans="1:29" ht="83.25" customHeight="1" x14ac:dyDescent="0.35">
      <c r="A662" s="119" t="str">
        <f>'Matriz Nº1 Identificación'!A662</f>
        <v>73. 5</v>
      </c>
      <c r="B662" s="120" t="str">
        <f>IF('Matriz Nº1 Identificación'!B662&lt;&gt;"",'Matriz Nº1 Identificación'!F662,"")</f>
        <v/>
      </c>
      <c r="C662" s="127"/>
      <c r="D662" s="127"/>
      <c r="E662" s="120" t="str">
        <f>IFERROR(IF((VLOOKUP(C662,'Tabla 2-3-4-5'!$C$11:$D$13,2,FALSE)*(VLOOKUP('Matriz Nº2 Análisis'!D662,'Tabla 2-3-4-5'!$C$11:$D$13,2,FALSE)))&lt;3,"BAJO",IF((VLOOKUP(C662,'Tabla 2-3-4-5'!$C$11:$D$13,2,FALSE)*(VLOOKUP('Matriz Nº2 Análisis'!D662,'Tabla 2-3-4-5'!$C$11:$D$13,2,FALSE)))&gt;5,"ALTO","MEDIO")),"")</f>
        <v/>
      </c>
      <c r="F662" s="121" t="str">
        <f>IF(B662&lt;&gt;"",'Matriz Nº1 Identificación'!E662,"")</f>
        <v/>
      </c>
      <c r="G662" s="127"/>
      <c r="H662" s="127"/>
      <c r="I662" s="120" t="str">
        <f>IFERROR(IF((VLOOKUP(G662,'Tabla 2-3-4-5'!$C$11:$D$13,2,FALSE)*(VLOOKUP('Matriz Nº2 Análisis'!H662,'Tabla 2-3-4-5'!$C$11:$D$13,2,FALSE)))&lt;3,"BAJO",IF((VLOOKUP(G662,'Tabla 2-3-4-5'!$C$11:$D$13,2,FALSE)*(VLOOKUP('Matriz Nº2 Análisis'!H662,'Tabla 2-3-4-5'!$C$11:$D$13,2,FALSE)))&gt;5,"ALTO","MEDIO")),"")</f>
        <v/>
      </c>
      <c r="J662" s="2"/>
      <c r="K662" s="3"/>
      <c r="N662" s="3"/>
      <c r="O662" s="3"/>
      <c r="P662" s="3"/>
      <c r="Q662" s="3"/>
      <c r="R662" s="3"/>
      <c r="S662" s="3"/>
      <c r="T662" s="3"/>
      <c r="U662" s="3"/>
      <c r="V662" s="3"/>
      <c r="W662" s="3"/>
      <c r="X662" s="3"/>
      <c r="Y662" s="3"/>
      <c r="Z662" s="3"/>
      <c r="AA662" s="3"/>
      <c r="AB662" s="3"/>
      <c r="AC662" s="3"/>
    </row>
    <row r="663" spans="1:29" ht="83.25" customHeight="1" x14ac:dyDescent="0.35">
      <c r="A663" s="119" t="str">
        <f>'Matriz Nº1 Identificación'!A663</f>
        <v>73. 6</v>
      </c>
      <c r="B663" s="120" t="str">
        <f>IF('Matriz Nº1 Identificación'!B663&lt;&gt;"",'Matriz Nº1 Identificación'!F663,"")</f>
        <v/>
      </c>
      <c r="C663" s="127"/>
      <c r="D663" s="127"/>
      <c r="E663" s="120" t="str">
        <f>IFERROR(IF((VLOOKUP(C663,'Tabla 2-3-4-5'!$C$11:$D$13,2,FALSE)*(VLOOKUP('Matriz Nº2 Análisis'!D663,'Tabla 2-3-4-5'!$C$11:$D$13,2,FALSE)))&lt;3,"BAJO",IF((VLOOKUP(C663,'Tabla 2-3-4-5'!$C$11:$D$13,2,FALSE)*(VLOOKUP('Matriz Nº2 Análisis'!D663,'Tabla 2-3-4-5'!$C$11:$D$13,2,FALSE)))&gt;5,"ALTO","MEDIO")),"")</f>
        <v/>
      </c>
      <c r="F663" s="121" t="str">
        <f>IF(B663&lt;&gt;"",'Matriz Nº1 Identificación'!E663,"")</f>
        <v/>
      </c>
      <c r="G663" s="127"/>
      <c r="H663" s="127"/>
      <c r="I663" s="120" t="str">
        <f>IFERROR(IF((VLOOKUP(G663,'Tabla 2-3-4-5'!$C$11:$D$13,2,FALSE)*(VLOOKUP('Matriz Nº2 Análisis'!H663,'Tabla 2-3-4-5'!$C$11:$D$13,2,FALSE)))&lt;3,"BAJO",IF((VLOOKUP(G663,'Tabla 2-3-4-5'!$C$11:$D$13,2,FALSE)*(VLOOKUP('Matriz Nº2 Análisis'!H663,'Tabla 2-3-4-5'!$C$11:$D$13,2,FALSE)))&gt;5,"ALTO","MEDIO")),"")</f>
        <v/>
      </c>
      <c r="J663" s="2"/>
      <c r="K663" s="3"/>
      <c r="N663" s="3"/>
      <c r="O663" s="3"/>
      <c r="P663" s="3"/>
      <c r="Q663" s="3"/>
      <c r="R663" s="3"/>
      <c r="S663" s="3"/>
      <c r="T663" s="3"/>
      <c r="U663" s="3"/>
      <c r="V663" s="3"/>
      <c r="W663" s="3"/>
      <c r="X663" s="3"/>
      <c r="Y663" s="3"/>
      <c r="Z663" s="3"/>
      <c r="AA663" s="3"/>
      <c r="AB663" s="3"/>
      <c r="AC663" s="3"/>
    </row>
    <row r="664" spans="1:29" ht="83.25" customHeight="1" thickBot="1" x14ac:dyDescent="0.4">
      <c r="A664" s="119" t="str">
        <f>'Matriz Nº1 Identificación'!A664</f>
        <v>73. 7</v>
      </c>
      <c r="B664" s="120" t="str">
        <f>IF('Matriz Nº1 Identificación'!B664&lt;&gt;"",'Matriz Nº1 Identificación'!F664,"")</f>
        <v/>
      </c>
      <c r="C664" s="127"/>
      <c r="D664" s="127"/>
      <c r="E664" s="120" t="str">
        <f>IFERROR(IF((VLOOKUP(C664,'Tabla 2-3-4-5'!$C$11:$D$13,2,FALSE)*(VLOOKUP('Matriz Nº2 Análisis'!D664,'Tabla 2-3-4-5'!$C$11:$D$13,2,FALSE)))&lt;3,"BAJO",IF((VLOOKUP(C664,'Tabla 2-3-4-5'!$C$11:$D$13,2,FALSE)*(VLOOKUP('Matriz Nº2 Análisis'!D664,'Tabla 2-3-4-5'!$C$11:$D$13,2,FALSE)))&gt;5,"ALTO","MEDIO")),"")</f>
        <v/>
      </c>
      <c r="F664" s="121" t="str">
        <f>IF(B664&lt;&gt;"",'Matriz Nº1 Identificación'!E664,"")</f>
        <v/>
      </c>
      <c r="G664" s="127"/>
      <c r="H664" s="127"/>
      <c r="I664" s="120" t="str">
        <f>IFERROR(IF((VLOOKUP(G664,'Tabla 2-3-4-5'!$C$11:$D$13,2,FALSE)*(VLOOKUP('Matriz Nº2 Análisis'!H664,'Tabla 2-3-4-5'!$C$11:$D$13,2,FALSE)))&lt;3,"BAJO",IF((VLOOKUP(G664,'Tabla 2-3-4-5'!$C$11:$D$13,2,FALSE)*(VLOOKUP('Matriz Nº2 Análisis'!H664,'Tabla 2-3-4-5'!$C$11:$D$13,2,FALSE)))&gt;5,"ALTO","MEDIO")),"")</f>
        <v/>
      </c>
      <c r="J664" s="2"/>
      <c r="K664" s="3"/>
      <c r="N664" s="3"/>
      <c r="O664" s="3"/>
      <c r="P664" s="3"/>
      <c r="Q664" s="3"/>
      <c r="R664" s="3"/>
      <c r="S664" s="3"/>
      <c r="T664" s="3"/>
      <c r="U664" s="3"/>
      <c r="V664" s="3"/>
      <c r="W664" s="3"/>
      <c r="X664" s="3"/>
      <c r="Y664" s="3"/>
      <c r="Z664" s="3"/>
      <c r="AA664" s="3"/>
      <c r="AB664" s="3"/>
      <c r="AC664" s="3"/>
    </row>
    <row r="665" spans="1:29" ht="39.9" customHeight="1" thickBot="1" x14ac:dyDescent="0.4">
      <c r="A665" s="181" t="str">
        <f>'Matriz Nº1 Identificación'!A665</f>
        <v xml:space="preserve">Objetivo Estratégico: </v>
      </c>
      <c r="B665" s="477">
        <f>+'Matriz Nº1 Identificación'!B665:H665</f>
        <v>0</v>
      </c>
      <c r="C665" s="478"/>
      <c r="D665" s="478"/>
      <c r="E665" s="478"/>
      <c r="F665" s="478"/>
      <c r="G665" s="478"/>
      <c r="H665" s="478"/>
      <c r="I665" s="479"/>
      <c r="J665" s="117"/>
    </row>
    <row r="666" spans="1:29" ht="39.9" customHeight="1" x14ac:dyDescent="0.35">
      <c r="A666" s="182" t="str">
        <f>'Matriz Nº1 Identificación'!A666</f>
        <v>Objetivo táctico</v>
      </c>
      <c r="B666" s="480" t="str">
        <f>+'Matriz Nº1 Identificación'!B666:H666</f>
        <v xml:space="preserve">74. </v>
      </c>
      <c r="C666" s="481"/>
      <c r="D666" s="481"/>
      <c r="E666" s="481"/>
      <c r="F666" s="481"/>
      <c r="G666" s="481"/>
      <c r="H666" s="481"/>
      <c r="I666" s="482"/>
      <c r="J666" s="117"/>
    </row>
    <row r="667" spans="1:29" ht="83.25" customHeight="1" x14ac:dyDescent="0.35">
      <c r="A667" s="119" t="str">
        <f>'Matriz Nº1 Identificación'!A667</f>
        <v>74. 1</v>
      </c>
      <c r="B667" s="120" t="str">
        <f>IF('Matriz Nº1 Identificación'!B667&lt;&gt;"",'Matriz Nº1 Identificación'!F667,"")</f>
        <v/>
      </c>
      <c r="C667" s="127"/>
      <c r="D667" s="127"/>
      <c r="E667" s="120" t="str">
        <f>IFERROR(IF((VLOOKUP(C667,'Tabla 2-3-4-5'!$C$11:$D$13,2,FALSE)*(VLOOKUP('Matriz Nº2 Análisis'!D667,'Tabla 2-3-4-5'!$C$11:$D$13,2,FALSE)))&lt;3,"BAJO",IF((VLOOKUP(C667,'Tabla 2-3-4-5'!$C$11:$D$13,2,FALSE)*(VLOOKUP('Matriz Nº2 Análisis'!D667,'Tabla 2-3-4-5'!$C$11:$D$13,2,FALSE)))&gt;5,"ALTO","MEDIO")),"")</f>
        <v/>
      </c>
      <c r="F667" s="121" t="str">
        <f>IF(B667&lt;&gt;"",'Matriz Nº1 Identificación'!E667,"")</f>
        <v/>
      </c>
      <c r="G667" s="127"/>
      <c r="H667" s="127"/>
      <c r="I667" s="120" t="str">
        <f>IFERROR(IF((VLOOKUP(G667,'Tabla 2-3-4-5'!$C$11:$D$13,2,FALSE)*(VLOOKUP('Matriz Nº2 Análisis'!H667,'Tabla 2-3-4-5'!$C$11:$D$13,2,FALSE)))&lt;3,"BAJO",IF((VLOOKUP(G667,'Tabla 2-3-4-5'!$C$11:$D$13,2,FALSE)*(VLOOKUP('Matriz Nº2 Análisis'!H667,'Tabla 2-3-4-5'!$C$11:$D$13,2,FALSE)))&gt;5,"ALTO","MEDIO")),"")</f>
        <v/>
      </c>
      <c r="J667" s="2"/>
      <c r="K667" s="3"/>
      <c r="N667" s="3"/>
      <c r="O667" s="3"/>
      <c r="P667" s="3"/>
      <c r="Q667" s="3"/>
      <c r="R667" s="3"/>
      <c r="S667" s="3"/>
      <c r="T667" s="3"/>
      <c r="U667" s="3"/>
      <c r="V667" s="3"/>
      <c r="W667" s="3"/>
      <c r="X667" s="3"/>
      <c r="Y667" s="3"/>
      <c r="Z667" s="3"/>
      <c r="AA667" s="3"/>
      <c r="AB667" s="3"/>
      <c r="AC667" s="3"/>
    </row>
    <row r="668" spans="1:29" ht="83.25" customHeight="1" x14ac:dyDescent="0.35">
      <c r="A668" s="119" t="str">
        <f>'Matriz Nº1 Identificación'!A668</f>
        <v>74. 2</v>
      </c>
      <c r="B668" s="120" t="str">
        <f>IF('Matriz Nº1 Identificación'!B668&lt;&gt;"",'Matriz Nº1 Identificación'!F668,"")</f>
        <v/>
      </c>
      <c r="C668" s="127"/>
      <c r="D668" s="127"/>
      <c r="E668" s="120" t="str">
        <f>IFERROR(IF((VLOOKUP(C668,'Tabla 2-3-4-5'!$C$11:$D$13,2,FALSE)*(VLOOKUP('Matriz Nº2 Análisis'!D668,'Tabla 2-3-4-5'!$C$11:$D$13,2,FALSE)))&lt;3,"BAJO",IF((VLOOKUP(C668,'Tabla 2-3-4-5'!$C$11:$D$13,2,FALSE)*(VLOOKUP('Matriz Nº2 Análisis'!D668,'Tabla 2-3-4-5'!$C$11:$D$13,2,FALSE)))&gt;5,"ALTO","MEDIO")),"")</f>
        <v/>
      </c>
      <c r="F668" s="121" t="str">
        <f>IF(B668&lt;&gt;"",'Matriz Nº1 Identificación'!E668,"")</f>
        <v/>
      </c>
      <c r="G668" s="127"/>
      <c r="H668" s="127"/>
      <c r="I668" s="120" t="str">
        <f>IFERROR(IF((VLOOKUP(G668,'Tabla 2-3-4-5'!$C$11:$D$13,2,FALSE)*(VLOOKUP('Matriz Nº2 Análisis'!H668,'Tabla 2-3-4-5'!$C$11:$D$13,2,FALSE)))&lt;3,"BAJO",IF((VLOOKUP(G668,'Tabla 2-3-4-5'!$C$11:$D$13,2,FALSE)*(VLOOKUP('Matriz Nº2 Análisis'!H668,'Tabla 2-3-4-5'!$C$11:$D$13,2,FALSE)))&gt;5,"ALTO","MEDIO")),"")</f>
        <v/>
      </c>
      <c r="J668" s="2"/>
      <c r="K668" s="3"/>
      <c r="N668" s="3"/>
      <c r="O668" s="3"/>
      <c r="P668" s="3"/>
      <c r="Q668" s="3"/>
      <c r="R668" s="3"/>
      <c r="S668" s="3"/>
      <c r="T668" s="3"/>
      <c r="U668" s="3"/>
      <c r="V668" s="3"/>
      <c r="W668" s="3"/>
      <c r="X668" s="3"/>
      <c r="Y668" s="3"/>
      <c r="Z668" s="3"/>
      <c r="AA668" s="3"/>
      <c r="AB668" s="3"/>
      <c r="AC668" s="3"/>
    </row>
    <row r="669" spans="1:29" ht="83.25" customHeight="1" x14ac:dyDescent="0.35">
      <c r="A669" s="119" t="str">
        <f>'Matriz Nº1 Identificación'!A669</f>
        <v>74. 3</v>
      </c>
      <c r="B669" s="120" t="str">
        <f>IF('Matriz Nº1 Identificación'!B669&lt;&gt;"",'Matriz Nº1 Identificación'!F669,"")</f>
        <v/>
      </c>
      <c r="C669" s="127"/>
      <c r="D669" s="127"/>
      <c r="E669" s="120" t="str">
        <f>IFERROR(IF((VLOOKUP(C669,'Tabla 2-3-4-5'!$C$11:$D$13,2,FALSE)*(VLOOKUP('Matriz Nº2 Análisis'!D669,'Tabla 2-3-4-5'!$C$11:$D$13,2,FALSE)))&lt;3,"BAJO",IF((VLOOKUP(C669,'Tabla 2-3-4-5'!$C$11:$D$13,2,FALSE)*(VLOOKUP('Matriz Nº2 Análisis'!D669,'Tabla 2-3-4-5'!$C$11:$D$13,2,FALSE)))&gt;5,"ALTO","MEDIO")),"")</f>
        <v/>
      </c>
      <c r="F669" s="121" t="str">
        <f>IF(B669&lt;&gt;"",'Matriz Nº1 Identificación'!E669,"")</f>
        <v/>
      </c>
      <c r="G669" s="127"/>
      <c r="H669" s="127"/>
      <c r="I669" s="120" t="str">
        <f>IFERROR(IF((VLOOKUP(G669,'Tabla 2-3-4-5'!$C$11:$D$13,2,FALSE)*(VLOOKUP('Matriz Nº2 Análisis'!H669,'Tabla 2-3-4-5'!$C$11:$D$13,2,FALSE)))&lt;3,"BAJO",IF((VLOOKUP(G669,'Tabla 2-3-4-5'!$C$11:$D$13,2,FALSE)*(VLOOKUP('Matriz Nº2 Análisis'!H669,'Tabla 2-3-4-5'!$C$11:$D$13,2,FALSE)))&gt;5,"ALTO","MEDIO")),"")</f>
        <v/>
      </c>
      <c r="J669" s="2"/>
      <c r="K669" s="3"/>
      <c r="N669" s="3"/>
      <c r="O669" s="3"/>
      <c r="P669" s="3"/>
      <c r="Q669" s="3"/>
      <c r="R669" s="3"/>
      <c r="S669" s="3"/>
      <c r="T669" s="3"/>
      <c r="U669" s="3"/>
      <c r="V669" s="3"/>
      <c r="W669" s="3"/>
      <c r="X669" s="3"/>
      <c r="Y669" s="3"/>
      <c r="Z669" s="3"/>
      <c r="AA669" s="3"/>
      <c r="AB669" s="3"/>
      <c r="AC669" s="3"/>
    </row>
    <row r="670" spans="1:29" ht="83.25" customHeight="1" x14ac:dyDescent="0.35">
      <c r="A670" s="119" t="str">
        <f>'Matriz Nº1 Identificación'!A670</f>
        <v>74. 4</v>
      </c>
      <c r="B670" s="120" t="str">
        <f>IF('Matriz Nº1 Identificación'!B670&lt;&gt;"",'Matriz Nº1 Identificación'!F670,"")</f>
        <v/>
      </c>
      <c r="C670" s="127"/>
      <c r="D670" s="127"/>
      <c r="E670" s="120" t="str">
        <f>IFERROR(IF((VLOOKUP(C670,'Tabla 2-3-4-5'!$C$11:$D$13,2,FALSE)*(VLOOKUP('Matriz Nº2 Análisis'!D670,'Tabla 2-3-4-5'!$C$11:$D$13,2,FALSE)))&lt;3,"BAJO",IF((VLOOKUP(C670,'Tabla 2-3-4-5'!$C$11:$D$13,2,FALSE)*(VLOOKUP('Matriz Nº2 Análisis'!D670,'Tabla 2-3-4-5'!$C$11:$D$13,2,FALSE)))&gt;5,"ALTO","MEDIO")),"")</f>
        <v/>
      </c>
      <c r="F670" s="121" t="str">
        <f>IF(B670&lt;&gt;"",'Matriz Nº1 Identificación'!E670,"")</f>
        <v/>
      </c>
      <c r="G670" s="127"/>
      <c r="H670" s="127"/>
      <c r="I670" s="120" t="str">
        <f>IFERROR(IF((VLOOKUP(G670,'Tabla 2-3-4-5'!$C$11:$D$13,2,FALSE)*(VLOOKUP('Matriz Nº2 Análisis'!H670,'Tabla 2-3-4-5'!$C$11:$D$13,2,FALSE)))&lt;3,"BAJO",IF((VLOOKUP(G670,'Tabla 2-3-4-5'!$C$11:$D$13,2,FALSE)*(VLOOKUP('Matriz Nº2 Análisis'!H670,'Tabla 2-3-4-5'!$C$11:$D$13,2,FALSE)))&gt;5,"ALTO","MEDIO")),"")</f>
        <v/>
      </c>
      <c r="J670" s="2"/>
      <c r="K670" s="3"/>
      <c r="N670" s="3"/>
      <c r="O670" s="3"/>
      <c r="P670" s="3"/>
      <c r="Q670" s="3"/>
      <c r="R670" s="3"/>
      <c r="S670" s="3"/>
      <c r="T670" s="3"/>
      <c r="U670" s="3"/>
      <c r="V670" s="3"/>
      <c r="W670" s="3"/>
      <c r="X670" s="3"/>
      <c r="Y670" s="3"/>
      <c r="Z670" s="3"/>
      <c r="AA670" s="3"/>
      <c r="AB670" s="3"/>
      <c r="AC670" s="3"/>
    </row>
    <row r="671" spans="1:29" ht="83.25" customHeight="1" x14ac:dyDescent="0.35">
      <c r="A671" s="119" t="str">
        <f>'Matriz Nº1 Identificación'!A671</f>
        <v>74. 5</v>
      </c>
      <c r="B671" s="120" t="str">
        <f>IF('Matriz Nº1 Identificación'!B671&lt;&gt;"",'Matriz Nº1 Identificación'!F671,"")</f>
        <v/>
      </c>
      <c r="C671" s="127"/>
      <c r="D671" s="127"/>
      <c r="E671" s="120" t="str">
        <f>IFERROR(IF((VLOOKUP(C671,'Tabla 2-3-4-5'!$C$11:$D$13,2,FALSE)*(VLOOKUP('Matriz Nº2 Análisis'!D671,'Tabla 2-3-4-5'!$C$11:$D$13,2,FALSE)))&lt;3,"BAJO",IF((VLOOKUP(C671,'Tabla 2-3-4-5'!$C$11:$D$13,2,FALSE)*(VLOOKUP('Matriz Nº2 Análisis'!D671,'Tabla 2-3-4-5'!$C$11:$D$13,2,FALSE)))&gt;5,"ALTO","MEDIO")),"")</f>
        <v/>
      </c>
      <c r="F671" s="121" t="str">
        <f>IF(B671&lt;&gt;"",'Matriz Nº1 Identificación'!E671,"")</f>
        <v/>
      </c>
      <c r="G671" s="127"/>
      <c r="H671" s="127"/>
      <c r="I671" s="120" t="str">
        <f>IFERROR(IF((VLOOKUP(G671,'Tabla 2-3-4-5'!$C$11:$D$13,2,FALSE)*(VLOOKUP('Matriz Nº2 Análisis'!H671,'Tabla 2-3-4-5'!$C$11:$D$13,2,FALSE)))&lt;3,"BAJO",IF((VLOOKUP(G671,'Tabla 2-3-4-5'!$C$11:$D$13,2,FALSE)*(VLOOKUP('Matriz Nº2 Análisis'!H671,'Tabla 2-3-4-5'!$C$11:$D$13,2,FALSE)))&gt;5,"ALTO","MEDIO")),"")</f>
        <v/>
      </c>
      <c r="J671" s="2"/>
      <c r="K671" s="3"/>
      <c r="N671" s="3"/>
      <c r="O671" s="3"/>
      <c r="P671" s="3"/>
      <c r="Q671" s="3"/>
      <c r="R671" s="3"/>
      <c r="S671" s="3"/>
      <c r="T671" s="3"/>
      <c r="U671" s="3"/>
      <c r="V671" s="3"/>
      <c r="W671" s="3"/>
      <c r="X671" s="3"/>
      <c r="Y671" s="3"/>
      <c r="Z671" s="3"/>
      <c r="AA671" s="3"/>
      <c r="AB671" s="3"/>
      <c r="AC671" s="3"/>
    </row>
    <row r="672" spans="1:29" ht="83.25" customHeight="1" x14ac:dyDescent="0.35">
      <c r="A672" s="119" t="str">
        <f>'Matriz Nº1 Identificación'!A672</f>
        <v>74. 6</v>
      </c>
      <c r="B672" s="120" t="str">
        <f>IF('Matriz Nº1 Identificación'!B672&lt;&gt;"",'Matriz Nº1 Identificación'!F672,"")</f>
        <v/>
      </c>
      <c r="C672" s="127"/>
      <c r="D672" s="127"/>
      <c r="E672" s="120" t="str">
        <f>IFERROR(IF((VLOOKUP(C672,'Tabla 2-3-4-5'!$C$11:$D$13,2,FALSE)*(VLOOKUP('Matriz Nº2 Análisis'!D672,'Tabla 2-3-4-5'!$C$11:$D$13,2,FALSE)))&lt;3,"BAJO",IF((VLOOKUP(C672,'Tabla 2-3-4-5'!$C$11:$D$13,2,FALSE)*(VLOOKUP('Matriz Nº2 Análisis'!D672,'Tabla 2-3-4-5'!$C$11:$D$13,2,FALSE)))&gt;5,"ALTO","MEDIO")),"")</f>
        <v/>
      </c>
      <c r="F672" s="121" t="str">
        <f>IF(B672&lt;&gt;"",'Matriz Nº1 Identificación'!E672,"")</f>
        <v/>
      </c>
      <c r="G672" s="127"/>
      <c r="H672" s="127"/>
      <c r="I672" s="120" t="str">
        <f>IFERROR(IF((VLOOKUP(G672,'Tabla 2-3-4-5'!$C$11:$D$13,2,FALSE)*(VLOOKUP('Matriz Nº2 Análisis'!H672,'Tabla 2-3-4-5'!$C$11:$D$13,2,FALSE)))&lt;3,"BAJO",IF((VLOOKUP(G672,'Tabla 2-3-4-5'!$C$11:$D$13,2,FALSE)*(VLOOKUP('Matriz Nº2 Análisis'!H672,'Tabla 2-3-4-5'!$C$11:$D$13,2,FALSE)))&gt;5,"ALTO","MEDIO")),"")</f>
        <v/>
      </c>
      <c r="J672" s="2"/>
      <c r="K672" s="3"/>
      <c r="N672" s="3"/>
      <c r="O672" s="3"/>
      <c r="P672" s="3"/>
      <c r="Q672" s="3"/>
      <c r="R672" s="3"/>
      <c r="S672" s="3"/>
      <c r="T672" s="3"/>
      <c r="U672" s="3"/>
      <c r="V672" s="3"/>
      <c r="W672" s="3"/>
      <c r="X672" s="3"/>
      <c r="Y672" s="3"/>
      <c r="Z672" s="3"/>
      <c r="AA672" s="3"/>
      <c r="AB672" s="3"/>
      <c r="AC672" s="3"/>
    </row>
    <row r="673" spans="1:29" ht="83.25" customHeight="1" thickBot="1" x14ac:dyDescent="0.4">
      <c r="A673" s="119" t="str">
        <f>'Matriz Nº1 Identificación'!A673</f>
        <v>74. 7</v>
      </c>
      <c r="B673" s="120" t="str">
        <f>IF('Matriz Nº1 Identificación'!B673&lt;&gt;"",'Matriz Nº1 Identificación'!F673,"")</f>
        <v/>
      </c>
      <c r="C673" s="127"/>
      <c r="D673" s="127"/>
      <c r="E673" s="120" t="str">
        <f>IFERROR(IF((VLOOKUP(C673,'Tabla 2-3-4-5'!$C$11:$D$13,2,FALSE)*(VLOOKUP('Matriz Nº2 Análisis'!D673,'Tabla 2-3-4-5'!$C$11:$D$13,2,FALSE)))&lt;3,"BAJO",IF((VLOOKUP(C673,'Tabla 2-3-4-5'!$C$11:$D$13,2,FALSE)*(VLOOKUP('Matriz Nº2 Análisis'!D673,'Tabla 2-3-4-5'!$C$11:$D$13,2,FALSE)))&gt;5,"ALTO","MEDIO")),"")</f>
        <v/>
      </c>
      <c r="F673" s="121" t="str">
        <f>IF(B673&lt;&gt;"",'Matriz Nº1 Identificación'!E673,"")</f>
        <v/>
      </c>
      <c r="G673" s="127"/>
      <c r="H673" s="127"/>
      <c r="I673" s="120" t="str">
        <f>IFERROR(IF((VLOOKUP(G673,'Tabla 2-3-4-5'!$C$11:$D$13,2,FALSE)*(VLOOKUP('Matriz Nº2 Análisis'!H673,'Tabla 2-3-4-5'!$C$11:$D$13,2,FALSE)))&lt;3,"BAJO",IF((VLOOKUP(G673,'Tabla 2-3-4-5'!$C$11:$D$13,2,FALSE)*(VLOOKUP('Matriz Nº2 Análisis'!H673,'Tabla 2-3-4-5'!$C$11:$D$13,2,FALSE)))&gt;5,"ALTO","MEDIO")),"")</f>
        <v/>
      </c>
      <c r="J673" s="2"/>
      <c r="K673" s="3"/>
      <c r="N673" s="3"/>
      <c r="O673" s="3"/>
      <c r="P673" s="3"/>
      <c r="Q673" s="3"/>
      <c r="R673" s="3"/>
      <c r="S673" s="3"/>
      <c r="T673" s="3"/>
      <c r="U673" s="3"/>
      <c r="V673" s="3"/>
      <c r="W673" s="3"/>
      <c r="X673" s="3"/>
      <c r="Y673" s="3"/>
      <c r="Z673" s="3"/>
      <c r="AA673" s="3"/>
      <c r="AB673" s="3"/>
      <c r="AC673" s="3"/>
    </row>
    <row r="674" spans="1:29" ht="39.9" customHeight="1" thickBot="1" x14ac:dyDescent="0.4">
      <c r="A674" s="181" t="str">
        <f>'Matriz Nº1 Identificación'!A674</f>
        <v xml:space="preserve">Objetivo Estratégico: </v>
      </c>
      <c r="B674" s="477">
        <f>+'Matriz Nº1 Identificación'!B674:H674</f>
        <v>0</v>
      </c>
      <c r="C674" s="478"/>
      <c r="D674" s="478"/>
      <c r="E674" s="478"/>
      <c r="F674" s="478"/>
      <c r="G674" s="478"/>
      <c r="H674" s="478"/>
      <c r="I674" s="479"/>
      <c r="J674" s="117"/>
    </row>
    <row r="675" spans="1:29" ht="39.9" customHeight="1" x14ac:dyDescent="0.35">
      <c r="A675" s="182" t="str">
        <f>'Matriz Nº1 Identificación'!A675</f>
        <v>Objetivo táctico</v>
      </c>
      <c r="B675" s="480" t="str">
        <f>+'Matriz Nº1 Identificación'!B675:H675</f>
        <v xml:space="preserve">75. </v>
      </c>
      <c r="C675" s="481"/>
      <c r="D675" s="481"/>
      <c r="E675" s="481"/>
      <c r="F675" s="481"/>
      <c r="G675" s="481"/>
      <c r="H675" s="481"/>
      <c r="I675" s="482"/>
      <c r="J675" s="117"/>
    </row>
    <row r="676" spans="1:29" ht="83.25" customHeight="1" x14ac:dyDescent="0.35">
      <c r="A676" s="119" t="str">
        <f>'Matriz Nº1 Identificación'!A676</f>
        <v>75. 1</v>
      </c>
      <c r="B676" s="120" t="str">
        <f>IF('Matriz Nº1 Identificación'!B676&lt;&gt;"",'Matriz Nº1 Identificación'!F676,"")</f>
        <v/>
      </c>
      <c r="C676" s="127"/>
      <c r="D676" s="127"/>
      <c r="E676" s="120" t="str">
        <f>IFERROR(IF((VLOOKUP(C676,'Tabla 2-3-4-5'!$C$11:$D$13,2,FALSE)*(VLOOKUP('Matriz Nº2 Análisis'!D676,'Tabla 2-3-4-5'!$C$11:$D$13,2,FALSE)))&lt;3,"BAJO",IF((VLOOKUP(C676,'Tabla 2-3-4-5'!$C$11:$D$13,2,FALSE)*(VLOOKUP('Matriz Nº2 Análisis'!D676,'Tabla 2-3-4-5'!$C$11:$D$13,2,FALSE)))&gt;5,"ALTO","MEDIO")),"")</f>
        <v/>
      </c>
      <c r="F676" s="121" t="str">
        <f>IF(B676&lt;&gt;"",'Matriz Nº1 Identificación'!E676,"")</f>
        <v/>
      </c>
      <c r="G676" s="127"/>
      <c r="H676" s="127"/>
      <c r="I676" s="120" t="str">
        <f>IFERROR(IF((VLOOKUP(G676,'Tabla 2-3-4-5'!$C$11:$D$13,2,FALSE)*(VLOOKUP('Matriz Nº2 Análisis'!H676,'Tabla 2-3-4-5'!$C$11:$D$13,2,FALSE)))&lt;3,"BAJO",IF((VLOOKUP(G676,'Tabla 2-3-4-5'!$C$11:$D$13,2,FALSE)*(VLOOKUP('Matriz Nº2 Análisis'!H676,'Tabla 2-3-4-5'!$C$11:$D$13,2,FALSE)))&gt;5,"ALTO","MEDIO")),"")</f>
        <v/>
      </c>
      <c r="J676" s="2"/>
      <c r="K676" s="3"/>
      <c r="N676" s="3"/>
      <c r="O676" s="3"/>
      <c r="P676" s="3"/>
      <c r="Q676" s="3"/>
      <c r="R676" s="3"/>
      <c r="S676" s="3"/>
      <c r="T676" s="3"/>
      <c r="U676" s="3"/>
      <c r="V676" s="3"/>
      <c r="W676" s="3"/>
      <c r="X676" s="3"/>
      <c r="Y676" s="3"/>
      <c r="Z676" s="3"/>
      <c r="AA676" s="3"/>
      <c r="AB676" s="3"/>
      <c r="AC676" s="3"/>
    </row>
    <row r="677" spans="1:29" ht="83.25" customHeight="1" x14ac:dyDescent="0.35">
      <c r="A677" s="119" t="str">
        <f>'Matriz Nº1 Identificación'!A677</f>
        <v>75. 2</v>
      </c>
      <c r="B677" s="120" t="str">
        <f>IF('Matriz Nº1 Identificación'!B677&lt;&gt;"",'Matriz Nº1 Identificación'!F677,"")</f>
        <v/>
      </c>
      <c r="C677" s="127"/>
      <c r="D677" s="127"/>
      <c r="E677" s="120" t="str">
        <f>IFERROR(IF((VLOOKUP(C677,'Tabla 2-3-4-5'!$C$11:$D$13,2,FALSE)*(VLOOKUP('Matriz Nº2 Análisis'!D677,'Tabla 2-3-4-5'!$C$11:$D$13,2,FALSE)))&lt;3,"BAJO",IF((VLOOKUP(C677,'Tabla 2-3-4-5'!$C$11:$D$13,2,FALSE)*(VLOOKUP('Matriz Nº2 Análisis'!D677,'Tabla 2-3-4-5'!$C$11:$D$13,2,FALSE)))&gt;5,"ALTO","MEDIO")),"")</f>
        <v/>
      </c>
      <c r="F677" s="121" t="str">
        <f>IF(B677&lt;&gt;"",'Matriz Nº1 Identificación'!E677,"")</f>
        <v/>
      </c>
      <c r="G677" s="127"/>
      <c r="H677" s="127"/>
      <c r="I677" s="120" t="str">
        <f>IFERROR(IF((VLOOKUP(G677,'Tabla 2-3-4-5'!$C$11:$D$13,2,FALSE)*(VLOOKUP('Matriz Nº2 Análisis'!H677,'Tabla 2-3-4-5'!$C$11:$D$13,2,FALSE)))&lt;3,"BAJO",IF((VLOOKUP(G677,'Tabla 2-3-4-5'!$C$11:$D$13,2,FALSE)*(VLOOKUP('Matriz Nº2 Análisis'!H677,'Tabla 2-3-4-5'!$C$11:$D$13,2,FALSE)))&gt;5,"ALTO","MEDIO")),"")</f>
        <v/>
      </c>
      <c r="J677" s="2"/>
      <c r="K677" s="3"/>
      <c r="N677" s="3"/>
      <c r="O677" s="3"/>
      <c r="P677" s="3"/>
      <c r="Q677" s="3"/>
      <c r="R677" s="3"/>
      <c r="S677" s="3"/>
      <c r="T677" s="3"/>
      <c r="U677" s="3"/>
      <c r="V677" s="3"/>
      <c r="W677" s="3"/>
      <c r="X677" s="3"/>
      <c r="Y677" s="3"/>
      <c r="Z677" s="3"/>
      <c r="AA677" s="3"/>
      <c r="AB677" s="3"/>
      <c r="AC677" s="3"/>
    </row>
    <row r="678" spans="1:29" ht="83.25" customHeight="1" x14ac:dyDescent="0.35">
      <c r="A678" s="119" t="str">
        <f>'Matriz Nº1 Identificación'!A678</f>
        <v>75. 3</v>
      </c>
      <c r="B678" s="120" t="str">
        <f>IF('Matriz Nº1 Identificación'!B678&lt;&gt;"",'Matriz Nº1 Identificación'!F678,"")</f>
        <v/>
      </c>
      <c r="C678" s="127"/>
      <c r="D678" s="127"/>
      <c r="E678" s="120" t="str">
        <f>IFERROR(IF((VLOOKUP(C678,'Tabla 2-3-4-5'!$C$11:$D$13,2,FALSE)*(VLOOKUP('Matriz Nº2 Análisis'!D678,'Tabla 2-3-4-5'!$C$11:$D$13,2,FALSE)))&lt;3,"BAJO",IF((VLOOKUP(C678,'Tabla 2-3-4-5'!$C$11:$D$13,2,FALSE)*(VLOOKUP('Matriz Nº2 Análisis'!D678,'Tabla 2-3-4-5'!$C$11:$D$13,2,FALSE)))&gt;5,"ALTO","MEDIO")),"")</f>
        <v/>
      </c>
      <c r="F678" s="121" t="str">
        <f>IF(B678&lt;&gt;"",'Matriz Nº1 Identificación'!E678,"")</f>
        <v/>
      </c>
      <c r="G678" s="127"/>
      <c r="H678" s="127"/>
      <c r="I678" s="120" t="str">
        <f>IFERROR(IF((VLOOKUP(G678,'Tabla 2-3-4-5'!$C$11:$D$13,2,FALSE)*(VLOOKUP('Matriz Nº2 Análisis'!H678,'Tabla 2-3-4-5'!$C$11:$D$13,2,FALSE)))&lt;3,"BAJO",IF((VLOOKUP(G678,'Tabla 2-3-4-5'!$C$11:$D$13,2,FALSE)*(VLOOKUP('Matriz Nº2 Análisis'!H678,'Tabla 2-3-4-5'!$C$11:$D$13,2,FALSE)))&gt;5,"ALTO","MEDIO")),"")</f>
        <v/>
      </c>
      <c r="J678" s="2"/>
      <c r="K678" s="3"/>
      <c r="N678" s="3"/>
      <c r="O678" s="3"/>
      <c r="P678" s="3"/>
      <c r="Q678" s="3"/>
      <c r="R678" s="3"/>
      <c r="S678" s="3"/>
      <c r="T678" s="3"/>
      <c r="U678" s="3"/>
      <c r="V678" s="3"/>
      <c r="W678" s="3"/>
      <c r="X678" s="3"/>
      <c r="Y678" s="3"/>
      <c r="Z678" s="3"/>
      <c r="AA678" s="3"/>
      <c r="AB678" s="3"/>
      <c r="AC678" s="3"/>
    </row>
    <row r="679" spans="1:29" ht="83.25" customHeight="1" x14ac:dyDescent="0.35">
      <c r="A679" s="119" t="str">
        <f>'Matriz Nº1 Identificación'!A679</f>
        <v>75. 4</v>
      </c>
      <c r="B679" s="120" t="str">
        <f>IF('Matriz Nº1 Identificación'!B679&lt;&gt;"",'Matriz Nº1 Identificación'!F679,"")</f>
        <v/>
      </c>
      <c r="C679" s="127"/>
      <c r="D679" s="127"/>
      <c r="E679" s="120" t="str">
        <f>IFERROR(IF((VLOOKUP(C679,'Tabla 2-3-4-5'!$C$11:$D$13,2,FALSE)*(VLOOKUP('Matriz Nº2 Análisis'!D679,'Tabla 2-3-4-5'!$C$11:$D$13,2,FALSE)))&lt;3,"BAJO",IF((VLOOKUP(C679,'Tabla 2-3-4-5'!$C$11:$D$13,2,FALSE)*(VLOOKUP('Matriz Nº2 Análisis'!D679,'Tabla 2-3-4-5'!$C$11:$D$13,2,FALSE)))&gt;5,"ALTO","MEDIO")),"")</f>
        <v/>
      </c>
      <c r="F679" s="121" t="str">
        <f>IF(B679&lt;&gt;"",'Matriz Nº1 Identificación'!E679,"")</f>
        <v/>
      </c>
      <c r="G679" s="127"/>
      <c r="H679" s="127"/>
      <c r="I679" s="120" t="str">
        <f>IFERROR(IF((VLOOKUP(G679,'Tabla 2-3-4-5'!$C$11:$D$13,2,FALSE)*(VLOOKUP('Matriz Nº2 Análisis'!H679,'Tabla 2-3-4-5'!$C$11:$D$13,2,FALSE)))&lt;3,"BAJO",IF((VLOOKUP(G679,'Tabla 2-3-4-5'!$C$11:$D$13,2,FALSE)*(VLOOKUP('Matriz Nº2 Análisis'!H679,'Tabla 2-3-4-5'!$C$11:$D$13,2,FALSE)))&gt;5,"ALTO","MEDIO")),"")</f>
        <v/>
      </c>
      <c r="J679" s="2"/>
      <c r="K679" s="3"/>
      <c r="N679" s="3"/>
      <c r="O679" s="3"/>
      <c r="P679" s="3"/>
      <c r="Q679" s="3"/>
      <c r="R679" s="3"/>
      <c r="S679" s="3"/>
      <c r="T679" s="3"/>
      <c r="U679" s="3"/>
      <c r="V679" s="3"/>
      <c r="W679" s="3"/>
      <c r="X679" s="3"/>
      <c r="Y679" s="3"/>
      <c r="Z679" s="3"/>
      <c r="AA679" s="3"/>
      <c r="AB679" s="3"/>
      <c r="AC679" s="3"/>
    </row>
    <row r="680" spans="1:29" ht="83.25" customHeight="1" x14ac:dyDescent="0.35">
      <c r="A680" s="119" t="str">
        <f>'Matriz Nº1 Identificación'!A680</f>
        <v>75. 5</v>
      </c>
      <c r="B680" s="120" t="str">
        <f>IF('Matriz Nº1 Identificación'!B680&lt;&gt;"",'Matriz Nº1 Identificación'!F680,"")</f>
        <v/>
      </c>
      <c r="C680" s="127"/>
      <c r="D680" s="127"/>
      <c r="E680" s="120" t="str">
        <f>IFERROR(IF((VLOOKUP(C680,'Tabla 2-3-4-5'!$C$11:$D$13,2,FALSE)*(VLOOKUP('Matriz Nº2 Análisis'!D680,'Tabla 2-3-4-5'!$C$11:$D$13,2,FALSE)))&lt;3,"BAJO",IF((VLOOKUP(C680,'Tabla 2-3-4-5'!$C$11:$D$13,2,FALSE)*(VLOOKUP('Matriz Nº2 Análisis'!D680,'Tabla 2-3-4-5'!$C$11:$D$13,2,FALSE)))&gt;5,"ALTO","MEDIO")),"")</f>
        <v/>
      </c>
      <c r="F680" s="121" t="str">
        <f>IF(B680&lt;&gt;"",'Matriz Nº1 Identificación'!E680,"")</f>
        <v/>
      </c>
      <c r="G680" s="127"/>
      <c r="H680" s="127"/>
      <c r="I680" s="120" t="str">
        <f>IFERROR(IF((VLOOKUP(G680,'Tabla 2-3-4-5'!$C$11:$D$13,2,FALSE)*(VLOOKUP('Matriz Nº2 Análisis'!H680,'Tabla 2-3-4-5'!$C$11:$D$13,2,FALSE)))&lt;3,"BAJO",IF((VLOOKUP(G680,'Tabla 2-3-4-5'!$C$11:$D$13,2,FALSE)*(VLOOKUP('Matriz Nº2 Análisis'!H680,'Tabla 2-3-4-5'!$C$11:$D$13,2,FALSE)))&gt;5,"ALTO","MEDIO")),"")</f>
        <v/>
      </c>
      <c r="J680" s="2"/>
      <c r="K680" s="3"/>
      <c r="N680" s="3"/>
      <c r="O680" s="3"/>
      <c r="P680" s="3"/>
      <c r="Q680" s="3"/>
      <c r="R680" s="3"/>
      <c r="S680" s="3"/>
      <c r="T680" s="3"/>
      <c r="U680" s="3"/>
      <c r="V680" s="3"/>
      <c r="W680" s="3"/>
      <c r="X680" s="3"/>
      <c r="Y680" s="3"/>
      <c r="Z680" s="3"/>
      <c r="AA680" s="3"/>
      <c r="AB680" s="3"/>
      <c r="AC680" s="3"/>
    </row>
    <row r="681" spans="1:29" ht="83.25" customHeight="1" x14ac:dyDescent="0.35">
      <c r="A681" s="119" t="str">
        <f>'Matriz Nº1 Identificación'!A681</f>
        <v>75. 6</v>
      </c>
      <c r="B681" s="120" t="str">
        <f>IF('Matriz Nº1 Identificación'!B681&lt;&gt;"",'Matriz Nº1 Identificación'!F681,"")</f>
        <v/>
      </c>
      <c r="C681" s="127"/>
      <c r="D681" s="127"/>
      <c r="E681" s="120" t="str">
        <f>IFERROR(IF((VLOOKUP(C681,'Tabla 2-3-4-5'!$C$11:$D$13,2,FALSE)*(VLOOKUP('Matriz Nº2 Análisis'!D681,'Tabla 2-3-4-5'!$C$11:$D$13,2,FALSE)))&lt;3,"BAJO",IF((VLOOKUP(C681,'Tabla 2-3-4-5'!$C$11:$D$13,2,FALSE)*(VLOOKUP('Matriz Nº2 Análisis'!D681,'Tabla 2-3-4-5'!$C$11:$D$13,2,FALSE)))&gt;5,"ALTO","MEDIO")),"")</f>
        <v/>
      </c>
      <c r="F681" s="121" t="str">
        <f>IF(B681&lt;&gt;"",'Matriz Nº1 Identificación'!E681,"")</f>
        <v/>
      </c>
      <c r="G681" s="127"/>
      <c r="H681" s="127"/>
      <c r="I681" s="120" t="str">
        <f>IFERROR(IF((VLOOKUP(G681,'Tabla 2-3-4-5'!$C$11:$D$13,2,FALSE)*(VLOOKUP('Matriz Nº2 Análisis'!H681,'Tabla 2-3-4-5'!$C$11:$D$13,2,FALSE)))&lt;3,"BAJO",IF((VLOOKUP(G681,'Tabla 2-3-4-5'!$C$11:$D$13,2,FALSE)*(VLOOKUP('Matriz Nº2 Análisis'!H681,'Tabla 2-3-4-5'!$C$11:$D$13,2,FALSE)))&gt;5,"ALTO","MEDIO")),"")</f>
        <v/>
      </c>
      <c r="J681" s="2"/>
      <c r="K681" s="3"/>
      <c r="N681" s="3"/>
      <c r="O681" s="3"/>
      <c r="P681" s="3"/>
      <c r="Q681" s="3"/>
      <c r="R681" s="3"/>
      <c r="S681" s="3"/>
      <c r="T681" s="3"/>
      <c r="U681" s="3"/>
      <c r="V681" s="3"/>
      <c r="W681" s="3"/>
      <c r="X681" s="3"/>
      <c r="Y681" s="3"/>
      <c r="Z681" s="3"/>
      <c r="AA681" s="3"/>
      <c r="AB681" s="3"/>
      <c r="AC681" s="3"/>
    </row>
    <row r="682" spans="1:29" ht="83.25" customHeight="1" thickBot="1" x14ac:dyDescent="0.4">
      <c r="A682" s="119" t="str">
        <f>'Matriz Nº1 Identificación'!A682</f>
        <v>75. 7</v>
      </c>
      <c r="B682" s="120" t="str">
        <f>IF('Matriz Nº1 Identificación'!B682&lt;&gt;"",'Matriz Nº1 Identificación'!F682,"")</f>
        <v/>
      </c>
      <c r="C682" s="127"/>
      <c r="D682" s="127"/>
      <c r="E682" s="120" t="str">
        <f>IFERROR(IF((VLOOKUP(C682,'Tabla 2-3-4-5'!$C$11:$D$13,2,FALSE)*(VLOOKUP('Matriz Nº2 Análisis'!D682,'Tabla 2-3-4-5'!$C$11:$D$13,2,FALSE)))&lt;3,"BAJO",IF((VLOOKUP(C682,'Tabla 2-3-4-5'!$C$11:$D$13,2,FALSE)*(VLOOKUP('Matriz Nº2 Análisis'!D682,'Tabla 2-3-4-5'!$C$11:$D$13,2,FALSE)))&gt;5,"ALTO","MEDIO")),"")</f>
        <v/>
      </c>
      <c r="F682" s="121" t="str">
        <f>IF(B682&lt;&gt;"",'Matriz Nº1 Identificación'!E682,"")</f>
        <v/>
      </c>
      <c r="G682" s="127"/>
      <c r="H682" s="127"/>
      <c r="I682" s="120" t="str">
        <f>IFERROR(IF((VLOOKUP(G682,'Tabla 2-3-4-5'!$C$11:$D$13,2,FALSE)*(VLOOKUP('Matriz Nº2 Análisis'!H682,'Tabla 2-3-4-5'!$C$11:$D$13,2,FALSE)))&lt;3,"BAJO",IF((VLOOKUP(G682,'Tabla 2-3-4-5'!$C$11:$D$13,2,FALSE)*(VLOOKUP('Matriz Nº2 Análisis'!H682,'Tabla 2-3-4-5'!$C$11:$D$13,2,FALSE)))&gt;5,"ALTO","MEDIO")),"")</f>
        <v/>
      </c>
      <c r="J682" s="2"/>
      <c r="K682" s="3"/>
      <c r="N682" s="3"/>
      <c r="O682" s="3"/>
      <c r="P682" s="3"/>
      <c r="Q682" s="3"/>
      <c r="R682" s="3"/>
      <c r="S682" s="3"/>
      <c r="T682" s="3"/>
      <c r="U682" s="3"/>
      <c r="V682" s="3"/>
      <c r="W682" s="3"/>
      <c r="X682" s="3"/>
      <c r="Y682" s="3"/>
      <c r="Z682" s="3"/>
      <c r="AA682" s="3"/>
      <c r="AB682" s="3"/>
      <c r="AC682" s="3"/>
    </row>
    <row r="683" spans="1:29" ht="39.9" customHeight="1" thickBot="1" x14ac:dyDescent="0.4">
      <c r="A683" s="181" t="str">
        <f>'Matriz Nº1 Identificación'!A683</f>
        <v xml:space="preserve">Objetivo Estratégico: </v>
      </c>
      <c r="B683" s="477">
        <f>+'Matriz Nº1 Identificación'!B683:H683</f>
        <v>0</v>
      </c>
      <c r="C683" s="478"/>
      <c r="D683" s="478"/>
      <c r="E683" s="478"/>
      <c r="F683" s="478"/>
      <c r="G683" s="478"/>
      <c r="H683" s="478"/>
      <c r="I683" s="479"/>
      <c r="J683" s="117"/>
    </row>
    <row r="684" spans="1:29" ht="39.9" customHeight="1" x14ac:dyDescent="0.35">
      <c r="A684" s="182" t="str">
        <f>'Matriz Nº1 Identificación'!A684</f>
        <v>Objetivo táctico</v>
      </c>
      <c r="B684" s="480" t="str">
        <f>+'Matriz Nº1 Identificación'!B684:H684</f>
        <v xml:space="preserve">76. </v>
      </c>
      <c r="C684" s="481"/>
      <c r="D684" s="481"/>
      <c r="E684" s="481"/>
      <c r="F684" s="481"/>
      <c r="G684" s="481"/>
      <c r="H684" s="481"/>
      <c r="I684" s="482"/>
      <c r="J684" s="117"/>
    </row>
    <row r="685" spans="1:29" ht="83.25" customHeight="1" x14ac:dyDescent="0.35">
      <c r="A685" s="119" t="str">
        <f>'Matriz Nº1 Identificación'!A685</f>
        <v>76. 1</v>
      </c>
      <c r="B685" s="120" t="str">
        <f>IF('Matriz Nº1 Identificación'!B685&lt;&gt;"",'Matriz Nº1 Identificación'!F685,"")</f>
        <v/>
      </c>
      <c r="C685" s="127"/>
      <c r="D685" s="127"/>
      <c r="E685" s="120" t="str">
        <f>IFERROR(IF((VLOOKUP(C685,'Tabla 2-3-4-5'!$C$11:$D$13,2,FALSE)*(VLOOKUP('Matriz Nº2 Análisis'!D685,'Tabla 2-3-4-5'!$C$11:$D$13,2,FALSE)))&lt;3,"BAJO",IF((VLOOKUP(C685,'Tabla 2-3-4-5'!$C$11:$D$13,2,FALSE)*(VLOOKUP('Matriz Nº2 Análisis'!D685,'Tabla 2-3-4-5'!$C$11:$D$13,2,FALSE)))&gt;5,"ALTO","MEDIO")),"")</f>
        <v/>
      </c>
      <c r="F685" s="121" t="str">
        <f>IF(B685&lt;&gt;"",'Matriz Nº1 Identificación'!E685,"")</f>
        <v/>
      </c>
      <c r="G685" s="127"/>
      <c r="H685" s="127"/>
      <c r="I685" s="120" t="str">
        <f>IFERROR(IF((VLOOKUP(G685,'Tabla 2-3-4-5'!$C$11:$D$13,2,FALSE)*(VLOOKUP('Matriz Nº2 Análisis'!H685,'Tabla 2-3-4-5'!$C$11:$D$13,2,FALSE)))&lt;3,"BAJO",IF((VLOOKUP(G685,'Tabla 2-3-4-5'!$C$11:$D$13,2,FALSE)*(VLOOKUP('Matriz Nº2 Análisis'!H685,'Tabla 2-3-4-5'!$C$11:$D$13,2,FALSE)))&gt;5,"ALTO","MEDIO")),"")</f>
        <v/>
      </c>
      <c r="J685" s="2"/>
      <c r="K685" s="3"/>
      <c r="N685" s="3"/>
      <c r="O685" s="3"/>
      <c r="P685" s="3"/>
      <c r="Q685" s="3"/>
      <c r="R685" s="3"/>
      <c r="S685" s="3"/>
      <c r="T685" s="3"/>
      <c r="U685" s="3"/>
      <c r="V685" s="3"/>
      <c r="W685" s="3"/>
      <c r="X685" s="3"/>
      <c r="Y685" s="3"/>
      <c r="Z685" s="3"/>
      <c r="AA685" s="3"/>
      <c r="AB685" s="3"/>
      <c r="AC685" s="3"/>
    </row>
    <row r="686" spans="1:29" ht="83.25" customHeight="1" x14ac:dyDescent="0.35">
      <c r="A686" s="119" t="str">
        <f>'Matriz Nº1 Identificación'!A686</f>
        <v>76. 2</v>
      </c>
      <c r="B686" s="120" t="str">
        <f>IF('Matriz Nº1 Identificación'!B686&lt;&gt;"",'Matriz Nº1 Identificación'!F686,"")</f>
        <v/>
      </c>
      <c r="C686" s="127"/>
      <c r="D686" s="127"/>
      <c r="E686" s="120" t="str">
        <f>IFERROR(IF((VLOOKUP(C686,'Tabla 2-3-4-5'!$C$11:$D$13,2,FALSE)*(VLOOKUP('Matriz Nº2 Análisis'!D686,'Tabla 2-3-4-5'!$C$11:$D$13,2,FALSE)))&lt;3,"BAJO",IF((VLOOKUP(C686,'Tabla 2-3-4-5'!$C$11:$D$13,2,FALSE)*(VLOOKUP('Matriz Nº2 Análisis'!D686,'Tabla 2-3-4-5'!$C$11:$D$13,2,FALSE)))&gt;5,"ALTO","MEDIO")),"")</f>
        <v/>
      </c>
      <c r="F686" s="121" t="str">
        <f>IF(B686&lt;&gt;"",'Matriz Nº1 Identificación'!E686,"")</f>
        <v/>
      </c>
      <c r="G686" s="127"/>
      <c r="H686" s="127"/>
      <c r="I686" s="120" t="str">
        <f>IFERROR(IF((VLOOKUP(G686,'Tabla 2-3-4-5'!$C$11:$D$13,2,FALSE)*(VLOOKUP('Matriz Nº2 Análisis'!H686,'Tabla 2-3-4-5'!$C$11:$D$13,2,FALSE)))&lt;3,"BAJO",IF((VLOOKUP(G686,'Tabla 2-3-4-5'!$C$11:$D$13,2,FALSE)*(VLOOKUP('Matriz Nº2 Análisis'!H686,'Tabla 2-3-4-5'!$C$11:$D$13,2,FALSE)))&gt;5,"ALTO","MEDIO")),"")</f>
        <v/>
      </c>
      <c r="J686" s="2"/>
      <c r="K686" s="3"/>
      <c r="N686" s="3"/>
      <c r="O686" s="3"/>
      <c r="P686" s="3"/>
      <c r="Q686" s="3"/>
      <c r="R686" s="3"/>
      <c r="S686" s="3"/>
      <c r="T686" s="3"/>
      <c r="U686" s="3"/>
      <c r="V686" s="3"/>
      <c r="W686" s="3"/>
      <c r="X686" s="3"/>
      <c r="Y686" s="3"/>
      <c r="Z686" s="3"/>
      <c r="AA686" s="3"/>
      <c r="AB686" s="3"/>
      <c r="AC686" s="3"/>
    </row>
    <row r="687" spans="1:29" ht="83.25" customHeight="1" x14ac:dyDescent="0.35">
      <c r="A687" s="119" t="str">
        <f>'Matriz Nº1 Identificación'!A687</f>
        <v>76. 3</v>
      </c>
      <c r="B687" s="120" t="str">
        <f>IF('Matriz Nº1 Identificación'!B687&lt;&gt;"",'Matriz Nº1 Identificación'!F687,"")</f>
        <v/>
      </c>
      <c r="C687" s="127"/>
      <c r="D687" s="127"/>
      <c r="E687" s="120" t="str">
        <f>IFERROR(IF((VLOOKUP(C687,'Tabla 2-3-4-5'!$C$11:$D$13,2,FALSE)*(VLOOKUP('Matriz Nº2 Análisis'!D687,'Tabla 2-3-4-5'!$C$11:$D$13,2,FALSE)))&lt;3,"BAJO",IF((VLOOKUP(C687,'Tabla 2-3-4-5'!$C$11:$D$13,2,FALSE)*(VLOOKUP('Matriz Nº2 Análisis'!D687,'Tabla 2-3-4-5'!$C$11:$D$13,2,FALSE)))&gt;5,"ALTO","MEDIO")),"")</f>
        <v/>
      </c>
      <c r="F687" s="121" t="str">
        <f>IF(B687&lt;&gt;"",'Matriz Nº1 Identificación'!E687,"")</f>
        <v/>
      </c>
      <c r="G687" s="127"/>
      <c r="H687" s="127"/>
      <c r="I687" s="120" t="str">
        <f>IFERROR(IF((VLOOKUP(G687,'Tabla 2-3-4-5'!$C$11:$D$13,2,FALSE)*(VLOOKUP('Matriz Nº2 Análisis'!H687,'Tabla 2-3-4-5'!$C$11:$D$13,2,FALSE)))&lt;3,"BAJO",IF((VLOOKUP(G687,'Tabla 2-3-4-5'!$C$11:$D$13,2,FALSE)*(VLOOKUP('Matriz Nº2 Análisis'!H687,'Tabla 2-3-4-5'!$C$11:$D$13,2,FALSE)))&gt;5,"ALTO","MEDIO")),"")</f>
        <v/>
      </c>
      <c r="J687" s="2"/>
      <c r="K687" s="3"/>
      <c r="N687" s="3"/>
      <c r="O687" s="3"/>
      <c r="P687" s="3"/>
      <c r="Q687" s="3"/>
      <c r="R687" s="3"/>
      <c r="S687" s="3"/>
      <c r="T687" s="3"/>
      <c r="U687" s="3"/>
      <c r="V687" s="3"/>
      <c r="W687" s="3"/>
      <c r="X687" s="3"/>
      <c r="Y687" s="3"/>
      <c r="Z687" s="3"/>
      <c r="AA687" s="3"/>
      <c r="AB687" s="3"/>
      <c r="AC687" s="3"/>
    </row>
    <row r="688" spans="1:29" ht="83.25" customHeight="1" x14ac:dyDescent="0.35">
      <c r="A688" s="119" t="str">
        <f>'Matriz Nº1 Identificación'!A688</f>
        <v>76. 4</v>
      </c>
      <c r="B688" s="120" t="str">
        <f>IF('Matriz Nº1 Identificación'!B688&lt;&gt;"",'Matriz Nº1 Identificación'!F688,"")</f>
        <v/>
      </c>
      <c r="C688" s="127"/>
      <c r="D688" s="127"/>
      <c r="E688" s="120" t="str">
        <f>IFERROR(IF((VLOOKUP(C688,'Tabla 2-3-4-5'!$C$11:$D$13,2,FALSE)*(VLOOKUP('Matriz Nº2 Análisis'!D688,'Tabla 2-3-4-5'!$C$11:$D$13,2,FALSE)))&lt;3,"BAJO",IF((VLOOKUP(C688,'Tabla 2-3-4-5'!$C$11:$D$13,2,FALSE)*(VLOOKUP('Matriz Nº2 Análisis'!D688,'Tabla 2-3-4-5'!$C$11:$D$13,2,FALSE)))&gt;5,"ALTO","MEDIO")),"")</f>
        <v/>
      </c>
      <c r="F688" s="121" t="str">
        <f>IF(B688&lt;&gt;"",'Matriz Nº1 Identificación'!E688,"")</f>
        <v/>
      </c>
      <c r="G688" s="127"/>
      <c r="H688" s="127"/>
      <c r="I688" s="120" t="str">
        <f>IFERROR(IF((VLOOKUP(G688,'Tabla 2-3-4-5'!$C$11:$D$13,2,FALSE)*(VLOOKUP('Matriz Nº2 Análisis'!H688,'Tabla 2-3-4-5'!$C$11:$D$13,2,FALSE)))&lt;3,"BAJO",IF((VLOOKUP(G688,'Tabla 2-3-4-5'!$C$11:$D$13,2,FALSE)*(VLOOKUP('Matriz Nº2 Análisis'!H688,'Tabla 2-3-4-5'!$C$11:$D$13,2,FALSE)))&gt;5,"ALTO","MEDIO")),"")</f>
        <v/>
      </c>
      <c r="J688" s="2"/>
      <c r="K688" s="3"/>
      <c r="N688" s="3"/>
      <c r="O688" s="3"/>
      <c r="P688" s="3"/>
      <c r="Q688" s="3"/>
      <c r="R688" s="3"/>
      <c r="S688" s="3"/>
      <c r="T688" s="3"/>
      <c r="U688" s="3"/>
      <c r="V688" s="3"/>
      <c r="W688" s="3"/>
      <c r="X688" s="3"/>
      <c r="Y688" s="3"/>
      <c r="Z688" s="3"/>
      <c r="AA688" s="3"/>
      <c r="AB688" s="3"/>
      <c r="AC688" s="3"/>
    </row>
    <row r="689" spans="1:29" ht="83.25" customHeight="1" x14ac:dyDescent="0.35">
      <c r="A689" s="119" t="str">
        <f>'Matriz Nº1 Identificación'!A689</f>
        <v>76. 5</v>
      </c>
      <c r="B689" s="120" t="str">
        <f>IF('Matriz Nº1 Identificación'!B689&lt;&gt;"",'Matriz Nº1 Identificación'!F689,"")</f>
        <v/>
      </c>
      <c r="C689" s="127"/>
      <c r="D689" s="127"/>
      <c r="E689" s="120" t="str">
        <f>IFERROR(IF((VLOOKUP(C689,'Tabla 2-3-4-5'!$C$11:$D$13,2,FALSE)*(VLOOKUP('Matriz Nº2 Análisis'!D689,'Tabla 2-3-4-5'!$C$11:$D$13,2,FALSE)))&lt;3,"BAJO",IF((VLOOKUP(C689,'Tabla 2-3-4-5'!$C$11:$D$13,2,FALSE)*(VLOOKUP('Matriz Nº2 Análisis'!D689,'Tabla 2-3-4-5'!$C$11:$D$13,2,FALSE)))&gt;5,"ALTO","MEDIO")),"")</f>
        <v/>
      </c>
      <c r="F689" s="121" t="str">
        <f>IF(B689&lt;&gt;"",'Matriz Nº1 Identificación'!E689,"")</f>
        <v/>
      </c>
      <c r="G689" s="127"/>
      <c r="H689" s="127"/>
      <c r="I689" s="120" t="str">
        <f>IFERROR(IF((VLOOKUP(G689,'Tabla 2-3-4-5'!$C$11:$D$13,2,FALSE)*(VLOOKUP('Matriz Nº2 Análisis'!H689,'Tabla 2-3-4-5'!$C$11:$D$13,2,FALSE)))&lt;3,"BAJO",IF((VLOOKUP(G689,'Tabla 2-3-4-5'!$C$11:$D$13,2,FALSE)*(VLOOKUP('Matriz Nº2 Análisis'!H689,'Tabla 2-3-4-5'!$C$11:$D$13,2,FALSE)))&gt;5,"ALTO","MEDIO")),"")</f>
        <v/>
      </c>
      <c r="J689" s="2"/>
      <c r="K689" s="3"/>
      <c r="N689" s="3"/>
      <c r="O689" s="3"/>
      <c r="P689" s="3"/>
      <c r="Q689" s="3"/>
      <c r="R689" s="3"/>
      <c r="S689" s="3"/>
      <c r="T689" s="3"/>
      <c r="U689" s="3"/>
      <c r="V689" s="3"/>
      <c r="W689" s="3"/>
      <c r="X689" s="3"/>
      <c r="Y689" s="3"/>
      <c r="Z689" s="3"/>
      <c r="AA689" s="3"/>
      <c r="AB689" s="3"/>
      <c r="AC689" s="3"/>
    </row>
    <row r="690" spans="1:29" ht="83.25" customHeight="1" x14ac:dyDescent="0.35">
      <c r="A690" s="119" t="str">
        <f>'Matriz Nº1 Identificación'!A690</f>
        <v>76. 6</v>
      </c>
      <c r="B690" s="120" t="str">
        <f>IF('Matriz Nº1 Identificación'!B690&lt;&gt;"",'Matriz Nº1 Identificación'!F690,"")</f>
        <v/>
      </c>
      <c r="C690" s="127"/>
      <c r="D690" s="127"/>
      <c r="E690" s="120" t="str">
        <f>IFERROR(IF((VLOOKUP(C690,'Tabla 2-3-4-5'!$C$11:$D$13,2,FALSE)*(VLOOKUP('Matriz Nº2 Análisis'!D690,'Tabla 2-3-4-5'!$C$11:$D$13,2,FALSE)))&lt;3,"BAJO",IF((VLOOKUP(C690,'Tabla 2-3-4-5'!$C$11:$D$13,2,FALSE)*(VLOOKUP('Matriz Nº2 Análisis'!D690,'Tabla 2-3-4-5'!$C$11:$D$13,2,FALSE)))&gt;5,"ALTO","MEDIO")),"")</f>
        <v/>
      </c>
      <c r="F690" s="121" t="str">
        <f>IF(B690&lt;&gt;"",'Matriz Nº1 Identificación'!E690,"")</f>
        <v/>
      </c>
      <c r="G690" s="127"/>
      <c r="H690" s="127"/>
      <c r="I690" s="120" t="str">
        <f>IFERROR(IF((VLOOKUP(G690,'Tabla 2-3-4-5'!$C$11:$D$13,2,FALSE)*(VLOOKUP('Matriz Nº2 Análisis'!H690,'Tabla 2-3-4-5'!$C$11:$D$13,2,FALSE)))&lt;3,"BAJO",IF((VLOOKUP(G690,'Tabla 2-3-4-5'!$C$11:$D$13,2,FALSE)*(VLOOKUP('Matriz Nº2 Análisis'!H690,'Tabla 2-3-4-5'!$C$11:$D$13,2,FALSE)))&gt;5,"ALTO","MEDIO")),"")</f>
        <v/>
      </c>
      <c r="J690" s="2"/>
      <c r="K690" s="3"/>
      <c r="N690" s="3"/>
      <c r="O690" s="3"/>
      <c r="P690" s="3"/>
      <c r="Q690" s="3"/>
      <c r="R690" s="3"/>
      <c r="S690" s="3"/>
      <c r="T690" s="3"/>
      <c r="U690" s="3"/>
      <c r="V690" s="3"/>
      <c r="W690" s="3"/>
      <c r="X690" s="3"/>
      <c r="Y690" s="3"/>
      <c r="Z690" s="3"/>
      <c r="AA690" s="3"/>
      <c r="AB690" s="3"/>
      <c r="AC690" s="3"/>
    </row>
    <row r="691" spans="1:29" ht="83.25" customHeight="1" thickBot="1" x14ac:dyDescent="0.4">
      <c r="A691" s="119" t="str">
        <f>'Matriz Nº1 Identificación'!A691</f>
        <v>76. 7</v>
      </c>
      <c r="B691" s="120" t="str">
        <f>IF('Matriz Nº1 Identificación'!B691&lt;&gt;"",'Matriz Nº1 Identificación'!F691,"")</f>
        <v/>
      </c>
      <c r="C691" s="127"/>
      <c r="D691" s="127"/>
      <c r="E691" s="120" t="str">
        <f>IFERROR(IF((VLOOKUP(C691,'Tabla 2-3-4-5'!$C$11:$D$13,2,FALSE)*(VLOOKUP('Matriz Nº2 Análisis'!D691,'Tabla 2-3-4-5'!$C$11:$D$13,2,FALSE)))&lt;3,"BAJO",IF((VLOOKUP(C691,'Tabla 2-3-4-5'!$C$11:$D$13,2,FALSE)*(VLOOKUP('Matriz Nº2 Análisis'!D691,'Tabla 2-3-4-5'!$C$11:$D$13,2,FALSE)))&gt;5,"ALTO","MEDIO")),"")</f>
        <v/>
      </c>
      <c r="F691" s="121" t="str">
        <f>IF(B691&lt;&gt;"",'Matriz Nº1 Identificación'!E691,"")</f>
        <v/>
      </c>
      <c r="G691" s="127"/>
      <c r="H691" s="127"/>
      <c r="I691" s="120" t="str">
        <f>IFERROR(IF((VLOOKUP(G691,'Tabla 2-3-4-5'!$C$11:$D$13,2,FALSE)*(VLOOKUP('Matriz Nº2 Análisis'!H691,'Tabla 2-3-4-5'!$C$11:$D$13,2,FALSE)))&lt;3,"BAJO",IF((VLOOKUP(G691,'Tabla 2-3-4-5'!$C$11:$D$13,2,FALSE)*(VLOOKUP('Matriz Nº2 Análisis'!H691,'Tabla 2-3-4-5'!$C$11:$D$13,2,FALSE)))&gt;5,"ALTO","MEDIO")),"")</f>
        <v/>
      </c>
      <c r="J691" s="2"/>
      <c r="K691" s="3"/>
      <c r="N691" s="3"/>
      <c r="O691" s="3"/>
      <c r="P691" s="3"/>
      <c r="Q691" s="3"/>
      <c r="R691" s="3"/>
      <c r="S691" s="3"/>
      <c r="T691" s="3"/>
      <c r="U691" s="3"/>
      <c r="V691" s="3"/>
      <c r="W691" s="3"/>
      <c r="X691" s="3"/>
      <c r="Y691" s="3"/>
      <c r="Z691" s="3"/>
      <c r="AA691" s="3"/>
      <c r="AB691" s="3"/>
      <c r="AC691" s="3"/>
    </row>
    <row r="692" spans="1:29" ht="39.9" customHeight="1" thickBot="1" x14ac:dyDescent="0.4">
      <c r="A692" s="181" t="str">
        <f>'Matriz Nº1 Identificación'!A692</f>
        <v xml:space="preserve">Objetivo Estratégico: </v>
      </c>
      <c r="B692" s="477">
        <f>+'Matriz Nº1 Identificación'!B692:H692</f>
        <v>0</v>
      </c>
      <c r="C692" s="478"/>
      <c r="D692" s="478"/>
      <c r="E692" s="478"/>
      <c r="F692" s="478"/>
      <c r="G692" s="478"/>
      <c r="H692" s="478"/>
      <c r="I692" s="479"/>
      <c r="J692" s="117"/>
    </row>
    <row r="693" spans="1:29" ht="39.9" customHeight="1" x14ac:dyDescent="0.35">
      <c r="A693" s="182" t="str">
        <f>'Matriz Nº1 Identificación'!A693</f>
        <v>Objetivo táctico</v>
      </c>
      <c r="B693" s="480" t="str">
        <f>+'Matriz Nº1 Identificación'!B693:H693</f>
        <v xml:space="preserve">77. </v>
      </c>
      <c r="C693" s="481"/>
      <c r="D693" s="481"/>
      <c r="E693" s="481"/>
      <c r="F693" s="481"/>
      <c r="G693" s="481"/>
      <c r="H693" s="481"/>
      <c r="I693" s="482"/>
      <c r="J693" s="117"/>
    </row>
    <row r="694" spans="1:29" ht="83.25" customHeight="1" x14ac:dyDescent="0.35">
      <c r="A694" s="119" t="str">
        <f>'Matriz Nº1 Identificación'!A694</f>
        <v>77. 1</v>
      </c>
      <c r="B694" s="120" t="str">
        <f>IF('Matriz Nº1 Identificación'!B694&lt;&gt;"",'Matriz Nº1 Identificación'!F694,"")</f>
        <v/>
      </c>
      <c r="C694" s="127"/>
      <c r="D694" s="127"/>
      <c r="E694" s="120" t="str">
        <f>IFERROR(IF((VLOOKUP(C694,'Tabla 2-3-4-5'!$C$11:$D$13,2,FALSE)*(VLOOKUP('Matriz Nº2 Análisis'!D694,'Tabla 2-3-4-5'!$C$11:$D$13,2,FALSE)))&lt;3,"BAJO",IF((VLOOKUP(C694,'Tabla 2-3-4-5'!$C$11:$D$13,2,FALSE)*(VLOOKUP('Matriz Nº2 Análisis'!D694,'Tabla 2-3-4-5'!$C$11:$D$13,2,FALSE)))&gt;5,"ALTO","MEDIO")),"")</f>
        <v/>
      </c>
      <c r="F694" s="121" t="str">
        <f>IF(B694&lt;&gt;"",'Matriz Nº1 Identificación'!E694,"")</f>
        <v/>
      </c>
      <c r="G694" s="127"/>
      <c r="H694" s="127"/>
      <c r="I694" s="120" t="str">
        <f>IFERROR(IF((VLOOKUP(G694,'Tabla 2-3-4-5'!$C$11:$D$13,2,FALSE)*(VLOOKUP('Matriz Nº2 Análisis'!H694,'Tabla 2-3-4-5'!$C$11:$D$13,2,FALSE)))&lt;3,"BAJO",IF((VLOOKUP(G694,'Tabla 2-3-4-5'!$C$11:$D$13,2,FALSE)*(VLOOKUP('Matriz Nº2 Análisis'!H694,'Tabla 2-3-4-5'!$C$11:$D$13,2,FALSE)))&gt;5,"ALTO","MEDIO")),"")</f>
        <v/>
      </c>
      <c r="J694" s="2"/>
      <c r="K694" s="3"/>
      <c r="N694" s="3"/>
      <c r="O694" s="3"/>
      <c r="P694" s="3"/>
      <c r="Q694" s="3"/>
      <c r="R694" s="3"/>
      <c r="S694" s="3"/>
      <c r="T694" s="3"/>
      <c r="U694" s="3"/>
      <c r="V694" s="3"/>
      <c r="W694" s="3"/>
      <c r="X694" s="3"/>
      <c r="Y694" s="3"/>
      <c r="Z694" s="3"/>
      <c r="AA694" s="3"/>
      <c r="AB694" s="3"/>
      <c r="AC694" s="3"/>
    </row>
    <row r="695" spans="1:29" ht="83.25" customHeight="1" x14ac:dyDescent="0.35">
      <c r="A695" s="119" t="str">
        <f>'Matriz Nº1 Identificación'!A695</f>
        <v>77. 2</v>
      </c>
      <c r="B695" s="120" t="str">
        <f>IF('Matriz Nº1 Identificación'!B695&lt;&gt;"",'Matriz Nº1 Identificación'!F695,"")</f>
        <v/>
      </c>
      <c r="C695" s="127"/>
      <c r="D695" s="127"/>
      <c r="E695" s="120" t="str">
        <f>IFERROR(IF((VLOOKUP(C695,'Tabla 2-3-4-5'!$C$11:$D$13,2,FALSE)*(VLOOKUP('Matriz Nº2 Análisis'!D695,'Tabla 2-3-4-5'!$C$11:$D$13,2,FALSE)))&lt;3,"BAJO",IF((VLOOKUP(C695,'Tabla 2-3-4-5'!$C$11:$D$13,2,FALSE)*(VLOOKUP('Matriz Nº2 Análisis'!D695,'Tabla 2-3-4-5'!$C$11:$D$13,2,FALSE)))&gt;5,"ALTO","MEDIO")),"")</f>
        <v/>
      </c>
      <c r="F695" s="121" t="str">
        <f>IF(B695&lt;&gt;"",'Matriz Nº1 Identificación'!E695,"")</f>
        <v/>
      </c>
      <c r="G695" s="127"/>
      <c r="H695" s="127"/>
      <c r="I695" s="120" t="str">
        <f>IFERROR(IF((VLOOKUP(G695,'Tabla 2-3-4-5'!$C$11:$D$13,2,FALSE)*(VLOOKUP('Matriz Nº2 Análisis'!H695,'Tabla 2-3-4-5'!$C$11:$D$13,2,FALSE)))&lt;3,"BAJO",IF((VLOOKUP(G695,'Tabla 2-3-4-5'!$C$11:$D$13,2,FALSE)*(VLOOKUP('Matriz Nº2 Análisis'!H695,'Tabla 2-3-4-5'!$C$11:$D$13,2,FALSE)))&gt;5,"ALTO","MEDIO")),"")</f>
        <v/>
      </c>
      <c r="J695" s="2"/>
      <c r="K695" s="3"/>
      <c r="N695" s="3"/>
      <c r="O695" s="3"/>
      <c r="P695" s="3"/>
      <c r="Q695" s="3"/>
      <c r="R695" s="3"/>
      <c r="S695" s="3"/>
      <c r="T695" s="3"/>
      <c r="U695" s="3"/>
      <c r="V695" s="3"/>
      <c r="W695" s="3"/>
      <c r="X695" s="3"/>
      <c r="Y695" s="3"/>
      <c r="Z695" s="3"/>
      <c r="AA695" s="3"/>
      <c r="AB695" s="3"/>
      <c r="AC695" s="3"/>
    </row>
    <row r="696" spans="1:29" ht="83.25" customHeight="1" x14ac:dyDescent="0.35">
      <c r="A696" s="119" t="str">
        <f>'Matriz Nº1 Identificación'!A696</f>
        <v>77. 3</v>
      </c>
      <c r="B696" s="120" t="str">
        <f>IF('Matriz Nº1 Identificación'!B696&lt;&gt;"",'Matriz Nº1 Identificación'!F696,"")</f>
        <v/>
      </c>
      <c r="C696" s="127"/>
      <c r="D696" s="127"/>
      <c r="E696" s="120" t="str">
        <f>IFERROR(IF((VLOOKUP(C696,'Tabla 2-3-4-5'!$C$11:$D$13,2,FALSE)*(VLOOKUP('Matriz Nº2 Análisis'!D696,'Tabla 2-3-4-5'!$C$11:$D$13,2,FALSE)))&lt;3,"BAJO",IF((VLOOKUP(C696,'Tabla 2-3-4-5'!$C$11:$D$13,2,FALSE)*(VLOOKUP('Matriz Nº2 Análisis'!D696,'Tabla 2-3-4-5'!$C$11:$D$13,2,FALSE)))&gt;5,"ALTO","MEDIO")),"")</f>
        <v/>
      </c>
      <c r="F696" s="121" t="str">
        <f>IF(B696&lt;&gt;"",'Matriz Nº1 Identificación'!E696,"")</f>
        <v/>
      </c>
      <c r="G696" s="127"/>
      <c r="H696" s="127"/>
      <c r="I696" s="120" t="str">
        <f>IFERROR(IF((VLOOKUP(G696,'Tabla 2-3-4-5'!$C$11:$D$13,2,FALSE)*(VLOOKUP('Matriz Nº2 Análisis'!H696,'Tabla 2-3-4-5'!$C$11:$D$13,2,FALSE)))&lt;3,"BAJO",IF((VLOOKUP(G696,'Tabla 2-3-4-5'!$C$11:$D$13,2,FALSE)*(VLOOKUP('Matriz Nº2 Análisis'!H696,'Tabla 2-3-4-5'!$C$11:$D$13,2,FALSE)))&gt;5,"ALTO","MEDIO")),"")</f>
        <v/>
      </c>
      <c r="J696" s="2"/>
      <c r="K696" s="3"/>
      <c r="N696" s="3"/>
      <c r="O696" s="3"/>
      <c r="P696" s="3"/>
      <c r="Q696" s="3"/>
      <c r="R696" s="3"/>
      <c r="S696" s="3"/>
      <c r="T696" s="3"/>
      <c r="U696" s="3"/>
      <c r="V696" s="3"/>
      <c r="W696" s="3"/>
      <c r="X696" s="3"/>
      <c r="Y696" s="3"/>
      <c r="Z696" s="3"/>
      <c r="AA696" s="3"/>
      <c r="AB696" s="3"/>
      <c r="AC696" s="3"/>
    </row>
    <row r="697" spans="1:29" ht="83.25" customHeight="1" x14ac:dyDescent="0.35">
      <c r="A697" s="119" t="str">
        <f>'Matriz Nº1 Identificación'!A697</f>
        <v>77. 4</v>
      </c>
      <c r="B697" s="120" t="str">
        <f>IF('Matriz Nº1 Identificación'!B697&lt;&gt;"",'Matriz Nº1 Identificación'!F697,"")</f>
        <v/>
      </c>
      <c r="C697" s="127"/>
      <c r="D697" s="127"/>
      <c r="E697" s="120" t="str">
        <f>IFERROR(IF((VLOOKUP(C697,'Tabla 2-3-4-5'!$C$11:$D$13,2,FALSE)*(VLOOKUP('Matriz Nº2 Análisis'!D697,'Tabla 2-3-4-5'!$C$11:$D$13,2,FALSE)))&lt;3,"BAJO",IF((VLOOKUP(C697,'Tabla 2-3-4-5'!$C$11:$D$13,2,FALSE)*(VLOOKUP('Matriz Nº2 Análisis'!D697,'Tabla 2-3-4-5'!$C$11:$D$13,2,FALSE)))&gt;5,"ALTO","MEDIO")),"")</f>
        <v/>
      </c>
      <c r="F697" s="121" t="str">
        <f>IF(B697&lt;&gt;"",'Matriz Nº1 Identificación'!E697,"")</f>
        <v/>
      </c>
      <c r="G697" s="127"/>
      <c r="H697" s="127"/>
      <c r="I697" s="120" t="str">
        <f>IFERROR(IF((VLOOKUP(G697,'Tabla 2-3-4-5'!$C$11:$D$13,2,FALSE)*(VLOOKUP('Matriz Nº2 Análisis'!H697,'Tabla 2-3-4-5'!$C$11:$D$13,2,FALSE)))&lt;3,"BAJO",IF((VLOOKUP(G697,'Tabla 2-3-4-5'!$C$11:$D$13,2,FALSE)*(VLOOKUP('Matriz Nº2 Análisis'!H697,'Tabla 2-3-4-5'!$C$11:$D$13,2,FALSE)))&gt;5,"ALTO","MEDIO")),"")</f>
        <v/>
      </c>
      <c r="J697" s="2"/>
      <c r="K697" s="3"/>
      <c r="N697" s="3"/>
      <c r="O697" s="3"/>
      <c r="P697" s="3"/>
      <c r="Q697" s="3"/>
      <c r="R697" s="3"/>
      <c r="S697" s="3"/>
      <c r="T697" s="3"/>
      <c r="U697" s="3"/>
      <c r="V697" s="3"/>
      <c r="W697" s="3"/>
      <c r="X697" s="3"/>
      <c r="Y697" s="3"/>
      <c r="Z697" s="3"/>
      <c r="AA697" s="3"/>
      <c r="AB697" s="3"/>
      <c r="AC697" s="3"/>
    </row>
    <row r="698" spans="1:29" ht="83.25" customHeight="1" x14ac:dyDescent="0.35">
      <c r="A698" s="119" t="str">
        <f>'Matriz Nº1 Identificación'!A698</f>
        <v>77. 5</v>
      </c>
      <c r="B698" s="120" t="str">
        <f>IF('Matriz Nº1 Identificación'!B698&lt;&gt;"",'Matriz Nº1 Identificación'!F698,"")</f>
        <v/>
      </c>
      <c r="C698" s="127"/>
      <c r="D698" s="127"/>
      <c r="E698" s="120" t="str">
        <f>IFERROR(IF((VLOOKUP(C698,'Tabla 2-3-4-5'!$C$11:$D$13,2,FALSE)*(VLOOKUP('Matriz Nº2 Análisis'!D698,'Tabla 2-3-4-5'!$C$11:$D$13,2,FALSE)))&lt;3,"BAJO",IF((VLOOKUP(C698,'Tabla 2-3-4-5'!$C$11:$D$13,2,FALSE)*(VLOOKUP('Matriz Nº2 Análisis'!D698,'Tabla 2-3-4-5'!$C$11:$D$13,2,FALSE)))&gt;5,"ALTO","MEDIO")),"")</f>
        <v/>
      </c>
      <c r="F698" s="121" t="str">
        <f>IF(B698&lt;&gt;"",'Matriz Nº1 Identificación'!E698,"")</f>
        <v/>
      </c>
      <c r="G698" s="127"/>
      <c r="H698" s="127"/>
      <c r="I698" s="120" t="str">
        <f>IFERROR(IF((VLOOKUP(G698,'Tabla 2-3-4-5'!$C$11:$D$13,2,FALSE)*(VLOOKUP('Matriz Nº2 Análisis'!H698,'Tabla 2-3-4-5'!$C$11:$D$13,2,FALSE)))&lt;3,"BAJO",IF((VLOOKUP(G698,'Tabla 2-3-4-5'!$C$11:$D$13,2,FALSE)*(VLOOKUP('Matriz Nº2 Análisis'!H698,'Tabla 2-3-4-5'!$C$11:$D$13,2,FALSE)))&gt;5,"ALTO","MEDIO")),"")</f>
        <v/>
      </c>
      <c r="J698" s="2"/>
      <c r="K698" s="3"/>
      <c r="N698" s="3"/>
      <c r="O698" s="3"/>
      <c r="P698" s="3"/>
      <c r="Q698" s="3"/>
      <c r="R698" s="3"/>
      <c r="S698" s="3"/>
      <c r="T698" s="3"/>
      <c r="U698" s="3"/>
      <c r="V698" s="3"/>
      <c r="W698" s="3"/>
      <c r="X698" s="3"/>
      <c r="Y698" s="3"/>
      <c r="Z698" s="3"/>
      <c r="AA698" s="3"/>
      <c r="AB698" s="3"/>
      <c r="AC698" s="3"/>
    </row>
    <row r="699" spans="1:29" ht="83.25" customHeight="1" x14ac:dyDescent="0.35">
      <c r="A699" s="119" t="str">
        <f>'Matriz Nº1 Identificación'!A699</f>
        <v>77. 6</v>
      </c>
      <c r="B699" s="120" t="str">
        <f>IF('Matriz Nº1 Identificación'!B699&lt;&gt;"",'Matriz Nº1 Identificación'!F699,"")</f>
        <v/>
      </c>
      <c r="C699" s="127"/>
      <c r="D699" s="127"/>
      <c r="E699" s="120" t="str">
        <f>IFERROR(IF((VLOOKUP(C699,'Tabla 2-3-4-5'!$C$11:$D$13,2,FALSE)*(VLOOKUP('Matriz Nº2 Análisis'!D699,'Tabla 2-3-4-5'!$C$11:$D$13,2,FALSE)))&lt;3,"BAJO",IF((VLOOKUP(C699,'Tabla 2-3-4-5'!$C$11:$D$13,2,FALSE)*(VLOOKUP('Matriz Nº2 Análisis'!D699,'Tabla 2-3-4-5'!$C$11:$D$13,2,FALSE)))&gt;5,"ALTO","MEDIO")),"")</f>
        <v/>
      </c>
      <c r="F699" s="121" t="str">
        <f>IF(B699&lt;&gt;"",'Matriz Nº1 Identificación'!E699,"")</f>
        <v/>
      </c>
      <c r="G699" s="127"/>
      <c r="H699" s="127"/>
      <c r="I699" s="120" t="str">
        <f>IFERROR(IF((VLOOKUP(G699,'Tabla 2-3-4-5'!$C$11:$D$13,2,FALSE)*(VLOOKUP('Matriz Nº2 Análisis'!H699,'Tabla 2-3-4-5'!$C$11:$D$13,2,FALSE)))&lt;3,"BAJO",IF((VLOOKUP(G699,'Tabla 2-3-4-5'!$C$11:$D$13,2,FALSE)*(VLOOKUP('Matriz Nº2 Análisis'!H699,'Tabla 2-3-4-5'!$C$11:$D$13,2,FALSE)))&gt;5,"ALTO","MEDIO")),"")</f>
        <v/>
      </c>
      <c r="J699" s="2"/>
      <c r="K699" s="3"/>
      <c r="N699" s="3"/>
      <c r="O699" s="3"/>
      <c r="P699" s="3"/>
      <c r="Q699" s="3"/>
      <c r="R699" s="3"/>
      <c r="S699" s="3"/>
      <c r="T699" s="3"/>
      <c r="U699" s="3"/>
      <c r="V699" s="3"/>
      <c r="W699" s="3"/>
      <c r="X699" s="3"/>
      <c r="Y699" s="3"/>
      <c r="Z699" s="3"/>
      <c r="AA699" s="3"/>
      <c r="AB699" s="3"/>
      <c r="AC699" s="3"/>
    </row>
    <row r="700" spans="1:29" ht="83.25" customHeight="1" thickBot="1" x14ac:dyDescent="0.4">
      <c r="A700" s="119" t="str">
        <f>'Matriz Nº1 Identificación'!A700</f>
        <v>77. 7</v>
      </c>
      <c r="B700" s="120" t="str">
        <f>IF('Matriz Nº1 Identificación'!B700&lt;&gt;"",'Matriz Nº1 Identificación'!F700,"")</f>
        <v/>
      </c>
      <c r="C700" s="127"/>
      <c r="D700" s="127"/>
      <c r="E700" s="120" t="str">
        <f>IFERROR(IF((VLOOKUP(C700,'Tabla 2-3-4-5'!$C$11:$D$13,2,FALSE)*(VLOOKUP('Matriz Nº2 Análisis'!D700,'Tabla 2-3-4-5'!$C$11:$D$13,2,FALSE)))&lt;3,"BAJO",IF((VLOOKUP(C700,'Tabla 2-3-4-5'!$C$11:$D$13,2,FALSE)*(VLOOKUP('Matriz Nº2 Análisis'!D700,'Tabla 2-3-4-5'!$C$11:$D$13,2,FALSE)))&gt;5,"ALTO","MEDIO")),"")</f>
        <v/>
      </c>
      <c r="F700" s="121" t="str">
        <f>IF(B700&lt;&gt;"",'Matriz Nº1 Identificación'!E700,"")</f>
        <v/>
      </c>
      <c r="G700" s="127"/>
      <c r="H700" s="127"/>
      <c r="I700" s="120" t="str">
        <f>IFERROR(IF((VLOOKUP(G700,'Tabla 2-3-4-5'!$C$11:$D$13,2,FALSE)*(VLOOKUP('Matriz Nº2 Análisis'!H700,'Tabla 2-3-4-5'!$C$11:$D$13,2,FALSE)))&lt;3,"BAJO",IF((VLOOKUP(G700,'Tabla 2-3-4-5'!$C$11:$D$13,2,FALSE)*(VLOOKUP('Matriz Nº2 Análisis'!H700,'Tabla 2-3-4-5'!$C$11:$D$13,2,FALSE)))&gt;5,"ALTO","MEDIO")),"")</f>
        <v/>
      </c>
      <c r="J700" s="2"/>
      <c r="K700" s="3"/>
      <c r="N700" s="3"/>
      <c r="O700" s="3"/>
      <c r="P700" s="3"/>
      <c r="Q700" s="3"/>
      <c r="R700" s="3"/>
      <c r="S700" s="3"/>
      <c r="T700" s="3"/>
      <c r="U700" s="3"/>
      <c r="V700" s="3"/>
      <c r="W700" s="3"/>
      <c r="X700" s="3"/>
      <c r="Y700" s="3"/>
      <c r="Z700" s="3"/>
      <c r="AA700" s="3"/>
      <c r="AB700" s="3"/>
      <c r="AC700" s="3"/>
    </row>
    <row r="701" spans="1:29" ht="39.9" customHeight="1" thickBot="1" x14ac:dyDescent="0.4">
      <c r="A701" s="181" t="str">
        <f>'Matriz Nº1 Identificación'!A701</f>
        <v xml:space="preserve">Objetivo Estratégico: </v>
      </c>
      <c r="B701" s="477">
        <f>+'Matriz Nº1 Identificación'!B701:H701</f>
        <v>0</v>
      </c>
      <c r="C701" s="478"/>
      <c r="D701" s="478"/>
      <c r="E701" s="478"/>
      <c r="F701" s="478"/>
      <c r="G701" s="478"/>
      <c r="H701" s="478"/>
      <c r="I701" s="479"/>
      <c r="J701" s="117"/>
    </row>
    <row r="702" spans="1:29" ht="39.9" customHeight="1" x14ac:dyDescent="0.35">
      <c r="A702" s="182" t="str">
        <f>'Matriz Nº1 Identificación'!A702</f>
        <v>Objetivo táctico</v>
      </c>
      <c r="B702" s="480" t="str">
        <f>+'Matriz Nº1 Identificación'!B702:H702</f>
        <v xml:space="preserve">78. </v>
      </c>
      <c r="C702" s="481"/>
      <c r="D702" s="481"/>
      <c r="E702" s="481"/>
      <c r="F702" s="481"/>
      <c r="G702" s="481"/>
      <c r="H702" s="481"/>
      <c r="I702" s="482"/>
      <c r="J702" s="117"/>
    </row>
    <row r="703" spans="1:29" ht="83.25" customHeight="1" x14ac:dyDescent="0.35">
      <c r="A703" s="119" t="str">
        <f>'Matriz Nº1 Identificación'!A703</f>
        <v>78. 1</v>
      </c>
      <c r="B703" s="120" t="str">
        <f>IF('Matriz Nº1 Identificación'!B703&lt;&gt;"",'Matriz Nº1 Identificación'!F703,"")</f>
        <v/>
      </c>
      <c r="C703" s="127"/>
      <c r="D703" s="127"/>
      <c r="E703" s="120" t="str">
        <f>IFERROR(IF((VLOOKUP(C703,'Tabla 2-3-4-5'!$C$11:$D$13,2,FALSE)*(VLOOKUP('Matriz Nº2 Análisis'!D703,'Tabla 2-3-4-5'!$C$11:$D$13,2,FALSE)))&lt;3,"BAJO",IF((VLOOKUP(C703,'Tabla 2-3-4-5'!$C$11:$D$13,2,FALSE)*(VLOOKUP('Matriz Nº2 Análisis'!D703,'Tabla 2-3-4-5'!$C$11:$D$13,2,FALSE)))&gt;5,"ALTO","MEDIO")),"")</f>
        <v/>
      </c>
      <c r="F703" s="121" t="str">
        <f>IF(B703&lt;&gt;"",'Matriz Nº1 Identificación'!E703,"")</f>
        <v/>
      </c>
      <c r="G703" s="127"/>
      <c r="H703" s="127"/>
      <c r="I703" s="120" t="str">
        <f>IFERROR(IF((VLOOKUP(G703,'Tabla 2-3-4-5'!$C$11:$D$13,2,FALSE)*(VLOOKUP('Matriz Nº2 Análisis'!H703,'Tabla 2-3-4-5'!$C$11:$D$13,2,FALSE)))&lt;3,"BAJO",IF((VLOOKUP(G703,'Tabla 2-3-4-5'!$C$11:$D$13,2,FALSE)*(VLOOKUP('Matriz Nº2 Análisis'!H703,'Tabla 2-3-4-5'!$C$11:$D$13,2,FALSE)))&gt;5,"ALTO","MEDIO")),"")</f>
        <v/>
      </c>
      <c r="J703" s="2"/>
      <c r="K703" s="3"/>
      <c r="N703" s="3"/>
      <c r="O703" s="3"/>
      <c r="P703" s="3"/>
      <c r="Q703" s="3"/>
      <c r="R703" s="3"/>
      <c r="S703" s="3"/>
      <c r="T703" s="3"/>
      <c r="U703" s="3"/>
      <c r="V703" s="3"/>
      <c r="W703" s="3"/>
      <c r="X703" s="3"/>
      <c r="Y703" s="3"/>
      <c r="Z703" s="3"/>
      <c r="AA703" s="3"/>
      <c r="AB703" s="3"/>
      <c r="AC703" s="3"/>
    </row>
    <row r="704" spans="1:29" ht="83.25" customHeight="1" x14ac:dyDescent="0.35">
      <c r="A704" s="119" t="str">
        <f>'Matriz Nº1 Identificación'!A704</f>
        <v>78. 2</v>
      </c>
      <c r="B704" s="120" t="str">
        <f>IF('Matriz Nº1 Identificación'!B704&lt;&gt;"",'Matriz Nº1 Identificación'!F704,"")</f>
        <v/>
      </c>
      <c r="C704" s="127"/>
      <c r="D704" s="127"/>
      <c r="E704" s="120" t="str">
        <f>IFERROR(IF((VLOOKUP(C704,'Tabla 2-3-4-5'!$C$11:$D$13,2,FALSE)*(VLOOKUP('Matriz Nº2 Análisis'!D704,'Tabla 2-3-4-5'!$C$11:$D$13,2,FALSE)))&lt;3,"BAJO",IF((VLOOKUP(C704,'Tabla 2-3-4-5'!$C$11:$D$13,2,FALSE)*(VLOOKUP('Matriz Nº2 Análisis'!D704,'Tabla 2-3-4-5'!$C$11:$D$13,2,FALSE)))&gt;5,"ALTO","MEDIO")),"")</f>
        <v/>
      </c>
      <c r="F704" s="121" t="str">
        <f>IF(B704&lt;&gt;"",'Matriz Nº1 Identificación'!E704,"")</f>
        <v/>
      </c>
      <c r="G704" s="127"/>
      <c r="H704" s="127"/>
      <c r="I704" s="120" t="str">
        <f>IFERROR(IF((VLOOKUP(G704,'Tabla 2-3-4-5'!$C$11:$D$13,2,FALSE)*(VLOOKUP('Matriz Nº2 Análisis'!H704,'Tabla 2-3-4-5'!$C$11:$D$13,2,FALSE)))&lt;3,"BAJO",IF((VLOOKUP(G704,'Tabla 2-3-4-5'!$C$11:$D$13,2,FALSE)*(VLOOKUP('Matriz Nº2 Análisis'!H704,'Tabla 2-3-4-5'!$C$11:$D$13,2,FALSE)))&gt;5,"ALTO","MEDIO")),"")</f>
        <v/>
      </c>
      <c r="J704" s="2"/>
      <c r="K704" s="3"/>
      <c r="N704" s="3"/>
      <c r="O704" s="3"/>
      <c r="P704" s="3"/>
      <c r="Q704" s="3"/>
      <c r="R704" s="3"/>
      <c r="S704" s="3"/>
      <c r="T704" s="3"/>
      <c r="U704" s="3"/>
      <c r="V704" s="3"/>
      <c r="W704" s="3"/>
      <c r="X704" s="3"/>
      <c r="Y704" s="3"/>
      <c r="Z704" s="3"/>
      <c r="AA704" s="3"/>
      <c r="AB704" s="3"/>
      <c r="AC704" s="3"/>
    </row>
    <row r="705" spans="1:29" ht="83.25" customHeight="1" x14ac:dyDescent="0.35">
      <c r="A705" s="119" t="str">
        <f>'Matriz Nº1 Identificación'!A705</f>
        <v>78. 3</v>
      </c>
      <c r="B705" s="120" t="str">
        <f>IF('Matriz Nº1 Identificación'!B705&lt;&gt;"",'Matriz Nº1 Identificación'!F705,"")</f>
        <v/>
      </c>
      <c r="C705" s="127"/>
      <c r="D705" s="127"/>
      <c r="E705" s="120" t="str">
        <f>IFERROR(IF((VLOOKUP(C705,'Tabla 2-3-4-5'!$C$11:$D$13,2,FALSE)*(VLOOKUP('Matriz Nº2 Análisis'!D705,'Tabla 2-3-4-5'!$C$11:$D$13,2,FALSE)))&lt;3,"BAJO",IF((VLOOKUP(C705,'Tabla 2-3-4-5'!$C$11:$D$13,2,FALSE)*(VLOOKUP('Matriz Nº2 Análisis'!D705,'Tabla 2-3-4-5'!$C$11:$D$13,2,FALSE)))&gt;5,"ALTO","MEDIO")),"")</f>
        <v/>
      </c>
      <c r="F705" s="121" t="str">
        <f>IF(B705&lt;&gt;"",'Matriz Nº1 Identificación'!E705,"")</f>
        <v/>
      </c>
      <c r="G705" s="127"/>
      <c r="H705" s="127"/>
      <c r="I705" s="120" t="str">
        <f>IFERROR(IF((VLOOKUP(G705,'Tabla 2-3-4-5'!$C$11:$D$13,2,FALSE)*(VLOOKUP('Matriz Nº2 Análisis'!H705,'Tabla 2-3-4-5'!$C$11:$D$13,2,FALSE)))&lt;3,"BAJO",IF((VLOOKUP(G705,'Tabla 2-3-4-5'!$C$11:$D$13,2,FALSE)*(VLOOKUP('Matriz Nº2 Análisis'!H705,'Tabla 2-3-4-5'!$C$11:$D$13,2,FALSE)))&gt;5,"ALTO","MEDIO")),"")</f>
        <v/>
      </c>
      <c r="J705" s="2"/>
      <c r="K705" s="3"/>
      <c r="N705" s="3"/>
      <c r="O705" s="3"/>
      <c r="P705" s="3"/>
      <c r="Q705" s="3"/>
      <c r="R705" s="3"/>
      <c r="S705" s="3"/>
      <c r="T705" s="3"/>
      <c r="U705" s="3"/>
      <c r="V705" s="3"/>
      <c r="W705" s="3"/>
      <c r="X705" s="3"/>
      <c r="Y705" s="3"/>
      <c r="Z705" s="3"/>
      <c r="AA705" s="3"/>
      <c r="AB705" s="3"/>
      <c r="AC705" s="3"/>
    </row>
    <row r="706" spans="1:29" ht="83.25" customHeight="1" x14ac:dyDescent="0.35">
      <c r="A706" s="119" t="str">
        <f>'Matriz Nº1 Identificación'!A706</f>
        <v>78. 4</v>
      </c>
      <c r="B706" s="120" t="str">
        <f>IF('Matriz Nº1 Identificación'!B706&lt;&gt;"",'Matriz Nº1 Identificación'!F706,"")</f>
        <v/>
      </c>
      <c r="C706" s="127"/>
      <c r="D706" s="127"/>
      <c r="E706" s="120" t="str">
        <f>IFERROR(IF((VLOOKUP(C706,'Tabla 2-3-4-5'!$C$11:$D$13,2,FALSE)*(VLOOKUP('Matriz Nº2 Análisis'!D706,'Tabla 2-3-4-5'!$C$11:$D$13,2,FALSE)))&lt;3,"BAJO",IF((VLOOKUP(C706,'Tabla 2-3-4-5'!$C$11:$D$13,2,FALSE)*(VLOOKUP('Matriz Nº2 Análisis'!D706,'Tabla 2-3-4-5'!$C$11:$D$13,2,FALSE)))&gt;5,"ALTO","MEDIO")),"")</f>
        <v/>
      </c>
      <c r="F706" s="121" t="str">
        <f>IF(B706&lt;&gt;"",'Matriz Nº1 Identificación'!E706,"")</f>
        <v/>
      </c>
      <c r="G706" s="127"/>
      <c r="H706" s="127"/>
      <c r="I706" s="120" t="str">
        <f>IFERROR(IF((VLOOKUP(G706,'Tabla 2-3-4-5'!$C$11:$D$13,2,FALSE)*(VLOOKUP('Matriz Nº2 Análisis'!H706,'Tabla 2-3-4-5'!$C$11:$D$13,2,FALSE)))&lt;3,"BAJO",IF((VLOOKUP(G706,'Tabla 2-3-4-5'!$C$11:$D$13,2,FALSE)*(VLOOKUP('Matriz Nº2 Análisis'!H706,'Tabla 2-3-4-5'!$C$11:$D$13,2,FALSE)))&gt;5,"ALTO","MEDIO")),"")</f>
        <v/>
      </c>
      <c r="J706" s="2"/>
      <c r="K706" s="3"/>
      <c r="N706" s="3"/>
      <c r="O706" s="3"/>
      <c r="P706" s="3"/>
      <c r="Q706" s="3"/>
      <c r="R706" s="3"/>
      <c r="S706" s="3"/>
      <c r="T706" s="3"/>
      <c r="U706" s="3"/>
      <c r="V706" s="3"/>
      <c r="W706" s="3"/>
      <c r="X706" s="3"/>
      <c r="Y706" s="3"/>
      <c r="Z706" s="3"/>
      <c r="AA706" s="3"/>
      <c r="AB706" s="3"/>
      <c r="AC706" s="3"/>
    </row>
    <row r="707" spans="1:29" ht="83.25" customHeight="1" x14ac:dyDescent="0.35">
      <c r="A707" s="119" t="str">
        <f>'Matriz Nº1 Identificación'!A707</f>
        <v>78. 5</v>
      </c>
      <c r="B707" s="120" t="str">
        <f>IF('Matriz Nº1 Identificación'!B707&lt;&gt;"",'Matriz Nº1 Identificación'!F707,"")</f>
        <v/>
      </c>
      <c r="C707" s="127"/>
      <c r="D707" s="127"/>
      <c r="E707" s="120" t="str">
        <f>IFERROR(IF((VLOOKUP(C707,'Tabla 2-3-4-5'!$C$11:$D$13,2,FALSE)*(VLOOKUP('Matriz Nº2 Análisis'!D707,'Tabla 2-3-4-5'!$C$11:$D$13,2,FALSE)))&lt;3,"BAJO",IF((VLOOKUP(C707,'Tabla 2-3-4-5'!$C$11:$D$13,2,FALSE)*(VLOOKUP('Matriz Nº2 Análisis'!D707,'Tabla 2-3-4-5'!$C$11:$D$13,2,FALSE)))&gt;5,"ALTO","MEDIO")),"")</f>
        <v/>
      </c>
      <c r="F707" s="121" t="str">
        <f>IF(B707&lt;&gt;"",'Matriz Nº1 Identificación'!E707,"")</f>
        <v/>
      </c>
      <c r="G707" s="127"/>
      <c r="H707" s="127"/>
      <c r="I707" s="120" t="str">
        <f>IFERROR(IF((VLOOKUP(G707,'Tabla 2-3-4-5'!$C$11:$D$13,2,FALSE)*(VLOOKUP('Matriz Nº2 Análisis'!H707,'Tabla 2-3-4-5'!$C$11:$D$13,2,FALSE)))&lt;3,"BAJO",IF((VLOOKUP(G707,'Tabla 2-3-4-5'!$C$11:$D$13,2,FALSE)*(VLOOKUP('Matriz Nº2 Análisis'!H707,'Tabla 2-3-4-5'!$C$11:$D$13,2,FALSE)))&gt;5,"ALTO","MEDIO")),"")</f>
        <v/>
      </c>
      <c r="J707" s="2"/>
      <c r="K707" s="3"/>
      <c r="N707" s="3"/>
      <c r="O707" s="3"/>
      <c r="P707" s="3"/>
      <c r="Q707" s="3"/>
      <c r="R707" s="3"/>
      <c r="S707" s="3"/>
      <c r="T707" s="3"/>
      <c r="U707" s="3"/>
      <c r="V707" s="3"/>
      <c r="W707" s="3"/>
      <c r="X707" s="3"/>
      <c r="Y707" s="3"/>
      <c r="Z707" s="3"/>
      <c r="AA707" s="3"/>
      <c r="AB707" s="3"/>
      <c r="AC707" s="3"/>
    </row>
    <row r="708" spans="1:29" ht="83.25" customHeight="1" x14ac:dyDescent="0.35">
      <c r="A708" s="119" t="str">
        <f>'Matriz Nº1 Identificación'!A708</f>
        <v>78. 6</v>
      </c>
      <c r="B708" s="120" t="str">
        <f>IF('Matriz Nº1 Identificación'!B708&lt;&gt;"",'Matriz Nº1 Identificación'!F708,"")</f>
        <v/>
      </c>
      <c r="C708" s="127"/>
      <c r="D708" s="127"/>
      <c r="E708" s="120" t="str">
        <f>IFERROR(IF((VLOOKUP(C708,'Tabla 2-3-4-5'!$C$11:$D$13,2,FALSE)*(VLOOKUP('Matriz Nº2 Análisis'!D708,'Tabla 2-3-4-5'!$C$11:$D$13,2,FALSE)))&lt;3,"BAJO",IF((VLOOKUP(C708,'Tabla 2-3-4-5'!$C$11:$D$13,2,FALSE)*(VLOOKUP('Matriz Nº2 Análisis'!D708,'Tabla 2-3-4-5'!$C$11:$D$13,2,FALSE)))&gt;5,"ALTO","MEDIO")),"")</f>
        <v/>
      </c>
      <c r="F708" s="121" t="str">
        <f>IF(B708&lt;&gt;"",'Matriz Nº1 Identificación'!E708,"")</f>
        <v/>
      </c>
      <c r="G708" s="127"/>
      <c r="H708" s="127"/>
      <c r="I708" s="120" t="str">
        <f>IFERROR(IF((VLOOKUP(G708,'Tabla 2-3-4-5'!$C$11:$D$13,2,FALSE)*(VLOOKUP('Matriz Nº2 Análisis'!H708,'Tabla 2-3-4-5'!$C$11:$D$13,2,FALSE)))&lt;3,"BAJO",IF((VLOOKUP(G708,'Tabla 2-3-4-5'!$C$11:$D$13,2,FALSE)*(VLOOKUP('Matriz Nº2 Análisis'!H708,'Tabla 2-3-4-5'!$C$11:$D$13,2,FALSE)))&gt;5,"ALTO","MEDIO")),"")</f>
        <v/>
      </c>
      <c r="J708" s="2"/>
      <c r="K708" s="3"/>
      <c r="N708" s="3"/>
      <c r="O708" s="3"/>
      <c r="P708" s="3"/>
      <c r="Q708" s="3"/>
      <c r="R708" s="3"/>
      <c r="S708" s="3"/>
      <c r="T708" s="3"/>
      <c r="U708" s="3"/>
      <c r="V708" s="3"/>
      <c r="W708" s="3"/>
      <c r="X708" s="3"/>
      <c r="Y708" s="3"/>
      <c r="Z708" s="3"/>
      <c r="AA708" s="3"/>
      <c r="AB708" s="3"/>
      <c r="AC708" s="3"/>
    </row>
    <row r="709" spans="1:29" ht="83.25" customHeight="1" thickBot="1" x14ac:dyDescent="0.4">
      <c r="A709" s="119" t="str">
        <f>'Matriz Nº1 Identificación'!A709</f>
        <v>78. 7</v>
      </c>
      <c r="B709" s="120" t="str">
        <f>IF('Matriz Nº1 Identificación'!B709&lt;&gt;"",'Matriz Nº1 Identificación'!F709,"")</f>
        <v/>
      </c>
      <c r="C709" s="127"/>
      <c r="D709" s="127"/>
      <c r="E709" s="120" t="str">
        <f>IFERROR(IF((VLOOKUP(C709,'Tabla 2-3-4-5'!$C$11:$D$13,2,FALSE)*(VLOOKUP('Matriz Nº2 Análisis'!D709,'Tabla 2-3-4-5'!$C$11:$D$13,2,FALSE)))&lt;3,"BAJO",IF((VLOOKUP(C709,'Tabla 2-3-4-5'!$C$11:$D$13,2,FALSE)*(VLOOKUP('Matriz Nº2 Análisis'!D709,'Tabla 2-3-4-5'!$C$11:$D$13,2,FALSE)))&gt;5,"ALTO","MEDIO")),"")</f>
        <v/>
      </c>
      <c r="F709" s="121" t="str">
        <f>IF(B709&lt;&gt;"",'Matriz Nº1 Identificación'!E709,"")</f>
        <v/>
      </c>
      <c r="G709" s="127"/>
      <c r="H709" s="127"/>
      <c r="I709" s="120" t="str">
        <f>IFERROR(IF((VLOOKUP(G709,'Tabla 2-3-4-5'!$C$11:$D$13,2,FALSE)*(VLOOKUP('Matriz Nº2 Análisis'!H709,'Tabla 2-3-4-5'!$C$11:$D$13,2,FALSE)))&lt;3,"BAJO",IF((VLOOKUP(G709,'Tabla 2-3-4-5'!$C$11:$D$13,2,FALSE)*(VLOOKUP('Matriz Nº2 Análisis'!H709,'Tabla 2-3-4-5'!$C$11:$D$13,2,FALSE)))&gt;5,"ALTO","MEDIO")),"")</f>
        <v/>
      </c>
      <c r="J709" s="2"/>
      <c r="K709" s="3"/>
      <c r="N709" s="3"/>
      <c r="O709" s="3"/>
      <c r="P709" s="3"/>
      <c r="Q709" s="3"/>
      <c r="R709" s="3"/>
      <c r="S709" s="3"/>
      <c r="T709" s="3"/>
      <c r="U709" s="3"/>
      <c r="V709" s="3"/>
      <c r="W709" s="3"/>
      <c r="X709" s="3"/>
      <c r="Y709" s="3"/>
      <c r="Z709" s="3"/>
      <c r="AA709" s="3"/>
      <c r="AB709" s="3"/>
      <c r="AC709" s="3"/>
    </row>
    <row r="710" spans="1:29" ht="39.9" customHeight="1" thickBot="1" x14ac:dyDescent="0.4">
      <c r="A710" s="181" t="str">
        <f>'Matriz Nº1 Identificación'!A710</f>
        <v xml:space="preserve">Objetivo Estratégico: </v>
      </c>
      <c r="B710" s="477">
        <f>+'Matriz Nº1 Identificación'!B710:H710</f>
        <v>0</v>
      </c>
      <c r="C710" s="478"/>
      <c r="D710" s="478"/>
      <c r="E710" s="478"/>
      <c r="F710" s="478"/>
      <c r="G710" s="478"/>
      <c r="H710" s="478"/>
      <c r="I710" s="479"/>
      <c r="J710" s="117"/>
    </row>
    <row r="711" spans="1:29" ht="39.9" customHeight="1" x14ac:dyDescent="0.35">
      <c r="A711" s="182" t="str">
        <f>'Matriz Nº1 Identificación'!A711</f>
        <v>Objetivo táctico</v>
      </c>
      <c r="B711" s="480" t="str">
        <f>+'Matriz Nº1 Identificación'!B711:H711</f>
        <v xml:space="preserve">79. </v>
      </c>
      <c r="C711" s="481"/>
      <c r="D711" s="481"/>
      <c r="E711" s="481"/>
      <c r="F711" s="481"/>
      <c r="G711" s="481"/>
      <c r="H711" s="481"/>
      <c r="I711" s="482"/>
      <c r="J711" s="117"/>
    </row>
    <row r="712" spans="1:29" ht="83.25" customHeight="1" x14ac:dyDescent="0.35">
      <c r="A712" s="119" t="str">
        <f>'Matriz Nº1 Identificación'!A712</f>
        <v>79. 1</v>
      </c>
      <c r="B712" s="120" t="str">
        <f>IF('Matriz Nº1 Identificación'!B712&lt;&gt;"",'Matriz Nº1 Identificación'!F712,"")</f>
        <v/>
      </c>
      <c r="C712" s="127"/>
      <c r="D712" s="127"/>
      <c r="E712" s="120" t="str">
        <f>IFERROR(IF((VLOOKUP(C712,'Tabla 2-3-4-5'!$C$11:$D$13,2,FALSE)*(VLOOKUP('Matriz Nº2 Análisis'!D712,'Tabla 2-3-4-5'!$C$11:$D$13,2,FALSE)))&lt;3,"BAJO",IF((VLOOKUP(C712,'Tabla 2-3-4-5'!$C$11:$D$13,2,FALSE)*(VLOOKUP('Matriz Nº2 Análisis'!D712,'Tabla 2-3-4-5'!$C$11:$D$13,2,FALSE)))&gt;5,"ALTO","MEDIO")),"")</f>
        <v/>
      </c>
      <c r="F712" s="121" t="str">
        <f>IF(B712&lt;&gt;"",'Matriz Nº1 Identificación'!E712,"")</f>
        <v/>
      </c>
      <c r="G712" s="127"/>
      <c r="H712" s="127"/>
      <c r="I712" s="120" t="str">
        <f>IFERROR(IF((VLOOKUP(G712,'Tabla 2-3-4-5'!$C$11:$D$13,2,FALSE)*(VLOOKUP('Matriz Nº2 Análisis'!H712,'Tabla 2-3-4-5'!$C$11:$D$13,2,FALSE)))&lt;3,"BAJO",IF((VLOOKUP(G712,'Tabla 2-3-4-5'!$C$11:$D$13,2,FALSE)*(VLOOKUP('Matriz Nº2 Análisis'!H712,'Tabla 2-3-4-5'!$C$11:$D$13,2,FALSE)))&gt;5,"ALTO","MEDIO")),"")</f>
        <v/>
      </c>
      <c r="J712" s="2"/>
      <c r="K712" s="3"/>
      <c r="N712" s="3"/>
      <c r="O712" s="3"/>
      <c r="P712" s="3"/>
      <c r="Q712" s="3"/>
      <c r="R712" s="3"/>
      <c r="S712" s="3"/>
      <c r="T712" s="3"/>
      <c r="U712" s="3"/>
      <c r="V712" s="3"/>
      <c r="W712" s="3"/>
      <c r="X712" s="3"/>
      <c r="Y712" s="3"/>
      <c r="Z712" s="3"/>
      <c r="AA712" s="3"/>
      <c r="AB712" s="3"/>
      <c r="AC712" s="3"/>
    </row>
    <row r="713" spans="1:29" ht="83.25" customHeight="1" x14ac:dyDescent="0.35">
      <c r="A713" s="119" t="str">
        <f>'Matriz Nº1 Identificación'!A713</f>
        <v>79. 2</v>
      </c>
      <c r="B713" s="120" t="str">
        <f>IF('Matriz Nº1 Identificación'!B713&lt;&gt;"",'Matriz Nº1 Identificación'!F713,"")</f>
        <v/>
      </c>
      <c r="C713" s="127"/>
      <c r="D713" s="127"/>
      <c r="E713" s="120" t="str">
        <f>IFERROR(IF((VLOOKUP(C713,'Tabla 2-3-4-5'!$C$11:$D$13,2,FALSE)*(VLOOKUP('Matriz Nº2 Análisis'!D713,'Tabla 2-3-4-5'!$C$11:$D$13,2,FALSE)))&lt;3,"BAJO",IF((VLOOKUP(C713,'Tabla 2-3-4-5'!$C$11:$D$13,2,FALSE)*(VLOOKUP('Matriz Nº2 Análisis'!D713,'Tabla 2-3-4-5'!$C$11:$D$13,2,FALSE)))&gt;5,"ALTO","MEDIO")),"")</f>
        <v/>
      </c>
      <c r="F713" s="121" t="str">
        <f>IF(B713&lt;&gt;"",'Matriz Nº1 Identificación'!E713,"")</f>
        <v/>
      </c>
      <c r="G713" s="127"/>
      <c r="H713" s="127"/>
      <c r="I713" s="120" t="str">
        <f>IFERROR(IF((VLOOKUP(G713,'Tabla 2-3-4-5'!$C$11:$D$13,2,FALSE)*(VLOOKUP('Matriz Nº2 Análisis'!H713,'Tabla 2-3-4-5'!$C$11:$D$13,2,FALSE)))&lt;3,"BAJO",IF((VLOOKUP(G713,'Tabla 2-3-4-5'!$C$11:$D$13,2,FALSE)*(VLOOKUP('Matriz Nº2 Análisis'!H713,'Tabla 2-3-4-5'!$C$11:$D$13,2,FALSE)))&gt;5,"ALTO","MEDIO")),"")</f>
        <v/>
      </c>
      <c r="J713" s="2"/>
      <c r="K713" s="3"/>
      <c r="N713" s="3"/>
      <c r="O713" s="3"/>
      <c r="P713" s="3"/>
      <c r="Q713" s="3"/>
      <c r="R713" s="3"/>
      <c r="S713" s="3"/>
      <c r="T713" s="3"/>
      <c r="U713" s="3"/>
      <c r="V713" s="3"/>
      <c r="W713" s="3"/>
      <c r="X713" s="3"/>
      <c r="Y713" s="3"/>
      <c r="Z713" s="3"/>
      <c r="AA713" s="3"/>
      <c r="AB713" s="3"/>
      <c r="AC713" s="3"/>
    </row>
    <row r="714" spans="1:29" ht="83.25" customHeight="1" x14ac:dyDescent="0.35">
      <c r="A714" s="119" t="str">
        <f>'Matriz Nº1 Identificación'!A714</f>
        <v>79. 3</v>
      </c>
      <c r="B714" s="120" t="str">
        <f>IF('Matriz Nº1 Identificación'!B714&lt;&gt;"",'Matriz Nº1 Identificación'!F714,"")</f>
        <v/>
      </c>
      <c r="C714" s="127"/>
      <c r="D714" s="127"/>
      <c r="E714" s="120" t="str">
        <f>IFERROR(IF((VLOOKUP(C714,'Tabla 2-3-4-5'!$C$11:$D$13,2,FALSE)*(VLOOKUP('Matriz Nº2 Análisis'!D714,'Tabla 2-3-4-5'!$C$11:$D$13,2,FALSE)))&lt;3,"BAJO",IF((VLOOKUP(C714,'Tabla 2-3-4-5'!$C$11:$D$13,2,FALSE)*(VLOOKUP('Matriz Nº2 Análisis'!D714,'Tabla 2-3-4-5'!$C$11:$D$13,2,FALSE)))&gt;5,"ALTO","MEDIO")),"")</f>
        <v/>
      </c>
      <c r="F714" s="121" t="str">
        <f>IF(B714&lt;&gt;"",'Matriz Nº1 Identificación'!E714,"")</f>
        <v/>
      </c>
      <c r="G714" s="127"/>
      <c r="H714" s="127"/>
      <c r="I714" s="120" t="str">
        <f>IFERROR(IF((VLOOKUP(G714,'Tabla 2-3-4-5'!$C$11:$D$13,2,FALSE)*(VLOOKUP('Matriz Nº2 Análisis'!H714,'Tabla 2-3-4-5'!$C$11:$D$13,2,FALSE)))&lt;3,"BAJO",IF((VLOOKUP(G714,'Tabla 2-3-4-5'!$C$11:$D$13,2,FALSE)*(VLOOKUP('Matriz Nº2 Análisis'!H714,'Tabla 2-3-4-5'!$C$11:$D$13,2,FALSE)))&gt;5,"ALTO","MEDIO")),"")</f>
        <v/>
      </c>
      <c r="J714" s="2"/>
      <c r="K714" s="3"/>
      <c r="N714" s="3"/>
      <c r="O714" s="3"/>
      <c r="P714" s="3"/>
      <c r="Q714" s="3"/>
      <c r="R714" s="3"/>
      <c r="S714" s="3"/>
      <c r="T714" s="3"/>
      <c r="U714" s="3"/>
      <c r="V714" s="3"/>
      <c r="W714" s="3"/>
      <c r="X714" s="3"/>
      <c r="Y714" s="3"/>
      <c r="Z714" s="3"/>
      <c r="AA714" s="3"/>
      <c r="AB714" s="3"/>
      <c r="AC714" s="3"/>
    </row>
    <row r="715" spans="1:29" ht="83.25" customHeight="1" x14ac:dyDescent="0.35">
      <c r="A715" s="119" t="str">
        <f>'Matriz Nº1 Identificación'!A715</f>
        <v>79. 4</v>
      </c>
      <c r="B715" s="120" t="str">
        <f>IF('Matriz Nº1 Identificación'!B715&lt;&gt;"",'Matriz Nº1 Identificación'!F715,"")</f>
        <v/>
      </c>
      <c r="C715" s="127"/>
      <c r="D715" s="127"/>
      <c r="E715" s="120" t="str">
        <f>IFERROR(IF((VLOOKUP(C715,'Tabla 2-3-4-5'!$C$11:$D$13,2,FALSE)*(VLOOKUP('Matriz Nº2 Análisis'!D715,'Tabla 2-3-4-5'!$C$11:$D$13,2,FALSE)))&lt;3,"BAJO",IF((VLOOKUP(C715,'Tabla 2-3-4-5'!$C$11:$D$13,2,FALSE)*(VLOOKUP('Matriz Nº2 Análisis'!D715,'Tabla 2-3-4-5'!$C$11:$D$13,2,FALSE)))&gt;5,"ALTO","MEDIO")),"")</f>
        <v/>
      </c>
      <c r="F715" s="121" t="str">
        <f>IF(B715&lt;&gt;"",'Matriz Nº1 Identificación'!E715,"")</f>
        <v/>
      </c>
      <c r="G715" s="127"/>
      <c r="H715" s="127"/>
      <c r="I715" s="120" t="str">
        <f>IFERROR(IF((VLOOKUP(G715,'Tabla 2-3-4-5'!$C$11:$D$13,2,FALSE)*(VLOOKUP('Matriz Nº2 Análisis'!H715,'Tabla 2-3-4-5'!$C$11:$D$13,2,FALSE)))&lt;3,"BAJO",IF((VLOOKUP(G715,'Tabla 2-3-4-5'!$C$11:$D$13,2,FALSE)*(VLOOKUP('Matriz Nº2 Análisis'!H715,'Tabla 2-3-4-5'!$C$11:$D$13,2,FALSE)))&gt;5,"ALTO","MEDIO")),"")</f>
        <v/>
      </c>
      <c r="J715" s="2"/>
      <c r="K715" s="3"/>
      <c r="N715" s="3"/>
      <c r="O715" s="3"/>
      <c r="P715" s="3"/>
      <c r="Q715" s="3"/>
      <c r="R715" s="3"/>
      <c r="S715" s="3"/>
      <c r="T715" s="3"/>
      <c r="U715" s="3"/>
      <c r="V715" s="3"/>
      <c r="W715" s="3"/>
      <c r="X715" s="3"/>
      <c r="Y715" s="3"/>
      <c r="Z715" s="3"/>
      <c r="AA715" s="3"/>
      <c r="AB715" s="3"/>
      <c r="AC715" s="3"/>
    </row>
    <row r="716" spans="1:29" ht="83.25" customHeight="1" x14ac:dyDescent="0.35">
      <c r="A716" s="119" t="str">
        <f>'Matriz Nº1 Identificación'!A716</f>
        <v>79. 5</v>
      </c>
      <c r="B716" s="120" t="str">
        <f>IF('Matriz Nº1 Identificación'!B716&lt;&gt;"",'Matriz Nº1 Identificación'!F716,"")</f>
        <v/>
      </c>
      <c r="C716" s="127"/>
      <c r="D716" s="127"/>
      <c r="E716" s="120" t="str">
        <f>IFERROR(IF((VLOOKUP(C716,'Tabla 2-3-4-5'!$C$11:$D$13,2,FALSE)*(VLOOKUP('Matriz Nº2 Análisis'!D716,'Tabla 2-3-4-5'!$C$11:$D$13,2,FALSE)))&lt;3,"BAJO",IF((VLOOKUP(C716,'Tabla 2-3-4-5'!$C$11:$D$13,2,FALSE)*(VLOOKUP('Matriz Nº2 Análisis'!D716,'Tabla 2-3-4-5'!$C$11:$D$13,2,FALSE)))&gt;5,"ALTO","MEDIO")),"")</f>
        <v/>
      </c>
      <c r="F716" s="121" t="str">
        <f>IF(B716&lt;&gt;"",'Matriz Nº1 Identificación'!E716,"")</f>
        <v/>
      </c>
      <c r="G716" s="127"/>
      <c r="H716" s="127"/>
      <c r="I716" s="120" t="str">
        <f>IFERROR(IF((VLOOKUP(G716,'Tabla 2-3-4-5'!$C$11:$D$13,2,FALSE)*(VLOOKUP('Matriz Nº2 Análisis'!H716,'Tabla 2-3-4-5'!$C$11:$D$13,2,FALSE)))&lt;3,"BAJO",IF((VLOOKUP(G716,'Tabla 2-3-4-5'!$C$11:$D$13,2,FALSE)*(VLOOKUP('Matriz Nº2 Análisis'!H716,'Tabla 2-3-4-5'!$C$11:$D$13,2,FALSE)))&gt;5,"ALTO","MEDIO")),"")</f>
        <v/>
      </c>
      <c r="J716" s="2"/>
      <c r="K716" s="3"/>
      <c r="N716" s="3"/>
      <c r="O716" s="3"/>
      <c r="P716" s="3"/>
      <c r="Q716" s="3"/>
      <c r="R716" s="3"/>
      <c r="S716" s="3"/>
      <c r="T716" s="3"/>
      <c r="U716" s="3"/>
      <c r="V716" s="3"/>
      <c r="W716" s="3"/>
      <c r="X716" s="3"/>
      <c r="Y716" s="3"/>
      <c r="Z716" s="3"/>
      <c r="AA716" s="3"/>
      <c r="AB716" s="3"/>
      <c r="AC716" s="3"/>
    </row>
    <row r="717" spans="1:29" ht="83.25" customHeight="1" x14ac:dyDescent="0.35">
      <c r="A717" s="119" t="str">
        <f>'Matriz Nº1 Identificación'!A717</f>
        <v>79. 6</v>
      </c>
      <c r="B717" s="120" t="str">
        <f>IF('Matriz Nº1 Identificación'!B717&lt;&gt;"",'Matriz Nº1 Identificación'!F717,"")</f>
        <v/>
      </c>
      <c r="C717" s="127"/>
      <c r="D717" s="127"/>
      <c r="E717" s="120" t="str">
        <f>IFERROR(IF((VLOOKUP(C717,'Tabla 2-3-4-5'!$C$11:$D$13,2,FALSE)*(VLOOKUP('Matriz Nº2 Análisis'!D717,'Tabla 2-3-4-5'!$C$11:$D$13,2,FALSE)))&lt;3,"BAJO",IF((VLOOKUP(C717,'Tabla 2-3-4-5'!$C$11:$D$13,2,FALSE)*(VLOOKUP('Matriz Nº2 Análisis'!D717,'Tabla 2-3-4-5'!$C$11:$D$13,2,FALSE)))&gt;5,"ALTO","MEDIO")),"")</f>
        <v/>
      </c>
      <c r="F717" s="121" t="str">
        <f>IF(B717&lt;&gt;"",'Matriz Nº1 Identificación'!E717,"")</f>
        <v/>
      </c>
      <c r="G717" s="127"/>
      <c r="H717" s="127"/>
      <c r="I717" s="120" t="str">
        <f>IFERROR(IF((VLOOKUP(G717,'Tabla 2-3-4-5'!$C$11:$D$13,2,FALSE)*(VLOOKUP('Matriz Nº2 Análisis'!H717,'Tabla 2-3-4-5'!$C$11:$D$13,2,FALSE)))&lt;3,"BAJO",IF((VLOOKUP(G717,'Tabla 2-3-4-5'!$C$11:$D$13,2,FALSE)*(VLOOKUP('Matriz Nº2 Análisis'!H717,'Tabla 2-3-4-5'!$C$11:$D$13,2,FALSE)))&gt;5,"ALTO","MEDIO")),"")</f>
        <v/>
      </c>
      <c r="J717" s="2"/>
      <c r="K717" s="3"/>
      <c r="N717" s="3"/>
      <c r="O717" s="3"/>
      <c r="P717" s="3"/>
      <c r="Q717" s="3"/>
      <c r="R717" s="3"/>
      <c r="S717" s="3"/>
      <c r="T717" s="3"/>
      <c r="U717" s="3"/>
      <c r="V717" s="3"/>
      <c r="W717" s="3"/>
      <c r="X717" s="3"/>
      <c r="Y717" s="3"/>
      <c r="Z717" s="3"/>
      <c r="AA717" s="3"/>
      <c r="AB717" s="3"/>
      <c r="AC717" s="3"/>
    </row>
    <row r="718" spans="1:29" ht="83.25" customHeight="1" thickBot="1" x14ac:dyDescent="0.4">
      <c r="A718" s="119" t="str">
        <f>'Matriz Nº1 Identificación'!A718</f>
        <v>79. 7</v>
      </c>
      <c r="B718" s="120" t="str">
        <f>IF('Matriz Nº1 Identificación'!B718&lt;&gt;"",'Matriz Nº1 Identificación'!F718,"")</f>
        <v/>
      </c>
      <c r="C718" s="127"/>
      <c r="D718" s="127"/>
      <c r="E718" s="120" t="str">
        <f>IFERROR(IF((VLOOKUP(C718,'Tabla 2-3-4-5'!$C$11:$D$13,2,FALSE)*(VLOOKUP('Matriz Nº2 Análisis'!D718,'Tabla 2-3-4-5'!$C$11:$D$13,2,FALSE)))&lt;3,"BAJO",IF((VLOOKUP(C718,'Tabla 2-3-4-5'!$C$11:$D$13,2,FALSE)*(VLOOKUP('Matriz Nº2 Análisis'!D718,'Tabla 2-3-4-5'!$C$11:$D$13,2,FALSE)))&gt;5,"ALTO","MEDIO")),"")</f>
        <v/>
      </c>
      <c r="F718" s="121" t="str">
        <f>IF(B718&lt;&gt;"",'Matriz Nº1 Identificación'!E718,"")</f>
        <v/>
      </c>
      <c r="G718" s="127"/>
      <c r="H718" s="127"/>
      <c r="I718" s="120" t="str">
        <f>IFERROR(IF((VLOOKUP(G718,'Tabla 2-3-4-5'!$C$11:$D$13,2,FALSE)*(VLOOKUP('Matriz Nº2 Análisis'!H718,'Tabla 2-3-4-5'!$C$11:$D$13,2,FALSE)))&lt;3,"BAJO",IF((VLOOKUP(G718,'Tabla 2-3-4-5'!$C$11:$D$13,2,FALSE)*(VLOOKUP('Matriz Nº2 Análisis'!H718,'Tabla 2-3-4-5'!$C$11:$D$13,2,FALSE)))&gt;5,"ALTO","MEDIO")),"")</f>
        <v/>
      </c>
      <c r="J718" s="2"/>
      <c r="K718" s="3"/>
      <c r="N718" s="3"/>
      <c r="O718" s="3"/>
      <c r="P718" s="3"/>
      <c r="Q718" s="3"/>
      <c r="R718" s="3"/>
      <c r="S718" s="3"/>
      <c r="T718" s="3"/>
      <c r="U718" s="3"/>
      <c r="V718" s="3"/>
      <c r="W718" s="3"/>
      <c r="X718" s="3"/>
      <c r="Y718" s="3"/>
      <c r="Z718" s="3"/>
      <c r="AA718" s="3"/>
      <c r="AB718" s="3"/>
      <c r="AC718" s="3"/>
    </row>
    <row r="719" spans="1:29" ht="39.9" customHeight="1" thickBot="1" x14ac:dyDescent="0.4">
      <c r="A719" s="181" t="str">
        <f>'Matriz Nº1 Identificación'!A719</f>
        <v xml:space="preserve">Objetivo Estratégico: </v>
      </c>
      <c r="B719" s="477">
        <f>+'Matriz Nº1 Identificación'!B719:H719</f>
        <v>0</v>
      </c>
      <c r="C719" s="478"/>
      <c r="D719" s="478"/>
      <c r="E719" s="478"/>
      <c r="F719" s="478"/>
      <c r="G719" s="478"/>
      <c r="H719" s="478"/>
      <c r="I719" s="479"/>
      <c r="J719" s="117"/>
    </row>
    <row r="720" spans="1:29" ht="39.9" customHeight="1" x14ac:dyDescent="0.35">
      <c r="A720" s="182" t="str">
        <f>'Matriz Nº1 Identificación'!A720</f>
        <v>Objetivo táctico</v>
      </c>
      <c r="B720" s="480" t="str">
        <f>+'Matriz Nº1 Identificación'!B720:H720</f>
        <v xml:space="preserve">80. </v>
      </c>
      <c r="C720" s="481"/>
      <c r="D720" s="481"/>
      <c r="E720" s="481"/>
      <c r="F720" s="481"/>
      <c r="G720" s="481"/>
      <c r="H720" s="481"/>
      <c r="I720" s="482"/>
      <c r="J720" s="117"/>
    </row>
    <row r="721" spans="1:29" ht="83.25" customHeight="1" x14ac:dyDescent="0.35">
      <c r="A721" s="119" t="str">
        <f>'Matriz Nº1 Identificación'!A721</f>
        <v>80. 1</v>
      </c>
      <c r="B721" s="120" t="str">
        <f>IF('Matriz Nº1 Identificación'!B721&lt;&gt;"",'Matriz Nº1 Identificación'!F721,"")</f>
        <v/>
      </c>
      <c r="C721" s="127"/>
      <c r="D721" s="127"/>
      <c r="E721" s="120" t="str">
        <f>IFERROR(IF((VLOOKUP(C721,'Tabla 2-3-4-5'!$C$11:$D$13,2,FALSE)*(VLOOKUP('Matriz Nº2 Análisis'!D721,'Tabla 2-3-4-5'!$C$11:$D$13,2,FALSE)))&lt;3,"BAJO",IF((VLOOKUP(C721,'Tabla 2-3-4-5'!$C$11:$D$13,2,FALSE)*(VLOOKUP('Matriz Nº2 Análisis'!D721,'Tabla 2-3-4-5'!$C$11:$D$13,2,FALSE)))&gt;5,"ALTO","MEDIO")),"")</f>
        <v/>
      </c>
      <c r="F721" s="121" t="str">
        <f>IF(B721&lt;&gt;"",'Matriz Nº1 Identificación'!E721,"")</f>
        <v/>
      </c>
      <c r="G721" s="127"/>
      <c r="H721" s="127"/>
      <c r="I721" s="120" t="str">
        <f>IFERROR(IF((VLOOKUP(G721,'Tabla 2-3-4-5'!$C$11:$D$13,2,FALSE)*(VLOOKUP('Matriz Nº2 Análisis'!H721,'Tabla 2-3-4-5'!$C$11:$D$13,2,FALSE)))&lt;3,"BAJO",IF((VLOOKUP(G721,'Tabla 2-3-4-5'!$C$11:$D$13,2,FALSE)*(VLOOKUP('Matriz Nº2 Análisis'!H721,'Tabla 2-3-4-5'!$C$11:$D$13,2,FALSE)))&gt;5,"ALTO","MEDIO")),"")</f>
        <v/>
      </c>
      <c r="J721" s="2"/>
      <c r="K721" s="3"/>
      <c r="N721" s="3"/>
      <c r="O721" s="3"/>
      <c r="P721" s="3"/>
      <c r="Q721" s="3"/>
      <c r="R721" s="3"/>
      <c r="S721" s="3"/>
      <c r="T721" s="3"/>
      <c r="U721" s="3"/>
      <c r="V721" s="3"/>
      <c r="W721" s="3"/>
      <c r="X721" s="3"/>
      <c r="Y721" s="3"/>
      <c r="Z721" s="3"/>
      <c r="AA721" s="3"/>
      <c r="AB721" s="3"/>
      <c r="AC721" s="3"/>
    </row>
    <row r="722" spans="1:29" ht="83.25" customHeight="1" x14ac:dyDescent="0.35">
      <c r="A722" s="119" t="str">
        <f>'Matriz Nº1 Identificación'!A722</f>
        <v>80. 2</v>
      </c>
      <c r="B722" s="120" t="str">
        <f>IF('Matriz Nº1 Identificación'!B722&lt;&gt;"",'Matriz Nº1 Identificación'!F722,"")</f>
        <v/>
      </c>
      <c r="C722" s="127"/>
      <c r="D722" s="127"/>
      <c r="E722" s="120" t="str">
        <f>IFERROR(IF((VLOOKUP(C722,'Tabla 2-3-4-5'!$C$11:$D$13,2,FALSE)*(VLOOKUP('Matriz Nº2 Análisis'!D722,'Tabla 2-3-4-5'!$C$11:$D$13,2,FALSE)))&lt;3,"BAJO",IF((VLOOKUP(C722,'Tabla 2-3-4-5'!$C$11:$D$13,2,FALSE)*(VLOOKUP('Matriz Nº2 Análisis'!D722,'Tabla 2-3-4-5'!$C$11:$D$13,2,FALSE)))&gt;5,"ALTO","MEDIO")),"")</f>
        <v/>
      </c>
      <c r="F722" s="121" t="str">
        <f>IF(B722&lt;&gt;"",'Matriz Nº1 Identificación'!E722,"")</f>
        <v/>
      </c>
      <c r="G722" s="127"/>
      <c r="H722" s="127"/>
      <c r="I722" s="120" t="str">
        <f>IFERROR(IF((VLOOKUP(G722,'Tabla 2-3-4-5'!$C$11:$D$13,2,FALSE)*(VLOOKUP('Matriz Nº2 Análisis'!H722,'Tabla 2-3-4-5'!$C$11:$D$13,2,FALSE)))&lt;3,"BAJO",IF((VLOOKUP(G722,'Tabla 2-3-4-5'!$C$11:$D$13,2,FALSE)*(VLOOKUP('Matriz Nº2 Análisis'!H722,'Tabla 2-3-4-5'!$C$11:$D$13,2,FALSE)))&gt;5,"ALTO","MEDIO")),"")</f>
        <v/>
      </c>
      <c r="J722" s="2"/>
      <c r="K722" s="3"/>
      <c r="N722" s="3"/>
      <c r="O722" s="3"/>
      <c r="P722" s="3"/>
      <c r="Q722" s="3"/>
      <c r="R722" s="3"/>
      <c r="S722" s="3"/>
      <c r="T722" s="3"/>
      <c r="U722" s="3"/>
      <c r="V722" s="3"/>
      <c r="W722" s="3"/>
      <c r="X722" s="3"/>
      <c r="Y722" s="3"/>
      <c r="Z722" s="3"/>
      <c r="AA722" s="3"/>
      <c r="AB722" s="3"/>
      <c r="AC722" s="3"/>
    </row>
    <row r="723" spans="1:29" ht="83.25" customHeight="1" x14ac:dyDescent="0.35">
      <c r="A723" s="119" t="str">
        <f>'Matriz Nº1 Identificación'!A723</f>
        <v>80. 3</v>
      </c>
      <c r="B723" s="120" t="str">
        <f>IF('Matriz Nº1 Identificación'!B723&lt;&gt;"",'Matriz Nº1 Identificación'!F723,"")</f>
        <v/>
      </c>
      <c r="C723" s="127"/>
      <c r="D723" s="127"/>
      <c r="E723" s="120" t="str">
        <f>IFERROR(IF((VLOOKUP(C723,'Tabla 2-3-4-5'!$C$11:$D$13,2,FALSE)*(VLOOKUP('Matriz Nº2 Análisis'!D723,'Tabla 2-3-4-5'!$C$11:$D$13,2,FALSE)))&lt;3,"BAJO",IF((VLOOKUP(C723,'Tabla 2-3-4-5'!$C$11:$D$13,2,FALSE)*(VLOOKUP('Matriz Nº2 Análisis'!D723,'Tabla 2-3-4-5'!$C$11:$D$13,2,FALSE)))&gt;5,"ALTO","MEDIO")),"")</f>
        <v/>
      </c>
      <c r="F723" s="121" t="str">
        <f>IF(B723&lt;&gt;"",'Matriz Nº1 Identificación'!E723,"")</f>
        <v/>
      </c>
      <c r="G723" s="127"/>
      <c r="H723" s="127"/>
      <c r="I723" s="120" t="str">
        <f>IFERROR(IF((VLOOKUP(G723,'Tabla 2-3-4-5'!$C$11:$D$13,2,FALSE)*(VLOOKUP('Matriz Nº2 Análisis'!H723,'Tabla 2-3-4-5'!$C$11:$D$13,2,FALSE)))&lt;3,"BAJO",IF((VLOOKUP(G723,'Tabla 2-3-4-5'!$C$11:$D$13,2,FALSE)*(VLOOKUP('Matriz Nº2 Análisis'!H723,'Tabla 2-3-4-5'!$C$11:$D$13,2,FALSE)))&gt;5,"ALTO","MEDIO")),"")</f>
        <v/>
      </c>
      <c r="J723" s="2"/>
      <c r="K723" s="3"/>
      <c r="N723" s="3"/>
      <c r="O723" s="3"/>
      <c r="P723" s="3"/>
      <c r="Q723" s="3"/>
      <c r="R723" s="3"/>
      <c r="S723" s="3"/>
      <c r="T723" s="3"/>
      <c r="U723" s="3"/>
      <c r="V723" s="3"/>
      <c r="W723" s="3"/>
      <c r="X723" s="3"/>
      <c r="Y723" s="3"/>
      <c r="Z723" s="3"/>
      <c r="AA723" s="3"/>
      <c r="AB723" s="3"/>
      <c r="AC723" s="3"/>
    </row>
    <row r="724" spans="1:29" ht="83.25" customHeight="1" x14ac:dyDescent="0.35">
      <c r="A724" s="119" t="str">
        <f>'Matriz Nº1 Identificación'!A724</f>
        <v>80. 4</v>
      </c>
      <c r="B724" s="120" t="str">
        <f>IF('Matriz Nº1 Identificación'!B724&lt;&gt;"",'Matriz Nº1 Identificación'!F724,"")</f>
        <v/>
      </c>
      <c r="C724" s="127"/>
      <c r="D724" s="127"/>
      <c r="E724" s="120" t="str">
        <f>IFERROR(IF((VLOOKUP(C724,'Tabla 2-3-4-5'!$C$11:$D$13,2,FALSE)*(VLOOKUP('Matriz Nº2 Análisis'!D724,'Tabla 2-3-4-5'!$C$11:$D$13,2,FALSE)))&lt;3,"BAJO",IF((VLOOKUP(C724,'Tabla 2-3-4-5'!$C$11:$D$13,2,FALSE)*(VLOOKUP('Matriz Nº2 Análisis'!D724,'Tabla 2-3-4-5'!$C$11:$D$13,2,FALSE)))&gt;5,"ALTO","MEDIO")),"")</f>
        <v/>
      </c>
      <c r="F724" s="121" t="str">
        <f>IF(B724&lt;&gt;"",'Matriz Nº1 Identificación'!E724,"")</f>
        <v/>
      </c>
      <c r="G724" s="127"/>
      <c r="H724" s="127"/>
      <c r="I724" s="120" t="str">
        <f>IFERROR(IF((VLOOKUP(G724,'Tabla 2-3-4-5'!$C$11:$D$13,2,FALSE)*(VLOOKUP('Matriz Nº2 Análisis'!H724,'Tabla 2-3-4-5'!$C$11:$D$13,2,FALSE)))&lt;3,"BAJO",IF((VLOOKUP(G724,'Tabla 2-3-4-5'!$C$11:$D$13,2,FALSE)*(VLOOKUP('Matriz Nº2 Análisis'!H724,'Tabla 2-3-4-5'!$C$11:$D$13,2,FALSE)))&gt;5,"ALTO","MEDIO")),"")</f>
        <v/>
      </c>
      <c r="J724" s="2"/>
      <c r="K724" s="3"/>
      <c r="N724" s="3"/>
      <c r="O724" s="3"/>
      <c r="P724" s="3"/>
      <c r="Q724" s="3"/>
      <c r="R724" s="3"/>
      <c r="S724" s="3"/>
      <c r="T724" s="3"/>
      <c r="U724" s="3"/>
      <c r="V724" s="3"/>
      <c r="W724" s="3"/>
      <c r="X724" s="3"/>
      <c r="Y724" s="3"/>
      <c r="Z724" s="3"/>
      <c r="AA724" s="3"/>
      <c r="AB724" s="3"/>
      <c r="AC724" s="3"/>
    </row>
    <row r="725" spans="1:29" ht="83.25" customHeight="1" x14ac:dyDescent="0.35">
      <c r="A725" s="119" t="str">
        <f>'Matriz Nº1 Identificación'!A725</f>
        <v>80. 5</v>
      </c>
      <c r="B725" s="120" t="str">
        <f>IF('Matriz Nº1 Identificación'!B725&lt;&gt;"",'Matriz Nº1 Identificación'!F725,"")</f>
        <v/>
      </c>
      <c r="C725" s="127"/>
      <c r="D725" s="127"/>
      <c r="E725" s="120" t="str">
        <f>IFERROR(IF((VLOOKUP(C725,'Tabla 2-3-4-5'!$C$11:$D$13,2,FALSE)*(VLOOKUP('Matriz Nº2 Análisis'!D725,'Tabla 2-3-4-5'!$C$11:$D$13,2,FALSE)))&lt;3,"BAJO",IF((VLOOKUP(C725,'Tabla 2-3-4-5'!$C$11:$D$13,2,FALSE)*(VLOOKUP('Matriz Nº2 Análisis'!D725,'Tabla 2-3-4-5'!$C$11:$D$13,2,FALSE)))&gt;5,"ALTO","MEDIO")),"")</f>
        <v/>
      </c>
      <c r="F725" s="121" t="str">
        <f>IF(B725&lt;&gt;"",'Matriz Nº1 Identificación'!E725,"")</f>
        <v/>
      </c>
      <c r="G725" s="127"/>
      <c r="H725" s="127"/>
      <c r="I725" s="120" t="str">
        <f>IFERROR(IF((VLOOKUP(G725,'Tabla 2-3-4-5'!$C$11:$D$13,2,FALSE)*(VLOOKUP('Matriz Nº2 Análisis'!H725,'Tabla 2-3-4-5'!$C$11:$D$13,2,FALSE)))&lt;3,"BAJO",IF((VLOOKUP(G725,'Tabla 2-3-4-5'!$C$11:$D$13,2,FALSE)*(VLOOKUP('Matriz Nº2 Análisis'!H725,'Tabla 2-3-4-5'!$C$11:$D$13,2,FALSE)))&gt;5,"ALTO","MEDIO")),"")</f>
        <v/>
      </c>
      <c r="J725" s="2"/>
      <c r="K725" s="3"/>
      <c r="N725" s="3"/>
      <c r="O725" s="3"/>
      <c r="P725" s="3"/>
      <c r="Q725" s="3"/>
      <c r="R725" s="3"/>
      <c r="S725" s="3"/>
      <c r="T725" s="3"/>
      <c r="U725" s="3"/>
      <c r="V725" s="3"/>
      <c r="W725" s="3"/>
      <c r="X725" s="3"/>
      <c r="Y725" s="3"/>
      <c r="Z725" s="3"/>
      <c r="AA725" s="3"/>
      <c r="AB725" s="3"/>
      <c r="AC725" s="3"/>
    </row>
    <row r="726" spans="1:29" ht="83.25" customHeight="1" x14ac:dyDescent="0.35">
      <c r="A726" s="119" t="str">
        <f>'Matriz Nº1 Identificación'!A726</f>
        <v>80. 6</v>
      </c>
      <c r="B726" s="120" t="str">
        <f>IF('Matriz Nº1 Identificación'!B726&lt;&gt;"",'Matriz Nº1 Identificación'!F726,"")</f>
        <v/>
      </c>
      <c r="C726" s="127"/>
      <c r="D726" s="127"/>
      <c r="E726" s="120" t="str">
        <f>IFERROR(IF((VLOOKUP(C726,'Tabla 2-3-4-5'!$C$11:$D$13,2,FALSE)*(VLOOKUP('Matriz Nº2 Análisis'!D726,'Tabla 2-3-4-5'!$C$11:$D$13,2,FALSE)))&lt;3,"BAJO",IF((VLOOKUP(C726,'Tabla 2-3-4-5'!$C$11:$D$13,2,FALSE)*(VLOOKUP('Matriz Nº2 Análisis'!D726,'Tabla 2-3-4-5'!$C$11:$D$13,2,FALSE)))&gt;5,"ALTO","MEDIO")),"")</f>
        <v/>
      </c>
      <c r="F726" s="121" t="str">
        <f>IF(B726&lt;&gt;"",'Matriz Nº1 Identificación'!E726,"")</f>
        <v/>
      </c>
      <c r="G726" s="127"/>
      <c r="H726" s="127"/>
      <c r="I726" s="120" t="str">
        <f>IFERROR(IF((VLOOKUP(G726,'Tabla 2-3-4-5'!$C$11:$D$13,2,FALSE)*(VLOOKUP('Matriz Nº2 Análisis'!H726,'Tabla 2-3-4-5'!$C$11:$D$13,2,FALSE)))&lt;3,"BAJO",IF((VLOOKUP(G726,'Tabla 2-3-4-5'!$C$11:$D$13,2,FALSE)*(VLOOKUP('Matriz Nº2 Análisis'!H726,'Tabla 2-3-4-5'!$C$11:$D$13,2,FALSE)))&gt;5,"ALTO","MEDIO")),"")</f>
        <v/>
      </c>
      <c r="J726" s="2"/>
      <c r="K726" s="3"/>
      <c r="N726" s="3"/>
      <c r="O726" s="3"/>
      <c r="P726" s="3"/>
      <c r="Q726" s="3"/>
      <c r="R726" s="3"/>
      <c r="S726" s="3"/>
      <c r="T726" s="3"/>
      <c r="U726" s="3"/>
      <c r="V726" s="3"/>
      <c r="W726" s="3"/>
      <c r="X726" s="3"/>
      <c r="Y726" s="3"/>
      <c r="Z726" s="3"/>
      <c r="AA726" s="3"/>
      <c r="AB726" s="3"/>
      <c r="AC726" s="3"/>
    </row>
    <row r="727" spans="1:29" ht="83.25" customHeight="1" thickBot="1" x14ac:dyDescent="0.4">
      <c r="A727" s="119" t="str">
        <f>'Matriz Nº1 Identificación'!A727</f>
        <v>80. 7</v>
      </c>
      <c r="B727" s="120" t="str">
        <f>IF('Matriz Nº1 Identificación'!B727&lt;&gt;"",'Matriz Nº1 Identificación'!F727,"")</f>
        <v/>
      </c>
      <c r="C727" s="127"/>
      <c r="D727" s="127"/>
      <c r="E727" s="120" t="str">
        <f>IFERROR(IF((VLOOKUP(C727,'Tabla 2-3-4-5'!$C$11:$D$13,2,FALSE)*(VLOOKUP('Matriz Nº2 Análisis'!D727,'Tabla 2-3-4-5'!$C$11:$D$13,2,FALSE)))&lt;3,"BAJO",IF((VLOOKUP(C727,'Tabla 2-3-4-5'!$C$11:$D$13,2,FALSE)*(VLOOKUP('Matriz Nº2 Análisis'!D727,'Tabla 2-3-4-5'!$C$11:$D$13,2,FALSE)))&gt;5,"ALTO","MEDIO")),"")</f>
        <v/>
      </c>
      <c r="F727" s="121" t="str">
        <f>IF(B727&lt;&gt;"",'Matriz Nº1 Identificación'!E727,"")</f>
        <v/>
      </c>
      <c r="G727" s="127"/>
      <c r="H727" s="127"/>
      <c r="I727" s="120" t="str">
        <f>IFERROR(IF((VLOOKUP(G727,'Tabla 2-3-4-5'!$C$11:$D$13,2,FALSE)*(VLOOKUP('Matriz Nº2 Análisis'!H727,'Tabla 2-3-4-5'!$C$11:$D$13,2,FALSE)))&lt;3,"BAJO",IF((VLOOKUP(G727,'Tabla 2-3-4-5'!$C$11:$D$13,2,FALSE)*(VLOOKUP('Matriz Nº2 Análisis'!H727,'Tabla 2-3-4-5'!$C$11:$D$13,2,FALSE)))&gt;5,"ALTO","MEDIO")),"")</f>
        <v/>
      </c>
      <c r="J727" s="2"/>
      <c r="K727" s="3"/>
      <c r="N727" s="3"/>
      <c r="O727" s="3"/>
      <c r="P727" s="3"/>
      <c r="Q727" s="3"/>
      <c r="R727" s="3"/>
      <c r="S727" s="3"/>
      <c r="T727" s="3"/>
      <c r="U727" s="3"/>
      <c r="V727" s="3"/>
      <c r="W727" s="3"/>
      <c r="X727" s="3"/>
      <c r="Y727" s="3"/>
      <c r="Z727" s="3"/>
      <c r="AA727" s="3"/>
      <c r="AB727" s="3"/>
      <c r="AC727" s="3"/>
    </row>
    <row r="728" spans="1:29" ht="39.9" customHeight="1" thickBot="1" x14ac:dyDescent="0.4">
      <c r="A728" s="181" t="str">
        <f>'Matriz Nº1 Identificación'!A728</f>
        <v xml:space="preserve">Objetivo Estratégico: </v>
      </c>
      <c r="B728" s="477">
        <f>+'Matriz Nº1 Identificación'!B728:H728</f>
        <v>0</v>
      </c>
      <c r="C728" s="478"/>
      <c r="D728" s="478"/>
      <c r="E728" s="478"/>
      <c r="F728" s="478"/>
      <c r="G728" s="478"/>
      <c r="H728" s="478"/>
      <c r="I728" s="479"/>
      <c r="J728" s="117"/>
    </row>
    <row r="729" spans="1:29" ht="39.9" customHeight="1" x14ac:dyDescent="0.35">
      <c r="A729" s="182" t="str">
        <f>'Matriz Nº1 Identificación'!A729</f>
        <v>Objetivo táctico</v>
      </c>
      <c r="B729" s="480" t="str">
        <f>+'Matriz Nº1 Identificación'!B729:H729</f>
        <v xml:space="preserve">81. </v>
      </c>
      <c r="C729" s="481"/>
      <c r="D729" s="481"/>
      <c r="E729" s="481"/>
      <c r="F729" s="481"/>
      <c r="G729" s="481"/>
      <c r="H729" s="481"/>
      <c r="I729" s="482"/>
      <c r="J729" s="117"/>
    </row>
    <row r="730" spans="1:29" ht="83.25" customHeight="1" x14ac:dyDescent="0.35">
      <c r="A730" s="119" t="str">
        <f>'Matriz Nº1 Identificación'!A730</f>
        <v>81. 1</v>
      </c>
      <c r="B730" s="120" t="str">
        <f>IF('Matriz Nº1 Identificación'!B730&lt;&gt;"",'Matriz Nº1 Identificación'!F730,"")</f>
        <v/>
      </c>
      <c r="C730" s="127"/>
      <c r="D730" s="127"/>
      <c r="E730" s="120" t="str">
        <f>IFERROR(IF((VLOOKUP(C730,'Tabla 2-3-4-5'!$C$11:$D$13,2,FALSE)*(VLOOKUP('Matriz Nº2 Análisis'!D730,'Tabla 2-3-4-5'!$C$11:$D$13,2,FALSE)))&lt;3,"BAJO",IF((VLOOKUP(C730,'Tabla 2-3-4-5'!$C$11:$D$13,2,FALSE)*(VLOOKUP('Matriz Nº2 Análisis'!D730,'Tabla 2-3-4-5'!$C$11:$D$13,2,FALSE)))&gt;5,"ALTO","MEDIO")),"")</f>
        <v/>
      </c>
      <c r="F730" s="121" t="str">
        <f>IF(B730&lt;&gt;"",'Matriz Nº1 Identificación'!E730,"")</f>
        <v/>
      </c>
      <c r="G730" s="127"/>
      <c r="H730" s="127"/>
      <c r="I730" s="120" t="str">
        <f>IFERROR(IF((VLOOKUP(G730,'Tabla 2-3-4-5'!$C$11:$D$13,2,FALSE)*(VLOOKUP('Matriz Nº2 Análisis'!H730,'Tabla 2-3-4-5'!$C$11:$D$13,2,FALSE)))&lt;3,"BAJO",IF((VLOOKUP(G730,'Tabla 2-3-4-5'!$C$11:$D$13,2,FALSE)*(VLOOKUP('Matriz Nº2 Análisis'!H730,'Tabla 2-3-4-5'!$C$11:$D$13,2,FALSE)))&gt;5,"ALTO","MEDIO")),"")</f>
        <v/>
      </c>
      <c r="J730" s="2"/>
      <c r="K730" s="3"/>
      <c r="N730" s="3"/>
      <c r="O730" s="3"/>
      <c r="P730" s="3"/>
      <c r="Q730" s="3"/>
      <c r="R730" s="3"/>
      <c r="S730" s="3"/>
      <c r="T730" s="3"/>
      <c r="U730" s="3"/>
      <c r="V730" s="3"/>
      <c r="W730" s="3"/>
      <c r="X730" s="3"/>
      <c r="Y730" s="3"/>
      <c r="Z730" s="3"/>
      <c r="AA730" s="3"/>
      <c r="AB730" s="3"/>
      <c r="AC730" s="3"/>
    </row>
    <row r="731" spans="1:29" ht="83.25" customHeight="1" x14ac:dyDescent="0.35">
      <c r="A731" s="119" t="str">
        <f>'Matriz Nº1 Identificación'!A731</f>
        <v>81. 2</v>
      </c>
      <c r="B731" s="120" t="str">
        <f>IF('Matriz Nº1 Identificación'!B731&lt;&gt;"",'Matriz Nº1 Identificación'!F731,"")</f>
        <v/>
      </c>
      <c r="C731" s="127"/>
      <c r="D731" s="127"/>
      <c r="E731" s="120" t="str">
        <f>IFERROR(IF((VLOOKUP(C731,'Tabla 2-3-4-5'!$C$11:$D$13,2,FALSE)*(VLOOKUP('Matriz Nº2 Análisis'!D731,'Tabla 2-3-4-5'!$C$11:$D$13,2,FALSE)))&lt;3,"BAJO",IF((VLOOKUP(C731,'Tabla 2-3-4-5'!$C$11:$D$13,2,FALSE)*(VLOOKUP('Matriz Nº2 Análisis'!D731,'Tabla 2-3-4-5'!$C$11:$D$13,2,FALSE)))&gt;5,"ALTO","MEDIO")),"")</f>
        <v/>
      </c>
      <c r="F731" s="121" t="str">
        <f>IF(B731&lt;&gt;"",'Matriz Nº1 Identificación'!E731,"")</f>
        <v/>
      </c>
      <c r="G731" s="127"/>
      <c r="H731" s="127"/>
      <c r="I731" s="120" t="str">
        <f>IFERROR(IF((VLOOKUP(G731,'Tabla 2-3-4-5'!$C$11:$D$13,2,FALSE)*(VLOOKUP('Matriz Nº2 Análisis'!H731,'Tabla 2-3-4-5'!$C$11:$D$13,2,FALSE)))&lt;3,"BAJO",IF((VLOOKUP(G731,'Tabla 2-3-4-5'!$C$11:$D$13,2,FALSE)*(VLOOKUP('Matriz Nº2 Análisis'!H731,'Tabla 2-3-4-5'!$C$11:$D$13,2,FALSE)))&gt;5,"ALTO","MEDIO")),"")</f>
        <v/>
      </c>
      <c r="J731" s="2"/>
      <c r="K731" s="3"/>
      <c r="N731" s="3"/>
      <c r="O731" s="3"/>
      <c r="P731" s="3"/>
      <c r="Q731" s="3"/>
      <c r="R731" s="3"/>
      <c r="S731" s="3"/>
      <c r="T731" s="3"/>
      <c r="U731" s="3"/>
      <c r="V731" s="3"/>
      <c r="W731" s="3"/>
      <c r="X731" s="3"/>
      <c r="Y731" s="3"/>
      <c r="Z731" s="3"/>
      <c r="AA731" s="3"/>
      <c r="AB731" s="3"/>
      <c r="AC731" s="3"/>
    </row>
    <row r="732" spans="1:29" ht="83.25" customHeight="1" x14ac:dyDescent="0.35">
      <c r="A732" s="119" t="str">
        <f>'Matriz Nº1 Identificación'!A732</f>
        <v>81. 3</v>
      </c>
      <c r="B732" s="120" t="str">
        <f>IF('Matriz Nº1 Identificación'!B732&lt;&gt;"",'Matriz Nº1 Identificación'!F732,"")</f>
        <v/>
      </c>
      <c r="C732" s="127"/>
      <c r="D732" s="127"/>
      <c r="E732" s="120" t="str">
        <f>IFERROR(IF((VLOOKUP(C732,'Tabla 2-3-4-5'!$C$11:$D$13,2,FALSE)*(VLOOKUP('Matriz Nº2 Análisis'!D732,'Tabla 2-3-4-5'!$C$11:$D$13,2,FALSE)))&lt;3,"BAJO",IF((VLOOKUP(C732,'Tabla 2-3-4-5'!$C$11:$D$13,2,FALSE)*(VLOOKUP('Matriz Nº2 Análisis'!D732,'Tabla 2-3-4-5'!$C$11:$D$13,2,FALSE)))&gt;5,"ALTO","MEDIO")),"")</f>
        <v/>
      </c>
      <c r="F732" s="121" t="str">
        <f>IF(B732&lt;&gt;"",'Matriz Nº1 Identificación'!E732,"")</f>
        <v/>
      </c>
      <c r="G732" s="127"/>
      <c r="H732" s="127"/>
      <c r="I732" s="120" t="str">
        <f>IFERROR(IF((VLOOKUP(G732,'Tabla 2-3-4-5'!$C$11:$D$13,2,FALSE)*(VLOOKUP('Matriz Nº2 Análisis'!H732,'Tabla 2-3-4-5'!$C$11:$D$13,2,FALSE)))&lt;3,"BAJO",IF((VLOOKUP(G732,'Tabla 2-3-4-5'!$C$11:$D$13,2,FALSE)*(VLOOKUP('Matriz Nº2 Análisis'!H732,'Tabla 2-3-4-5'!$C$11:$D$13,2,FALSE)))&gt;5,"ALTO","MEDIO")),"")</f>
        <v/>
      </c>
      <c r="J732" s="2"/>
      <c r="K732" s="3"/>
      <c r="N732" s="3"/>
      <c r="O732" s="3"/>
      <c r="P732" s="3"/>
      <c r="Q732" s="3"/>
      <c r="R732" s="3"/>
      <c r="S732" s="3"/>
      <c r="T732" s="3"/>
      <c r="U732" s="3"/>
      <c r="V732" s="3"/>
      <c r="W732" s="3"/>
      <c r="X732" s="3"/>
      <c r="Y732" s="3"/>
      <c r="Z732" s="3"/>
      <c r="AA732" s="3"/>
      <c r="AB732" s="3"/>
      <c r="AC732" s="3"/>
    </row>
    <row r="733" spans="1:29" ht="83.25" customHeight="1" x14ac:dyDescent="0.35">
      <c r="A733" s="119" t="str">
        <f>'Matriz Nº1 Identificación'!A733</f>
        <v>81. 4</v>
      </c>
      <c r="B733" s="120" t="str">
        <f>IF('Matriz Nº1 Identificación'!B733&lt;&gt;"",'Matriz Nº1 Identificación'!F733,"")</f>
        <v/>
      </c>
      <c r="C733" s="127"/>
      <c r="D733" s="127"/>
      <c r="E733" s="120" t="str">
        <f>IFERROR(IF((VLOOKUP(C733,'Tabla 2-3-4-5'!$C$11:$D$13,2,FALSE)*(VLOOKUP('Matriz Nº2 Análisis'!D733,'Tabla 2-3-4-5'!$C$11:$D$13,2,FALSE)))&lt;3,"BAJO",IF((VLOOKUP(C733,'Tabla 2-3-4-5'!$C$11:$D$13,2,FALSE)*(VLOOKUP('Matriz Nº2 Análisis'!D733,'Tabla 2-3-4-5'!$C$11:$D$13,2,FALSE)))&gt;5,"ALTO","MEDIO")),"")</f>
        <v/>
      </c>
      <c r="F733" s="121" t="str">
        <f>IF(B733&lt;&gt;"",'Matriz Nº1 Identificación'!E733,"")</f>
        <v/>
      </c>
      <c r="G733" s="127"/>
      <c r="H733" s="127"/>
      <c r="I733" s="120" t="str">
        <f>IFERROR(IF((VLOOKUP(G733,'Tabla 2-3-4-5'!$C$11:$D$13,2,FALSE)*(VLOOKUP('Matriz Nº2 Análisis'!H733,'Tabla 2-3-4-5'!$C$11:$D$13,2,FALSE)))&lt;3,"BAJO",IF((VLOOKUP(G733,'Tabla 2-3-4-5'!$C$11:$D$13,2,FALSE)*(VLOOKUP('Matriz Nº2 Análisis'!H733,'Tabla 2-3-4-5'!$C$11:$D$13,2,FALSE)))&gt;5,"ALTO","MEDIO")),"")</f>
        <v/>
      </c>
      <c r="J733" s="2"/>
      <c r="K733" s="3"/>
      <c r="N733" s="3"/>
      <c r="O733" s="3"/>
      <c r="P733" s="3"/>
      <c r="Q733" s="3"/>
      <c r="R733" s="3"/>
      <c r="S733" s="3"/>
      <c r="T733" s="3"/>
      <c r="U733" s="3"/>
      <c r="V733" s="3"/>
      <c r="W733" s="3"/>
      <c r="X733" s="3"/>
      <c r="Y733" s="3"/>
      <c r="Z733" s="3"/>
      <c r="AA733" s="3"/>
      <c r="AB733" s="3"/>
      <c r="AC733" s="3"/>
    </row>
    <row r="734" spans="1:29" ht="83.25" customHeight="1" x14ac:dyDescent="0.35">
      <c r="A734" s="119" t="str">
        <f>'Matriz Nº1 Identificación'!A734</f>
        <v>81. 5</v>
      </c>
      <c r="B734" s="120" t="str">
        <f>IF('Matriz Nº1 Identificación'!B734&lt;&gt;"",'Matriz Nº1 Identificación'!F734,"")</f>
        <v/>
      </c>
      <c r="C734" s="127"/>
      <c r="D734" s="127"/>
      <c r="E734" s="120" t="str">
        <f>IFERROR(IF((VLOOKUP(C734,'Tabla 2-3-4-5'!$C$11:$D$13,2,FALSE)*(VLOOKUP('Matriz Nº2 Análisis'!D734,'Tabla 2-3-4-5'!$C$11:$D$13,2,FALSE)))&lt;3,"BAJO",IF((VLOOKUP(C734,'Tabla 2-3-4-5'!$C$11:$D$13,2,FALSE)*(VLOOKUP('Matriz Nº2 Análisis'!D734,'Tabla 2-3-4-5'!$C$11:$D$13,2,FALSE)))&gt;5,"ALTO","MEDIO")),"")</f>
        <v/>
      </c>
      <c r="F734" s="121" t="str">
        <f>IF(B734&lt;&gt;"",'Matriz Nº1 Identificación'!E734,"")</f>
        <v/>
      </c>
      <c r="G734" s="127"/>
      <c r="H734" s="127"/>
      <c r="I734" s="120" t="str">
        <f>IFERROR(IF((VLOOKUP(G734,'Tabla 2-3-4-5'!$C$11:$D$13,2,FALSE)*(VLOOKUP('Matriz Nº2 Análisis'!H734,'Tabla 2-3-4-5'!$C$11:$D$13,2,FALSE)))&lt;3,"BAJO",IF((VLOOKUP(G734,'Tabla 2-3-4-5'!$C$11:$D$13,2,FALSE)*(VLOOKUP('Matriz Nº2 Análisis'!H734,'Tabla 2-3-4-5'!$C$11:$D$13,2,FALSE)))&gt;5,"ALTO","MEDIO")),"")</f>
        <v/>
      </c>
      <c r="J734" s="2"/>
      <c r="K734" s="3"/>
      <c r="N734" s="3"/>
      <c r="O734" s="3"/>
      <c r="P734" s="3"/>
      <c r="Q734" s="3"/>
      <c r="R734" s="3"/>
      <c r="S734" s="3"/>
      <c r="T734" s="3"/>
      <c r="U734" s="3"/>
      <c r="V734" s="3"/>
      <c r="W734" s="3"/>
      <c r="X734" s="3"/>
      <c r="Y734" s="3"/>
      <c r="Z734" s="3"/>
      <c r="AA734" s="3"/>
      <c r="AB734" s="3"/>
      <c r="AC734" s="3"/>
    </row>
    <row r="735" spans="1:29" ht="83.25" customHeight="1" x14ac:dyDescent="0.35">
      <c r="A735" s="119" t="str">
        <f>'Matriz Nº1 Identificación'!A735</f>
        <v>81. 6</v>
      </c>
      <c r="B735" s="120" t="str">
        <f>IF('Matriz Nº1 Identificación'!B735&lt;&gt;"",'Matriz Nº1 Identificación'!F735,"")</f>
        <v/>
      </c>
      <c r="C735" s="127"/>
      <c r="D735" s="127"/>
      <c r="E735" s="120" t="str">
        <f>IFERROR(IF((VLOOKUP(C735,'Tabla 2-3-4-5'!$C$11:$D$13,2,FALSE)*(VLOOKUP('Matriz Nº2 Análisis'!D735,'Tabla 2-3-4-5'!$C$11:$D$13,2,FALSE)))&lt;3,"BAJO",IF((VLOOKUP(C735,'Tabla 2-3-4-5'!$C$11:$D$13,2,FALSE)*(VLOOKUP('Matriz Nº2 Análisis'!D735,'Tabla 2-3-4-5'!$C$11:$D$13,2,FALSE)))&gt;5,"ALTO","MEDIO")),"")</f>
        <v/>
      </c>
      <c r="F735" s="121" t="str">
        <f>IF(B735&lt;&gt;"",'Matriz Nº1 Identificación'!E735,"")</f>
        <v/>
      </c>
      <c r="G735" s="127"/>
      <c r="H735" s="127"/>
      <c r="I735" s="120" t="str">
        <f>IFERROR(IF((VLOOKUP(G735,'Tabla 2-3-4-5'!$C$11:$D$13,2,FALSE)*(VLOOKUP('Matriz Nº2 Análisis'!H735,'Tabla 2-3-4-5'!$C$11:$D$13,2,FALSE)))&lt;3,"BAJO",IF((VLOOKUP(G735,'Tabla 2-3-4-5'!$C$11:$D$13,2,FALSE)*(VLOOKUP('Matriz Nº2 Análisis'!H735,'Tabla 2-3-4-5'!$C$11:$D$13,2,FALSE)))&gt;5,"ALTO","MEDIO")),"")</f>
        <v/>
      </c>
      <c r="J735" s="2"/>
      <c r="K735" s="3"/>
      <c r="N735" s="3"/>
      <c r="O735" s="3"/>
      <c r="P735" s="3"/>
      <c r="Q735" s="3"/>
      <c r="R735" s="3"/>
      <c r="S735" s="3"/>
      <c r="T735" s="3"/>
      <c r="U735" s="3"/>
      <c r="V735" s="3"/>
      <c r="W735" s="3"/>
      <c r="X735" s="3"/>
      <c r="Y735" s="3"/>
      <c r="Z735" s="3"/>
      <c r="AA735" s="3"/>
      <c r="AB735" s="3"/>
      <c r="AC735" s="3"/>
    </row>
    <row r="736" spans="1:29" ht="83.25" customHeight="1" thickBot="1" x14ac:dyDescent="0.4">
      <c r="A736" s="119" t="str">
        <f>'Matriz Nº1 Identificación'!A736</f>
        <v>81. 7</v>
      </c>
      <c r="B736" s="120" t="str">
        <f>IF('Matriz Nº1 Identificación'!B736&lt;&gt;"",'Matriz Nº1 Identificación'!F736,"")</f>
        <v/>
      </c>
      <c r="C736" s="127"/>
      <c r="D736" s="127"/>
      <c r="E736" s="120" t="str">
        <f>IFERROR(IF((VLOOKUP(C736,'Tabla 2-3-4-5'!$C$11:$D$13,2,FALSE)*(VLOOKUP('Matriz Nº2 Análisis'!D736,'Tabla 2-3-4-5'!$C$11:$D$13,2,FALSE)))&lt;3,"BAJO",IF((VLOOKUP(C736,'Tabla 2-3-4-5'!$C$11:$D$13,2,FALSE)*(VLOOKUP('Matriz Nº2 Análisis'!D736,'Tabla 2-3-4-5'!$C$11:$D$13,2,FALSE)))&gt;5,"ALTO","MEDIO")),"")</f>
        <v/>
      </c>
      <c r="F736" s="121" t="str">
        <f>IF(B736&lt;&gt;"",'Matriz Nº1 Identificación'!E736,"")</f>
        <v/>
      </c>
      <c r="G736" s="127"/>
      <c r="H736" s="127"/>
      <c r="I736" s="120" t="str">
        <f>IFERROR(IF((VLOOKUP(G736,'Tabla 2-3-4-5'!$C$11:$D$13,2,FALSE)*(VLOOKUP('Matriz Nº2 Análisis'!H736,'Tabla 2-3-4-5'!$C$11:$D$13,2,FALSE)))&lt;3,"BAJO",IF((VLOOKUP(G736,'Tabla 2-3-4-5'!$C$11:$D$13,2,FALSE)*(VLOOKUP('Matriz Nº2 Análisis'!H736,'Tabla 2-3-4-5'!$C$11:$D$13,2,FALSE)))&gt;5,"ALTO","MEDIO")),"")</f>
        <v/>
      </c>
      <c r="J736" s="2"/>
      <c r="K736" s="3"/>
      <c r="N736" s="3"/>
      <c r="O736" s="3"/>
      <c r="P736" s="3"/>
      <c r="Q736" s="3"/>
      <c r="R736" s="3"/>
      <c r="S736" s="3"/>
      <c r="T736" s="3"/>
      <c r="U736" s="3"/>
      <c r="V736" s="3"/>
      <c r="W736" s="3"/>
      <c r="X736" s="3"/>
      <c r="Y736" s="3"/>
      <c r="Z736" s="3"/>
      <c r="AA736" s="3"/>
      <c r="AB736" s="3"/>
      <c r="AC736" s="3"/>
    </row>
    <row r="737" spans="1:29" ht="39.9" customHeight="1" thickBot="1" x14ac:dyDescent="0.4">
      <c r="A737" s="181" t="str">
        <f>'Matriz Nº1 Identificación'!A737</f>
        <v xml:space="preserve">Objetivo Estratégico: </v>
      </c>
      <c r="B737" s="477">
        <f>+'Matriz Nº1 Identificación'!B737:H737</f>
        <v>0</v>
      </c>
      <c r="C737" s="478"/>
      <c r="D737" s="478"/>
      <c r="E737" s="478"/>
      <c r="F737" s="478"/>
      <c r="G737" s="478"/>
      <c r="H737" s="478"/>
      <c r="I737" s="479"/>
      <c r="J737" s="117"/>
    </row>
    <row r="738" spans="1:29" ht="39.9" customHeight="1" x14ac:dyDescent="0.35">
      <c r="A738" s="182" t="str">
        <f>'Matriz Nº1 Identificación'!A738</f>
        <v>Objetivo táctico</v>
      </c>
      <c r="B738" s="480" t="str">
        <f>+'Matriz Nº1 Identificación'!B738:H738</f>
        <v xml:space="preserve">82. </v>
      </c>
      <c r="C738" s="481"/>
      <c r="D738" s="481"/>
      <c r="E738" s="481"/>
      <c r="F738" s="481"/>
      <c r="G738" s="481"/>
      <c r="H738" s="481"/>
      <c r="I738" s="482"/>
      <c r="J738" s="117"/>
    </row>
    <row r="739" spans="1:29" ht="83.25" customHeight="1" x14ac:dyDescent="0.35">
      <c r="A739" s="119" t="str">
        <f>'Matriz Nº1 Identificación'!A739</f>
        <v>82. 1</v>
      </c>
      <c r="B739" s="120" t="str">
        <f>IF('Matriz Nº1 Identificación'!B739&lt;&gt;"",'Matriz Nº1 Identificación'!F739,"")</f>
        <v/>
      </c>
      <c r="C739" s="127"/>
      <c r="D739" s="127"/>
      <c r="E739" s="120" t="str">
        <f>IFERROR(IF((VLOOKUP(C739,'Tabla 2-3-4-5'!$C$11:$D$13,2,FALSE)*(VLOOKUP('Matriz Nº2 Análisis'!D739,'Tabla 2-3-4-5'!$C$11:$D$13,2,FALSE)))&lt;3,"BAJO",IF((VLOOKUP(C739,'Tabla 2-3-4-5'!$C$11:$D$13,2,FALSE)*(VLOOKUP('Matriz Nº2 Análisis'!D739,'Tabla 2-3-4-5'!$C$11:$D$13,2,FALSE)))&gt;5,"ALTO","MEDIO")),"")</f>
        <v/>
      </c>
      <c r="F739" s="121" t="str">
        <f>IF(B739&lt;&gt;"",'Matriz Nº1 Identificación'!E739,"")</f>
        <v/>
      </c>
      <c r="G739" s="127"/>
      <c r="H739" s="127"/>
      <c r="I739" s="120" t="str">
        <f>IFERROR(IF((VLOOKUP(G739,'Tabla 2-3-4-5'!$C$11:$D$13,2,FALSE)*(VLOOKUP('Matriz Nº2 Análisis'!H739,'Tabla 2-3-4-5'!$C$11:$D$13,2,FALSE)))&lt;3,"BAJO",IF((VLOOKUP(G739,'Tabla 2-3-4-5'!$C$11:$D$13,2,FALSE)*(VLOOKUP('Matriz Nº2 Análisis'!H739,'Tabla 2-3-4-5'!$C$11:$D$13,2,FALSE)))&gt;5,"ALTO","MEDIO")),"")</f>
        <v/>
      </c>
      <c r="J739" s="2"/>
      <c r="K739" s="3"/>
      <c r="N739" s="3"/>
      <c r="O739" s="3"/>
      <c r="P739" s="3"/>
      <c r="Q739" s="3"/>
      <c r="R739" s="3"/>
      <c r="S739" s="3"/>
      <c r="T739" s="3"/>
      <c r="U739" s="3"/>
      <c r="V739" s="3"/>
      <c r="W739" s="3"/>
      <c r="X739" s="3"/>
      <c r="Y739" s="3"/>
      <c r="Z739" s="3"/>
      <c r="AA739" s="3"/>
      <c r="AB739" s="3"/>
      <c r="AC739" s="3"/>
    </row>
    <row r="740" spans="1:29" ht="83.25" customHeight="1" x14ac:dyDescent="0.35">
      <c r="A740" s="119" t="str">
        <f>'Matriz Nº1 Identificación'!A740</f>
        <v>82. 2</v>
      </c>
      <c r="B740" s="120" t="str">
        <f>IF('Matriz Nº1 Identificación'!B740&lt;&gt;"",'Matriz Nº1 Identificación'!F740,"")</f>
        <v/>
      </c>
      <c r="C740" s="127"/>
      <c r="D740" s="127"/>
      <c r="E740" s="120" t="str">
        <f>IFERROR(IF((VLOOKUP(C740,'Tabla 2-3-4-5'!$C$11:$D$13,2,FALSE)*(VLOOKUP('Matriz Nº2 Análisis'!D740,'Tabla 2-3-4-5'!$C$11:$D$13,2,FALSE)))&lt;3,"BAJO",IF((VLOOKUP(C740,'Tabla 2-3-4-5'!$C$11:$D$13,2,FALSE)*(VLOOKUP('Matriz Nº2 Análisis'!D740,'Tabla 2-3-4-5'!$C$11:$D$13,2,FALSE)))&gt;5,"ALTO","MEDIO")),"")</f>
        <v/>
      </c>
      <c r="F740" s="121" t="str">
        <f>IF(B740&lt;&gt;"",'Matriz Nº1 Identificación'!E740,"")</f>
        <v/>
      </c>
      <c r="G740" s="127"/>
      <c r="H740" s="127"/>
      <c r="I740" s="120" t="str">
        <f>IFERROR(IF((VLOOKUP(G740,'Tabla 2-3-4-5'!$C$11:$D$13,2,FALSE)*(VLOOKUP('Matriz Nº2 Análisis'!H740,'Tabla 2-3-4-5'!$C$11:$D$13,2,FALSE)))&lt;3,"BAJO",IF((VLOOKUP(G740,'Tabla 2-3-4-5'!$C$11:$D$13,2,FALSE)*(VLOOKUP('Matriz Nº2 Análisis'!H740,'Tabla 2-3-4-5'!$C$11:$D$13,2,FALSE)))&gt;5,"ALTO","MEDIO")),"")</f>
        <v/>
      </c>
      <c r="J740" s="2"/>
      <c r="K740" s="3"/>
      <c r="N740" s="3"/>
      <c r="O740" s="3"/>
      <c r="P740" s="3"/>
      <c r="Q740" s="3"/>
      <c r="R740" s="3"/>
      <c r="S740" s="3"/>
      <c r="T740" s="3"/>
      <c r="U740" s="3"/>
      <c r="V740" s="3"/>
      <c r="W740" s="3"/>
      <c r="X740" s="3"/>
      <c r="Y740" s="3"/>
      <c r="Z740" s="3"/>
      <c r="AA740" s="3"/>
      <c r="AB740" s="3"/>
      <c r="AC740" s="3"/>
    </row>
    <row r="741" spans="1:29" ht="83.25" customHeight="1" x14ac:dyDescent="0.35">
      <c r="A741" s="119" t="str">
        <f>'Matriz Nº1 Identificación'!A741</f>
        <v>82. 3</v>
      </c>
      <c r="B741" s="120" t="str">
        <f>IF('Matriz Nº1 Identificación'!B741&lt;&gt;"",'Matriz Nº1 Identificación'!F741,"")</f>
        <v/>
      </c>
      <c r="C741" s="127"/>
      <c r="D741" s="127"/>
      <c r="E741" s="120" t="str">
        <f>IFERROR(IF((VLOOKUP(C741,'Tabla 2-3-4-5'!$C$11:$D$13,2,FALSE)*(VLOOKUP('Matriz Nº2 Análisis'!D741,'Tabla 2-3-4-5'!$C$11:$D$13,2,FALSE)))&lt;3,"BAJO",IF((VLOOKUP(C741,'Tabla 2-3-4-5'!$C$11:$D$13,2,FALSE)*(VLOOKUP('Matriz Nº2 Análisis'!D741,'Tabla 2-3-4-5'!$C$11:$D$13,2,FALSE)))&gt;5,"ALTO","MEDIO")),"")</f>
        <v/>
      </c>
      <c r="F741" s="121" t="str">
        <f>IF(B741&lt;&gt;"",'Matriz Nº1 Identificación'!E741,"")</f>
        <v/>
      </c>
      <c r="G741" s="127"/>
      <c r="H741" s="127"/>
      <c r="I741" s="120" t="str">
        <f>IFERROR(IF((VLOOKUP(G741,'Tabla 2-3-4-5'!$C$11:$D$13,2,FALSE)*(VLOOKUP('Matriz Nº2 Análisis'!H741,'Tabla 2-3-4-5'!$C$11:$D$13,2,FALSE)))&lt;3,"BAJO",IF((VLOOKUP(G741,'Tabla 2-3-4-5'!$C$11:$D$13,2,FALSE)*(VLOOKUP('Matriz Nº2 Análisis'!H741,'Tabla 2-3-4-5'!$C$11:$D$13,2,FALSE)))&gt;5,"ALTO","MEDIO")),"")</f>
        <v/>
      </c>
      <c r="J741" s="2"/>
      <c r="K741" s="3"/>
      <c r="N741" s="3"/>
      <c r="O741" s="3"/>
      <c r="P741" s="3"/>
      <c r="Q741" s="3"/>
      <c r="R741" s="3"/>
      <c r="S741" s="3"/>
      <c r="T741" s="3"/>
      <c r="U741" s="3"/>
      <c r="V741" s="3"/>
      <c r="W741" s="3"/>
      <c r="X741" s="3"/>
      <c r="Y741" s="3"/>
      <c r="Z741" s="3"/>
      <c r="AA741" s="3"/>
      <c r="AB741" s="3"/>
      <c r="AC741" s="3"/>
    </row>
    <row r="742" spans="1:29" ht="83.25" customHeight="1" x14ac:dyDescent="0.35">
      <c r="A742" s="119" t="str">
        <f>'Matriz Nº1 Identificación'!A742</f>
        <v>82. 4</v>
      </c>
      <c r="B742" s="120" t="str">
        <f>IF('Matriz Nº1 Identificación'!B742&lt;&gt;"",'Matriz Nº1 Identificación'!F742,"")</f>
        <v/>
      </c>
      <c r="C742" s="127"/>
      <c r="D742" s="127"/>
      <c r="E742" s="120" t="str">
        <f>IFERROR(IF((VLOOKUP(C742,'Tabla 2-3-4-5'!$C$11:$D$13,2,FALSE)*(VLOOKUP('Matriz Nº2 Análisis'!D742,'Tabla 2-3-4-5'!$C$11:$D$13,2,FALSE)))&lt;3,"BAJO",IF((VLOOKUP(C742,'Tabla 2-3-4-5'!$C$11:$D$13,2,FALSE)*(VLOOKUP('Matriz Nº2 Análisis'!D742,'Tabla 2-3-4-5'!$C$11:$D$13,2,FALSE)))&gt;5,"ALTO","MEDIO")),"")</f>
        <v/>
      </c>
      <c r="F742" s="121" t="str">
        <f>IF(B742&lt;&gt;"",'Matriz Nº1 Identificación'!E742,"")</f>
        <v/>
      </c>
      <c r="G742" s="127"/>
      <c r="H742" s="127"/>
      <c r="I742" s="120" t="str">
        <f>IFERROR(IF((VLOOKUP(G742,'Tabla 2-3-4-5'!$C$11:$D$13,2,FALSE)*(VLOOKUP('Matriz Nº2 Análisis'!H742,'Tabla 2-3-4-5'!$C$11:$D$13,2,FALSE)))&lt;3,"BAJO",IF((VLOOKUP(G742,'Tabla 2-3-4-5'!$C$11:$D$13,2,FALSE)*(VLOOKUP('Matriz Nº2 Análisis'!H742,'Tabla 2-3-4-5'!$C$11:$D$13,2,FALSE)))&gt;5,"ALTO","MEDIO")),"")</f>
        <v/>
      </c>
      <c r="J742" s="2"/>
      <c r="K742" s="3"/>
      <c r="N742" s="3"/>
      <c r="O742" s="3"/>
      <c r="P742" s="3"/>
      <c r="Q742" s="3"/>
      <c r="R742" s="3"/>
      <c r="S742" s="3"/>
      <c r="T742" s="3"/>
      <c r="U742" s="3"/>
      <c r="V742" s="3"/>
      <c r="W742" s="3"/>
      <c r="X742" s="3"/>
      <c r="Y742" s="3"/>
      <c r="Z742" s="3"/>
      <c r="AA742" s="3"/>
      <c r="AB742" s="3"/>
      <c r="AC742" s="3"/>
    </row>
    <row r="743" spans="1:29" ht="83.25" customHeight="1" x14ac:dyDescent="0.35">
      <c r="A743" s="119" t="str">
        <f>'Matriz Nº1 Identificación'!A743</f>
        <v>82. 5</v>
      </c>
      <c r="B743" s="120" t="str">
        <f>IF('Matriz Nº1 Identificación'!B743&lt;&gt;"",'Matriz Nº1 Identificación'!F743,"")</f>
        <v/>
      </c>
      <c r="C743" s="127"/>
      <c r="D743" s="127"/>
      <c r="E743" s="120" t="str">
        <f>IFERROR(IF((VLOOKUP(C743,'Tabla 2-3-4-5'!$C$11:$D$13,2,FALSE)*(VLOOKUP('Matriz Nº2 Análisis'!D743,'Tabla 2-3-4-5'!$C$11:$D$13,2,FALSE)))&lt;3,"BAJO",IF((VLOOKUP(C743,'Tabla 2-3-4-5'!$C$11:$D$13,2,FALSE)*(VLOOKUP('Matriz Nº2 Análisis'!D743,'Tabla 2-3-4-5'!$C$11:$D$13,2,FALSE)))&gt;5,"ALTO","MEDIO")),"")</f>
        <v/>
      </c>
      <c r="F743" s="121" t="str">
        <f>IF(B743&lt;&gt;"",'Matriz Nº1 Identificación'!E743,"")</f>
        <v/>
      </c>
      <c r="G743" s="127"/>
      <c r="H743" s="127"/>
      <c r="I743" s="120" t="str">
        <f>IFERROR(IF((VLOOKUP(G743,'Tabla 2-3-4-5'!$C$11:$D$13,2,FALSE)*(VLOOKUP('Matriz Nº2 Análisis'!H743,'Tabla 2-3-4-5'!$C$11:$D$13,2,FALSE)))&lt;3,"BAJO",IF((VLOOKUP(G743,'Tabla 2-3-4-5'!$C$11:$D$13,2,FALSE)*(VLOOKUP('Matriz Nº2 Análisis'!H743,'Tabla 2-3-4-5'!$C$11:$D$13,2,FALSE)))&gt;5,"ALTO","MEDIO")),"")</f>
        <v/>
      </c>
      <c r="J743" s="2"/>
      <c r="K743" s="3"/>
      <c r="N743" s="3"/>
      <c r="O743" s="3"/>
      <c r="P743" s="3"/>
      <c r="Q743" s="3"/>
      <c r="R743" s="3"/>
      <c r="S743" s="3"/>
      <c r="T743" s="3"/>
      <c r="U743" s="3"/>
      <c r="V743" s="3"/>
      <c r="W743" s="3"/>
      <c r="X743" s="3"/>
      <c r="Y743" s="3"/>
      <c r="Z743" s="3"/>
      <c r="AA743" s="3"/>
      <c r="AB743" s="3"/>
      <c r="AC743" s="3"/>
    </row>
    <row r="744" spans="1:29" ht="83.25" customHeight="1" x14ac:dyDescent="0.35">
      <c r="A744" s="119" t="str">
        <f>'Matriz Nº1 Identificación'!A744</f>
        <v>82. 6</v>
      </c>
      <c r="B744" s="120" t="str">
        <f>IF('Matriz Nº1 Identificación'!B744&lt;&gt;"",'Matriz Nº1 Identificación'!F744,"")</f>
        <v/>
      </c>
      <c r="C744" s="127"/>
      <c r="D744" s="127"/>
      <c r="E744" s="120" t="str">
        <f>IFERROR(IF((VLOOKUP(C744,'Tabla 2-3-4-5'!$C$11:$D$13,2,FALSE)*(VLOOKUP('Matriz Nº2 Análisis'!D744,'Tabla 2-3-4-5'!$C$11:$D$13,2,FALSE)))&lt;3,"BAJO",IF((VLOOKUP(C744,'Tabla 2-3-4-5'!$C$11:$D$13,2,FALSE)*(VLOOKUP('Matriz Nº2 Análisis'!D744,'Tabla 2-3-4-5'!$C$11:$D$13,2,FALSE)))&gt;5,"ALTO","MEDIO")),"")</f>
        <v/>
      </c>
      <c r="F744" s="121" t="str">
        <f>IF(B744&lt;&gt;"",'Matriz Nº1 Identificación'!E744,"")</f>
        <v/>
      </c>
      <c r="G744" s="127"/>
      <c r="H744" s="127"/>
      <c r="I744" s="120" t="str">
        <f>IFERROR(IF((VLOOKUP(G744,'Tabla 2-3-4-5'!$C$11:$D$13,2,FALSE)*(VLOOKUP('Matriz Nº2 Análisis'!H744,'Tabla 2-3-4-5'!$C$11:$D$13,2,FALSE)))&lt;3,"BAJO",IF((VLOOKUP(G744,'Tabla 2-3-4-5'!$C$11:$D$13,2,FALSE)*(VLOOKUP('Matriz Nº2 Análisis'!H744,'Tabla 2-3-4-5'!$C$11:$D$13,2,FALSE)))&gt;5,"ALTO","MEDIO")),"")</f>
        <v/>
      </c>
      <c r="J744" s="2"/>
      <c r="K744" s="3"/>
      <c r="N744" s="3"/>
      <c r="O744" s="3"/>
      <c r="P744" s="3"/>
      <c r="Q744" s="3"/>
      <c r="R744" s="3"/>
      <c r="S744" s="3"/>
      <c r="T744" s="3"/>
      <c r="U744" s="3"/>
      <c r="V744" s="3"/>
      <c r="W744" s="3"/>
      <c r="X744" s="3"/>
      <c r="Y744" s="3"/>
      <c r="Z744" s="3"/>
      <c r="AA744" s="3"/>
      <c r="AB744" s="3"/>
      <c r="AC744" s="3"/>
    </row>
    <row r="745" spans="1:29" ht="83.25" customHeight="1" thickBot="1" x14ac:dyDescent="0.4">
      <c r="A745" s="119" t="str">
        <f>'Matriz Nº1 Identificación'!A745</f>
        <v>82. 7</v>
      </c>
      <c r="B745" s="120" t="str">
        <f>IF('Matriz Nº1 Identificación'!B745&lt;&gt;"",'Matriz Nº1 Identificación'!F745,"")</f>
        <v/>
      </c>
      <c r="C745" s="127"/>
      <c r="D745" s="127"/>
      <c r="E745" s="120" t="str">
        <f>IFERROR(IF((VLOOKUP(C745,'Tabla 2-3-4-5'!$C$11:$D$13,2,FALSE)*(VLOOKUP('Matriz Nº2 Análisis'!D745,'Tabla 2-3-4-5'!$C$11:$D$13,2,FALSE)))&lt;3,"BAJO",IF((VLOOKUP(C745,'Tabla 2-3-4-5'!$C$11:$D$13,2,FALSE)*(VLOOKUP('Matriz Nº2 Análisis'!D745,'Tabla 2-3-4-5'!$C$11:$D$13,2,FALSE)))&gt;5,"ALTO","MEDIO")),"")</f>
        <v/>
      </c>
      <c r="F745" s="121" t="str">
        <f>IF(B745&lt;&gt;"",'Matriz Nº1 Identificación'!E745,"")</f>
        <v/>
      </c>
      <c r="G745" s="127"/>
      <c r="H745" s="127"/>
      <c r="I745" s="120" t="str">
        <f>IFERROR(IF((VLOOKUP(G745,'Tabla 2-3-4-5'!$C$11:$D$13,2,FALSE)*(VLOOKUP('Matriz Nº2 Análisis'!H745,'Tabla 2-3-4-5'!$C$11:$D$13,2,FALSE)))&lt;3,"BAJO",IF((VLOOKUP(G745,'Tabla 2-3-4-5'!$C$11:$D$13,2,FALSE)*(VLOOKUP('Matriz Nº2 Análisis'!H745,'Tabla 2-3-4-5'!$C$11:$D$13,2,FALSE)))&gt;5,"ALTO","MEDIO")),"")</f>
        <v/>
      </c>
      <c r="J745" s="2"/>
      <c r="K745" s="3"/>
      <c r="N745" s="3"/>
      <c r="O745" s="3"/>
      <c r="P745" s="3"/>
      <c r="Q745" s="3"/>
      <c r="R745" s="3"/>
      <c r="S745" s="3"/>
      <c r="T745" s="3"/>
      <c r="U745" s="3"/>
      <c r="V745" s="3"/>
      <c r="W745" s="3"/>
      <c r="X745" s="3"/>
      <c r="Y745" s="3"/>
      <c r="Z745" s="3"/>
      <c r="AA745" s="3"/>
      <c r="AB745" s="3"/>
      <c r="AC745" s="3"/>
    </row>
    <row r="746" spans="1:29" ht="39.9" customHeight="1" thickBot="1" x14ac:dyDescent="0.4">
      <c r="A746" s="181" t="str">
        <f>'Matriz Nº1 Identificación'!A746</f>
        <v xml:space="preserve">Objetivo Estratégico: </v>
      </c>
      <c r="B746" s="477">
        <f>+'Matriz Nº1 Identificación'!B746:H746</f>
        <v>0</v>
      </c>
      <c r="C746" s="478"/>
      <c r="D746" s="478"/>
      <c r="E746" s="478"/>
      <c r="F746" s="478"/>
      <c r="G746" s="478"/>
      <c r="H746" s="478"/>
      <c r="I746" s="479"/>
      <c r="J746" s="117"/>
    </row>
    <row r="747" spans="1:29" ht="39.9" customHeight="1" x14ac:dyDescent="0.35">
      <c r="A747" s="182" t="str">
        <f>'Matriz Nº1 Identificación'!A747</f>
        <v>Objetivo táctico</v>
      </c>
      <c r="B747" s="480" t="str">
        <f>+'Matriz Nº1 Identificación'!B747:H747</f>
        <v xml:space="preserve">83. </v>
      </c>
      <c r="C747" s="481"/>
      <c r="D747" s="481"/>
      <c r="E747" s="481"/>
      <c r="F747" s="481"/>
      <c r="G747" s="481"/>
      <c r="H747" s="481"/>
      <c r="I747" s="482"/>
      <c r="J747" s="117"/>
    </row>
    <row r="748" spans="1:29" ht="83.25" customHeight="1" x14ac:dyDescent="0.35">
      <c r="A748" s="119" t="str">
        <f>'Matriz Nº1 Identificación'!A748</f>
        <v>83. 1</v>
      </c>
      <c r="B748" s="120" t="str">
        <f>IF('Matriz Nº1 Identificación'!B748&lt;&gt;"",'Matriz Nº1 Identificación'!F748,"")</f>
        <v/>
      </c>
      <c r="C748" s="127"/>
      <c r="D748" s="127"/>
      <c r="E748" s="120" t="str">
        <f>IFERROR(IF((VLOOKUP(C748,'Tabla 2-3-4-5'!$C$11:$D$13,2,FALSE)*(VLOOKUP('Matriz Nº2 Análisis'!D748,'Tabla 2-3-4-5'!$C$11:$D$13,2,FALSE)))&lt;3,"BAJO",IF((VLOOKUP(C748,'Tabla 2-3-4-5'!$C$11:$D$13,2,FALSE)*(VLOOKUP('Matriz Nº2 Análisis'!D748,'Tabla 2-3-4-5'!$C$11:$D$13,2,FALSE)))&gt;5,"ALTO","MEDIO")),"")</f>
        <v/>
      </c>
      <c r="F748" s="121" t="str">
        <f>IF(B748&lt;&gt;"",'Matriz Nº1 Identificación'!E748,"")</f>
        <v/>
      </c>
      <c r="G748" s="127"/>
      <c r="H748" s="127"/>
      <c r="I748" s="120" t="str">
        <f>IFERROR(IF((VLOOKUP(G748,'Tabla 2-3-4-5'!$C$11:$D$13,2,FALSE)*(VLOOKUP('Matriz Nº2 Análisis'!H748,'Tabla 2-3-4-5'!$C$11:$D$13,2,FALSE)))&lt;3,"BAJO",IF((VLOOKUP(G748,'Tabla 2-3-4-5'!$C$11:$D$13,2,FALSE)*(VLOOKUP('Matriz Nº2 Análisis'!H748,'Tabla 2-3-4-5'!$C$11:$D$13,2,FALSE)))&gt;5,"ALTO","MEDIO")),"")</f>
        <v/>
      </c>
      <c r="J748" s="2"/>
      <c r="K748" s="3"/>
      <c r="N748" s="3"/>
      <c r="O748" s="3"/>
      <c r="P748" s="3"/>
      <c r="Q748" s="3"/>
      <c r="R748" s="3"/>
      <c r="S748" s="3"/>
      <c r="T748" s="3"/>
      <c r="U748" s="3"/>
      <c r="V748" s="3"/>
      <c r="W748" s="3"/>
      <c r="X748" s="3"/>
      <c r="Y748" s="3"/>
      <c r="Z748" s="3"/>
      <c r="AA748" s="3"/>
      <c r="AB748" s="3"/>
      <c r="AC748" s="3"/>
    </row>
    <row r="749" spans="1:29" ht="83.25" customHeight="1" x14ac:dyDescent="0.35">
      <c r="A749" s="119" t="str">
        <f>'Matriz Nº1 Identificación'!A749</f>
        <v>83. 2</v>
      </c>
      <c r="B749" s="120" t="str">
        <f>IF('Matriz Nº1 Identificación'!B749&lt;&gt;"",'Matriz Nº1 Identificación'!F749,"")</f>
        <v/>
      </c>
      <c r="C749" s="127"/>
      <c r="D749" s="127"/>
      <c r="E749" s="120" t="str">
        <f>IFERROR(IF((VLOOKUP(C749,'Tabla 2-3-4-5'!$C$11:$D$13,2,FALSE)*(VLOOKUP('Matriz Nº2 Análisis'!D749,'Tabla 2-3-4-5'!$C$11:$D$13,2,FALSE)))&lt;3,"BAJO",IF((VLOOKUP(C749,'Tabla 2-3-4-5'!$C$11:$D$13,2,FALSE)*(VLOOKUP('Matriz Nº2 Análisis'!D749,'Tabla 2-3-4-5'!$C$11:$D$13,2,FALSE)))&gt;5,"ALTO","MEDIO")),"")</f>
        <v/>
      </c>
      <c r="F749" s="121" t="str">
        <f>IF(B749&lt;&gt;"",'Matriz Nº1 Identificación'!E749,"")</f>
        <v/>
      </c>
      <c r="G749" s="127"/>
      <c r="H749" s="127"/>
      <c r="I749" s="120" t="str">
        <f>IFERROR(IF((VLOOKUP(G749,'Tabla 2-3-4-5'!$C$11:$D$13,2,FALSE)*(VLOOKUP('Matriz Nº2 Análisis'!H749,'Tabla 2-3-4-5'!$C$11:$D$13,2,FALSE)))&lt;3,"BAJO",IF((VLOOKUP(G749,'Tabla 2-3-4-5'!$C$11:$D$13,2,FALSE)*(VLOOKUP('Matriz Nº2 Análisis'!H749,'Tabla 2-3-4-5'!$C$11:$D$13,2,FALSE)))&gt;5,"ALTO","MEDIO")),"")</f>
        <v/>
      </c>
      <c r="J749" s="2"/>
      <c r="K749" s="3"/>
      <c r="N749" s="3"/>
      <c r="O749" s="3"/>
      <c r="P749" s="3"/>
      <c r="Q749" s="3"/>
      <c r="R749" s="3"/>
      <c r="S749" s="3"/>
      <c r="T749" s="3"/>
      <c r="U749" s="3"/>
      <c r="V749" s="3"/>
      <c r="W749" s="3"/>
      <c r="X749" s="3"/>
      <c r="Y749" s="3"/>
      <c r="Z749" s="3"/>
      <c r="AA749" s="3"/>
      <c r="AB749" s="3"/>
      <c r="AC749" s="3"/>
    </row>
    <row r="750" spans="1:29" ht="83.25" customHeight="1" x14ac:dyDescent="0.35">
      <c r="A750" s="119" t="str">
        <f>'Matriz Nº1 Identificación'!A750</f>
        <v>83. 3</v>
      </c>
      <c r="B750" s="120" t="str">
        <f>IF('Matriz Nº1 Identificación'!B750&lt;&gt;"",'Matriz Nº1 Identificación'!F750,"")</f>
        <v/>
      </c>
      <c r="C750" s="127"/>
      <c r="D750" s="127"/>
      <c r="E750" s="120" t="str">
        <f>IFERROR(IF((VLOOKUP(C750,'Tabla 2-3-4-5'!$C$11:$D$13,2,FALSE)*(VLOOKUP('Matriz Nº2 Análisis'!D750,'Tabla 2-3-4-5'!$C$11:$D$13,2,FALSE)))&lt;3,"BAJO",IF((VLOOKUP(C750,'Tabla 2-3-4-5'!$C$11:$D$13,2,FALSE)*(VLOOKUP('Matriz Nº2 Análisis'!D750,'Tabla 2-3-4-5'!$C$11:$D$13,2,FALSE)))&gt;5,"ALTO","MEDIO")),"")</f>
        <v/>
      </c>
      <c r="F750" s="121" t="str">
        <f>IF(B750&lt;&gt;"",'Matriz Nº1 Identificación'!E750,"")</f>
        <v/>
      </c>
      <c r="G750" s="127"/>
      <c r="H750" s="127"/>
      <c r="I750" s="120" t="str">
        <f>IFERROR(IF((VLOOKUP(G750,'Tabla 2-3-4-5'!$C$11:$D$13,2,FALSE)*(VLOOKUP('Matriz Nº2 Análisis'!H750,'Tabla 2-3-4-5'!$C$11:$D$13,2,FALSE)))&lt;3,"BAJO",IF((VLOOKUP(G750,'Tabla 2-3-4-5'!$C$11:$D$13,2,FALSE)*(VLOOKUP('Matriz Nº2 Análisis'!H750,'Tabla 2-3-4-5'!$C$11:$D$13,2,FALSE)))&gt;5,"ALTO","MEDIO")),"")</f>
        <v/>
      </c>
      <c r="J750" s="2"/>
      <c r="K750" s="3"/>
      <c r="N750" s="3"/>
      <c r="O750" s="3"/>
      <c r="P750" s="3"/>
      <c r="Q750" s="3"/>
      <c r="R750" s="3"/>
      <c r="S750" s="3"/>
      <c r="T750" s="3"/>
      <c r="U750" s="3"/>
      <c r="V750" s="3"/>
      <c r="W750" s="3"/>
      <c r="X750" s="3"/>
      <c r="Y750" s="3"/>
      <c r="Z750" s="3"/>
      <c r="AA750" s="3"/>
      <c r="AB750" s="3"/>
      <c r="AC750" s="3"/>
    </row>
    <row r="751" spans="1:29" ht="83.25" customHeight="1" x14ac:dyDescent="0.35">
      <c r="A751" s="119" t="str">
        <f>'Matriz Nº1 Identificación'!A751</f>
        <v>83. 4</v>
      </c>
      <c r="B751" s="120" t="str">
        <f>IF('Matriz Nº1 Identificación'!B751&lt;&gt;"",'Matriz Nº1 Identificación'!F751,"")</f>
        <v/>
      </c>
      <c r="C751" s="127"/>
      <c r="D751" s="127"/>
      <c r="E751" s="120" t="str">
        <f>IFERROR(IF((VLOOKUP(C751,'Tabla 2-3-4-5'!$C$11:$D$13,2,FALSE)*(VLOOKUP('Matriz Nº2 Análisis'!D751,'Tabla 2-3-4-5'!$C$11:$D$13,2,FALSE)))&lt;3,"BAJO",IF((VLOOKUP(C751,'Tabla 2-3-4-5'!$C$11:$D$13,2,FALSE)*(VLOOKUP('Matriz Nº2 Análisis'!D751,'Tabla 2-3-4-5'!$C$11:$D$13,2,FALSE)))&gt;5,"ALTO","MEDIO")),"")</f>
        <v/>
      </c>
      <c r="F751" s="121" t="str">
        <f>IF(B751&lt;&gt;"",'Matriz Nº1 Identificación'!E751,"")</f>
        <v/>
      </c>
      <c r="G751" s="127"/>
      <c r="H751" s="127"/>
      <c r="I751" s="120" t="str">
        <f>IFERROR(IF((VLOOKUP(G751,'Tabla 2-3-4-5'!$C$11:$D$13,2,FALSE)*(VLOOKUP('Matriz Nº2 Análisis'!H751,'Tabla 2-3-4-5'!$C$11:$D$13,2,FALSE)))&lt;3,"BAJO",IF((VLOOKUP(G751,'Tabla 2-3-4-5'!$C$11:$D$13,2,FALSE)*(VLOOKUP('Matriz Nº2 Análisis'!H751,'Tabla 2-3-4-5'!$C$11:$D$13,2,FALSE)))&gt;5,"ALTO","MEDIO")),"")</f>
        <v/>
      </c>
      <c r="J751" s="2"/>
      <c r="K751" s="3"/>
      <c r="N751" s="3"/>
      <c r="O751" s="3"/>
      <c r="P751" s="3"/>
      <c r="Q751" s="3"/>
      <c r="R751" s="3"/>
      <c r="S751" s="3"/>
      <c r="T751" s="3"/>
      <c r="U751" s="3"/>
      <c r="V751" s="3"/>
      <c r="W751" s="3"/>
      <c r="X751" s="3"/>
      <c r="Y751" s="3"/>
      <c r="Z751" s="3"/>
      <c r="AA751" s="3"/>
      <c r="AB751" s="3"/>
      <c r="AC751" s="3"/>
    </row>
    <row r="752" spans="1:29" ht="83.25" customHeight="1" x14ac:dyDescent="0.35">
      <c r="A752" s="119" t="str">
        <f>'Matriz Nº1 Identificación'!A752</f>
        <v>83. 5</v>
      </c>
      <c r="B752" s="120" t="str">
        <f>IF('Matriz Nº1 Identificación'!B752&lt;&gt;"",'Matriz Nº1 Identificación'!F752,"")</f>
        <v/>
      </c>
      <c r="C752" s="127"/>
      <c r="D752" s="127"/>
      <c r="E752" s="120" t="str">
        <f>IFERROR(IF((VLOOKUP(C752,'Tabla 2-3-4-5'!$C$11:$D$13,2,FALSE)*(VLOOKUP('Matriz Nº2 Análisis'!D752,'Tabla 2-3-4-5'!$C$11:$D$13,2,FALSE)))&lt;3,"BAJO",IF((VLOOKUP(C752,'Tabla 2-3-4-5'!$C$11:$D$13,2,FALSE)*(VLOOKUP('Matriz Nº2 Análisis'!D752,'Tabla 2-3-4-5'!$C$11:$D$13,2,FALSE)))&gt;5,"ALTO","MEDIO")),"")</f>
        <v/>
      </c>
      <c r="F752" s="121" t="str">
        <f>IF(B752&lt;&gt;"",'Matriz Nº1 Identificación'!E752,"")</f>
        <v/>
      </c>
      <c r="G752" s="127"/>
      <c r="H752" s="127"/>
      <c r="I752" s="120" t="str">
        <f>IFERROR(IF((VLOOKUP(G752,'Tabla 2-3-4-5'!$C$11:$D$13,2,FALSE)*(VLOOKUP('Matriz Nº2 Análisis'!H752,'Tabla 2-3-4-5'!$C$11:$D$13,2,FALSE)))&lt;3,"BAJO",IF((VLOOKUP(G752,'Tabla 2-3-4-5'!$C$11:$D$13,2,FALSE)*(VLOOKUP('Matriz Nº2 Análisis'!H752,'Tabla 2-3-4-5'!$C$11:$D$13,2,FALSE)))&gt;5,"ALTO","MEDIO")),"")</f>
        <v/>
      </c>
      <c r="J752" s="2"/>
      <c r="K752" s="3"/>
      <c r="N752" s="3"/>
      <c r="O752" s="3"/>
      <c r="P752" s="3"/>
      <c r="Q752" s="3"/>
      <c r="R752" s="3"/>
      <c r="S752" s="3"/>
      <c r="T752" s="3"/>
      <c r="U752" s="3"/>
      <c r="V752" s="3"/>
      <c r="W752" s="3"/>
      <c r="X752" s="3"/>
      <c r="Y752" s="3"/>
      <c r="Z752" s="3"/>
      <c r="AA752" s="3"/>
      <c r="AB752" s="3"/>
      <c r="AC752" s="3"/>
    </row>
    <row r="753" spans="1:29" ht="83.25" customHeight="1" x14ac:dyDescent="0.35">
      <c r="A753" s="119" t="str">
        <f>'Matriz Nº1 Identificación'!A753</f>
        <v>83. 6</v>
      </c>
      <c r="B753" s="120" t="str">
        <f>IF('Matriz Nº1 Identificación'!B753&lt;&gt;"",'Matriz Nº1 Identificación'!F753,"")</f>
        <v/>
      </c>
      <c r="C753" s="127"/>
      <c r="D753" s="127"/>
      <c r="E753" s="120" t="str">
        <f>IFERROR(IF((VLOOKUP(C753,'Tabla 2-3-4-5'!$C$11:$D$13,2,FALSE)*(VLOOKUP('Matriz Nº2 Análisis'!D753,'Tabla 2-3-4-5'!$C$11:$D$13,2,FALSE)))&lt;3,"BAJO",IF((VLOOKUP(C753,'Tabla 2-3-4-5'!$C$11:$D$13,2,FALSE)*(VLOOKUP('Matriz Nº2 Análisis'!D753,'Tabla 2-3-4-5'!$C$11:$D$13,2,FALSE)))&gt;5,"ALTO","MEDIO")),"")</f>
        <v/>
      </c>
      <c r="F753" s="121" t="str">
        <f>IF(B753&lt;&gt;"",'Matriz Nº1 Identificación'!E753,"")</f>
        <v/>
      </c>
      <c r="G753" s="127"/>
      <c r="H753" s="127"/>
      <c r="I753" s="120" t="str">
        <f>IFERROR(IF((VLOOKUP(G753,'Tabla 2-3-4-5'!$C$11:$D$13,2,FALSE)*(VLOOKUP('Matriz Nº2 Análisis'!H753,'Tabla 2-3-4-5'!$C$11:$D$13,2,FALSE)))&lt;3,"BAJO",IF((VLOOKUP(G753,'Tabla 2-3-4-5'!$C$11:$D$13,2,FALSE)*(VLOOKUP('Matriz Nº2 Análisis'!H753,'Tabla 2-3-4-5'!$C$11:$D$13,2,FALSE)))&gt;5,"ALTO","MEDIO")),"")</f>
        <v/>
      </c>
      <c r="J753" s="2"/>
      <c r="K753" s="3"/>
      <c r="N753" s="3"/>
      <c r="O753" s="3"/>
      <c r="P753" s="3"/>
      <c r="Q753" s="3"/>
      <c r="R753" s="3"/>
      <c r="S753" s="3"/>
      <c r="T753" s="3"/>
      <c r="U753" s="3"/>
      <c r="V753" s="3"/>
      <c r="W753" s="3"/>
      <c r="X753" s="3"/>
      <c r="Y753" s="3"/>
      <c r="Z753" s="3"/>
      <c r="AA753" s="3"/>
      <c r="AB753" s="3"/>
      <c r="AC753" s="3"/>
    </row>
    <row r="754" spans="1:29" ht="83.25" customHeight="1" thickBot="1" x14ac:dyDescent="0.4">
      <c r="A754" s="119" t="str">
        <f>'Matriz Nº1 Identificación'!A754</f>
        <v>83. 7</v>
      </c>
      <c r="B754" s="120" t="str">
        <f>IF('Matriz Nº1 Identificación'!B754&lt;&gt;"",'Matriz Nº1 Identificación'!F754,"")</f>
        <v/>
      </c>
      <c r="C754" s="127"/>
      <c r="D754" s="127"/>
      <c r="E754" s="120" t="str">
        <f>IFERROR(IF((VLOOKUP(C754,'Tabla 2-3-4-5'!$C$11:$D$13,2,FALSE)*(VLOOKUP('Matriz Nº2 Análisis'!D754,'Tabla 2-3-4-5'!$C$11:$D$13,2,FALSE)))&lt;3,"BAJO",IF((VLOOKUP(C754,'Tabla 2-3-4-5'!$C$11:$D$13,2,FALSE)*(VLOOKUP('Matriz Nº2 Análisis'!D754,'Tabla 2-3-4-5'!$C$11:$D$13,2,FALSE)))&gt;5,"ALTO","MEDIO")),"")</f>
        <v/>
      </c>
      <c r="F754" s="121" t="str">
        <f>IF(B754&lt;&gt;"",'Matriz Nº1 Identificación'!E754,"")</f>
        <v/>
      </c>
      <c r="G754" s="127"/>
      <c r="H754" s="127"/>
      <c r="I754" s="120" t="str">
        <f>IFERROR(IF((VLOOKUP(G754,'Tabla 2-3-4-5'!$C$11:$D$13,2,FALSE)*(VLOOKUP('Matriz Nº2 Análisis'!H754,'Tabla 2-3-4-5'!$C$11:$D$13,2,FALSE)))&lt;3,"BAJO",IF((VLOOKUP(G754,'Tabla 2-3-4-5'!$C$11:$D$13,2,FALSE)*(VLOOKUP('Matriz Nº2 Análisis'!H754,'Tabla 2-3-4-5'!$C$11:$D$13,2,FALSE)))&gt;5,"ALTO","MEDIO")),"")</f>
        <v/>
      </c>
      <c r="J754" s="2"/>
      <c r="K754" s="3"/>
      <c r="N754" s="3"/>
      <c r="O754" s="3"/>
      <c r="P754" s="3"/>
      <c r="Q754" s="3"/>
      <c r="R754" s="3"/>
      <c r="S754" s="3"/>
      <c r="T754" s="3"/>
      <c r="U754" s="3"/>
      <c r="V754" s="3"/>
      <c r="W754" s="3"/>
      <c r="X754" s="3"/>
      <c r="Y754" s="3"/>
      <c r="Z754" s="3"/>
      <c r="AA754" s="3"/>
      <c r="AB754" s="3"/>
      <c r="AC754" s="3"/>
    </row>
    <row r="755" spans="1:29" ht="39.9" customHeight="1" thickBot="1" x14ac:dyDescent="0.4">
      <c r="A755" s="181" t="str">
        <f>'Matriz Nº1 Identificación'!A755</f>
        <v xml:space="preserve">Objetivo Estratégico: </v>
      </c>
      <c r="B755" s="477">
        <f>+'Matriz Nº1 Identificación'!B755:H755</f>
        <v>0</v>
      </c>
      <c r="C755" s="478"/>
      <c r="D755" s="478"/>
      <c r="E755" s="478"/>
      <c r="F755" s="478"/>
      <c r="G755" s="478"/>
      <c r="H755" s="478"/>
      <c r="I755" s="479"/>
      <c r="J755" s="117"/>
    </row>
    <row r="756" spans="1:29" ht="39.9" customHeight="1" x14ac:dyDescent="0.35">
      <c r="A756" s="182" t="str">
        <f>'Matriz Nº1 Identificación'!A756</f>
        <v>Objetivo táctico</v>
      </c>
      <c r="B756" s="480" t="str">
        <f>+'Matriz Nº1 Identificación'!B756:H756</f>
        <v xml:space="preserve">84. </v>
      </c>
      <c r="C756" s="481"/>
      <c r="D756" s="481"/>
      <c r="E756" s="481"/>
      <c r="F756" s="481"/>
      <c r="G756" s="481"/>
      <c r="H756" s="481"/>
      <c r="I756" s="482"/>
      <c r="J756" s="117"/>
    </row>
    <row r="757" spans="1:29" ht="83.25" customHeight="1" x14ac:dyDescent="0.35">
      <c r="A757" s="119" t="str">
        <f>'Matriz Nº1 Identificación'!A757</f>
        <v>84. 1</v>
      </c>
      <c r="B757" s="120" t="str">
        <f>IF('Matriz Nº1 Identificación'!B757&lt;&gt;"",'Matriz Nº1 Identificación'!F757,"")</f>
        <v/>
      </c>
      <c r="C757" s="127"/>
      <c r="D757" s="127"/>
      <c r="E757" s="120" t="str">
        <f>IFERROR(IF((VLOOKUP(C757,'Tabla 2-3-4-5'!$C$11:$D$13,2,FALSE)*(VLOOKUP('Matriz Nº2 Análisis'!D757,'Tabla 2-3-4-5'!$C$11:$D$13,2,FALSE)))&lt;3,"BAJO",IF((VLOOKUP(C757,'Tabla 2-3-4-5'!$C$11:$D$13,2,FALSE)*(VLOOKUP('Matriz Nº2 Análisis'!D757,'Tabla 2-3-4-5'!$C$11:$D$13,2,FALSE)))&gt;5,"ALTO","MEDIO")),"")</f>
        <v/>
      </c>
      <c r="F757" s="121" t="str">
        <f>IF(B757&lt;&gt;"",'Matriz Nº1 Identificación'!E757,"")</f>
        <v/>
      </c>
      <c r="G757" s="127"/>
      <c r="H757" s="127"/>
      <c r="I757" s="120" t="str">
        <f>IFERROR(IF((VLOOKUP(G757,'Tabla 2-3-4-5'!$C$11:$D$13,2,FALSE)*(VLOOKUP('Matriz Nº2 Análisis'!H757,'Tabla 2-3-4-5'!$C$11:$D$13,2,FALSE)))&lt;3,"BAJO",IF((VLOOKUP(G757,'Tabla 2-3-4-5'!$C$11:$D$13,2,FALSE)*(VLOOKUP('Matriz Nº2 Análisis'!H757,'Tabla 2-3-4-5'!$C$11:$D$13,2,FALSE)))&gt;5,"ALTO","MEDIO")),"")</f>
        <v/>
      </c>
      <c r="J757" s="2"/>
      <c r="K757" s="3"/>
      <c r="N757" s="3"/>
      <c r="O757" s="3"/>
      <c r="P757" s="3"/>
      <c r="Q757" s="3"/>
      <c r="R757" s="3"/>
      <c r="S757" s="3"/>
      <c r="T757" s="3"/>
      <c r="U757" s="3"/>
      <c r="V757" s="3"/>
      <c r="W757" s="3"/>
      <c r="X757" s="3"/>
      <c r="Y757" s="3"/>
      <c r="Z757" s="3"/>
      <c r="AA757" s="3"/>
      <c r="AB757" s="3"/>
      <c r="AC757" s="3"/>
    </row>
    <row r="758" spans="1:29" ht="83.25" customHeight="1" x14ac:dyDescent="0.35">
      <c r="A758" s="119" t="str">
        <f>'Matriz Nº1 Identificación'!A758</f>
        <v>84. 2</v>
      </c>
      <c r="B758" s="120" t="str">
        <f>IF('Matriz Nº1 Identificación'!B758&lt;&gt;"",'Matriz Nº1 Identificación'!F758,"")</f>
        <v/>
      </c>
      <c r="C758" s="127"/>
      <c r="D758" s="127"/>
      <c r="E758" s="120" t="str">
        <f>IFERROR(IF((VLOOKUP(C758,'Tabla 2-3-4-5'!$C$11:$D$13,2,FALSE)*(VLOOKUP('Matriz Nº2 Análisis'!D758,'Tabla 2-3-4-5'!$C$11:$D$13,2,FALSE)))&lt;3,"BAJO",IF((VLOOKUP(C758,'Tabla 2-3-4-5'!$C$11:$D$13,2,FALSE)*(VLOOKUP('Matriz Nº2 Análisis'!D758,'Tabla 2-3-4-5'!$C$11:$D$13,2,FALSE)))&gt;5,"ALTO","MEDIO")),"")</f>
        <v/>
      </c>
      <c r="F758" s="121" t="str">
        <f>IF(B758&lt;&gt;"",'Matriz Nº1 Identificación'!E758,"")</f>
        <v/>
      </c>
      <c r="G758" s="127"/>
      <c r="H758" s="127"/>
      <c r="I758" s="120" t="str">
        <f>IFERROR(IF((VLOOKUP(G758,'Tabla 2-3-4-5'!$C$11:$D$13,2,FALSE)*(VLOOKUP('Matriz Nº2 Análisis'!H758,'Tabla 2-3-4-5'!$C$11:$D$13,2,FALSE)))&lt;3,"BAJO",IF((VLOOKUP(G758,'Tabla 2-3-4-5'!$C$11:$D$13,2,FALSE)*(VLOOKUP('Matriz Nº2 Análisis'!H758,'Tabla 2-3-4-5'!$C$11:$D$13,2,FALSE)))&gt;5,"ALTO","MEDIO")),"")</f>
        <v/>
      </c>
      <c r="J758" s="2"/>
      <c r="K758" s="3"/>
      <c r="N758" s="3"/>
      <c r="O758" s="3"/>
      <c r="P758" s="3"/>
      <c r="Q758" s="3"/>
      <c r="R758" s="3"/>
      <c r="S758" s="3"/>
      <c r="T758" s="3"/>
      <c r="U758" s="3"/>
      <c r="V758" s="3"/>
      <c r="W758" s="3"/>
      <c r="X758" s="3"/>
      <c r="Y758" s="3"/>
      <c r="Z758" s="3"/>
      <c r="AA758" s="3"/>
      <c r="AB758" s="3"/>
      <c r="AC758" s="3"/>
    </row>
    <row r="759" spans="1:29" ht="83.25" customHeight="1" x14ac:dyDescent="0.35">
      <c r="A759" s="119" t="str">
        <f>'Matriz Nº1 Identificación'!A759</f>
        <v>84. 3</v>
      </c>
      <c r="B759" s="120" t="str">
        <f>IF('Matriz Nº1 Identificación'!B759&lt;&gt;"",'Matriz Nº1 Identificación'!F759,"")</f>
        <v/>
      </c>
      <c r="C759" s="127"/>
      <c r="D759" s="127"/>
      <c r="E759" s="120" t="str">
        <f>IFERROR(IF((VLOOKUP(C759,'Tabla 2-3-4-5'!$C$11:$D$13,2,FALSE)*(VLOOKUP('Matriz Nº2 Análisis'!D759,'Tabla 2-3-4-5'!$C$11:$D$13,2,FALSE)))&lt;3,"BAJO",IF((VLOOKUP(C759,'Tabla 2-3-4-5'!$C$11:$D$13,2,FALSE)*(VLOOKUP('Matriz Nº2 Análisis'!D759,'Tabla 2-3-4-5'!$C$11:$D$13,2,FALSE)))&gt;5,"ALTO","MEDIO")),"")</f>
        <v/>
      </c>
      <c r="F759" s="121" t="str">
        <f>IF(B759&lt;&gt;"",'Matriz Nº1 Identificación'!E759,"")</f>
        <v/>
      </c>
      <c r="G759" s="127"/>
      <c r="H759" s="127"/>
      <c r="I759" s="120" t="str">
        <f>IFERROR(IF((VLOOKUP(G759,'Tabla 2-3-4-5'!$C$11:$D$13,2,FALSE)*(VLOOKUP('Matriz Nº2 Análisis'!H759,'Tabla 2-3-4-5'!$C$11:$D$13,2,FALSE)))&lt;3,"BAJO",IF((VLOOKUP(G759,'Tabla 2-3-4-5'!$C$11:$D$13,2,FALSE)*(VLOOKUP('Matriz Nº2 Análisis'!H759,'Tabla 2-3-4-5'!$C$11:$D$13,2,FALSE)))&gt;5,"ALTO","MEDIO")),"")</f>
        <v/>
      </c>
      <c r="J759" s="2"/>
      <c r="K759" s="3"/>
      <c r="N759" s="3"/>
      <c r="O759" s="3"/>
      <c r="P759" s="3"/>
      <c r="Q759" s="3"/>
      <c r="R759" s="3"/>
      <c r="S759" s="3"/>
      <c r="T759" s="3"/>
      <c r="U759" s="3"/>
      <c r="V759" s="3"/>
      <c r="W759" s="3"/>
      <c r="X759" s="3"/>
      <c r="Y759" s="3"/>
      <c r="Z759" s="3"/>
      <c r="AA759" s="3"/>
      <c r="AB759" s="3"/>
      <c r="AC759" s="3"/>
    </row>
    <row r="760" spans="1:29" ht="83.25" customHeight="1" x14ac:dyDescent="0.35">
      <c r="A760" s="119" t="str">
        <f>'Matriz Nº1 Identificación'!A760</f>
        <v>84. 4</v>
      </c>
      <c r="B760" s="120" t="str">
        <f>IF('Matriz Nº1 Identificación'!B760&lt;&gt;"",'Matriz Nº1 Identificación'!F760,"")</f>
        <v/>
      </c>
      <c r="C760" s="127"/>
      <c r="D760" s="127"/>
      <c r="E760" s="120" t="str">
        <f>IFERROR(IF((VLOOKUP(C760,'Tabla 2-3-4-5'!$C$11:$D$13,2,FALSE)*(VLOOKUP('Matriz Nº2 Análisis'!D760,'Tabla 2-3-4-5'!$C$11:$D$13,2,FALSE)))&lt;3,"BAJO",IF((VLOOKUP(C760,'Tabla 2-3-4-5'!$C$11:$D$13,2,FALSE)*(VLOOKUP('Matriz Nº2 Análisis'!D760,'Tabla 2-3-4-5'!$C$11:$D$13,2,FALSE)))&gt;5,"ALTO","MEDIO")),"")</f>
        <v/>
      </c>
      <c r="F760" s="121" t="str">
        <f>IF(B760&lt;&gt;"",'Matriz Nº1 Identificación'!E760,"")</f>
        <v/>
      </c>
      <c r="G760" s="127"/>
      <c r="H760" s="127"/>
      <c r="I760" s="120" t="str">
        <f>IFERROR(IF((VLOOKUP(G760,'Tabla 2-3-4-5'!$C$11:$D$13,2,FALSE)*(VLOOKUP('Matriz Nº2 Análisis'!H760,'Tabla 2-3-4-5'!$C$11:$D$13,2,FALSE)))&lt;3,"BAJO",IF((VLOOKUP(G760,'Tabla 2-3-4-5'!$C$11:$D$13,2,FALSE)*(VLOOKUP('Matriz Nº2 Análisis'!H760,'Tabla 2-3-4-5'!$C$11:$D$13,2,FALSE)))&gt;5,"ALTO","MEDIO")),"")</f>
        <v/>
      </c>
      <c r="J760" s="2"/>
      <c r="K760" s="3"/>
      <c r="N760" s="3"/>
      <c r="O760" s="3"/>
      <c r="P760" s="3"/>
      <c r="Q760" s="3"/>
      <c r="R760" s="3"/>
      <c r="S760" s="3"/>
      <c r="T760" s="3"/>
      <c r="U760" s="3"/>
      <c r="V760" s="3"/>
      <c r="W760" s="3"/>
      <c r="X760" s="3"/>
      <c r="Y760" s="3"/>
      <c r="Z760" s="3"/>
      <c r="AA760" s="3"/>
      <c r="AB760" s="3"/>
      <c r="AC760" s="3"/>
    </row>
    <row r="761" spans="1:29" ht="83.25" customHeight="1" x14ac:dyDescent="0.35">
      <c r="A761" s="119" t="str">
        <f>'Matriz Nº1 Identificación'!A761</f>
        <v>84. 5</v>
      </c>
      <c r="B761" s="120" t="str">
        <f>IF('Matriz Nº1 Identificación'!B761&lt;&gt;"",'Matriz Nº1 Identificación'!F761,"")</f>
        <v/>
      </c>
      <c r="C761" s="127"/>
      <c r="D761" s="127"/>
      <c r="E761" s="120" t="str">
        <f>IFERROR(IF((VLOOKUP(C761,'Tabla 2-3-4-5'!$C$11:$D$13,2,FALSE)*(VLOOKUP('Matriz Nº2 Análisis'!D761,'Tabla 2-3-4-5'!$C$11:$D$13,2,FALSE)))&lt;3,"BAJO",IF((VLOOKUP(C761,'Tabla 2-3-4-5'!$C$11:$D$13,2,FALSE)*(VLOOKUP('Matriz Nº2 Análisis'!D761,'Tabla 2-3-4-5'!$C$11:$D$13,2,FALSE)))&gt;5,"ALTO","MEDIO")),"")</f>
        <v/>
      </c>
      <c r="F761" s="121" t="str">
        <f>IF(B761&lt;&gt;"",'Matriz Nº1 Identificación'!E761,"")</f>
        <v/>
      </c>
      <c r="G761" s="127"/>
      <c r="H761" s="127"/>
      <c r="I761" s="120" t="str">
        <f>IFERROR(IF((VLOOKUP(G761,'Tabla 2-3-4-5'!$C$11:$D$13,2,FALSE)*(VLOOKUP('Matriz Nº2 Análisis'!H761,'Tabla 2-3-4-5'!$C$11:$D$13,2,FALSE)))&lt;3,"BAJO",IF((VLOOKUP(G761,'Tabla 2-3-4-5'!$C$11:$D$13,2,FALSE)*(VLOOKUP('Matriz Nº2 Análisis'!H761,'Tabla 2-3-4-5'!$C$11:$D$13,2,FALSE)))&gt;5,"ALTO","MEDIO")),"")</f>
        <v/>
      </c>
      <c r="J761" s="2"/>
      <c r="K761" s="3"/>
      <c r="N761" s="3"/>
      <c r="O761" s="3"/>
      <c r="P761" s="3"/>
      <c r="Q761" s="3"/>
      <c r="R761" s="3"/>
      <c r="S761" s="3"/>
      <c r="T761" s="3"/>
      <c r="U761" s="3"/>
      <c r="V761" s="3"/>
      <c r="W761" s="3"/>
      <c r="X761" s="3"/>
      <c r="Y761" s="3"/>
      <c r="Z761" s="3"/>
      <c r="AA761" s="3"/>
      <c r="AB761" s="3"/>
      <c r="AC761" s="3"/>
    </row>
    <row r="762" spans="1:29" ht="83.25" customHeight="1" x14ac:dyDescent="0.35">
      <c r="A762" s="119" t="str">
        <f>'Matriz Nº1 Identificación'!A762</f>
        <v>84. 6</v>
      </c>
      <c r="B762" s="120" t="str">
        <f>IF('Matriz Nº1 Identificación'!B762&lt;&gt;"",'Matriz Nº1 Identificación'!F762,"")</f>
        <v/>
      </c>
      <c r="C762" s="127"/>
      <c r="D762" s="127"/>
      <c r="E762" s="120" t="str">
        <f>IFERROR(IF((VLOOKUP(C762,'Tabla 2-3-4-5'!$C$11:$D$13,2,FALSE)*(VLOOKUP('Matriz Nº2 Análisis'!D762,'Tabla 2-3-4-5'!$C$11:$D$13,2,FALSE)))&lt;3,"BAJO",IF((VLOOKUP(C762,'Tabla 2-3-4-5'!$C$11:$D$13,2,FALSE)*(VLOOKUP('Matriz Nº2 Análisis'!D762,'Tabla 2-3-4-5'!$C$11:$D$13,2,FALSE)))&gt;5,"ALTO","MEDIO")),"")</f>
        <v/>
      </c>
      <c r="F762" s="121" t="str">
        <f>IF(B762&lt;&gt;"",'Matriz Nº1 Identificación'!E762,"")</f>
        <v/>
      </c>
      <c r="G762" s="127"/>
      <c r="H762" s="127"/>
      <c r="I762" s="120" t="str">
        <f>IFERROR(IF((VLOOKUP(G762,'Tabla 2-3-4-5'!$C$11:$D$13,2,FALSE)*(VLOOKUP('Matriz Nº2 Análisis'!H762,'Tabla 2-3-4-5'!$C$11:$D$13,2,FALSE)))&lt;3,"BAJO",IF((VLOOKUP(G762,'Tabla 2-3-4-5'!$C$11:$D$13,2,FALSE)*(VLOOKUP('Matriz Nº2 Análisis'!H762,'Tabla 2-3-4-5'!$C$11:$D$13,2,FALSE)))&gt;5,"ALTO","MEDIO")),"")</f>
        <v/>
      </c>
      <c r="J762" s="2"/>
      <c r="K762" s="3"/>
      <c r="N762" s="3"/>
      <c r="O762" s="3"/>
      <c r="P762" s="3"/>
      <c r="Q762" s="3"/>
      <c r="R762" s="3"/>
      <c r="S762" s="3"/>
      <c r="T762" s="3"/>
      <c r="U762" s="3"/>
      <c r="V762" s="3"/>
      <c r="W762" s="3"/>
      <c r="X762" s="3"/>
      <c r="Y762" s="3"/>
      <c r="Z762" s="3"/>
      <c r="AA762" s="3"/>
      <c r="AB762" s="3"/>
      <c r="AC762" s="3"/>
    </row>
    <row r="763" spans="1:29" ht="83.25" customHeight="1" thickBot="1" x14ac:dyDescent="0.4">
      <c r="A763" s="119" t="str">
        <f>'Matriz Nº1 Identificación'!A763</f>
        <v>84. 7</v>
      </c>
      <c r="B763" s="120" t="str">
        <f>IF('Matriz Nº1 Identificación'!B763&lt;&gt;"",'Matriz Nº1 Identificación'!F763,"")</f>
        <v/>
      </c>
      <c r="C763" s="127"/>
      <c r="D763" s="127"/>
      <c r="E763" s="120" t="str">
        <f>IFERROR(IF((VLOOKUP(C763,'Tabla 2-3-4-5'!$C$11:$D$13,2,FALSE)*(VLOOKUP('Matriz Nº2 Análisis'!D763,'Tabla 2-3-4-5'!$C$11:$D$13,2,FALSE)))&lt;3,"BAJO",IF((VLOOKUP(C763,'Tabla 2-3-4-5'!$C$11:$D$13,2,FALSE)*(VLOOKUP('Matriz Nº2 Análisis'!D763,'Tabla 2-3-4-5'!$C$11:$D$13,2,FALSE)))&gt;5,"ALTO","MEDIO")),"")</f>
        <v/>
      </c>
      <c r="F763" s="121" t="str">
        <f>IF(B763&lt;&gt;"",'Matriz Nº1 Identificación'!E763,"")</f>
        <v/>
      </c>
      <c r="G763" s="127"/>
      <c r="H763" s="127"/>
      <c r="I763" s="120" t="str">
        <f>IFERROR(IF((VLOOKUP(G763,'Tabla 2-3-4-5'!$C$11:$D$13,2,FALSE)*(VLOOKUP('Matriz Nº2 Análisis'!H763,'Tabla 2-3-4-5'!$C$11:$D$13,2,FALSE)))&lt;3,"BAJO",IF((VLOOKUP(G763,'Tabla 2-3-4-5'!$C$11:$D$13,2,FALSE)*(VLOOKUP('Matriz Nº2 Análisis'!H763,'Tabla 2-3-4-5'!$C$11:$D$13,2,FALSE)))&gt;5,"ALTO","MEDIO")),"")</f>
        <v/>
      </c>
      <c r="J763" s="2"/>
      <c r="K763" s="3"/>
      <c r="N763" s="3"/>
      <c r="O763" s="3"/>
      <c r="P763" s="3"/>
      <c r="Q763" s="3"/>
      <c r="R763" s="3"/>
      <c r="S763" s="3"/>
      <c r="T763" s="3"/>
      <c r="U763" s="3"/>
      <c r="V763" s="3"/>
      <c r="W763" s="3"/>
      <c r="X763" s="3"/>
      <c r="Y763" s="3"/>
      <c r="Z763" s="3"/>
      <c r="AA763" s="3"/>
      <c r="AB763" s="3"/>
      <c r="AC763" s="3"/>
    </row>
    <row r="764" spans="1:29" ht="39.9" customHeight="1" thickBot="1" x14ac:dyDescent="0.4">
      <c r="A764" s="181" t="str">
        <f>'Matriz Nº1 Identificación'!A764</f>
        <v xml:space="preserve">Objetivo Estratégico: </v>
      </c>
      <c r="B764" s="477">
        <f>+'Matriz Nº1 Identificación'!B764:H764</f>
        <v>0</v>
      </c>
      <c r="C764" s="478"/>
      <c r="D764" s="478"/>
      <c r="E764" s="478"/>
      <c r="F764" s="478"/>
      <c r="G764" s="478"/>
      <c r="H764" s="478"/>
      <c r="I764" s="479"/>
      <c r="J764" s="117"/>
    </row>
    <row r="765" spans="1:29" ht="39.9" customHeight="1" x14ac:dyDescent="0.35">
      <c r="A765" s="182" t="str">
        <f>'Matriz Nº1 Identificación'!A765</f>
        <v>Objetivo táctico</v>
      </c>
      <c r="B765" s="480" t="str">
        <f>+'Matriz Nº1 Identificación'!B765:H765</f>
        <v xml:space="preserve">85. </v>
      </c>
      <c r="C765" s="481"/>
      <c r="D765" s="481"/>
      <c r="E765" s="481"/>
      <c r="F765" s="481"/>
      <c r="G765" s="481"/>
      <c r="H765" s="481"/>
      <c r="I765" s="482"/>
      <c r="J765" s="117"/>
    </row>
    <row r="766" spans="1:29" ht="83.25" customHeight="1" x14ac:dyDescent="0.35">
      <c r="A766" s="119" t="str">
        <f>'Matriz Nº1 Identificación'!A766</f>
        <v>85. 1</v>
      </c>
      <c r="B766" s="120" t="str">
        <f>IF('Matriz Nº1 Identificación'!B766&lt;&gt;"",'Matriz Nº1 Identificación'!F766,"")</f>
        <v/>
      </c>
      <c r="C766" s="127"/>
      <c r="D766" s="127"/>
      <c r="E766" s="120" t="str">
        <f>IFERROR(IF((VLOOKUP(C766,'Tabla 2-3-4-5'!$C$11:$D$13,2,FALSE)*(VLOOKUP('Matriz Nº2 Análisis'!D766,'Tabla 2-3-4-5'!$C$11:$D$13,2,FALSE)))&lt;3,"BAJO",IF((VLOOKUP(C766,'Tabla 2-3-4-5'!$C$11:$D$13,2,FALSE)*(VLOOKUP('Matriz Nº2 Análisis'!D766,'Tabla 2-3-4-5'!$C$11:$D$13,2,FALSE)))&gt;5,"ALTO","MEDIO")),"")</f>
        <v/>
      </c>
      <c r="F766" s="121" t="str">
        <f>IF(B766&lt;&gt;"",'Matriz Nº1 Identificación'!E766,"")</f>
        <v/>
      </c>
      <c r="G766" s="127"/>
      <c r="H766" s="127"/>
      <c r="I766" s="120" t="str">
        <f>IFERROR(IF((VLOOKUP(G766,'Tabla 2-3-4-5'!$C$11:$D$13,2,FALSE)*(VLOOKUP('Matriz Nº2 Análisis'!H766,'Tabla 2-3-4-5'!$C$11:$D$13,2,FALSE)))&lt;3,"BAJO",IF((VLOOKUP(G766,'Tabla 2-3-4-5'!$C$11:$D$13,2,FALSE)*(VLOOKUP('Matriz Nº2 Análisis'!H766,'Tabla 2-3-4-5'!$C$11:$D$13,2,FALSE)))&gt;5,"ALTO","MEDIO")),"")</f>
        <v/>
      </c>
      <c r="J766" s="2"/>
      <c r="K766" s="3"/>
      <c r="N766" s="3"/>
      <c r="O766" s="3"/>
      <c r="P766" s="3"/>
      <c r="Q766" s="3"/>
      <c r="R766" s="3"/>
      <c r="S766" s="3"/>
      <c r="T766" s="3"/>
      <c r="U766" s="3"/>
      <c r="V766" s="3"/>
      <c r="W766" s="3"/>
      <c r="X766" s="3"/>
      <c r="Y766" s="3"/>
      <c r="Z766" s="3"/>
      <c r="AA766" s="3"/>
      <c r="AB766" s="3"/>
      <c r="AC766" s="3"/>
    </row>
    <row r="767" spans="1:29" ht="83.25" customHeight="1" x14ac:dyDescent="0.35">
      <c r="A767" s="119" t="str">
        <f>'Matriz Nº1 Identificación'!A767</f>
        <v>85. 2</v>
      </c>
      <c r="B767" s="120" t="str">
        <f>IF('Matriz Nº1 Identificación'!B767&lt;&gt;"",'Matriz Nº1 Identificación'!F767,"")</f>
        <v/>
      </c>
      <c r="C767" s="127"/>
      <c r="D767" s="127"/>
      <c r="E767" s="120" t="str">
        <f>IFERROR(IF((VLOOKUP(C767,'Tabla 2-3-4-5'!$C$11:$D$13,2,FALSE)*(VLOOKUP('Matriz Nº2 Análisis'!D767,'Tabla 2-3-4-5'!$C$11:$D$13,2,FALSE)))&lt;3,"BAJO",IF((VLOOKUP(C767,'Tabla 2-3-4-5'!$C$11:$D$13,2,FALSE)*(VLOOKUP('Matriz Nº2 Análisis'!D767,'Tabla 2-3-4-5'!$C$11:$D$13,2,FALSE)))&gt;5,"ALTO","MEDIO")),"")</f>
        <v/>
      </c>
      <c r="F767" s="121" t="str">
        <f>IF(B767&lt;&gt;"",'Matriz Nº1 Identificación'!E767,"")</f>
        <v/>
      </c>
      <c r="G767" s="127"/>
      <c r="H767" s="127"/>
      <c r="I767" s="120" t="str">
        <f>IFERROR(IF((VLOOKUP(G767,'Tabla 2-3-4-5'!$C$11:$D$13,2,FALSE)*(VLOOKUP('Matriz Nº2 Análisis'!H767,'Tabla 2-3-4-5'!$C$11:$D$13,2,FALSE)))&lt;3,"BAJO",IF((VLOOKUP(G767,'Tabla 2-3-4-5'!$C$11:$D$13,2,FALSE)*(VLOOKUP('Matriz Nº2 Análisis'!H767,'Tabla 2-3-4-5'!$C$11:$D$13,2,FALSE)))&gt;5,"ALTO","MEDIO")),"")</f>
        <v/>
      </c>
      <c r="J767" s="2"/>
      <c r="K767" s="3"/>
      <c r="N767" s="3"/>
      <c r="O767" s="3"/>
      <c r="P767" s="3"/>
      <c r="Q767" s="3"/>
      <c r="R767" s="3"/>
      <c r="S767" s="3"/>
      <c r="T767" s="3"/>
      <c r="U767" s="3"/>
      <c r="V767" s="3"/>
      <c r="W767" s="3"/>
      <c r="X767" s="3"/>
      <c r="Y767" s="3"/>
      <c r="Z767" s="3"/>
      <c r="AA767" s="3"/>
      <c r="AB767" s="3"/>
      <c r="AC767" s="3"/>
    </row>
    <row r="768" spans="1:29" ht="83.25" customHeight="1" x14ac:dyDescent="0.35">
      <c r="A768" s="119" t="str">
        <f>'Matriz Nº1 Identificación'!A768</f>
        <v>85. 3</v>
      </c>
      <c r="B768" s="120" t="str">
        <f>IF('Matriz Nº1 Identificación'!B768&lt;&gt;"",'Matriz Nº1 Identificación'!F768,"")</f>
        <v/>
      </c>
      <c r="C768" s="127"/>
      <c r="D768" s="127"/>
      <c r="E768" s="120" t="str">
        <f>IFERROR(IF((VLOOKUP(C768,'Tabla 2-3-4-5'!$C$11:$D$13,2,FALSE)*(VLOOKUP('Matriz Nº2 Análisis'!D768,'Tabla 2-3-4-5'!$C$11:$D$13,2,FALSE)))&lt;3,"BAJO",IF((VLOOKUP(C768,'Tabla 2-3-4-5'!$C$11:$D$13,2,FALSE)*(VLOOKUP('Matriz Nº2 Análisis'!D768,'Tabla 2-3-4-5'!$C$11:$D$13,2,FALSE)))&gt;5,"ALTO","MEDIO")),"")</f>
        <v/>
      </c>
      <c r="F768" s="121" t="str">
        <f>IF(B768&lt;&gt;"",'Matriz Nº1 Identificación'!E768,"")</f>
        <v/>
      </c>
      <c r="G768" s="127"/>
      <c r="H768" s="127"/>
      <c r="I768" s="120" t="str">
        <f>IFERROR(IF((VLOOKUP(G768,'Tabla 2-3-4-5'!$C$11:$D$13,2,FALSE)*(VLOOKUP('Matriz Nº2 Análisis'!H768,'Tabla 2-3-4-5'!$C$11:$D$13,2,FALSE)))&lt;3,"BAJO",IF((VLOOKUP(G768,'Tabla 2-3-4-5'!$C$11:$D$13,2,FALSE)*(VLOOKUP('Matriz Nº2 Análisis'!H768,'Tabla 2-3-4-5'!$C$11:$D$13,2,FALSE)))&gt;5,"ALTO","MEDIO")),"")</f>
        <v/>
      </c>
      <c r="J768" s="2"/>
      <c r="K768" s="3"/>
      <c r="N768" s="3"/>
      <c r="O768" s="3"/>
      <c r="P768" s="3"/>
      <c r="Q768" s="3"/>
      <c r="R768" s="3"/>
      <c r="S768" s="3"/>
      <c r="T768" s="3"/>
      <c r="U768" s="3"/>
      <c r="V768" s="3"/>
      <c r="W768" s="3"/>
      <c r="X768" s="3"/>
      <c r="Y768" s="3"/>
      <c r="Z768" s="3"/>
      <c r="AA768" s="3"/>
      <c r="AB768" s="3"/>
      <c r="AC768" s="3"/>
    </row>
    <row r="769" spans="1:29" ht="83.25" customHeight="1" x14ac:dyDescent="0.35">
      <c r="A769" s="119" t="str">
        <f>'Matriz Nº1 Identificación'!A769</f>
        <v>85. 4</v>
      </c>
      <c r="B769" s="120" t="str">
        <f>IF('Matriz Nº1 Identificación'!B769&lt;&gt;"",'Matriz Nº1 Identificación'!F769,"")</f>
        <v/>
      </c>
      <c r="C769" s="127"/>
      <c r="D769" s="127"/>
      <c r="E769" s="120" t="str">
        <f>IFERROR(IF((VLOOKUP(C769,'Tabla 2-3-4-5'!$C$11:$D$13,2,FALSE)*(VLOOKUP('Matriz Nº2 Análisis'!D769,'Tabla 2-3-4-5'!$C$11:$D$13,2,FALSE)))&lt;3,"BAJO",IF((VLOOKUP(C769,'Tabla 2-3-4-5'!$C$11:$D$13,2,FALSE)*(VLOOKUP('Matriz Nº2 Análisis'!D769,'Tabla 2-3-4-5'!$C$11:$D$13,2,FALSE)))&gt;5,"ALTO","MEDIO")),"")</f>
        <v/>
      </c>
      <c r="F769" s="121" t="str">
        <f>IF(B769&lt;&gt;"",'Matriz Nº1 Identificación'!E769,"")</f>
        <v/>
      </c>
      <c r="G769" s="127"/>
      <c r="H769" s="127"/>
      <c r="I769" s="120" t="str">
        <f>IFERROR(IF((VLOOKUP(G769,'Tabla 2-3-4-5'!$C$11:$D$13,2,FALSE)*(VLOOKUP('Matriz Nº2 Análisis'!H769,'Tabla 2-3-4-5'!$C$11:$D$13,2,FALSE)))&lt;3,"BAJO",IF((VLOOKUP(G769,'Tabla 2-3-4-5'!$C$11:$D$13,2,FALSE)*(VLOOKUP('Matriz Nº2 Análisis'!H769,'Tabla 2-3-4-5'!$C$11:$D$13,2,FALSE)))&gt;5,"ALTO","MEDIO")),"")</f>
        <v/>
      </c>
      <c r="J769" s="2"/>
      <c r="K769" s="3"/>
      <c r="N769" s="3"/>
      <c r="O769" s="3"/>
      <c r="P769" s="3"/>
      <c r="Q769" s="3"/>
      <c r="R769" s="3"/>
      <c r="S769" s="3"/>
      <c r="T769" s="3"/>
      <c r="U769" s="3"/>
      <c r="V769" s="3"/>
      <c r="W769" s="3"/>
      <c r="X769" s="3"/>
      <c r="Y769" s="3"/>
      <c r="Z769" s="3"/>
      <c r="AA769" s="3"/>
      <c r="AB769" s="3"/>
      <c r="AC769" s="3"/>
    </row>
    <row r="770" spans="1:29" ht="83.25" customHeight="1" x14ac:dyDescent="0.35">
      <c r="A770" s="119" t="str">
        <f>'Matriz Nº1 Identificación'!A770</f>
        <v>85. 5</v>
      </c>
      <c r="B770" s="120" t="str">
        <f>IF('Matriz Nº1 Identificación'!B770&lt;&gt;"",'Matriz Nº1 Identificación'!F770,"")</f>
        <v/>
      </c>
      <c r="C770" s="127"/>
      <c r="D770" s="127"/>
      <c r="E770" s="120" t="str">
        <f>IFERROR(IF((VLOOKUP(C770,'Tabla 2-3-4-5'!$C$11:$D$13,2,FALSE)*(VLOOKUP('Matriz Nº2 Análisis'!D770,'Tabla 2-3-4-5'!$C$11:$D$13,2,FALSE)))&lt;3,"BAJO",IF((VLOOKUP(C770,'Tabla 2-3-4-5'!$C$11:$D$13,2,FALSE)*(VLOOKUP('Matriz Nº2 Análisis'!D770,'Tabla 2-3-4-5'!$C$11:$D$13,2,FALSE)))&gt;5,"ALTO","MEDIO")),"")</f>
        <v/>
      </c>
      <c r="F770" s="121" t="str">
        <f>IF(B770&lt;&gt;"",'Matriz Nº1 Identificación'!E770,"")</f>
        <v/>
      </c>
      <c r="G770" s="127"/>
      <c r="H770" s="127"/>
      <c r="I770" s="120" t="str">
        <f>IFERROR(IF((VLOOKUP(G770,'Tabla 2-3-4-5'!$C$11:$D$13,2,FALSE)*(VLOOKUP('Matriz Nº2 Análisis'!H770,'Tabla 2-3-4-5'!$C$11:$D$13,2,FALSE)))&lt;3,"BAJO",IF((VLOOKUP(G770,'Tabla 2-3-4-5'!$C$11:$D$13,2,FALSE)*(VLOOKUP('Matriz Nº2 Análisis'!H770,'Tabla 2-3-4-5'!$C$11:$D$13,2,FALSE)))&gt;5,"ALTO","MEDIO")),"")</f>
        <v/>
      </c>
      <c r="J770" s="2"/>
      <c r="K770" s="3"/>
      <c r="N770" s="3"/>
      <c r="O770" s="3"/>
      <c r="P770" s="3"/>
      <c r="Q770" s="3"/>
      <c r="R770" s="3"/>
      <c r="S770" s="3"/>
      <c r="T770" s="3"/>
      <c r="U770" s="3"/>
      <c r="V770" s="3"/>
      <c r="W770" s="3"/>
      <c r="X770" s="3"/>
      <c r="Y770" s="3"/>
      <c r="Z770" s="3"/>
      <c r="AA770" s="3"/>
      <c r="AB770" s="3"/>
      <c r="AC770" s="3"/>
    </row>
    <row r="771" spans="1:29" ht="83.25" customHeight="1" x14ac:dyDescent="0.35">
      <c r="A771" s="119" t="str">
        <f>'Matriz Nº1 Identificación'!A771</f>
        <v>85. 6</v>
      </c>
      <c r="B771" s="120" t="str">
        <f>IF('Matriz Nº1 Identificación'!B771&lt;&gt;"",'Matriz Nº1 Identificación'!F771,"")</f>
        <v/>
      </c>
      <c r="C771" s="127"/>
      <c r="D771" s="127"/>
      <c r="E771" s="120" t="str">
        <f>IFERROR(IF((VLOOKUP(C771,'Tabla 2-3-4-5'!$C$11:$D$13,2,FALSE)*(VLOOKUP('Matriz Nº2 Análisis'!D771,'Tabla 2-3-4-5'!$C$11:$D$13,2,FALSE)))&lt;3,"BAJO",IF((VLOOKUP(C771,'Tabla 2-3-4-5'!$C$11:$D$13,2,FALSE)*(VLOOKUP('Matriz Nº2 Análisis'!D771,'Tabla 2-3-4-5'!$C$11:$D$13,2,FALSE)))&gt;5,"ALTO","MEDIO")),"")</f>
        <v/>
      </c>
      <c r="F771" s="121" t="str">
        <f>IF(B771&lt;&gt;"",'Matriz Nº1 Identificación'!E771,"")</f>
        <v/>
      </c>
      <c r="G771" s="127"/>
      <c r="H771" s="127"/>
      <c r="I771" s="120" t="str">
        <f>IFERROR(IF((VLOOKUP(G771,'Tabla 2-3-4-5'!$C$11:$D$13,2,FALSE)*(VLOOKUP('Matriz Nº2 Análisis'!H771,'Tabla 2-3-4-5'!$C$11:$D$13,2,FALSE)))&lt;3,"BAJO",IF((VLOOKUP(G771,'Tabla 2-3-4-5'!$C$11:$D$13,2,FALSE)*(VLOOKUP('Matriz Nº2 Análisis'!H771,'Tabla 2-3-4-5'!$C$11:$D$13,2,FALSE)))&gt;5,"ALTO","MEDIO")),"")</f>
        <v/>
      </c>
      <c r="J771" s="2"/>
      <c r="K771" s="3"/>
      <c r="N771" s="3"/>
      <c r="O771" s="3"/>
      <c r="P771" s="3"/>
      <c r="Q771" s="3"/>
      <c r="R771" s="3"/>
      <c r="S771" s="3"/>
      <c r="T771" s="3"/>
      <c r="U771" s="3"/>
      <c r="V771" s="3"/>
      <c r="W771" s="3"/>
      <c r="X771" s="3"/>
      <c r="Y771" s="3"/>
      <c r="Z771" s="3"/>
      <c r="AA771" s="3"/>
      <c r="AB771" s="3"/>
      <c r="AC771" s="3"/>
    </row>
    <row r="772" spans="1:29" ht="83.25" customHeight="1" thickBot="1" x14ac:dyDescent="0.4">
      <c r="A772" s="119" t="str">
        <f>'Matriz Nº1 Identificación'!A772</f>
        <v>85. 7</v>
      </c>
      <c r="B772" s="120" t="str">
        <f>IF('Matriz Nº1 Identificación'!B772&lt;&gt;"",'Matriz Nº1 Identificación'!F772,"")</f>
        <v/>
      </c>
      <c r="C772" s="127"/>
      <c r="D772" s="127"/>
      <c r="E772" s="120" t="str">
        <f>IFERROR(IF((VLOOKUP(C772,'Tabla 2-3-4-5'!$C$11:$D$13,2,FALSE)*(VLOOKUP('Matriz Nº2 Análisis'!D772,'Tabla 2-3-4-5'!$C$11:$D$13,2,FALSE)))&lt;3,"BAJO",IF((VLOOKUP(C772,'Tabla 2-3-4-5'!$C$11:$D$13,2,FALSE)*(VLOOKUP('Matriz Nº2 Análisis'!D772,'Tabla 2-3-4-5'!$C$11:$D$13,2,FALSE)))&gt;5,"ALTO","MEDIO")),"")</f>
        <v/>
      </c>
      <c r="F772" s="121" t="str">
        <f>IF(B772&lt;&gt;"",'Matriz Nº1 Identificación'!E772,"")</f>
        <v/>
      </c>
      <c r="G772" s="127"/>
      <c r="H772" s="127"/>
      <c r="I772" s="120" t="str">
        <f>IFERROR(IF((VLOOKUP(G772,'Tabla 2-3-4-5'!$C$11:$D$13,2,FALSE)*(VLOOKUP('Matriz Nº2 Análisis'!H772,'Tabla 2-3-4-5'!$C$11:$D$13,2,FALSE)))&lt;3,"BAJO",IF((VLOOKUP(G772,'Tabla 2-3-4-5'!$C$11:$D$13,2,FALSE)*(VLOOKUP('Matriz Nº2 Análisis'!H772,'Tabla 2-3-4-5'!$C$11:$D$13,2,FALSE)))&gt;5,"ALTO","MEDIO")),"")</f>
        <v/>
      </c>
      <c r="J772" s="2"/>
      <c r="K772" s="3"/>
      <c r="N772" s="3"/>
      <c r="O772" s="3"/>
      <c r="P772" s="3"/>
      <c r="Q772" s="3"/>
      <c r="R772" s="3"/>
      <c r="S772" s="3"/>
      <c r="T772" s="3"/>
      <c r="U772" s="3"/>
      <c r="V772" s="3"/>
      <c r="W772" s="3"/>
      <c r="X772" s="3"/>
      <c r="Y772" s="3"/>
      <c r="Z772" s="3"/>
      <c r="AA772" s="3"/>
      <c r="AB772" s="3"/>
      <c r="AC772" s="3"/>
    </row>
    <row r="773" spans="1:29" ht="39.9" customHeight="1" thickBot="1" x14ac:dyDescent="0.4">
      <c r="A773" s="181" t="str">
        <f>'Matriz Nº1 Identificación'!A773</f>
        <v xml:space="preserve">Objetivo Estratégico: </v>
      </c>
      <c r="B773" s="477">
        <f>+'Matriz Nº1 Identificación'!B773:H773</f>
        <v>0</v>
      </c>
      <c r="C773" s="478"/>
      <c r="D773" s="478"/>
      <c r="E773" s="478"/>
      <c r="F773" s="478"/>
      <c r="G773" s="478"/>
      <c r="H773" s="478"/>
      <c r="I773" s="479"/>
      <c r="J773" s="117"/>
    </row>
    <row r="774" spans="1:29" ht="39.9" customHeight="1" x14ac:dyDescent="0.35">
      <c r="A774" s="182" t="str">
        <f>'Matriz Nº1 Identificación'!A774</f>
        <v>Objetivo táctico</v>
      </c>
      <c r="B774" s="480" t="str">
        <f>+'Matriz Nº1 Identificación'!B774:H774</f>
        <v xml:space="preserve">86. </v>
      </c>
      <c r="C774" s="481"/>
      <c r="D774" s="481"/>
      <c r="E774" s="481"/>
      <c r="F774" s="481"/>
      <c r="G774" s="481"/>
      <c r="H774" s="481"/>
      <c r="I774" s="482"/>
      <c r="J774" s="117"/>
    </row>
    <row r="775" spans="1:29" ht="83.25" customHeight="1" x14ac:dyDescent="0.35">
      <c r="A775" s="119" t="str">
        <f>'Matriz Nº1 Identificación'!A775</f>
        <v>86. 1</v>
      </c>
      <c r="B775" s="120" t="str">
        <f>IF('Matriz Nº1 Identificación'!B775&lt;&gt;"",'Matriz Nº1 Identificación'!F775,"")</f>
        <v/>
      </c>
      <c r="C775" s="127"/>
      <c r="D775" s="127"/>
      <c r="E775" s="120" t="str">
        <f>IFERROR(IF((VLOOKUP(C775,'Tabla 2-3-4-5'!$C$11:$D$13,2,FALSE)*(VLOOKUP('Matriz Nº2 Análisis'!D775,'Tabla 2-3-4-5'!$C$11:$D$13,2,FALSE)))&lt;3,"BAJO",IF((VLOOKUP(C775,'Tabla 2-3-4-5'!$C$11:$D$13,2,FALSE)*(VLOOKUP('Matriz Nº2 Análisis'!D775,'Tabla 2-3-4-5'!$C$11:$D$13,2,FALSE)))&gt;5,"ALTO","MEDIO")),"")</f>
        <v/>
      </c>
      <c r="F775" s="121" t="str">
        <f>IF(B775&lt;&gt;"",'Matriz Nº1 Identificación'!E775,"")</f>
        <v/>
      </c>
      <c r="G775" s="127"/>
      <c r="H775" s="127"/>
      <c r="I775" s="120" t="str">
        <f>IFERROR(IF((VLOOKUP(G775,'Tabla 2-3-4-5'!$C$11:$D$13,2,FALSE)*(VLOOKUP('Matriz Nº2 Análisis'!H775,'Tabla 2-3-4-5'!$C$11:$D$13,2,FALSE)))&lt;3,"BAJO",IF((VLOOKUP(G775,'Tabla 2-3-4-5'!$C$11:$D$13,2,FALSE)*(VLOOKUP('Matriz Nº2 Análisis'!H775,'Tabla 2-3-4-5'!$C$11:$D$13,2,FALSE)))&gt;5,"ALTO","MEDIO")),"")</f>
        <v/>
      </c>
      <c r="J775" s="2"/>
      <c r="K775" s="3"/>
      <c r="N775" s="3"/>
      <c r="O775" s="3"/>
      <c r="P775" s="3"/>
      <c r="Q775" s="3"/>
      <c r="R775" s="3"/>
      <c r="S775" s="3"/>
      <c r="T775" s="3"/>
      <c r="U775" s="3"/>
      <c r="V775" s="3"/>
      <c r="W775" s="3"/>
      <c r="X775" s="3"/>
      <c r="Y775" s="3"/>
      <c r="Z775" s="3"/>
      <c r="AA775" s="3"/>
      <c r="AB775" s="3"/>
      <c r="AC775" s="3"/>
    </row>
    <row r="776" spans="1:29" ht="83.25" customHeight="1" x14ac:dyDescent="0.35">
      <c r="A776" s="119" t="str">
        <f>'Matriz Nº1 Identificación'!A776</f>
        <v>86. 2</v>
      </c>
      <c r="B776" s="120" t="str">
        <f>IF('Matriz Nº1 Identificación'!B776&lt;&gt;"",'Matriz Nº1 Identificación'!F776,"")</f>
        <v/>
      </c>
      <c r="C776" s="127"/>
      <c r="D776" s="127"/>
      <c r="E776" s="120" t="str">
        <f>IFERROR(IF((VLOOKUP(C776,'Tabla 2-3-4-5'!$C$11:$D$13,2,FALSE)*(VLOOKUP('Matriz Nº2 Análisis'!D776,'Tabla 2-3-4-5'!$C$11:$D$13,2,FALSE)))&lt;3,"BAJO",IF((VLOOKUP(C776,'Tabla 2-3-4-5'!$C$11:$D$13,2,FALSE)*(VLOOKUP('Matriz Nº2 Análisis'!D776,'Tabla 2-3-4-5'!$C$11:$D$13,2,FALSE)))&gt;5,"ALTO","MEDIO")),"")</f>
        <v/>
      </c>
      <c r="F776" s="121" t="str">
        <f>IF(B776&lt;&gt;"",'Matriz Nº1 Identificación'!E776,"")</f>
        <v/>
      </c>
      <c r="G776" s="127"/>
      <c r="H776" s="127"/>
      <c r="I776" s="120" t="str">
        <f>IFERROR(IF((VLOOKUP(G776,'Tabla 2-3-4-5'!$C$11:$D$13,2,FALSE)*(VLOOKUP('Matriz Nº2 Análisis'!H776,'Tabla 2-3-4-5'!$C$11:$D$13,2,FALSE)))&lt;3,"BAJO",IF((VLOOKUP(G776,'Tabla 2-3-4-5'!$C$11:$D$13,2,FALSE)*(VLOOKUP('Matriz Nº2 Análisis'!H776,'Tabla 2-3-4-5'!$C$11:$D$13,2,FALSE)))&gt;5,"ALTO","MEDIO")),"")</f>
        <v/>
      </c>
      <c r="J776" s="2"/>
      <c r="K776" s="3"/>
      <c r="N776" s="3"/>
      <c r="O776" s="3"/>
      <c r="P776" s="3"/>
      <c r="Q776" s="3"/>
      <c r="R776" s="3"/>
      <c r="S776" s="3"/>
      <c r="T776" s="3"/>
      <c r="U776" s="3"/>
      <c r="V776" s="3"/>
      <c r="W776" s="3"/>
      <c r="X776" s="3"/>
      <c r="Y776" s="3"/>
      <c r="Z776" s="3"/>
      <c r="AA776" s="3"/>
      <c r="AB776" s="3"/>
      <c r="AC776" s="3"/>
    </row>
    <row r="777" spans="1:29" ht="83.25" customHeight="1" x14ac:dyDescent="0.35">
      <c r="A777" s="119" t="str">
        <f>'Matriz Nº1 Identificación'!A777</f>
        <v>86. 3</v>
      </c>
      <c r="B777" s="120" t="str">
        <f>IF('Matriz Nº1 Identificación'!B777&lt;&gt;"",'Matriz Nº1 Identificación'!F777,"")</f>
        <v/>
      </c>
      <c r="C777" s="127"/>
      <c r="D777" s="127"/>
      <c r="E777" s="120" t="str">
        <f>IFERROR(IF((VLOOKUP(C777,'Tabla 2-3-4-5'!$C$11:$D$13,2,FALSE)*(VLOOKUP('Matriz Nº2 Análisis'!D777,'Tabla 2-3-4-5'!$C$11:$D$13,2,FALSE)))&lt;3,"BAJO",IF((VLOOKUP(C777,'Tabla 2-3-4-5'!$C$11:$D$13,2,FALSE)*(VLOOKUP('Matriz Nº2 Análisis'!D777,'Tabla 2-3-4-5'!$C$11:$D$13,2,FALSE)))&gt;5,"ALTO","MEDIO")),"")</f>
        <v/>
      </c>
      <c r="F777" s="121" t="str">
        <f>IF(B777&lt;&gt;"",'Matriz Nº1 Identificación'!E777,"")</f>
        <v/>
      </c>
      <c r="G777" s="127"/>
      <c r="H777" s="127"/>
      <c r="I777" s="120" t="str">
        <f>IFERROR(IF((VLOOKUP(G777,'Tabla 2-3-4-5'!$C$11:$D$13,2,FALSE)*(VLOOKUP('Matriz Nº2 Análisis'!H777,'Tabla 2-3-4-5'!$C$11:$D$13,2,FALSE)))&lt;3,"BAJO",IF((VLOOKUP(G777,'Tabla 2-3-4-5'!$C$11:$D$13,2,FALSE)*(VLOOKUP('Matriz Nº2 Análisis'!H777,'Tabla 2-3-4-5'!$C$11:$D$13,2,FALSE)))&gt;5,"ALTO","MEDIO")),"")</f>
        <v/>
      </c>
      <c r="J777" s="2"/>
      <c r="K777" s="3"/>
      <c r="N777" s="3"/>
      <c r="O777" s="3"/>
      <c r="P777" s="3"/>
      <c r="Q777" s="3"/>
      <c r="R777" s="3"/>
      <c r="S777" s="3"/>
      <c r="T777" s="3"/>
      <c r="U777" s="3"/>
      <c r="V777" s="3"/>
      <c r="W777" s="3"/>
      <c r="X777" s="3"/>
      <c r="Y777" s="3"/>
      <c r="Z777" s="3"/>
      <c r="AA777" s="3"/>
      <c r="AB777" s="3"/>
      <c r="AC777" s="3"/>
    </row>
    <row r="778" spans="1:29" ht="83.25" customHeight="1" x14ac:dyDescent="0.35">
      <c r="A778" s="119" t="str">
        <f>'Matriz Nº1 Identificación'!A778</f>
        <v>86. 4</v>
      </c>
      <c r="B778" s="120" t="str">
        <f>IF('Matriz Nº1 Identificación'!B778&lt;&gt;"",'Matriz Nº1 Identificación'!F778,"")</f>
        <v/>
      </c>
      <c r="C778" s="127"/>
      <c r="D778" s="127"/>
      <c r="E778" s="120" t="str">
        <f>IFERROR(IF((VLOOKUP(C778,'Tabla 2-3-4-5'!$C$11:$D$13,2,FALSE)*(VLOOKUP('Matriz Nº2 Análisis'!D778,'Tabla 2-3-4-5'!$C$11:$D$13,2,FALSE)))&lt;3,"BAJO",IF((VLOOKUP(C778,'Tabla 2-3-4-5'!$C$11:$D$13,2,FALSE)*(VLOOKUP('Matriz Nº2 Análisis'!D778,'Tabla 2-3-4-5'!$C$11:$D$13,2,FALSE)))&gt;5,"ALTO","MEDIO")),"")</f>
        <v/>
      </c>
      <c r="F778" s="121" t="str">
        <f>IF(B778&lt;&gt;"",'Matriz Nº1 Identificación'!E778,"")</f>
        <v/>
      </c>
      <c r="G778" s="127"/>
      <c r="H778" s="127"/>
      <c r="I778" s="120" t="str">
        <f>IFERROR(IF((VLOOKUP(G778,'Tabla 2-3-4-5'!$C$11:$D$13,2,FALSE)*(VLOOKUP('Matriz Nº2 Análisis'!H778,'Tabla 2-3-4-5'!$C$11:$D$13,2,FALSE)))&lt;3,"BAJO",IF((VLOOKUP(G778,'Tabla 2-3-4-5'!$C$11:$D$13,2,FALSE)*(VLOOKUP('Matriz Nº2 Análisis'!H778,'Tabla 2-3-4-5'!$C$11:$D$13,2,FALSE)))&gt;5,"ALTO","MEDIO")),"")</f>
        <v/>
      </c>
      <c r="J778" s="2"/>
      <c r="K778" s="3"/>
      <c r="N778" s="3"/>
      <c r="O778" s="3"/>
      <c r="P778" s="3"/>
      <c r="Q778" s="3"/>
      <c r="R778" s="3"/>
      <c r="S778" s="3"/>
      <c r="T778" s="3"/>
      <c r="U778" s="3"/>
      <c r="V778" s="3"/>
      <c r="W778" s="3"/>
      <c r="X778" s="3"/>
      <c r="Y778" s="3"/>
      <c r="Z778" s="3"/>
      <c r="AA778" s="3"/>
      <c r="AB778" s="3"/>
      <c r="AC778" s="3"/>
    </row>
    <row r="779" spans="1:29" ht="83.25" customHeight="1" x14ac:dyDescent="0.35">
      <c r="A779" s="119" t="str">
        <f>'Matriz Nº1 Identificación'!A779</f>
        <v>86. 5</v>
      </c>
      <c r="B779" s="120" t="str">
        <f>IF('Matriz Nº1 Identificación'!B779&lt;&gt;"",'Matriz Nº1 Identificación'!F779,"")</f>
        <v/>
      </c>
      <c r="C779" s="127"/>
      <c r="D779" s="127"/>
      <c r="E779" s="120" t="str">
        <f>IFERROR(IF((VLOOKUP(C779,'Tabla 2-3-4-5'!$C$11:$D$13,2,FALSE)*(VLOOKUP('Matriz Nº2 Análisis'!D779,'Tabla 2-3-4-5'!$C$11:$D$13,2,FALSE)))&lt;3,"BAJO",IF((VLOOKUP(C779,'Tabla 2-3-4-5'!$C$11:$D$13,2,FALSE)*(VLOOKUP('Matriz Nº2 Análisis'!D779,'Tabla 2-3-4-5'!$C$11:$D$13,2,FALSE)))&gt;5,"ALTO","MEDIO")),"")</f>
        <v/>
      </c>
      <c r="F779" s="121" t="str">
        <f>IF(B779&lt;&gt;"",'Matriz Nº1 Identificación'!E779,"")</f>
        <v/>
      </c>
      <c r="G779" s="127"/>
      <c r="H779" s="127"/>
      <c r="I779" s="120" t="str">
        <f>IFERROR(IF((VLOOKUP(G779,'Tabla 2-3-4-5'!$C$11:$D$13,2,FALSE)*(VLOOKUP('Matriz Nº2 Análisis'!H779,'Tabla 2-3-4-5'!$C$11:$D$13,2,FALSE)))&lt;3,"BAJO",IF((VLOOKUP(G779,'Tabla 2-3-4-5'!$C$11:$D$13,2,FALSE)*(VLOOKUP('Matriz Nº2 Análisis'!H779,'Tabla 2-3-4-5'!$C$11:$D$13,2,FALSE)))&gt;5,"ALTO","MEDIO")),"")</f>
        <v/>
      </c>
      <c r="J779" s="2"/>
      <c r="K779" s="3"/>
      <c r="N779" s="3"/>
      <c r="O779" s="3"/>
      <c r="P779" s="3"/>
      <c r="Q779" s="3"/>
      <c r="R779" s="3"/>
      <c r="S779" s="3"/>
      <c r="T779" s="3"/>
      <c r="U779" s="3"/>
      <c r="V779" s="3"/>
      <c r="W779" s="3"/>
      <c r="X779" s="3"/>
      <c r="Y779" s="3"/>
      <c r="Z779" s="3"/>
      <c r="AA779" s="3"/>
      <c r="AB779" s="3"/>
      <c r="AC779" s="3"/>
    </row>
    <row r="780" spans="1:29" ht="83.25" customHeight="1" x14ac:dyDescent="0.35">
      <c r="A780" s="119" t="str">
        <f>'Matriz Nº1 Identificación'!A780</f>
        <v>86. 6</v>
      </c>
      <c r="B780" s="120" t="str">
        <f>IF('Matriz Nº1 Identificación'!B780&lt;&gt;"",'Matriz Nº1 Identificación'!F780,"")</f>
        <v/>
      </c>
      <c r="C780" s="127"/>
      <c r="D780" s="127"/>
      <c r="E780" s="120" t="str">
        <f>IFERROR(IF((VLOOKUP(C780,'Tabla 2-3-4-5'!$C$11:$D$13,2,FALSE)*(VLOOKUP('Matriz Nº2 Análisis'!D780,'Tabla 2-3-4-5'!$C$11:$D$13,2,FALSE)))&lt;3,"BAJO",IF((VLOOKUP(C780,'Tabla 2-3-4-5'!$C$11:$D$13,2,FALSE)*(VLOOKUP('Matriz Nº2 Análisis'!D780,'Tabla 2-3-4-5'!$C$11:$D$13,2,FALSE)))&gt;5,"ALTO","MEDIO")),"")</f>
        <v/>
      </c>
      <c r="F780" s="121" t="str">
        <f>IF(B780&lt;&gt;"",'Matriz Nº1 Identificación'!E780,"")</f>
        <v/>
      </c>
      <c r="G780" s="127"/>
      <c r="H780" s="127"/>
      <c r="I780" s="120" t="str">
        <f>IFERROR(IF((VLOOKUP(G780,'Tabla 2-3-4-5'!$C$11:$D$13,2,FALSE)*(VLOOKUP('Matriz Nº2 Análisis'!H780,'Tabla 2-3-4-5'!$C$11:$D$13,2,FALSE)))&lt;3,"BAJO",IF((VLOOKUP(G780,'Tabla 2-3-4-5'!$C$11:$D$13,2,FALSE)*(VLOOKUP('Matriz Nº2 Análisis'!H780,'Tabla 2-3-4-5'!$C$11:$D$13,2,FALSE)))&gt;5,"ALTO","MEDIO")),"")</f>
        <v/>
      </c>
      <c r="J780" s="2"/>
      <c r="K780" s="3"/>
      <c r="N780" s="3"/>
      <c r="O780" s="3"/>
      <c r="P780" s="3"/>
      <c r="Q780" s="3"/>
      <c r="R780" s="3"/>
      <c r="S780" s="3"/>
      <c r="T780" s="3"/>
      <c r="U780" s="3"/>
      <c r="V780" s="3"/>
      <c r="W780" s="3"/>
      <c r="X780" s="3"/>
      <c r="Y780" s="3"/>
      <c r="Z780" s="3"/>
      <c r="AA780" s="3"/>
      <c r="AB780" s="3"/>
      <c r="AC780" s="3"/>
    </row>
    <row r="781" spans="1:29" ht="83.25" customHeight="1" thickBot="1" x14ac:dyDescent="0.4">
      <c r="A781" s="119" t="str">
        <f>'Matriz Nº1 Identificación'!A781</f>
        <v>86. 7</v>
      </c>
      <c r="B781" s="120" t="str">
        <f>IF('Matriz Nº1 Identificación'!B781&lt;&gt;"",'Matriz Nº1 Identificación'!F781,"")</f>
        <v/>
      </c>
      <c r="C781" s="127"/>
      <c r="D781" s="127"/>
      <c r="E781" s="120" t="str">
        <f>IFERROR(IF((VLOOKUP(C781,'Tabla 2-3-4-5'!$C$11:$D$13,2,FALSE)*(VLOOKUP('Matriz Nº2 Análisis'!D781,'Tabla 2-3-4-5'!$C$11:$D$13,2,FALSE)))&lt;3,"BAJO",IF((VLOOKUP(C781,'Tabla 2-3-4-5'!$C$11:$D$13,2,FALSE)*(VLOOKUP('Matriz Nº2 Análisis'!D781,'Tabla 2-3-4-5'!$C$11:$D$13,2,FALSE)))&gt;5,"ALTO","MEDIO")),"")</f>
        <v/>
      </c>
      <c r="F781" s="121" t="str">
        <f>IF(B781&lt;&gt;"",'Matriz Nº1 Identificación'!E781,"")</f>
        <v/>
      </c>
      <c r="G781" s="127"/>
      <c r="H781" s="127"/>
      <c r="I781" s="120" t="str">
        <f>IFERROR(IF((VLOOKUP(G781,'Tabla 2-3-4-5'!$C$11:$D$13,2,FALSE)*(VLOOKUP('Matriz Nº2 Análisis'!H781,'Tabla 2-3-4-5'!$C$11:$D$13,2,FALSE)))&lt;3,"BAJO",IF((VLOOKUP(G781,'Tabla 2-3-4-5'!$C$11:$D$13,2,FALSE)*(VLOOKUP('Matriz Nº2 Análisis'!H781,'Tabla 2-3-4-5'!$C$11:$D$13,2,FALSE)))&gt;5,"ALTO","MEDIO")),"")</f>
        <v/>
      </c>
      <c r="J781" s="2"/>
      <c r="K781" s="3"/>
      <c r="N781" s="3"/>
      <c r="O781" s="3"/>
      <c r="P781" s="3"/>
      <c r="Q781" s="3"/>
      <c r="R781" s="3"/>
      <c r="S781" s="3"/>
      <c r="T781" s="3"/>
      <c r="U781" s="3"/>
      <c r="V781" s="3"/>
      <c r="W781" s="3"/>
      <c r="X781" s="3"/>
      <c r="Y781" s="3"/>
      <c r="Z781" s="3"/>
      <c r="AA781" s="3"/>
      <c r="AB781" s="3"/>
      <c r="AC781" s="3"/>
    </row>
    <row r="782" spans="1:29" ht="39.9" customHeight="1" thickBot="1" x14ac:dyDescent="0.4">
      <c r="A782" s="181" t="str">
        <f>'Matriz Nº1 Identificación'!A782</f>
        <v xml:space="preserve">Objetivo Estratégico: </v>
      </c>
      <c r="B782" s="477">
        <f>+'Matriz Nº1 Identificación'!B782:H782</f>
        <v>0</v>
      </c>
      <c r="C782" s="478"/>
      <c r="D782" s="478"/>
      <c r="E782" s="478"/>
      <c r="F782" s="478"/>
      <c r="G782" s="478"/>
      <c r="H782" s="478"/>
      <c r="I782" s="479"/>
      <c r="J782" s="117"/>
    </row>
    <row r="783" spans="1:29" ht="39.9" customHeight="1" x14ac:dyDescent="0.35">
      <c r="A783" s="182" t="str">
        <f>'Matriz Nº1 Identificación'!A783</f>
        <v>Objetivo táctico</v>
      </c>
      <c r="B783" s="480" t="str">
        <f>+'Matriz Nº1 Identificación'!B783:H783</f>
        <v xml:space="preserve">87. </v>
      </c>
      <c r="C783" s="481"/>
      <c r="D783" s="481"/>
      <c r="E783" s="481"/>
      <c r="F783" s="481"/>
      <c r="G783" s="481"/>
      <c r="H783" s="481"/>
      <c r="I783" s="482"/>
      <c r="J783" s="117"/>
    </row>
    <row r="784" spans="1:29" ht="83.25" customHeight="1" x14ac:dyDescent="0.35">
      <c r="A784" s="119" t="str">
        <f>'Matriz Nº1 Identificación'!A784</f>
        <v>87. 1</v>
      </c>
      <c r="B784" s="120" t="str">
        <f>IF('Matriz Nº1 Identificación'!B784&lt;&gt;"",'Matriz Nº1 Identificación'!F784,"")</f>
        <v/>
      </c>
      <c r="C784" s="127"/>
      <c r="D784" s="127"/>
      <c r="E784" s="120" t="str">
        <f>IFERROR(IF((VLOOKUP(C784,'Tabla 2-3-4-5'!$C$11:$D$13,2,FALSE)*(VLOOKUP('Matriz Nº2 Análisis'!D784,'Tabla 2-3-4-5'!$C$11:$D$13,2,FALSE)))&lt;3,"BAJO",IF((VLOOKUP(C784,'Tabla 2-3-4-5'!$C$11:$D$13,2,FALSE)*(VLOOKUP('Matriz Nº2 Análisis'!D784,'Tabla 2-3-4-5'!$C$11:$D$13,2,FALSE)))&gt;5,"ALTO","MEDIO")),"")</f>
        <v/>
      </c>
      <c r="F784" s="121" t="str">
        <f>IF(B784&lt;&gt;"",'Matriz Nº1 Identificación'!E784,"")</f>
        <v/>
      </c>
      <c r="G784" s="127"/>
      <c r="H784" s="127"/>
      <c r="I784" s="120" t="str">
        <f>IFERROR(IF((VLOOKUP(G784,'Tabla 2-3-4-5'!$C$11:$D$13,2,FALSE)*(VLOOKUP('Matriz Nº2 Análisis'!H784,'Tabla 2-3-4-5'!$C$11:$D$13,2,FALSE)))&lt;3,"BAJO",IF((VLOOKUP(G784,'Tabla 2-3-4-5'!$C$11:$D$13,2,FALSE)*(VLOOKUP('Matriz Nº2 Análisis'!H784,'Tabla 2-3-4-5'!$C$11:$D$13,2,FALSE)))&gt;5,"ALTO","MEDIO")),"")</f>
        <v/>
      </c>
      <c r="J784" s="2"/>
      <c r="K784" s="3"/>
      <c r="N784" s="3"/>
      <c r="O784" s="3"/>
      <c r="P784" s="3"/>
      <c r="Q784" s="3"/>
      <c r="R784" s="3"/>
      <c r="S784" s="3"/>
      <c r="T784" s="3"/>
      <c r="U784" s="3"/>
      <c r="V784" s="3"/>
      <c r="W784" s="3"/>
      <c r="X784" s="3"/>
      <c r="Y784" s="3"/>
      <c r="Z784" s="3"/>
      <c r="AA784" s="3"/>
      <c r="AB784" s="3"/>
      <c r="AC784" s="3"/>
    </row>
    <row r="785" spans="1:29" ht="83.25" customHeight="1" x14ac:dyDescent="0.35">
      <c r="A785" s="119" t="str">
        <f>'Matriz Nº1 Identificación'!A785</f>
        <v>87. 2</v>
      </c>
      <c r="B785" s="120" t="str">
        <f>IF('Matriz Nº1 Identificación'!B785&lt;&gt;"",'Matriz Nº1 Identificación'!F785,"")</f>
        <v/>
      </c>
      <c r="C785" s="127"/>
      <c r="D785" s="127"/>
      <c r="E785" s="120" t="str">
        <f>IFERROR(IF((VLOOKUP(C785,'Tabla 2-3-4-5'!$C$11:$D$13,2,FALSE)*(VLOOKUP('Matriz Nº2 Análisis'!D785,'Tabla 2-3-4-5'!$C$11:$D$13,2,FALSE)))&lt;3,"BAJO",IF((VLOOKUP(C785,'Tabla 2-3-4-5'!$C$11:$D$13,2,FALSE)*(VLOOKUP('Matriz Nº2 Análisis'!D785,'Tabla 2-3-4-5'!$C$11:$D$13,2,FALSE)))&gt;5,"ALTO","MEDIO")),"")</f>
        <v/>
      </c>
      <c r="F785" s="121" t="str">
        <f>IF(B785&lt;&gt;"",'Matriz Nº1 Identificación'!E785,"")</f>
        <v/>
      </c>
      <c r="G785" s="127"/>
      <c r="H785" s="127"/>
      <c r="I785" s="120" t="str">
        <f>IFERROR(IF((VLOOKUP(G785,'Tabla 2-3-4-5'!$C$11:$D$13,2,FALSE)*(VLOOKUP('Matriz Nº2 Análisis'!H785,'Tabla 2-3-4-5'!$C$11:$D$13,2,FALSE)))&lt;3,"BAJO",IF((VLOOKUP(G785,'Tabla 2-3-4-5'!$C$11:$D$13,2,FALSE)*(VLOOKUP('Matriz Nº2 Análisis'!H785,'Tabla 2-3-4-5'!$C$11:$D$13,2,FALSE)))&gt;5,"ALTO","MEDIO")),"")</f>
        <v/>
      </c>
      <c r="J785" s="2"/>
      <c r="K785" s="3"/>
      <c r="N785" s="3"/>
      <c r="O785" s="3"/>
      <c r="P785" s="3"/>
      <c r="Q785" s="3"/>
      <c r="R785" s="3"/>
      <c r="S785" s="3"/>
      <c r="T785" s="3"/>
      <c r="U785" s="3"/>
      <c r="V785" s="3"/>
      <c r="W785" s="3"/>
      <c r="X785" s="3"/>
      <c r="Y785" s="3"/>
      <c r="Z785" s="3"/>
      <c r="AA785" s="3"/>
      <c r="AB785" s="3"/>
      <c r="AC785" s="3"/>
    </row>
    <row r="786" spans="1:29" ht="83.25" customHeight="1" x14ac:dyDescent="0.35">
      <c r="A786" s="119" t="str">
        <f>'Matriz Nº1 Identificación'!A786</f>
        <v>87. 3</v>
      </c>
      <c r="B786" s="120" t="str">
        <f>IF('Matriz Nº1 Identificación'!B786&lt;&gt;"",'Matriz Nº1 Identificación'!F786,"")</f>
        <v/>
      </c>
      <c r="C786" s="127"/>
      <c r="D786" s="127"/>
      <c r="E786" s="120" t="str">
        <f>IFERROR(IF((VLOOKUP(C786,'Tabla 2-3-4-5'!$C$11:$D$13,2,FALSE)*(VLOOKUP('Matriz Nº2 Análisis'!D786,'Tabla 2-3-4-5'!$C$11:$D$13,2,FALSE)))&lt;3,"BAJO",IF((VLOOKUP(C786,'Tabla 2-3-4-5'!$C$11:$D$13,2,FALSE)*(VLOOKUP('Matriz Nº2 Análisis'!D786,'Tabla 2-3-4-5'!$C$11:$D$13,2,FALSE)))&gt;5,"ALTO","MEDIO")),"")</f>
        <v/>
      </c>
      <c r="F786" s="121" t="str">
        <f>IF(B786&lt;&gt;"",'Matriz Nº1 Identificación'!E786,"")</f>
        <v/>
      </c>
      <c r="G786" s="127"/>
      <c r="H786" s="127"/>
      <c r="I786" s="120" t="str">
        <f>IFERROR(IF((VLOOKUP(G786,'Tabla 2-3-4-5'!$C$11:$D$13,2,FALSE)*(VLOOKUP('Matriz Nº2 Análisis'!H786,'Tabla 2-3-4-5'!$C$11:$D$13,2,FALSE)))&lt;3,"BAJO",IF((VLOOKUP(G786,'Tabla 2-3-4-5'!$C$11:$D$13,2,FALSE)*(VLOOKUP('Matriz Nº2 Análisis'!H786,'Tabla 2-3-4-5'!$C$11:$D$13,2,FALSE)))&gt;5,"ALTO","MEDIO")),"")</f>
        <v/>
      </c>
      <c r="J786" s="2"/>
      <c r="K786" s="3"/>
      <c r="N786" s="3"/>
      <c r="O786" s="3"/>
      <c r="P786" s="3"/>
      <c r="Q786" s="3"/>
      <c r="R786" s="3"/>
      <c r="S786" s="3"/>
      <c r="T786" s="3"/>
      <c r="U786" s="3"/>
      <c r="V786" s="3"/>
      <c r="W786" s="3"/>
      <c r="X786" s="3"/>
      <c r="Y786" s="3"/>
      <c r="Z786" s="3"/>
      <c r="AA786" s="3"/>
      <c r="AB786" s="3"/>
      <c r="AC786" s="3"/>
    </row>
    <row r="787" spans="1:29" ht="83.25" customHeight="1" x14ac:dyDescent="0.35">
      <c r="A787" s="119" t="str">
        <f>'Matriz Nº1 Identificación'!A787</f>
        <v>87. 4</v>
      </c>
      <c r="B787" s="120" t="str">
        <f>IF('Matriz Nº1 Identificación'!B787&lt;&gt;"",'Matriz Nº1 Identificación'!F787,"")</f>
        <v/>
      </c>
      <c r="C787" s="127"/>
      <c r="D787" s="127"/>
      <c r="E787" s="120" t="str">
        <f>IFERROR(IF((VLOOKUP(C787,'Tabla 2-3-4-5'!$C$11:$D$13,2,FALSE)*(VLOOKUP('Matriz Nº2 Análisis'!D787,'Tabla 2-3-4-5'!$C$11:$D$13,2,FALSE)))&lt;3,"BAJO",IF((VLOOKUP(C787,'Tabla 2-3-4-5'!$C$11:$D$13,2,FALSE)*(VLOOKUP('Matriz Nº2 Análisis'!D787,'Tabla 2-3-4-5'!$C$11:$D$13,2,FALSE)))&gt;5,"ALTO","MEDIO")),"")</f>
        <v/>
      </c>
      <c r="F787" s="121" t="str">
        <f>IF(B787&lt;&gt;"",'Matriz Nº1 Identificación'!E787,"")</f>
        <v/>
      </c>
      <c r="G787" s="127"/>
      <c r="H787" s="127"/>
      <c r="I787" s="120" t="str">
        <f>IFERROR(IF((VLOOKUP(G787,'Tabla 2-3-4-5'!$C$11:$D$13,2,FALSE)*(VLOOKUP('Matriz Nº2 Análisis'!H787,'Tabla 2-3-4-5'!$C$11:$D$13,2,FALSE)))&lt;3,"BAJO",IF((VLOOKUP(G787,'Tabla 2-3-4-5'!$C$11:$D$13,2,FALSE)*(VLOOKUP('Matriz Nº2 Análisis'!H787,'Tabla 2-3-4-5'!$C$11:$D$13,2,FALSE)))&gt;5,"ALTO","MEDIO")),"")</f>
        <v/>
      </c>
      <c r="J787" s="2"/>
      <c r="K787" s="3"/>
      <c r="N787" s="3"/>
      <c r="O787" s="3"/>
      <c r="P787" s="3"/>
      <c r="Q787" s="3"/>
      <c r="R787" s="3"/>
      <c r="S787" s="3"/>
      <c r="T787" s="3"/>
      <c r="U787" s="3"/>
      <c r="V787" s="3"/>
      <c r="W787" s="3"/>
      <c r="X787" s="3"/>
      <c r="Y787" s="3"/>
      <c r="Z787" s="3"/>
      <c r="AA787" s="3"/>
      <c r="AB787" s="3"/>
      <c r="AC787" s="3"/>
    </row>
    <row r="788" spans="1:29" ht="83.25" customHeight="1" x14ac:dyDescent="0.35">
      <c r="A788" s="119" t="str">
        <f>'Matriz Nº1 Identificación'!A788</f>
        <v>87. 5</v>
      </c>
      <c r="B788" s="120" t="str">
        <f>IF('Matriz Nº1 Identificación'!B788&lt;&gt;"",'Matriz Nº1 Identificación'!F788,"")</f>
        <v/>
      </c>
      <c r="C788" s="127"/>
      <c r="D788" s="127"/>
      <c r="E788" s="120" t="str">
        <f>IFERROR(IF((VLOOKUP(C788,'Tabla 2-3-4-5'!$C$11:$D$13,2,FALSE)*(VLOOKUP('Matriz Nº2 Análisis'!D788,'Tabla 2-3-4-5'!$C$11:$D$13,2,FALSE)))&lt;3,"BAJO",IF((VLOOKUP(C788,'Tabla 2-3-4-5'!$C$11:$D$13,2,FALSE)*(VLOOKUP('Matriz Nº2 Análisis'!D788,'Tabla 2-3-4-5'!$C$11:$D$13,2,FALSE)))&gt;5,"ALTO","MEDIO")),"")</f>
        <v/>
      </c>
      <c r="F788" s="121" t="str">
        <f>IF(B788&lt;&gt;"",'Matriz Nº1 Identificación'!E788,"")</f>
        <v/>
      </c>
      <c r="G788" s="127"/>
      <c r="H788" s="127"/>
      <c r="I788" s="120" t="str">
        <f>IFERROR(IF((VLOOKUP(G788,'Tabla 2-3-4-5'!$C$11:$D$13,2,FALSE)*(VLOOKUP('Matriz Nº2 Análisis'!H788,'Tabla 2-3-4-5'!$C$11:$D$13,2,FALSE)))&lt;3,"BAJO",IF((VLOOKUP(G788,'Tabla 2-3-4-5'!$C$11:$D$13,2,FALSE)*(VLOOKUP('Matriz Nº2 Análisis'!H788,'Tabla 2-3-4-5'!$C$11:$D$13,2,FALSE)))&gt;5,"ALTO","MEDIO")),"")</f>
        <v/>
      </c>
      <c r="J788" s="2"/>
      <c r="K788" s="3"/>
      <c r="N788" s="3"/>
      <c r="O788" s="3"/>
      <c r="P788" s="3"/>
      <c r="Q788" s="3"/>
      <c r="R788" s="3"/>
      <c r="S788" s="3"/>
      <c r="T788" s="3"/>
      <c r="U788" s="3"/>
      <c r="V788" s="3"/>
      <c r="W788" s="3"/>
      <c r="X788" s="3"/>
      <c r="Y788" s="3"/>
      <c r="Z788" s="3"/>
      <c r="AA788" s="3"/>
      <c r="AB788" s="3"/>
      <c r="AC788" s="3"/>
    </row>
    <row r="789" spans="1:29" ht="83.25" customHeight="1" x14ac:dyDescent="0.35">
      <c r="A789" s="119" t="str">
        <f>'Matriz Nº1 Identificación'!A789</f>
        <v>87. 6</v>
      </c>
      <c r="B789" s="120" t="str">
        <f>IF('Matriz Nº1 Identificación'!B789&lt;&gt;"",'Matriz Nº1 Identificación'!F789,"")</f>
        <v/>
      </c>
      <c r="C789" s="127"/>
      <c r="D789" s="127"/>
      <c r="E789" s="120" t="str">
        <f>IFERROR(IF((VLOOKUP(C789,'Tabla 2-3-4-5'!$C$11:$D$13,2,FALSE)*(VLOOKUP('Matriz Nº2 Análisis'!D789,'Tabla 2-3-4-5'!$C$11:$D$13,2,FALSE)))&lt;3,"BAJO",IF((VLOOKUP(C789,'Tabla 2-3-4-5'!$C$11:$D$13,2,FALSE)*(VLOOKUP('Matriz Nº2 Análisis'!D789,'Tabla 2-3-4-5'!$C$11:$D$13,2,FALSE)))&gt;5,"ALTO","MEDIO")),"")</f>
        <v/>
      </c>
      <c r="F789" s="121" t="str">
        <f>IF(B789&lt;&gt;"",'Matriz Nº1 Identificación'!E789,"")</f>
        <v/>
      </c>
      <c r="G789" s="127"/>
      <c r="H789" s="127"/>
      <c r="I789" s="120" t="str">
        <f>IFERROR(IF((VLOOKUP(G789,'Tabla 2-3-4-5'!$C$11:$D$13,2,FALSE)*(VLOOKUP('Matriz Nº2 Análisis'!H789,'Tabla 2-3-4-5'!$C$11:$D$13,2,FALSE)))&lt;3,"BAJO",IF((VLOOKUP(G789,'Tabla 2-3-4-5'!$C$11:$D$13,2,FALSE)*(VLOOKUP('Matriz Nº2 Análisis'!H789,'Tabla 2-3-4-5'!$C$11:$D$13,2,FALSE)))&gt;5,"ALTO","MEDIO")),"")</f>
        <v/>
      </c>
      <c r="J789" s="2"/>
      <c r="K789" s="3"/>
      <c r="N789" s="3"/>
      <c r="O789" s="3"/>
      <c r="P789" s="3"/>
      <c r="Q789" s="3"/>
      <c r="R789" s="3"/>
      <c r="S789" s="3"/>
      <c r="T789" s="3"/>
      <c r="U789" s="3"/>
      <c r="V789" s="3"/>
      <c r="W789" s="3"/>
      <c r="X789" s="3"/>
      <c r="Y789" s="3"/>
      <c r="Z789" s="3"/>
      <c r="AA789" s="3"/>
      <c r="AB789" s="3"/>
      <c r="AC789" s="3"/>
    </row>
    <row r="790" spans="1:29" ht="83.25" customHeight="1" thickBot="1" x14ac:dyDescent="0.4">
      <c r="A790" s="119" t="str">
        <f>'Matriz Nº1 Identificación'!A790</f>
        <v>87. 7</v>
      </c>
      <c r="B790" s="120" t="str">
        <f>IF('Matriz Nº1 Identificación'!B790&lt;&gt;"",'Matriz Nº1 Identificación'!F790,"")</f>
        <v/>
      </c>
      <c r="C790" s="127"/>
      <c r="D790" s="127"/>
      <c r="E790" s="120" t="str">
        <f>IFERROR(IF((VLOOKUP(C790,'Tabla 2-3-4-5'!$C$11:$D$13,2,FALSE)*(VLOOKUP('Matriz Nº2 Análisis'!D790,'Tabla 2-3-4-5'!$C$11:$D$13,2,FALSE)))&lt;3,"BAJO",IF((VLOOKUP(C790,'Tabla 2-3-4-5'!$C$11:$D$13,2,FALSE)*(VLOOKUP('Matriz Nº2 Análisis'!D790,'Tabla 2-3-4-5'!$C$11:$D$13,2,FALSE)))&gt;5,"ALTO","MEDIO")),"")</f>
        <v/>
      </c>
      <c r="F790" s="121" t="str">
        <f>IF(B790&lt;&gt;"",'Matriz Nº1 Identificación'!E790,"")</f>
        <v/>
      </c>
      <c r="G790" s="127"/>
      <c r="H790" s="127"/>
      <c r="I790" s="120" t="str">
        <f>IFERROR(IF((VLOOKUP(G790,'Tabla 2-3-4-5'!$C$11:$D$13,2,FALSE)*(VLOOKUP('Matriz Nº2 Análisis'!H790,'Tabla 2-3-4-5'!$C$11:$D$13,2,FALSE)))&lt;3,"BAJO",IF((VLOOKUP(G790,'Tabla 2-3-4-5'!$C$11:$D$13,2,FALSE)*(VLOOKUP('Matriz Nº2 Análisis'!H790,'Tabla 2-3-4-5'!$C$11:$D$13,2,FALSE)))&gt;5,"ALTO","MEDIO")),"")</f>
        <v/>
      </c>
      <c r="J790" s="2"/>
      <c r="K790" s="3"/>
      <c r="N790" s="3"/>
      <c r="O790" s="3"/>
      <c r="P790" s="3"/>
      <c r="Q790" s="3"/>
      <c r="R790" s="3"/>
      <c r="S790" s="3"/>
      <c r="T790" s="3"/>
      <c r="U790" s="3"/>
      <c r="V790" s="3"/>
      <c r="W790" s="3"/>
      <c r="X790" s="3"/>
      <c r="Y790" s="3"/>
      <c r="Z790" s="3"/>
      <c r="AA790" s="3"/>
      <c r="AB790" s="3"/>
      <c r="AC790" s="3"/>
    </row>
    <row r="791" spans="1:29" ht="39.9" customHeight="1" thickBot="1" x14ac:dyDescent="0.4">
      <c r="A791" s="181" t="str">
        <f>'Matriz Nº1 Identificación'!A791</f>
        <v xml:space="preserve">Objetivo Estratégico: </v>
      </c>
      <c r="B791" s="477">
        <f>+'Matriz Nº1 Identificación'!B791:H791</f>
        <v>0</v>
      </c>
      <c r="C791" s="478"/>
      <c r="D791" s="478"/>
      <c r="E791" s="478"/>
      <c r="F791" s="478"/>
      <c r="G791" s="478"/>
      <c r="H791" s="478"/>
      <c r="I791" s="479"/>
      <c r="J791" s="117"/>
    </row>
    <row r="792" spans="1:29" ht="39.9" customHeight="1" x14ac:dyDescent="0.35">
      <c r="A792" s="182" t="str">
        <f>'Matriz Nº1 Identificación'!A792</f>
        <v>Objetivo táctico</v>
      </c>
      <c r="B792" s="480" t="str">
        <f>+'Matriz Nº1 Identificación'!B792:H792</f>
        <v xml:space="preserve">88. </v>
      </c>
      <c r="C792" s="481"/>
      <c r="D792" s="481"/>
      <c r="E792" s="481"/>
      <c r="F792" s="481"/>
      <c r="G792" s="481"/>
      <c r="H792" s="481"/>
      <c r="I792" s="482"/>
      <c r="J792" s="117"/>
    </row>
    <row r="793" spans="1:29" ht="83.25" customHeight="1" x14ac:dyDescent="0.35">
      <c r="A793" s="119" t="str">
        <f>'Matriz Nº1 Identificación'!A793</f>
        <v>88. 1</v>
      </c>
      <c r="B793" s="120" t="str">
        <f>IF('Matriz Nº1 Identificación'!B793&lt;&gt;"",'Matriz Nº1 Identificación'!F793,"")</f>
        <v/>
      </c>
      <c r="C793" s="127"/>
      <c r="D793" s="127"/>
      <c r="E793" s="120" t="str">
        <f>IFERROR(IF((VLOOKUP(C793,'Tabla 2-3-4-5'!$C$11:$D$13,2,FALSE)*(VLOOKUP('Matriz Nº2 Análisis'!D793,'Tabla 2-3-4-5'!$C$11:$D$13,2,FALSE)))&lt;3,"BAJO",IF((VLOOKUP(C793,'Tabla 2-3-4-5'!$C$11:$D$13,2,FALSE)*(VLOOKUP('Matriz Nº2 Análisis'!D793,'Tabla 2-3-4-5'!$C$11:$D$13,2,FALSE)))&gt;5,"ALTO","MEDIO")),"")</f>
        <v/>
      </c>
      <c r="F793" s="121" t="str">
        <f>IF(B793&lt;&gt;"",'Matriz Nº1 Identificación'!E793,"")</f>
        <v/>
      </c>
      <c r="G793" s="127"/>
      <c r="H793" s="127"/>
      <c r="I793" s="120" t="str">
        <f>IFERROR(IF((VLOOKUP(G793,'Tabla 2-3-4-5'!$C$11:$D$13,2,FALSE)*(VLOOKUP('Matriz Nº2 Análisis'!H793,'Tabla 2-3-4-5'!$C$11:$D$13,2,FALSE)))&lt;3,"BAJO",IF((VLOOKUP(G793,'Tabla 2-3-4-5'!$C$11:$D$13,2,FALSE)*(VLOOKUP('Matriz Nº2 Análisis'!H793,'Tabla 2-3-4-5'!$C$11:$D$13,2,FALSE)))&gt;5,"ALTO","MEDIO")),"")</f>
        <v/>
      </c>
      <c r="J793" s="2"/>
      <c r="K793" s="3"/>
      <c r="N793" s="3"/>
      <c r="O793" s="3"/>
      <c r="P793" s="3"/>
      <c r="Q793" s="3"/>
      <c r="R793" s="3"/>
      <c r="S793" s="3"/>
      <c r="T793" s="3"/>
      <c r="U793" s="3"/>
      <c r="V793" s="3"/>
      <c r="W793" s="3"/>
      <c r="X793" s="3"/>
      <c r="Y793" s="3"/>
      <c r="Z793" s="3"/>
      <c r="AA793" s="3"/>
      <c r="AB793" s="3"/>
      <c r="AC793" s="3"/>
    </row>
    <row r="794" spans="1:29" ht="83.25" customHeight="1" x14ac:dyDescent="0.35">
      <c r="A794" s="119" t="str">
        <f>'Matriz Nº1 Identificación'!A794</f>
        <v>88. 2</v>
      </c>
      <c r="B794" s="120" t="str">
        <f>IF('Matriz Nº1 Identificación'!B794&lt;&gt;"",'Matriz Nº1 Identificación'!F794,"")</f>
        <v/>
      </c>
      <c r="C794" s="127"/>
      <c r="D794" s="127"/>
      <c r="E794" s="120" t="str">
        <f>IFERROR(IF((VLOOKUP(C794,'Tabla 2-3-4-5'!$C$11:$D$13,2,FALSE)*(VLOOKUP('Matriz Nº2 Análisis'!D794,'Tabla 2-3-4-5'!$C$11:$D$13,2,FALSE)))&lt;3,"BAJO",IF((VLOOKUP(C794,'Tabla 2-3-4-5'!$C$11:$D$13,2,FALSE)*(VLOOKUP('Matriz Nº2 Análisis'!D794,'Tabla 2-3-4-5'!$C$11:$D$13,2,FALSE)))&gt;5,"ALTO","MEDIO")),"")</f>
        <v/>
      </c>
      <c r="F794" s="121" t="str">
        <f>IF(B794&lt;&gt;"",'Matriz Nº1 Identificación'!E794,"")</f>
        <v/>
      </c>
      <c r="G794" s="127"/>
      <c r="H794" s="127"/>
      <c r="I794" s="120" t="str">
        <f>IFERROR(IF((VLOOKUP(G794,'Tabla 2-3-4-5'!$C$11:$D$13,2,FALSE)*(VLOOKUP('Matriz Nº2 Análisis'!H794,'Tabla 2-3-4-5'!$C$11:$D$13,2,FALSE)))&lt;3,"BAJO",IF((VLOOKUP(G794,'Tabla 2-3-4-5'!$C$11:$D$13,2,FALSE)*(VLOOKUP('Matriz Nº2 Análisis'!H794,'Tabla 2-3-4-5'!$C$11:$D$13,2,FALSE)))&gt;5,"ALTO","MEDIO")),"")</f>
        <v/>
      </c>
      <c r="J794" s="2"/>
      <c r="K794" s="3"/>
      <c r="N794" s="3"/>
      <c r="O794" s="3"/>
      <c r="P794" s="3"/>
      <c r="Q794" s="3"/>
      <c r="R794" s="3"/>
      <c r="S794" s="3"/>
      <c r="T794" s="3"/>
      <c r="U794" s="3"/>
      <c r="V794" s="3"/>
      <c r="W794" s="3"/>
      <c r="X794" s="3"/>
      <c r="Y794" s="3"/>
      <c r="Z794" s="3"/>
      <c r="AA794" s="3"/>
      <c r="AB794" s="3"/>
      <c r="AC794" s="3"/>
    </row>
    <row r="795" spans="1:29" ht="83.25" customHeight="1" x14ac:dyDescent="0.35">
      <c r="A795" s="119" t="str">
        <f>'Matriz Nº1 Identificación'!A795</f>
        <v>88. 3</v>
      </c>
      <c r="B795" s="120" t="str">
        <f>IF('Matriz Nº1 Identificación'!B795&lt;&gt;"",'Matriz Nº1 Identificación'!F795,"")</f>
        <v/>
      </c>
      <c r="C795" s="127"/>
      <c r="D795" s="127"/>
      <c r="E795" s="120" t="str">
        <f>IFERROR(IF((VLOOKUP(C795,'Tabla 2-3-4-5'!$C$11:$D$13,2,FALSE)*(VLOOKUP('Matriz Nº2 Análisis'!D795,'Tabla 2-3-4-5'!$C$11:$D$13,2,FALSE)))&lt;3,"BAJO",IF((VLOOKUP(C795,'Tabla 2-3-4-5'!$C$11:$D$13,2,FALSE)*(VLOOKUP('Matriz Nº2 Análisis'!D795,'Tabla 2-3-4-5'!$C$11:$D$13,2,FALSE)))&gt;5,"ALTO","MEDIO")),"")</f>
        <v/>
      </c>
      <c r="F795" s="121" t="str">
        <f>IF(B795&lt;&gt;"",'Matriz Nº1 Identificación'!E795,"")</f>
        <v/>
      </c>
      <c r="G795" s="127"/>
      <c r="H795" s="127"/>
      <c r="I795" s="120" t="str">
        <f>IFERROR(IF((VLOOKUP(G795,'Tabla 2-3-4-5'!$C$11:$D$13,2,FALSE)*(VLOOKUP('Matriz Nº2 Análisis'!H795,'Tabla 2-3-4-5'!$C$11:$D$13,2,FALSE)))&lt;3,"BAJO",IF((VLOOKUP(G795,'Tabla 2-3-4-5'!$C$11:$D$13,2,FALSE)*(VLOOKUP('Matriz Nº2 Análisis'!H795,'Tabla 2-3-4-5'!$C$11:$D$13,2,FALSE)))&gt;5,"ALTO","MEDIO")),"")</f>
        <v/>
      </c>
      <c r="J795" s="2"/>
      <c r="K795" s="3"/>
      <c r="N795" s="3"/>
      <c r="O795" s="3"/>
      <c r="P795" s="3"/>
      <c r="Q795" s="3"/>
      <c r="R795" s="3"/>
      <c r="S795" s="3"/>
      <c r="T795" s="3"/>
      <c r="U795" s="3"/>
      <c r="V795" s="3"/>
      <c r="W795" s="3"/>
      <c r="X795" s="3"/>
      <c r="Y795" s="3"/>
      <c r="Z795" s="3"/>
      <c r="AA795" s="3"/>
      <c r="AB795" s="3"/>
      <c r="AC795" s="3"/>
    </row>
    <row r="796" spans="1:29" ht="83.25" customHeight="1" x14ac:dyDescent="0.35">
      <c r="A796" s="119" t="str">
        <f>'Matriz Nº1 Identificación'!A796</f>
        <v>88. 4</v>
      </c>
      <c r="B796" s="120" t="str">
        <f>IF('Matriz Nº1 Identificación'!B796&lt;&gt;"",'Matriz Nº1 Identificación'!F796,"")</f>
        <v/>
      </c>
      <c r="C796" s="127"/>
      <c r="D796" s="127"/>
      <c r="E796" s="120" t="str">
        <f>IFERROR(IF((VLOOKUP(C796,'Tabla 2-3-4-5'!$C$11:$D$13,2,FALSE)*(VLOOKUP('Matriz Nº2 Análisis'!D796,'Tabla 2-3-4-5'!$C$11:$D$13,2,FALSE)))&lt;3,"BAJO",IF((VLOOKUP(C796,'Tabla 2-3-4-5'!$C$11:$D$13,2,FALSE)*(VLOOKUP('Matriz Nº2 Análisis'!D796,'Tabla 2-3-4-5'!$C$11:$D$13,2,FALSE)))&gt;5,"ALTO","MEDIO")),"")</f>
        <v/>
      </c>
      <c r="F796" s="121" t="str">
        <f>IF(B796&lt;&gt;"",'Matriz Nº1 Identificación'!E796,"")</f>
        <v/>
      </c>
      <c r="G796" s="127"/>
      <c r="H796" s="127"/>
      <c r="I796" s="120" t="str">
        <f>IFERROR(IF((VLOOKUP(G796,'Tabla 2-3-4-5'!$C$11:$D$13,2,FALSE)*(VLOOKUP('Matriz Nº2 Análisis'!H796,'Tabla 2-3-4-5'!$C$11:$D$13,2,FALSE)))&lt;3,"BAJO",IF((VLOOKUP(G796,'Tabla 2-3-4-5'!$C$11:$D$13,2,FALSE)*(VLOOKUP('Matriz Nº2 Análisis'!H796,'Tabla 2-3-4-5'!$C$11:$D$13,2,FALSE)))&gt;5,"ALTO","MEDIO")),"")</f>
        <v/>
      </c>
      <c r="J796" s="2"/>
      <c r="K796" s="3"/>
      <c r="N796" s="3"/>
      <c r="O796" s="3"/>
      <c r="P796" s="3"/>
      <c r="Q796" s="3"/>
      <c r="R796" s="3"/>
      <c r="S796" s="3"/>
      <c r="T796" s="3"/>
      <c r="U796" s="3"/>
      <c r="V796" s="3"/>
      <c r="W796" s="3"/>
      <c r="X796" s="3"/>
      <c r="Y796" s="3"/>
      <c r="Z796" s="3"/>
      <c r="AA796" s="3"/>
      <c r="AB796" s="3"/>
      <c r="AC796" s="3"/>
    </row>
    <row r="797" spans="1:29" ht="83.25" customHeight="1" x14ac:dyDescent="0.35">
      <c r="A797" s="119" t="str">
        <f>'Matriz Nº1 Identificación'!A797</f>
        <v>88. 5</v>
      </c>
      <c r="B797" s="120" t="str">
        <f>IF('Matriz Nº1 Identificación'!B797&lt;&gt;"",'Matriz Nº1 Identificación'!F797,"")</f>
        <v/>
      </c>
      <c r="C797" s="127"/>
      <c r="D797" s="127"/>
      <c r="E797" s="120" t="str">
        <f>IFERROR(IF((VLOOKUP(C797,'Tabla 2-3-4-5'!$C$11:$D$13,2,FALSE)*(VLOOKUP('Matriz Nº2 Análisis'!D797,'Tabla 2-3-4-5'!$C$11:$D$13,2,FALSE)))&lt;3,"BAJO",IF((VLOOKUP(C797,'Tabla 2-3-4-5'!$C$11:$D$13,2,FALSE)*(VLOOKUP('Matriz Nº2 Análisis'!D797,'Tabla 2-3-4-5'!$C$11:$D$13,2,FALSE)))&gt;5,"ALTO","MEDIO")),"")</f>
        <v/>
      </c>
      <c r="F797" s="121" t="str">
        <f>IF(B797&lt;&gt;"",'Matriz Nº1 Identificación'!E797,"")</f>
        <v/>
      </c>
      <c r="G797" s="127"/>
      <c r="H797" s="127"/>
      <c r="I797" s="120" t="str">
        <f>IFERROR(IF((VLOOKUP(G797,'Tabla 2-3-4-5'!$C$11:$D$13,2,FALSE)*(VLOOKUP('Matriz Nº2 Análisis'!H797,'Tabla 2-3-4-5'!$C$11:$D$13,2,FALSE)))&lt;3,"BAJO",IF((VLOOKUP(G797,'Tabla 2-3-4-5'!$C$11:$D$13,2,FALSE)*(VLOOKUP('Matriz Nº2 Análisis'!H797,'Tabla 2-3-4-5'!$C$11:$D$13,2,FALSE)))&gt;5,"ALTO","MEDIO")),"")</f>
        <v/>
      </c>
      <c r="J797" s="2"/>
      <c r="K797" s="3"/>
      <c r="N797" s="3"/>
      <c r="O797" s="3"/>
      <c r="P797" s="3"/>
      <c r="Q797" s="3"/>
      <c r="R797" s="3"/>
      <c r="S797" s="3"/>
      <c r="T797" s="3"/>
      <c r="U797" s="3"/>
      <c r="V797" s="3"/>
      <c r="W797" s="3"/>
      <c r="X797" s="3"/>
      <c r="Y797" s="3"/>
      <c r="Z797" s="3"/>
      <c r="AA797" s="3"/>
      <c r="AB797" s="3"/>
      <c r="AC797" s="3"/>
    </row>
    <row r="798" spans="1:29" ht="83.25" customHeight="1" x14ac:dyDescent="0.35">
      <c r="A798" s="119" t="str">
        <f>'Matriz Nº1 Identificación'!A798</f>
        <v>88. 6</v>
      </c>
      <c r="B798" s="120" t="str">
        <f>IF('Matriz Nº1 Identificación'!B798&lt;&gt;"",'Matriz Nº1 Identificación'!F798,"")</f>
        <v/>
      </c>
      <c r="C798" s="127"/>
      <c r="D798" s="127"/>
      <c r="E798" s="120" t="str">
        <f>IFERROR(IF((VLOOKUP(C798,'Tabla 2-3-4-5'!$C$11:$D$13,2,FALSE)*(VLOOKUP('Matriz Nº2 Análisis'!D798,'Tabla 2-3-4-5'!$C$11:$D$13,2,FALSE)))&lt;3,"BAJO",IF((VLOOKUP(C798,'Tabla 2-3-4-5'!$C$11:$D$13,2,FALSE)*(VLOOKUP('Matriz Nº2 Análisis'!D798,'Tabla 2-3-4-5'!$C$11:$D$13,2,FALSE)))&gt;5,"ALTO","MEDIO")),"")</f>
        <v/>
      </c>
      <c r="F798" s="121" t="str">
        <f>IF(B798&lt;&gt;"",'Matriz Nº1 Identificación'!E798,"")</f>
        <v/>
      </c>
      <c r="G798" s="127"/>
      <c r="H798" s="127"/>
      <c r="I798" s="120" t="str">
        <f>IFERROR(IF((VLOOKUP(G798,'Tabla 2-3-4-5'!$C$11:$D$13,2,FALSE)*(VLOOKUP('Matriz Nº2 Análisis'!H798,'Tabla 2-3-4-5'!$C$11:$D$13,2,FALSE)))&lt;3,"BAJO",IF((VLOOKUP(G798,'Tabla 2-3-4-5'!$C$11:$D$13,2,FALSE)*(VLOOKUP('Matriz Nº2 Análisis'!H798,'Tabla 2-3-4-5'!$C$11:$D$13,2,FALSE)))&gt;5,"ALTO","MEDIO")),"")</f>
        <v/>
      </c>
      <c r="J798" s="2"/>
      <c r="K798" s="3"/>
      <c r="N798" s="3"/>
      <c r="O798" s="3"/>
      <c r="P798" s="3"/>
      <c r="Q798" s="3"/>
      <c r="R798" s="3"/>
      <c r="S798" s="3"/>
      <c r="T798" s="3"/>
      <c r="U798" s="3"/>
      <c r="V798" s="3"/>
      <c r="W798" s="3"/>
      <c r="X798" s="3"/>
      <c r="Y798" s="3"/>
      <c r="Z798" s="3"/>
      <c r="AA798" s="3"/>
      <c r="AB798" s="3"/>
      <c r="AC798" s="3"/>
    </row>
    <row r="799" spans="1:29" ht="83.25" customHeight="1" thickBot="1" x14ac:dyDescent="0.4">
      <c r="A799" s="119" t="str">
        <f>'Matriz Nº1 Identificación'!A799</f>
        <v>88. 7</v>
      </c>
      <c r="B799" s="120" t="str">
        <f>IF('Matriz Nº1 Identificación'!B799&lt;&gt;"",'Matriz Nº1 Identificación'!F799,"")</f>
        <v/>
      </c>
      <c r="C799" s="127"/>
      <c r="D799" s="127"/>
      <c r="E799" s="120" t="str">
        <f>IFERROR(IF((VLOOKUP(C799,'Tabla 2-3-4-5'!$C$11:$D$13,2,FALSE)*(VLOOKUP('Matriz Nº2 Análisis'!D799,'Tabla 2-3-4-5'!$C$11:$D$13,2,FALSE)))&lt;3,"BAJO",IF((VLOOKUP(C799,'Tabla 2-3-4-5'!$C$11:$D$13,2,FALSE)*(VLOOKUP('Matriz Nº2 Análisis'!D799,'Tabla 2-3-4-5'!$C$11:$D$13,2,FALSE)))&gt;5,"ALTO","MEDIO")),"")</f>
        <v/>
      </c>
      <c r="F799" s="121" t="str">
        <f>IF(B799&lt;&gt;"",'Matriz Nº1 Identificación'!E799,"")</f>
        <v/>
      </c>
      <c r="G799" s="127"/>
      <c r="H799" s="127"/>
      <c r="I799" s="120" t="str">
        <f>IFERROR(IF((VLOOKUP(G799,'Tabla 2-3-4-5'!$C$11:$D$13,2,FALSE)*(VLOOKUP('Matriz Nº2 Análisis'!H799,'Tabla 2-3-4-5'!$C$11:$D$13,2,FALSE)))&lt;3,"BAJO",IF((VLOOKUP(G799,'Tabla 2-3-4-5'!$C$11:$D$13,2,FALSE)*(VLOOKUP('Matriz Nº2 Análisis'!H799,'Tabla 2-3-4-5'!$C$11:$D$13,2,FALSE)))&gt;5,"ALTO","MEDIO")),"")</f>
        <v/>
      </c>
      <c r="J799" s="2"/>
      <c r="K799" s="3"/>
      <c r="N799" s="3"/>
      <c r="O799" s="3"/>
      <c r="P799" s="3"/>
      <c r="Q799" s="3"/>
      <c r="R799" s="3"/>
      <c r="S799" s="3"/>
      <c r="T799" s="3"/>
      <c r="U799" s="3"/>
      <c r="V799" s="3"/>
      <c r="W799" s="3"/>
      <c r="X799" s="3"/>
      <c r="Y799" s="3"/>
      <c r="Z799" s="3"/>
      <c r="AA799" s="3"/>
      <c r="AB799" s="3"/>
      <c r="AC799" s="3"/>
    </row>
    <row r="800" spans="1:29" ht="39.9" customHeight="1" thickBot="1" x14ac:dyDescent="0.4">
      <c r="A800" s="181" t="str">
        <f>'Matriz Nº1 Identificación'!A800</f>
        <v xml:space="preserve">Objetivo Estratégico: </v>
      </c>
      <c r="B800" s="477">
        <f>+'Matriz Nº1 Identificación'!B800:H800</f>
        <v>0</v>
      </c>
      <c r="C800" s="478"/>
      <c r="D800" s="478"/>
      <c r="E800" s="478"/>
      <c r="F800" s="478"/>
      <c r="G800" s="478"/>
      <c r="H800" s="478"/>
      <c r="I800" s="479"/>
      <c r="J800" s="117"/>
    </row>
    <row r="801" spans="1:29" ht="39.9" customHeight="1" x14ac:dyDescent="0.35">
      <c r="A801" s="182" t="str">
        <f>'Matriz Nº1 Identificación'!A801</f>
        <v>Objetivo táctico</v>
      </c>
      <c r="B801" s="480" t="str">
        <f>+'Matriz Nº1 Identificación'!B801:H801</f>
        <v xml:space="preserve">89. </v>
      </c>
      <c r="C801" s="481"/>
      <c r="D801" s="481"/>
      <c r="E801" s="481"/>
      <c r="F801" s="481"/>
      <c r="G801" s="481"/>
      <c r="H801" s="481"/>
      <c r="I801" s="482"/>
      <c r="J801" s="117"/>
    </row>
    <row r="802" spans="1:29" ht="83.25" customHeight="1" x14ac:dyDescent="0.35">
      <c r="A802" s="119" t="str">
        <f>'Matriz Nº1 Identificación'!A802</f>
        <v>89. 1</v>
      </c>
      <c r="B802" s="120" t="str">
        <f>IF('Matriz Nº1 Identificación'!B802&lt;&gt;"",'Matriz Nº1 Identificación'!F802,"")</f>
        <v/>
      </c>
      <c r="C802" s="127"/>
      <c r="D802" s="127"/>
      <c r="E802" s="120" t="str">
        <f>IFERROR(IF((VLOOKUP(C802,'Tabla 2-3-4-5'!$C$11:$D$13,2,FALSE)*(VLOOKUP('Matriz Nº2 Análisis'!D802,'Tabla 2-3-4-5'!$C$11:$D$13,2,FALSE)))&lt;3,"BAJO",IF((VLOOKUP(C802,'Tabla 2-3-4-5'!$C$11:$D$13,2,FALSE)*(VLOOKUP('Matriz Nº2 Análisis'!D802,'Tabla 2-3-4-5'!$C$11:$D$13,2,FALSE)))&gt;5,"ALTO","MEDIO")),"")</f>
        <v/>
      </c>
      <c r="F802" s="121" t="str">
        <f>IF(B802&lt;&gt;"",'Matriz Nº1 Identificación'!E802,"")</f>
        <v/>
      </c>
      <c r="G802" s="127"/>
      <c r="H802" s="127"/>
      <c r="I802" s="120" t="str">
        <f>IFERROR(IF((VLOOKUP(G802,'Tabla 2-3-4-5'!$C$11:$D$13,2,FALSE)*(VLOOKUP('Matriz Nº2 Análisis'!H802,'Tabla 2-3-4-5'!$C$11:$D$13,2,FALSE)))&lt;3,"BAJO",IF((VLOOKUP(G802,'Tabla 2-3-4-5'!$C$11:$D$13,2,FALSE)*(VLOOKUP('Matriz Nº2 Análisis'!H802,'Tabla 2-3-4-5'!$C$11:$D$13,2,FALSE)))&gt;5,"ALTO","MEDIO")),"")</f>
        <v/>
      </c>
      <c r="J802" s="2"/>
      <c r="K802" s="3"/>
      <c r="N802" s="3"/>
      <c r="O802" s="3"/>
      <c r="P802" s="3"/>
      <c r="Q802" s="3"/>
      <c r="R802" s="3"/>
      <c r="S802" s="3"/>
      <c r="T802" s="3"/>
      <c r="U802" s="3"/>
      <c r="V802" s="3"/>
      <c r="W802" s="3"/>
      <c r="X802" s="3"/>
      <c r="Y802" s="3"/>
      <c r="Z802" s="3"/>
      <c r="AA802" s="3"/>
      <c r="AB802" s="3"/>
      <c r="AC802" s="3"/>
    </row>
    <row r="803" spans="1:29" ht="83.25" customHeight="1" x14ac:dyDescent="0.35">
      <c r="A803" s="119" t="str">
        <f>'Matriz Nº1 Identificación'!A803</f>
        <v>89. 2</v>
      </c>
      <c r="B803" s="120" t="str">
        <f>IF('Matriz Nº1 Identificación'!B803&lt;&gt;"",'Matriz Nº1 Identificación'!F803,"")</f>
        <v/>
      </c>
      <c r="C803" s="127"/>
      <c r="D803" s="127"/>
      <c r="E803" s="120" t="str">
        <f>IFERROR(IF((VLOOKUP(C803,'Tabla 2-3-4-5'!$C$11:$D$13,2,FALSE)*(VLOOKUP('Matriz Nº2 Análisis'!D803,'Tabla 2-3-4-5'!$C$11:$D$13,2,FALSE)))&lt;3,"BAJO",IF((VLOOKUP(C803,'Tabla 2-3-4-5'!$C$11:$D$13,2,FALSE)*(VLOOKUP('Matriz Nº2 Análisis'!D803,'Tabla 2-3-4-5'!$C$11:$D$13,2,FALSE)))&gt;5,"ALTO","MEDIO")),"")</f>
        <v/>
      </c>
      <c r="F803" s="121" t="str">
        <f>IF(B803&lt;&gt;"",'Matriz Nº1 Identificación'!E803,"")</f>
        <v/>
      </c>
      <c r="G803" s="127"/>
      <c r="H803" s="127"/>
      <c r="I803" s="120" t="str">
        <f>IFERROR(IF((VLOOKUP(G803,'Tabla 2-3-4-5'!$C$11:$D$13,2,FALSE)*(VLOOKUP('Matriz Nº2 Análisis'!H803,'Tabla 2-3-4-5'!$C$11:$D$13,2,FALSE)))&lt;3,"BAJO",IF((VLOOKUP(G803,'Tabla 2-3-4-5'!$C$11:$D$13,2,FALSE)*(VLOOKUP('Matriz Nº2 Análisis'!H803,'Tabla 2-3-4-5'!$C$11:$D$13,2,FALSE)))&gt;5,"ALTO","MEDIO")),"")</f>
        <v/>
      </c>
      <c r="J803" s="2"/>
      <c r="K803" s="3"/>
      <c r="N803" s="3"/>
      <c r="O803" s="3"/>
      <c r="P803" s="3"/>
      <c r="Q803" s="3"/>
      <c r="R803" s="3"/>
      <c r="S803" s="3"/>
      <c r="T803" s="3"/>
      <c r="U803" s="3"/>
      <c r="V803" s="3"/>
      <c r="W803" s="3"/>
      <c r="X803" s="3"/>
      <c r="Y803" s="3"/>
      <c r="Z803" s="3"/>
      <c r="AA803" s="3"/>
      <c r="AB803" s="3"/>
      <c r="AC803" s="3"/>
    </row>
    <row r="804" spans="1:29" ht="83.25" customHeight="1" x14ac:dyDescent="0.35">
      <c r="A804" s="119" t="str">
        <f>'Matriz Nº1 Identificación'!A804</f>
        <v>89. 3</v>
      </c>
      <c r="B804" s="120" t="str">
        <f>IF('Matriz Nº1 Identificación'!B804&lt;&gt;"",'Matriz Nº1 Identificación'!F804,"")</f>
        <v/>
      </c>
      <c r="C804" s="127"/>
      <c r="D804" s="127"/>
      <c r="E804" s="120" t="str">
        <f>IFERROR(IF((VLOOKUP(C804,'Tabla 2-3-4-5'!$C$11:$D$13,2,FALSE)*(VLOOKUP('Matriz Nº2 Análisis'!D804,'Tabla 2-3-4-5'!$C$11:$D$13,2,FALSE)))&lt;3,"BAJO",IF((VLOOKUP(C804,'Tabla 2-3-4-5'!$C$11:$D$13,2,FALSE)*(VLOOKUP('Matriz Nº2 Análisis'!D804,'Tabla 2-3-4-5'!$C$11:$D$13,2,FALSE)))&gt;5,"ALTO","MEDIO")),"")</f>
        <v/>
      </c>
      <c r="F804" s="121" t="str">
        <f>IF(B804&lt;&gt;"",'Matriz Nº1 Identificación'!E804,"")</f>
        <v/>
      </c>
      <c r="G804" s="127"/>
      <c r="H804" s="127"/>
      <c r="I804" s="120" t="str">
        <f>IFERROR(IF((VLOOKUP(G804,'Tabla 2-3-4-5'!$C$11:$D$13,2,FALSE)*(VLOOKUP('Matriz Nº2 Análisis'!H804,'Tabla 2-3-4-5'!$C$11:$D$13,2,FALSE)))&lt;3,"BAJO",IF((VLOOKUP(G804,'Tabla 2-3-4-5'!$C$11:$D$13,2,FALSE)*(VLOOKUP('Matriz Nº2 Análisis'!H804,'Tabla 2-3-4-5'!$C$11:$D$13,2,FALSE)))&gt;5,"ALTO","MEDIO")),"")</f>
        <v/>
      </c>
      <c r="J804" s="2"/>
      <c r="K804" s="3"/>
      <c r="N804" s="3"/>
      <c r="O804" s="3"/>
      <c r="P804" s="3"/>
      <c r="Q804" s="3"/>
      <c r="R804" s="3"/>
      <c r="S804" s="3"/>
      <c r="T804" s="3"/>
      <c r="U804" s="3"/>
      <c r="V804" s="3"/>
      <c r="W804" s="3"/>
      <c r="X804" s="3"/>
      <c r="Y804" s="3"/>
      <c r="Z804" s="3"/>
      <c r="AA804" s="3"/>
      <c r="AB804" s="3"/>
      <c r="AC804" s="3"/>
    </row>
    <row r="805" spans="1:29" ht="83.25" customHeight="1" x14ac:dyDescent="0.35">
      <c r="A805" s="119" t="str">
        <f>'Matriz Nº1 Identificación'!A805</f>
        <v>89. 4</v>
      </c>
      <c r="B805" s="120" t="str">
        <f>IF('Matriz Nº1 Identificación'!B805&lt;&gt;"",'Matriz Nº1 Identificación'!F805,"")</f>
        <v/>
      </c>
      <c r="C805" s="127"/>
      <c r="D805" s="127"/>
      <c r="E805" s="120" t="str">
        <f>IFERROR(IF((VLOOKUP(C805,'Tabla 2-3-4-5'!$C$11:$D$13,2,FALSE)*(VLOOKUP('Matriz Nº2 Análisis'!D805,'Tabla 2-3-4-5'!$C$11:$D$13,2,FALSE)))&lt;3,"BAJO",IF((VLOOKUP(C805,'Tabla 2-3-4-5'!$C$11:$D$13,2,FALSE)*(VLOOKUP('Matriz Nº2 Análisis'!D805,'Tabla 2-3-4-5'!$C$11:$D$13,2,FALSE)))&gt;5,"ALTO","MEDIO")),"")</f>
        <v/>
      </c>
      <c r="F805" s="121" t="str">
        <f>IF(B805&lt;&gt;"",'Matriz Nº1 Identificación'!E805,"")</f>
        <v/>
      </c>
      <c r="G805" s="127"/>
      <c r="H805" s="127"/>
      <c r="I805" s="120" t="str">
        <f>IFERROR(IF((VLOOKUP(G805,'Tabla 2-3-4-5'!$C$11:$D$13,2,FALSE)*(VLOOKUP('Matriz Nº2 Análisis'!H805,'Tabla 2-3-4-5'!$C$11:$D$13,2,FALSE)))&lt;3,"BAJO",IF((VLOOKUP(G805,'Tabla 2-3-4-5'!$C$11:$D$13,2,FALSE)*(VLOOKUP('Matriz Nº2 Análisis'!H805,'Tabla 2-3-4-5'!$C$11:$D$13,2,FALSE)))&gt;5,"ALTO","MEDIO")),"")</f>
        <v/>
      </c>
      <c r="J805" s="2"/>
      <c r="K805" s="3"/>
      <c r="N805" s="3"/>
      <c r="O805" s="3"/>
      <c r="P805" s="3"/>
      <c r="Q805" s="3"/>
      <c r="R805" s="3"/>
      <c r="S805" s="3"/>
      <c r="T805" s="3"/>
      <c r="U805" s="3"/>
      <c r="V805" s="3"/>
      <c r="W805" s="3"/>
      <c r="X805" s="3"/>
      <c r="Y805" s="3"/>
      <c r="Z805" s="3"/>
      <c r="AA805" s="3"/>
      <c r="AB805" s="3"/>
      <c r="AC805" s="3"/>
    </row>
    <row r="806" spans="1:29" ht="83.25" customHeight="1" x14ac:dyDescent="0.35">
      <c r="A806" s="119" t="str">
        <f>'Matriz Nº1 Identificación'!A806</f>
        <v>89. 5</v>
      </c>
      <c r="B806" s="120" t="str">
        <f>IF('Matriz Nº1 Identificación'!B806&lt;&gt;"",'Matriz Nº1 Identificación'!F806,"")</f>
        <v/>
      </c>
      <c r="C806" s="127"/>
      <c r="D806" s="127"/>
      <c r="E806" s="120" t="str">
        <f>IFERROR(IF((VLOOKUP(C806,'Tabla 2-3-4-5'!$C$11:$D$13,2,FALSE)*(VLOOKUP('Matriz Nº2 Análisis'!D806,'Tabla 2-3-4-5'!$C$11:$D$13,2,FALSE)))&lt;3,"BAJO",IF((VLOOKUP(C806,'Tabla 2-3-4-5'!$C$11:$D$13,2,FALSE)*(VLOOKUP('Matriz Nº2 Análisis'!D806,'Tabla 2-3-4-5'!$C$11:$D$13,2,FALSE)))&gt;5,"ALTO","MEDIO")),"")</f>
        <v/>
      </c>
      <c r="F806" s="121" t="str">
        <f>IF(B806&lt;&gt;"",'Matriz Nº1 Identificación'!E806,"")</f>
        <v/>
      </c>
      <c r="G806" s="127"/>
      <c r="H806" s="127"/>
      <c r="I806" s="120" t="str">
        <f>IFERROR(IF((VLOOKUP(G806,'Tabla 2-3-4-5'!$C$11:$D$13,2,FALSE)*(VLOOKUP('Matriz Nº2 Análisis'!H806,'Tabla 2-3-4-5'!$C$11:$D$13,2,FALSE)))&lt;3,"BAJO",IF((VLOOKUP(G806,'Tabla 2-3-4-5'!$C$11:$D$13,2,FALSE)*(VLOOKUP('Matriz Nº2 Análisis'!H806,'Tabla 2-3-4-5'!$C$11:$D$13,2,FALSE)))&gt;5,"ALTO","MEDIO")),"")</f>
        <v/>
      </c>
      <c r="J806" s="2"/>
      <c r="K806" s="3"/>
      <c r="N806" s="3"/>
      <c r="O806" s="3"/>
      <c r="P806" s="3"/>
      <c r="Q806" s="3"/>
      <c r="R806" s="3"/>
      <c r="S806" s="3"/>
      <c r="T806" s="3"/>
      <c r="U806" s="3"/>
      <c r="V806" s="3"/>
      <c r="W806" s="3"/>
      <c r="X806" s="3"/>
      <c r="Y806" s="3"/>
      <c r="Z806" s="3"/>
      <c r="AA806" s="3"/>
      <c r="AB806" s="3"/>
      <c r="AC806" s="3"/>
    </row>
    <row r="807" spans="1:29" ht="83.25" customHeight="1" x14ac:dyDescent="0.35">
      <c r="A807" s="119" t="str">
        <f>'Matriz Nº1 Identificación'!A807</f>
        <v>89. 6</v>
      </c>
      <c r="B807" s="120" t="str">
        <f>IF('Matriz Nº1 Identificación'!B807&lt;&gt;"",'Matriz Nº1 Identificación'!F807,"")</f>
        <v/>
      </c>
      <c r="C807" s="127"/>
      <c r="D807" s="127"/>
      <c r="E807" s="120" t="str">
        <f>IFERROR(IF((VLOOKUP(C807,'Tabla 2-3-4-5'!$C$11:$D$13,2,FALSE)*(VLOOKUP('Matriz Nº2 Análisis'!D807,'Tabla 2-3-4-5'!$C$11:$D$13,2,FALSE)))&lt;3,"BAJO",IF((VLOOKUP(C807,'Tabla 2-3-4-5'!$C$11:$D$13,2,FALSE)*(VLOOKUP('Matriz Nº2 Análisis'!D807,'Tabla 2-3-4-5'!$C$11:$D$13,2,FALSE)))&gt;5,"ALTO","MEDIO")),"")</f>
        <v/>
      </c>
      <c r="F807" s="121" t="str">
        <f>IF(B807&lt;&gt;"",'Matriz Nº1 Identificación'!E807,"")</f>
        <v/>
      </c>
      <c r="G807" s="127"/>
      <c r="H807" s="127"/>
      <c r="I807" s="120" t="str">
        <f>IFERROR(IF((VLOOKUP(G807,'Tabla 2-3-4-5'!$C$11:$D$13,2,FALSE)*(VLOOKUP('Matriz Nº2 Análisis'!H807,'Tabla 2-3-4-5'!$C$11:$D$13,2,FALSE)))&lt;3,"BAJO",IF((VLOOKUP(G807,'Tabla 2-3-4-5'!$C$11:$D$13,2,FALSE)*(VLOOKUP('Matriz Nº2 Análisis'!H807,'Tabla 2-3-4-5'!$C$11:$D$13,2,FALSE)))&gt;5,"ALTO","MEDIO")),"")</f>
        <v/>
      </c>
      <c r="J807" s="2"/>
      <c r="K807" s="3"/>
      <c r="N807" s="3"/>
      <c r="O807" s="3"/>
      <c r="P807" s="3"/>
      <c r="Q807" s="3"/>
      <c r="R807" s="3"/>
      <c r="S807" s="3"/>
      <c r="T807" s="3"/>
      <c r="U807" s="3"/>
      <c r="V807" s="3"/>
      <c r="W807" s="3"/>
      <c r="X807" s="3"/>
      <c r="Y807" s="3"/>
      <c r="Z807" s="3"/>
      <c r="AA807" s="3"/>
      <c r="AB807" s="3"/>
      <c r="AC807" s="3"/>
    </row>
    <row r="808" spans="1:29" ht="83.25" customHeight="1" thickBot="1" x14ac:dyDescent="0.4">
      <c r="A808" s="119" t="str">
        <f>'Matriz Nº1 Identificación'!A808</f>
        <v>89. 7</v>
      </c>
      <c r="B808" s="120" t="str">
        <f>IF('Matriz Nº1 Identificación'!B808&lt;&gt;"",'Matriz Nº1 Identificación'!F808,"")</f>
        <v/>
      </c>
      <c r="C808" s="127"/>
      <c r="D808" s="127"/>
      <c r="E808" s="120" t="str">
        <f>IFERROR(IF((VLOOKUP(C808,'Tabla 2-3-4-5'!$C$11:$D$13,2,FALSE)*(VLOOKUP('Matriz Nº2 Análisis'!D808,'Tabla 2-3-4-5'!$C$11:$D$13,2,FALSE)))&lt;3,"BAJO",IF((VLOOKUP(C808,'Tabla 2-3-4-5'!$C$11:$D$13,2,FALSE)*(VLOOKUP('Matriz Nº2 Análisis'!D808,'Tabla 2-3-4-5'!$C$11:$D$13,2,FALSE)))&gt;5,"ALTO","MEDIO")),"")</f>
        <v/>
      </c>
      <c r="F808" s="121" t="str">
        <f>IF(B808&lt;&gt;"",'Matriz Nº1 Identificación'!E808,"")</f>
        <v/>
      </c>
      <c r="G808" s="127"/>
      <c r="H808" s="127"/>
      <c r="I808" s="120" t="str">
        <f>IFERROR(IF((VLOOKUP(G808,'Tabla 2-3-4-5'!$C$11:$D$13,2,FALSE)*(VLOOKUP('Matriz Nº2 Análisis'!H808,'Tabla 2-3-4-5'!$C$11:$D$13,2,FALSE)))&lt;3,"BAJO",IF((VLOOKUP(G808,'Tabla 2-3-4-5'!$C$11:$D$13,2,FALSE)*(VLOOKUP('Matriz Nº2 Análisis'!H808,'Tabla 2-3-4-5'!$C$11:$D$13,2,FALSE)))&gt;5,"ALTO","MEDIO")),"")</f>
        <v/>
      </c>
      <c r="J808" s="2"/>
      <c r="K808" s="3"/>
      <c r="N808" s="3"/>
      <c r="O808" s="3"/>
      <c r="P808" s="3"/>
      <c r="Q808" s="3"/>
      <c r="R808" s="3"/>
      <c r="S808" s="3"/>
      <c r="T808" s="3"/>
      <c r="U808" s="3"/>
      <c r="V808" s="3"/>
      <c r="W808" s="3"/>
      <c r="X808" s="3"/>
      <c r="Y808" s="3"/>
      <c r="Z808" s="3"/>
      <c r="AA808" s="3"/>
      <c r="AB808" s="3"/>
      <c r="AC808" s="3"/>
    </row>
    <row r="809" spans="1:29" ht="39.9" customHeight="1" thickBot="1" x14ac:dyDescent="0.4">
      <c r="A809" s="181" t="str">
        <f>'Matriz Nº1 Identificación'!A809</f>
        <v xml:space="preserve">Objetivo Estratégico: </v>
      </c>
      <c r="B809" s="477">
        <f>+'Matriz Nº1 Identificación'!B809:H809</f>
        <v>0</v>
      </c>
      <c r="C809" s="478"/>
      <c r="D809" s="478"/>
      <c r="E809" s="478"/>
      <c r="F809" s="478"/>
      <c r="G809" s="478"/>
      <c r="H809" s="478"/>
      <c r="I809" s="479"/>
      <c r="J809" s="117"/>
    </row>
    <row r="810" spans="1:29" ht="39.9" customHeight="1" x14ac:dyDescent="0.35">
      <c r="A810" s="182" t="str">
        <f>'Matriz Nº1 Identificación'!A810</f>
        <v>Objetivo táctico</v>
      </c>
      <c r="B810" s="480" t="str">
        <f>+'Matriz Nº1 Identificación'!B810:H810</f>
        <v xml:space="preserve">90. </v>
      </c>
      <c r="C810" s="481"/>
      <c r="D810" s="481"/>
      <c r="E810" s="481"/>
      <c r="F810" s="481"/>
      <c r="G810" s="481"/>
      <c r="H810" s="481"/>
      <c r="I810" s="482"/>
      <c r="J810" s="117"/>
    </row>
    <row r="811" spans="1:29" ht="83.25" customHeight="1" x14ac:dyDescent="0.35">
      <c r="A811" s="119" t="str">
        <f>'Matriz Nº1 Identificación'!A811</f>
        <v>90. 1</v>
      </c>
      <c r="B811" s="120" t="str">
        <f>IF('Matriz Nº1 Identificación'!B811&lt;&gt;"",'Matriz Nº1 Identificación'!F811,"")</f>
        <v/>
      </c>
      <c r="C811" s="127"/>
      <c r="D811" s="127"/>
      <c r="E811" s="120" t="str">
        <f>IFERROR(IF((VLOOKUP(C811,'Tabla 2-3-4-5'!$C$11:$D$13,2,FALSE)*(VLOOKUP('Matriz Nº2 Análisis'!D811,'Tabla 2-3-4-5'!$C$11:$D$13,2,FALSE)))&lt;3,"BAJO",IF((VLOOKUP(C811,'Tabla 2-3-4-5'!$C$11:$D$13,2,FALSE)*(VLOOKUP('Matriz Nº2 Análisis'!D811,'Tabla 2-3-4-5'!$C$11:$D$13,2,FALSE)))&gt;5,"ALTO","MEDIO")),"")</f>
        <v/>
      </c>
      <c r="F811" s="121" t="str">
        <f>IF(B811&lt;&gt;"",'Matriz Nº1 Identificación'!E811,"")</f>
        <v/>
      </c>
      <c r="G811" s="127"/>
      <c r="H811" s="127"/>
      <c r="I811" s="120" t="str">
        <f>IFERROR(IF((VLOOKUP(G811,'Tabla 2-3-4-5'!$C$11:$D$13,2,FALSE)*(VLOOKUP('Matriz Nº2 Análisis'!H811,'Tabla 2-3-4-5'!$C$11:$D$13,2,FALSE)))&lt;3,"BAJO",IF((VLOOKUP(G811,'Tabla 2-3-4-5'!$C$11:$D$13,2,FALSE)*(VLOOKUP('Matriz Nº2 Análisis'!H811,'Tabla 2-3-4-5'!$C$11:$D$13,2,FALSE)))&gt;5,"ALTO","MEDIO")),"")</f>
        <v/>
      </c>
      <c r="J811" s="2"/>
      <c r="K811" s="3"/>
      <c r="N811" s="3"/>
      <c r="O811" s="3"/>
      <c r="P811" s="3"/>
      <c r="Q811" s="3"/>
      <c r="R811" s="3"/>
      <c r="S811" s="3"/>
      <c r="T811" s="3"/>
      <c r="U811" s="3"/>
      <c r="V811" s="3"/>
      <c r="W811" s="3"/>
      <c r="X811" s="3"/>
      <c r="Y811" s="3"/>
      <c r="Z811" s="3"/>
      <c r="AA811" s="3"/>
      <c r="AB811" s="3"/>
      <c r="AC811" s="3"/>
    </row>
    <row r="812" spans="1:29" ht="83.25" customHeight="1" x14ac:dyDescent="0.35">
      <c r="A812" s="119" t="str">
        <f>'Matriz Nº1 Identificación'!A812</f>
        <v>90. 2</v>
      </c>
      <c r="B812" s="120" t="str">
        <f>IF('Matriz Nº1 Identificación'!B812&lt;&gt;"",'Matriz Nº1 Identificación'!F812,"")</f>
        <v/>
      </c>
      <c r="C812" s="127"/>
      <c r="D812" s="127"/>
      <c r="E812" s="120" t="str">
        <f>IFERROR(IF((VLOOKUP(C812,'Tabla 2-3-4-5'!$C$11:$D$13,2,FALSE)*(VLOOKUP('Matriz Nº2 Análisis'!D812,'Tabla 2-3-4-5'!$C$11:$D$13,2,FALSE)))&lt;3,"BAJO",IF((VLOOKUP(C812,'Tabla 2-3-4-5'!$C$11:$D$13,2,FALSE)*(VLOOKUP('Matriz Nº2 Análisis'!D812,'Tabla 2-3-4-5'!$C$11:$D$13,2,FALSE)))&gt;5,"ALTO","MEDIO")),"")</f>
        <v/>
      </c>
      <c r="F812" s="121" t="str">
        <f>IF(B812&lt;&gt;"",'Matriz Nº1 Identificación'!E812,"")</f>
        <v/>
      </c>
      <c r="G812" s="127"/>
      <c r="H812" s="127"/>
      <c r="I812" s="120" t="str">
        <f>IFERROR(IF((VLOOKUP(G812,'Tabla 2-3-4-5'!$C$11:$D$13,2,FALSE)*(VLOOKUP('Matriz Nº2 Análisis'!H812,'Tabla 2-3-4-5'!$C$11:$D$13,2,FALSE)))&lt;3,"BAJO",IF((VLOOKUP(G812,'Tabla 2-3-4-5'!$C$11:$D$13,2,FALSE)*(VLOOKUP('Matriz Nº2 Análisis'!H812,'Tabla 2-3-4-5'!$C$11:$D$13,2,FALSE)))&gt;5,"ALTO","MEDIO")),"")</f>
        <v/>
      </c>
      <c r="J812" s="2"/>
      <c r="K812" s="3"/>
      <c r="N812" s="3"/>
      <c r="O812" s="3"/>
      <c r="P812" s="3"/>
      <c r="Q812" s="3"/>
      <c r="R812" s="3"/>
      <c r="S812" s="3"/>
      <c r="T812" s="3"/>
      <c r="U812" s="3"/>
      <c r="V812" s="3"/>
      <c r="W812" s="3"/>
      <c r="X812" s="3"/>
      <c r="Y812" s="3"/>
      <c r="Z812" s="3"/>
      <c r="AA812" s="3"/>
      <c r="AB812" s="3"/>
      <c r="AC812" s="3"/>
    </row>
    <row r="813" spans="1:29" ht="83.25" customHeight="1" x14ac:dyDescent="0.35">
      <c r="A813" s="119" t="str">
        <f>'Matriz Nº1 Identificación'!A813</f>
        <v>90. 3</v>
      </c>
      <c r="B813" s="120" t="str">
        <f>IF('Matriz Nº1 Identificación'!B813&lt;&gt;"",'Matriz Nº1 Identificación'!F813,"")</f>
        <v/>
      </c>
      <c r="C813" s="127"/>
      <c r="D813" s="127"/>
      <c r="E813" s="120" t="str">
        <f>IFERROR(IF((VLOOKUP(C813,'Tabla 2-3-4-5'!$C$11:$D$13,2,FALSE)*(VLOOKUP('Matriz Nº2 Análisis'!D813,'Tabla 2-3-4-5'!$C$11:$D$13,2,FALSE)))&lt;3,"BAJO",IF((VLOOKUP(C813,'Tabla 2-3-4-5'!$C$11:$D$13,2,FALSE)*(VLOOKUP('Matriz Nº2 Análisis'!D813,'Tabla 2-3-4-5'!$C$11:$D$13,2,FALSE)))&gt;5,"ALTO","MEDIO")),"")</f>
        <v/>
      </c>
      <c r="F813" s="121" t="str">
        <f>IF(B813&lt;&gt;"",'Matriz Nº1 Identificación'!E813,"")</f>
        <v/>
      </c>
      <c r="G813" s="127"/>
      <c r="H813" s="127"/>
      <c r="I813" s="120" t="str">
        <f>IFERROR(IF((VLOOKUP(G813,'Tabla 2-3-4-5'!$C$11:$D$13,2,FALSE)*(VLOOKUP('Matriz Nº2 Análisis'!H813,'Tabla 2-3-4-5'!$C$11:$D$13,2,FALSE)))&lt;3,"BAJO",IF((VLOOKUP(G813,'Tabla 2-3-4-5'!$C$11:$D$13,2,FALSE)*(VLOOKUP('Matriz Nº2 Análisis'!H813,'Tabla 2-3-4-5'!$C$11:$D$13,2,FALSE)))&gt;5,"ALTO","MEDIO")),"")</f>
        <v/>
      </c>
      <c r="J813" s="2"/>
      <c r="K813" s="3"/>
      <c r="N813" s="3"/>
      <c r="O813" s="3"/>
      <c r="P813" s="3"/>
      <c r="Q813" s="3"/>
      <c r="R813" s="3"/>
      <c r="S813" s="3"/>
      <c r="T813" s="3"/>
      <c r="U813" s="3"/>
      <c r="V813" s="3"/>
      <c r="W813" s="3"/>
      <c r="X813" s="3"/>
      <c r="Y813" s="3"/>
      <c r="Z813" s="3"/>
      <c r="AA813" s="3"/>
      <c r="AB813" s="3"/>
      <c r="AC813" s="3"/>
    </row>
    <row r="814" spans="1:29" ht="83.25" customHeight="1" x14ac:dyDescent="0.35">
      <c r="A814" s="119" t="str">
        <f>'Matriz Nº1 Identificación'!A814</f>
        <v>90. 4</v>
      </c>
      <c r="B814" s="120" t="str">
        <f>IF('Matriz Nº1 Identificación'!B814&lt;&gt;"",'Matriz Nº1 Identificación'!F814,"")</f>
        <v/>
      </c>
      <c r="C814" s="127"/>
      <c r="D814" s="127"/>
      <c r="E814" s="120" t="str">
        <f>IFERROR(IF((VLOOKUP(C814,'Tabla 2-3-4-5'!$C$11:$D$13,2,FALSE)*(VLOOKUP('Matriz Nº2 Análisis'!D814,'Tabla 2-3-4-5'!$C$11:$D$13,2,FALSE)))&lt;3,"BAJO",IF((VLOOKUP(C814,'Tabla 2-3-4-5'!$C$11:$D$13,2,FALSE)*(VLOOKUP('Matriz Nº2 Análisis'!D814,'Tabla 2-3-4-5'!$C$11:$D$13,2,FALSE)))&gt;5,"ALTO","MEDIO")),"")</f>
        <v/>
      </c>
      <c r="F814" s="121" t="str">
        <f>IF(B814&lt;&gt;"",'Matriz Nº1 Identificación'!E814,"")</f>
        <v/>
      </c>
      <c r="G814" s="127"/>
      <c r="H814" s="127"/>
      <c r="I814" s="120" t="str">
        <f>IFERROR(IF((VLOOKUP(G814,'Tabla 2-3-4-5'!$C$11:$D$13,2,FALSE)*(VLOOKUP('Matriz Nº2 Análisis'!H814,'Tabla 2-3-4-5'!$C$11:$D$13,2,FALSE)))&lt;3,"BAJO",IF((VLOOKUP(G814,'Tabla 2-3-4-5'!$C$11:$D$13,2,FALSE)*(VLOOKUP('Matriz Nº2 Análisis'!H814,'Tabla 2-3-4-5'!$C$11:$D$13,2,FALSE)))&gt;5,"ALTO","MEDIO")),"")</f>
        <v/>
      </c>
      <c r="J814" s="2"/>
      <c r="K814" s="3"/>
      <c r="N814" s="3"/>
      <c r="O814" s="3"/>
      <c r="P814" s="3"/>
      <c r="Q814" s="3"/>
      <c r="R814" s="3"/>
      <c r="S814" s="3"/>
      <c r="T814" s="3"/>
      <c r="U814" s="3"/>
      <c r="V814" s="3"/>
      <c r="W814" s="3"/>
      <c r="X814" s="3"/>
      <c r="Y814" s="3"/>
      <c r="Z814" s="3"/>
      <c r="AA814" s="3"/>
      <c r="AB814" s="3"/>
      <c r="AC814" s="3"/>
    </row>
    <row r="815" spans="1:29" ht="83.25" customHeight="1" x14ac:dyDescent="0.35">
      <c r="A815" s="119" t="str">
        <f>'Matriz Nº1 Identificación'!A815</f>
        <v>90. 5</v>
      </c>
      <c r="B815" s="120" t="str">
        <f>IF('Matriz Nº1 Identificación'!B815&lt;&gt;"",'Matriz Nº1 Identificación'!F815,"")</f>
        <v/>
      </c>
      <c r="C815" s="127"/>
      <c r="D815" s="127"/>
      <c r="E815" s="120" t="str">
        <f>IFERROR(IF((VLOOKUP(C815,'Tabla 2-3-4-5'!$C$11:$D$13,2,FALSE)*(VLOOKUP('Matriz Nº2 Análisis'!D815,'Tabla 2-3-4-5'!$C$11:$D$13,2,FALSE)))&lt;3,"BAJO",IF((VLOOKUP(C815,'Tabla 2-3-4-5'!$C$11:$D$13,2,FALSE)*(VLOOKUP('Matriz Nº2 Análisis'!D815,'Tabla 2-3-4-5'!$C$11:$D$13,2,FALSE)))&gt;5,"ALTO","MEDIO")),"")</f>
        <v/>
      </c>
      <c r="F815" s="121" t="str">
        <f>IF(B815&lt;&gt;"",'Matriz Nº1 Identificación'!E815,"")</f>
        <v/>
      </c>
      <c r="G815" s="127"/>
      <c r="H815" s="127"/>
      <c r="I815" s="120" t="str">
        <f>IFERROR(IF((VLOOKUP(G815,'Tabla 2-3-4-5'!$C$11:$D$13,2,FALSE)*(VLOOKUP('Matriz Nº2 Análisis'!H815,'Tabla 2-3-4-5'!$C$11:$D$13,2,FALSE)))&lt;3,"BAJO",IF((VLOOKUP(G815,'Tabla 2-3-4-5'!$C$11:$D$13,2,FALSE)*(VLOOKUP('Matriz Nº2 Análisis'!H815,'Tabla 2-3-4-5'!$C$11:$D$13,2,FALSE)))&gt;5,"ALTO","MEDIO")),"")</f>
        <v/>
      </c>
      <c r="J815" s="2"/>
      <c r="K815" s="3"/>
      <c r="N815" s="3"/>
      <c r="O815" s="3"/>
      <c r="P815" s="3"/>
      <c r="Q815" s="3"/>
      <c r="R815" s="3"/>
      <c r="S815" s="3"/>
      <c r="T815" s="3"/>
      <c r="U815" s="3"/>
      <c r="V815" s="3"/>
      <c r="W815" s="3"/>
      <c r="X815" s="3"/>
      <c r="Y815" s="3"/>
      <c r="Z815" s="3"/>
      <c r="AA815" s="3"/>
      <c r="AB815" s="3"/>
      <c r="AC815" s="3"/>
    </row>
    <row r="816" spans="1:29" ht="83.25" customHeight="1" x14ac:dyDescent="0.35">
      <c r="A816" s="119" t="str">
        <f>'Matriz Nº1 Identificación'!A816</f>
        <v>90. 6</v>
      </c>
      <c r="B816" s="120" t="str">
        <f>IF('Matriz Nº1 Identificación'!B816&lt;&gt;"",'Matriz Nº1 Identificación'!F816,"")</f>
        <v/>
      </c>
      <c r="C816" s="127"/>
      <c r="D816" s="127"/>
      <c r="E816" s="120" t="str">
        <f>IFERROR(IF((VLOOKUP(C816,'Tabla 2-3-4-5'!$C$11:$D$13,2,FALSE)*(VLOOKUP('Matriz Nº2 Análisis'!D816,'Tabla 2-3-4-5'!$C$11:$D$13,2,FALSE)))&lt;3,"BAJO",IF((VLOOKUP(C816,'Tabla 2-3-4-5'!$C$11:$D$13,2,FALSE)*(VLOOKUP('Matriz Nº2 Análisis'!D816,'Tabla 2-3-4-5'!$C$11:$D$13,2,FALSE)))&gt;5,"ALTO","MEDIO")),"")</f>
        <v/>
      </c>
      <c r="F816" s="121" t="str">
        <f>IF(B816&lt;&gt;"",'Matriz Nº1 Identificación'!E816,"")</f>
        <v/>
      </c>
      <c r="G816" s="127"/>
      <c r="H816" s="127"/>
      <c r="I816" s="120" t="str">
        <f>IFERROR(IF((VLOOKUP(G816,'Tabla 2-3-4-5'!$C$11:$D$13,2,FALSE)*(VLOOKUP('Matriz Nº2 Análisis'!H816,'Tabla 2-3-4-5'!$C$11:$D$13,2,FALSE)))&lt;3,"BAJO",IF((VLOOKUP(G816,'Tabla 2-3-4-5'!$C$11:$D$13,2,FALSE)*(VLOOKUP('Matriz Nº2 Análisis'!H816,'Tabla 2-3-4-5'!$C$11:$D$13,2,FALSE)))&gt;5,"ALTO","MEDIO")),"")</f>
        <v/>
      </c>
      <c r="J816" s="2"/>
      <c r="K816" s="3"/>
      <c r="N816" s="3"/>
      <c r="O816" s="3"/>
      <c r="P816" s="3"/>
      <c r="Q816" s="3"/>
      <c r="R816" s="3"/>
      <c r="S816" s="3"/>
      <c r="T816" s="3"/>
      <c r="U816" s="3"/>
      <c r="V816" s="3"/>
      <c r="W816" s="3"/>
      <c r="X816" s="3"/>
      <c r="Y816" s="3"/>
      <c r="Z816" s="3"/>
      <c r="AA816" s="3"/>
      <c r="AB816" s="3"/>
      <c r="AC816" s="3"/>
    </row>
    <row r="817" spans="1:29" ht="83.25" customHeight="1" thickBot="1" x14ac:dyDescent="0.4">
      <c r="A817" s="119" t="str">
        <f>'Matriz Nº1 Identificación'!A817</f>
        <v>90. 7</v>
      </c>
      <c r="B817" s="120" t="str">
        <f>IF('Matriz Nº1 Identificación'!B817&lt;&gt;"",'Matriz Nº1 Identificación'!F817,"")</f>
        <v/>
      </c>
      <c r="C817" s="127"/>
      <c r="D817" s="127"/>
      <c r="E817" s="120" t="str">
        <f>IFERROR(IF((VLOOKUP(C817,'Tabla 2-3-4-5'!$C$11:$D$13,2,FALSE)*(VLOOKUP('Matriz Nº2 Análisis'!D817,'Tabla 2-3-4-5'!$C$11:$D$13,2,FALSE)))&lt;3,"BAJO",IF((VLOOKUP(C817,'Tabla 2-3-4-5'!$C$11:$D$13,2,FALSE)*(VLOOKUP('Matriz Nº2 Análisis'!D817,'Tabla 2-3-4-5'!$C$11:$D$13,2,FALSE)))&gt;5,"ALTO","MEDIO")),"")</f>
        <v/>
      </c>
      <c r="F817" s="121" t="str">
        <f>IF(B817&lt;&gt;"",'Matriz Nº1 Identificación'!E817,"")</f>
        <v/>
      </c>
      <c r="G817" s="127"/>
      <c r="H817" s="127"/>
      <c r="I817" s="120" t="str">
        <f>IFERROR(IF((VLOOKUP(G817,'Tabla 2-3-4-5'!$C$11:$D$13,2,FALSE)*(VLOOKUP('Matriz Nº2 Análisis'!H817,'Tabla 2-3-4-5'!$C$11:$D$13,2,FALSE)))&lt;3,"BAJO",IF((VLOOKUP(G817,'Tabla 2-3-4-5'!$C$11:$D$13,2,FALSE)*(VLOOKUP('Matriz Nº2 Análisis'!H817,'Tabla 2-3-4-5'!$C$11:$D$13,2,FALSE)))&gt;5,"ALTO","MEDIO")),"")</f>
        <v/>
      </c>
      <c r="J817" s="2"/>
      <c r="K817" s="3"/>
      <c r="N817" s="3"/>
      <c r="O817" s="3"/>
      <c r="P817" s="3"/>
      <c r="Q817" s="3"/>
      <c r="R817" s="3"/>
      <c r="S817" s="3"/>
      <c r="T817" s="3"/>
      <c r="U817" s="3"/>
      <c r="V817" s="3"/>
      <c r="W817" s="3"/>
      <c r="X817" s="3"/>
      <c r="Y817" s="3"/>
      <c r="Z817" s="3"/>
      <c r="AA817" s="3"/>
      <c r="AB817" s="3"/>
      <c r="AC817" s="3"/>
    </row>
    <row r="818" spans="1:29" ht="39.9" customHeight="1" thickBot="1" x14ac:dyDescent="0.4">
      <c r="A818" s="181" t="str">
        <f>'Matriz Nº1 Identificación'!A818</f>
        <v xml:space="preserve">Objetivo Estratégico: </v>
      </c>
      <c r="B818" s="477">
        <f>+'Matriz Nº1 Identificación'!B818:H818</f>
        <v>0</v>
      </c>
      <c r="C818" s="478"/>
      <c r="D818" s="478"/>
      <c r="E818" s="478"/>
      <c r="F818" s="478"/>
      <c r="G818" s="478"/>
      <c r="H818" s="478"/>
      <c r="I818" s="479"/>
      <c r="J818" s="117"/>
    </row>
    <row r="819" spans="1:29" ht="39.9" customHeight="1" x14ac:dyDescent="0.35">
      <c r="A819" s="182" t="str">
        <f>'Matriz Nº1 Identificación'!A819</f>
        <v>Objetivo táctico</v>
      </c>
      <c r="B819" s="480" t="str">
        <f>+'Matriz Nº1 Identificación'!B819:H819</f>
        <v xml:space="preserve">91. </v>
      </c>
      <c r="C819" s="481"/>
      <c r="D819" s="481"/>
      <c r="E819" s="481"/>
      <c r="F819" s="481"/>
      <c r="G819" s="481"/>
      <c r="H819" s="481"/>
      <c r="I819" s="482"/>
      <c r="J819" s="117"/>
    </row>
    <row r="820" spans="1:29" ht="83.25" customHeight="1" x14ac:dyDescent="0.35">
      <c r="A820" s="119" t="str">
        <f>'Matriz Nº1 Identificación'!A820</f>
        <v>91. 1</v>
      </c>
      <c r="B820" s="120" t="str">
        <f>IF('Matriz Nº1 Identificación'!B820&lt;&gt;"",'Matriz Nº1 Identificación'!F820,"")</f>
        <v/>
      </c>
      <c r="C820" s="127"/>
      <c r="D820" s="127"/>
      <c r="E820" s="120" t="str">
        <f>IFERROR(IF((VLOOKUP(C820,'Tabla 2-3-4-5'!$C$11:$D$13,2,FALSE)*(VLOOKUP('Matriz Nº2 Análisis'!D820,'Tabla 2-3-4-5'!$C$11:$D$13,2,FALSE)))&lt;3,"BAJO",IF((VLOOKUP(C820,'Tabla 2-3-4-5'!$C$11:$D$13,2,FALSE)*(VLOOKUP('Matriz Nº2 Análisis'!D820,'Tabla 2-3-4-5'!$C$11:$D$13,2,FALSE)))&gt;5,"ALTO","MEDIO")),"")</f>
        <v/>
      </c>
      <c r="F820" s="121" t="str">
        <f>IF(B820&lt;&gt;"",'Matriz Nº1 Identificación'!E820,"")</f>
        <v/>
      </c>
      <c r="G820" s="127"/>
      <c r="H820" s="127"/>
      <c r="I820" s="120" t="str">
        <f>IFERROR(IF((VLOOKUP(G820,'Tabla 2-3-4-5'!$C$11:$D$13,2,FALSE)*(VLOOKUP('Matriz Nº2 Análisis'!H820,'Tabla 2-3-4-5'!$C$11:$D$13,2,FALSE)))&lt;3,"BAJO",IF((VLOOKUP(G820,'Tabla 2-3-4-5'!$C$11:$D$13,2,FALSE)*(VLOOKUP('Matriz Nº2 Análisis'!H820,'Tabla 2-3-4-5'!$C$11:$D$13,2,FALSE)))&gt;5,"ALTO","MEDIO")),"")</f>
        <v/>
      </c>
      <c r="J820" s="2"/>
      <c r="K820" s="3"/>
      <c r="N820" s="3"/>
      <c r="O820" s="3"/>
      <c r="P820" s="3"/>
      <c r="Q820" s="3"/>
      <c r="R820" s="3"/>
      <c r="S820" s="3"/>
      <c r="T820" s="3"/>
      <c r="U820" s="3"/>
      <c r="V820" s="3"/>
      <c r="W820" s="3"/>
      <c r="X820" s="3"/>
      <c r="Y820" s="3"/>
      <c r="Z820" s="3"/>
      <c r="AA820" s="3"/>
      <c r="AB820" s="3"/>
      <c r="AC820" s="3"/>
    </row>
    <row r="821" spans="1:29" ht="83.25" customHeight="1" x14ac:dyDescent="0.35">
      <c r="A821" s="119" t="str">
        <f>'Matriz Nº1 Identificación'!A821</f>
        <v>91. 2</v>
      </c>
      <c r="B821" s="120" t="str">
        <f>IF('Matriz Nº1 Identificación'!B821&lt;&gt;"",'Matriz Nº1 Identificación'!F821,"")</f>
        <v/>
      </c>
      <c r="C821" s="127"/>
      <c r="D821" s="127"/>
      <c r="E821" s="120" t="str">
        <f>IFERROR(IF((VLOOKUP(C821,'Tabla 2-3-4-5'!$C$11:$D$13,2,FALSE)*(VLOOKUP('Matriz Nº2 Análisis'!D821,'Tabla 2-3-4-5'!$C$11:$D$13,2,FALSE)))&lt;3,"BAJO",IF((VLOOKUP(C821,'Tabla 2-3-4-5'!$C$11:$D$13,2,FALSE)*(VLOOKUP('Matriz Nº2 Análisis'!D821,'Tabla 2-3-4-5'!$C$11:$D$13,2,FALSE)))&gt;5,"ALTO","MEDIO")),"")</f>
        <v/>
      </c>
      <c r="F821" s="121" t="str">
        <f>IF(B821&lt;&gt;"",'Matriz Nº1 Identificación'!E821,"")</f>
        <v/>
      </c>
      <c r="G821" s="127"/>
      <c r="H821" s="127"/>
      <c r="I821" s="120" t="str">
        <f>IFERROR(IF((VLOOKUP(G821,'Tabla 2-3-4-5'!$C$11:$D$13,2,FALSE)*(VLOOKUP('Matriz Nº2 Análisis'!H821,'Tabla 2-3-4-5'!$C$11:$D$13,2,FALSE)))&lt;3,"BAJO",IF((VLOOKUP(G821,'Tabla 2-3-4-5'!$C$11:$D$13,2,FALSE)*(VLOOKUP('Matriz Nº2 Análisis'!H821,'Tabla 2-3-4-5'!$C$11:$D$13,2,FALSE)))&gt;5,"ALTO","MEDIO")),"")</f>
        <v/>
      </c>
      <c r="J821" s="2"/>
      <c r="K821" s="3"/>
      <c r="N821" s="3"/>
      <c r="O821" s="3"/>
      <c r="P821" s="3"/>
      <c r="Q821" s="3"/>
      <c r="R821" s="3"/>
      <c r="S821" s="3"/>
      <c r="T821" s="3"/>
      <c r="U821" s="3"/>
      <c r="V821" s="3"/>
      <c r="W821" s="3"/>
      <c r="X821" s="3"/>
      <c r="Y821" s="3"/>
      <c r="Z821" s="3"/>
      <c r="AA821" s="3"/>
      <c r="AB821" s="3"/>
      <c r="AC821" s="3"/>
    </row>
    <row r="822" spans="1:29" ht="83.25" customHeight="1" x14ac:dyDescent="0.35">
      <c r="A822" s="119" t="str">
        <f>'Matriz Nº1 Identificación'!A822</f>
        <v>91. 3</v>
      </c>
      <c r="B822" s="120" t="str">
        <f>IF('Matriz Nº1 Identificación'!B822&lt;&gt;"",'Matriz Nº1 Identificación'!F822,"")</f>
        <v/>
      </c>
      <c r="C822" s="127"/>
      <c r="D822" s="127"/>
      <c r="E822" s="120" t="str">
        <f>IFERROR(IF((VLOOKUP(C822,'Tabla 2-3-4-5'!$C$11:$D$13,2,FALSE)*(VLOOKUP('Matriz Nº2 Análisis'!D822,'Tabla 2-3-4-5'!$C$11:$D$13,2,FALSE)))&lt;3,"BAJO",IF((VLOOKUP(C822,'Tabla 2-3-4-5'!$C$11:$D$13,2,FALSE)*(VLOOKUP('Matriz Nº2 Análisis'!D822,'Tabla 2-3-4-5'!$C$11:$D$13,2,FALSE)))&gt;5,"ALTO","MEDIO")),"")</f>
        <v/>
      </c>
      <c r="F822" s="121" t="str">
        <f>IF(B822&lt;&gt;"",'Matriz Nº1 Identificación'!E822,"")</f>
        <v/>
      </c>
      <c r="G822" s="127"/>
      <c r="H822" s="127"/>
      <c r="I822" s="120" t="str">
        <f>IFERROR(IF((VLOOKUP(G822,'Tabla 2-3-4-5'!$C$11:$D$13,2,FALSE)*(VLOOKUP('Matriz Nº2 Análisis'!H822,'Tabla 2-3-4-5'!$C$11:$D$13,2,FALSE)))&lt;3,"BAJO",IF((VLOOKUP(G822,'Tabla 2-3-4-5'!$C$11:$D$13,2,FALSE)*(VLOOKUP('Matriz Nº2 Análisis'!H822,'Tabla 2-3-4-5'!$C$11:$D$13,2,FALSE)))&gt;5,"ALTO","MEDIO")),"")</f>
        <v/>
      </c>
      <c r="J822" s="2"/>
      <c r="K822" s="3"/>
      <c r="N822" s="3"/>
      <c r="O822" s="3"/>
      <c r="P822" s="3"/>
      <c r="Q822" s="3"/>
      <c r="R822" s="3"/>
      <c r="S822" s="3"/>
      <c r="T822" s="3"/>
      <c r="U822" s="3"/>
      <c r="V822" s="3"/>
      <c r="W822" s="3"/>
      <c r="X822" s="3"/>
      <c r="Y822" s="3"/>
      <c r="Z822" s="3"/>
      <c r="AA822" s="3"/>
      <c r="AB822" s="3"/>
      <c r="AC822" s="3"/>
    </row>
    <row r="823" spans="1:29" ht="83.25" customHeight="1" x14ac:dyDescent="0.35">
      <c r="A823" s="119" t="str">
        <f>'Matriz Nº1 Identificación'!A823</f>
        <v>91. 4</v>
      </c>
      <c r="B823" s="120" t="str">
        <f>IF('Matriz Nº1 Identificación'!B823&lt;&gt;"",'Matriz Nº1 Identificación'!F823,"")</f>
        <v/>
      </c>
      <c r="C823" s="127"/>
      <c r="D823" s="127"/>
      <c r="E823" s="120" t="str">
        <f>IFERROR(IF((VLOOKUP(C823,'Tabla 2-3-4-5'!$C$11:$D$13,2,FALSE)*(VLOOKUP('Matriz Nº2 Análisis'!D823,'Tabla 2-3-4-5'!$C$11:$D$13,2,FALSE)))&lt;3,"BAJO",IF((VLOOKUP(C823,'Tabla 2-3-4-5'!$C$11:$D$13,2,FALSE)*(VLOOKUP('Matriz Nº2 Análisis'!D823,'Tabla 2-3-4-5'!$C$11:$D$13,2,FALSE)))&gt;5,"ALTO","MEDIO")),"")</f>
        <v/>
      </c>
      <c r="F823" s="121" t="str">
        <f>IF(B823&lt;&gt;"",'Matriz Nº1 Identificación'!E823,"")</f>
        <v/>
      </c>
      <c r="G823" s="127"/>
      <c r="H823" s="127"/>
      <c r="I823" s="120" t="str">
        <f>IFERROR(IF((VLOOKUP(G823,'Tabla 2-3-4-5'!$C$11:$D$13,2,FALSE)*(VLOOKUP('Matriz Nº2 Análisis'!H823,'Tabla 2-3-4-5'!$C$11:$D$13,2,FALSE)))&lt;3,"BAJO",IF((VLOOKUP(G823,'Tabla 2-3-4-5'!$C$11:$D$13,2,FALSE)*(VLOOKUP('Matriz Nº2 Análisis'!H823,'Tabla 2-3-4-5'!$C$11:$D$13,2,FALSE)))&gt;5,"ALTO","MEDIO")),"")</f>
        <v/>
      </c>
      <c r="J823" s="2"/>
      <c r="K823" s="3"/>
      <c r="N823" s="3"/>
      <c r="O823" s="3"/>
      <c r="P823" s="3"/>
      <c r="Q823" s="3"/>
      <c r="R823" s="3"/>
      <c r="S823" s="3"/>
      <c r="T823" s="3"/>
      <c r="U823" s="3"/>
      <c r="V823" s="3"/>
      <c r="W823" s="3"/>
      <c r="X823" s="3"/>
      <c r="Y823" s="3"/>
      <c r="Z823" s="3"/>
      <c r="AA823" s="3"/>
      <c r="AB823" s="3"/>
      <c r="AC823" s="3"/>
    </row>
    <row r="824" spans="1:29" ht="83.25" customHeight="1" x14ac:dyDescent="0.35">
      <c r="A824" s="119" t="str">
        <f>'Matriz Nº1 Identificación'!A824</f>
        <v>91. 5</v>
      </c>
      <c r="B824" s="120" t="str">
        <f>IF('Matriz Nº1 Identificación'!B824&lt;&gt;"",'Matriz Nº1 Identificación'!F824,"")</f>
        <v/>
      </c>
      <c r="C824" s="127"/>
      <c r="D824" s="127"/>
      <c r="E824" s="120" t="str">
        <f>IFERROR(IF((VLOOKUP(C824,'Tabla 2-3-4-5'!$C$11:$D$13,2,FALSE)*(VLOOKUP('Matriz Nº2 Análisis'!D824,'Tabla 2-3-4-5'!$C$11:$D$13,2,FALSE)))&lt;3,"BAJO",IF((VLOOKUP(C824,'Tabla 2-3-4-5'!$C$11:$D$13,2,FALSE)*(VLOOKUP('Matriz Nº2 Análisis'!D824,'Tabla 2-3-4-5'!$C$11:$D$13,2,FALSE)))&gt;5,"ALTO","MEDIO")),"")</f>
        <v/>
      </c>
      <c r="F824" s="121" t="str">
        <f>IF(B824&lt;&gt;"",'Matriz Nº1 Identificación'!E824,"")</f>
        <v/>
      </c>
      <c r="G824" s="127"/>
      <c r="H824" s="127"/>
      <c r="I824" s="120" t="str">
        <f>IFERROR(IF((VLOOKUP(G824,'Tabla 2-3-4-5'!$C$11:$D$13,2,FALSE)*(VLOOKUP('Matriz Nº2 Análisis'!H824,'Tabla 2-3-4-5'!$C$11:$D$13,2,FALSE)))&lt;3,"BAJO",IF((VLOOKUP(G824,'Tabla 2-3-4-5'!$C$11:$D$13,2,FALSE)*(VLOOKUP('Matriz Nº2 Análisis'!H824,'Tabla 2-3-4-5'!$C$11:$D$13,2,FALSE)))&gt;5,"ALTO","MEDIO")),"")</f>
        <v/>
      </c>
      <c r="J824" s="2"/>
      <c r="K824" s="3"/>
      <c r="N824" s="3"/>
      <c r="O824" s="3"/>
      <c r="P824" s="3"/>
      <c r="Q824" s="3"/>
      <c r="R824" s="3"/>
      <c r="S824" s="3"/>
      <c r="T824" s="3"/>
      <c r="U824" s="3"/>
      <c r="V824" s="3"/>
      <c r="W824" s="3"/>
      <c r="X824" s="3"/>
      <c r="Y824" s="3"/>
      <c r="Z824" s="3"/>
      <c r="AA824" s="3"/>
      <c r="AB824" s="3"/>
      <c r="AC824" s="3"/>
    </row>
    <row r="825" spans="1:29" ht="83.25" customHeight="1" x14ac:dyDescent="0.35">
      <c r="A825" s="119" t="str">
        <f>'Matriz Nº1 Identificación'!A825</f>
        <v>91. 6</v>
      </c>
      <c r="B825" s="120" t="str">
        <f>IF('Matriz Nº1 Identificación'!B825&lt;&gt;"",'Matriz Nº1 Identificación'!F825,"")</f>
        <v/>
      </c>
      <c r="C825" s="127"/>
      <c r="D825" s="127"/>
      <c r="E825" s="120" t="str">
        <f>IFERROR(IF((VLOOKUP(C825,'Tabla 2-3-4-5'!$C$11:$D$13,2,FALSE)*(VLOOKUP('Matriz Nº2 Análisis'!D825,'Tabla 2-3-4-5'!$C$11:$D$13,2,FALSE)))&lt;3,"BAJO",IF((VLOOKUP(C825,'Tabla 2-3-4-5'!$C$11:$D$13,2,FALSE)*(VLOOKUP('Matriz Nº2 Análisis'!D825,'Tabla 2-3-4-5'!$C$11:$D$13,2,FALSE)))&gt;5,"ALTO","MEDIO")),"")</f>
        <v/>
      </c>
      <c r="F825" s="121" t="str">
        <f>IF(B825&lt;&gt;"",'Matriz Nº1 Identificación'!E825,"")</f>
        <v/>
      </c>
      <c r="G825" s="127"/>
      <c r="H825" s="127"/>
      <c r="I825" s="120" t="str">
        <f>IFERROR(IF((VLOOKUP(G825,'Tabla 2-3-4-5'!$C$11:$D$13,2,FALSE)*(VLOOKUP('Matriz Nº2 Análisis'!H825,'Tabla 2-3-4-5'!$C$11:$D$13,2,FALSE)))&lt;3,"BAJO",IF((VLOOKUP(G825,'Tabla 2-3-4-5'!$C$11:$D$13,2,FALSE)*(VLOOKUP('Matriz Nº2 Análisis'!H825,'Tabla 2-3-4-5'!$C$11:$D$13,2,FALSE)))&gt;5,"ALTO","MEDIO")),"")</f>
        <v/>
      </c>
      <c r="J825" s="2"/>
      <c r="K825" s="3"/>
      <c r="N825" s="3"/>
      <c r="O825" s="3"/>
      <c r="P825" s="3"/>
      <c r="Q825" s="3"/>
      <c r="R825" s="3"/>
      <c r="S825" s="3"/>
      <c r="T825" s="3"/>
      <c r="U825" s="3"/>
      <c r="V825" s="3"/>
      <c r="W825" s="3"/>
      <c r="X825" s="3"/>
      <c r="Y825" s="3"/>
      <c r="Z825" s="3"/>
      <c r="AA825" s="3"/>
      <c r="AB825" s="3"/>
      <c r="AC825" s="3"/>
    </row>
    <row r="826" spans="1:29" ht="83.25" customHeight="1" thickBot="1" x14ac:dyDescent="0.4">
      <c r="A826" s="119" t="str">
        <f>'Matriz Nº1 Identificación'!A826</f>
        <v>91. 7</v>
      </c>
      <c r="B826" s="120" t="str">
        <f>IF('Matriz Nº1 Identificación'!B826&lt;&gt;"",'Matriz Nº1 Identificación'!F826,"")</f>
        <v/>
      </c>
      <c r="C826" s="127"/>
      <c r="D826" s="127"/>
      <c r="E826" s="120" t="str">
        <f>IFERROR(IF((VLOOKUP(C826,'Tabla 2-3-4-5'!$C$11:$D$13,2,FALSE)*(VLOOKUP('Matriz Nº2 Análisis'!D826,'Tabla 2-3-4-5'!$C$11:$D$13,2,FALSE)))&lt;3,"BAJO",IF((VLOOKUP(C826,'Tabla 2-3-4-5'!$C$11:$D$13,2,FALSE)*(VLOOKUP('Matriz Nº2 Análisis'!D826,'Tabla 2-3-4-5'!$C$11:$D$13,2,FALSE)))&gt;5,"ALTO","MEDIO")),"")</f>
        <v/>
      </c>
      <c r="F826" s="121" t="str">
        <f>IF(B826&lt;&gt;"",'Matriz Nº1 Identificación'!E826,"")</f>
        <v/>
      </c>
      <c r="G826" s="127"/>
      <c r="H826" s="127"/>
      <c r="I826" s="120" t="str">
        <f>IFERROR(IF((VLOOKUP(G826,'Tabla 2-3-4-5'!$C$11:$D$13,2,FALSE)*(VLOOKUP('Matriz Nº2 Análisis'!H826,'Tabla 2-3-4-5'!$C$11:$D$13,2,FALSE)))&lt;3,"BAJO",IF((VLOOKUP(G826,'Tabla 2-3-4-5'!$C$11:$D$13,2,FALSE)*(VLOOKUP('Matriz Nº2 Análisis'!H826,'Tabla 2-3-4-5'!$C$11:$D$13,2,FALSE)))&gt;5,"ALTO","MEDIO")),"")</f>
        <v/>
      </c>
      <c r="J826" s="2"/>
      <c r="K826" s="3"/>
      <c r="N826" s="3"/>
      <c r="O826" s="3"/>
      <c r="P826" s="3"/>
      <c r="Q826" s="3"/>
      <c r="R826" s="3"/>
      <c r="S826" s="3"/>
      <c r="T826" s="3"/>
      <c r="U826" s="3"/>
      <c r="V826" s="3"/>
      <c r="W826" s="3"/>
      <c r="X826" s="3"/>
      <c r="Y826" s="3"/>
      <c r="Z826" s="3"/>
      <c r="AA826" s="3"/>
      <c r="AB826" s="3"/>
      <c r="AC826" s="3"/>
    </row>
    <row r="827" spans="1:29" ht="39.9" customHeight="1" thickBot="1" x14ac:dyDescent="0.4">
      <c r="A827" s="181" t="str">
        <f>'Matriz Nº1 Identificación'!A827</f>
        <v xml:space="preserve">Objetivo Estratégico: </v>
      </c>
      <c r="B827" s="477">
        <f>+'Matriz Nº1 Identificación'!B827:H827</f>
        <v>0</v>
      </c>
      <c r="C827" s="478"/>
      <c r="D827" s="478"/>
      <c r="E827" s="478"/>
      <c r="F827" s="478"/>
      <c r="G827" s="478"/>
      <c r="H827" s="478"/>
      <c r="I827" s="479"/>
      <c r="J827" s="117"/>
    </row>
    <row r="828" spans="1:29" ht="39.9" customHeight="1" x14ac:dyDescent="0.35">
      <c r="A828" s="182" t="str">
        <f>'Matriz Nº1 Identificación'!A828</f>
        <v>Objetivo táctico</v>
      </c>
      <c r="B828" s="480" t="str">
        <f>+'Matriz Nº1 Identificación'!B828:H828</f>
        <v xml:space="preserve">92. </v>
      </c>
      <c r="C828" s="481"/>
      <c r="D828" s="481"/>
      <c r="E828" s="481"/>
      <c r="F828" s="481"/>
      <c r="G828" s="481"/>
      <c r="H828" s="481"/>
      <c r="I828" s="482"/>
      <c r="J828" s="117"/>
    </row>
    <row r="829" spans="1:29" ht="83.25" customHeight="1" x14ac:dyDescent="0.35">
      <c r="A829" s="119" t="str">
        <f>'Matriz Nº1 Identificación'!A829</f>
        <v>92. 1</v>
      </c>
      <c r="B829" s="120" t="str">
        <f>IF('Matriz Nº1 Identificación'!B829&lt;&gt;"",'Matriz Nº1 Identificación'!F829,"")</f>
        <v/>
      </c>
      <c r="C829" s="127"/>
      <c r="D829" s="127"/>
      <c r="E829" s="120" t="str">
        <f>IFERROR(IF((VLOOKUP(C829,'Tabla 2-3-4-5'!$C$11:$D$13,2,FALSE)*(VLOOKUP('Matriz Nº2 Análisis'!D829,'Tabla 2-3-4-5'!$C$11:$D$13,2,FALSE)))&lt;3,"BAJO",IF((VLOOKUP(C829,'Tabla 2-3-4-5'!$C$11:$D$13,2,FALSE)*(VLOOKUP('Matriz Nº2 Análisis'!D829,'Tabla 2-3-4-5'!$C$11:$D$13,2,FALSE)))&gt;5,"ALTO","MEDIO")),"")</f>
        <v/>
      </c>
      <c r="F829" s="121" t="str">
        <f>IF(B829&lt;&gt;"",'Matriz Nº1 Identificación'!E829,"")</f>
        <v/>
      </c>
      <c r="G829" s="127"/>
      <c r="H829" s="127"/>
      <c r="I829" s="120" t="str">
        <f>IFERROR(IF((VLOOKUP(G829,'Tabla 2-3-4-5'!$C$11:$D$13,2,FALSE)*(VLOOKUP('Matriz Nº2 Análisis'!H829,'Tabla 2-3-4-5'!$C$11:$D$13,2,FALSE)))&lt;3,"BAJO",IF((VLOOKUP(G829,'Tabla 2-3-4-5'!$C$11:$D$13,2,FALSE)*(VLOOKUP('Matriz Nº2 Análisis'!H829,'Tabla 2-3-4-5'!$C$11:$D$13,2,FALSE)))&gt;5,"ALTO","MEDIO")),"")</f>
        <v/>
      </c>
      <c r="J829" s="2"/>
      <c r="K829" s="3"/>
      <c r="N829" s="3"/>
      <c r="O829" s="3"/>
      <c r="P829" s="3"/>
      <c r="Q829" s="3"/>
      <c r="R829" s="3"/>
      <c r="S829" s="3"/>
      <c r="T829" s="3"/>
      <c r="U829" s="3"/>
      <c r="V829" s="3"/>
      <c r="W829" s="3"/>
      <c r="X829" s="3"/>
      <c r="Y829" s="3"/>
      <c r="Z829" s="3"/>
      <c r="AA829" s="3"/>
      <c r="AB829" s="3"/>
      <c r="AC829" s="3"/>
    </row>
    <row r="830" spans="1:29" ht="83.25" customHeight="1" x14ac:dyDescent="0.35">
      <c r="A830" s="119" t="str">
        <f>'Matriz Nº1 Identificación'!A830</f>
        <v>92. 2</v>
      </c>
      <c r="B830" s="120" t="str">
        <f>IF('Matriz Nº1 Identificación'!B830&lt;&gt;"",'Matriz Nº1 Identificación'!F830,"")</f>
        <v/>
      </c>
      <c r="C830" s="127"/>
      <c r="D830" s="127"/>
      <c r="E830" s="120" t="str">
        <f>IFERROR(IF((VLOOKUP(C830,'Tabla 2-3-4-5'!$C$11:$D$13,2,FALSE)*(VLOOKUP('Matriz Nº2 Análisis'!D830,'Tabla 2-3-4-5'!$C$11:$D$13,2,FALSE)))&lt;3,"BAJO",IF((VLOOKUP(C830,'Tabla 2-3-4-5'!$C$11:$D$13,2,FALSE)*(VLOOKUP('Matriz Nº2 Análisis'!D830,'Tabla 2-3-4-5'!$C$11:$D$13,2,FALSE)))&gt;5,"ALTO","MEDIO")),"")</f>
        <v/>
      </c>
      <c r="F830" s="121" t="str">
        <f>IF(B830&lt;&gt;"",'Matriz Nº1 Identificación'!E830,"")</f>
        <v/>
      </c>
      <c r="G830" s="127"/>
      <c r="H830" s="127"/>
      <c r="I830" s="120" t="str">
        <f>IFERROR(IF((VLOOKUP(G830,'Tabla 2-3-4-5'!$C$11:$D$13,2,FALSE)*(VLOOKUP('Matriz Nº2 Análisis'!H830,'Tabla 2-3-4-5'!$C$11:$D$13,2,FALSE)))&lt;3,"BAJO",IF((VLOOKUP(G830,'Tabla 2-3-4-5'!$C$11:$D$13,2,FALSE)*(VLOOKUP('Matriz Nº2 Análisis'!H830,'Tabla 2-3-4-5'!$C$11:$D$13,2,FALSE)))&gt;5,"ALTO","MEDIO")),"")</f>
        <v/>
      </c>
      <c r="J830" s="2"/>
      <c r="K830" s="3"/>
      <c r="N830" s="3"/>
      <c r="O830" s="3"/>
      <c r="P830" s="3"/>
      <c r="Q830" s="3"/>
      <c r="R830" s="3"/>
      <c r="S830" s="3"/>
      <c r="T830" s="3"/>
      <c r="U830" s="3"/>
      <c r="V830" s="3"/>
      <c r="W830" s="3"/>
      <c r="X830" s="3"/>
      <c r="Y830" s="3"/>
      <c r="Z830" s="3"/>
      <c r="AA830" s="3"/>
      <c r="AB830" s="3"/>
      <c r="AC830" s="3"/>
    </row>
    <row r="831" spans="1:29" ht="83.25" customHeight="1" x14ac:dyDescent="0.35">
      <c r="A831" s="119" t="str">
        <f>'Matriz Nº1 Identificación'!A831</f>
        <v>92. 3</v>
      </c>
      <c r="B831" s="120" t="str">
        <f>IF('Matriz Nº1 Identificación'!B831&lt;&gt;"",'Matriz Nº1 Identificación'!F831,"")</f>
        <v/>
      </c>
      <c r="C831" s="127"/>
      <c r="D831" s="127"/>
      <c r="E831" s="120" t="str">
        <f>IFERROR(IF((VLOOKUP(C831,'Tabla 2-3-4-5'!$C$11:$D$13,2,FALSE)*(VLOOKUP('Matriz Nº2 Análisis'!D831,'Tabla 2-3-4-5'!$C$11:$D$13,2,FALSE)))&lt;3,"BAJO",IF((VLOOKUP(C831,'Tabla 2-3-4-5'!$C$11:$D$13,2,FALSE)*(VLOOKUP('Matriz Nº2 Análisis'!D831,'Tabla 2-3-4-5'!$C$11:$D$13,2,FALSE)))&gt;5,"ALTO","MEDIO")),"")</f>
        <v/>
      </c>
      <c r="F831" s="121" t="str">
        <f>IF(B831&lt;&gt;"",'Matriz Nº1 Identificación'!E831,"")</f>
        <v/>
      </c>
      <c r="G831" s="127"/>
      <c r="H831" s="127"/>
      <c r="I831" s="120" t="str">
        <f>IFERROR(IF((VLOOKUP(G831,'Tabla 2-3-4-5'!$C$11:$D$13,2,FALSE)*(VLOOKUP('Matriz Nº2 Análisis'!H831,'Tabla 2-3-4-5'!$C$11:$D$13,2,FALSE)))&lt;3,"BAJO",IF((VLOOKUP(G831,'Tabla 2-3-4-5'!$C$11:$D$13,2,FALSE)*(VLOOKUP('Matriz Nº2 Análisis'!H831,'Tabla 2-3-4-5'!$C$11:$D$13,2,FALSE)))&gt;5,"ALTO","MEDIO")),"")</f>
        <v/>
      </c>
      <c r="J831" s="2"/>
      <c r="K831" s="3"/>
      <c r="N831" s="3"/>
      <c r="O831" s="3"/>
      <c r="P831" s="3"/>
      <c r="Q831" s="3"/>
      <c r="R831" s="3"/>
      <c r="S831" s="3"/>
      <c r="T831" s="3"/>
      <c r="U831" s="3"/>
      <c r="V831" s="3"/>
      <c r="W831" s="3"/>
      <c r="X831" s="3"/>
      <c r="Y831" s="3"/>
      <c r="Z831" s="3"/>
      <c r="AA831" s="3"/>
      <c r="AB831" s="3"/>
      <c r="AC831" s="3"/>
    </row>
    <row r="832" spans="1:29" ht="83.25" customHeight="1" x14ac:dyDescent="0.35">
      <c r="A832" s="119" t="str">
        <f>'Matriz Nº1 Identificación'!A832</f>
        <v>92. 4</v>
      </c>
      <c r="B832" s="120" t="str">
        <f>IF('Matriz Nº1 Identificación'!B832&lt;&gt;"",'Matriz Nº1 Identificación'!F832,"")</f>
        <v/>
      </c>
      <c r="C832" s="127"/>
      <c r="D832" s="127"/>
      <c r="E832" s="120" t="str">
        <f>IFERROR(IF((VLOOKUP(C832,'Tabla 2-3-4-5'!$C$11:$D$13,2,FALSE)*(VLOOKUP('Matriz Nº2 Análisis'!D832,'Tabla 2-3-4-5'!$C$11:$D$13,2,FALSE)))&lt;3,"BAJO",IF((VLOOKUP(C832,'Tabla 2-3-4-5'!$C$11:$D$13,2,FALSE)*(VLOOKUP('Matriz Nº2 Análisis'!D832,'Tabla 2-3-4-5'!$C$11:$D$13,2,FALSE)))&gt;5,"ALTO","MEDIO")),"")</f>
        <v/>
      </c>
      <c r="F832" s="121" t="str">
        <f>IF(B832&lt;&gt;"",'Matriz Nº1 Identificación'!E832,"")</f>
        <v/>
      </c>
      <c r="G832" s="127"/>
      <c r="H832" s="127"/>
      <c r="I832" s="120" t="str">
        <f>IFERROR(IF((VLOOKUP(G832,'Tabla 2-3-4-5'!$C$11:$D$13,2,FALSE)*(VLOOKUP('Matriz Nº2 Análisis'!H832,'Tabla 2-3-4-5'!$C$11:$D$13,2,FALSE)))&lt;3,"BAJO",IF((VLOOKUP(G832,'Tabla 2-3-4-5'!$C$11:$D$13,2,FALSE)*(VLOOKUP('Matriz Nº2 Análisis'!H832,'Tabla 2-3-4-5'!$C$11:$D$13,2,FALSE)))&gt;5,"ALTO","MEDIO")),"")</f>
        <v/>
      </c>
      <c r="J832" s="2"/>
      <c r="K832" s="3"/>
      <c r="N832" s="3"/>
      <c r="O832" s="3"/>
      <c r="P832" s="3"/>
      <c r="Q832" s="3"/>
      <c r="R832" s="3"/>
      <c r="S832" s="3"/>
      <c r="T832" s="3"/>
      <c r="U832" s="3"/>
      <c r="V832" s="3"/>
      <c r="W832" s="3"/>
      <c r="X832" s="3"/>
      <c r="Y832" s="3"/>
      <c r="Z832" s="3"/>
      <c r="AA832" s="3"/>
      <c r="AB832" s="3"/>
      <c r="AC832" s="3"/>
    </row>
    <row r="833" spans="1:29" ht="83.25" customHeight="1" x14ac:dyDescent="0.35">
      <c r="A833" s="119" t="str">
        <f>'Matriz Nº1 Identificación'!A833</f>
        <v>92. 5</v>
      </c>
      <c r="B833" s="120" t="str">
        <f>IF('Matriz Nº1 Identificación'!B833&lt;&gt;"",'Matriz Nº1 Identificación'!F833,"")</f>
        <v/>
      </c>
      <c r="C833" s="127"/>
      <c r="D833" s="127"/>
      <c r="E833" s="120" t="str">
        <f>IFERROR(IF((VLOOKUP(C833,'Tabla 2-3-4-5'!$C$11:$D$13,2,FALSE)*(VLOOKUP('Matriz Nº2 Análisis'!D833,'Tabla 2-3-4-5'!$C$11:$D$13,2,FALSE)))&lt;3,"BAJO",IF((VLOOKUP(C833,'Tabla 2-3-4-5'!$C$11:$D$13,2,FALSE)*(VLOOKUP('Matriz Nº2 Análisis'!D833,'Tabla 2-3-4-5'!$C$11:$D$13,2,FALSE)))&gt;5,"ALTO","MEDIO")),"")</f>
        <v/>
      </c>
      <c r="F833" s="121" t="str">
        <f>IF(B833&lt;&gt;"",'Matriz Nº1 Identificación'!E833,"")</f>
        <v/>
      </c>
      <c r="G833" s="127"/>
      <c r="H833" s="127"/>
      <c r="I833" s="120" t="str">
        <f>IFERROR(IF((VLOOKUP(G833,'Tabla 2-3-4-5'!$C$11:$D$13,2,FALSE)*(VLOOKUP('Matriz Nº2 Análisis'!H833,'Tabla 2-3-4-5'!$C$11:$D$13,2,FALSE)))&lt;3,"BAJO",IF((VLOOKUP(G833,'Tabla 2-3-4-5'!$C$11:$D$13,2,FALSE)*(VLOOKUP('Matriz Nº2 Análisis'!H833,'Tabla 2-3-4-5'!$C$11:$D$13,2,FALSE)))&gt;5,"ALTO","MEDIO")),"")</f>
        <v/>
      </c>
      <c r="J833" s="2"/>
      <c r="K833" s="3"/>
      <c r="N833" s="3"/>
      <c r="O833" s="3"/>
      <c r="P833" s="3"/>
      <c r="Q833" s="3"/>
      <c r="R833" s="3"/>
      <c r="S833" s="3"/>
      <c r="T833" s="3"/>
      <c r="U833" s="3"/>
      <c r="V833" s="3"/>
      <c r="W833" s="3"/>
      <c r="X833" s="3"/>
      <c r="Y833" s="3"/>
      <c r="Z833" s="3"/>
      <c r="AA833" s="3"/>
      <c r="AB833" s="3"/>
      <c r="AC833" s="3"/>
    </row>
    <row r="834" spans="1:29" ht="83.25" customHeight="1" x14ac:dyDescent="0.35">
      <c r="A834" s="119" t="str">
        <f>'Matriz Nº1 Identificación'!A834</f>
        <v>92. 6</v>
      </c>
      <c r="B834" s="120" t="str">
        <f>IF('Matriz Nº1 Identificación'!B834&lt;&gt;"",'Matriz Nº1 Identificación'!F834,"")</f>
        <v/>
      </c>
      <c r="C834" s="127"/>
      <c r="D834" s="127"/>
      <c r="E834" s="120" t="str">
        <f>IFERROR(IF((VLOOKUP(C834,'Tabla 2-3-4-5'!$C$11:$D$13,2,FALSE)*(VLOOKUP('Matriz Nº2 Análisis'!D834,'Tabla 2-3-4-5'!$C$11:$D$13,2,FALSE)))&lt;3,"BAJO",IF((VLOOKUP(C834,'Tabla 2-3-4-5'!$C$11:$D$13,2,FALSE)*(VLOOKUP('Matriz Nº2 Análisis'!D834,'Tabla 2-3-4-5'!$C$11:$D$13,2,FALSE)))&gt;5,"ALTO","MEDIO")),"")</f>
        <v/>
      </c>
      <c r="F834" s="121" t="str">
        <f>IF(B834&lt;&gt;"",'Matriz Nº1 Identificación'!E834,"")</f>
        <v/>
      </c>
      <c r="G834" s="127"/>
      <c r="H834" s="127"/>
      <c r="I834" s="120" t="str">
        <f>IFERROR(IF((VLOOKUP(G834,'Tabla 2-3-4-5'!$C$11:$D$13,2,FALSE)*(VLOOKUP('Matriz Nº2 Análisis'!H834,'Tabla 2-3-4-5'!$C$11:$D$13,2,FALSE)))&lt;3,"BAJO",IF((VLOOKUP(G834,'Tabla 2-3-4-5'!$C$11:$D$13,2,FALSE)*(VLOOKUP('Matriz Nº2 Análisis'!H834,'Tabla 2-3-4-5'!$C$11:$D$13,2,FALSE)))&gt;5,"ALTO","MEDIO")),"")</f>
        <v/>
      </c>
      <c r="J834" s="2"/>
      <c r="K834" s="3"/>
      <c r="N834" s="3"/>
      <c r="O834" s="3"/>
      <c r="P834" s="3"/>
      <c r="Q834" s="3"/>
      <c r="R834" s="3"/>
      <c r="S834" s="3"/>
      <c r="T834" s="3"/>
      <c r="U834" s="3"/>
      <c r="V834" s="3"/>
      <c r="W834" s="3"/>
      <c r="X834" s="3"/>
      <c r="Y834" s="3"/>
      <c r="Z834" s="3"/>
      <c r="AA834" s="3"/>
      <c r="AB834" s="3"/>
      <c r="AC834" s="3"/>
    </row>
    <row r="835" spans="1:29" ht="83.25" customHeight="1" thickBot="1" x14ac:dyDescent="0.4">
      <c r="A835" s="119" t="str">
        <f>'Matriz Nº1 Identificación'!A835</f>
        <v>92. 7</v>
      </c>
      <c r="B835" s="120" t="str">
        <f>IF('Matriz Nº1 Identificación'!B835&lt;&gt;"",'Matriz Nº1 Identificación'!F835,"")</f>
        <v/>
      </c>
      <c r="C835" s="127"/>
      <c r="D835" s="127"/>
      <c r="E835" s="120" t="str">
        <f>IFERROR(IF((VLOOKUP(C835,'Tabla 2-3-4-5'!$C$11:$D$13,2,FALSE)*(VLOOKUP('Matriz Nº2 Análisis'!D835,'Tabla 2-3-4-5'!$C$11:$D$13,2,FALSE)))&lt;3,"BAJO",IF((VLOOKUP(C835,'Tabla 2-3-4-5'!$C$11:$D$13,2,FALSE)*(VLOOKUP('Matriz Nº2 Análisis'!D835,'Tabla 2-3-4-5'!$C$11:$D$13,2,FALSE)))&gt;5,"ALTO","MEDIO")),"")</f>
        <v/>
      </c>
      <c r="F835" s="121" t="str">
        <f>IF(B835&lt;&gt;"",'Matriz Nº1 Identificación'!E835,"")</f>
        <v/>
      </c>
      <c r="G835" s="127"/>
      <c r="H835" s="127"/>
      <c r="I835" s="120" t="str">
        <f>IFERROR(IF((VLOOKUP(G835,'Tabla 2-3-4-5'!$C$11:$D$13,2,FALSE)*(VLOOKUP('Matriz Nº2 Análisis'!H835,'Tabla 2-3-4-5'!$C$11:$D$13,2,FALSE)))&lt;3,"BAJO",IF((VLOOKUP(G835,'Tabla 2-3-4-5'!$C$11:$D$13,2,FALSE)*(VLOOKUP('Matriz Nº2 Análisis'!H835,'Tabla 2-3-4-5'!$C$11:$D$13,2,FALSE)))&gt;5,"ALTO","MEDIO")),"")</f>
        <v/>
      </c>
      <c r="J835" s="2"/>
      <c r="K835" s="3"/>
      <c r="N835" s="3"/>
      <c r="O835" s="3"/>
      <c r="P835" s="3"/>
      <c r="Q835" s="3"/>
      <c r="R835" s="3"/>
      <c r="S835" s="3"/>
      <c r="T835" s="3"/>
      <c r="U835" s="3"/>
      <c r="V835" s="3"/>
      <c r="W835" s="3"/>
      <c r="X835" s="3"/>
      <c r="Y835" s="3"/>
      <c r="Z835" s="3"/>
      <c r="AA835" s="3"/>
      <c r="AB835" s="3"/>
      <c r="AC835" s="3"/>
    </row>
    <row r="836" spans="1:29" ht="39.9" customHeight="1" thickBot="1" x14ac:dyDescent="0.4">
      <c r="A836" s="181" t="str">
        <f>'Matriz Nº1 Identificación'!A836</f>
        <v xml:space="preserve">Objetivo Estratégico: </v>
      </c>
      <c r="B836" s="477">
        <f>+'Matriz Nº1 Identificación'!B836:H836</f>
        <v>0</v>
      </c>
      <c r="C836" s="478"/>
      <c r="D836" s="478"/>
      <c r="E836" s="478"/>
      <c r="F836" s="478"/>
      <c r="G836" s="478"/>
      <c r="H836" s="478"/>
      <c r="I836" s="479"/>
      <c r="J836" s="117"/>
    </row>
    <row r="837" spans="1:29" ht="39.9" customHeight="1" x14ac:dyDescent="0.35">
      <c r="A837" s="182" t="str">
        <f>'Matriz Nº1 Identificación'!A837</f>
        <v>Objetivo táctico</v>
      </c>
      <c r="B837" s="480" t="str">
        <f>+'Matriz Nº1 Identificación'!B837:H837</f>
        <v xml:space="preserve">93. </v>
      </c>
      <c r="C837" s="481"/>
      <c r="D837" s="481"/>
      <c r="E837" s="481"/>
      <c r="F837" s="481"/>
      <c r="G837" s="481"/>
      <c r="H837" s="481"/>
      <c r="I837" s="482"/>
      <c r="J837" s="117"/>
    </row>
    <row r="838" spans="1:29" ht="83.25" customHeight="1" x14ac:dyDescent="0.35">
      <c r="A838" s="119" t="str">
        <f>'Matriz Nº1 Identificación'!A838</f>
        <v>93. 1</v>
      </c>
      <c r="B838" s="120" t="str">
        <f>IF('Matriz Nº1 Identificación'!B838&lt;&gt;"",'Matriz Nº1 Identificación'!F838,"")</f>
        <v/>
      </c>
      <c r="C838" s="127"/>
      <c r="D838" s="127"/>
      <c r="E838" s="120" t="str">
        <f>IFERROR(IF((VLOOKUP(C838,'Tabla 2-3-4-5'!$C$11:$D$13,2,FALSE)*(VLOOKUP('Matriz Nº2 Análisis'!D838,'Tabla 2-3-4-5'!$C$11:$D$13,2,FALSE)))&lt;3,"BAJO",IF((VLOOKUP(C838,'Tabla 2-3-4-5'!$C$11:$D$13,2,FALSE)*(VLOOKUP('Matriz Nº2 Análisis'!D838,'Tabla 2-3-4-5'!$C$11:$D$13,2,FALSE)))&gt;5,"ALTO","MEDIO")),"")</f>
        <v/>
      </c>
      <c r="F838" s="121" t="str">
        <f>IF(B838&lt;&gt;"",'Matriz Nº1 Identificación'!E838,"")</f>
        <v/>
      </c>
      <c r="G838" s="127"/>
      <c r="H838" s="127"/>
      <c r="I838" s="120" t="str">
        <f>IFERROR(IF((VLOOKUP(G838,'Tabla 2-3-4-5'!$C$11:$D$13,2,FALSE)*(VLOOKUP('Matriz Nº2 Análisis'!H838,'Tabla 2-3-4-5'!$C$11:$D$13,2,FALSE)))&lt;3,"BAJO",IF((VLOOKUP(G838,'Tabla 2-3-4-5'!$C$11:$D$13,2,FALSE)*(VLOOKUP('Matriz Nº2 Análisis'!H838,'Tabla 2-3-4-5'!$C$11:$D$13,2,FALSE)))&gt;5,"ALTO","MEDIO")),"")</f>
        <v/>
      </c>
      <c r="J838" s="2"/>
      <c r="K838" s="3"/>
      <c r="N838" s="3"/>
      <c r="O838" s="3"/>
      <c r="P838" s="3"/>
      <c r="Q838" s="3"/>
      <c r="R838" s="3"/>
      <c r="S838" s="3"/>
      <c r="T838" s="3"/>
      <c r="U838" s="3"/>
      <c r="V838" s="3"/>
      <c r="W838" s="3"/>
      <c r="X838" s="3"/>
      <c r="Y838" s="3"/>
      <c r="Z838" s="3"/>
      <c r="AA838" s="3"/>
      <c r="AB838" s="3"/>
      <c r="AC838" s="3"/>
    </row>
    <row r="839" spans="1:29" ht="83.25" customHeight="1" x14ac:dyDescent="0.35">
      <c r="A839" s="119" t="str">
        <f>'Matriz Nº1 Identificación'!A839</f>
        <v>93. 2</v>
      </c>
      <c r="B839" s="120" t="str">
        <f>IF('Matriz Nº1 Identificación'!B839&lt;&gt;"",'Matriz Nº1 Identificación'!F839,"")</f>
        <v/>
      </c>
      <c r="C839" s="127"/>
      <c r="D839" s="127"/>
      <c r="E839" s="120" t="str">
        <f>IFERROR(IF((VLOOKUP(C839,'Tabla 2-3-4-5'!$C$11:$D$13,2,FALSE)*(VLOOKUP('Matriz Nº2 Análisis'!D839,'Tabla 2-3-4-5'!$C$11:$D$13,2,FALSE)))&lt;3,"BAJO",IF((VLOOKUP(C839,'Tabla 2-3-4-5'!$C$11:$D$13,2,FALSE)*(VLOOKUP('Matriz Nº2 Análisis'!D839,'Tabla 2-3-4-5'!$C$11:$D$13,2,FALSE)))&gt;5,"ALTO","MEDIO")),"")</f>
        <v/>
      </c>
      <c r="F839" s="121" t="str">
        <f>IF(B839&lt;&gt;"",'Matriz Nº1 Identificación'!E839,"")</f>
        <v/>
      </c>
      <c r="G839" s="127"/>
      <c r="H839" s="127"/>
      <c r="I839" s="120" t="str">
        <f>IFERROR(IF((VLOOKUP(G839,'Tabla 2-3-4-5'!$C$11:$D$13,2,FALSE)*(VLOOKUP('Matriz Nº2 Análisis'!H839,'Tabla 2-3-4-5'!$C$11:$D$13,2,FALSE)))&lt;3,"BAJO",IF((VLOOKUP(G839,'Tabla 2-3-4-5'!$C$11:$D$13,2,FALSE)*(VLOOKUP('Matriz Nº2 Análisis'!H839,'Tabla 2-3-4-5'!$C$11:$D$13,2,FALSE)))&gt;5,"ALTO","MEDIO")),"")</f>
        <v/>
      </c>
      <c r="J839" s="2"/>
      <c r="K839" s="3"/>
      <c r="N839" s="3"/>
      <c r="O839" s="3"/>
      <c r="P839" s="3"/>
      <c r="Q839" s="3"/>
      <c r="R839" s="3"/>
      <c r="S839" s="3"/>
      <c r="T839" s="3"/>
      <c r="U839" s="3"/>
      <c r="V839" s="3"/>
      <c r="W839" s="3"/>
      <c r="X839" s="3"/>
      <c r="Y839" s="3"/>
      <c r="Z839" s="3"/>
      <c r="AA839" s="3"/>
      <c r="AB839" s="3"/>
      <c r="AC839" s="3"/>
    </row>
    <row r="840" spans="1:29" ht="83.25" customHeight="1" x14ac:dyDescent="0.35">
      <c r="A840" s="119" t="str">
        <f>'Matriz Nº1 Identificación'!A840</f>
        <v>93. 3</v>
      </c>
      <c r="B840" s="120" t="str">
        <f>IF('Matriz Nº1 Identificación'!B840&lt;&gt;"",'Matriz Nº1 Identificación'!F840,"")</f>
        <v/>
      </c>
      <c r="C840" s="127"/>
      <c r="D840" s="127"/>
      <c r="E840" s="120" t="str">
        <f>IFERROR(IF((VLOOKUP(C840,'Tabla 2-3-4-5'!$C$11:$D$13,2,FALSE)*(VLOOKUP('Matriz Nº2 Análisis'!D840,'Tabla 2-3-4-5'!$C$11:$D$13,2,FALSE)))&lt;3,"BAJO",IF((VLOOKUP(C840,'Tabla 2-3-4-5'!$C$11:$D$13,2,FALSE)*(VLOOKUP('Matriz Nº2 Análisis'!D840,'Tabla 2-3-4-5'!$C$11:$D$13,2,FALSE)))&gt;5,"ALTO","MEDIO")),"")</f>
        <v/>
      </c>
      <c r="F840" s="121" t="str">
        <f>IF(B840&lt;&gt;"",'Matriz Nº1 Identificación'!E840,"")</f>
        <v/>
      </c>
      <c r="G840" s="127"/>
      <c r="H840" s="127"/>
      <c r="I840" s="120" t="str">
        <f>IFERROR(IF((VLOOKUP(G840,'Tabla 2-3-4-5'!$C$11:$D$13,2,FALSE)*(VLOOKUP('Matriz Nº2 Análisis'!H840,'Tabla 2-3-4-5'!$C$11:$D$13,2,FALSE)))&lt;3,"BAJO",IF((VLOOKUP(G840,'Tabla 2-3-4-5'!$C$11:$D$13,2,FALSE)*(VLOOKUP('Matriz Nº2 Análisis'!H840,'Tabla 2-3-4-5'!$C$11:$D$13,2,FALSE)))&gt;5,"ALTO","MEDIO")),"")</f>
        <v/>
      </c>
      <c r="J840" s="2"/>
      <c r="K840" s="3"/>
      <c r="N840" s="3"/>
      <c r="O840" s="3"/>
      <c r="P840" s="3"/>
      <c r="Q840" s="3"/>
      <c r="R840" s="3"/>
      <c r="S840" s="3"/>
      <c r="T840" s="3"/>
      <c r="U840" s="3"/>
      <c r="V840" s="3"/>
      <c r="W840" s="3"/>
      <c r="X840" s="3"/>
      <c r="Y840" s="3"/>
      <c r="Z840" s="3"/>
      <c r="AA840" s="3"/>
      <c r="AB840" s="3"/>
      <c r="AC840" s="3"/>
    </row>
    <row r="841" spans="1:29" ht="83.25" customHeight="1" x14ac:dyDescent="0.35">
      <c r="A841" s="119" t="str">
        <f>'Matriz Nº1 Identificación'!A841</f>
        <v>93. 4</v>
      </c>
      <c r="B841" s="120" t="str">
        <f>IF('Matriz Nº1 Identificación'!B841&lt;&gt;"",'Matriz Nº1 Identificación'!F841,"")</f>
        <v/>
      </c>
      <c r="C841" s="127"/>
      <c r="D841" s="127"/>
      <c r="E841" s="120" t="str">
        <f>IFERROR(IF((VLOOKUP(C841,'Tabla 2-3-4-5'!$C$11:$D$13,2,FALSE)*(VLOOKUP('Matriz Nº2 Análisis'!D841,'Tabla 2-3-4-5'!$C$11:$D$13,2,FALSE)))&lt;3,"BAJO",IF((VLOOKUP(C841,'Tabla 2-3-4-5'!$C$11:$D$13,2,FALSE)*(VLOOKUP('Matriz Nº2 Análisis'!D841,'Tabla 2-3-4-5'!$C$11:$D$13,2,FALSE)))&gt;5,"ALTO","MEDIO")),"")</f>
        <v/>
      </c>
      <c r="F841" s="121" t="str">
        <f>IF(B841&lt;&gt;"",'Matriz Nº1 Identificación'!E841,"")</f>
        <v/>
      </c>
      <c r="G841" s="127"/>
      <c r="H841" s="127"/>
      <c r="I841" s="120" t="str">
        <f>IFERROR(IF((VLOOKUP(G841,'Tabla 2-3-4-5'!$C$11:$D$13,2,FALSE)*(VLOOKUP('Matriz Nº2 Análisis'!H841,'Tabla 2-3-4-5'!$C$11:$D$13,2,FALSE)))&lt;3,"BAJO",IF((VLOOKUP(G841,'Tabla 2-3-4-5'!$C$11:$D$13,2,FALSE)*(VLOOKUP('Matriz Nº2 Análisis'!H841,'Tabla 2-3-4-5'!$C$11:$D$13,2,FALSE)))&gt;5,"ALTO","MEDIO")),"")</f>
        <v/>
      </c>
      <c r="J841" s="2"/>
      <c r="K841" s="3"/>
      <c r="N841" s="3"/>
      <c r="O841" s="3"/>
      <c r="P841" s="3"/>
      <c r="Q841" s="3"/>
      <c r="R841" s="3"/>
      <c r="S841" s="3"/>
      <c r="T841" s="3"/>
      <c r="U841" s="3"/>
      <c r="V841" s="3"/>
      <c r="W841" s="3"/>
      <c r="X841" s="3"/>
      <c r="Y841" s="3"/>
      <c r="Z841" s="3"/>
      <c r="AA841" s="3"/>
      <c r="AB841" s="3"/>
      <c r="AC841" s="3"/>
    </row>
    <row r="842" spans="1:29" ht="83.25" customHeight="1" x14ac:dyDescent="0.35">
      <c r="A842" s="119" t="str">
        <f>'Matriz Nº1 Identificación'!A842</f>
        <v>93. 5</v>
      </c>
      <c r="B842" s="120" t="str">
        <f>IF('Matriz Nº1 Identificación'!B842&lt;&gt;"",'Matriz Nº1 Identificación'!F842,"")</f>
        <v/>
      </c>
      <c r="C842" s="127"/>
      <c r="D842" s="127"/>
      <c r="E842" s="120" t="str">
        <f>IFERROR(IF((VLOOKUP(C842,'Tabla 2-3-4-5'!$C$11:$D$13,2,FALSE)*(VLOOKUP('Matriz Nº2 Análisis'!D842,'Tabla 2-3-4-5'!$C$11:$D$13,2,FALSE)))&lt;3,"BAJO",IF((VLOOKUP(C842,'Tabla 2-3-4-5'!$C$11:$D$13,2,FALSE)*(VLOOKUP('Matriz Nº2 Análisis'!D842,'Tabla 2-3-4-5'!$C$11:$D$13,2,FALSE)))&gt;5,"ALTO","MEDIO")),"")</f>
        <v/>
      </c>
      <c r="F842" s="121" t="str">
        <f>IF(B842&lt;&gt;"",'Matriz Nº1 Identificación'!E842,"")</f>
        <v/>
      </c>
      <c r="G842" s="127"/>
      <c r="H842" s="127"/>
      <c r="I842" s="120" t="str">
        <f>IFERROR(IF((VLOOKUP(G842,'Tabla 2-3-4-5'!$C$11:$D$13,2,FALSE)*(VLOOKUP('Matriz Nº2 Análisis'!H842,'Tabla 2-3-4-5'!$C$11:$D$13,2,FALSE)))&lt;3,"BAJO",IF((VLOOKUP(G842,'Tabla 2-3-4-5'!$C$11:$D$13,2,FALSE)*(VLOOKUP('Matriz Nº2 Análisis'!H842,'Tabla 2-3-4-5'!$C$11:$D$13,2,FALSE)))&gt;5,"ALTO","MEDIO")),"")</f>
        <v/>
      </c>
      <c r="J842" s="2"/>
      <c r="K842" s="3"/>
      <c r="N842" s="3"/>
      <c r="O842" s="3"/>
      <c r="P842" s="3"/>
      <c r="Q842" s="3"/>
      <c r="R842" s="3"/>
      <c r="S842" s="3"/>
      <c r="T842" s="3"/>
      <c r="U842" s="3"/>
      <c r="V842" s="3"/>
      <c r="W842" s="3"/>
      <c r="X842" s="3"/>
      <c r="Y842" s="3"/>
      <c r="Z842" s="3"/>
      <c r="AA842" s="3"/>
      <c r="AB842" s="3"/>
      <c r="AC842" s="3"/>
    </row>
    <row r="843" spans="1:29" ht="83.25" customHeight="1" x14ac:dyDescent="0.35">
      <c r="A843" s="119" t="str">
        <f>'Matriz Nº1 Identificación'!A843</f>
        <v>93. 6</v>
      </c>
      <c r="B843" s="120" t="str">
        <f>IF('Matriz Nº1 Identificación'!B843&lt;&gt;"",'Matriz Nº1 Identificación'!F843,"")</f>
        <v/>
      </c>
      <c r="C843" s="127"/>
      <c r="D843" s="127"/>
      <c r="E843" s="120" t="str">
        <f>IFERROR(IF((VLOOKUP(C843,'Tabla 2-3-4-5'!$C$11:$D$13,2,FALSE)*(VLOOKUP('Matriz Nº2 Análisis'!D843,'Tabla 2-3-4-5'!$C$11:$D$13,2,FALSE)))&lt;3,"BAJO",IF((VLOOKUP(C843,'Tabla 2-3-4-5'!$C$11:$D$13,2,FALSE)*(VLOOKUP('Matriz Nº2 Análisis'!D843,'Tabla 2-3-4-5'!$C$11:$D$13,2,FALSE)))&gt;5,"ALTO","MEDIO")),"")</f>
        <v/>
      </c>
      <c r="F843" s="121" t="str">
        <f>IF(B843&lt;&gt;"",'Matriz Nº1 Identificación'!E843,"")</f>
        <v/>
      </c>
      <c r="G843" s="127"/>
      <c r="H843" s="127"/>
      <c r="I843" s="120" t="str">
        <f>IFERROR(IF((VLOOKUP(G843,'Tabla 2-3-4-5'!$C$11:$D$13,2,FALSE)*(VLOOKUP('Matriz Nº2 Análisis'!H843,'Tabla 2-3-4-5'!$C$11:$D$13,2,FALSE)))&lt;3,"BAJO",IF((VLOOKUP(G843,'Tabla 2-3-4-5'!$C$11:$D$13,2,FALSE)*(VLOOKUP('Matriz Nº2 Análisis'!H843,'Tabla 2-3-4-5'!$C$11:$D$13,2,FALSE)))&gt;5,"ALTO","MEDIO")),"")</f>
        <v/>
      </c>
      <c r="J843" s="2"/>
      <c r="K843" s="3"/>
      <c r="N843" s="3"/>
      <c r="O843" s="3"/>
      <c r="P843" s="3"/>
      <c r="Q843" s="3"/>
      <c r="R843" s="3"/>
      <c r="S843" s="3"/>
      <c r="T843" s="3"/>
      <c r="U843" s="3"/>
      <c r="V843" s="3"/>
      <c r="W843" s="3"/>
      <c r="X843" s="3"/>
      <c r="Y843" s="3"/>
      <c r="Z843" s="3"/>
      <c r="AA843" s="3"/>
      <c r="AB843" s="3"/>
      <c r="AC843" s="3"/>
    </row>
    <row r="844" spans="1:29" ht="83.25" customHeight="1" thickBot="1" x14ac:dyDescent="0.4">
      <c r="A844" s="119" t="str">
        <f>'Matriz Nº1 Identificación'!A844</f>
        <v>93. 7</v>
      </c>
      <c r="B844" s="120" t="str">
        <f>IF('Matriz Nº1 Identificación'!B844&lt;&gt;"",'Matriz Nº1 Identificación'!F844,"")</f>
        <v/>
      </c>
      <c r="C844" s="127"/>
      <c r="D844" s="127"/>
      <c r="E844" s="120" t="str">
        <f>IFERROR(IF((VLOOKUP(C844,'Tabla 2-3-4-5'!$C$11:$D$13,2,FALSE)*(VLOOKUP('Matriz Nº2 Análisis'!D844,'Tabla 2-3-4-5'!$C$11:$D$13,2,FALSE)))&lt;3,"BAJO",IF((VLOOKUP(C844,'Tabla 2-3-4-5'!$C$11:$D$13,2,FALSE)*(VLOOKUP('Matriz Nº2 Análisis'!D844,'Tabla 2-3-4-5'!$C$11:$D$13,2,FALSE)))&gt;5,"ALTO","MEDIO")),"")</f>
        <v/>
      </c>
      <c r="F844" s="121" t="str">
        <f>IF(B844&lt;&gt;"",'Matriz Nº1 Identificación'!E844,"")</f>
        <v/>
      </c>
      <c r="G844" s="127"/>
      <c r="H844" s="127"/>
      <c r="I844" s="120" t="str">
        <f>IFERROR(IF((VLOOKUP(G844,'Tabla 2-3-4-5'!$C$11:$D$13,2,FALSE)*(VLOOKUP('Matriz Nº2 Análisis'!H844,'Tabla 2-3-4-5'!$C$11:$D$13,2,FALSE)))&lt;3,"BAJO",IF((VLOOKUP(G844,'Tabla 2-3-4-5'!$C$11:$D$13,2,FALSE)*(VLOOKUP('Matriz Nº2 Análisis'!H844,'Tabla 2-3-4-5'!$C$11:$D$13,2,FALSE)))&gt;5,"ALTO","MEDIO")),"")</f>
        <v/>
      </c>
      <c r="J844" s="2"/>
      <c r="K844" s="3"/>
      <c r="N844" s="3"/>
      <c r="O844" s="3"/>
      <c r="P844" s="3"/>
      <c r="Q844" s="3"/>
      <c r="R844" s="3"/>
      <c r="S844" s="3"/>
      <c r="T844" s="3"/>
      <c r="U844" s="3"/>
      <c r="V844" s="3"/>
      <c r="W844" s="3"/>
      <c r="X844" s="3"/>
      <c r="Y844" s="3"/>
      <c r="Z844" s="3"/>
      <c r="AA844" s="3"/>
      <c r="AB844" s="3"/>
      <c r="AC844" s="3"/>
    </row>
    <row r="845" spans="1:29" ht="39.9" customHeight="1" thickBot="1" x14ac:dyDescent="0.4">
      <c r="A845" s="181" t="str">
        <f>'Matriz Nº1 Identificación'!A845</f>
        <v xml:space="preserve">Objetivo Estratégico: </v>
      </c>
      <c r="B845" s="477">
        <f>+'Matriz Nº1 Identificación'!B845:H845</f>
        <v>0</v>
      </c>
      <c r="C845" s="478"/>
      <c r="D845" s="478"/>
      <c r="E845" s="478"/>
      <c r="F845" s="478"/>
      <c r="G845" s="478"/>
      <c r="H845" s="478"/>
      <c r="I845" s="479"/>
      <c r="J845" s="117"/>
    </row>
    <row r="846" spans="1:29" ht="39.9" customHeight="1" x14ac:dyDescent="0.35">
      <c r="A846" s="182" t="str">
        <f>'Matriz Nº1 Identificación'!A846</f>
        <v>Objetivo táctico</v>
      </c>
      <c r="B846" s="480" t="str">
        <f>+'Matriz Nº1 Identificación'!B846:H846</f>
        <v xml:space="preserve">94. </v>
      </c>
      <c r="C846" s="481"/>
      <c r="D846" s="481"/>
      <c r="E846" s="481"/>
      <c r="F846" s="481"/>
      <c r="G846" s="481"/>
      <c r="H846" s="481"/>
      <c r="I846" s="482"/>
      <c r="J846" s="117"/>
    </row>
    <row r="847" spans="1:29" ht="83.25" customHeight="1" x14ac:dyDescent="0.35">
      <c r="A847" s="119" t="str">
        <f>'Matriz Nº1 Identificación'!A847</f>
        <v>94. 1</v>
      </c>
      <c r="B847" s="120" t="str">
        <f>IF('Matriz Nº1 Identificación'!B847&lt;&gt;"",'Matriz Nº1 Identificación'!F847,"")</f>
        <v/>
      </c>
      <c r="C847" s="127"/>
      <c r="D847" s="127"/>
      <c r="E847" s="120" t="str">
        <f>IFERROR(IF((VLOOKUP(C847,'Tabla 2-3-4-5'!$C$11:$D$13,2,FALSE)*(VLOOKUP('Matriz Nº2 Análisis'!D847,'Tabla 2-3-4-5'!$C$11:$D$13,2,FALSE)))&lt;3,"BAJO",IF((VLOOKUP(C847,'Tabla 2-3-4-5'!$C$11:$D$13,2,FALSE)*(VLOOKUP('Matriz Nº2 Análisis'!D847,'Tabla 2-3-4-5'!$C$11:$D$13,2,FALSE)))&gt;5,"ALTO","MEDIO")),"")</f>
        <v/>
      </c>
      <c r="F847" s="121" t="str">
        <f>IF(B847&lt;&gt;"",'Matriz Nº1 Identificación'!E847,"")</f>
        <v/>
      </c>
      <c r="G847" s="127"/>
      <c r="H847" s="127"/>
      <c r="I847" s="120" t="str">
        <f>IFERROR(IF((VLOOKUP(G847,'Tabla 2-3-4-5'!$C$11:$D$13,2,FALSE)*(VLOOKUP('Matriz Nº2 Análisis'!H847,'Tabla 2-3-4-5'!$C$11:$D$13,2,FALSE)))&lt;3,"BAJO",IF((VLOOKUP(G847,'Tabla 2-3-4-5'!$C$11:$D$13,2,FALSE)*(VLOOKUP('Matriz Nº2 Análisis'!H847,'Tabla 2-3-4-5'!$C$11:$D$13,2,FALSE)))&gt;5,"ALTO","MEDIO")),"")</f>
        <v/>
      </c>
      <c r="J847" s="2"/>
      <c r="K847" s="3"/>
      <c r="N847" s="3"/>
      <c r="O847" s="3"/>
      <c r="P847" s="3"/>
      <c r="Q847" s="3"/>
      <c r="R847" s="3"/>
      <c r="S847" s="3"/>
      <c r="T847" s="3"/>
      <c r="U847" s="3"/>
      <c r="V847" s="3"/>
      <c r="W847" s="3"/>
      <c r="X847" s="3"/>
      <c r="Y847" s="3"/>
      <c r="Z847" s="3"/>
      <c r="AA847" s="3"/>
      <c r="AB847" s="3"/>
      <c r="AC847" s="3"/>
    </row>
    <row r="848" spans="1:29" ht="83.25" customHeight="1" x14ac:dyDescent="0.35">
      <c r="A848" s="119" t="str">
        <f>'Matriz Nº1 Identificación'!A848</f>
        <v>94. 2</v>
      </c>
      <c r="B848" s="120" t="str">
        <f>IF('Matriz Nº1 Identificación'!B848&lt;&gt;"",'Matriz Nº1 Identificación'!F848,"")</f>
        <v/>
      </c>
      <c r="C848" s="127"/>
      <c r="D848" s="127"/>
      <c r="E848" s="120" t="str">
        <f>IFERROR(IF((VLOOKUP(C848,'Tabla 2-3-4-5'!$C$11:$D$13,2,FALSE)*(VLOOKUP('Matriz Nº2 Análisis'!D848,'Tabla 2-3-4-5'!$C$11:$D$13,2,FALSE)))&lt;3,"BAJO",IF((VLOOKUP(C848,'Tabla 2-3-4-5'!$C$11:$D$13,2,FALSE)*(VLOOKUP('Matriz Nº2 Análisis'!D848,'Tabla 2-3-4-5'!$C$11:$D$13,2,FALSE)))&gt;5,"ALTO","MEDIO")),"")</f>
        <v/>
      </c>
      <c r="F848" s="121" t="str">
        <f>IF(B848&lt;&gt;"",'Matriz Nº1 Identificación'!E848,"")</f>
        <v/>
      </c>
      <c r="G848" s="127"/>
      <c r="H848" s="127"/>
      <c r="I848" s="120" t="str">
        <f>IFERROR(IF((VLOOKUP(G848,'Tabla 2-3-4-5'!$C$11:$D$13,2,FALSE)*(VLOOKUP('Matriz Nº2 Análisis'!H848,'Tabla 2-3-4-5'!$C$11:$D$13,2,FALSE)))&lt;3,"BAJO",IF((VLOOKUP(G848,'Tabla 2-3-4-5'!$C$11:$D$13,2,FALSE)*(VLOOKUP('Matriz Nº2 Análisis'!H848,'Tabla 2-3-4-5'!$C$11:$D$13,2,FALSE)))&gt;5,"ALTO","MEDIO")),"")</f>
        <v/>
      </c>
      <c r="J848" s="2"/>
      <c r="K848" s="3"/>
      <c r="N848" s="3"/>
      <c r="O848" s="3"/>
      <c r="P848" s="3"/>
      <c r="Q848" s="3"/>
      <c r="R848" s="3"/>
      <c r="S848" s="3"/>
      <c r="T848" s="3"/>
      <c r="U848" s="3"/>
      <c r="V848" s="3"/>
      <c r="W848" s="3"/>
      <c r="X848" s="3"/>
      <c r="Y848" s="3"/>
      <c r="Z848" s="3"/>
      <c r="AA848" s="3"/>
      <c r="AB848" s="3"/>
      <c r="AC848" s="3"/>
    </row>
    <row r="849" spans="1:29" ht="83.25" customHeight="1" x14ac:dyDescent="0.35">
      <c r="A849" s="119" t="str">
        <f>'Matriz Nº1 Identificación'!A849</f>
        <v>94. 3</v>
      </c>
      <c r="B849" s="120" t="str">
        <f>IF('Matriz Nº1 Identificación'!B849&lt;&gt;"",'Matriz Nº1 Identificación'!F849,"")</f>
        <v/>
      </c>
      <c r="C849" s="127"/>
      <c r="D849" s="127"/>
      <c r="E849" s="120" t="str">
        <f>IFERROR(IF((VLOOKUP(C849,'Tabla 2-3-4-5'!$C$11:$D$13,2,FALSE)*(VLOOKUP('Matriz Nº2 Análisis'!D849,'Tabla 2-3-4-5'!$C$11:$D$13,2,FALSE)))&lt;3,"BAJO",IF((VLOOKUP(C849,'Tabla 2-3-4-5'!$C$11:$D$13,2,FALSE)*(VLOOKUP('Matriz Nº2 Análisis'!D849,'Tabla 2-3-4-5'!$C$11:$D$13,2,FALSE)))&gt;5,"ALTO","MEDIO")),"")</f>
        <v/>
      </c>
      <c r="F849" s="121" t="str">
        <f>IF(B849&lt;&gt;"",'Matriz Nº1 Identificación'!E849,"")</f>
        <v/>
      </c>
      <c r="G849" s="127"/>
      <c r="H849" s="127"/>
      <c r="I849" s="120" t="str">
        <f>IFERROR(IF((VLOOKUP(G849,'Tabla 2-3-4-5'!$C$11:$D$13,2,FALSE)*(VLOOKUP('Matriz Nº2 Análisis'!H849,'Tabla 2-3-4-5'!$C$11:$D$13,2,FALSE)))&lt;3,"BAJO",IF((VLOOKUP(G849,'Tabla 2-3-4-5'!$C$11:$D$13,2,FALSE)*(VLOOKUP('Matriz Nº2 Análisis'!H849,'Tabla 2-3-4-5'!$C$11:$D$13,2,FALSE)))&gt;5,"ALTO","MEDIO")),"")</f>
        <v/>
      </c>
      <c r="J849" s="2"/>
      <c r="K849" s="3"/>
      <c r="N849" s="3"/>
      <c r="O849" s="3"/>
      <c r="P849" s="3"/>
      <c r="Q849" s="3"/>
      <c r="R849" s="3"/>
      <c r="S849" s="3"/>
      <c r="T849" s="3"/>
      <c r="U849" s="3"/>
      <c r="V849" s="3"/>
      <c r="W849" s="3"/>
      <c r="X849" s="3"/>
      <c r="Y849" s="3"/>
      <c r="Z849" s="3"/>
      <c r="AA849" s="3"/>
      <c r="AB849" s="3"/>
      <c r="AC849" s="3"/>
    </row>
    <row r="850" spans="1:29" ht="83.25" customHeight="1" x14ac:dyDescent="0.35">
      <c r="A850" s="119" t="str">
        <f>'Matriz Nº1 Identificación'!A850</f>
        <v>94. 4</v>
      </c>
      <c r="B850" s="120" t="str">
        <f>IF('Matriz Nº1 Identificación'!B850&lt;&gt;"",'Matriz Nº1 Identificación'!F850,"")</f>
        <v/>
      </c>
      <c r="C850" s="127"/>
      <c r="D850" s="127"/>
      <c r="E850" s="120" t="str">
        <f>IFERROR(IF((VLOOKUP(C850,'Tabla 2-3-4-5'!$C$11:$D$13,2,FALSE)*(VLOOKUP('Matriz Nº2 Análisis'!D850,'Tabla 2-3-4-5'!$C$11:$D$13,2,FALSE)))&lt;3,"BAJO",IF((VLOOKUP(C850,'Tabla 2-3-4-5'!$C$11:$D$13,2,FALSE)*(VLOOKUP('Matriz Nº2 Análisis'!D850,'Tabla 2-3-4-5'!$C$11:$D$13,2,FALSE)))&gt;5,"ALTO","MEDIO")),"")</f>
        <v/>
      </c>
      <c r="F850" s="121" t="str">
        <f>IF(B850&lt;&gt;"",'Matriz Nº1 Identificación'!E850,"")</f>
        <v/>
      </c>
      <c r="G850" s="127"/>
      <c r="H850" s="127"/>
      <c r="I850" s="120" t="str">
        <f>IFERROR(IF((VLOOKUP(G850,'Tabla 2-3-4-5'!$C$11:$D$13,2,FALSE)*(VLOOKUP('Matriz Nº2 Análisis'!H850,'Tabla 2-3-4-5'!$C$11:$D$13,2,FALSE)))&lt;3,"BAJO",IF((VLOOKUP(G850,'Tabla 2-3-4-5'!$C$11:$D$13,2,FALSE)*(VLOOKUP('Matriz Nº2 Análisis'!H850,'Tabla 2-3-4-5'!$C$11:$D$13,2,FALSE)))&gt;5,"ALTO","MEDIO")),"")</f>
        <v/>
      </c>
      <c r="J850" s="2"/>
      <c r="K850" s="3"/>
      <c r="N850" s="3"/>
      <c r="O850" s="3"/>
      <c r="P850" s="3"/>
      <c r="Q850" s="3"/>
      <c r="R850" s="3"/>
      <c r="S850" s="3"/>
      <c r="T850" s="3"/>
      <c r="U850" s="3"/>
      <c r="V850" s="3"/>
      <c r="W850" s="3"/>
      <c r="X850" s="3"/>
      <c r="Y850" s="3"/>
      <c r="Z850" s="3"/>
      <c r="AA850" s="3"/>
      <c r="AB850" s="3"/>
      <c r="AC850" s="3"/>
    </row>
    <row r="851" spans="1:29" ht="83.25" customHeight="1" x14ac:dyDescent="0.35">
      <c r="A851" s="119" t="str">
        <f>'Matriz Nº1 Identificación'!A851</f>
        <v>94. 5</v>
      </c>
      <c r="B851" s="120" t="str">
        <f>IF('Matriz Nº1 Identificación'!B851&lt;&gt;"",'Matriz Nº1 Identificación'!F851,"")</f>
        <v/>
      </c>
      <c r="C851" s="127"/>
      <c r="D851" s="127"/>
      <c r="E851" s="120" t="str">
        <f>IFERROR(IF((VLOOKUP(C851,'Tabla 2-3-4-5'!$C$11:$D$13,2,FALSE)*(VLOOKUP('Matriz Nº2 Análisis'!D851,'Tabla 2-3-4-5'!$C$11:$D$13,2,FALSE)))&lt;3,"BAJO",IF((VLOOKUP(C851,'Tabla 2-3-4-5'!$C$11:$D$13,2,FALSE)*(VLOOKUP('Matriz Nº2 Análisis'!D851,'Tabla 2-3-4-5'!$C$11:$D$13,2,FALSE)))&gt;5,"ALTO","MEDIO")),"")</f>
        <v/>
      </c>
      <c r="F851" s="121" t="str">
        <f>IF(B851&lt;&gt;"",'Matriz Nº1 Identificación'!E851,"")</f>
        <v/>
      </c>
      <c r="G851" s="127"/>
      <c r="H851" s="127"/>
      <c r="I851" s="120" t="str">
        <f>IFERROR(IF((VLOOKUP(G851,'Tabla 2-3-4-5'!$C$11:$D$13,2,FALSE)*(VLOOKUP('Matriz Nº2 Análisis'!H851,'Tabla 2-3-4-5'!$C$11:$D$13,2,FALSE)))&lt;3,"BAJO",IF((VLOOKUP(G851,'Tabla 2-3-4-5'!$C$11:$D$13,2,FALSE)*(VLOOKUP('Matriz Nº2 Análisis'!H851,'Tabla 2-3-4-5'!$C$11:$D$13,2,FALSE)))&gt;5,"ALTO","MEDIO")),"")</f>
        <v/>
      </c>
      <c r="J851" s="2"/>
      <c r="K851" s="3"/>
      <c r="N851" s="3"/>
      <c r="O851" s="3"/>
      <c r="P851" s="3"/>
      <c r="Q851" s="3"/>
      <c r="R851" s="3"/>
      <c r="S851" s="3"/>
      <c r="T851" s="3"/>
      <c r="U851" s="3"/>
      <c r="V851" s="3"/>
      <c r="W851" s="3"/>
      <c r="X851" s="3"/>
      <c r="Y851" s="3"/>
      <c r="Z851" s="3"/>
      <c r="AA851" s="3"/>
      <c r="AB851" s="3"/>
      <c r="AC851" s="3"/>
    </row>
    <row r="852" spans="1:29" ht="83.25" customHeight="1" x14ac:dyDescent="0.35">
      <c r="A852" s="119" t="str">
        <f>'Matriz Nº1 Identificación'!A852</f>
        <v>94. 6</v>
      </c>
      <c r="B852" s="120" t="str">
        <f>IF('Matriz Nº1 Identificación'!B852&lt;&gt;"",'Matriz Nº1 Identificación'!F852,"")</f>
        <v/>
      </c>
      <c r="C852" s="127"/>
      <c r="D852" s="127"/>
      <c r="E852" s="120" t="str">
        <f>IFERROR(IF((VLOOKUP(C852,'Tabla 2-3-4-5'!$C$11:$D$13,2,FALSE)*(VLOOKUP('Matriz Nº2 Análisis'!D852,'Tabla 2-3-4-5'!$C$11:$D$13,2,FALSE)))&lt;3,"BAJO",IF((VLOOKUP(C852,'Tabla 2-3-4-5'!$C$11:$D$13,2,FALSE)*(VLOOKUP('Matriz Nº2 Análisis'!D852,'Tabla 2-3-4-5'!$C$11:$D$13,2,FALSE)))&gt;5,"ALTO","MEDIO")),"")</f>
        <v/>
      </c>
      <c r="F852" s="121" t="str">
        <f>IF(B852&lt;&gt;"",'Matriz Nº1 Identificación'!E852,"")</f>
        <v/>
      </c>
      <c r="G852" s="127"/>
      <c r="H852" s="127"/>
      <c r="I852" s="120" t="str">
        <f>IFERROR(IF((VLOOKUP(G852,'Tabla 2-3-4-5'!$C$11:$D$13,2,FALSE)*(VLOOKUP('Matriz Nº2 Análisis'!H852,'Tabla 2-3-4-5'!$C$11:$D$13,2,FALSE)))&lt;3,"BAJO",IF((VLOOKUP(G852,'Tabla 2-3-4-5'!$C$11:$D$13,2,FALSE)*(VLOOKUP('Matriz Nº2 Análisis'!H852,'Tabla 2-3-4-5'!$C$11:$D$13,2,FALSE)))&gt;5,"ALTO","MEDIO")),"")</f>
        <v/>
      </c>
      <c r="J852" s="2"/>
      <c r="K852" s="3"/>
      <c r="N852" s="3"/>
      <c r="O852" s="3"/>
      <c r="P852" s="3"/>
      <c r="Q852" s="3"/>
      <c r="R852" s="3"/>
      <c r="S852" s="3"/>
      <c r="T852" s="3"/>
      <c r="U852" s="3"/>
      <c r="V852" s="3"/>
      <c r="W852" s="3"/>
      <c r="X852" s="3"/>
      <c r="Y852" s="3"/>
      <c r="Z852" s="3"/>
      <c r="AA852" s="3"/>
      <c r="AB852" s="3"/>
      <c r="AC852" s="3"/>
    </row>
    <row r="853" spans="1:29" ht="83.25" customHeight="1" thickBot="1" x14ac:dyDescent="0.4">
      <c r="A853" s="119" t="str">
        <f>'Matriz Nº1 Identificación'!A853</f>
        <v>94. 7</v>
      </c>
      <c r="B853" s="120" t="str">
        <f>IF('Matriz Nº1 Identificación'!B853&lt;&gt;"",'Matriz Nº1 Identificación'!F853,"")</f>
        <v/>
      </c>
      <c r="C853" s="127"/>
      <c r="D853" s="127"/>
      <c r="E853" s="120" t="str">
        <f>IFERROR(IF((VLOOKUP(C853,'Tabla 2-3-4-5'!$C$11:$D$13,2,FALSE)*(VLOOKUP('Matriz Nº2 Análisis'!D853,'Tabla 2-3-4-5'!$C$11:$D$13,2,FALSE)))&lt;3,"BAJO",IF((VLOOKUP(C853,'Tabla 2-3-4-5'!$C$11:$D$13,2,FALSE)*(VLOOKUP('Matriz Nº2 Análisis'!D853,'Tabla 2-3-4-5'!$C$11:$D$13,2,FALSE)))&gt;5,"ALTO","MEDIO")),"")</f>
        <v/>
      </c>
      <c r="F853" s="121" t="str">
        <f>IF(B853&lt;&gt;"",'Matriz Nº1 Identificación'!E853,"")</f>
        <v/>
      </c>
      <c r="G853" s="127"/>
      <c r="H853" s="127"/>
      <c r="I853" s="120" t="str">
        <f>IFERROR(IF((VLOOKUP(G853,'Tabla 2-3-4-5'!$C$11:$D$13,2,FALSE)*(VLOOKUP('Matriz Nº2 Análisis'!H853,'Tabla 2-3-4-5'!$C$11:$D$13,2,FALSE)))&lt;3,"BAJO",IF((VLOOKUP(G853,'Tabla 2-3-4-5'!$C$11:$D$13,2,FALSE)*(VLOOKUP('Matriz Nº2 Análisis'!H853,'Tabla 2-3-4-5'!$C$11:$D$13,2,FALSE)))&gt;5,"ALTO","MEDIO")),"")</f>
        <v/>
      </c>
      <c r="J853" s="2"/>
      <c r="K853" s="3"/>
      <c r="N853" s="3"/>
      <c r="O853" s="3"/>
      <c r="P853" s="3"/>
      <c r="Q853" s="3"/>
      <c r="R853" s="3"/>
      <c r="S853" s="3"/>
      <c r="T853" s="3"/>
      <c r="U853" s="3"/>
      <c r="V853" s="3"/>
      <c r="W853" s="3"/>
      <c r="X853" s="3"/>
      <c r="Y853" s="3"/>
      <c r="Z853" s="3"/>
      <c r="AA853" s="3"/>
      <c r="AB853" s="3"/>
      <c r="AC853" s="3"/>
    </row>
    <row r="854" spans="1:29" ht="39.9" customHeight="1" thickBot="1" x14ac:dyDescent="0.4">
      <c r="A854" s="181" t="str">
        <f>'Matriz Nº1 Identificación'!A854</f>
        <v xml:space="preserve">Objetivo Estratégico: </v>
      </c>
      <c r="B854" s="477">
        <f>+'Matriz Nº1 Identificación'!B854:H854</f>
        <v>0</v>
      </c>
      <c r="C854" s="478"/>
      <c r="D854" s="478"/>
      <c r="E854" s="478"/>
      <c r="F854" s="478"/>
      <c r="G854" s="478"/>
      <c r="H854" s="478"/>
      <c r="I854" s="479"/>
      <c r="J854" s="117"/>
    </row>
    <row r="855" spans="1:29" ht="39.9" customHeight="1" x14ac:dyDescent="0.35">
      <c r="A855" s="182" t="str">
        <f>'Matriz Nº1 Identificación'!A855</f>
        <v>Objetivo táctico</v>
      </c>
      <c r="B855" s="480" t="str">
        <f>+'Matriz Nº1 Identificación'!B855:H855</f>
        <v xml:space="preserve">95. </v>
      </c>
      <c r="C855" s="481"/>
      <c r="D855" s="481"/>
      <c r="E855" s="481"/>
      <c r="F855" s="481"/>
      <c r="G855" s="481"/>
      <c r="H855" s="481"/>
      <c r="I855" s="482"/>
      <c r="J855" s="117"/>
    </row>
    <row r="856" spans="1:29" ht="83.25" customHeight="1" x14ac:dyDescent="0.35">
      <c r="A856" s="119" t="str">
        <f>'Matriz Nº1 Identificación'!A856</f>
        <v>95. 1</v>
      </c>
      <c r="B856" s="120" t="str">
        <f>IF('Matriz Nº1 Identificación'!B856&lt;&gt;"",'Matriz Nº1 Identificación'!F856,"")</f>
        <v/>
      </c>
      <c r="C856" s="127"/>
      <c r="D856" s="127"/>
      <c r="E856" s="120" t="str">
        <f>IFERROR(IF((VLOOKUP(C856,'Tabla 2-3-4-5'!$C$11:$D$13,2,FALSE)*(VLOOKUP('Matriz Nº2 Análisis'!D856,'Tabla 2-3-4-5'!$C$11:$D$13,2,FALSE)))&lt;3,"BAJO",IF((VLOOKUP(C856,'Tabla 2-3-4-5'!$C$11:$D$13,2,FALSE)*(VLOOKUP('Matriz Nº2 Análisis'!D856,'Tabla 2-3-4-5'!$C$11:$D$13,2,FALSE)))&gt;5,"ALTO","MEDIO")),"")</f>
        <v/>
      </c>
      <c r="F856" s="121" t="str">
        <f>IF(B856&lt;&gt;"",'Matriz Nº1 Identificación'!E856,"")</f>
        <v/>
      </c>
      <c r="G856" s="127"/>
      <c r="H856" s="127"/>
      <c r="I856" s="120" t="str">
        <f>IFERROR(IF((VLOOKUP(G856,'Tabla 2-3-4-5'!$C$11:$D$13,2,FALSE)*(VLOOKUP('Matriz Nº2 Análisis'!H856,'Tabla 2-3-4-5'!$C$11:$D$13,2,FALSE)))&lt;3,"BAJO",IF((VLOOKUP(G856,'Tabla 2-3-4-5'!$C$11:$D$13,2,FALSE)*(VLOOKUP('Matriz Nº2 Análisis'!H856,'Tabla 2-3-4-5'!$C$11:$D$13,2,FALSE)))&gt;5,"ALTO","MEDIO")),"")</f>
        <v/>
      </c>
      <c r="J856" s="2"/>
      <c r="K856" s="3"/>
      <c r="N856" s="3"/>
      <c r="O856" s="3"/>
      <c r="P856" s="3"/>
      <c r="Q856" s="3"/>
      <c r="R856" s="3"/>
      <c r="S856" s="3"/>
      <c r="T856" s="3"/>
      <c r="U856" s="3"/>
      <c r="V856" s="3"/>
      <c r="W856" s="3"/>
      <c r="X856" s="3"/>
      <c r="Y856" s="3"/>
      <c r="Z856" s="3"/>
      <c r="AA856" s="3"/>
      <c r="AB856" s="3"/>
      <c r="AC856" s="3"/>
    </row>
    <row r="857" spans="1:29" ht="83.25" customHeight="1" x14ac:dyDescent="0.35">
      <c r="A857" s="119" t="str">
        <f>'Matriz Nº1 Identificación'!A857</f>
        <v>95. 2</v>
      </c>
      <c r="B857" s="120" t="str">
        <f>IF('Matriz Nº1 Identificación'!B857&lt;&gt;"",'Matriz Nº1 Identificación'!F857,"")</f>
        <v/>
      </c>
      <c r="C857" s="127"/>
      <c r="D857" s="127"/>
      <c r="E857" s="120" t="str">
        <f>IFERROR(IF((VLOOKUP(C857,'Tabla 2-3-4-5'!$C$11:$D$13,2,FALSE)*(VLOOKUP('Matriz Nº2 Análisis'!D857,'Tabla 2-3-4-5'!$C$11:$D$13,2,FALSE)))&lt;3,"BAJO",IF((VLOOKUP(C857,'Tabla 2-3-4-5'!$C$11:$D$13,2,FALSE)*(VLOOKUP('Matriz Nº2 Análisis'!D857,'Tabla 2-3-4-5'!$C$11:$D$13,2,FALSE)))&gt;5,"ALTO","MEDIO")),"")</f>
        <v/>
      </c>
      <c r="F857" s="121" t="str">
        <f>IF(B857&lt;&gt;"",'Matriz Nº1 Identificación'!E857,"")</f>
        <v/>
      </c>
      <c r="G857" s="127"/>
      <c r="H857" s="127"/>
      <c r="I857" s="120" t="str">
        <f>IFERROR(IF((VLOOKUP(G857,'Tabla 2-3-4-5'!$C$11:$D$13,2,FALSE)*(VLOOKUP('Matriz Nº2 Análisis'!H857,'Tabla 2-3-4-5'!$C$11:$D$13,2,FALSE)))&lt;3,"BAJO",IF((VLOOKUP(G857,'Tabla 2-3-4-5'!$C$11:$D$13,2,FALSE)*(VLOOKUP('Matriz Nº2 Análisis'!H857,'Tabla 2-3-4-5'!$C$11:$D$13,2,FALSE)))&gt;5,"ALTO","MEDIO")),"")</f>
        <v/>
      </c>
      <c r="J857" s="2"/>
      <c r="K857" s="3"/>
      <c r="N857" s="3"/>
      <c r="O857" s="3"/>
      <c r="P857" s="3"/>
      <c r="Q857" s="3"/>
      <c r="R857" s="3"/>
      <c r="S857" s="3"/>
      <c r="T857" s="3"/>
      <c r="U857" s="3"/>
      <c r="V857" s="3"/>
      <c r="W857" s="3"/>
      <c r="X857" s="3"/>
      <c r="Y857" s="3"/>
      <c r="Z857" s="3"/>
      <c r="AA857" s="3"/>
      <c r="AB857" s="3"/>
      <c r="AC857" s="3"/>
    </row>
    <row r="858" spans="1:29" ht="83.25" customHeight="1" x14ac:dyDescent="0.35">
      <c r="A858" s="119" t="str">
        <f>'Matriz Nº1 Identificación'!A858</f>
        <v>95. 3</v>
      </c>
      <c r="B858" s="120" t="str">
        <f>IF('Matriz Nº1 Identificación'!B858&lt;&gt;"",'Matriz Nº1 Identificación'!F858,"")</f>
        <v/>
      </c>
      <c r="C858" s="127"/>
      <c r="D858" s="127"/>
      <c r="E858" s="120" t="str">
        <f>IFERROR(IF((VLOOKUP(C858,'Tabla 2-3-4-5'!$C$11:$D$13,2,FALSE)*(VLOOKUP('Matriz Nº2 Análisis'!D858,'Tabla 2-3-4-5'!$C$11:$D$13,2,FALSE)))&lt;3,"BAJO",IF((VLOOKUP(C858,'Tabla 2-3-4-5'!$C$11:$D$13,2,FALSE)*(VLOOKUP('Matriz Nº2 Análisis'!D858,'Tabla 2-3-4-5'!$C$11:$D$13,2,FALSE)))&gt;5,"ALTO","MEDIO")),"")</f>
        <v/>
      </c>
      <c r="F858" s="121" t="str">
        <f>IF(B858&lt;&gt;"",'Matriz Nº1 Identificación'!E858,"")</f>
        <v/>
      </c>
      <c r="G858" s="127"/>
      <c r="H858" s="127"/>
      <c r="I858" s="120" t="str">
        <f>IFERROR(IF((VLOOKUP(G858,'Tabla 2-3-4-5'!$C$11:$D$13,2,FALSE)*(VLOOKUP('Matriz Nº2 Análisis'!H858,'Tabla 2-3-4-5'!$C$11:$D$13,2,FALSE)))&lt;3,"BAJO",IF((VLOOKUP(G858,'Tabla 2-3-4-5'!$C$11:$D$13,2,FALSE)*(VLOOKUP('Matriz Nº2 Análisis'!H858,'Tabla 2-3-4-5'!$C$11:$D$13,2,FALSE)))&gt;5,"ALTO","MEDIO")),"")</f>
        <v/>
      </c>
      <c r="J858" s="2"/>
      <c r="K858" s="3"/>
      <c r="N858" s="3"/>
      <c r="O858" s="3"/>
      <c r="P858" s="3"/>
      <c r="Q858" s="3"/>
      <c r="R858" s="3"/>
      <c r="S858" s="3"/>
      <c r="T858" s="3"/>
      <c r="U858" s="3"/>
      <c r="V858" s="3"/>
      <c r="W858" s="3"/>
      <c r="X858" s="3"/>
      <c r="Y858" s="3"/>
      <c r="Z858" s="3"/>
      <c r="AA858" s="3"/>
      <c r="AB858" s="3"/>
      <c r="AC858" s="3"/>
    </row>
    <row r="859" spans="1:29" ht="83.25" customHeight="1" x14ac:dyDescent="0.35">
      <c r="A859" s="119" t="str">
        <f>'Matriz Nº1 Identificación'!A859</f>
        <v>95. 4</v>
      </c>
      <c r="B859" s="120" t="str">
        <f>IF('Matriz Nº1 Identificación'!B859&lt;&gt;"",'Matriz Nº1 Identificación'!F859,"")</f>
        <v/>
      </c>
      <c r="C859" s="127"/>
      <c r="D859" s="127"/>
      <c r="E859" s="120" t="str">
        <f>IFERROR(IF((VLOOKUP(C859,'Tabla 2-3-4-5'!$C$11:$D$13,2,FALSE)*(VLOOKUP('Matriz Nº2 Análisis'!D859,'Tabla 2-3-4-5'!$C$11:$D$13,2,FALSE)))&lt;3,"BAJO",IF((VLOOKUP(C859,'Tabla 2-3-4-5'!$C$11:$D$13,2,FALSE)*(VLOOKUP('Matriz Nº2 Análisis'!D859,'Tabla 2-3-4-5'!$C$11:$D$13,2,FALSE)))&gt;5,"ALTO","MEDIO")),"")</f>
        <v/>
      </c>
      <c r="F859" s="121" t="str">
        <f>IF(B859&lt;&gt;"",'Matriz Nº1 Identificación'!E859,"")</f>
        <v/>
      </c>
      <c r="G859" s="127"/>
      <c r="H859" s="127"/>
      <c r="I859" s="120" t="str">
        <f>IFERROR(IF((VLOOKUP(G859,'Tabla 2-3-4-5'!$C$11:$D$13,2,FALSE)*(VLOOKUP('Matriz Nº2 Análisis'!H859,'Tabla 2-3-4-5'!$C$11:$D$13,2,FALSE)))&lt;3,"BAJO",IF((VLOOKUP(G859,'Tabla 2-3-4-5'!$C$11:$D$13,2,FALSE)*(VLOOKUP('Matriz Nº2 Análisis'!H859,'Tabla 2-3-4-5'!$C$11:$D$13,2,FALSE)))&gt;5,"ALTO","MEDIO")),"")</f>
        <v/>
      </c>
      <c r="J859" s="2"/>
      <c r="K859" s="3"/>
      <c r="N859" s="3"/>
      <c r="O859" s="3"/>
      <c r="P859" s="3"/>
      <c r="Q859" s="3"/>
      <c r="R859" s="3"/>
      <c r="S859" s="3"/>
      <c r="T859" s="3"/>
      <c r="U859" s="3"/>
      <c r="V859" s="3"/>
      <c r="W859" s="3"/>
      <c r="X859" s="3"/>
      <c r="Y859" s="3"/>
      <c r="Z859" s="3"/>
      <c r="AA859" s="3"/>
      <c r="AB859" s="3"/>
      <c r="AC859" s="3"/>
    </row>
    <row r="860" spans="1:29" ht="83.25" customHeight="1" x14ac:dyDescent="0.35">
      <c r="A860" s="119" t="str">
        <f>'Matriz Nº1 Identificación'!A860</f>
        <v>95. 5</v>
      </c>
      <c r="B860" s="120" t="str">
        <f>IF('Matriz Nº1 Identificación'!B860&lt;&gt;"",'Matriz Nº1 Identificación'!F860,"")</f>
        <v/>
      </c>
      <c r="C860" s="127"/>
      <c r="D860" s="127"/>
      <c r="E860" s="120" t="str">
        <f>IFERROR(IF((VLOOKUP(C860,'Tabla 2-3-4-5'!$C$11:$D$13,2,FALSE)*(VLOOKUP('Matriz Nº2 Análisis'!D860,'Tabla 2-3-4-5'!$C$11:$D$13,2,FALSE)))&lt;3,"BAJO",IF((VLOOKUP(C860,'Tabla 2-3-4-5'!$C$11:$D$13,2,FALSE)*(VLOOKUP('Matriz Nº2 Análisis'!D860,'Tabla 2-3-4-5'!$C$11:$D$13,2,FALSE)))&gt;5,"ALTO","MEDIO")),"")</f>
        <v/>
      </c>
      <c r="F860" s="121" t="str">
        <f>IF(B860&lt;&gt;"",'Matriz Nº1 Identificación'!E860,"")</f>
        <v/>
      </c>
      <c r="G860" s="127"/>
      <c r="H860" s="127"/>
      <c r="I860" s="120" t="str">
        <f>IFERROR(IF((VLOOKUP(G860,'Tabla 2-3-4-5'!$C$11:$D$13,2,FALSE)*(VLOOKUP('Matriz Nº2 Análisis'!H860,'Tabla 2-3-4-5'!$C$11:$D$13,2,FALSE)))&lt;3,"BAJO",IF((VLOOKUP(G860,'Tabla 2-3-4-5'!$C$11:$D$13,2,FALSE)*(VLOOKUP('Matriz Nº2 Análisis'!H860,'Tabla 2-3-4-5'!$C$11:$D$13,2,FALSE)))&gt;5,"ALTO","MEDIO")),"")</f>
        <v/>
      </c>
      <c r="J860" s="2"/>
      <c r="K860" s="3"/>
      <c r="N860" s="3"/>
      <c r="O860" s="3"/>
      <c r="P860" s="3"/>
      <c r="Q860" s="3"/>
      <c r="R860" s="3"/>
      <c r="S860" s="3"/>
      <c r="T860" s="3"/>
      <c r="U860" s="3"/>
      <c r="V860" s="3"/>
      <c r="W860" s="3"/>
      <c r="X860" s="3"/>
      <c r="Y860" s="3"/>
      <c r="Z860" s="3"/>
      <c r="AA860" s="3"/>
      <c r="AB860" s="3"/>
      <c r="AC860" s="3"/>
    </row>
    <row r="861" spans="1:29" ht="83.25" customHeight="1" x14ac:dyDescent="0.35">
      <c r="A861" s="119" t="str">
        <f>'Matriz Nº1 Identificación'!A861</f>
        <v>95. 6</v>
      </c>
      <c r="B861" s="120" t="str">
        <f>IF('Matriz Nº1 Identificación'!B861&lt;&gt;"",'Matriz Nº1 Identificación'!F861,"")</f>
        <v/>
      </c>
      <c r="C861" s="127"/>
      <c r="D861" s="127"/>
      <c r="E861" s="120" t="str">
        <f>IFERROR(IF((VLOOKUP(C861,'Tabla 2-3-4-5'!$C$11:$D$13,2,FALSE)*(VLOOKUP('Matriz Nº2 Análisis'!D861,'Tabla 2-3-4-5'!$C$11:$D$13,2,FALSE)))&lt;3,"BAJO",IF((VLOOKUP(C861,'Tabla 2-3-4-5'!$C$11:$D$13,2,FALSE)*(VLOOKUP('Matriz Nº2 Análisis'!D861,'Tabla 2-3-4-5'!$C$11:$D$13,2,FALSE)))&gt;5,"ALTO","MEDIO")),"")</f>
        <v/>
      </c>
      <c r="F861" s="121" t="str">
        <f>IF(B861&lt;&gt;"",'Matriz Nº1 Identificación'!E861,"")</f>
        <v/>
      </c>
      <c r="G861" s="127"/>
      <c r="H861" s="127"/>
      <c r="I861" s="120" t="str">
        <f>IFERROR(IF((VLOOKUP(G861,'Tabla 2-3-4-5'!$C$11:$D$13,2,FALSE)*(VLOOKUP('Matriz Nº2 Análisis'!H861,'Tabla 2-3-4-5'!$C$11:$D$13,2,FALSE)))&lt;3,"BAJO",IF((VLOOKUP(G861,'Tabla 2-3-4-5'!$C$11:$D$13,2,FALSE)*(VLOOKUP('Matriz Nº2 Análisis'!H861,'Tabla 2-3-4-5'!$C$11:$D$13,2,FALSE)))&gt;5,"ALTO","MEDIO")),"")</f>
        <v/>
      </c>
      <c r="J861" s="2"/>
      <c r="K861" s="3"/>
      <c r="N861" s="3"/>
      <c r="O861" s="3"/>
      <c r="P861" s="3"/>
      <c r="Q861" s="3"/>
      <c r="R861" s="3"/>
      <c r="S861" s="3"/>
      <c r="T861" s="3"/>
      <c r="U861" s="3"/>
      <c r="V861" s="3"/>
      <c r="W861" s="3"/>
      <c r="X861" s="3"/>
      <c r="Y861" s="3"/>
      <c r="Z861" s="3"/>
      <c r="AA861" s="3"/>
      <c r="AB861" s="3"/>
      <c r="AC861" s="3"/>
    </row>
    <row r="862" spans="1:29" ht="83.25" customHeight="1" thickBot="1" x14ac:dyDescent="0.4">
      <c r="A862" s="119" t="str">
        <f>'Matriz Nº1 Identificación'!A862</f>
        <v>95. 7</v>
      </c>
      <c r="B862" s="120" t="str">
        <f>IF('Matriz Nº1 Identificación'!B862&lt;&gt;"",'Matriz Nº1 Identificación'!F862,"")</f>
        <v/>
      </c>
      <c r="C862" s="127"/>
      <c r="D862" s="127"/>
      <c r="E862" s="120" t="str">
        <f>IFERROR(IF((VLOOKUP(C862,'Tabla 2-3-4-5'!$C$11:$D$13,2,FALSE)*(VLOOKUP('Matriz Nº2 Análisis'!D862,'Tabla 2-3-4-5'!$C$11:$D$13,2,FALSE)))&lt;3,"BAJO",IF((VLOOKUP(C862,'Tabla 2-3-4-5'!$C$11:$D$13,2,FALSE)*(VLOOKUP('Matriz Nº2 Análisis'!D862,'Tabla 2-3-4-5'!$C$11:$D$13,2,FALSE)))&gt;5,"ALTO","MEDIO")),"")</f>
        <v/>
      </c>
      <c r="F862" s="121" t="str">
        <f>IF(B862&lt;&gt;"",'Matriz Nº1 Identificación'!E862,"")</f>
        <v/>
      </c>
      <c r="G862" s="127"/>
      <c r="H862" s="127"/>
      <c r="I862" s="120" t="str">
        <f>IFERROR(IF((VLOOKUP(G862,'Tabla 2-3-4-5'!$C$11:$D$13,2,FALSE)*(VLOOKUP('Matriz Nº2 Análisis'!H862,'Tabla 2-3-4-5'!$C$11:$D$13,2,FALSE)))&lt;3,"BAJO",IF((VLOOKUP(G862,'Tabla 2-3-4-5'!$C$11:$D$13,2,FALSE)*(VLOOKUP('Matriz Nº2 Análisis'!H862,'Tabla 2-3-4-5'!$C$11:$D$13,2,FALSE)))&gt;5,"ALTO","MEDIO")),"")</f>
        <v/>
      </c>
      <c r="J862" s="2"/>
      <c r="K862" s="3"/>
      <c r="N862" s="3"/>
      <c r="O862" s="3"/>
      <c r="P862" s="3"/>
      <c r="Q862" s="3"/>
      <c r="R862" s="3"/>
      <c r="S862" s="3"/>
      <c r="T862" s="3"/>
      <c r="U862" s="3"/>
      <c r="V862" s="3"/>
      <c r="W862" s="3"/>
      <c r="X862" s="3"/>
      <c r="Y862" s="3"/>
      <c r="Z862" s="3"/>
      <c r="AA862" s="3"/>
      <c r="AB862" s="3"/>
      <c r="AC862" s="3"/>
    </row>
    <row r="863" spans="1:29" ht="39.9" customHeight="1" thickBot="1" x14ac:dyDescent="0.4">
      <c r="A863" s="181" t="str">
        <f>'Matriz Nº1 Identificación'!A863</f>
        <v xml:space="preserve">Objetivo Estratégico: </v>
      </c>
      <c r="B863" s="477">
        <f>+'Matriz Nº1 Identificación'!B863:H863</f>
        <v>0</v>
      </c>
      <c r="C863" s="478"/>
      <c r="D863" s="478"/>
      <c r="E863" s="478"/>
      <c r="F863" s="478"/>
      <c r="G863" s="478"/>
      <c r="H863" s="478"/>
      <c r="I863" s="479"/>
      <c r="J863" s="117"/>
    </row>
    <row r="864" spans="1:29" ht="39.9" customHeight="1" x14ac:dyDescent="0.35">
      <c r="A864" s="182" t="str">
        <f>'Matriz Nº1 Identificación'!A864</f>
        <v>Objetivo táctico</v>
      </c>
      <c r="B864" s="480" t="str">
        <f>+'Matriz Nº1 Identificación'!B864:H864</f>
        <v xml:space="preserve">96. </v>
      </c>
      <c r="C864" s="481"/>
      <c r="D864" s="481"/>
      <c r="E864" s="481"/>
      <c r="F864" s="481"/>
      <c r="G864" s="481"/>
      <c r="H864" s="481"/>
      <c r="I864" s="482"/>
      <c r="J864" s="117"/>
    </row>
    <row r="865" spans="1:29" ht="83.25" customHeight="1" x14ac:dyDescent="0.35">
      <c r="A865" s="119" t="str">
        <f>'Matriz Nº1 Identificación'!A865</f>
        <v>96. 1</v>
      </c>
      <c r="B865" s="120" t="str">
        <f>IF('Matriz Nº1 Identificación'!B865&lt;&gt;"",'Matriz Nº1 Identificación'!F865,"")</f>
        <v/>
      </c>
      <c r="C865" s="127"/>
      <c r="D865" s="127"/>
      <c r="E865" s="120" t="str">
        <f>IFERROR(IF((VLOOKUP(C865,'Tabla 2-3-4-5'!$C$11:$D$13,2,FALSE)*(VLOOKUP('Matriz Nº2 Análisis'!D865,'Tabla 2-3-4-5'!$C$11:$D$13,2,FALSE)))&lt;3,"BAJO",IF((VLOOKUP(C865,'Tabla 2-3-4-5'!$C$11:$D$13,2,FALSE)*(VLOOKUP('Matriz Nº2 Análisis'!D865,'Tabla 2-3-4-5'!$C$11:$D$13,2,FALSE)))&gt;5,"ALTO","MEDIO")),"")</f>
        <v/>
      </c>
      <c r="F865" s="121" t="str">
        <f>IF(B865&lt;&gt;"",'Matriz Nº1 Identificación'!E865,"")</f>
        <v/>
      </c>
      <c r="G865" s="127"/>
      <c r="H865" s="127"/>
      <c r="I865" s="120" t="str">
        <f>IFERROR(IF((VLOOKUP(G865,'Tabla 2-3-4-5'!$C$11:$D$13,2,FALSE)*(VLOOKUP('Matriz Nº2 Análisis'!H865,'Tabla 2-3-4-5'!$C$11:$D$13,2,FALSE)))&lt;3,"BAJO",IF((VLOOKUP(G865,'Tabla 2-3-4-5'!$C$11:$D$13,2,FALSE)*(VLOOKUP('Matriz Nº2 Análisis'!H865,'Tabla 2-3-4-5'!$C$11:$D$13,2,FALSE)))&gt;5,"ALTO","MEDIO")),"")</f>
        <v/>
      </c>
      <c r="J865" s="2"/>
      <c r="K865" s="3"/>
      <c r="N865" s="3"/>
      <c r="O865" s="3"/>
      <c r="P865" s="3"/>
      <c r="Q865" s="3"/>
      <c r="R865" s="3"/>
      <c r="S865" s="3"/>
      <c r="T865" s="3"/>
      <c r="U865" s="3"/>
      <c r="V865" s="3"/>
      <c r="W865" s="3"/>
      <c r="X865" s="3"/>
      <c r="Y865" s="3"/>
      <c r="Z865" s="3"/>
      <c r="AA865" s="3"/>
      <c r="AB865" s="3"/>
      <c r="AC865" s="3"/>
    </row>
    <row r="866" spans="1:29" ht="83.25" customHeight="1" x14ac:dyDescent="0.35">
      <c r="A866" s="119" t="str">
        <f>'Matriz Nº1 Identificación'!A866</f>
        <v>96. 2</v>
      </c>
      <c r="B866" s="120" t="str">
        <f>IF('Matriz Nº1 Identificación'!B866&lt;&gt;"",'Matriz Nº1 Identificación'!F866,"")</f>
        <v/>
      </c>
      <c r="C866" s="127"/>
      <c r="D866" s="127"/>
      <c r="E866" s="120" t="str">
        <f>IFERROR(IF((VLOOKUP(C866,'Tabla 2-3-4-5'!$C$11:$D$13,2,FALSE)*(VLOOKUP('Matriz Nº2 Análisis'!D866,'Tabla 2-3-4-5'!$C$11:$D$13,2,FALSE)))&lt;3,"BAJO",IF((VLOOKUP(C866,'Tabla 2-3-4-5'!$C$11:$D$13,2,FALSE)*(VLOOKUP('Matriz Nº2 Análisis'!D866,'Tabla 2-3-4-5'!$C$11:$D$13,2,FALSE)))&gt;5,"ALTO","MEDIO")),"")</f>
        <v/>
      </c>
      <c r="F866" s="121" t="str">
        <f>IF(B866&lt;&gt;"",'Matriz Nº1 Identificación'!E866,"")</f>
        <v/>
      </c>
      <c r="G866" s="127"/>
      <c r="H866" s="127"/>
      <c r="I866" s="120" t="str">
        <f>IFERROR(IF((VLOOKUP(G866,'Tabla 2-3-4-5'!$C$11:$D$13,2,FALSE)*(VLOOKUP('Matriz Nº2 Análisis'!H866,'Tabla 2-3-4-5'!$C$11:$D$13,2,FALSE)))&lt;3,"BAJO",IF((VLOOKUP(G866,'Tabla 2-3-4-5'!$C$11:$D$13,2,FALSE)*(VLOOKUP('Matriz Nº2 Análisis'!H866,'Tabla 2-3-4-5'!$C$11:$D$13,2,FALSE)))&gt;5,"ALTO","MEDIO")),"")</f>
        <v/>
      </c>
      <c r="J866" s="2"/>
      <c r="K866" s="3"/>
      <c r="N866" s="3"/>
      <c r="O866" s="3"/>
      <c r="P866" s="3"/>
      <c r="Q866" s="3"/>
      <c r="R866" s="3"/>
      <c r="S866" s="3"/>
      <c r="T866" s="3"/>
      <c r="U866" s="3"/>
      <c r="V866" s="3"/>
      <c r="W866" s="3"/>
      <c r="X866" s="3"/>
      <c r="Y866" s="3"/>
      <c r="Z866" s="3"/>
      <c r="AA866" s="3"/>
      <c r="AB866" s="3"/>
      <c r="AC866" s="3"/>
    </row>
    <row r="867" spans="1:29" ht="83.25" customHeight="1" x14ac:dyDescent="0.35">
      <c r="A867" s="119" t="str">
        <f>'Matriz Nº1 Identificación'!A867</f>
        <v>96. 3</v>
      </c>
      <c r="B867" s="120" t="str">
        <f>IF('Matriz Nº1 Identificación'!B867&lt;&gt;"",'Matriz Nº1 Identificación'!F867,"")</f>
        <v/>
      </c>
      <c r="C867" s="127"/>
      <c r="D867" s="127"/>
      <c r="E867" s="120" t="str">
        <f>IFERROR(IF((VLOOKUP(C867,'Tabla 2-3-4-5'!$C$11:$D$13,2,FALSE)*(VLOOKUP('Matriz Nº2 Análisis'!D867,'Tabla 2-3-4-5'!$C$11:$D$13,2,FALSE)))&lt;3,"BAJO",IF((VLOOKUP(C867,'Tabla 2-3-4-5'!$C$11:$D$13,2,FALSE)*(VLOOKUP('Matriz Nº2 Análisis'!D867,'Tabla 2-3-4-5'!$C$11:$D$13,2,FALSE)))&gt;5,"ALTO","MEDIO")),"")</f>
        <v/>
      </c>
      <c r="F867" s="121" t="str">
        <f>IF(B867&lt;&gt;"",'Matriz Nº1 Identificación'!E867,"")</f>
        <v/>
      </c>
      <c r="G867" s="127"/>
      <c r="H867" s="127"/>
      <c r="I867" s="120" t="str">
        <f>IFERROR(IF((VLOOKUP(G867,'Tabla 2-3-4-5'!$C$11:$D$13,2,FALSE)*(VLOOKUP('Matriz Nº2 Análisis'!H867,'Tabla 2-3-4-5'!$C$11:$D$13,2,FALSE)))&lt;3,"BAJO",IF((VLOOKUP(G867,'Tabla 2-3-4-5'!$C$11:$D$13,2,FALSE)*(VLOOKUP('Matriz Nº2 Análisis'!H867,'Tabla 2-3-4-5'!$C$11:$D$13,2,FALSE)))&gt;5,"ALTO","MEDIO")),"")</f>
        <v/>
      </c>
      <c r="J867" s="2"/>
      <c r="K867" s="3"/>
      <c r="N867" s="3"/>
      <c r="O867" s="3"/>
      <c r="P867" s="3"/>
      <c r="Q867" s="3"/>
      <c r="R867" s="3"/>
      <c r="S867" s="3"/>
      <c r="T867" s="3"/>
      <c r="U867" s="3"/>
      <c r="V867" s="3"/>
      <c r="W867" s="3"/>
      <c r="X867" s="3"/>
      <c r="Y867" s="3"/>
      <c r="Z867" s="3"/>
      <c r="AA867" s="3"/>
      <c r="AB867" s="3"/>
      <c r="AC867" s="3"/>
    </row>
    <row r="868" spans="1:29" ht="83.25" customHeight="1" x14ac:dyDescent="0.35">
      <c r="A868" s="119" t="str">
        <f>'Matriz Nº1 Identificación'!A868</f>
        <v>96. 4</v>
      </c>
      <c r="B868" s="120" t="str">
        <f>IF('Matriz Nº1 Identificación'!B868&lt;&gt;"",'Matriz Nº1 Identificación'!F868,"")</f>
        <v/>
      </c>
      <c r="C868" s="127"/>
      <c r="D868" s="127"/>
      <c r="E868" s="120" t="str">
        <f>IFERROR(IF((VLOOKUP(C868,'Tabla 2-3-4-5'!$C$11:$D$13,2,FALSE)*(VLOOKUP('Matriz Nº2 Análisis'!D868,'Tabla 2-3-4-5'!$C$11:$D$13,2,FALSE)))&lt;3,"BAJO",IF((VLOOKUP(C868,'Tabla 2-3-4-5'!$C$11:$D$13,2,FALSE)*(VLOOKUP('Matriz Nº2 Análisis'!D868,'Tabla 2-3-4-5'!$C$11:$D$13,2,FALSE)))&gt;5,"ALTO","MEDIO")),"")</f>
        <v/>
      </c>
      <c r="F868" s="121" t="str">
        <f>IF(B868&lt;&gt;"",'Matriz Nº1 Identificación'!E868,"")</f>
        <v/>
      </c>
      <c r="G868" s="127"/>
      <c r="H868" s="127"/>
      <c r="I868" s="120" t="str">
        <f>IFERROR(IF((VLOOKUP(G868,'Tabla 2-3-4-5'!$C$11:$D$13,2,FALSE)*(VLOOKUP('Matriz Nº2 Análisis'!H868,'Tabla 2-3-4-5'!$C$11:$D$13,2,FALSE)))&lt;3,"BAJO",IF((VLOOKUP(G868,'Tabla 2-3-4-5'!$C$11:$D$13,2,FALSE)*(VLOOKUP('Matriz Nº2 Análisis'!H868,'Tabla 2-3-4-5'!$C$11:$D$13,2,FALSE)))&gt;5,"ALTO","MEDIO")),"")</f>
        <v/>
      </c>
      <c r="J868" s="2"/>
      <c r="K868" s="3"/>
      <c r="N868" s="3"/>
      <c r="O868" s="3"/>
      <c r="P868" s="3"/>
      <c r="Q868" s="3"/>
      <c r="R868" s="3"/>
      <c r="S868" s="3"/>
      <c r="T868" s="3"/>
      <c r="U868" s="3"/>
      <c r="V868" s="3"/>
      <c r="W868" s="3"/>
      <c r="X868" s="3"/>
      <c r="Y868" s="3"/>
      <c r="Z868" s="3"/>
      <c r="AA868" s="3"/>
      <c r="AB868" s="3"/>
      <c r="AC868" s="3"/>
    </row>
    <row r="869" spans="1:29" ht="83.25" customHeight="1" x14ac:dyDescent="0.35">
      <c r="A869" s="119" t="str">
        <f>'Matriz Nº1 Identificación'!A869</f>
        <v>96. 5</v>
      </c>
      <c r="B869" s="120" t="str">
        <f>IF('Matriz Nº1 Identificación'!B869&lt;&gt;"",'Matriz Nº1 Identificación'!F869,"")</f>
        <v/>
      </c>
      <c r="C869" s="127"/>
      <c r="D869" s="127"/>
      <c r="E869" s="120" t="str">
        <f>IFERROR(IF((VLOOKUP(C869,'Tabla 2-3-4-5'!$C$11:$D$13,2,FALSE)*(VLOOKUP('Matriz Nº2 Análisis'!D869,'Tabla 2-3-4-5'!$C$11:$D$13,2,FALSE)))&lt;3,"BAJO",IF((VLOOKUP(C869,'Tabla 2-3-4-5'!$C$11:$D$13,2,FALSE)*(VLOOKUP('Matriz Nº2 Análisis'!D869,'Tabla 2-3-4-5'!$C$11:$D$13,2,FALSE)))&gt;5,"ALTO","MEDIO")),"")</f>
        <v/>
      </c>
      <c r="F869" s="121" t="str">
        <f>IF(B869&lt;&gt;"",'Matriz Nº1 Identificación'!E869,"")</f>
        <v/>
      </c>
      <c r="G869" s="127"/>
      <c r="H869" s="127"/>
      <c r="I869" s="120" t="str">
        <f>IFERROR(IF((VLOOKUP(G869,'Tabla 2-3-4-5'!$C$11:$D$13,2,FALSE)*(VLOOKUP('Matriz Nº2 Análisis'!H869,'Tabla 2-3-4-5'!$C$11:$D$13,2,FALSE)))&lt;3,"BAJO",IF((VLOOKUP(G869,'Tabla 2-3-4-5'!$C$11:$D$13,2,FALSE)*(VLOOKUP('Matriz Nº2 Análisis'!H869,'Tabla 2-3-4-5'!$C$11:$D$13,2,FALSE)))&gt;5,"ALTO","MEDIO")),"")</f>
        <v/>
      </c>
      <c r="J869" s="2"/>
      <c r="K869" s="3"/>
      <c r="N869" s="3"/>
      <c r="O869" s="3"/>
      <c r="P869" s="3"/>
      <c r="Q869" s="3"/>
      <c r="R869" s="3"/>
      <c r="S869" s="3"/>
      <c r="T869" s="3"/>
      <c r="U869" s="3"/>
      <c r="V869" s="3"/>
      <c r="W869" s="3"/>
      <c r="X869" s="3"/>
      <c r="Y869" s="3"/>
      <c r="Z869" s="3"/>
      <c r="AA869" s="3"/>
      <c r="AB869" s="3"/>
      <c r="AC869" s="3"/>
    </row>
    <row r="870" spans="1:29" ht="83.25" customHeight="1" x14ac:dyDescent="0.35">
      <c r="A870" s="119" t="str">
        <f>'Matriz Nº1 Identificación'!A870</f>
        <v>96. 6</v>
      </c>
      <c r="B870" s="120" t="str">
        <f>IF('Matriz Nº1 Identificación'!B870&lt;&gt;"",'Matriz Nº1 Identificación'!F870,"")</f>
        <v/>
      </c>
      <c r="C870" s="127"/>
      <c r="D870" s="127"/>
      <c r="E870" s="120" t="str">
        <f>IFERROR(IF((VLOOKUP(C870,'Tabla 2-3-4-5'!$C$11:$D$13,2,FALSE)*(VLOOKUP('Matriz Nº2 Análisis'!D870,'Tabla 2-3-4-5'!$C$11:$D$13,2,FALSE)))&lt;3,"BAJO",IF((VLOOKUP(C870,'Tabla 2-3-4-5'!$C$11:$D$13,2,FALSE)*(VLOOKUP('Matriz Nº2 Análisis'!D870,'Tabla 2-3-4-5'!$C$11:$D$13,2,FALSE)))&gt;5,"ALTO","MEDIO")),"")</f>
        <v/>
      </c>
      <c r="F870" s="121" t="str">
        <f>IF(B870&lt;&gt;"",'Matriz Nº1 Identificación'!E870,"")</f>
        <v/>
      </c>
      <c r="G870" s="127"/>
      <c r="H870" s="127"/>
      <c r="I870" s="120" t="str">
        <f>IFERROR(IF((VLOOKUP(G870,'Tabla 2-3-4-5'!$C$11:$D$13,2,FALSE)*(VLOOKUP('Matriz Nº2 Análisis'!H870,'Tabla 2-3-4-5'!$C$11:$D$13,2,FALSE)))&lt;3,"BAJO",IF((VLOOKUP(G870,'Tabla 2-3-4-5'!$C$11:$D$13,2,FALSE)*(VLOOKUP('Matriz Nº2 Análisis'!H870,'Tabla 2-3-4-5'!$C$11:$D$13,2,FALSE)))&gt;5,"ALTO","MEDIO")),"")</f>
        <v/>
      </c>
      <c r="J870" s="2"/>
      <c r="K870" s="3"/>
      <c r="N870" s="3"/>
      <c r="O870" s="3"/>
      <c r="P870" s="3"/>
      <c r="Q870" s="3"/>
      <c r="R870" s="3"/>
      <c r="S870" s="3"/>
      <c r="T870" s="3"/>
      <c r="U870" s="3"/>
      <c r="V870" s="3"/>
      <c r="W870" s="3"/>
      <c r="X870" s="3"/>
      <c r="Y870" s="3"/>
      <c r="Z870" s="3"/>
      <c r="AA870" s="3"/>
      <c r="AB870" s="3"/>
      <c r="AC870" s="3"/>
    </row>
    <row r="871" spans="1:29" ht="83.25" customHeight="1" thickBot="1" x14ac:dyDescent="0.4">
      <c r="A871" s="119" t="str">
        <f>'Matriz Nº1 Identificación'!A871</f>
        <v>96. 7</v>
      </c>
      <c r="B871" s="120" t="str">
        <f>IF('Matriz Nº1 Identificación'!B871&lt;&gt;"",'Matriz Nº1 Identificación'!F871,"")</f>
        <v/>
      </c>
      <c r="C871" s="127"/>
      <c r="D871" s="127"/>
      <c r="E871" s="120" t="str">
        <f>IFERROR(IF((VLOOKUP(C871,'Tabla 2-3-4-5'!$C$11:$D$13,2,FALSE)*(VLOOKUP('Matriz Nº2 Análisis'!D871,'Tabla 2-3-4-5'!$C$11:$D$13,2,FALSE)))&lt;3,"BAJO",IF((VLOOKUP(C871,'Tabla 2-3-4-5'!$C$11:$D$13,2,FALSE)*(VLOOKUP('Matriz Nº2 Análisis'!D871,'Tabla 2-3-4-5'!$C$11:$D$13,2,FALSE)))&gt;5,"ALTO","MEDIO")),"")</f>
        <v/>
      </c>
      <c r="F871" s="121" t="str">
        <f>IF(B871&lt;&gt;"",'Matriz Nº1 Identificación'!E871,"")</f>
        <v/>
      </c>
      <c r="G871" s="127"/>
      <c r="H871" s="127"/>
      <c r="I871" s="120" t="str">
        <f>IFERROR(IF((VLOOKUP(G871,'Tabla 2-3-4-5'!$C$11:$D$13,2,FALSE)*(VLOOKUP('Matriz Nº2 Análisis'!H871,'Tabla 2-3-4-5'!$C$11:$D$13,2,FALSE)))&lt;3,"BAJO",IF((VLOOKUP(G871,'Tabla 2-3-4-5'!$C$11:$D$13,2,FALSE)*(VLOOKUP('Matriz Nº2 Análisis'!H871,'Tabla 2-3-4-5'!$C$11:$D$13,2,FALSE)))&gt;5,"ALTO","MEDIO")),"")</f>
        <v/>
      </c>
      <c r="J871" s="2"/>
      <c r="K871" s="3"/>
      <c r="N871" s="3"/>
      <c r="O871" s="3"/>
      <c r="P871" s="3"/>
      <c r="Q871" s="3"/>
      <c r="R871" s="3"/>
      <c r="S871" s="3"/>
      <c r="T871" s="3"/>
      <c r="U871" s="3"/>
      <c r="V871" s="3"/>
      <c r="W871" s="3"/>
      <c r="X871" s="3"/>
      <c r="Y871" s="3"/>
      <c r="Z871" s="3"/>
      <c r="AA871" s="3"/>
      <c r="AB871" s="3"/>
      <c r="AC871" s="3"/>
    </row>
    <row r="872" spans="1:29" ht="39.9" customHeight="1" thickBot="1" x14ac:dyDescent="0.4">
      <c r="A872" s="181" t="str">
        <f>'Matriz Nº1 Identificación'!A872</f>
        <v xml:space="preserve">Objetivo Estratégico: </v>
      </c>
      <c r="B872" s="477">
        <f>+'Matriz Nº1 Identificación'!B872:H872</f>
        <v>0</v>
      </c>
      <c r="C872" s="478"/>
      <c r="D872" s="478"/>
      <c r="E872" s="478"/>
      <c r="F872" s="478"/>
      <c r="G872" s="478"/>
      <c r="H872" s="478"/>
      <c r="I872" s="479"/>
      <c r="J872" s="117"/>
    </row>
    <row r="873" spans="1:29" ht="39.9" customHeight="1" x14ac:dyDescent="0.35">
      <c r="A873" s="182" t="str">
        <f>'Matriz Nº1 Identificación'!A873</f>
        <v>Objetivo táctico</v>
      </c>
      <c r="B873" s="480" t="str">
        <f>+'Matriz Nº1 Identificación'!B873:H873</f>
        <v xml:space="preserve">97. </v>
      </c>
      <c r="C873" s="481"/>
      <c r="D873" s="481"/>
      <c r="E873" s="481"/>
      <c r="F873" s="481"/>
      <c r="G873" s="481"/>
      <c r="H873" s="481"/>
      <c r="I873" s="482"/>
      <c r="J873" s="117"/>
    </row>
    <row r="874" spans="1:29" ht="83.25" customHeight="1" x14ac:dyDescent="0.35">
      <c r="A874" s="119" t="str">
        <f>'Matriz Nº1 Identificación'!A874</f>
        <v>97. 1</v>
      </c>
      <c r="B874" s="120" t="str">
        <f>IF('Matriz Nº1 Identificación'!B874&lt;&gt;"",'Matriz Nº1 Identificación'!F874,"")</f>
        <v/>
      </c>
      <c r="C874" s="127"/>
      <c r="D874" s="127"/>
      <c r="E874" s="120" t="str">
        <f>IFERROR(IF((VLOOKUP(C874,'Tabla 2-3-4-5'!$C$11:$D$13,2,FALSE)*(VLOOKUP('Matriz Nº2 Análisis'!D874,'Tabla 2-3-4-5'!$C$11:$D$13,2,FALSE)))&lt;3,"BAJO",IF((VLOOKUP(C874,'Tabla 2-3-4-5'!$C$11:$D$13,2,FALSE)*(VLOOKUP('Matriz Nº2 Análisis'!D874,'Tabla 2-3-4-5'!$C$11:$D$13,2,FALSE)))&gt;5,"ALTO","MEDIO")),"")</f>
        <v/>
      </c>
      <c r="F874" s="121" t="str">
        <f>IF(B874&lt;&gt;"",'Matriz Nº1 Identificación'!E874,"")</f>
        <v/>
      </c>
      <c r="G874" s="127"/>
      <c r="H874" s="127"/>
      <c r="I874" s="120" t="str">
        <f>IFERROR(IF((VLOOKUP(G874,'Tabla 2-3-4-5'!$C$11:$D$13,2,FALSE)*(VLOOKUP('Matriz Nº2 Análisis'!H874,'Tabla 2-3-4-5'!$C$11:$D$13,2,FALSE)))&lt;3,"BAJO",IF((VLOOKUP(G874,'Tabla 2-3-4-5'!$C$11:$D$13,2,FALSE)*(VLOOKUP('Matriz Nº2 Análisis'!H874,'Tabla 2-3-4-5'!$C$11:$D$13,2,FALSE)))&gt;5,"ALTO","MEDIO")),"")</f>
        <v/>
      </c>
      <c r="J874" s="2"/>
      <c r="K874" s="3"/>
      <c r="N874" s="3"/>
      <c r="O874" s="3"/>
      <c r="P874" s="3"/>
      <c r="Q874" s="3"/>
      <c r="R874" s="3"/>
      <c r="S874" s="3"/>
      <c r="T874" s="3"/>
      <c r="U874" s="3"/>
      <c r="V874" s="3"/>
      <c r="W874" s="3"/>
      <c r="X874" s="3"/>
      <c r="Y874" s="3"/>
      <c r="Z874" s="3"/>
      <c r="AA874" s="3"/>
      <c r="AB874" s="3"/>
      <c r="AC874" s="3"/>
    </row>
    <row r="875" spans="1:29" ht="83.25" customHeight="1" x14ac:dyDescent="0.35">
      <c r="A875" s="119" t="str">
        <f>'Matriz Nº1 Identificación'!A875</f>
        <v>97. 2</v>
      </c>
      <c r="B875" s="120" t="str">
        <f>IF('Matriz Nº1 Identificación'!B875&lt;&gt;"",'Matriz Nº1 Identificación'!F875,"")</f>
        <v/>
      </c>
      <c r="C875" s="127"/>
      <c r="D875" s="127"/>
      <c r="E875" s="120" t="str">
        <f>IFERROR(IF((VLOOKUP(C875,'Tabla 2-3-4-5'!$C$11:$D$13,2,FALSE)*(VLOOKUP('Matriz Nº2 Análisis'!D875,'Tabla 2-3-4-5'!$C$11:$D$13,2,FALSE)))&lt;3,"BAJO",IF((VLOOKUP(C875,'Tabla 2-3-4-5'!$C$11:$D$13,2,FALSE)*(VLOOKUP('Matriz Nº2 Análisis'!D875,'Tabla 2-3-4-5'!$C$11:$D$13,2,FALSE)))&gt;5,"ALTO","MEDIO")),"")</f>
        <v/>
      </c>
      <c r="F875" s="121" t="str">
        <f>IF(B875&lt;&gt;"",'Matriz Nº1 Identificación'!E875,"")</f>
        <v/>
      </c>
      <c r="G875" s="127"/>
      <c r="H875" s="127"/>
      <c r="I875" s="120" t="str">
        <f>IFERROR(IF((VLOOKUP(G875,'Tabla 2-3-4-5'!$C$11:$D$13,2,FALSE)*(VLOOKUP('Matriz Nº2 Análisis'!H875,'Tabla 2-3-4-5'!$C$11:$D$13,2,FALSE)))&lt;3,"BAJO",IF((VLOOKUP(G875,'Tabla 2-3-4-5'!$C$11:$D$13,2,FALSE)*(VLOOKUP('Matriz Nº2 Análisis'!H875,'Tabla 2-3-4-5'!$C$11:$D$13,2,FALSE)))&gt;5,"ALTO","MEDIO")),"")</f>
        <v/>
      </c>
      <c r="J875" s="2"/>
      <c r="K875" s="3"/>
      <c r="N875" s="3"/>
      <c r="O875" s="3"/>
      <c r="P875" s="3"/>
      <c r="Q875" s="3"/>
      <c r="R875" s="3"/>
      <c r="S875" s="3"/>
      <c r="T875" s="3"/>
      <c r="U875" s="3"/>
      <c r="V875" s="3"/>
      <c r="W875" s="3"/>
      <c r="X875" s="3"/>
      <c r="Y875" s="3"/>
      <c r="Z875" s="3"/>
      <c r="AA875" s="3"/>
      <c r="AB875" s="3"/>
      <c r="AC875" s="3"/>
    </row>
    <row r="876" spans="1:29" ht="83.25" customHeight="1" x14ac:dyDescent="0.35">
      <c r="A876" s="119" t="str">
        <f>'Matriz Nº1 Identificación'!A876</f>
        <v>97. 3</v>
      </c>
      <c r="B876" s="120" t="str">
        <f>IF('Matriz Nº1 Identificación'!B876&lt;&gt;"",'Matriz Nº1 Identificación'!F876,"")</f>
        <v/>
      </c>
      <c r="C876" s="127"/>
      <c r="D876" s="127"/>
      <c r="E876" s="120" t="str">
        <f>IFERROR(IF((VLOOKUP(C876,'Tabla 2-3-4-5'!$C$11:$D$13,2,FALSE)*(VLOOKUP('Matriz Nº2 Análisis'!D876,'Tabla 2-3-4-5'!$C$11:$D$13,2,FALSE)))&lt;3,"BAJO",IF((VLOOKUP(C876,'Tabla 2-3-4-5'!$C$11:$D$13,2,FALSE)*(VLOOKUP('Matriz Nº2 Análisis'!D876,'Tabla 2-3-4-5'!$C$11:$D$13,2,FALSE)))&gt;5,"ALTO","MEDIO")),"")</f>
        <v/>
      </c>
      <c r="F876" s="121" t="str">
        <f>IF(B876&lt;&gt;"",'Matriz Nº1 Identificación'!E876,"")</f>
        <v/>
      </c>
      <c r="G876" s="127"/>
      <c r="H876" s="127"/>
      <c r="I876" s="120" t="str">
        <f>IFERROR(IF((VLOOKUP(G876,'Tabla 2-3-4-5'!$C$11:$D$13,2,FALSE)*(VLOOKUP('Matriz Nº2 Análisis'!H876,'Tabla 2-3-4-5'!$C$11:$D$13,2,FALSE)))&lt;3,"BAJO",IF((VLOOKUP(G876,'Tabla 2-3-4-5'!$C$11:$D$13,2,FALSE)*(VLOOKUP('Matriz Nº2 Análisis'!H876,'Tabla 2-3-4-5'!$C$11:$D$13,2,FALSE)))&gt;5,"ALTO","MEDIO")),"")</f>
        <v/>
      </c>
      <c r="J876" s="2"/>
      <c r="K876" s="3"/>
      <c r="N876" s="3"/>
      <c r="O876" s="3"/>
      <c r="P876" s="3"/>
      <c r="Q876" s="3"/>
      <c r="R876" s="3"/>
      <c r="S876" s="3"/>
      <c r="T876" s="3"/>
      <c r="U876" s="3"/>
      <c r="V876" s="3"/>
      <c r="W876" s="3"/>
      <c r="X876" s="3"/>
      <c r="Y876" s="3"/>
      <c r="Z876" s="3"/>
      <c r="AA876" s="3"/>
      <c r="AB876" s="3"/>
      <c r="AC876" s="3"/>
    </row>
    <row r="877" spans="1:29" ht="83.25" customHeight="1" x14ac:dyDescent="0.35">
      <c r="A877" s="119" t="str">
        <f>'Matriz Nº1 Identificación'!A877</f>
        <v>97. 4</v>
      </c>
      <c r="B877" s="120" t="str">
        <f>IF('Matriz Nº1 Identificación'!B877&lt;&gt;"",'Matriz Nº1 Identificación'!F877,"")</f>
        <v/>
      </c>
      <c r="C877" s="127"/>
      <c r="D877" s="127"/>
      <c r="E877" s="120" t="str">
        <f>IFERROR(IF((VLOOKUP(C877,'Tabla 2-3-4-5'!$C$11:$D$13,2,FALSE)*(VLOOKUP('Matriz Nº2 Análisis'!D877,'Tabla 2-3-4-5'!$C$11:$D$13,2,FALSE)))&lt;3,"BAJO",IF((VLOOKUP(C877,'Tabla 2-3-4-5'!$C$11:$D$13,2,FALSE)*(VLOOKUP('Matriz Nº2 Análisis'!D877,'Tabla 2-3-4-5'!$C$11:$D$13,2,FALSE)))&gt;5,"ALTO","MEDIO")),"")</f>
        <v/>
      </c>
      <c r="F877" s="121" t="str">
        <f>IF(B877&lt;&gt;"",'Matriz Nº1 Identificación'!E877,"")</f>
        <v/>
      </c>
      <c r="G877" s="127"/>
      <c r="H877" s="127"/>
      <c r="I877" s="120" t="str">
        <f>IFERROR(IF((VLOOKUP(G877,'Tabla 2-3-4-5'!$C$11:$D$13,2,FALSE)*(VLOOKUP('Matriz Nº2 Análisis'!H877,'Tabla 2-3-4-5'!$C$11:$D$13,2,FALSE)))&lt;3,"BAJO",IF((VLOOKUP(G877,'Tabla 2-3-4-5'!$C$11:$D$13,2,FALSE)*(VLOOKUP('Matriz Nº2 Análisis'!H877,'Tabla 2-3-4-5'!$C$11:$D$13,2,FALSE)))&gt;5,"ALTO","MEDIO")),"")</f>
        <v/>
      </c>
      <c r="J877" s="2"/>
      <c r="K877" s="3"/>
      <c r="N877" s="3"/>
      <c r="O877" s="3"/>
      <c r="P877" s="3"/>
      <c r="Q877" s="3"/>
      <c r="R877" s="3"/>
      <c r="S877" s="3"/>
      <c r="T877" s="3"/>
      <c r="U877" s="3"/>
      <c r="V877" s="3"/>
      <c r="W877" s="3"/>
      <c r="X877" s="3"/>
      <c r="Y877" s="3"/>
      <c r="Z877" s="3"/>
      <c r="AA877" s="3"/>
      <c r="AB877" s="3"/>
      <c r="AC877" s="3"/>
    </row>
    <row r="878" spans="1:29" ht="83.25" customHeight="1" x14ac:dyDescent="0.35">
      <c r="A878" s="119" t="str">
        <f>'Matriz Nº1 Identificación'!A878</f>
        <v>97. 5</v>
      </c>
      <c r="B878" s="120" t="str">
        <f>IF('Matriz Nº1 Identificación'!B878&lt;&gt;"",'Matriz Nº1 Identificación'!F878,"")</f>
        <v/>
      </c>
      <c r="C878" s="127"/>
      <c r="D878" s="127"/>
      <c r="E878" s="120" t="str">
        <f>IFERROR(IF((VLOOKUP(C878,'Tabla 2-3-4-5'!$C$11:$D$13,2,FALSE)*(VLOOKUP('Matriz Nº2 Análisis'!D878,'Tabla 2-3-4-5'!$C$11:$D$13,2,FALSE)))&lt;3,"BAJO",IF((VLOOKUP(C878,'Tabla 2-3-4-5'!$C$11:$D$13,2,FALSE)*(VLOOKUP('Matriz Nº2 Análisis'!D878,'Tabla 2-3-4-5'!$C$11:$D$13,2,FALSE)))&gt;5,"ALTO","MEDIO")),"")</f>
        <v/>
      </c>
      <c r="F878" s="121" t="str">
        <f>IF(B878&lt;&gt;"",'Matriz Nº1 Identificación'!E878,"")</f>
        <v/>
      </c>
      <c r="G878" s="127"/>
      <c r="H878" s="127"/>
      <c r="I878" s="120" t="str">
        <f>IFERROR(IF((VLOOKUP(G878,'Tabla 2-3-4-5'!$C$11:$D$13,2,FALSE)*(VLOOKUP('Matriz Nº2 Análisis'!H878,'Tabla 2-3-4-5'!$C$11:$D$13,2,FALSE)))&lt;3,"BAJO",IF((VLOOKUP(G878,'Tabla 2-3-4-5'!$C$11:$D$13,2,FALSE)*(VLOOKUP('Matriz Nº2 Análisis'!H878,'Tabla 2-3-4-5'!$C$11:$D$13,2,FALSE)))&gt;5,"ALTO","MEDIO")),"")</f>
        <v/>
      </c>
      <c r="J878" s="2"/>
      <c r="K878" s="3"/>
      <c r="N878" s="3"/>
      <c r="O878" s="3"/>
      <c r="P878" s="3"/>
      <c r="Q878" s="3"/>
      <c r="R878" s="3"/>
      <c r="S878" s="3"/>
      <c r="T878" s="3"/>
      <c r="U878" s="3"/>
      <c r="V878" s="3"/>
      <c r="W878" s="3"/>
      <c r="X878" s="3"/>
      <c r="Y878" s="3"/>
      <c r="Z878" s="3"/>
      <c r="AA878" s="3"/>
      <c r="AB878" s="3"/>
      <c r="AC878" s="3"/>
    </row>
    <row r="879" spans="1:29" ht="83.25" customHeight="1" x14ac:dyDescent="0.35">
      <c r="A879" s="119" t="str">
        <f>'Matriz Nº1 Identificación'!A879</f>
        <v>97. 6</v>
      </c>
      <c r="B879" s="120" t="str">
        <f>IF('Matriz Nº1 Identificación'!B879&lt;&gt;"",'Matriz Nº1 Identificación'!F879,"")</f>
        <v/>
      </c>
      <c r="C879" s="127"/>
      <c r="D879" s="127"/>
      <c r="E879" s="120" t="str">
        <f>IFERROR(IF((VLOOKUP(C879,'Tabla 2-3-4-5'!$C$11:$D$13,2,FALSE)*(VLOOKUP('Matriz Nº2 Análisis'!D879,'Tabla 2-3-4-5'!$C$11:$D$13,2,FALSE)))&lt;3,"BAJO",IF((VLOOKUP(C879,'Tabla 2-3-4-5'!$C$11:$D$13,2,FALSE)*(VLOOKUP('Matriz Nº2 Análisis'!D879,'Tabla 2-3-4-5'!$C$11:$D$13,2,FALSE)))&gt;5,"ALTO","MEDIO")),"")</f>
        <v/>
      </c>
      <c r="F879" s="121" t="str">
        <f>IF(B879&lt;&gt;"",'Matriz Nº1 Identificación'!E879,"")</f>
        <v/>
      </c>
      <c r="G879" s="127"/>
      <c r="H879" s="127"/>
      <c r="I879" s="120" t="str">
        <f>IFERROR(IF((VLOOKUP(G879,'Tabla 2-3-4-5'!$C$11:$D$13,2,FALSE)*(VLOOKUP('Matriz Nº2 Análisis'!H879,'Tabla 2-3-4-5'!$C$11:$D$13,2,FALSE)))&lt;3,"BAJO",IF((VLOOKUP(G879,'Tabla 2-3-4-5'!$C$11:$D$13,2,FALSE)*(VLOOKUP('Matriz Nº2 Análisis'!H879,'Tabla 2-3-4-5'!$C$11:$D$13,2,FALSE)))&gt;5,"ALTO","MEDIO")),"")</f>
        <v/>
      </c>
      <c r="J879" s="2"/>
      <c r="K879" s="3"/>
      <c r="N879" s="3"/>
      <c r="O879" s="3"/>
      <c r="P879" s="3"/>
      <c r="Q879" s="3"/>
      <c r="R879" s="3"/>
      <c r="S879" s="3"/>
      <c r="T879" s="3"/>
      <c r="U879" s="3"/>
      <c r="V879" s="3"/>
      <c r="W879" s="3"/>
      <c r="X879" s="3"/>
      <c r="Y879" s="3"/>
      <c r="Z879" s="3"/>
      <c r="AA879" s="3"/>
      <c r="AB879" s="3"/>
      <c r="AC879" s="3"/>
    </row>
    <row r="880" spans="1:29" ht="83.25" customHeight="1" thickBot="1" x14ac:dyDescent="0.4">
      <c r="A880" s="119" t="str">
        <f>'Matriz Nº1 Identificación'!A880</f>
        <v>97. 7</v>
      </c>
      <c r="B880" s="120" t="str">
        <f>IF('Matriz Nº1 Identificación'!B880&lt;&gt;"",'Matriz Nº1 Identificación'!F880,"")</f>
        <v/>
      </c>
      <c r="C880" s="127"/>
      <c r="D880" s="127"/>
      <c r="E880" s="120" t="str">
        <f>IFERROR(IF((VLOOKUP(C880,'Tabla 2-3-4-5'!$C$11:$D$13,2,FALSE)*(VLOOKUP('Matriz Nº2 Análisis'!D880,'Tabla 2-3-4-5'!$C$11:$D$13,2,FALSE)))&lt;3,"BAJO",IF((VLOOKUP(C880,'Tabla 2-3-4-5'!$C$11:$D$13,2,FALSE)*(VLOOKUP('Matriz Nº2 Análisis'!D880,'Tabla 2-3-4-5'!$C$11:$D$13,2,FALSE)))&gt;5,"ALTO","MEDIO")),"")</f>
        <v/>
      </c>
      <c r="F880" s="121" t="str">
        <f>IF(B880&lt;&gt;"",'Matriz Nº1 Identificación'!E880,"")</f>
        <v/>
      </c>
      <c r="G880" s="127"/>
      <c r="H880" s="127"/>
      <c r="I880" s="120" t="str">
        <f>IFERROR(IF((VLOOKUP(G880,'Tabla 2-3-4-5'!$C$11:$D$13,2,FALSE)*(VLOOKUP('Matriz Nº2 Análisis'!H880,'Tabla 2-3-4-5'!$C$11:$D$13,2,FALSE)))&lt;3,"BAJO",IF((VLOOKUP(G880,'Tabla 2-3-4-5'!$C$11:$D$13,2,FALSE)*(VLOOKUP('Matriz Nº2 Análisis'!H880,'Tabla 2-3-4-5'!$C$11:$D$13,2,FALSE)))&gt;5,"ALTO","MEDIO")),"")</f>
        <v/>
      </c>
      <c r="J880" s="2"/>
      <c r="K880" s="3"/>
      <c r="N880" s="3"/>
      <c r="O880" s="3"/>
      <c r="P880" s="3"/>
      <c r="Q880" s="3"/>
      <c r="R880" s="3"/>
      <c r="S880" s="3"/>
      <c r="T880" s="3"/>
      <c r="U880" s="3"/>
      <c r="V880" s="3"/>
      <c r="W880" s="3"/>
      <c r="X880" s="3"/>
      <c r="Y880" s="3"/>
      <c r="Z880" s="3"/>
      <c r="AA880" s="3"/>
      <c r="AB880" s="3"/>
      <c r="AC880" s="3"/>
    </row>
    <row r="881" spans="1:29" ht="39.9" customHeight="1" thickBot="1" x14ac:dyDescent="0.4">
      <c r="A881" s="181" t="str">
        <f>'Matriz Nº1 Identificación'!A881</f>
        <v xml:space="preserve">Objetivo Estratégico: </v>
      </c>
      <c r="B881" s="477">
        <f>+'Matriz Nº1 Identificación'!B881:H881</f>
        <v>0</v>
      </c>
      <c r="C881" s="478"/>
      <c r="D881" s="478"/>
      <c r="E881" s="478"/>
      <c r="F881" s="478"/>
      <c r="G881" s="478"/>
      <c r="H881" s="478"/>
      <c r="I881" s="479"/>
      <c r="J881" s="117"/>
    </row>
    <row r="882" spans="1:29" ht="39.9" customHeight="1" x14ac:dyDescent="0.35">
      <c r="A882" s="182" t="str">
        <f>'Matriz Nº1 Identificación'!A882</f>
        <v>Objetivo táctico</v>
      </c>
      <c r="B882" s="480" t="str">
        <f>+'Matriz Nº1 Identificación'!B882:H882</f>
        <v xml:space="preserve">98. </v>
      </c>
      <c r="C882" s="481"/>
      <c r="D882" s="481"/>
      <c r="E882" s="481"/>
      <c r="F882" s="481"/>
      <c r="G882" s="481"/>
      <c r="H882" s="481"/>
      <c r="I882" s="482"/>
      <c r="J882" s="117"/>
    </row>
    <row r="883" spans="1:29" ht="83.25" customHeight="1" x14ac:dyDescent="0.35">
      <c r="A883" s="119" t="str">
        <f>'Matriz Nº1 Identificación'!A883</f>
        <v>98. 1</v>
      </c>
      <c r="B883" s="120" t="str">
        <f>IF('Matriz Nº1 Identificación'!B883&lt;&gt;"",'Matriz Nº1 Identificación'!F883,"")</f>
        <v/>
      </c>
      <c r="C883" s="127"/>
      <c r="D883" s="127"/>
      <c r="E883" s="120" t="str">
        <f>IFERROR(IF((VLOOKUP(C883,'Tabla 2-3-4-5'!$C$11:$D$13,2,FALSE)*(VLOOKUP('Matriz Nº2 Análisis'!D883,'Tabla 2-3-4-5'!$C$11:$D$13,2,FALSE)))&lt;3,"BAJO",IF((VLOOKUP(C883,'Tabla 2-3-4-5'!$C$11:$D$13,2,FALSE)*(VLOOKUP('Matriz Nº2 Análisis'!D883,'Tabla 2-3-4-5'!$C$11:$D$13,2,FALSE)))&gt;5,"ALTO","MEDIO")),"")</f>
        <v/>
      </c>
      <c r="F883" s="121" t="str">
        <f>IF(B883&lt;&gt;"",'Matriz Nº1 Identificación'!E883,"")</f>
        <v/>
      </c>
      <c r="G883" s="127"/>
      <c r="H883" s="127"/>
      <c r="I883" s="120" t="str">
        <f>IFERROR(IF((VLOOKUP(G883,'Tabla 2-3-4-5'!$C$11:$D$13,2,FALSE)*(VLOOKUP('Matriz Nº2 Análisis'!H883,'Tabla 2-3-4-5'!$C$11:$D$13,2,FALSE)))&lt;3,"BAJO",IF((VLOOKUP(G883,'Tabla 2-3-4-5'!$C$11:$D$13,2,FALSE)*(VLOOKUP('Matriz Nº2 Análisis'!H883,'Tabla 2-3-4-5'!$C$11:$D$13,2,FALSE)))&gt;5,"ALTO","MEDIO")),"")</f>
        <v/>
      </c>
      <c r="J883" s="2"/>
      <c r="K883" s="3"/>
      <c r="N883" s="3"/>
      <c r="O883" s="3"/>
      <c r="P883" s="3"/>
      <c r="Q883" s="3"/>
      <c r="R883" s="3"/>
      <c r="S883" s="3"/>
      <c r="T883" s="3"/>
      <c r="U883" s="3"/>
      <c r="V883" s="3"/>
      <c r="W883" s="3"/>
      <c r="X883" s="3"/>
      <c r="Y883" s="3"/>
      <c r="Z883" s="3"/>
      <c r="AA883" s="3"/>
      <c r="AB883" s="3"/>
      <c r="AC883" s="3"/>
    </row>
    <row r="884" spans="1:29" ht="83.25" customHeight="1" x14ac:dyDescent="0.35">
      <c r="A884" s="119" t="str">
        <f>'Matriz Nº1 Identificación'!A884</f>
        <v>98. 2</v>
      </c>
      <c r="B884" s="120" t="str">
        <f>IF('Matriz Nº1 Identificación'!B884&lt;&gt;"",'Matriz Nº1 Identificación'!F884,"")</f>
        <v/>
      </c>
      <c r="C884" s="127"/>
      <c r="D884" s="127"/>
      <c r="E884" s="120" t="str">
        <f>IFERROR(IF((VLOOKUP(C884,'Tabla 2-3-4-5'!$C$11:$D$13,2,FALSE)*(VLOOKUP('Matriz Nº2 Análisis'!D884,'Tabla 2-3-4-5'!$C$11:$D$13,2,FALSE)))&lt;3,"BAJO",IF((VLOOKUP(C884,'Tabla 2-3-4-5'!$C$11:$D$13,2,FALSE)*(VLOOKUP('Matriz Nº2 Análisis'!D884,'Tabla 2-3-4-5'!$C$11:$D$13,2,FALSE)))&gt;5,"ALTO","MEDIO")),"")</f>
        <v/>
      </c>
      <c r="F884" s="121" t="str">
        <f>IF(B884&lt;&gt;"",'Matriz Nº1 Identificación'!E884,"")</f>
        <v/>
      </c>
      <c r="G884" s="127"/>
      <c r="H884" s="127"/>
      <c r="I884" s="120" t="str">
        <f>IFERROR(IF((VLOOKUP(G884,'Tabla 2-3-4-5'!$C$11:$D$13,2,FALSE)*(VLOOKUP('Matriz Nº2 Análisis'!H884,'Tabla 2-3-4-5'!$C$11:$D$13,2,FALSE)))&lt;3,"BAJO",IF((VLOOKUP(G884,'Tabla 2-3-4-5'!$C$11:$D$13,2,FALSE)*(VLOOKUP('Matriz Nº2 Análisis'!H884,'Tabla 2-3-4-5'!$C$11:$D$13,2,FALSE)))&gt;5,"ALTO","MEDIO")),"")</f>
        <v/>
      </c>
      <c r="J884" s="2"/>
      <c r="K884" s="3"/>
      <c r="N884" s="3"/>
      <c r="O884" s="3"/>
      <c r="P884" s="3"/>
      <c r="Q884" s="3"/>
      <c r="R884" s="3"/>
      <c r="S884" s="3"/>
      <c r="T884" s="3"/>
      <c r="U884" s="3"/>
      <c r="V884" s="3"/>
      <c r="W884" s="3"/>
      <c r="X884" s="3"/>
      <c r="Y884" s="3"/>
      <c r="Z884" s="3"/>
      <c r="AA884" s="3"/>
      <c r="AB884" s="3"/>
      <c r="AC884" s="3"/>
    </row>
    <row r="885" spans="1:29" ht="83.25" customHeight="1" x14ac:dyDescent="0.35">
      <c r="A885" s="119" t="str">
        <f>'Matriz Nº1 Identificación'!A885</f>
        <v>98. 3</v>
      </c>
      <c r="B885" s="120" t="str">
        <f>IF('Matriz Nº1 Identificación'!B885&lt;&gt;"",'Matriz Nº1 Identificación'!F885,"")</f>
        <v/>
      </c>
      <c r="C885" s="127"/>
      <c r="D885" s="127"/>
      <c r="E885" s="120" t="str">
        <f>IFERROR(IF((VLOOKUP(C885,'Tabla 2-3-4-5'!$C$11:$D$13,2,FALSE)*(VLOOKUP('Matriz Nº2 Análisis'!D885,'Tabla 2-3-4-5'!$C$11:$D$13,2,FALSE)))&lt;3,"BAJO",IF((VLOOKUP(C885,'Tabla 2-3-4-5'!$C$11:$D$13,2,FALSE)*(VLOOKUP('Matriz Nº2 Análisis'!D885,'Tabla 2-3-4-5'!$C$11:$D$13,2,FALSE)))&gt;5,"ALTO","MEDIO")),"")</f>
        <v/>
      </c>
      <c r="F885" s="121" t="str">
        <f>IF(B885&lt;&gt;"",'Matriz Nº1 Identificación'!E885,"")</f>
        <v/>
      </c>
      <c r="G885" s="127"/>
      <c r="H885" s="127"/>
      <c r="I885" s="120" t="str">
        <f>IFERROR(IF((VLOOKUP(G885,'Tabla 2-3-4-5'!$C$11:$D$13,2,FALSE)*(VLOOKUP('Matriz Nº2 Análisis'!H885,'Tabla 2-3-4-5'!$C$11:$D$13,2,FALSE)))&lt;3,"BAJO",IF((VLOOKUP(G885,'Tabla 2-3-4-5'!$C$11:$D$13,2,FALSE)*(VLOOKUP('Matriz Nº2 Análisis'!H885,'Tabla 2-3-4-5'!$C$11:$D$13,2,FALSE)))&gt;5,"ALTO","MEDIO")),"")</f>
        <v/>
      </c>
      <c r="J885" s="2"/>
      <c r="K885" s="3"/>
      <c r="N885" s="3"/>
      <c r="O885" s="3"/>
      <c r="P885" s="3"/>
      <c r="Q885" s="3"/>
      <c r="R885" s="3"/>
      <c r="S885" s="3"/>
      <c r="T885" s="3"/>
      <c r="U885" s="3"/>
      <c r="V885" s="3"/>
      <c r="W885" s="3"/>
      <c r="X885" s="3"/>
      <c r="Y885" s="3"/>
      <c r="Z885" s="3"/>
      <c r="AA885" s="3"/>
      <c r="AB885" s="3"/>
      <c r="AC885" s="3"/>
    </row>
    <row r="886" spans="1:29" ht="83.25" customHeight="1" x14ac:dyDescent="0.35">
      <c r="A886" s="119" t="str">
        <f>'Matriz Nº1 Identificación'!A886</f>
        <v>98. 4</v>
      </c>
      <c r="B886" s="120" t="str">
        <f>IF('Matriz Nº1 Identificación'!B886&lt;&gt;"",'Matriz Nº1 Identificación'!F886,"")</f>
        <v/>
      </c>
      <c r="C886" s="127"/>
      <c r="D886" s="127"/>
      <c r="E886" s="120" t="str">
        <f>IFERROR(IF((VLOOKUP(C886,'Tabla 2-3-4-5'!$C$11:$D$13,2,FALSE)*(VLOOKUP('Matriz Nº2 Análisis'!D886,'Tabla 2-3-4-5'!$C$11:$D$13,2,FALSE)))&lt;3,"BAJO",IF((VLOOKUP(C886,'Tabla 2-3-4-5'!$C$11:$D$13,2,FALSE)*(VLOOKUP('Matriz Nº2 Análisis'!D886,'Tabla 2-3-4-5'!$C$11:$D$13,2,FALSE)))&gt;5,"ALTO","MEDIO")),"")</f>
        <v/>
      </c>
      <c r="F886" s="121" t="str">
        <f>IF(B886&lt;&gt;"",'Matriz Nº1 Identificación'!E886,"")</f>
        <v/>
      </c>
      <c r="G886" s="127"/>
      <c r="H886" s="127"/>
      <c r="I886" s="120" t="str">
        <f>IFERROR(IF((VLOOKUP(G886,'Tabla 2-3-4-5'!$C$11:$D$13,2,FALSE)*(VLOOKUP('Matriz Nº2 Análisis'!H886,'Tabla 2-3-4-5'!$C$11:$D$13,2,FALSE)))&lt;3,"BAJO",IF((VLOOKUP(G886,'Tabla 2-3-4-5'!$C$11:$D$13,2,FALSE)*(VLOOKUP('Matriz Nº2 Análisis'!H886,'Tabla 2-3-4-5'!$C$11:$D$13,2,FALSE)))&gt;5,"ALTO","MEDIO")),"")</f>
        <v/>
      </c>
      <c r="J886" s="2"/>
      <c r="K886" s="3"/>
      <c r="N886" s="3"/>
      <c r="O886" s="3"/>
      <c r="P886" s="3"/>
      <c r="Q886" s="3"/>
      <c r="R886" s="3"/>
      <c r="S886" s="3"/>
      <c r="T886" s="3"/>
      <c r="U886" s="3"/>
      <c r="V886" s="3"/>
      <c r="W886" s="3"/>
      <c r="X886" s="3"/>
      <c r="Y886" s="3"/>
      <c r="Z886" s="3"/>
      <c r="AA886" s="3"/>
      <c r="AB886" s="3"/>
      <c r="AC886" s="3"/>
    </row>
    <row r="887" spans="1:29" ht="83.25" customHeight="1" x14ac:dyDescent="0.35">
      <c r="A887" s="119" t="str">
        <f>'Matriz Nº1 Identificación'!A887</f>
        <v>98. 5</v>
      </c>
      <c r="B887" s="120" t="str">
        <f>IF('Matriz Nº1 Identificación'!B887&lt;&gt;"",'Matriz Nº1 Identificación'!F887,"")</f>
        <v/>
      </c>
      <c r="C887" s="127"/>
      <c r="D887" s="127"/>
      <c r="E887" s="120" t="str">
        <f>IFERROR(IF((VLOOKUP(C887,'Tabla 2-3-4-5'!$C$11:$D$13,2,FALSE)*(VLOOKUP('Matriz Nº2 Análisis'!D887,'Tabla 2-3-4-5'!$C$11:$D$13,2,FALSE)))&lt;3,"BAJO",IF((VLOOKUP(C887,'Tabla 2-3-4-5'!$C$11:$D$13,2,FALSE)*(VLOOKUP('Matriz Nº2 Análisis'!D887,'Tabla 2-3-4-5'!$C$11:$D$13,2,FALSE)))&gt;5,"ALTO","MEDIO")),"")</f>
        <v/>
      </c>
      <c r="F887" s="121" t="str">
        <f>IF(B887&lt;&gt;"",'Matriz Nº1 Identificación'!E887,"")</f>
        <v/>
      </c>
      <c r="G887" s="127"/>
      <c r="H887" s="127"/>
      <c r="I887" s="120" t="str">
        <f>IFERROR(IF((VLOOKUP(G887,'Tabla 2-3-4-5'!$C$11:$D$13,2,FALSE)*(VLOOKUP('Matriz Nº2 Análisis'!H887,'Tabla 2-3-4-5'!$C$11:$D$13,2,FALSE)))&lt;3,"BAJO",IF((VLOOKUP(G887,'Tabla 2-3-4-5'!$C$11:$D$13,2,FALSE)*(VLOOKUP('Matriz Nº2 Análisis'!H887,'Tabla 2-3-4-5'!$C$11:$D$13,2,FALSE)))&gt;5,"ALTO","MEDIO")),"")</f>
        <v/>
      </c>
      <c r="J887" s="2"/>
      <c r="K887" s="3"/>
      <c r="N887" s="3"/>
      <c r="O887" s="3"/>
      <c r="P887" s="3"/>
      <c r="Q887" s="3"/>
      <c r="R887" s="3"/>
      <c r="S887" s="3"/>
      <c r="T887" s="3"/>
      <c r="U887" s="3"/>
      <c r="V887" s="3"/>
      <c r="W887" s="3"/>
      <c r="X887" s="3"/>
      <c r="Y887" s="3"/>
      <c r="Z887" s="3"/>
      <c r="AA887" s="3"/>
      <c r="AB887" s="3"/>
      <c r="AC887" s="3"/>
    </row>
    <row r="888" spans="1:29" ht="83.25" customHeight="1" x14ac:dyDescent="0.35">
      <c r="A888" s="119" t="str">
        <f>'Matriz Nº1 Identificación'!A888</f>
        <v>98. 6</v>
      </c>
      <c r="B888" s="120" t="str">
        <f>IF('Matriz Nº1 Identificación'!B888&lt;&gt;"",'Matriz Nº1 Identificación'!F888,"")</f>
        <v/>
      </c>
      <c r="C888" s="127"/>
      <c r="D888" s="127"/>
      <c r="E888" s="120" t="str">
        <f>IFERROR(IF((VLOOKUP(C888,'Tabla 2-3-4-5'!$C$11:$D$13,2,FALSE)*(VLOOKUP('Matriz Nº2 Análisis'!D888,'Tabla 2-3-4-5'!$C$11:$D$13,2,FALSE)))&lt;3,"BAJO",IF((VLOOKUP(C888,'Tabla 2-3-4-5'!$C$11:$D$13,2,FALSE)*(VLOOKUP('Matriz Nº2 Análisis'!D888,'Tabla 2-3-4-5'!$C$11:$D$13,2,FALSE)))&gt;5,"ALTO","MEDIO")),"")</f>
        <v/>
      </c>
      <c r="F888" s="121" t="str">
        <f>IF(B888&lt;&gt;"",'Matriz Nº1 Identificación'!E888,"")</f>
        <v/>
      </c>
      <c r="G888" s="127"/>
      <c r="H888" s="127"/>
      <c r="I888" s="120" t="str">
        <f>IFERROR(IF((VLOOKUP(G888,'Tabla 2-3-4-5'!$C$11:$D$13,2,FALSE)*(VLOOKUP('Matriz Nº2 Análisis'!H888,'Tabla 2-3-4-5'!$C$11:$D$13,2,FALSE)))&lt;3,"BAJO",IF((VLOOKUP(G888,'Tabla 2-3-4-5'!$C$11:$D$13,2,FALSE)*(VLOOKUP('Matriz Nº2 Análisis'!H888,'Tabla 2-3-4-5'!$C$11:$D$13,2,FALSE)))&gt;5,"ALTO","MEDIO")),"")</f>
        <v/>
      </c>
      <c r="J888" s="2"/>
      <c r="K888" s="3"/>
      <c r="N888" s="3"/>
      <c r="O888" s="3"/>
      <c r="P888" s="3"/>
      <c r="Q888" s="3"/>
      <c r="R888" s="3"/>
      <c r="S888" s="3"/>
      <c r="T888" s="3"/>
      <c r="U888" s="3"/>
      <c r="V888" s="3"/>
      <c r="W888" s="3"/>
      <c r="X888" s="3"/>
      <c r="Y888" s="3"/>
      <c r="Z888" s="3"/>
      <c r="AA888" s="3"/>
      <c r="AB888" s="3"/>
      <c r="AC888" s="3"/>
    </row>
    <row r="889" spans="1:29" ht="83.25" customHeight="1" thickBot="1" x14ac:dyDescent="0.4">
      <c r="A889" s="119" t="str">
        <f>'Matriz Nº1 Identificación'!A889</f>
        <v>98. 7</v>
      </c>
      <c r="B889" s="120" t="str">
        <f>IF('Matriz Nº1 Identificación'!B889&lt;&gt;"",'Matriz Nº1 Identificación'!F889,"")</f>
        <v/>
      </c>
      <c r="C889" s="127"/>
      <c r="D889" s="127"/>
      <c r="E889" s="120" t="str">
        <f>IFERROR(IF((VLOOKUP(C889,'Tabla 2-3-4-5'!$C$11:$D$13,2,FALSE)*(VLOOKUP('Matriz Nº2 Análisis'!D889,'Tabla 2-3-4-5'!$C$11:$D$13,2,FALSE)))&lt;3,"BAJO",IF((VLOOKUP(C889,'Tabla 2-3-4-5'!$C$11:$D$13,2,FALSE)*(VLOOKUP('Matriz Nº2 Análisis'!D889,'Tabla 2-3-4-5'!$C$11:$D$13,2,FALSE)))&gt;5,"ALTO","MEDIO")),"")</f>
        <v/>
      </c>
      <c r="F889" s="121" t="str">
        <f>IF(B889&lt;&gt;"",'Matriz Nº1 Identificación'!E889,"")</f>
        <v/>
      </c>
      <c r="G889" s="127"/>
      <c r="H889" s="127"/>
      <c r="I889" s="120" t="str">
        <f>IFERROR(IF((VLOOKUP(G889,'Tabla 2-3-4-5'!$C$11:$D$13,2,FALSE)*(VLOOKUP('Matriz Nº2 Análisis'!H889,'Tabla 2-3-4-5'!$C$11:$D$13,2,FALSE)))&lt;3,"BAJO",IF((VLOOKUP(G889,'Tabla 2-3-4-5'!$C$11:$D$13,2,FALSE)*(VLOOKUP('Matriz Nº2 Análisis'!H889,'Tabla 2-3-4-5'!$C$11:$D$13,2,FALSE)))&gt;5,"ALTO","MEDIO")),"")</f>
        <v/>
      </c>
      <c r="J889" s="2"/>
      <c r="K889" s="3"/>
      <c r="N889" s="3"/>
      <c r="O889" s="3"/>
      <c r="P889" s="3"/>
      <c r="Q889" s="3"/>
      <c r="R889" s="3"/>
      <c r="S889" s="3"/>
      <c r="T889" s="3"/>
      <c r="U889" s="3"/>
      <c r="V889" s="3"/>
      <c r="W889" s="3"/>
      <c r="X889" s="3"/>
      <c r="Y889" s="3"/>
      <c r="Z889" s="3"/>
      <c r="AA889" s="3"/>
      <c r="AB889" s="3"/>
      <c r="AC889" s="3"/>
    </row>
    <row r="890" spans="1:29" ht="39.9" customHeight="1" thickBot="1" x14ac:dyDescent="0.4">
      <c r="A890" s="181" t="str">
        <f>'Matriz Nº1 Identificación'!A890</f>
        <v xml:space="preserve">Objetivo Estratégico: </v>
      </c>
      <c r="B890" s="477">
        <f>+'Matriz Nº1 Identificación'!B890:H890</f>
        <v>0</v>
      </c>
      <c r="C890" s="478"/>
      <c r="D890" s="478"/>
      <c r="E890" s="478"/>
      <c r="F890" s="478"/>
      <c r="G890" s="478"/>
      <c r="H890" s="478"/>
      <c r="I890" s="479"/>
      <c r="J890" s="117"/>
    </row>
    <row r="891" spans="1:29" ht="39.9" customHeight="1" x14ac:dyDescent="0.35">
      <c r="A891" s="182" t="str">
        <f>'Matriz Nº1 Identificación'!A891</f>
        <v>Objetivo táctico</v>
      </c>
      <c r="B891" s="480" t="str">
        <f>+'Matriz Nº1 Identificación'!B891:H891</f>
        <v xml:space="preserve">99. </v>
      </c>
      <c r="C891" s="481"/>
      <c r="D891" s="481"/>
      <c r="E891" s="481"/>
      <c r="F891" s="481"/>
      <c r="G891" s="481"/>
      <c r="H891" s="481"/>
      <c r="I891" s="482"/>
      <c r="J891" s="117"/>
    </row>
    <row r="892" spans="1:29" ht="83.25" customHeight="1" x14ac:dyDescent="0.35">
      <c r="A892" s="119" t="str">
        <f>'Matriz Nº1 Identificación'!A892</f>
        <v>99. 1</v>
      </c>
      <c r="B892" s="120" t="str">
        <f>IF('Matriz Nº1 Identificación'!B892&lt;&gt;"",'Matriz Nº1 Identificación'!F892,"")</f>
        <v/>
      </c>
      <c r="C892" s="127"/>
      <c r="D892" s="127"/>
      <c r="E892" s="120" t="str">
        <f>IFERROR(IF((VLOOKUP(C892,'Tabla 2-3-4-5'!$C$11:$D$13,2,FALSE)*(VLOOKUP('Matriz Nº2 Análisis'!D892,'Tabla 2-3-4-5'!$C$11:$D$13,2,FALSE)))&lt;3,"BAJO",IF((VLOOKUP(C892,'Tabla 2-3-4-5'!$C$11:$D$13,2,FALSE)*(VLOOKUP('Matriz Nº2 Análisis'!D892,'Tabla 2-3-4-5'!$C$11:$D$13,2,FALSE)))&gt;5,"ALTO","MEDIO")),"")</f>
        <v/>
      </c>
      <c r="F892" s="121" t="str">
        <f>IF(B892&lt;&gt;"",'Matriz Nº1 Identificación'!E892,"")</f>
        <v/>
      </c>
      <c r="G892" s="127"/>
      <c r="H892" s="127"/>
      <c r="I892" s="120" t="str">
        <f>IFERROR(IF((VLOOKUP(G892,'Tabla 2-3-4-5'!$C$11:$D$13,2,FALSE)*(VLOOKUP('Matriz Nº2 Análisis'!H892,'Tabla 2-3-4-5'!$C$11:$D$13,2,FALSE)))&lt;3,"BAJO",IF((VLOOKUP(G892,'Tabla 2-3-4-5'!$C$11:$D$13,2,FALSE)*(VLOOKUP('Matriz Nº2 Análisis'!H892,'Tabla 2-3-4-5'!$C$11:$D$13,2,FALSE)))&gt;5,"ALTO","MEDIO")),"")</f>
        <v/>
      </c>
      <c r="J892" s="2"/>
      <c r="K892" s="3"/>
      <c r="N892" s="3"/>
      <c r="O892" s="3"/>
      <c r="P892" s="3"/>
      <c r="Q892" s="3"/>
      <c r="R892" s="3"/>
      <c r="S892" s="3"/>
      <c r="T892" s="3"/>
      <c r="U892" s="3"/>
      <c r="V892" s="3"/>
      <c r="W892" s="3"/>
      <c r="X892" s="3"/>
      <c r="Y892" s="3"/>
      <c r="Z892" s="3"/>
      <c r="AA892" s="3"/>
      <c r="AB892" s="3"/>
      <c r="AC892" s="3"/>
    </row>
    <row r="893" spans="1:29" ht="83.25" customHeight="1" x14ac:dyDescent="0.35">
      <c r="A893" s="119" t="str">
        <f>'Matriz Nº1 Identificación'!A893</f>
        <v>99. 2</v>
      </c>
      <c r="B893" s="120" t="str">
        <f>IF('Matriz Nº1 Identificación'!B893&lt;&gt;"",'Matriz Nº1 Identificación'!F893,"")</f>
        <v/>
      </c>
      <c r="C893" s="127"/>
      <c r="D893" s="127"/>
      <c r="E893" s="120" t="str">
        <f>IFERROR(IF((VLOOKUP(C893,'Tabla 2-3-4-5'!$C$11:$D$13,2,FALSE)*(VLOOKUP('Matriz Nº2 Análisis'!D893,'Tabla 2-3-4-5'!$C$11:$D$13,2,FALSE)))&lt;3,"BAJO",IF((VLOOKUP(C893,'Tabla 2-3-4-5'!$C$11:$D$13,2,FALSE)*(VLOOKUP('Matriz Nº2 Análisis'!D893,'Tabla 2-3-4-5'!$C$11:$D$13,2,FALSE)))&gt;5,"ALTO","MEDIO")),"")</f>
        <v/>
      </c>
      <c r="F893" s="121" t="str">
        <f>IF(B893&lt;&gt;"",'Matriz Nº1 Identificación'!E893,"")</f>
        <v/>
      </c>
      <c r="G893" s="127"/>
      <c r="H893" s="127"/>
      <c r="I893" s="120" t="str">
        <f>IFERROR(IF((VLOOKUP(G893,'Tabla 2-3-4-5'!$C$11:$D$13,2,FALSE)*(VLOOKUP('Matriz Nº2 Análisis'!H893,'Tabla 2-3-4-5'!$C$11:$D$13,2,FALSE)))&lt;3,"BAJO",IF((VLOOKUP(G893,'Tabla 2-3-4-5'!$C$11:$D$13,2,FALSE)*(VLOOKUP('Matriz Nº2 Análisis'!H893,'Tabla 2-3-4-5'!$C$11:$D$13,2,FALSE)))&gt;5,"ALTO","MEDIO")),"")</f>
        <v/>
      </c>
      <c r="J893" s="2"/>
      <c r="K893" s="3"/>
      <c r="N893" s="3"/>
      <c r="O893" s="3"/>
      <c r="P893" s="3"/>
      <c r="Q893" s="3"/>
      <c r="R893" s="3"/>
      <c r="S893" s="3"/>
      <c r="T893" s="3"/>
      <c r="U893" s="3"/>
      <c r="V893" s="3"/>
      <c r="W893" s="3"/>
      <c r="X893" s="3"/>
      <c r="Y893" s="3"/>
      <c r="Z893" s="3"/>
      <c r="AA893" s="3"/>
      <c r="AB893" s="3"/>
      <c r="AC893" s="3"/>
    </row>
    <row r="894" spans="1:29" ht="83.25" customHeight="1" x14ac:dyDescent="0.35">
      <c r="A894" s="119" t="str">
        <f>'Matriz Nº1 Identificación'!A894</f>
        <v>99. 3</v>
      </c>
      <c r="B894" s="120" t="str">
        <f>IF('Matriz Nº1 Identificación'!B894&lt;&gt;"",'Matriz Nº1 Identificación'!F894,"")</f>
        <v/>
      </c>
      <c r="C894" s="127"/>
      <c r="D894" s="127"/>
      <c r="E894" s="120" t="str">
        <f>IFERROR(IF((VLOOKUP(C894,'Tabla 2-3-4-5'!$C$11:$D$13,2,FALSE)*(VLOOKUP('Matriz Nº2 Análisis'!D894,'Tabla 2-3-4-5'!$C$11:$D$13,2,FALSE)))&lt;3,"BAJO",IF((VLOOKUP(C894,'Tabla 2-3-4-5'!$C$11:$D$13,2,FALSE)*(VLOOKUP('Matriz Nº2 Análisis'!D894,'Tabla 2-3-4-5'!$C$11:$D$13,2,FALSE)))&gt;5,"ALTO","MEDIO")),"")</f>
        <v/>
      </c>
      <c r="F894" s="121" t="str">
        <f>IF(B894&lt;&gt;"",'Matriz Nº1 Identificación'!E894,"")</f>
        <v/>
      </c>
      <c r="G894" s="127"/>
      <c r="H894" s="127"/>
      <c r="I894" s="120" t="str">
        <f>IFERROR(IF((VLOOKUP(G894,'Tabla 2-3-4-5'!$C$11:$D$13,2,FALSE)*(VLOOKUP('Matriz Nº2 Análisis'!H894,'Tabla 2-3-4-5'!$C$11:$D$13,2,FALSE)))&lt;3,"BAJO",IF((VLOOKUP(G894,'Tabla 2-3-4-5'!$C$11:$D$13,2,FALSE)*(VLOOKUP('Matriz Nº2 Análisis'!H894,'Tabla 2-3-4-5'!$C$11:$D$13,2,FALSE)))&gt;5,"ALTO","MEDIO")),"")</f>
        <v/>
      </c>
      <c r="J894" s="2"/>
      <c r="K894" s="3"/>
      <c r="N894" s="3"/>
      <c r="O894" s="3"/>
      <c r="P894" s="3"/>
      <c r="Q894" s="3"/>
      <c r="R894" s="3"/>
      <c r="S894" s="3"/>
      <c r="T894" s="3"/>
      <c r="U894" s="3"/>
      <c r="V894" s="3"/>
      <c r="W894" s="3"/>
      <c r="X894" s="3"/>
      <c r="Y894" s="3"/>
      <c r="Z894" s="3"/>
      <c r="AA894" s="3"/>
      <c r="AB894" s="3"/>
      <c r="AC894" s="3"/>
    </row>
    <row r="895" spans="1:29" ht="83.25" customHeight="1" x14ac:dyDescent="0.35">
      <c r="A895" s="119" t="str">
        <f>'Matriz Nº1 Identificación'!A895</f>
        <v>99. 4</v>
      </c>
      <c r="B895" s="120" t="str">
        <f>IF('Matriz Nº1 Identificación'!B895&lt;&gt;"",'Matriz Nº1 Identificación'!F895,"")</f>
        <v/>
      </c>
      <c r="C895" s="127"/>
      <c r="D895" s="127"/>
      <c r="E895" s="120" t="str">
        <f>IFERROR(IF((VLOOKUP(C895,'Tabla 2-3-4-5'!$C$11:$D$13,2,FALSE)*(VLOOKUP('Matriz Nº2 Análisis'!D895,'Tabla 2-3-4-5'!$C$11:$D$13,2,FALSE)))&lt;3,"BAJO",IF((VLOOKUP(C895,'Tabla 2-3-4-5'!$C$11:$D$13,2,FALSE)*(VLOOKUP('Matriz Nº2 Análisis'!D895,'Tabla 2-3-4-5'!$C$11:$D$13,2,FALSE)))&gt;5,"ALTO","MEDIO")),"")</f>
        <v/>
      </c>
      <c r="F895" s="121" t="str">
        <f>IF(B895&lt;&gt;"",'Matriz Nº1 Identificación'!E895,"")</f>
        <v/>
      </c>
      <c r="G895" s="127"/>
      <c r="H895" s="127"/>
      <c r="I895" s="120" t="str">
        <f>IFERROR(IF((VLOOKUP(G895,'Tabla 2-3-4-5'!$C$11:$D$13,2,FALSE)*(VLOOKUP('Matriz Nº2 Análisis'!H895,'Tabla 2-3-4-5'!$C$11:$D$13,2,FALSE)))&lt;3,"BAJO",IF((VLOOKUP(G895,'Tabla 2-3-4-5'!$C$11:$D$13,2,FALSE)*(VLOOKUP('Matriz Nº2 Análisis'!H895,'Tabla 2-3-4-5'!$C$11:$D$13,2,FALSE)))&gt;5,"ALTO","MEDIO")),"")</f>
        <v/>
      </c>
      <c r="J895" s="2"/>
      <c r="K895" s="3"/>
      <c r="N895" s="3"/>
      <c r="O895" s="3"/>
      <c r="P895" s="3"/>
      <c r="Q895" s="3"/>
      <c r="R895" s="3"/>
      <c r="S895" s="3"/>
      <c r="T895" s="3"/>
      <c r="U895" s="3"/>
      <c r="V895" s="3"/>
      <c r="W895" s="3"/>
      <c r="X895" s="3"/>
      <c r="Y895" s="3"/>
      <c r="Z895" s="3"/>
      <c r="AA895" s="3"/>
      <c r="AB895" s="3"/>
      <c r="AC895" s="3"/>
    </row>
    <row r="896" spans="1:29" ht="83.25" customHeight="1" x14ac:dyDescent="0.35">
      <c r="A896" s="119" t="str">
        <f>'Matriz Nº1 Identificación'!A896</f>
        <v>99. 5</v>
      </c>
      <c r="B896" s="120" t="str">
        <f>IF('Matriz Nº1 Identificación'!B896&lt;&gt;"",'Matriz Nº1 Identificación'!F896,"")</f>
        <v/>
      </c>
      <c r="C896" s="127"/>
      <c r="D896" s="127"/>
      <c r="E896" s="120" t="str">
        <f>IFERROR(IF((VLOOKUP(C896,'Tabla 2-3-4-5'!$C$11:$D$13,2,FALSE)*(VLOOKUP('Matriz Nº2 Análisis'!D896,'Tabla 2-3-4-5'!$C$11:$D$13,2,FALSE)))&lt;3,"BAJO",IF((VLOOKUP(C896,'Tabla 2-3-4-5'!$C$11:$D$13,2,FALSE)*(VLOOKUP('Matriz Nº2 Análisis'!D896,'Tabla 2-3-4-5'!$C$11:$D$13,2,FALSE)))&gt;5,"ALTO","MEDIO")),"")</f>
        <v/>
      </c>
      <c r="F896" s="121" t="str">
        <f>IF(B896&lt;&gt;"",'Matriz Nº1 Identificación'!E896,"")</f>
        <v/>
      </c>
      <c r="G896" s="127"/>
      <c r="H896" s="127"/>
      <c r="I896" s="120" t="str">
        <f>IFERROR(IF((VLOOKUP(G896,'Tabla 2-3-4-5'!$C$11:$D$13,2,FALSE)*(VLOOKUP('Matriz Nº2 Análisis'!H896,'Tabla 2-3-4-5'!$C$11:$D$13,2,FALSE)))&lt;3,"BAJO",IF((VLOOKUP(G896,'Tabla 2-3-4-5'!$C$11:$D$13,2,FALSE)*(VLOOKUP('Matriz Nº2 Análisis'!H896,'Tabla 2-3-4-5'!$C$11:$D$13,2,FALSE)))&gt;5,"ALTO","MEDIO")),"")</f>
        <v/>
      </c>
      <c r="J896" s="2"/>
      <c r="K896" s="3"/>
      <c r="N896" s="3"/>
      <c r="O896" s="3"/>
      <c r="P896" s="3"/>
      <c r="Q896" s="3"/>
      <c r="R896" s="3"/>
      <c r="S896" s="3"/>
      <c r="T896" s="3"/>
      <c r="U896" s="3"/>
      <c r="V896" s="3"/>
      <c r="W896" s="3"/>
      <c r="X896" s="3"/>
      <c r="Y896" s="3"/>
      <c r="Z896" s="3"/>
      <c r="AA896" s="3"/>
      <c r="AB896" s="3"/>
      <c r="AC896" s="3"/>
    </row>
    <row r="897" spans="1:29" ht="83.25" customHeight="1" x14ac:dyDescent="0.35">
      <c r="A897" s="119" t="str">
        <f>'Matriz Nº1 Identificación'!A897</f>
        <v>99. 6</v>
      </c>
      <c r="B897" s="120" t="str">
        <f>IF('Matriz Nº1 Identificación'!B897&lt;&gt;"",'Matriz Nº1 Identificación'!F897,"")</f>
        <v/>
      </c>
      <c r="C897" s="127"/>
      <c r="D897" s="127"/>
      <c r="E897" s="120" t="str">
        <f>IFERROR(IF((VLOOKUP(C897,'Tabla 2-3-4-5'!$C$11:$D$13,2,FALSE)*(VLOOKUP('Matriz Nº2 Análisis'!D897,'Tabla 2-3-4-5'!$C$11:$D$13,2,FALSE)))&lt;3,"BAJO",IF((VLOOKUP(C897,'Tabla 2-3-4-5'!$C$11:$D$13,2,FALSE)*(VLOOKUP('Matriz Nº2 Análisis'!D897,'Tabla 2-3-4-5'!$C$11:$D$13,2,FALSE)))&gt;5,"ALTO","MEDIO")),"")</f>
        <v/>
      </c>
      <c r="F897" s="121" t="str">
        <f>IF(B897&lt;&gt;"",'Matriz Nº1 Identificación'!E897,"")</f>
        <v/>
      </c>
      <c r="G897" s="127"/>
      <c r="H897" s="127"/>
      <c r="I897" s="120" t="str">
        <f>IFERROR(IF((VLOOKUP(G897,'Tabla 2-3-4-5'!$C$11:$D$13,2,FALSE)*(VLOOKUP('Matriz Nº2 Análisis'!H897,'Tabla 2-3-4-5'!$C$11:$D$13,2,FALSE)))&lt;3,"BAJO",IF((VLOOKUP(G897,'Tabla 2-3-4-5'!$C$11:$D$13,2,FALSE)*(VLOOKUP('Matriz Nº2 Análisis'!H897,'Tabla 2-3-4-5'!$C$11:$D$13,2,FALSE)))&gt;5,"ALTO","MEDIO")),"")</f>
        <v/>
      </c>
      <c r="J897" s="2"/>
      <c r="K897" s="3"/>
      <c r="N897" s="3"/>
      <c r="O897" s="3"/>
      <c r="P897" s="3"/>
      <c r="Q897" s="3"/>
      <c r="R897" s="3"/>
      <c r="S897" s="3"/>
      <c r="T897" s="3"/>
      <c r="U897" s="3"/>
      <c r="V897" s="3"/>
      <c r="W897" s="3"/>
      <c r="X897" s="3"/>
      <c r="Y897" s="3"/>
      <c r="Z897" s="3"/>
      <c r="AA897" s="3"/>
      <c r="AB897" s="3"/>
      <c r="AC897" s="3"/>
    </row>
    <row r="898" spans="1:29" ht="83.25" customHeight="1" thickBot="1" x14ac:dyDescent="0.4">
      <c r="A898" s="119" t="str">
        <f>'Matriz Nº1 Identificación'!A898</f>
        <v>99. 7</v>
      </c>
      <c r="B898" s="120" t="str">
        <f>IF('Matriz Nº1 Identificación'!B898&lt;&gt;"",'Matriz Nº1 Identificación'!F898,"")</f>
        <v/>
      </c>
      <c r="C898" s="127"/>
      <c r="D898" s="127"/>
      <c r="E898" s="120" t="str">
        <f>IFERROR(IF((VLOOKUP(C898,'Tabla 2-3-4-5'!$C$11:$D$13,2,FALSE)*(VLOOKUP('Matriz Nº2 Análisis'!D898,'Tabla 2-3-4-5'!$C$11:$D$13,2,FALSE)))&lt;3,"BAJO",IF((VLOOKUP(C898,'Tabla 2-3-4-5'!$C$11:$D$13,2,FALSE)*(VLOOKUP('Matriz Nº2 Análisis'!D898,'Tabla 2-3-4-5'!$C$11:$D$13,2,FALSE)))&gt;5,"ALTO","MEDIO")),"")</f>
        <v/>
      </c>
      <c r="F898" s="121" t="str">
        <f>IF(B898&lt;&gt;"",'Matriz Nº1 Identificación'!E898,"")</f>
        <v/>
      </c>
      <c r="G898" s="127"/>
      <c r="H898" s="127"/>
      <c r="I898" s="120" t="str">
        <f>IFERROR(IF((VLOOKUP(G898,'Tabla 2-3-4-5'!$C$11:$D$13,2,FALSE)*(VLOOKUP('Matriz Nº2 Análisis'!H898,'Tabla 2-3-4-5'!$C$11:$D$13,2,FALSE)))&lt;3,"BAJO",IF((VLOOKUP(G898,'Tabla 2-3-4-5'!$C$11:$D$13,2,FALSE)*(VLOOKUP('Matriz Nº2 Análisis'!H898,'Tabla 2-3-4-5'!$C$11:$D$13,2,FALSE)))&gt;5,"ALTO","MEDIO")),"")</f>
        <v/>
      </c>
      <c r="J898" s="2"/>
      <c r="K898" s="3"/>
      <c r="N898" s="3"/>
      <c r="O898" s="3"/>
      <c r="P898" s="3"/>
      <c r="Q898" s="3"/>
      <c r="R898" s="3"/>
      <c r="S898" s="3"/>
      <c r="T898" s="3"/>
      <c r="U898" s="3"/>
      <c r="V898" s="3"/>
      <c r="W898" s="3"/>
      <c r="X898" s="3"/>
      <c r="Y898" s="3"/>
      <c r="Z898" s="3"/>
      <c r="AA898" s="3"/>
      <c r="AB898" s="3"/>
      <c r="AC898" s="3"/>
    </row>
    <row r="899" spans="1:29" ht="39.9" customHeight="1" thickBot="1" x14ac:dyDescent="0.4">
      <c r="A899" s="181" t="str">
        <f>'Matriz Nº1 Identificación'!A899</f>
        <v xml:space="preserve">Objetivo Estratégico: </v>
      </c>
      <c r="B899" s="477">
        <f>+'Matriz Nº1 Identificación'!B899:H899</f>
        <v>0</v>
      </c>
      <c r="C899" s="478"/>
      <c r="D899" s="478"/>
      <c r="E899" s="478"/>
      <c r="F899" s="478"/>
      <c r="G899" s="478"/>
      <c r="H899" s="478"/>
      <c r="I899" s="479"/>
      <c r="J899" s="117"/>
    </row>
    <row r="900" spans="1:29" ht="39.9" customHeight="1" x14ac:dyDescent="0.35">
      <c r="A900" s="182" t="str">
        <f>'Matriz Nº1 Identificación'!A900</f>
        <v>Objetivo táctico</v>
      </c>
      <c r="B900" s="480" t="str">
        <f>+'Matriz Nº1 Identificación'!B900:H900</f>
        <v xml:space="preserve">100. </v>
      </c>
      <c r="C900" s="481"/>
      <c r="D900" s="481"/>
      <c r="E900" s="481"/>
      <c r="F900" s="481"/>
      <c r="G900" s="481"/>
      <c r="H900" s="481"/>
      <c r="I900" s="482"/>
      <c r="J900" s="117"/>
    </row>
    <row r="901" spans="1:29" ht="83.25" customHeight="1" x14ac:dyDescent="0.35">
      <c r="A901" s="119" t="str">
        <f>'Matriz Nº1 Identificación'!A901</f>
        <v>100. 1</v>
      </c>
      <c r="B901" s="120" t="str">
        <f>IF('Matriz Nº1 Identificación'!B901&lt;&gt;"",'Matriz Nº1 Identificación'!F901,"")</f>
        <v/>
      </c>
      <c r="C901" s="127"/>
      <c r="D901" s="127"/>
      <c r="E901" s="120" t="str">
        <f>IFERROR(IF((VLOOKUP(C901,'Tabla 2-3-4-5'!$C$11:$D$13,2,FALSE)*(VLOOKUP('Matriz Nº2 Análisis'!D901,'Tabla 2-3-4-5'!$C$11:$D$13,2,FALSE)))&lt;3,"BAJO",IF((VLOOKUP(C901,'Tabla 2-3-4-5'!$C$11:$D$13,2,FALSE)*(VLOOKUP('Matriz Nº2 Análisis'!D901,'Tabla 2-3-4-5'!$C$11:$D$13,2,FALSE)))&gt;5,"ALTO","MEDIO")),"")</f>
        <v/>
      </c>
      <c r="F901" s="121" t="str">
        <f>IF(B901&lt;&gt;"",'Matriz Nº1 Identificación'!E901,"")</f>
        <v/>
      </c>
      <c r="G901" s="127"/>
      <c r="H901" s="127"/>
      <c r="I901" s="120" t="str">
        <f>IFERROR(IF((VLOOKUP(G901,'Tabla 2-3-4-5'!$C$11:$D$13,2,FALSE)*(VLOOKUP('Matriz Nº2 Análisis'!H901,'Tabla 2-3-4-5'!$C$11:$D$13,2,FALSE)))&lt;3,"BAJO",IF((VLOOKUP(G901,'Tabla 2-3-4-5'!$C$11:$D$13,2,FALSE)*(VLOOKUP('Matriz Nº2 Análisis'!H901,'Tabla 2-3-4-5'!$C$11:$D$13,2,FALSE)))&gt;5,"ALTO","MEDIO")),"")</f>
        <v/>
      </c>
      <c r="J901" s="2"/>
      <c r="K901" s="3"/>
      <c r="N901" s="3"/>
      <c r="O901" s="3"/>
      <c r="P901" s="3"/>
      <c r="Q901" s="3"/>
      <c r="R901" s="3"/>
      <c r="S901" s="3"/>
      <c r="T901" s="3"/>
      <c r="U901" s="3"/>
      <c r="V901" s="3"/>
      <c r="W901" s="3"/>
      <c r="X901" s="3"/>
      <c r="Y901" s="3"/>
      <c r="Z901" s="3"/>
      <c r="AA901" s="3"/>
      <c r="AB901" s="3"/>
      <c r="AC901" s="3"/>
    </row>
    <row r="902" spans="1:29" ht="83.25" customHeight="1" x14ac:dyDescent="0.35">
      <c r="A902" s="119" t="str">
        <f>'Matriz Nº1 Identificación'!A902</f>
        <v>100. 2</v>
      </c>
      <c r="B902" s="120" t="str">
        <f>IF('Matriz Nº1 Identificación'!B902&lt;&gt;"",'Matriz Nº1 Identificación'!F902,"")</f>
        <v/>
      </c>
      <c r="C902" s="127"/>
      <c r="D902" s="127"/>
      <c r="E902" s="120" t="str">
        <f>IFERROR(IF((VLOOKUP(C902,'Tabla 2-3-4-5'!$C$11:$D$13,2,FALSE)*(VLOOKUP('Matriz Nº2 Análisis'!D902,'Tabla 2-3-4-5'!$C$11:$D$13,2,FALSE)))&lt;3,"BAJO",IF((VLOOKUP(C902,'Tabla 2-3-4-5'!$C$11:$D$13,2,FALSE)*(VLOOKUP('Matriz Nº2 Análisis'!D902,'Tabla 2-3-4-5'!$C$11:$D$13,2,FALSE)))&gt;5,"ALTO","MEDIO")),"")</f>
        <v/>
      </c>
      <c r="F902" s="121" t="str">
        <f>IF(B902&lt;&gt;"",'Matriz Nº1 Identificación'!E902,"")</f>
        <v/>
      </c>
      <c r="G902" s="127"/>
      <c r="H902" s="127"/>
      <c r="I902" s="120" t="str">
        <f>IFERROR(IF((VLOOKUP(G902,'Tabla 2-3-4-5'!$C$11:$D$13,2,FALSE)*(VLOOKUP('Matriz Nº2 Análisis'!H902,'Tabla 2-3-4-5'!$C$11:$D$13,2,FALSE)))&lt;3,"BAJO",IF((VLOOKUP(G902,'Tabla 2-3-4-5'!$C$11:$D$13,2,FALSE)*(VLOOKUP('Matriz Nº2 Análisis'!H902,'Tabla 2-3-4-5'!$C$11:$D$13,2,FALSE)))&gt;5,"ALTO","MEDIO")),"")</f>
        <v/>
      </c>
      <c r="J902" s="2"/>
      <c r="K902" s="3"/>
      <c r="N902" s="3"/>
      <c r="O902" s="3"/>
      <c r="P902" s="3"/>
      <c r="Q902" s="3"/>
      <c r="R902" s="3"/>
      <c r="S902" s="3"/>
      <c r="T902" s="3"/>
      <c r="U902" s="3"/>
      <c r="V902" s="3"/>
      <c r="W902" s="3"/>
      <c r="X902" s="3"/>
      <c r="Y902" s="3"/>
      <c r="Z902" s="3"/>
      <c r="AA902" s="3"/>
      <c r="AB902" s="3"/>
      <c r="AC902" s="3"/>
    </row>
    <row r="903" spans="1:29" ht="83.25" customHeight="1" x14ac:dyDescent="0.35">
      <c r="A903" s="119" t="str">
        <f>'Matriz Nº1 Identificación'!A903</f>
        <v>100. 3</v>
      </c>
      <c r="B903" s="120" t="str">
        <f>IF('Matriz Nº1 Identificación'!B903&lt;&gt;"",'Matriz Nº1 Identificación'!F903,"")</f>
        <v/>
      </c>
      <c r="C903" s="127"/>
      <c r="D903" s="127"/>
      <c r="E903" s="120" t="str">
        <f>IFERROR(IF((VLOOKUP(C903,'Tabla 2-3-4-5'!$C$11:$D$13,2,FALSE)*(VLOOKUP('Matriz Nº2 Análisis'!D903,'Tabla 2-3-4-5'!$C$11:$D$13,2,FALSE)))&lt;3,"BAJO",IF((VLOOKUP(C903,'Tabla 2-3-4-5'!$C$11:$D$13,2,FALSE)*(VLOOKUP('Matriz Nº2 Análisis'!D903,'Tabla 2-3-4-5'!$C$11:$D$13,2,FALSE)))&gt;5,"ALTO","MEDIO")),"")</f>
        <v/>
      </c>
      <c r="F903" s="121" t="str">
        <f>IF(B903&lt;&gt;"",'Matriz Nº1 Identificación'!E903,"")</f>
        <v/>
      </c>
      <c r="G903" s="127"/>
      <c r="H903" s="127"/>
      <c r="I903" s="120" t="str">
        <f>IFERROR(IF((VLOOKUP(G903,'Tabla 2-3-4-5'!$C$11:$D$13,2,FALSE)*(VLOOKUP('Matriz Nº2 Análisis'!H903,'Tabla 2-3-4-5'!$C$11:$D$13,2,FALSE)))&lt;3,"BAJO",IF((VLOOKUP(G903,'Tabla 2-3-4-5'!$C$11:$D$13,2,FALSE)*(VLOOKUP('Matriz Nº2 Análisis'!H903,'Tabla 2-3-4-5'!$C$11:$D$13,2,FALSE)))&gt;5,"ALTO","MEDIO")),"")</f>
        <v/>
      </c>
      <c r="J903" s="2"/>
      <c r="K903" s="3"/>
      <c r="N903" s="3"/>
      <c r="O903" s="3"/>
      <c r="P903" s="3"/>
      <c r="Q903" s="3"/>
      <c r="R903" s="3"/>
      <c r="S903" s="3"/>
      <c r="T903" s="3"/>
      <c r="U903" s="3"/>
      <c r="V903" s="3"/>
      <c r="W903" s="3"/>
      <c r="X903" s="3"/>
      <c r="Y903" s="3"/>
      <c r="Z903" s="3"/>
      <c r="AA903" s="3"/>
      <c r="AB903" s="3"/>
      <c r="AC903" s="3"/>
    </row>
    <row r="904" spans="1:29" ht="83.25" customHeight="1" x14ac:dyDescent="0.35">
      <c r="A904" s="119" t="str">
        <f>'Matriz Nº1 Identificación'!A904</f>
        <v>100. 4</v>
      </c>
      <c r="B904" s="120" t="str">
        <f>IF('Matriz Nº1 Identificación'!B904&lt;&gt;"",'Matriz Nº1 Identificación'!F904,"")</f>
        <v/>
      </c>
      <c r="C904" s="127"/>
      <c r="D904" s="127"/>
      <c r="E904" s="120" t="str">
        <f>IFERROR(IF((VLOOKUP(C904,'Tabla 2-3-4-5'!$C$11:$D$13,2,FALSE)*(VLOOKUP('Matriz Nº2 Análisis'!D904,'Tabla 2-3-4-5'!$C$11:$D$13,2,FALSE)))&lt;3,"BAJO",IF((VLOOKUP(C904,'Tabla 2-3-4-5'!$C$11:$D$13,2,FALSE)*(VLOOKUP('Matriz Nº2 Análisis'!D904,'Tabla 2-3-4-5'!$C$11:$D$13,2,FALSE)))&gt;5,"ALTO","MEDIO")),"")</f>
        <v/>
      </c>
      <c r="F904" s="121" t="str">
        <f>IF(B904&lt;&gt;"",'Matriz Nº1 Identificación'!E904,"")</f>
        <v/>
      </c>
      <c r="G904" s="127"/>
      <c r="H904" s="127"/>
      <c r="I904" s="120" t="str">
        <f>IFERROR(IF((VLOOKUP(G904,'Tabla 2-3-4-5'!$C$11:$D$13,2,FALSE)*(VLOOKUP('Matriz Nº2 Análisis'!H904,'Tabla 2-3-4-5'!$C$11:$D$13,2,FALSE)))&lt;3,"BAJO",IF((VLOOKUP(G904,'Tabla 2-3-4-5'!$C$11:$D$13,2,FALSE)*(VLOOKUP('Matriz Nº2 Análisis'!H904,'Tabla 2-3-4-5'!$C$11:$D$13,2,FALSE)))&gt;5,"ALTO","MEDIO")),"")</f>
        <v/>
      </c>
      <c r="J904" s="2"/>
      <c r="K904" s="3"/>
      <c r="N904" s="3"/>
      <c r="O904" s="3"/>
      <c r="P904" s="3"/>
      <c r="Q904" s="3"/>
      <c r="R904" s="3"/>
      <c r="S904" s="3"/>
      <c r="T904" s="3"/>
      <c r="U904" s="3"/>
      <c r="V904" s="3"/>
      <c r="W904" s="3"/>
      <c r="X904" s="3"/>
      <c r="Y904" s="3"/>
      <c r="Z904" s="3"/>
      <c r="AA904" s="3"/>
      <c r="AB904" s="3"/>
      <c r="AC904" s="3"/>
    </row>
    <row r="905" spans="1:29" ht="83.25" customHeight="1" x14ac:dyDescent="0.35">
      <c r="A905" s="119" t="str">
        <f>'Matriz Nº1 Identificación'!A905</f>
        <v>100. 5</v>
      </c>
      <c r="B905" s="120" t="str">
        <f>IF('Matriz Nº1 Identificación'!B905&lt;&gt;"",'Matriz Nº1 Identificación'!F905,"")</f>
        <v/>
      </c>
      <c r="C905" s="127"/>
      <c r="D905" s="127"/>
      <c r="E905" s="120" t="str">
        <f>IFERROR(IF((VLOOKUP(C905,'Tabla 2-3-4-5'!$C$11:$D$13,2,FALSE)*(VLOOKUP('Matriz Nº2 Análisis'!D905,'Tabla 2-3-4-5'!$C$11:$D$13,2,FALSE)))&lt;3,"BAJO",IF((VLOOKUP(C905,'Tabla 2-3-4-5'!$C$11:$D$13,2,FALSE)*(VLOOKUP('Matriz Nº2 Análisis'!D905,'Tabla 2-3-4-5'!$C$11:$D$13,2,FALSE)))&gt;5,"ALTO","MEDIO")),"")</f>
        <v/>
      </c>
      <c r="F905" s="121" t="str">
        <f>IF(B905&lt;&gt;"",'Matriz Nº1 Identificación'!E905,"")</f>
        <v/>
      </c>
      <c r="G905" s="127"/>
      <c r="H905" s="127"/>
      <c r="I905" s="120" t="str">
        <f>IFERROR(IF((VLOOKUP(G905,'Tabla 2-3-4-5'!$C$11:$D$13,2,FALSE)*(VLOOKUP('Matriz Nº2 Análisis'!H905,'Tabla 2-3-4-5'!$C$11:$D$13,2,FALSE)))&lt;3,"BAJO",IF((VLOOKUP(G905,'Tabla 2-3-4-5'!$C$11:$D$13,2,FALSE)*(VLOOKUP('Matriz Nº2 Análisis'!H905,'Tabla 2-3-4-5'!$C$11:$D$13,2,FALSE)))&gt;5,"ALTO","MEDIO")),"")</f>
        <v/>
      </c>
      <c r="J905" s="2"/>
      <c r="K905" s="3"/>
      <c r="N905" s="3"/>
      <c r="O905" s="3"/>
      <c r="P905" s="3"/>
      <c r="Q905" s="3"/>
      <c r="R905" s="3"/>
      <c r="S905" s="3"/>
      <c r="T905" s="3"/>
      <c r="U905" s="3"/>
      <c r="V905" s="3"/>
      <c r="W905" s="3"/>
      <c r="X905" s="3"/>
      <c r="Y905" s="3"/>
      <c r="Z905" s="3"/>
      <c r="AA905" s="3"/>
      <c r="AB905" s="3"/>
      <c r="AC905" s="3"/>
    </row>
    <row r="906" spans="1:29" ht="83.25" customHeight="1" x14ac:dyDescent="0.35">
      <c r="A906" s="119" t="str">
        <f>'Matriz Nº1 Identificación'!A906</f>
        <v>100. 6</v>
      </c>
      <c r="B906" s="120" t="str">
        <f>IF('Matriz Nº1 Identificación'!B906&lt;&gt;"",'Matriz Nº1 Identificación'!F906,"")</f>
        <v/>
      </c>
      <c r="C906" s="127"/>
      <c r="D906" s="127"/>
      <c r="E906" s="120" t="str">
        <f>IFERROR(IF((VLOOKUP(C906,'Tabla 2-3-4-5'!$C$11:$D$13,2,FALSE)*(VLOOKUP('Matriz Nº2 Análisis'!D906,'Tabla 2-3-4-5'!$C$11:$D$13,2,FALSE)))&lt;3,"BAJO",IF((VLOOKUP(C906,'Tabla 2-3-4-5'!$C$11:$D$13,2,FALSE)*(VLOOKUP('Matriz Nº2 Análisis'!D906,'Tabla 2-3-4-5'!$C$11:$D$13,2,FALSE)))&gt;5,"ALTO","MEDIO")),"")</f>
        <v/>
      </c>
      <c r="F906" s="121" t="str">
        <f>IF(B906&lt;&gt;"",'Matriz Nº1 Identificación'!E906,"")</f>
        <v/>
      </c>
      <c r="G906" s="127"/>
      <c r="H906" s="127"/>
      <c r="I906" s="120" t="str">
        <f>IFERROR(IF((VLOOKUP(G906,'Tabla 2-3-4-5'!$C$11:$D$13,2,FALSE)*(VLOOKUP('Matriz Nº2 Análisis'!H906,'Tabla 2-3-4-5'!$C$11:$D$13,2,FALSE)))&lt;3,"BAJO",IF((VLOOKUP(G906,'Tabla 2-3-4-5'!$C$11:$D$13,2,FALSE)*(VLOOKUP('Matriz Nº2 Análisis'!H906,'Tabla 2-3-4-5'!$C$11:$D$13,2,FALSE)))&gt;5,"ALTO","MEDIO")),"")</f>
        <v/>
      </c>
      <c r="J906" s="2"/>
      <c r="K906" s="3"/>
      <c r="N906" s="3"/>
      <c r="O906" s="3"/>
      <c r="P906" s="3"/>
      <c r="Q906" s="3"/>
      <c r="R906" s="3"/>
      <c r="S906" s="3"/>
      <c r="T906" s="3"/>
      <c r="U906" s="3"/>
      <c r="V906" s="3"/>
      <c r="W906" s="3"/>
      <c r="X906" s="3"/>
      <c r="Y906" s="3"/>
      <c r="Z906" s="3"/>
      <c r="AA906" s="3"/>
      <c r="AB906" s="3"/>
      <c r="AC906" s="3"/>
    </row>
    <row r="907" spans="1:29" ht="83.25" customHeight="1" thickBot="1" x14ac:dyDescent="0.4">
      <c r="A907" s="119" t="str">
        <f>'Matriz Nº1 Identificación'!A907</f>
        <v>100. 7</v>
      </c>
      <c r="B907" s="120" t="str">
        <f>IF('Matriz Nº1 Identificación'!B907&lt;&gt;"",'Matriz Nº1 Identificación'!F907,"")</f>
        <v/>
      </c>
      <c r="C907" s="127"/>
      <c r="D907" s="127"/>
      <c r="E907" s="120" t="str">
        <f>IFERROR(IF((VLOOKUP(C907,'Tabla 2-3-4-5'!$C$11:$D$13,2,FALSE)*(VLOOKUP('Matriz Nº2 Análisis'!D907,'Tabla 2-3-4-5'!$C$11:$D$13,2,FALSE)))&lt;3,"BAJO",IF((VLOOKUP(C907,'Tabla 2-3-4-5'!$C$11:$D$13,2,FALSE)*(VLOOKUP('Matriz Nº2 Análisis'!D907,'Tabla 2-3-4-5'!$C$11:$D$13,2,FALSE)))&gt;5,"ALTO","MEDIO")),"")</f>
        <v/>
      </c>
      <c r="F907" s="121" t="str">
        <f>IF(B907&lt;&gt;"",'Matriz Nº1 Identificación'!E907,"")</f>
        <v/>
      </c>
      <c r="G907" s="127"/>
      <c r="H907" s="127"/>
      <c r="I907" s="120" t="str">
        <f>IFERROR(IF((VLOOKUP(G907,'Tabla 2-3-4-5'!$C$11:$D$13,2,FALSE)*(VLOOKUP('Matriz Nº2 Análisis'!H907,'Tabla 2-3-4-5'!$C$11:$D$13,2,FALSE)))&lt;3,"BAJO",IF((VLOOKUP(G907,'Tabla 2-3-4-5'!$C$11:$D$13,2,FALSE)*(VLOOKUP('Matriz Nº2 Análisis'!H907,'Tabla 2-3-4-5'!$C$11:$D$13,2,FALSE)))&gt;5,"ALTO","MEDIO")),"")</f>
        <v/>
      </c>
      <c r="J907" s="2"/>
      <c r="K907" s="3"/>
      <c r="N907" s="3"/>
      <c r="O907" s="3"/>
      <c r="P907" s="3"/>
      <c r="Q907" s="3"/>
      <c r="R907" s="3"/>
      <c r="S907" s="3"/>
      <c r="T907" s="3"/>
      <c r="U907" s="3"/>
      <c r="V907" s="3"/>
      <c r="W907" s="3"/>
      <c r="X907" s="3"/>
      <c r="Y907" s="3"/>
      <c r="Z907" s="3"/>
      <c r="AA907" s="3"/>
      <c r="AB907" s="3"/>
      <c r="AC907" s="3"/>
    </row>
    <row r="908" spans="1:29" ht="39.9" customHeight="1" thickBot="1" x14ac:dyDescent="0.4">
      <c r="A908" s="181" t="str">
        <f>'Matriz Nº1 Identificación'!A908</f>
        <v xml:space="preserve">Objetivo Estratégico: </v>
      </c>
      <c r="B908" s="477">
        <f>+'Matriz Nº1 Identificación'!B908:H908</f>
        <v>0</v>
      </c>
      <c r="C908" s="478"/>
      <c r="D908" s="478"/>
      <c r="E908" s="478"/>
      <c r="F908" s="478"/>
      <c r="G908" s="478"/>
      <c r="H908" s="478"/>
      <c r="I908" s="479"/>
      <c r="J908" s="117"/>
    </row>
    <row r="909" spans="1:29" ht="39.9" customHeight="1" x14ac:dyDescent="0.35">
      <c r="A909" s="182" t="str">
        <f>'Matriz Nº1 Identificación'!A909</f>
        <v>Objetivo táctico</v>
      </c>
      <c r="B909" s="480" t="str">
        <f>+'Matriz Nº1 Identificación'!B909:H909</f>
        <v xml:space="preserve">101. </v>
      </c>
      <c r="C909" s="481"/>
      <c r="D909" s="481"/>
      <c r="E909" s="481"/>
      <c r="F909" s="481"/>
      <c r="G909" s="481"/>
      <c r="H909" s="481"/>
      <c r="I909" s="482"/>
      <c r="J909" s="117"/>
    </row>
    <row r="910" spans="1:29" ht="83.25" customHeight="1" x14ac:dyDescent="0.35">
      <c r="A910" s="119" t="str">
        <f>'Matriz Nº1 Identificación'!A910</f>
        <v>101. 1</v>
      </c>
      <c r="B910" s="120" t="str">
        <f>IF('Matriz Nº1 Identificación'!B910&lt;&gt;"",'Matriz Nº1 Identificación'!F910,"")</f>
        <v/>
      </c>
      <c r="C910" s="127"/>
      <c r="D910" s="127"/>
      <c r="E910" s="120" t="str">
        <f>IFERROR(IF((VLOOKUP(C910,'Tabla 2-3-4-5'!$C$11:$D$13,2,FALSE)*(VLOOKUP('Matriz Nº2 Análisis'!D910,'Tabla 2-3-4-5'!$C$11:$D$13,2,FALSE)))&lt;3,"BAJO",IF((VLOOKUP(C910,'Tabla 2-3-4-5'!$C$11:$D$13,2,FALSE)*(VLOOKUP('Matriz Nº2 Análisis'!D910,'Tabla 2-3-4-5'!$C$11:$D$13,2,FALSE)))&gt;5,"ALTO","MEDIO")),"")</f>
        <v/>
      </c>
      <c r="F910" s="121" t="str">
        <f>IF(B910&lt;&gt;"",'Matriz Nº1 Identificación'!E910,"")</f>
        <v/>
      </c>
      <c r="G910" s="127"/>
      <c r="H910" s="127"/>
      <c r="I910" s="120" t="str">
        <f>IFERROR(IF((VLOOKUP(G910,'Tabla 2-3-4-5'!$C$11:$D$13,2,FALSE)*(VLOOKUP('Matriz Nº2 Análisis'!H910,'Tabla 2-3-4-5'!$C$11:$D$13,2,FALSE)))&lt;3,"BAJO",IF((VLOOKUP(G910,'Tabla 2-3-4-5'!$C$11:$D$13,2,FALSE)*(VLOOKUP('Matriz Nº2 Análisis'!H910,'Tabla 2-3-4-5'!$C$11:$D$13,2,FALSE)))&gt;5,"ALTO","MEDIO")),"")</f>
        <v/>
      </c>
      <c r="J910" s="2"/>
      <c r="K910" s="3"/>
      <c r="N910" s="3"/>
      <c r="O910" s="3"/>
      <c r="P910" s="3"/>
      <c r="Q910" s="3"/>
      <c r="R910" s="3"/>
      <c r="S910" s="3"/>
      <c r="T910" s="3"/>
      <c r="U910" s="3"/>
      <c r="V910" s="3"/>
      <c r="W910" s="3"/>
      <c r="X910" s="3"/>
      <c r="Y910" s="3"/>
      <c r="Z910" s="3"/>
      <c r="AA910" s="3"/>
      <c r="AB910" s="3"/>
      <c r="AC910" s="3"/>
    </row>
    <row r="911" spans="1:29" ht="83.25" customHeight="1" x14ac:dyDescent="0.35">
      <c r="A911" s="119" t="str">
        <f>'Matriz Nº1 Identificación'!A911</f>
        <v>101. 2</v>
      </c>
      <c r="B911" s="120" t="str">
        <f>IF('Matriz Nº1 Identificación'!B911&lt;&gt;"",'Matriz Nº1 Identificación'!F911,"")</f>
        <v/>
      </c>
      <c r="C911" s="127"/>
      <c r="D911" s="127"/>
      <c r="E911" s="120" t="str">
        <f>IFERROR(IF((VLOOKUP(C911,'Tabla 2-3-4-5'!$C$11:$D$13,2,FALSE)*(VLOOKUP('Matriz Nº2 Análisis'!D911,'Tabla 2-3-4-5'!$C$11:$D$13,2,FALSE)))&lt;3,"BAJO",IF((VLOOKUP(C911,'Tabla 2-3-4-5'!$C$11:$D$13,2,FALSE)*(VLOOKUP('Matriz Nº2 Análisis'!D911,'Tabla 2-3-4-5'!$C$11:$D$13,2,FALSE)))&gt;5,"ALTO","MEDIO")),"")</f>
        <v/>
      </c>
      <c r="F911" s="121" t="str">
        <f>IF(B911&lt;&gt;"",'Matriz Nº1 Identificación'!E911,"")</f>
        <v/>
      </c>
      <c r="G911" s="127"/>
      <c r="H911" s="127"/>
      <c r="I911" s="120" t="str">
        <f>IFERROR(IF((VLOOKUP(G911,'Tabla 2-3-4-5'!$C$11:$D$13,2,FALSE)*(VLOOKUP('Matriz Nº2 Análisis'!H911,'Tabla 2-3-4-5'!$C$11:$D$13,2,FALSE)))&lt;3,"BAJO",IF((VLOOKUP(G911,'Tabla 2-3-4-5'!$C$11:$D$13,2,FALSE)*(VLOOKUP('Matriz Nº2 Análisis'!H911,'Tabla 2-3-4-5'!$C$11:$D$13,2,FALSE)))&gt;5,"ALTO","MEDIO")),"")</f>
        <v/>
      </c>
      <c r="J911" s="2"/>
      <c r="K911" s="3"/>
      <c r="N911" s="3"/>
      <c r="O911" s="3"/>
      <c r="P911" s="3"/>
      <c r="Q911" s="3"/>
      <c r="R911" s="3"/>
      <c r="S911" s="3"/>
      <c r="T911" s="3"/>
      <c r="U911" s="3"/>
      <c r="V911" s="3"/>
      <c r="W911" s="3"/>
      <c r="X911" s="3"/>
      <c r="Y911" s="3"/>
      <c r="Z911" s="3"/>
      <c r="AA911" s="3"/>
      <c r="AB911" s="3"/>
      <c r="AC911" s="3"/>
    </row>
    <row r="912" spans="1:29" ht="83.25" customHeight="1" x14ac:dyDescent="0.35">
      <c r="A912" s="119" t="str">
        <f>'Matriz Nº1 Identificación'!A912</f>
        <v>101. 3</v>
      </c>
      <c r="B912" s="120" t="str">
        <f>IF('Matriz Nº1 Identificación'!B912&lt;&gt;"",'Matriz Nº1 Identificación'!F912,"")</f>
        <v/>
      </c>
      <c r="C912" s="127"/>
      <c r="D912" s="127"/>
      <c r="E912" s="120" t="str">
        <f>IFERROR(IF((VLOOKUP(C912,'Tabla 2-3-4-5'!$C$11:$D$13,2,FALSE)*(VLOOKUP('Matriz Nº2 Análisis'!D912,'Tabla 2-3-4-5'!$C$11:$D$13,2,FALSE)))&lt;3,"BAJO",IF((VLOOKUP(C912,'Tabla 2-3-4-5'!$C$11:$D$13,2,FALSE)*(VLOOKUP('Matriz Nº2 Análisis'!D912,'Tabla 2-3-4-5'!$C$11:$D$13,2,FALSE)))&gt;5,"ALTO","MEDIO")),"")</f>
        <v/>
      </c>
      <c r="F912" s="121" t="str">
        <f>IF(B912&lt;&gt;"",'Matriz Nº1 Identificación'!E912,"")</f>
        <v/>
      </c>
      <c r="G912" s="127"/>
      <c r="H912" s="127"/>
      <c r="I912" s="120" t="str">
        <f>IFERROR(IF((VLOOKUP(G912,'Tabla 2-3-4-5'!$C$11:$D$13,2,FALSE)*(VLOOKUP('Matriz Nº2 Análisis'!H912,'Tabla 2-3-4-5'!$C$11:$D$13,2,FALSE)))&lt;3,"BAJO",IF((VLOOKUP(G912,'Tabla 2-3-4-5'!$C$11:$D$13,2,FALSE)*(VLOOKUP('Matriz Nº2 Análisis'!H912,'Tabla 2-3-4-5'!$C$11:$D$13,2,FALSE)))&gt;5,"ALTO","MEDIO")),"")</f>
        <v/>
      </c>
      <c r="J912" s="2"/>
      <c r="K912" s="3"/>
      <c r="N912" s="3"/>
      <c r="O912" s="3"/>
      <c r="P912" s="3"/>
      <c r="Q912" s="3"/>
      <c r="R912" s="3"/>
      <c r="S912" s="3"/>
      <c r="T912" s="3"/>
      <c r="U912" s="3"/>
      <c r="V912" s="3"/>
      <c r="W912" s="3"/>
      <c r="X912" s="3"/>
      <c r="Y912" s="3"/>
      <c r="Z912" s="3"/>
      <c r="AA912" s="3"/>
      <c r="AB912" s="3"/>
      <c r="AC912" s="3"/>
    </row>
    <row r="913" spans="1:29" ht="83.25" customHeight="1" x14ac:dyDescent="0.35">
      <c r="A913" s="119" t="str">
        <f>'Matriz Nº1 Identificación'!A913</f>
        <v>101. 4</v>
      </c>
      <c r="B913" s="120" t="str">
        <f>IF('Matriz Nº1 Identificación'!B913&lt;&gt;"",'Matriz Nº1 Identificación'!F913,"")</f>
        <v/>
      </c>
      <c r="C913" s="127"/>
      <c r="D913" s="127"/>
      <c r="E913" s="120" t="str">
        <f>IFERROR(IF((VLOOKUP(C913,'Tabla 2-3-4-5'!$C$11:$D$13,2,FALSE)*(VLOOKUP('Matriz Nº2 Análisis'!D913,'Tabla 2-3-4-5'!$C$11:$D$13,2,FALSE)))&lt;3,"BAJO",IF((VLOOKUP(C913,'Tabla 2-3-4-5'!$C$11:$D$13,2,FALSE)*(VLOOKUP('Matriz Nº2 Análisis'!D913,'Tabla 2-3-4-5'!$C$11:$D$13,2,FALSE)))&gt;5,"ALTO","MEDIO")),"")</f>
        <v/>
      </c>
      <c r="F913" s="121" t="str">
        <f>IF(B913&lt;&gt;"",'Matriz Nº1 Identificación'!E913,"")</f>
        <v/>
      </c>
      <c r="G913" s="127"/>
      <c r="H913" s="127"/>
      <c r="I913" s="120" t="str">
        <f>IFERROR(IF((VLOOKUP(G913,'Tabla 2-3-4-5'!$C$11:$D$13,2,FALSE)*(VLOOKUP('Matriz Nº2 Análisis'!H913,'Tabla 2-3-4-5'!$C$11:$D$13,2,FALSE)))&lt;3,"BAJO",IF((VLOOKUP(G913,'Tabla 2-3-4-5'!$C$11:$D$13,2,FALSE)*(VLOOKUP('Matriz Nº2 Análisis'!H913,'Tabla 2-3-4-5'!$C$11:$D$13,2,FALSE)))&gt;5,"ALTO","MEDIO")),"")</f>
        <v/>
      </c>
      <c r="J913" s="2"/>
      <c r="K913" s="3"/>
      <c r="N913" s="3"/>
      <c r="O913" s="3"/>
      <c r="P913" s="3"/>
      <c r="Q913" s="3"/>
      <c r="R913" s="3"/>
      <c r="S913" s="3"/>
      <c r="T913" s="3"/>
      <c r="U913" s="3"/>
      <c r="V913" s="3"/>
      <c r="W913" s="3"/>
      <c r="X913" s="3"/>
      <c r="Y913" s="3"/>
      <c r="Z913" s="3"/>
      <c r="AA913" s="3"/>
      <c r="AB913" s="3"/>
      <c r="AC913" s="3"/>
    </row>
    <row r="914" spans="1:29" ht="83.25" customHeight="1" x14ac:dyDescent="0.35">
      <c r="A914" s="119" t="str">
        <f>'Matriz Nº1 Identificación'!A914</f>
        <v>101. 5</v>
      </c>
      <c r="B914" s="120" t="str">
        <f>IF('Matriz Nº1 Identificación'!B914&lt;&gt;"",'Matriz Nº1 Identificación'!F914,"")</f>
        <v/>
      </c>
      <c r="C914" s="127"/>
      <c r="D914" s="127"/>
      <c r="E914" s="120" t="str">
        <f>IFERROR(IF((VLOOKUP(C914,'Tabla 2-3-4-5'!$C$11:$D$13,2,FALSE)*(VLOOKUP('Matriz Nº2 Análisis'!D914,'Tabla 2-3-4-5'!$C$11:$D$13,2,FALSE)))&lt;3,"BAJO",IF((VLOOKUP(C914,'Tabla 2-3-4-5'!$C$11:$D$13,2,FALSE)*(VLOOKUP('Matriz Nº2 Análisis'!D914,'Tabla 2-3-4-5'!$C$11:$D$13,2,FALSE)))&gt;5,"ALTO","MEDIO")),"")</f>
        <v/>
      </c>
      <c r="F914" s="121" t="str">
        <f>IF(B914&lt;&gt;"",'Matriz Nº1 Identificación'!E914,"")</f>
        <v/>
      </c>
      <c r="G914" s="127"/>
      <c r="H914" s="127"/>
      <c r="I914" s="120" t="str">
        <f>IFERROR(IF((VLOOKUP(G914,'Tabla 2-3-4-5'!$C$11:$D$13,2,FALSE)*(VLOOKUP('Matriz Nº2 Análisis'!H914,'Tabla 2-3-4-5'!$C$11:$D$13,2,FALSE)))&lt;3,"BAJO",IF((VLOOKUP(G914,'Tabla 2-3-4-5'!$C$11:$D$13,2,FALSE)*(VLOOKUP('Matriz Nº2 Análisis'!H914,'Tabla 2-3-4-5'!$C$11:$D$13,2,FALSE)))&gt;5,"ALTO","MEDIO")),"")</f>
        <v/>
      </c>
      <c r="J914" s="2"/>
      <c r="K914" s="3"/>
      <c r="N914" s="3"/>
      <c r="O914" s="3"/>
      <c r="P914" s="3"/>
      <c r="Q914" s="3"/>
      <c r="R914" s="3"/>
      <c r="S914" s="3"/>
      <c r="T914" s="3"/>
      <c r="U914" s="3"/>
      <c r="V914" s="3"/>
      <c r="W914" s="3"/>
      <c r="X914" s="3"/>
      <c r="Y914" s="3"/>
      <c r="Z914" s="3"/>
      <c r="AA914" s="3"/>
      <c r="AB914" s="3"/>
      <c r="AC914" s="3"/>
    </row>
    <row r="915" spans="1:29" ht="83.25" customHeight="1" x14ac:dyDescent="0.35">
      <c r="A915" s="119" t="str">
        <f>'Matriz Nº1 Identificación'!A915</f>
        <v>101. 6</v>
      </c>
      <c r="B915" s="120" t="str">
        <f>IF('Matriz Nº1 Identificación'!B915&lt;&gt;"",'Matriz Nº1 Identificación'!F915,"")</f>
        <v/>
      </c>
      <c r="C915" s="127"/>
      <c r="D915" s="127"/>
      <c r="E915" s="120" t="str">
        <f>IFERROR(IF((VLOOKUP(C915,'Tabla 2-3-4-5'!$C$11:$D$13,2,FALSE)*(VLOOKUP('Matriz Nº2 Análisis'!D915,'Tabla 2-3-4-5'!$C$11:$D$13,2,FALSE)))&lt;3,"BAJO",IF((VLOOKUP(C915,'Tabla 2-3-4-5'!$C$11:$D$13,2,FALSE)*(VLOOKUP('Matriz Nº2 Análisis'!D915,'Tabla 2-3-4-5'!$C$11:$D$13,2,FALSE)))&gt;5,"ALTO","MEDIO")),"")</f>
        <v/>
      </c>
      <c r="F915" s="121" t="str">
        <f>IF(B915&lt;&gt;"",'Matriz Nº1 Identificación'!E915,"")</f>
        <v/>
      </c>
      <c r="G915" s="127"/>
      <c r="H915" s="127"/>
      <c r="I915" s="120" t="str">
        <f>IFERROR(IF((VLOOKUP(G915,'Tabla 2-3-4-5'!$C$11:$D$13,2,FALSE)*(VLOOKUP('Matriz Nº2 Análisis'!H915,'Tabla 2-3-4-5'!$C$11:$D$13,2,FALSE)))&lt;3,"BAJO",IF((VLOOKUP(G915,'Tabla 2-3-4-5'!$C$11:$D$13,2,FALSE)*(VLOOKUP('Matriz Nº2 Análisis'!H915,'Tabla 2-3-4-5'!$C$11:$D$13,2,FALSE)))&gt;5,"ALTO","MEDIO")),"")</f>
        <v/>
      </c>
      <c r="J915" s="2"/>
      <c r="K915" s="3"/>
      <c r="N915" s="3"/>
      <c r="O915" s="3"/>
      <c r="P915" s="3"/>
      <c r="Q915" s="3"/>
      <c r="R915" s="3"/>
      <c r="S915" s="3"/>
      <c r="T915" s="3"/>
      <c r="U915" s="3"/>
      <c r="V915" s="3"/>
      <c r="W915" s="3"/>
      <c r="X915" s="3"/>
      <c r="Y915" s="3"/>
      <c r="Z915" s="3"/>
      <c r="AA915" s="3"/>
      <c r="AB915" s="3"/>
      <c r="AC915" s="3"/>
    </row>
    <row r="916" spans="1:29" ht="83.25" customHeight="1" thickBot="1" x14ac:dyDescent="0.4">
      <c r="A916" s="119" t="str">
        <f>'Matriz Nº1 Identificación'!A916</f>
        <v>101. 7</v>
      </c>
      <c r="B916" s="120" t="str">
        <f>IF('Matriz Nº1 Identificación'!B916&lt;&gt;"",'Matriz Nº1 Identificación'!F916,"")</f>
        <v/>
      </c>
      <c r="C916" s="127"/>
      <c r="D916" s="127"/>
      <c r="E916" s="120" t="str">
        <f>IFERROR(IF((VLOOKUP(C916,'Tabla 2-3-4-5'!$C$11:$D$13,2,FALSE)*(VLOOKUP('Matriz Nº2 Análisis'!D916,'Tabla 2-3-4-5'!$C$11:$D$13,2,FALSE)))&lt;3,"BAJO",IF((VLOOKUP(C916,'Tabla 2-3-4-5'!$C$11:$D$13,2,FALSE)*(VLOOKUP('Matriz Nº2 Análisis'!D916,'Tabla 2-3-4-5'!$C$11:$D$13,2,FALSE)))&gt;5,"ALTO","MEDIO")),"")</f>
        <v/>
      </c>
      <c r="F916" s="121" t="str">
        <f>IF(B916&lt;&gt;"",'Matriz Nº1 Identificación'!E916,"")</f>
        <v/>
      </c>
      <c r="G916" s="127"/>
      <c r="H916" s="127"/>
      <c r="I916" s="120" t="str">
        <f>IFERROR(IF((VLOOKUP(G916,'Tabla 2-3-4-5'!$C$11:$D$13,2,FALSE)*(VLOOKUP('Matriz Nº2 Análisis'!H916,'Tabla 2-3-4-5'!$C$11:$D$13,2,FALSE)))&lt;3,"BAJO",IF((VLOOKUP(G916,'Tabla 2-3-4-5'!$C$11:$D$13,2,FALSE)*(VLOOKUP('Matriz Nº2 Análisis'!H916,'Tabla 2-3-4-5'!$C$11:$D$13,2,FALSE)))&gt;5,"ALTO","MEDIO")),"")</f>
        <v/>
      </c>
      <c r="J916" s="2"/>
      <c r="K916" s="3"/>
      <c r="N916" s="3"/>
      <c r="O916" s="3"/>
      <c r="P916" s="3"/>
      <c r="Q916" s="3"/>
      <c r="R916" s="3"/>
      <c r="S916" s="3"/>
      <c r="T916" s="3"/>
      <c r="U916" s="3"/>
      <c r="V916" s="3"/>
      <c r="W916" s="3"/>
      <c r="X916" s="3"/>
      <c r="Y916" s="3"/>
      <c r="Z916" s="3"/>
      <c r="AA916" s="3"/>
      <c r="AB916" s="3"/>
      <c r="AC916" s="3"/>
    </row>
    <row r="917" spans="1:29" ht="39.9" customHeight="1" thickBot="1" x14ac:dyDescent="0.4">
      <c r="A917" s="181" t="str">
        <f>'Matriz Nº1 Identificación'!A917</f>
        <v xml:space="preserve">Objetivo Estratégico: </v>
      </c>
      <c r="B917" s="477">
        <f>+'Matriz Nº1 Identificación'!B917:H917</f>
        <v>0</v>
      </c>
      <c r="C917" s="478"/>
      <c r="D917" s="478"/>
      <c r="E917" s="478"/>
      <c r="F917" s="478"/>
      <c r="G917" s="478"/>
      <c r="H917" s="478"/>
      <c r="I917" s="479"/>
      <c r="J917" s="117"/>
    </row>
    <row r="918" spans="1:29" ht="39.9" customHeight="1" x14ac:dyDescent="0.35">
      <c r="A918" s="182" t="str">
        <f>'Matriz Nº1 Identificación'!A918</f>
        <v>Objetivo táctico</v>
      </c>
      <c r="B918" s="480" t="str">
        <f>+'Matriz Nº1 Identificación'!B918:H918</f>
        <v xml:space="preserve">102. </v>
      </c>
      <c r="C918" s="481"/>
      <c r="D918" s="481"/>
      <c r="E918" s="481"/>
      <c r="F918" s="481"/>
      <c r="G918" s="481"/>
      <c r="H918" s="481"/>
      <c r="I918" s="482"/>
      <c r="J918" s="117"/>
    </row>
    <row r="919" spans="1:29" ht="83.25" customHeight="1" x14ac:dyDescent="0.35">
      <c r="A919" s="119" t="str">
        <f>'Matriz Nº1 Identificación'!A919</f>
        <v>102. 1</v>
      </c>
      <c r="B919" s="120" t="str">
        <f>IF('Matriz Nº1 Identificación'!B919&lt;&gt;"",'Matriz Nº1 Identificación'!F919,"")</f>
        <v/>
      </c>
      <c r="C919" s="127"/>
      <c r="D919" s="127"/>
      <c r="E919" s="120" t="str">
        <f>IFERROR(IF((VLOOKUP(C919,'Tabla 2-3-4-5'!$C$11:$D$13,2,FALSE)*(VLOOKUP('Matriz Nº2 Análisis'!D919,'Tabla 2-3-4-5'!$C$11:$D$13,2,FALSE)))&lt;3,"BAJO",IF((VLOOKUP(C919,'Tabla 2-3-4-5'!$C$11:$D$13,2,FALSE)*(VLOOKUP('Matriz Nº2 Análisis'!D919,'Tabla 2-3-4-5'!$C$11:$D$13,2,FALSE)))&gt;5,"ALTO","MEDIO")),"")</f>
        <v/>
      </c>
      <c r="F919" s="121" t="str">
        <f>IF(B919&lt;&gt;"",'Matriz Nº1 Identificación'!E919,"")</f>
        <v/>
      </c>
      <c r="G919" s="127"/>
      <c r="H919" s="127"/>
      <c r="I919" s="120" t="str">
        <f>IFERROR(IF((VLOOKUP(G919,'Tabla 2-3-4-5'!$C$11:$D$13,2,FALSE)*(VLOOKUP('Matriz Nº2 Análisis'!H919,'Tabla 2-3-4-5'!$C$11:$D$13,2,FALSE)))&lt;3,"BAJO",IF((VLOOKUP(G919,'Tabla 2-3-4-5'!$C$11:$D$13,2,FALSE)*(VLOOKUP('Matriz Nº2 Análisis'!H919,'Tabla 2-3-4-5'!$C$11:$D$13,2,FALSE)))&gt;5,"ALTO","MEDIO")),"")</f>
        <v/>
      </c>
      <c r="J919" s="2"/>
      <c r="K919" s="3"/>
      <c r="N919" s="3"/>
      <c r="O919" s="3"/>
      <c r="P919" s="3"/>
      <c r="Q919" s="3"/>
      <c r="R919" s="3"/>
      <c r="S919" s="3"/>
      <c r="T919" s="3"/>
      <c r="U919" s="3"/>
      <c r="V919" s="3"/>
      <c r="W919" s="3"/>
      <c r="X919" s="3"/>
      <c r="Y919" s="3"/>
      <c r="Z919" s="3"/>
      <c r="AA919" s="3"/>
      <c r="AB919" s="3"/>
      <c r="AC919" s="3"/>
    </row>
    <row r="920" spans="1:29" ht="83.25" customHeight="1" x14ac:dyDescent="0.35">
      <c r="A920" s="119" t="str">
        <f>'Matriz Nº1 Identificación'!A920</f>
        <v>102. 2</v>
      </c>
      <c r="B920" s="120" t="str">
        <f>IF('Matriz Nº1 Identificación'!B920&lt;&gt;"",'Matriz Nº1 Identificación'!F920,"")</f>
        <v/>
      </c>
      <c r="C920" s="127"/>
      <c r="D920" s="127"/>
      <c r="E920" s="120" t="str">
        <f>IFERROR(IF((VLOOKUP(C920,'Tabla 2-3-4-5'!$C$11:$D$13,2,FALSE)*(VLOOKUP('Matriz Nº2 Análisis'!D920,'Tabla 2-3-4-5'!$C$11:$D$13,2,FALSE)))&lt;3,"BAJO",IF((VLOOKUP(C920,'Tabla 2-3-4-5'!$C$11:$D$13,2,FALSE)*(VLOOKUP('Matriz Nº2 Análisis'!D920,'Tabla 2-3-4-5'!$C$11:$D$13,2,FALSE)))&gt;5,"ALTO","MEDIO")),"")</f>
        <v/>
      </c>
      <c r="F920" s="121" t="str">
        <f>IF(B920&lt;&gt;"",'Matriz Nº1 Identificación'!E920,"")</f>
        <v/>
      </c>
      <c r="G920" s="127"/>
      <c r="H920" s="127"/>
      <c r="I920" s="120" t="str">
        <f>IFERROR(IF((VLOOKUP(G920,'Tabla 2-3-4-5'!$C$11:$D$13,2,FALSE)*(VLOOKUP('Matriz Nº2 Análisis'!H920,'Tabla 2-3-4-5'!$C$11:$D$13,2,FALSE)))&lt;3,"BAJO",IF((VLOOKUP(G920,'Tabla 2-3-4-5'!$C$11:$D$13,2,FALSE)*(VLOOKUP('Matriz Nº2 Análisis'!H920,'Tabla 2-3-4-5'!$C$11:$D$13,2,FALSE)))&gt;5,"ALTO","MEDIO")),"")</f>
        <v/>
      </c>
      <c r="J920" s="2"/>
      <c r="K920" s="3"/>
      <c r="N920" s="3"/>
      <c r="O920" s="3"/>
      <c r="P920" s="3"/>
      <c r="Q920" s="3"/>
      <c r="R920" s="3"/>
      <c r="S920" s="3"/>
      <c r="T920" s="3"/>
      <c r="U920" s="3"/>
      <c r="V920" s="3"/>
      <c r="W920" s="3"/>
      <c r="X920" s="3"/>
      <c r="Y920" s="3"/>
      <c r="Z920" s="3"/>
      <c r="AA920" s="3"/>
      <c r="AB920" s="3"/>
      <c r="AC920" s="3"/>
    </row>
    <row r="921" spans="1:29" ht="83.25" customHeight="1" x14ac:dyDescent="0.35">
      <c r="A921" s="119" t="str">
        <f>'Matriz Nº1 Identificación'!A921</f>
        <v>102. 3</v>
      </c>
      <c r="B921" s="120" t="str">
        <f>IF('Matriz Nº1 Identificación'!B921&lt;&gt;"",'Matriz Nº1 Identificación'!F921,"")</f>
        <v/>
      </c>
      <c r="C921" s="127"/>
      <c r="D921" s="127"/>
      <c r="E921" s="120" t="str">
        <f>IFERROR(IF((VLOOKUP(C921,'Tabla 2-3-4-5'!$C$11:$D$13,2,FALSE)*(VLOOKUP('Matriz Nº2 Análisis'!D921,'Tabla 2-3-4-5'!$C$11:$D$13,2,FALSE)))&lt;3,"BAJO",IF((VLOOKUP(C921,'Tabla 2-3-4-5'!$C$11:$D$13,2,FALSE)*(VLOOKUP('Matriz Nº2 Análisis'!D921,'Tabla 2-3-4-5'!$C$11:$D$13,2,FALSE)))&gt;5,"ALTO","MEDIO")),"")</f>
        <v/>
      </c>
      <c r="F921" s="121" t="str">
        <f>IF(B921&lt;&gt;"",'Matriz Nº1 Identificación'!E921,"")</f>
        <v/>
      </c>
      <c r="G921" s="127"/>
      <c r="H921" s="127"/>
      <c r="I921" s="120" t="str">
        <f>IFERROR(IF((VLOOKUP(G921,'Tabla 2-3-4-5'!$C$11:$D$13,2,FALSE)*(VLOOKUP('Matriz Nº2 Análisis'!H921,'Tabla 2-3-4-5'!$C$11:$D$13,2,FALSE)))&lt;3,"BAJO",IF((VLOOKUP(G921,'Tabla 2-3-4-5'!$C$11:$D$13,2,FALSE)*(VLOOKUP('Matriz Nº2 Análisis'!H921,'Tabla 2-3-4-5'!$C$11:$D$13,2,FALSE)))&gt;5,"ALTO","MEDIO")),"")</f>
        <v/>
      </c>
      <c r="J921" s="2"/>
      <c r="K921" s="3"/>
      <c r="N921" s="3"/>
      <c r="O921" s="3"/>
      <c r="P921" s="3"/>
      <c r="Q921" s="3"/>
      <c r="R921" s="3"/>
      <c r="S921" s="3"/>
      <c r="T921" s="3"/>
      <c r="U921" s="3"/>
      <c r="V921" s="3"/>
      <c r="W921" s="3"/>
      <c r="X921" s="3"/>
      <c r="Y921" s="3"/>
      <c r="Z921" s="3"/>
      <c r="AA921" s="3"/>
      <c r="AB921" s="3"/>
      <c r="AC921" s="3"/>
    </row>
    <row r="922" spans="1:29" ht="83.25" customHeight="1" x14ac:dyDescent="0.35">
      <c r="A922" s="119" t="str">
        <f>'Matriz Nº1 Identificación'!A922</f>
        <v>102. 4</v>
      </c>
      <c r="B922" s="120" t="str">
        <f>IF('Matriz Nº1 Identificación'!B922&lt;&gt;"",'Matriz Nº1 Identificación'!F922,"")</f>
        <v/>
      </c>
      <c r="C922" s="127"/>
      <c r="D922" s="127"/>
      <c r="E922" s="120" t="str">
        <f>IFERROR(IF((VLOOKUP(C922,'Tabla 2-3-4-5'!$C$11:$D$13,2,FALSE)*(VLOOKUP('Matriz Nº2 Análisis'!D922,'Tabla 2-3-4-5'!$C$11:$D$13,2,FALSE)))&lt;3,"BAJO",IF((VLOOKUP(C922,'Tabla 2-3-4-5'!$C$11:$D$13,2,FALSE)*(VLOOKUP('Matriz Nº2 Análisis'!D922,'Tabla 2-3-4-5'!$C$11:$D$13,2,FALSE)))&gt;5,"ALTO","MEDIO")),"")</f>
        <v/>
      </c>
      <c r="F922" s="121" t="str">
        <f>IF(B922&lt;&gt;"",'Matriz Nº1 Identificación'!E922,"")</f>
        <v/>
      </c>
      <c r="G922" s="127"/>
      <c r="H922" s="127"/>
      <c r="I922" s="120" t="str">
        <f>IFERROR(IF((VLOOKUP(G922,'Tabla 2-3-4-5'!$C$11:$D$13,2,FALSE)*(VLOOKUP('Matriz Nº2 Análisis'!H922,'Tabla 2-3-4-5'!$C$11:$D$13,2,FALSE)))&lt;3,"BAJO",IF((VLOOKUP(G922,'Tabla 2-3-4-5'!$C$11:$D$13,2,FALSE)*(VLOOKUP('Matriz Nº2 Análisis'!H922,'Tabla 2-3-4-5'!$C$11:$D$13,2,FALSE)))&gt;5,"ALTO","MEDIO")),"")</f>
        <v/>
      </c>
      <c r="J922" s="2"/>
      <c r="K922" s="3"/>
      <c r="N922" s="3"/>
      <c r="O922" s="3"/>
      <c r="P922" s="3"/>
      <c r="Q922" s="3"/>
      <c r="R922" s="3"/>
      <c r="S922" s="3"/>
      <c r="T922" s="3"/>
      <c r="U922" s="3"/>
      <c r="V922" s="3"/>
      <c r="W922" s="3"/>
      <c r="X922" s="3"/>
      <c r="Y922" s="3"/>
      <c r="Z922" s="3"/>
      <c r="AA922" s="3"/>
      <c r="AB922" s="3"/>
      <c r="AC922" s="3"/>
    </row>
    <row r="923" spans="1:29" ht="83.25" customHeight="1" x14ac:dyDescent="0.35">
      <c r="A923" s="119" t="str">
        <f>'Matriz Nº1 Identificación'!A923</f>
        <v>102. 5</v>
      </c>
      <c r="B923" s="120" t="str">
        <f>IF('Matriz Nº1 Identificación'!B923&lt;&gt;"",'Matriz Nº1 Identificación'!F923,"")</f>
        <v/>
      </c>
      <c r="C923" s="127"/>
      <c r="D923" s="127"/>
      <c r="E923" s="120" t="str">
        <f>IFERROR(IF((VLOOKUP(C923,'Tabla 2-3-4-5'!$C$11:$D$13,2,FALSE)*(VLOOKUP('Matriz Nº2 Análisis'!D923,'Tabla 2-3-4-5'!$C$11:$D$13,2,FALSE)))&lt;3,"BAJO",IF((VLOOKUP(C923,'Tabla 2-3-4-5'!$C$11:$D$13,2,FALSE)*(VLOOKUP('Matriz Nº2 Análisis'!D923,'Tabla 2-3-4-5'!$C$11:$D$13,2,FALSE)))&gt;5,"ALTO","MEDIO")),"")</f>
        <v/>
      </c>
      <c r="F923" s="121" t="str">
        <f>IF(B923&lt;&gt;"",'Matriz Nº1 Identificación'!E923,"")</f>
        <v/>
      </c>
      <c r="G923" s="127"/>
      <c r="H923" s="127"/>
      <c r="I923" s="120" t="str">
        <f>IFERROR(IF((VLOOKUP(G923,'Tabla 2-3-4-5'!$C$11:$D$13,2,FALSE)*(VLOOKUP('Matriz Nº2 Análisis'!H923,'Tabla 2-3-4-5'!$C$11:$D$13,2,FALSE)))&lt;3,"BAJO",IF((VLOOKUP(G923,'Tabla 2-3-4-5'!$C$11:$D$13,2,FALSE)*(VLOOKUP('Matriz Nº2 Análisis'!H923,'Tabla 2-3-4-5'!$C$11:$D$13,2,FALSE)))&gt;5,"ALTO","MEDIO")),"")</f>
        <v/>
      </c>
      <c r="J923" s="2"/>
      <c r="K923" s="3"/>
      <c r="N923" s="3"/>
      <c r="O923" s="3"/>
      <c r="P923" s="3"/>
      <c r="Q923" s="3"/>
      <c r="R923" s="3"/>
      <c r="S923" s="3"/>
      <c r="T923" s="3"/>
      <c r="U923" s="3"/>
      <c r="V923" s="3"/>
      <c r="W923" s="3"/>
      <c r="X923" s="3"/>
      <c r="Y923" s="3"/>
      <c r="Z923" s="3"/>
      <c r="AA923" s="3"/>
      <c r="AB923" s="3"/>
      <c r="AC923" s="3"/>
    </row>
    <row r="924" spans="1:29" ht="83.25" customHeight="1" x14ac:dyDescent="0.35">
      <c r="A924" s="119" t="str">
        <f>'Matriz Nº1 Identificación'!A924</f>
        <v>102. 6</v>
      </c>
      <c r="B924" s="120" t="str">
        <f>IF('Matriz Nº1 Identificación'!B924&lt;&gt;"",'Matriz Nº1 Identificación'!F924,"")</f>
        <v/>
      </c>
      <c r="C924" s="127"/>
      <c r="D924" s="127"/>
      <c r="E924" s="120" t="str">
        <f>IFERROR(IF((VLOOKUP(C924,'Tabla 2-3-4-5'!$C$11:$D$13,2,FALSE)*(VLOOKUP('Matriz Nº2 Análisis'!D924,'Tabla 2-3-4-5'!$C$11:$D$13,2,FALSE)))&lt;3,"BAJO",IF((VLOOKUP(C924,'Tabla 2-3-4-5'!$C$11:$D$13,2,FALSE)*(VLOOKUP('Matriz Nº2 Análisis'!D924,'Tabla 2-3-4-5'!$C$11:$D$13,2,FALSE)))&gt;5,"ALTO","MEDIO")),"")</f>
        <v/>
      </c>
      <c r="F924" s="121" t="str">
        <f>IF(B924&lt;&gt;"",'Matriz Nº1 Identificación'!E924,"")</f>
        <v/>
      </c>
      <c r="G924" s="127"/>
      <c r="H924" s="127"/>
      <c r="I924" s="120" t="str">
        <f>IFERROR(IF((VLOOKUP(G924,'Tabla 2-3-4-5'!$C$11:$D$13,2,FALSE)*(VLOOKUP('Matriz Nº2 Análisis'!H924,'Tabla 2-3-4-5'!$C$11:$D$13,2,FALSE)))&lt;3,"BAJO",IF((VLOOKUP(G924,'Tabla 2-3-4-5'!$C$11:$D$13,2,FALSE)*(VLOOKUP('Matriz Nº2 Análisis'!H924,'Tabla 2-3-4-5'!$C$11:$D$13,2,FALSE)))&gt;5,"ALTO","MEDIO")),"")</f>
        <v/>
      </c>
      <c r="J924" s="2"/>
      <c r="K924" s="3"/>
      <c r="N924" s="3"/>
      <c r="O924" s="3"/>
      <c r="P924" s="3"/>
      <c r="Q924" s="3"/>
      <c r="R924" s="3"/>
      <c r="S924" s="3"/>
      <c r="T924" s="3"/>
      <c r="U924" s="3"/>
      <c r="V924" s="3"/>
      <c r="W924" s="3"/>
      <c r="X924" s="3"/>
      <c r="Y924" s="3"/>
      <c r="Z924" s="3"/>
      <c r="AA924" s="3"/>
      <c r="AB924" s="3"/>
      <c r="AC924" s="3"/>
    </row>
    <row r="925" spans="1:29" ht="83.25" customHeight="1" thickBot="1" x14ac:dyDescent="0.4">
      <c r="A925" s="119" t="str">
        <f>'Matriz Nº1 Identificación'!A925</f>
        <v>102. 7</v>
      </c>
      <c r="B925" s="120" t="str">
        <f>IF('Matriz Nº1 Identificación'!B925&lt;&gt;"",'Matriz Nº1 Identificación'!F925,"")</f>
        <v/>
      </c>
      <c r="C925" s="127"/>
      <c r="D925" s="127"/>
      <c r="E925" s="120" t="str">
        <f>IFERROR(IF((VLOOKUP(C925,'Tabla 2-3-4-5'!$C$11:$D$13,2,FALSE)*(VLOOKUP('Matriz Nº2 Análisis'!D925,'Tabla 2-3-4-5'!$C$11:$D$13,2,FALSE)))&lt;3,"BAJO",IF((VLOOKUP(C925,'Tabla 2-3-4-5'!$C$11:$D$13,2,FALSE)*(VLOOKUP('Matriz Nº2 Análisis'!D925,'Tabla 2-3-4-5'!$C$11:$D$13,2,FALSE)))&gt;5,"ALTO","MEDIO")),"")</f>
        <v/>
      </c>
      <c r="F925" s="121" t="str">
        <f>IF(B925&lt;&gt;"",'Matriz Nº1 Identificación'!E925,"")</f>
        <v/>
      </c>
      <c r="G925" s="127"/>
      <c r="H925" s="127"/>
      <c r="I925" s="120" t="str">
        <f>IFERROR(IF((VLOOKUP(G925,'Tabla 2-3-4-5'!$C$11:$D$13,2,FALSE)*(VLOOKUP('Matriz Nº2 Análisis'!H925,'Tabla 2-3-4-5'!$C$11:$D$13,2,FALSE)))&lt;3,"BAJO",IF((VLOOKUP(G925,'Tabla 2-3-4-5'!$C$11:$D$13,2,FALSE)*(VLOOKUP('Matriz Nº2 Análisis'!H925,'Tabla 2-3-4-5'!$C$11:$D$13,2,FALSE)))&gt;5,"ALTO","MEDIO")),"")</f>
        <v/>
      </c>
      <c r="J925" s="2"/>
      <c r="K925" s="3"/>
      <c r="N925" s="3"/>
      <c r="O925" s="3"/>
      <c r="P925" s="3"/>
      <c r="Q925" s="3"/>
      <c r="R925" s="3"/>
      <c r="S925" s="3"/>
      <c r="T925" s="3"/>
      <c r="U925" s="3"/>
      <c r="V925" s="3"/>
      <c r="W925" s="3"/>
      <c r="X925" s="3"/>
      <c r="Y925" s="3"/>
      <c r="Z925" s="3"/>
      <c r="AA925" s="3"/>
      <c r="AB925" s="3"/>
      <c r="AC925" s="3"/>
    </row>
    <row r="926" spans="1:29" ht="39.9" customHeight="1" thickBot="1" x14ac:dyDescent="0.4">
      <c r="A926" s="181" t="str">
        <f>'Matriz Nº1 Identificación'!A926</f>
        <v xml:space="preserve">Objetivo Estratégico: </v>
      </c>
      <c r="B926" s="477">
        <f>+'Matriz Nº1 Identificación'!B926:H926</f>
        <v>0</v>
      </c>
      <c r="C926" s="478"/>
      <c r="D926" s="478"/>
      <c r="E926" s="478"/>
      <c r="F926" s="478"/>
      <c r="G926" s="478"/>
      <c r="H926" s="478"/>
      <c r="I926" s="479"/>
      <c r="J926" s="117"/>
    </row>
    <row r="927" spans="1:29" ht="39.9" customHeight="1" x14ac:dyDescent="0.35">
      <c r="A927" s="182" t="str">
        <f>'Matriz Nº1 Identificación'!A927</f>
        <v>Objetivo táctico</v>
      </c>
      <c r="B927" s="480" t="str">
        <f>+'Matriz Nº1 Identificación'!B927:H927</f>
        <v xml:space="preserve">103. </v>
      </c>
      <c r="C927" s="481"/>
      <c r="D927" s="481"/>
      <c r="E927" s="481"/>
      <c r="F927" s="481"/>
      <c r="G927" s="481"/>
      <c r="H927" s="481"/>
      <c r="I927" s="482"/>
      <c r="J927" s="117"/>
    </row>
    <row r="928" spans="1:29" ht="83.25" customHeight="1" x14ac:dyDescent="0.35">
      <c r="A928" s="119" t="str">
        <f>'Matriz Nº1 Identificación'!A928</f>
        <v>103. 1</v>
      </c>
      <c r="B928" s="120" t="str">
        <f>IF('Matriz Nº1 Identificación'!B928&lt;&gt;"",'Matriz Nº1 Identificación'!F928,"")</f>
        <v/>
      </c>
      <c r="C928" s="127"/>
      <c r="D928" s="127"/>
      <c r="E928" s="120" t="str">
        <f>IFERROR(IF((VLOOKUP(C928,'Tabla 2-3-4-5'!$C$11:$D$13,2,FALSE)*(VLOOKUP('Matriz Nº2 Análisis'!D928,'Tabla 2-3-4-5'!$C$11:$D$13,2,FALSE)))&lt;3,"BAJO",IF((VLOOKUP(C928,'Tabla 2-3-4-5'!$C$11:$D$13,2,FALSE)*(VLOOKUP('Matriz Nº2 Análisis'!D928,'Tabla 2-3-4-5'!$C$11:$D$13,2,FALSE)))&gt;5,"ALTO","MEDIO")),"")</f>
        <v/>
      </c>
      <c r="F928" s="121" t="str">
        <f>IF(B928&lt;&gt;"",'Matriz Nº1 Identificación'!E928,"")</f>
        <v/>
      </c>
      <c r="G928" s="127"/>
      <c r="H928" s="127"/>
      <c r="I928" s="120" t="str">
        <f>IFERROR(IF((VLOOKUP(G928,'Tabla 2-3-4-5'!$C$11:$D$13,2,FALSE)*(VLOOKUP('Matriz Nº2 Análisis'!H928,'Tabla 2-3-4-5'!$C$11:$D$13,2,FALSE)))&lt;3,"BAJO",IF((VLOOKUP(G928,'Tabla 2-3-4-5'!$C$11:$D$13,2,FALSE)*(VLOOKUP('Matriz Nº2 Análisis'!H928,'Tabla 2-3-4-5'!$C$11:$D$13,2,FALSE)))&gt;5,"ALTO","MEDIO")),"")</f>
        <v/>
      </c>
      <c r="J928" s="2"/>
      <c r="K928" s="3"/>
      <c r="N928" s="3"/>
      <c r="O928" s="3"/>
      <c r="P928" s="3"/>
      <c r="Q928" s="3"/>
      <c r="R928" s="3"/>
      <c r="S928" s="3"/>
      <c r="T928" s="3"/>
      <c r="U928" s="3"/>
      <c r="V928" s="3"/>
      <c r="W928" s="3"/>
      <c r="X928" s="3"/>
      <c r="Y928" s="3"/>
      <c r="Z928" s="3"/>
      <c r="AA928" s="3"/>
      <c r="AB928" s="3"/>
      <c r="AC928" s="3"/>
    </row>
    <row r="929" spans="1:29" ht="83.25" customHeight="1" x14ac:dyDescent="0.35">
      <c r="A929" s="119" t="str">
        <f>'Matriz Nº1 Identificación'!A929</f>
        <v>103. 2</v>
      </c>
      <c r="B929" s="120" t="str">
        <f>IF('Matriz Nº1 Identificación'!B929&lt;&gt;"",'Matriz Nº1 Identificación'!F929,"")</f>
        <v/>
      </c>
      <c r="C929" s="127"/>
      <c r="D929" s="127"/>
      <c r="E929" s="120" t="str">
        <f>IFERROR(IF((VLOOKUP(C929,'Tabla 2-3-4-5'!$C$11:$D$13,2,FALSE)*(VLOOKUP('Matriz Nº2 Análisis'!D929,'Tabla 2-3-4-5'!$C$11:$D$13,2,FALSE)))&lt;3,"BAJO",IF((VLOOKUP(C929,'Tabla 2-3-4-5'!$C$11:$D$13,2,FALSE)*(VLOOKUP('Matriz Nº2 Análisis'!D929,'Tabla 2-3-4-5'!$C$11:$D$13,2,FALSE)))&gt;5,"ALTO","MEDIO")),"")</f>
        <v/>
      </c>
      <c r="F929" s="121" t="str">
        <f>IF(B929&lt;&gt;"",'Matriz Nº1 Identificación'!E929,"")</f>
        <v/>
      </c>
      <c r="G929" s="127"/>
      <c r="H929" s="127"/>
      <c r="I929" s="120" t="str">
        <f>IFERROR(IF((VLOOKUP(G929,'Tabla 2-3-4-5'!$C$11:$D$13,2,FALSE)*(VLOOKUP('Matriz Nº2 Análisis'!H929,'Tabla 2-3-4-5'!$C$11:$D$13,2,FALSE)))&lt;3,"BAJO",IF((VLOOKUP(G929,'Tabla 2-3-4-5'!$C$11:$D$13,2,FALSE)*(VLOOKUP('Matriz Nº2 Análisis'!H929,'Tabla 2-3-4-5'!$C$11:$D$13,2,FALSE)))&gt;5,"ALTO","MEDIO")),"")</f>
        <v/>
      </c>
      <c r="J929" s="2"/>
      <c r="K929" s="3"/>
      <c r="N929" s="3"/>
      <c r="O929" s="3"/>
      <c r="P929" s="3"/>
      <c r="Q929" s="3"/>
      <c r="R929" s="3"/>
      <c r="S929" s="3"/>
      <c r="T929" s="3"/>
      <c r="U929" s="3"/>
      <c r="V929" s="3"/>
      <c r="W929" s="3"/>
      <c r="X929" s="3"/>
      <c r="Y929" s="3"/>
      <c r="Z929" s="3"/>
      <c r="AA929" s="3"/>
      <c r="AB929" s="3"/>
      <c r="AC929" s="3"/>
    </row>
    <row r="930" spans="1:29" ht="83.25" customHeight="1" x14ac:dyDescent="0.35">
      <c r="A930" s="119" t="str">
        <f>'Matriz Nº1 Identificación'!A930</f>
        <v>103. 3</v>
      </c>
      <c r="B930" s="120" t="str">
        <f>IF('Matriz Nº1 Identificación'!B930&lt;&gt;"",'Matriz Nº1 Identificación'!F930,"")</f>
        <v/>
      </c>
      <c r="C930" s="127"/>
      <c r="D930" s="127"/>
      <c r="E930" s="120" t="str">
        <f>IFERROR(IF((VLOOKUP(C930,'Tabla 2-3-4-5'!$C$11:$D$13,2,FALSE)*(VLOOKUP('Matriz Nº2 Análisis'!D930,'Tabla 2-3-4-5'!$C$11:$D$13,2,FALSE)))&lt;3,"BAJO",IF((VLOOKUP(C930,'Tabla 2-3-4-5'!$C$11:$D$13,2,FALSE)*(VLOOKUP('Matriz Nº2 Análisis'!D930,'Tabla 2-3-4-5'!$C$11:$D$13,2,FALSE)))&gt;5,"ALTO","MEDIO")),"")</f>
        <v/>
      </c>
      <c r="F930" s="121" t="str">
        <f>IF(B930&lt;&gt;"",'Matriz Nº1 Identificación'!E930,"")</f>
        <v/>
      </c>
      <c r="G930" s="127"/>
      <c r="H930" s="127"/>
      <c r="I930" s="120" t="str">
        <f>IFERROR(IF((VLOOKUP(G930,'Tabla 2-3-4-5'!$C$11:$D$13,2,FALSE)*(VLOOKUP('Matriz Nº2 Análisis'!H930,'Tabla 2-3-4-5'!$C$11:$D$13,2,FALSE)))&lt;3,"BAJO",IF((VLOOKUP(G930,'Tabla 2-3-4-5'!$C$11:$D$13,2,FALSE)*(VLOOKUP('Matriz Nº2 Análisis'!H930,'Tabla 2-3-4-5'!$C$11:$D$13,2,FALSE)))&gt;5,"ALTO","MEDIO")),"")</f>
        <v/>
      </c>
      <c r="J930" s="2"/>
      <c r="K930" s="3"/>
      <c r="N930" s="3"/>
      <c r="O930" s="3"/>
      <c r="P930" s="3"/>
      <c r="Q930" s="3"/>
      <c r="R930" s="3"/>
      <c r="S930" s="3"/>
      <c r="T930" s="3"/>
      <c r="U930" s="3"/>
      <c r="V930" s="3"/>
      <c r="W930" s="3"/>
      <c r="X930" s="3"/>
      <c r="Y930" s="3"/>
      <c r="Z930" s="3"/>
      <c r="AA930" s="3"/>
      <c r="AB930" s="3"/>
      <c r="AC930" s="3"/>
    </row>
    <row r="931" spans="1:29" ht="83.25" customHeight="1" x14ac:dyDescent="0.35">
      <c r="A931" s="119" t="str">
        <f>'Matriz Nº1 Identificación'!A931</f>
        <v>103. 4</v>
      </c>
      <c r="B931" s="120" t="str">
        <f>IF('Matriz Nº1 Identificación'!B931&lt;&gt;"",'Matriz Nº1 Identificación'!F931,"")</f>
        <v/>
      </c>
      <c r="C931" s="127"/>
      <c r="D931" s="127"/>
      <c r="E931" s="120" t="str">
        <f>IFERROR(IF((VLOOKUP(C931,'Tabla 2-3-4-5'!$C$11:$D$13,2,FALSE)*(VLOOKUP('Matriz Nº2 Análisis'!D931,'Tabla 2-3-4-5'!$C$11:$D$13,2,FALSE)))&lt;3,"BAJO",IF((VLOOKUP(C931,'Tabla 2-3-4-5'!$C$11:$D$13,2,FALSE)*(VLOOKUP('Matriz Nº2 Análisis'!D931,'Tabla 2-3-4-5'!$C$11:$D$13,2,FALSE)))&gt;5,"ALTO","MEDIO")),"")</f>
        <v/>
      </c>
      <c r="F931" s="121" t="str">
        <f>IF(B931&lt;&gt;"",'Matriz Nº1 Identificación'!E931,"")</f>
        <v/>
      </c>
      <c r="G931" s="127"/>
      <c r="H931" s="127"/>
      <c r="I931" s="120" t="str">
        <f>IFERROR(IF((VLOOKUP(G931,'Tabla 2-3-4-5'!$C$11:$D$13,2,FALSE)*(VLOOKUP('Matriz Nº2 Análisis'!H931,'Tabla 2-3-4-5'!$C$11:$D$13,2,FALSE)))&lt;3,"BAJO",IF((VLOOKUP(G931,'Tabla 2-3-4-5'!$C$11:$D$13,2,FALSE)*(VLOOKUP('Matriz Nº2 Análisis'!H931,'Tabla 2-3-4-5'!$C$11:$D$13,2,FALSE)))&gt;5,"ALTO","MEDIO")),"")</f>
        <v/>
      </c>
      <c r="J931" s="2"/>
      <c r="K931" s="3"/>
      <c r="N931" s="3"/>
      <c r="O931" s="3"/>
      <c r="P931" s="3"/>
      <c r="Q931" s="3"/>
      <c r="R931" s="3"/>
      <c r="S931" s="3"/>
      <c r="T931" s="3"/>
      <c r="U931" s="3"/>
      <c r="V931" s="3"/>
      <c r="W931" s="3"/>
      <c r="X931" s="3"/>
      <c r="Y931" s="3"/>
      <c r="Z931" s="3"/>
      <c r="AA931" s="3"/>
      <c r="AB931" s="3"/>
      <c r="AC931" s="3"/>
    </row>
    <row r="932" spans="1:29" ht="83.25" customHeight="1" x14ac:dyDescent="0.35">
      <c r="A932" s="119" t="str">
        <f>'Matriz Nº1 Identificación'!A932</f>
        <v>103. 5</v>
      </c>
      <c r="B932" s="120" t="str">
        <f>IF('Matriz Nº1 Identificación'!B932&lt;&gt;"",'Matriz Nº1 Identificación'!F932,"")</f>
        <v/>
      </c>
      <c r="C932" s="127"/>
      <c r="D932" s="127"/>
      <c r="E932" s="120" t="str">
        <f>IFERROR(IF((VLOOKUP(C932,'Tabla 2-3-4-5'!$C$11:$D$13,2,FALSE)*(VLOOKUP('Matriz Nº2 Análisis'!D932,'Tabla 2-3-4-5'!$C$11:$D$13,2,FALSE)))&lt;3,"BAJO",IF((VLOOKUP(C932,'Tabla 2-3-4-5'!$C$11:$D$13,2,FALSE)*(VLOOKUP('Matriz Nº2 Análisis'!D932,'Tabla 2-3-4-5'!$C$11:$D$13,2,FALSE)))&gt;5,"ALTO","MEDIO")),"")</f>
        <v/>
      </c>
      <c r="F932" s="121" t="str">
        <f>IF(B932&lt;&gt;"",'Matriz Nº1 Identificación'!E932,"")</f>
        <v/>
      </c>
      <c r="G932" s="127"/>
      <c r="H932" s="127"/>
      <c r="I932" s="120" t="str">
        <f>IFERROR(IF((VLOOKUP(G932,'Tabla 2-3-4-5'!$C$11:$D$13,2,FALSE)*(VLOOKUP('Matriz Nº2 Análisis'!H932,'Tabla 2-3-4-5'!$C$11:$D$13,2,FALSE)))&lt;3,"BAJO",IF((VLOOKUP(G932,'Tabla 2-3-4-5'!$C$11:$D$13,2,FALSE)*(VLOOKUP('Matriz Nº2 Análisis'!H932,'Tabla 2-3-4-5'!$C$11:$D$13,2,FALSE)))&gt;5,"ALTO","MEDIO")),"")</f>
        <v/>
      </c>
      <c r="J932" s="2"/>
      <c r="K932" s="3"/>
      <c r="N932" s="3"/>
      <c r="O932" s="3"/>
      <c r="P932" s="3"/>
      <c r="Q932" s="3"/>
      <c r="R932" s="3"/>
      <c r="S932" s="3"/>
      <c r="T932" s="3"/>
      <c r="U932" s="3"/>
      <c r="V932" s="3"/>
      <c r="W932" s="3"/>
      <c r="X932" s="3"/>
      <c r="Y932" s="3"/>
      <c r="Z932" s="3"/>
      <c r="AA932" s="3"/>
      <c r="AB932" s="3"/>
      <c r="AC932" s="3"/>
    </row>
    <row r="933" spans="1:29" ht="83.25" customHeight="1" x14ac:dyDescent="0.35">
      <c r="A933" s="119" t="str">
        <f>'Matriz Nº1 Identificación'!A933</f>
        <v>103. 6</v>
      </c>
      <c r="B933" s="120" t="str">
        <f>IF('Matriz Nº1 Identificación'!B933&lt;&gt;"",'Matriz Nº1 Identificación'!F933,"")</f>
        <v/>
      </c>
      <c r="C933" s="127"/>
      <c r="D933" s="127"/>
      <c r="E933" s="120" t="str">
        <f>IFERROR(IF((VLOOKUP(C933,'Tabla 2-3-4-5'!$C$11:$D$13,2,FALSE)*(VLOOKUP('Matriz Nº2 Análisis'!D933,'Tabla 2-3-4-5'!$C$11:$D$13,2,FALSE)))&lt;3,"BAJO",IF((VLOOKUP(C933,'Tabla 2-3-4-5'!$C$11:$D$13,2,FALSE)*(VLOOKUP('Matriz Nº2 Análisis'!D933,'Tabla 2-3-4-5'!$C$11:$D$13,2,FALSE)))&gt;5,"ALTO","MEDIO")),"")</f>
        <v/>
      </c>
      <c r="F933" s="121" t="str">
        <f>IF(B933&lt;&gt;"",'Matriz Nº1 Identificación'!E933,"")</f>
        <v/>
      </c>
      <c r="G933" s="127"/>
      <c r="H933" s="127"/>
      <c r="I933" s="120" t="str">
        <f>IFERROR(IF((VLOOKUP(G933,'Tabla 2-3-4-5'!$C$11:$D$13,2,FALSE)*(VLOOKUP('Matriz Nº2 Análisis'!H933,'Tabla 2-3-4-5'!$C$11:$D$13,2,FALSE)))&lt;3,"BAJO",IF((VLOOKUP(G933,'Tabla 2-3-4-5'!$C$11:$D$13,2,FALSE)*(VLOOKUP('Matriz Nº2 Análisis'!H933,'Tabla 2-3-4-5'!$C$11:$D$13,2,FALSE)))&gt;5,"ALTO","MEDIO")),"")</f>
        <v/>
      </c>
      <c r="J933" s="2"/>
      <c r="K933" s="3"/>
      <c r="N933" s="3"/>
      <c r="O933" s="3"/>
      <c r="P933" s="3"/>
      <c r="Q933" s="3"/>
      <c r="R933" s="3"/>
      <c r="S933" s="3"/>
      <c r="T933" s="3"/>
      <c r="U933" s="3"/>
      <c r="V933" s="3"/>
      <c r="W933" s="3"/>
      <c r="X933" s="3"/>
      <c r="Y933" s="3"/>
      <c r="Z933" s="3"/>
      <c r="AA933" s="3"/>
      <c r="AB933" s="3"/>
      <c r="AC933" s="3"/>
    </row>
    <row r="934" spans="1:29" ht="83.25" customHeight="1" thickBot="1" x14ac:dyDescent="0.4">
      <c r="A934" s="119" t="str">
        <f>'Matriz Nº1 Identificación'!A934</f>
        <v>103. 7</v>
      </c>
      <c r="B934" s="120" t="str">
        <f>IF('Matriz Nº1 Identificación'!B934&lt;&gt;"",'Matriz Nº1 Identificación'!F934,"")</f>
        <v/>
      </c>
      <c r="C934" s="127"/>
      <c r="D934" s="127"/>
      <c r="E934" s="120" t="str">
        <f>IFERROR(IF((VLOOKUP(C934,'Tabla 2-3-4-5'!$C$11:$D$13,2,FALSE)*(VLOOKUP('Matriz Nº2 Análisis'!D934,'Tabla 2-3-4-5'!$C$11:$D$13,2,FALSE)))&lt;3,"BAJO",IF((VLOOKUP(C934,'Tabla 2-3-4-5'!$C$11:$D$13,2,FALSE)*(VLOOKUP('Matriz Nº2 Análisis'!D934,'Tabla 2-3-4-5'!$C$11:$D$13,2,FALSE)))&gt;5,"ALTO","MEDIO")),"")</f>
        <v/>
      </c>
      <c r="F934" s="121" t="str">
        <f>IF(B934&lt;&gt;"",'Matriz Nº1 Identificación'!E934,"")</f>
        <v/>
      </c>
      <c r="G934" s="127"/>
      <c r="H934" s="127"/>
      <c r="I934" s="120" t="str">
        <f>IFERROR(IF((VLOOKUP(G934,'Tabla 2-3-4-5'!$C$11:$D$13,2,FALSE)*(VLOOKUP('Matriz Nº2 Análisis'!H934,'Tabla 2-3-4-5'!$C$11:$D$13,2,FALSE)))&lt;3,"BAJO",IF((VLOOKUP(G934,'Tabla 2-3-4-5'!$C$11:$D$13,2,FALSE)*(VLOOKUP('Matriz Nº2 Análisis'!H934,'Tabla 2-3-4-5'!$C$11:$D$13,2,FALSE)))&gt;5,"ALTO","MEDIO")),"")</f>
        <v/>
      </c>
      <c r="J934" s="2"/>
      <c r="K934" s="3"/>
      <c r="N934" s="3"/>
      <c r="O934" s="3"/>
      <c r="P934" s="3"/>
      <c r="Q934" s="3"/>
      <c r="R934" s="3"/>
      <c r="S934" s="3"/>
      <c r="T934" s="3"/>
      <c r="U934" s="3"/>
      <c r="V934" s="3"/>
      <c r="W934" s="3"/>
      <c r="X934" s="3"/>
      <c r="Y934" s="3"/>
      <c r="Z934" s="3"/>
      <c r="AA934" s="3"/>
      <c r="AB934" s="3"/>
      <c r="AC934" s="3"/>
    </row>
    <row r="935" spans="1:29" ht="39.9" customHeight="1" thickBot="1" x14ac:dyDescent="0.4">
      <c r="A935" s="181" t="str">
        <f>'Matriz Nº1 Identificación'!A935</f>
        <v xml:space="preserve">Objetivo Estratégico: </v>
      </c>
      <c r="B935" s="477">
        <f>+'Matriz Nº1 Identificación'!B935:H935</f>
        <v>0</v>
      </c>
      <c r="C935" s="478"/>
      <c r="D935" s="478"/>
      <c r="E935" s="478"/>
      <c r="F935" s="478"/>
      <c r="G935" s="478"/>
      <c r="H935" s="478"/>
      <c r="I935" s="479"/>
      <c r="J935" s="117"/>
    </row>
    <row r="936" spans="1:29" ht="39.9" customHeight="1" x14ac:dyDescent="0.35">
      <c r="A936" s="182" t="str">
        <f>'Matriz Nº1 Identificación'!A936</f>
        <v>Objetivo táctico</v>
      </c>
      <c r="B936" s="480" t="str">
        <f>+'Matriz Nº1 Identificación'!B936:H936</f>
        <v xml:space="preserve">104. </v>
      </c>
      <c r="C936" s="481"/>
      <c r="D936" s="481"/>
      <c r="E936" s="481"/>
      <c r="F936" s="481"/>
      <c r="G936" s="481"/>
      <c r="H936" s="481"/>
      <c r="I936" s="482"/>
      <c r="J936" s="117"/>
    </row>
    <row r="937" spans="1:29" ht="83.25" customHeight="1" x14ac:dyDescent="0.35">
      <c r="A937" s="119" t="str">
        <f>'Matriz Nº1 Identificación'!A937</f>
        <v>104. 1</v>
      </c>
      <c r="B937" s="120" t="str">
        <f>IF('Matriz Nº1 Identificación'!B937&lt;&gt;"",'Matriz Nº1 Identificación'!F937,"")</f>
        <v/>
      </c>
      <c r="C937" s="127"/>
      <c r="D937" s="127"/>
      <c r="E937" s="120" t="str">
        <f>IFERROR(IF((VLOOKUP(C937,'Tabla 2-3-4-5'!$C$11:$D$13,2,FALSE)*(VLOOKUP('Matriz Nº2 Análisis'!D937,'Tabla 2-3-4-5'!$C$11:$D$13,2,FALSE)))&lt;3,"BAJO",IF((VLOOKUP(C937,'Tabla 2-3-4-5'!$C$11:$D$13,2,FALSE)*(VLOOKUP('Matriz Nº2 Análisis'!D937,'Tabla 2-3-4-5'!$C$11:$D$13,2,FALSE)))&gt;5,"ALTO","MEDIO")),"")</f>
        <v/>
      </c>
      <c r="F937" s="121" t="str">
        <f>IF(B937&lt;&gt;"",'Matriz Nº1 Identificación'!E937,"")</f>
        <v/>
      </c>
      <c r="G937" s="127"/>
      <c r="H937" s="127"/>
      <c r="I937" s="120" t="str">
        <f>IFERROR(IF((VLOOKUP(G937,'Tabla 2-3-4-5'!$C$11:$D$13,2,FALSE)*(VLOOKUP('Matriz Nº2 Análisis'!H937,'Tabla 2-3-4-5'!$C$11:$D$13,2,FALSE)))&lt;3,"BAJO",IF((VLOOKUP(G937,'Tabla 2-3-4-5'!$C$11:$D$13,2,FALSE)*(VLOOKUP('Matriz Nº2 Análisis'!H937,'Tabla 2-3-4-5'!$C$11:$D$13,2,FALSE)))&gt;5,"ALTO","MEDIO")),"")</f>
        <v/>
      </c>
      <c r="J937" s="2"/>
      <c r="K937" s="3"/>
      <c r="N937" s="3"/>
      <c r="O937" s="3"/>
      <c r="P937" s="3"/>
      <c r="Q937" s="3"/>
      <c r="R937" s="3"/>
      <c r="S937" s="3"/>
      <c r="T937" s="3"/>
      <c r="U937" s="3"/>
      <c r="V937" s="3"/>
      <c r="W937" s="3"/>
      <c r="X937" s="3"/>
      <c r="Y937" s="3"/>
      <c r="Z937" s="3"/>
      <c r="AA937" s="3"/>
      <c r="AB937" s="3"/>
      <c r="AC937" s="3"/>
    </row>
    <row r="938" spans="1:29" ht="83.25" customHeight="1" x14ac:dyDescent="0.35">
      <c r="A938" s="119" t="str">
        <f>'Matriz Nº1 Identificación'!A938</f>
        <v>104. 2</v>
      </c>
      <c r="B938" s="120" t="str">
        <f>IF('Matriz Nº1 Identificación'!B938&lt;&gt;"",'Matriz Nº1 Identificación'!F938,"")</f>
        <v/>
      </c>
      <c r="C938" s="127"/>
      <c r="D938" s="127"/>
      <c r="E938" s="120" t="str">
        <f>IFERROR(IF((VLOOKUP(C938,'Tabla 2-3-4-5'!$C$11:$D$13,2,FALSE)*(VLOOKUP('Matriz Nº2 Análisis'!D938,'Tabla 2-3-4-5'!$C$11:$D$13,2,FALSE)))&lt;3,"BAJO",IF((VLOOKUP(C938,'Tabla 2-3-4-5'!$C$11:$D$13,2,FALSE)*(VLOOKUP('Matriz Nº2 Análisis'!D938,'Tabla 2-3-4-5'!$C$11:$D$13,2,FALSE)))&gt;5,"ALTO","MEDIO")),"")</f>
        <v/>
      </c>
      <c r="F938" s="121" t="str">
        <f>IF(B938&lt;&gt;"",'Matriz Nº1 Identificación'!E938,"")</f>
        <v/>
      </c>
      <c r="G938" s="127"/>
      <c r="H938" s="127"/>
      <c r="I938" s="120" t="str">
        <f>IFERROR(IF((VLOOKUP(G938,'Tabla 2-3-4-5'!$C$11:$D$13,2,FALSE)*(VLOOKUP('Matriz Nº2 Análisis'!H938,'Tabla 2-3-4-5'!$C$11:$D$13,2,FALSE)))&lt;3,"BAJO",IF((VLOOKUP(G938,'Tabla 2-3-4-5'!$C$11:$D$13,2,FALSE)*(VLOOKUP('Matriz Nº2 Análisis'!H938,'Tabla 2-3-4-5'!$C$11:$D$13,2,FALSE)))&gt;5,"ALTO","MEDIO")),"")</f>
        <v/>
      </c>
      <c r="J938" s="2"/>
      <c r="K938" s="3"/>
      <c r="N938" s="3"/>
      <c r="O938" s="3"/>
      <c r="P938" s="3"/>
      <c r="Q938" s="3"/>
      <c r="R938" s="3"/>
      <c r="S938" s="3"/>
      <c r="T938" s="3"/>
      <c r="U938" s="3"/>
      <c r="V938" s="3"/>
      <c r="W938" s="3"/>
      <c r="X938" s="3"/>
      <c r="Y938" s="3"/>
      <c r="Z938" s="3"/>
      <c r="AA938" s="3"/>
      <c r="AB938" s="3"/>
      <c r="AC938" s="3"/>
    </row>
    <row r="939" spans="1:29" ht="83.25" customHeight="1" x14ac:dyDescent="0.35">
      <c r="A939" s="119" t="str">
        <f>'Matriz Nº1 Identificación'!A939</f>
        <v>104. 3</v>
      </c>
      <c r="B939" s="120" t="str">
        <f>IF('Matriz Nº1 Identificación'!B939&lt;&gt;"",'Matriz Nº1 Identificación'!F939,"")</f>
        <v/>
      </c>
      <c r="C939" s="127"/>
      <c r="D939" s="127"/>
      <c r="E939" s="120" t="str">
        <f>IFERROR(IF((VLOOKUP(C939,'Tabla 2-3-4-5'!$C$11:$D$13,2,FALSE)*(VLOOKUP('Matriz Nº2 Análisis'!D939,'Tabla 2-3-4-5'!$C$11:$D$13,2,FALSE)))&lt;3,"BAJO",IF((VLOOKUP(C939,'Tabla 2-3-4-5'!$C$11:$D$13,2,FALSE)*(VLOOKUP('Matriz Nº2 Análisis'!D939,'Tabla 2-3-4-5'!$C$11:$D$13,2,FALSE)))&gt;5,"ALTO","MEDIO")),"")</f>
        <v/>
      </c>
      <c r="F939" s="121" t="str">
        <f>IF(B939&lt;&gt;"",'Matriz Nº1 Identificación'!E939,"")</f>
        <v/>
      </c>
      <c r="G939" s="127"/>
      <c r="H939" s="127"/>
      <c r="I939" s="120" t="str">
        <f>IFERROR(IF((VLOOKUP(G939,'Tabla 2-3-4-5'!$C$11:$D$13,2,FALSE)*(VLOOKUP('Matriz Nº2 Análisis'!H939,'Tabla 2-3-4-5'!$C$11:$D$13,2,FALSE)))&lt;3,"BAJO",IF((VLOOKUP(G939,'Tabla 2-3-4-5'!$C$11:$D$13,2,FALSE)*(VLOOKUP('Matriz Nº2 Análisis'!H939,'Tabla 2-3-4-5'!$C$11:$D$13,2,FALSE)))&gt;5,"ALTO","MEDIO")),"")</f>
        <v/>
      </c>
      <c r="J939" s="2"/>
      <c r="K939" s="3"/>
      <c r="N939" s="3"/>
      <c r="O939" s="3"/>
      <c r="P939" s="3"/>
      <c r="Q939" s="3"/>
      <c r="R939" s="3"/>
      <c r="S939" s="3"/>
      <c r="T939" s="3"/>
      <c r="U939" s="3"/>
      <c r="V939" s="3"/>
      <c r="W939" s="3"/>
      <c r="X939" s="3"/>
      <c r="Y939" s="3"/>
      <c r="Z939" s="3"/>
      <c r="AA939" s="3"/>
      <c r="AB939" s="3"/>
      <c r="AC939" s="3"/>
    </row>
    <row r="940" spans="1:29" ht="83.25" customHeight="1" x14ac:dyDescent="0.35">
      <c r="A940" s="119" t="str">
        <f>'Matriz Nº1 Identificación'!A940</f>
        <v>104. 4</v>
      </c>
      <c r="B940" s="120" t="str">
        <f>IF('Matriz Nº1 Identificación'!B940&lt;&gt;"",'Matriz Nº1 Identificación'!F940,"")</f>
        <v/>
      </c>
      <c r="C940" s="127"/>
      <c r="D940" s="127"/>
      <c r="E940" s="120" t="str">
        <f>IFERROR(IF((VLOOKUP(C940,'Tabla 2-3-4-5'!$C$11:$D$13,2,FALSE)*(VLOOKUP('Matriz Nº2 Análisis'!D940,'Tabla 2-3-4-5'!$C$11:$D$13,2,FALSE)))&lt;3,"BAJO",IF((VLOOKUP(C940,'Tabla 2-3-4-5'!$C$11:$D$13,2,FALSE)*(VLOOKUP('Matriz Nº2 Análisis'!D940,'Tabla 2-3-4-5'!$C$11:$D$13,2,FALSE)))&gt;5,"ALTO","MEDIO")),"")</f>
        <v/>
      </c>
      <c r="F940" s="121" t="str">
        <f>IF(B940&lt;&gt;"",'Matriz Nº1 Identificación'!E940,"")</f>
        <v/>
      </c>
      <c r="G940" s="127"/>
      <c r="H940" s="127"/>
      <c r="I940" s="120" t="str">
        <f>IFERROR(IF((VLOOKUP(G940,'Tabla 2-3-4-5'!$C$11:$D$13,2,FALSE)*(VLOOKUP('Matriz Nº2 Análisis'!H940,'Tabla 2-3-4-5'!$C$11:$D$13,2,FALSE)))&lt;3,"BAJO",IF((VLOOKUP(G940,'Tabla 2-3-4-5'!$C$11:$D$13,2,FALSE)*(VLOOKUP('Matriz Nº2 Análisis'!H940,'Tabla 2-3-4-5'!$C$11:$D$13,2,FALSE)))&gt;5,"ALTO","MEDIO")),"")</f>
        <v/>
      </c>
      <c r="J940" s="2"/>
      <c r="K940" s="3"/>
      <c r="N940" s="3"/>
      <c r="O940" s="3"/>
      <c r="P940" s="3"/>
      <c r="Q940" s="3"/>
      <c r="R940" s="3"/>
      <c r="S940" s="3"/>
      <c r="T940" s="3"/>
      <c r="U940" s="3"/>
      <c r="V940" s="3"/>
      <c r="W940" s="3"/>
      <c r="X940" s="3"/>
      <c r="Y940" s="3"/>
      <c r="Z940" s="3"/>
      <c r="AA940" s="3"/>
      <c r="AB940" s="3"/>
      <c r="AC940" s="3"/>
    </row>
    <row r="941" spans="1:29" ht="83.25" customHeight="1" x14ac:dyDescent="0.35">
      <c r="A941" s="119" t="str">
        <f>'Matriz Nº1 Identificación'!A941</f>
        <v>104. 5</v>
      </c>
      <c r="B941" s="120" t="str">
        <f>IF('Matriz Nº1 Identificación'!B941&lt;&gt;"",'Matriz Nº1 Identificación'!F941,"")</f>
        <v/>
      </c>
      <c r="C941" s="127"/>
      <c r="D941" s="127"/>
      <c r="E941" s="120" t="str">
        <f>IFERROR(IF((VLOOKUP(C941,'Tabla 2-3-4-5'!$C$11:$D$13,2,FALSE)*(VLOOKUP('Matriz Nº2 Análisis'!D941,'Tabla 2-3-4-5'!$C$11:$D$13,2,FALSE)))&lt;3,"BAJO",IF((VLOOKUP(C941,'Tabla 2-3-4-5'!$C$11:$D$13,2,FALSE)*(VLOOKUP('Matriz Nº2 Análisis'!D941,'Tabla 2-3-4-5'!$C$11:$D$13,2,FALSE)))&gt;5,"ALTO","MEDIO")),"")</f>
        <v/>
      </c>
      <c r="F941" s="121" t="str">
        <f>IF(B941&lt;&gt;"",'Matriz Nº1 Identificación'!E941,"")</f>
        <v/>
      </c>
      <c r="G941" s="127"/>
      <c r="H941" s="127"/>
      <c r="I941" s="120" t="str">
        <f>IFERROR(IF((VLOOKUP(G941,'Tabla 2-3-4-5'!$C$11:$D$13,2,FALSE)*(VLOOKUP('Matriz Nº2 Análisis'!H941,'Tabla 2-3-4-5'!$C$11:$D$13,2,FALSE)))&lt;3,"BAJO",IF((VLOOKUP(G941,'Tabla 2-3-4-5'!$C$11:$D$13,2,FALSE)*(VLOOKUP('Matriz Nº2 Análisis'!H941,'Tabla 2-3-4-5'!$C$11:$D$13,2,FALSE)))&gt;5,"ALTO","MEDIO")),"")</f>
        <v/>
      </c>
      <c r="J941" s="2"/>
      <c r="K941" s="3"/>
      <c r="N941" s="3"/>
      <c r="O941" s="3"/>
      <c r="P941" s="3"/>
      <c r="Q941" s="3"/>
      <c r="R941" s="3"/>
      <c r="S941" s="3"/>
      <c r="T941" s="3"/>
      <c r="U941" s="3"/>
      <c r="V941" s="3"/>
      <c r="W941" s="3"/>
      <c r="X941" s="3"/>
      <c r="Y941" s="3"/>
      <c r="Z941" s="3"/>
      <c r="AA941" s="3"/>
      <c r="AB941" s="3"/>
      <c r="AC941" s="3"/>
    </row>
    <row r="942" spans="1:29" ht="83.25" customHeight="1" x14ac:dyDescent="0.35">
      <c r="A942" s="119" t="str">
        <f>'Matriz Nº1 Identificación'!A942</f>
        <v>104. 6</v>
      </c>
      <c r="B942" s="120" t="str">
        <f>IF('Matriz Nº1 Identificación'!B942&lt;&gt;"",'Matriz Nº1 Identificación'!F942,"")</f>
        <v/>
      </c>
      <c r="C942" s="127"/>
      <c r="D942" s="127"/>
      <c r="E942" s="120" t="str">
        <f>IFERROR(IF((VLOOKUP(C942,'Tabla 2-3-4-5'!$C$11:$D$13,2,FALSE)*(VLOOKUP('Matriz Nº2 Análisis'!D942,'Tabla 2-3-4-5'!$C$11:$D$13,2,FALSE)))&lt;3,"BAJO",IF((VLOOKUP(C942,'Tabla 2-3-4-5'!$C$11:$D$13,2,FALSE)*(VLOOKUP('Matriz Nº2 Análisis'!D942,'Tabla 2-3-4-5'!$C$11:$D$13,2,FALSE)))&gt;5,"ALTO","MEDIO")),"")</f>
        <v/>
      </c>
      <c r="F942" s="121" t="str">
        <f>IF(B942&lt;&gt;"",'Matriz Nº1 Identificación'!E942,"")</f>
        <v/>
      </c>
      <c r="G942" s="127"/>
      <c r="H942" s="127"/>
      <c r="I942" s="120" t="str">
        <f>IFERROR(IF((VLOOKUP(G942,'Tabla 2-3-4-5'!$C$11:$D$13,2,FALSE)*(VLOOKUP('Matriz Nº2 Análisis'!H942,'Tabla 2-3-4-5'!$C$11:$D$13,2,FALSE)))&lt;3,"BAJO",IF((VLOOKUP(G942,'Tabla 2-3-4-5'!$C$11:$D$13,2,FALSE)*(VLOOKUP('Matriz Nº2 Análisis'!H942,'Tabla 2-3-4-5'!$C$11:$D$13,2,FALSE)))&gt;5,"ALTO","MEDIO")),"")</f>
        <v/>
      </c>
      <c r="J942" s="2"/>
      <c r="K942" s="3"/>
      <c r="N942" s="3"/>
      <c r="O942" s="3"/>
      <c r="P942" s="3"/>
      <c r="Q942" s="3"/>
      <c r="R942" s="3"/>
      <c r="S942" s="3"/>
      <c r="T942" s="3"/>
      <c r="U942" s="3"/>
      <c r="V942" s="3"/>
      <c r="W942" s="3"/>
      <c r="X942" s="3"/>
      <c r="Y942" s="3"/>
      <c r="Z942" s="3"/>
      <c r="AA942" s="3"/>
      <c r="AB942" s="3"/>
      <c r="AC942" s="3"/>
    </row>
    <row r="943" spans="1:29" ht="83.25" customHeight="1" thickBot="1" x14ac:dyDescent="0.4">
      <c r="A943" s="119" t="str">
        <f>'Matriz Nº1 Identificación'!A943</f>
        <v>104. 7</v>
      </c>
      <c r="B943" s="120" t="str">
        <f>IF('Matriz Nº1 Identificación'!B943&lt;&gt;"",'Matriz Nº1 Identificación'!F943,"")</f>
        <v/>
      </c>
      <c r="C943" s="127"/>
      <c r="D943" s="127"/>
      <c r="E943" s="120" t="str">
        <f>IFERROR(IF((VLOOKUP(C943,'Tabla 2-3-4-5'!$C$11:$D$13,2,FALSE)*(VLOOKUP('Matriz Nº2 Análisis'!D943,'Tabla 2-3-4-5'!$C$11:$D$13,2,FALSE)))&lt;3,"BAJO",IF((VLOOKUP(C943,'Tabla 2-3-4-5'!$C$11:$D$13,2,FALSE)*(VLOOKUP('Matriz Nº2 Análisis'!D943,'Tabla 2-3-4-5'!$C$11:$D$13,2,FALSE)))&gt;5,"ALTO","MEDIO")),"")</f>
        <v/>
      </c>
      <c r="F943" s="121" t="str">
        <f>IF(B943&lt;&gt;"",'Matriz Nº1 Identificación'!E943,"")</f>
        <v/>
      </c>
      <c r="G943" s="127"/>
      <c r="H943" s="127"/>
      <c r="I943" s="120" t="str">
        <f>IFERROR(IF((VLOOKUP(G943,'Tabla 2-3-4-5'!$C$11:$D$13,2,FALSE)*(VLOOKUP('Matriz Nº2 Análisis'!H943,'Tabla 2-3-4-5'!$C$11:$D$13,2,FALSE)))&lt;3,"BAJO",IF((VLOOKUP(G943,'Tabla 2-3-4-5'!$C$11:$D$13,2,FALSE)*(VLOOKUP('Matriz Nº2 Análisis'!H943,'Tabla 2-3-4-5'!$C$11:$D$13,2,FALSE)))&gt;5,"ALTO","MEDIO")),"")</f>
        <v/>
      </c>
      <c r="J943" s="2"/>
      <c r="K943" s="3"/>
      <c r="N943" s="3"/>
      <c r="O943" s="3"/>
      <c r="P943" s="3"/>
      <c r="Q943" s="3"/>
      <c r="R943" s="3"/>
      <c r="S943" s="3"/>
      <c r="T943" s="3"/>
      <c r="U943" s="3"/>
      <c r="V943" s="3"/>
      <c r="W943" s="3"/>
      <c r="X943" s="3"/>
      <c r="Y943" s="3"/>
      <c r="Z943" s="3"/>
      <c r="AA943" s="3"/>
      <c r="AB943" s="3"/>
      <c r="AC943" s="3"/>
    </row>
    <row r="944" spans="1:29" ht="39.9" customHeight="1" thickBot="1" x14ac:dyDescent="0.4">
      <c r="A944" s="181" t="str">
        <f>'Matriz Nº1 Identificación'!A944</f>
        <v xml:space="preserve">Objetivo Estratégico: </v>
      </c>
      <c r="B944" s="477">
        <f>+'Matriz Nº1 Identificación'!B944:H944</f>
        <v>0</v>
      </c>
      <c r="C944" s="478"/>
      <c r="D944" s="478"/>
      <c r="E944" s="478"/>
      <c r="F944" s="478"/>
      <c r="G944" s="478"/>
      <c r="H944" s="478"/>
      <c r="I944" s="479"/>
      <c r="J944" s="117"/>
    </row>
    <row r="945" spans="1:29" ht="39.9" customHeight="1" x14ac:dyDescent="0.35">
      <c r="A945" s="182" t="str">
        <f>'Matriz Nº1 Identificación'!A945</f>
        <v>Objetivo táctico</v>
      </c>
      <c r="B945" s="480" t="str">
        <f>+'Matriz Nº1 Identificación'!B945:H945</f>
        <v xml:space="preserve">105. </v>
      </c>
      <c r="C945" s="481"/>
      <c r="D945" s="481"/>
      <c r="E945" s="481"/>
      <c r="F945" s="481"/>
      <c r="G945" s="481"/>
      <c r="H945" s="481"/>
      <c r="I945" s="482"/>
      <c r="J945" s="117"/>
    </row>
    <row r="946" spans="1:29" ht="83.25" customHeight="1" x14ac:dyDescent="0.35">
      <c r="A946" s="119" t="str">
        <f>'Matriz Nº1 Identificación'!A946</f>
        <v>105. 1</v>
      </c>
      <c r="B946" s="120" t="str">
        <f>IF('Matriz Nº1 Identificación'!B946&lt;&gt;"",'Matriz Nº1 Identificación'!F946,"")</f>
        <v/>
      </c>
      <c r="C946" s="127"/>
      <c r="D946" s="127"/>
      <c r="E946" s="120" t="str">
        <f>IFERROR(IF((VLOOKUP(C946,'Tabla 2-3-4-5'!$C$11:$D$13,2,FALSE)*(VLOOKUP('Matriz Nº2 Análisis'!D946,'Tabla 2-3-4-5'!$C$11:$D$13,2,FALSE)))&lt;3,"BAJO",IF((VLOOKUP(C946,'Tabla 2-3-4-5'!$C$11:$D$13,2,FALSE)*(VLOOKUP('Matriz Nº2 Análisis'!D946,'Tabla 2-3-4-5'!$C$11:$D$13,2,FALSE)))&gt;5,"ALTO","MEDIO")),"")</f>
        <v/>
      </c>
      <c r="F946" s="121" t="str">
        <f>IF(B946&lt;&gt;"",'Matriz Nº1 Identificación'!E946,"")</f>
        <v/>
      </c>
      <c r="G946" s="127"/>
      <c r="H946" s="127"/>
      <c r="I946" s="120" t="str">
        <f>IFERROR(IF((VLOOKUP(G946,'Tabla 2-3-4-5'!$C$11:$D$13,2,FALSE)*(VLOOKUP('Matriz Nº2 Análisis'!H946,'Tabla 2-3-4-5'!$C$11:$D$13,2,FALSE)))&lt;3,"BAJO",IF((VLOOKUP(G946,'Tabla 2-3-4-5'!$C$11:$D$13,2,FALSE)*(VLOOKUP('Matriz Nº2 Análisis'!H946,'Tabla 2-3-4-5'!$C$11:$D$13,2,FALSE)))&gt;5,"ALTO","MEDIO")),"")</f>
        <v/>
      </c>
      <c r="J946" s="2"/>
      <c r="K946" s="3"/>
      <c r="N946" s="3"/>
      <c r="O946" s="3"/>
      <c r="P946" s="3"/>
      <c r="Q946" s="3"/>
      <c r="R946" s="3"/>
      <c r="S946" s="3"/>
      <c r="T946" s="3"/>
      <c r="U946" s="3"/>
      <c r="V946" s="3"/>
      <c r="W946" s="3"/>
      <c r="X946" s="3"/>
      <c r="Y946" s="3"/>
      <c r="Z946" s="3"/>
      <c r="AA946" s="3"/>
      <c r="AB946" s="3"/>
      <c r="AC946" s="3"/>
    </row>
    <row r="947" spans="1:29" ht="83.25" customHeight="1" x14ac:dyDescent="0.35">
      <c r="A947" s="119" t="str">
        <f>'Matriz Nº1 Identificación'!A947</f>
        <v>105. 2</v>
      </c>
      <c r="B947" s="120" t="str">
        <f>IF('Matriz Nº1 Identificación'!B947&lt;&gt;"",'Matriz Nº1 Identificación'!F947,"")</f>
        <v/>
      </c>
      <c r="C947" s="127"/>
      <c r="D947" s="127"/>
      <c r="E947" s="120" t="str">
        <f>IFERROR(IF((VLOOKUP(C947,'Tabla 2-3-4-5'!$C$11:$D$13,2,FALSE)*(VLOOKUP('Matriz Nº2 Análisis'!D947,'Tabla 2-3-4-5'!$C$11:$D$13,2,FALSE)))&lt;3,"BAJO",IF((VLOOKUP(C947,'Tabla 2-3-4-5'!$C$11:$D$13,2,FALSE)*(VLOOKUP('Matriz Nº2 Análisis'!D947,'Tabla 2-3-4-5'!$C$11:$D$13,2,FALSE)))&gt;5,"ALTO","MEDIO")),"")</f>
        <v/>
      </c>
      <c r="F947" s="121" t="str">
        <f>IF(B947&lt;&gt;"",'Matriz Nº1 Identificación'!E947,"")</f>
        <v/>
      </c>
      <c r="G947" s="127"/>
      <c r="H947" s="127"/>
      <c r="I947" s="120" t="str">
        <f>IFERROR(IF((VLOOKUP(G947,'Tabla 2-3-4-5'!$C$11:$D$13,2,FALSE)*(VLOOKUP('Matriz Nº2 Análisis'!H947,'Tabla 2-3-4-5'!$C$11:$D$13,2,FALSE)))&lt;3,"BAJO",IF((VLOOKUP(G947,'Tabla 2-3-4-5'!$C$11:$D$13,2,FALSE)*(VLOOKUP('Matriz Nº2 Análisis'!H947,'Tabla 2-3-4-5'!$C$11:$D$13,2,FALSE)))&gt;5,"ALTO","MEDIO")),"")</f>
        <v/>
      </c>
      <c r="J947" s="2"/>
      <c r="K947" s="3"/>
      <c r="N947" s="3"/>
      <c r="O947" s="3"/>
      <c r="P947" s="3"/>
      <c r="Q947" s="3"/>
      <c r="R947" s="3"/>
      <c r="S947" s="3"/>
      <c r="T947" s="3"/>
      <c r="U947" s="3"/>
      <c r="V947" s="3"/>
      <c r="W947" s="3"/>
      <c r="X947" s="3"/>
      <c r="Y947" s="3"/>
      <c r="Z947" s="3"/>
      <c r="AA947" s="3"/>
      <c r="AB947" s="3"/>
      <c r="AC947" s="3"/>
    </row>
    <row r="948" spans="1:29" ht="83.25" customHeight="1" x14ac:dyDescent="0.35">
      <c r="A948" s="119" t="str">
        <f>'Matriz Nº1 Identificación'!A948</f>
        <v>105. 3</v>
      </c>
      <c r="B948" s="120" t="str">
        <f>IF('Matriz Nº1 Identificación'!B948&lt;&gt;"",'Matriz Nº1 Identificación'!F948,"")</f>
        <v/>
      </c>
      <c r="C948" s="127"/>
      <c r="D948" s="127"/>
      <c r="E948" s="120" t="str">
        <f>IFERROR(IF((VLOOKUP(C948,'Tabla 2-3-4-5'!$C$11:$D$13,2,FALSE)*(VLOOKUP('Matriz Nº2 Análisis'!D948,'Tabla 2-3-4-5'!$C$11:$D$13,2,FALSE)))&lt;3,"BAJO",IF((VLOOKUP(C948,'Tabla 2-3-4-5'!$C$11:$D$13,2,FALSE)*(VLOOKUP('Matriz Nº2 Análisis'!D948,'Tabla 2-3-4-5'!$C$11:$D$13,2,FALSE)))&gt;5,"ALTO","MEDIO")),"")</f>
        <v/>
      </c>
      <c r="F948" s="121" t="str">
        <f>IF(B948&lt;&gt;"",'Matriz Nº1 Identificación'!E948,"")</f>
        <v/>
      </c>
      <c r="G948" s="127"/>
      <c r="H948" s="127"/>
      <c r="I948" s="120" t="str">
        <f>IFERROR(IF((VLOOKUP(G948,'Tabla 2-3-4-5'!$C$11:$D$13,2,FALSE)*(VLOOKUP('Matriz Nº2 Análisis'!H948,'Tabla 2-3-4-5'!$C$11:$D$13,2,FALSE)))&lt;3,"BAJO",IF((VLOOKUP(G948,'Tabla 2-3-4-5'!$C$11:$D$13,2,FALSE)*(VLOOKUP('Matriz Nº2 Análisis'!H948,'Tabla 2-3-4-5'!$C$11:$D$13,2,FALSE)))&gt;5,"ALTO","MEDIO")),"")</f>
        <v/>
      </c>
      <c r="J948" s="2"/>
      <c r="K948" s="3"/>
      <c r="N948" s="3"/>
      <c r="O948" s="3"/>
      <c r="P948" s="3"/>
      <c r="Q948" s="3"/>
      <c r="R948" s="3"/>
      <c r="S948" s="3"/>
      <c r="T948" s="3"/>
      <c r="U948" s="3"/>
      <c r="V948" s="3"/>
      <c r="W948" s="3"/>
      <c r="X948" s="3"/>
      <c r="Y948" s="3"/>
      <c r="Z948" s="3"/>
      <c r="AA948" s="3"/>
      <c r="AB948" s="3"/>
      <c r="AC948" s="3"/>
    </row>
    <row r="949" spans="1:29" ht="83.25" customHeight="1" x14ac:dyDescent="0.35">
      <c r="A949" s="119" t="str">
        <f>'Matriz Nº1 Identificación'!A949</f>
        <v>105. 4</v>
      </c>
      <c r="B949" s="120" t="str">
        <f>IF('Matriz Nº1 Identificación'!B949&lt;&gt;"",'Matriz Nº1 Identificación'!F949,"")</f>
        <v/>
      </c>
      <c r="C949" s="127"/>
      <c r="D949" s="127"/>
      <c r="E949" s="120" t="str">
        <f>IFERROR(IF((VLOOKUP(C949,'Tabla 2-3-4-5'!$C$11:$D$13,2,FALSE)*(VLOOKUP('Matriz Nº2 Análisis'!D949,'Tabla 2-3-4-5'!$C$11:$D$13,2,FALSE)))&lt;3,"BAJO",IF((VLOOKUP(C949,'Tabla 2-3-4-5'!$C$11:$D$13,2,FALSE)*(VLOOKUP('Matriz Nº2 Análisis'!D949,'Tabla 2-3-4-5'!$C$11:$D$13,2,FALSE)))&gt;5,"ALTO","MEDIO")),"")</f>
        <v/>
      </c>
      <c r="F949" s="121" t="str">
        <f>IF(B949&lt;&gt;"",'Matriz Nº1 Identificación'!E949,"")</f>
        <v/>
      </c>
      <c r="G949" s="127"/>
      <c r="H949" s="127"/>
      <c r="I949" s="120" t="str">
        <f>IFERROR(IF((VLOOKUP(G949,'Tabla 2-3-4-5'!$C$11:$D$13,2,FALSE)*(VLOOKUP('Matriz Nº2 Análisis'!H949,'Tabla 2-3-4-5'!$C$11:$D$13,2,FALSE)))&lt;3,"BAJO",IF((VLOOKUP(G949,'Tabla 2-3-4-5'!$C$11:$D$13,2,FALSE)*(VLOOKUP('Matriz Nº2 Análisis'!H949,'Tabla 2-3-4-5'!$C$11:$D$13,2,FALSE)))&gt;5,"ALTO","MEDIO")),"")</f>
        <v/>
      </c>
      <c r="J949" s="2"/>
      <c r="K949" s="3"/>
      <c r="N949" s="3"/>
      <c r="O949" s="3"/>
      <c r="P949" s="3"/>
      <c r="Q949" s="3"/>
      <c r="R949" s="3"/>
      <c r="S949" s="3"/>
      <c r="T949" s="3"/>
      <c r="U949" s="3"/>
      <c r="V949" s="3"/>
      <c r="W949" s="3"/>
      <c r="X949" s="3"/>
      <c r="Y949" s="3"/>
      <c r="Z949" s="3"/>
      <c r="AA949" s="3"/>
      <c r="AB949" s="3"/>
      <c r="AC949" s="3"/>
    </row>
    <row r="950" spans="1:29" ht="83.25" customHeight="1" x14ac:dyDescent="0.35">
      <c r="A950" s="119" t="str">
        <f>'Matriz Nº1 Identificación'!A950</f>
        <v>105. 5</v>
      </c>
      <c r="B950" s="120" t="str">
        <f>IF('Matriz Nº1 Identificación'!B950&lt;&gt;"",'Matriz Nº1 Identificación'!F950,"")</f>
        <v/>
      </c>
      <c r="C950" s="127"/>
      <c r="D950" s="127"/>
      <c r="E950" s="120" t="str">
        <f>IFERROR(IF((VLOOKUP(C950,'Tabla 2-3-4-5'!$C$11:$D$13,2,FALSE)*(VLOOKUP('Matriz Nº2 Análisis'!D950,'Tabla 2-3-4-5'!$C$11:$D$13,2,FALSE)))&lt;3,"BAJO",IF((VLOOKUP(C950,'Tabla 2-3-4-5'!$C$11:$D$13,2,FALSE)*(VLOOKUP('Matriz Nº2 Análisis'!D950,'Tabla 2-3-4-5'!$C$11:$D$13,2,FALSE)))&gt;5,"ALTO","MEDIO")),"")</f>
        <v/>
      </c>
      <c r="F950" s="121" t="str">
        <f>IF(B950&lt;&gt;"",'Matriz Nº1 Identificación'!E950,"")</f>
        <v/>
      </c>
      <c r="G950" s="127"/>
      <c r="H950" s="127"/>
      <c r="I950" s="120" t="str">
        <f>IFERROR(IF((VLOOKUP(G950,'Tabla 2-3-4-5'!$C$11:$D$13,2,FALSE)*(VLOOKUP('Matriz Nº2 Análisis'!H950,'Tabla 2-3-4-5'!$C$11:$D$13,2,FALSE)))&lt;3,"BAJO",IF((VLOOKUP(G950,'Tabla 2-3-4-5'!$C$11:$D$13,2,FALSE)*(VLOOKUP('Matriz Nº2 Análisis'!H950,'Tabla 2-3-4-5'!$C$11:$D$13,2,FALSE)))&gt;5,"ALTO","MEDIO")),"")</f>
        <v/>
      </c>
      <c r="J950" s="2"/>
      <c r="K950" s="3"/>
      <c r="N950" s="3"/>
      <c r="O950" s="3"/>
      <c r="P950" s="3"/>
      <c r="Q950" s="3"/>
      <c r="R950" s="3"/>
      <c r="S950" s="3"/>
      <c r="T950" s="3"/>
      <c r="U950" s="3"/>
      <c r="V950" s="3"/>
      <c r="W950" s="3"/>
      <c r="X950" s="3"/>
      <c r="Y950" s="3"/>
      <c r="Z950" s="3"/>
      <c r="AA950" s="3"/>
      <c r="AB950" s="3"/>
      <c r="AC950" s="3"/>
    </row>
    <row r="951" spans="1:29" ht="83.25" customHeight="1" x14ac:dyDescent="0.35">
      <c r="A951" s="119" t="str">
        <f>'Matriz Nº1 Identificación'!A951</f>
        <v>105. 6</v>
      </c>
      <c r="B951" s="120" t="str">
        <f>IF('Matriz Nº1 Identificación'!B951&lt;&gt;"",'Matriz Nº1 Identificación'!F951,"")</f>
        <v/>
      </c>
      <c r="C951" s="127"/>
      <c r="D951" s="127"/>
      <c r="E951" s="120" t="str">
        <f>IFERROR(IF((VLOOKUP(C951,'Tabla 2-3-4-5'!$C$11:$D$13,2,FALSE)*(VLOOKUP('Matriz Nº2 Análisis'!D951,'Tabla 2-3-4-5'!$C$11:$D$13,2,FALSE)))&lt;3,"BAJO",IF((VLOOKUP(C951,'Tabla 2-3-4-5'!$C$11:$D$13,2,FALSE)*(VLOOKUP('Matriz Nº2 Análisis'!D951,'Tabla 2-3-4-5'!$C$11:$D$13,2,FALSE)))&gt;5,"ALTO","MEDIO")),"")</f>
        <v/>
      </c>
      <c r="F951" s="121" t="str">
        <f>IF(B951&lt;&gt;"",'Matriz Nº1 Identificación'!E951,"")</f>
        <v/>
      </c>
      <c r="G951" s="127"/>
      <c r="H951" s="127"/>
      <c r="I951" s="120" t="str">
        <f>IFERROR(IF((VLOOKUP(G951,'Tabla 2-3-4-5'!$C$11:$D$13,2,FALSE)*(VLOOKUP('Matriz Nº2 Análisis'!H951,'Tabla 2-3-4-5'!$C$11:$D$13,2,FALSE)))&lt;3,"BAJO",IF((VLOOKUP(G951,'Tabla 2-3-4-5'!$C$11:$D$13,2,FALSE)*(VLOOKUP('Matriz Nº2 Análisis'!H951,'Tabla 2-3-4-5'!$C$11:$D$13,2,FALSE)))&gt;5,"ALTO","MEDIO")),"")</f>
        <v/>
      </c>
      <c r="J951" s="2"/>
      <c r="K951" s="3"/>
      <c r="N951" s="3"/>
      <c r="O951" s="3"/>
      <c r="P951" s="3"/>
      <c r="Q951" s="3"/>
      <c r="R951" s="3"/>
      <c r="S951" s="3"/>
      <c r="T951" s="3"/>
      <c r="U951" s="3"/>
      <c r="V951" s="3"/>
      <c r="W951" s="3"/>
      <c r="X951" s="3"/>
      <c r="Y951" s="3"/>
      <c r="Z951" s="3"/>
      <c r="AA951" s="3"/>
      <c r="AB951" s="3"/>
      <c r="AC951" s="3"/>
    </row>
    <row r="952" spans="1:29" ht="83.25" customHeight="1" thickBot="1" x14ac:dyDescent="0.4">
      <c r="A952" s="119" t="str">
        <f>'Matriz Nº1 Identificación'!A952</f>
        <v>105. 7</v>
      </c>
      <c r="B952" s="120" t="str">
        <f>IF('Matriz Nº1 Identificación'!B952&lt;&gt;"",'Matriz Nº1 Identificación'!F952,"")</f>
        <v/>
      </c>
      <c r="C952" s="127"/>
      <c r="D952" s="127"/>
      <c r="E952" s="120" t="str">
        <f>IFERROR(IF((VLOOKUP(C952,'Tabla 2-3-4-5'!$C$11:$D$13,2,FALSE)*(VLOOKUP('Matriz Nº2 Análisis'!D952,'Tabla 2-3-4-5'!$C$11:$D$13,2,FALSE)))&lt;3,"BAJO",IF((VLOOKUP(C952,'Tabla 2-3-4-5'!$C$11:$D$13,2,FALSE)*(VLOOKUP('Matriz Nº2 Análisis'!D952,'Tabla 2-3-4-5'!$C$11:$D$13,2,FALSE)))&gt;5,"ALTO","MEDIO")),"")</f>
        <v/>
      </c>
      <c r="F952" s="121" t="str">
        <f>IF(B952&lt;&gt;"",'Matriz Nº1 Identificación'!E952,"")</f>
        <v/>
      </c>
      <c r="G952" s="127"/>
      <c r="H952" s="127"/>
      <c r="I952" s="120" t="str">
        <f>IFERROR(IF((VLOOKUP(G952,'Tabla 2-3-4-5'!$C$11:$D$13,2,FALSE)*(VLOOKUP('Matriz Nº2 Análisis'!H952,'Tabla 2-3-4-5'!$C$11:$D$13,2,FALSE)))&lt;3,"BAJO",IF((VLOOKUP(G952,'Tabla 2-3-4-5'!$C$11:$D$13,2,FALSE)*(VLOOKUP('Matriz Nº2 Análisis'!H952,'Tabla 2-3-4-5'!$C$11:$D$13,2,FALSE)))&gt;5,"ALTO","MEDIO")),"")</f>
        <v/>
      </c>
      <c r="J952" s="2"/>
      <c r="K952" s="3"/>
      <c r="N952" s="3"/>
      <c r="O952" s="3"/>
      <c r="P952" s="3"/>
      <c r="Q952" s="3"/>
      <c r="R952" s="3"/>
      <c r="S952" s="3"/>
      <c r="T952" s="3"/>
      <c r="U952" s="3"/>
      <c r="V952" s="3"/>
      <c r="W952" s="3"/>
      <c r="X952" s="3"/>
      <c r="Y952" s="3"/>
      <c r="Z952" s="3"/>
      <c r="AA952" s="3"/>
      <c r="AB952" s="3"/>
      <c r="AC952" s="3"/>
    </row>
    <row r="953" spans="1:29" ht="39.9" customHeight="1" thickBot="1" x14ac:dyDescent="0.4">
      <c r="A953" s="181" t="str">
        <f>'Matriz Nº1 Identificación'!A953</f>
        <v xml:space="preserve">Objetivo Estratégico: </v>
      </c>
      <c r="B953" s="477">
        <f>+'Matriz Nº1 Identificación'!B953:H953</f>
        <v>0</v>
      </c>
      <c r="C953" s="478"/>
      <c r="D953" s="478"/>
      <c r="E953" s="478"/>
      <c r="F953" s="478"/>
      <c r="G953" s="478"/>
      <c r="H953" s="478"/>
      <c r="I953" s="479"/>
      <c r="J953" s="117"/>
    </row>
    <row r="954" spans="1:29" ht="39.9" customHeight="1" x14ac:dyDescent="0.35">
      <c r="A954" s="182" t="str">
        <f>'Matriz Nº1 Identificación'!A954</f>
        <v>Objetivo táctico</v>
      </c>
      <c r="B954" s="480" t="str">
        <f>+'Matriz Nº1 Identificación'!B954:H954</f>
        <v xml:space="preserve">106. </v>
      </c>
      <c r="C954" s="481"/>
      <c r="D954" s="481"/>
      <c r="E954" s="481"/>
      <c r="F954" s="481"/>
      <c r="G954" s="481"/>
      <c r="H954" s="481"/>
      <c r="I954" s="482"/>
      <c r="J954" s="117"/>
    </row>
    <row r="955" spans="1:29" ht="83.25" customHeight="1" x14ac:dyDescent="0.35">
      <c r="A955" s="119" t="str">
        <f>'Matriz Nº1 Identificación'!A955</f>
        <v>106. 1</v>
      </c>
      <c r="B955" s="120" t="str">
        <f>IF('Matriz Nº1 Identificación'!B955&lt;&gt;"",'Matriz Nº1 Identificación'!F955,"")</f>
        <v/>
      </c>
      <c r="C955" s="127"/>
      <c r="D955" s="127"/>
      <c r="E955" s="120" t="str">
        <f>IFERROR(IF((VLOOKUP(C955,'Tabla 2-3-4-5'!$C$11:$D$13,2,FALSE)*(VLOOKUP('Matriz Nº2 Análisis'!D955,'Tabla 2-3-4-5'!$C$11:$D$13,2,FALSE)))&lt;3,"BAJO",IF((VLOOKUP(C955,'Tabla 2-3-4-5'!$C$11:$D$13,2,FALSE)*(VLOOKUP('Matriz Nº2 Análisis'!D955,'Tabla 2-3-4-5'!$C$11:$D$13,2,FALSE)))&gt;5,"ALTO","MEDIO")),"")</f>
        <v/>
      </c>
      <c r="F955" s="121" t="str">
        <f>IF(B955&lt;&gt;"",'Matriz Nº1 Identificación'!E955,"")</f>
        <v/>
      </c>
      <c r="G955" s="127"/>
      <c r="H955" s="127"/>
      <c r="I955" s="120" t="str">
        <f>IFERROR(IF((VLOOKUP(G955,'Tabla 2-3-4-5'!$C$11:$D$13,2,FALSE)*(VLOOKUP('Matriz Nº2 Análisis'!H955,'Tabla 2-3-4-5'!$C$11:$D$13,2,FALSE)))&lt;3,"BAJO",IF((VLOOKUP(G955,'Tabla 2-3-4-5'!$C$11:$D$13,2,FALSE)*(VLOOKUP('Matriz Nº2 Análisis'!H955,'Tabla 2-3-4-5'!$C$11:$D$13,2,FALSE)))&gt;5,"ALTO","MEDIO")),"")</f>
        <v/>
      </c>
      <c r="J955" s="2"/>
      <c r="K955" s="3"/>
      <c r="N955" s="3"/>
      <c r="O955" s="3"/>
      <c r="P955" s="3"/>
      <c r="Q955" s="3"/>
      <c r="R955" s="3"/>
      <c r="S955" s="3"/>
      <c r="T955" s="3"/>
      <c r="U955" s="3"/>
      <c r="V955" s="3"/>
      <c r="W955" s="3"/>
      <c r="X955" s="3"/>
      <c r="Y955" s="3"/>
      <c r="Z955" s="3"/>
      <c r="AA955" s="3"/>
      <c r="AB955" s="3"/>
      <c r="AC955" s="3"/>
    </row>
    <row r="956" spans="1:29" ht="83.25" customHeight="1" x14ac:dyDescent="0.35">
      <c r="A956" s="119" t="str">
        <f>'Matriz Nº1 Identificación'!A956</f>
        <v>106. 2</v>
      </c>
      <c r="B956" s="120" t="str">
        <f>IF('Matriz Nº1 Identificación'!B956&lt;&gt;"",'Matriz Nº1 Identificación'!F956,"")</f>
        <v/>
      </c>
      <c r="C956" s="127"/>
      <c r="D956" s="127"/>
      <c r="E956" s="120" t="str">
        <f>IFERROR(IF((VLOOKUP(C956,'Tabla 2-3-4-5'!$C$11:$D$13,2,FALSE)*(VLOOKUP('Matriz Nº2 Análisis'!D956,'Tabla 2-3-4-5'!$C$11:$D$13,2,FALSE)))&lt;3,"BAJO",IF((VLOOKUP(C956,'Tabla 2-3-4-5'!$C$11:$D$13,2,FALSE)*(VLOOKUP('Matriz Nº2 Análisis'!D956,'Tabla 2-3-4-5'!$C$11:$D$13,2,FALSE)))&gt;5,"ALTO","MEDIO")),"")</f>
        <v/>
      </c>
      <c r="F956" s="121" t="str">
        <f>IF(B956&lt;&gt;"",'Matriz Nº1 Identificación'!E956,"")</f>
        <v/>
      </c>
      <c r="G956" s="127"/>
      <c r="H956" s="127"/>
      <c r="I956" s="120" t="str">
        <f>IFERROR(IF((VLOOKUP(G956,'Tabla 2-3-4-5'!$C$11:$D$13,2,FALSE)*(VLOOKUP('Matriz Nº2 Análisis'!H956,'Tabla 2-3-4-5'!$C$11:$D$13,2,FALSE)))&lt;3,"BAJO",IF((VLOOKUP(G956,'Tabla 2-3-4-5'!$C$11:$D$13,2,FALSE)*(VLOOKUP('Matriz Nº2 Análisis'!H956,'Tabla 2-3-4-5'!$C$11:$D$13,2,FALSE)))&gt;5,"ALTO","MEDIO")),"")</f>
        <v/>
      </c>
      <c r="J956" s="2"/>
      <c r="K956" s="3"/>
      <c r="N956" s="3"/>
      <c r="O956" s="3"/>
      <c r="P956" s="3"/>
      <c r="Q956" s="3"/>
      <c r="R956" s="3"/>
      <c r="S956" s="3"/>
      <c r="T956" s="3"/>
      <c r="U956" s="3"/>
      <c r="V956" s="3"/>
      <c r="W956" s="3"/>
      <c r="X956" s="3"/>
      <c r="Y956" s="3"/>
      <c r="Z956" s="3"/>
      <c r="AA956" s="3"/>
      <c r="AB956" s="3"/>
      <c r="AC956" s="3"/>
    </row>
    <row r="957" spans="1:29" ht="83.25" customHeight="1" x14ac:dyDescent="0.35">
      <c r="A957" s="119" t="str">
        <f>'Matriz Nº1 Identificación'!A957</f>
        <v>106. 3</v>
      </c>
      <c r="B957" s="120" t="str">
        <f>IF('Matriz Nº1 Identificación'!B957&lt;&gt;"",'Matriz Nº1 Identificación'!F957,"")</f>
        <v/>
      </c>
      <c r="C957" s="127"/>
      <c r="D957" s="127"/>
      <c r="E957" s="120" t="str">
        <f>IFERROR(IF((VLOOKUP(C957,'Tabla 2-3-4-5'!$C$11:$D$13,2,FALSE)*(VLOOKUP('Matriz Nº2 Análisis'!D957,'Tabla 2-3-4-5'!$C$11:$D$13,2,FALSE)))&lt;3,"BAJO",IF((VLOOKUP(C957,'Tabla 2-3-4-5'!$C$11:$D$13,2,FALSE)*(VLOOKUP('Matriz Nº2 Análisis'!D957,'Tabla 2-3-4-5'!$C$11:$D$13,2,FALSE)))&gt;5,"ALTO","MEDIO")),"")</f>
        <v/>
      </c>
      <c r="F957" s="121" t="str">
        <f>IF(B957&lt;&gt;"",'Matriz Nº1 Identificación'!E957,"")</f>
        <v/>
      </c>
      <c r="G957" s="127"/>
      <c r="H957" s="127"/>
      <c r="I957" s="120" t="str">
        <f>IFERROR(IF((VLOOKUP(G957,'Tabla 2-3-4-5'!$C$11:$D$13,2,FALSE)*(VLOOKUP('Matriz Nº2 Análisis'!H957,'Tabla 2-3-4-5'!$C$11:$D$13,2,FALSE)))&lt;3,"BAJO",IF((VLOOKUP(G957,'Tabla 2-3-4-5'!$C$11:$D$13,2,FALSE)*(VLOOKUP('Matriz Nº2 Análisis'!H957,'Tabla 2-3-4-5'!$C$11:$D$13,2,FALSE)))&gt;5,"ALTO","MEDIO")),"")</f>
        <v/>
      </c>
      <c r="J957" s="2"/>
      <c r="K957" s="3"/>
      <c r="N957" s="3"/>
      <c r="O957" s="3"/>
      <c r="P957" s="3"/>
      <c r="Q957" s="3"/>
      <c r="R957" s="3"/>
      <c r="S957" s="3"/>
      <c r="T957" s="3"/>
      <c r="U957" s="3"/>
      <c r="V957" s="3"/>
      <c r="W957" s="3"/>
      <c r="X957" s="3"/>
      <c r="Y957" s="3"/>
      <c r="Z957" s="3"/>
      <c r="AA957" s="3"/>
      <c r="AB957" s="3"/>
      <c r="AC957" s="3"/>
    </row>
    <row r="958" spans="1:29" ht="83.25" customHeight="1" x14ac:dyDescent="0.35">
      <c r="A958" s="119" t="str">
        <f>'Matriz Nº1 Identificación'!A958</f>
        <v>106. 4</v>
      </c>
      <c r="B958" s="120" t="str">
        <f>IF('Matriz Nº1 Identificación'!B958&lt;&gt;"",'Matriz Nº1 Identificación'!F958,"")</f>
        <v/>
      </c>
      <c r="C958" s="127"/>
      <c r="D958" s="127"/>
      <c r="E958" s="120" t="str">
        <f>IFERROR(IF((VLOOKUP(C958,'Tabla 2-3-4-5'!$C$11:$D$13,2,FALSE)*(VLOOKUP('Matriz Nº2 Análisis'!D958,'Tabla 2-3-4-5'!$C$11:$D$13,2,FALSE)))&lt;3,"BAJO",IF((VLOOKUP(C958,'Tabla 2-3-4-5'!$C$11:$D$13,2,FALSE)*(VLOOKUP('Matriz Nº2 Análisis'!D958,'Tabla 2-3-4-5'!$C$11:$D$13,2,FALSE)))&gt;5,"ALTO","MEDIO")),"")</f>
        <v/>
      </c>
      <c r="F958" s="121" t="str">
        <f>IF(B958&lt;&gt;"",'Matriz Nº1 Identificación'!E958,"")</f>
        <v/>
      </c>
      <c r="G958" s="127"/>
      <c r="H958" s="127"/>
      <c r="I958" s="120" t="str">
        <f>IFERROR(IF((VLOOKUP(G958,'Tabla 2-3-4-5'!$C$11:$D$13,2,FALSE)*(VLOOKUP('Matriz Nº2 Análisis'!H958,'Tabla 2-3-4-5'!$C$11:$D$13,2,FALSE)))&lt;3,"BAJO",IF((VLOOKUP(G958,'Tabla 2-3-4-5'!$C$11:$D$13,2,FALSE)*(VLOOKUP('Matriz Nº2 Análisis'!H958,'Tabla 2-3-4-5'!$C$11:$D$13,2,FALSE)))&gt;5,"ALTO","MEDIO")),"")</f>
        <v/>
      </c>
      <c r="J958" s="2"/>
      <c r="K958" s="3"/>
      <c r="N958" s="3"/>
      <c r="O958" s="3"/>
      <c r="P958" s="3"/>
      <c r="Q958" s="3"/>
      <c r="R958" s="3"/>
      <c r="S958" s="3"/>
      <c r="T958" s="3"/>
      <c r="U958" s="3"/>
      <c r="V958" s="3"/>
      <c r="W958" s="3"/>
      <c r="X958" s="3"/>
      <c r="Y958" s="3"/>
      <c r="Z958" s="3"/>
      <c r="AA958" s="3"/>
      <c r="AB958" s="3"/>
      <c r="AC958" s="3"/>
    </row>
    <row r="959" spans="1:29" ht="83.25" customHeight="1" x14ac:dyDescent="0.35">
      <c r="A959" s="119" t="str">
        <f>'Matriz Nº1 Identificación'!A959</f>
        <v>106. 5</v>
      </c>
      <c r="B959" s="120" t="str">
        <f>IF('Matriz Nº1 Identificación'!B959&lt;&gt;"",'Matriz Nº1 Identificación'!F959,"")</f>
        <v/>
      </c>
      <c r="C959" s="127"/>
      <c r="D959" s="127"/>
      <c r="E959" s="120" t="str">
        <f>IFERROR(IF((VLOOKUP(C959,'Tabla 2-3-4-5'!$C$11:$D$13,2,FALSE)*(VLOOKUP('Matriz Nº2 Análisis'!D959,'Tabla 2-3-4-5'!$C$11:$D$13,2,FALSE)))&lt;3,"BAJO",IF((VLOOKUP(C959,'Tabla 2-3-4-5'!$C$11:$D$13,2,FALSE)*(VLOOKUP('Matriz Nº2 Análisis'!D959,'Tabla 2-3-4-5'!$C$11:$D$13,2,FALSE)))&gt;5,"ALTO","MEDIO")),"")</f>
        <v/>
      </c>
      <c r="F959" s="121" t="str">
        <f>IF(B959&lt;&gt;"",'Matriz Nº1 Identificación'!E959,"")</f>
        <v/>
      </c>
      <c r="G959" s="127"/>
      <c r="H959" s="127"/>
      <c r="I959" s="120" t="str">
        <f>IFERROR(IF((VLOOKUP(G959,'Tabla 2-3-4-5'!$C$11:$D$13,2,FALSE)*(VLOOKUP('Matriz Nº2 Análisis'!H959,'Tabla 2-3-4-5'!$C$11:$D$13,2,FALSE)))&lt;3,"BAJO",IF((VLOOKUP(G959,'Tabla 2-3-4-5'!$C$11:$D$13,2,FALSE)*(VLOOKUP('Matriz Nº2 Análisis'!H959,'Tabla 2-3-4-5'!$C$11:$D$13,2,FALSE)))&gt;5,"ALTO","MEDIO")),"")</f>
        <v/>
      </c>
      <c r="J959" s="2"/>
      <c r="K959" s="3"/>
      <c r="N959" s="3"/>
      <c r="O959" s="3"/>
      <c r="P959" s="3"/>
      <c r="Q959" s="3"/>
      <c r="R959" s="3"/>
      <c r="S959" s="3"/>
      <c r="T959" s="3"/>
      <c r="U959" s="3"/>
      <c r="V959" s="3"/>
      <c r="W959" s="3"/>
      <c r="X959" s="3"/>
      <c r="Y959" s="3"/>
      <c r="Z959" s="3"/>
      <c r="AA959" s="3"/>
      <c r="AB959" s="3"/>
      <c r="AC959" s="3"/>
    </row>
    <row r="960" spans="1:29" ht="83.25" customHeight="1" x14ac:dyDescent="0.35">
      <c r="A960" s="119" t="str">
        <f>'Matriz Nº1 Identificación'!A960</f>
        <v>106. 6</v>
      </c>
      <c r="B960" s="120" t="str">
        <f>IF('Matriz Nº1 Identificación'!B960&lt;&gt;"",'Matriz Nº1 Identificación'!F960,"")</f>
        <v/>
      </c>
      <c r="C960" s="127"/>
      <c r="D960" s="127"/>
      <c r="E960" s="120" t="str">
        <f>IFERROR(IF((VLOOKUP(C960,'Tabla 2-3-4-5'!$C$11:$D$13,2,FALSE)*(VLOOKUP('Matriz Nº2 Análisis'!D960,'Tabla 2-3-4-5'!$C$11:$D$13,2,FALSE)))&lt;3,"BAJO",IF((VLOOKUP(C960,'Tabla 2-3-4-5'!$C$11:$D$13,2,FALSE)*(VLOOKUP('Matriz Nº2 Análisis'!D960,'Tabla 2-3-4-5'!$C$11:$D$13,2,FALSE)))&gt;5,"ALTO","MEDIO")),"")</f>
        <v/>
      </c>
      <c r="F960" s="121" t="str">
        <f>IF(B960&lt;&gt;"",'Matriz Nº1 Identificación'!E960,"")</f>
        <v/>
      </c>
      <c r="G960" s="127"/>
      <c r="H960" s="127"/>
      <c r="I960" s="120" t="str">
        <f>IFERROR(IF((VLOOKUP(G960,'Tabla 2-3-4-5'!$C$11:$D$13,2,FALSE)*(VLOOKUP('Matriz Nº2 Análisis'!H960,'Tabla 2-3-4-5'!$C$11:$D$13,2,FALSE)))&lt;3,"BAJO",IF((VLOOKUP(G960,'Tabla 2-3-4-5'!$C$11:$D$13,2,FALSE)*(VLOOKUP('Matriz Nº2 Análisis'!H960,'Tabla 2-3-4-5'!$C$11:$D$13,2,FALSE)))&gt;5,"ALTO","MEDIO")),"")</f>
        <v/>
      </c>
      <c r="J960" s="2"/>
      <c r="K960" s="3"/>
      <c r="N960" s="3"/>
      <c r="O960" s="3"/>
      <c r="P960" s="3"/>
      <c r="Q960" s="3"/>
      <c r="R960" s="3"/>
      <c r="S960" s="3"/>
      <c r="T960" s="3"/>
      <c r="U960" s="3"/>
      <c r="V960" s="3"/>
      <c r="W960" s="3"/>
      <c r="X960" s="3"/>
      <c r="Y960" s="3"/>
      <c r="Z960" s="3"/>
      <c r="AA960" s="3"/>
      <c r="AB960" s="3"/>
      <c r="AC960" s="3"/>
    </row>
    <row r="961" spans="1:29" ht="83.25" customHeight="1" thickBot="1" x14ac:dyDescent="0.4">
      <c r="A961" s="119" t="str">
        <f>'Matriz Nº1 Identificación'!A961</f>
        <v>106. 7</v>
      </c>
      <c r="B961" s="120" t="str">
        <f>IF('Matriz Nº1 Identificación'!B961&lt;&gt;"",'Matriz Nº1 Identificación'!F961,"")</f>
        <v/>
      </c>
      <c r="C961" s="127"/>
      <c r="D961" s="127"/>
      <c r="E961" s="120" t="str">
        <f>IFERROR(IF((VLOOKUP(C961,'Tabla 2-3-4-5'!$C$11:$D$13,2,FALSE)*(VLOOKUP('Matriz Nº2 Análisis'!D961,'Tabla 2-3-4-5'!$C$11:$D$13,2,FALSE)))&lt;3,"BAJO",IF((VLOOKUP(C961,'Tabla 2-3-4-5'!$C$11:$D$13,2,FALSE)*(VLOOKUP('Matriz Nº2 Análisis'!D961,'Tabla 2-3-4-5'!$C$11:$D$13,2,FALSE)))&gt;5,"ALTO","MEDIO")),"")</f>
        <v/>
      </c>
      <c r="F961" s="121" t="str">
        <f>IF(B961&lt;&gt;"",'Matriz Nº1 Identificación'!E961,"")</f>
        <v/>
      </c>
      <c r="G961" s="127"/>
      <c r="H961" s="127"/>
      <c r="I961" s="120" t="str">
        <f>IFERROR(IF((VLOOKUP(G961,'Tabla 2-3-4-5'!$C$11:$D$13,2,FALSE)*(VLOOKUP('Matriz Nº2 Análisis'!H961,'Tabla 2-3-4-5'!$C$11:$D$13,2,FALSE)))&lt;3,"BAJO",IF((VLOOKUP(G961,'Tabla 2-3-4-5'!$C$11:$D$13,2,FALSE)*(VLOOKUP('Matriz Nº2 Análisis'!H961,'Tabla 2-3-4-5'!$C$11:$D$13,2,FALSE)))&gt;5,"ALTO","MEDIO")),"")</f>
        <v/>
      </c>
      <c r="J961" s="2"/>
      <c r="K961" s="3"/>
      <c r="N961" s="3"/>
      <c r="O961" s="3"/>
      <c r="P961" s="3"/>
      <c r="Q961" s="3"/>
      <c r="R961" s="3"/>
      <c r="S961" s="3"/>
      <c r="T961" s="3"/>
      <c r="U961" s="3"/>
      <c r="V961" s="3"/>
      <c r="W961" s="3"/>
      <c r="X961" s="3"/>
      <c r="Y961" s="3"/>
      <c r="Z961" s="3"/>
      <c r="AA961" s="3"/>
      <c r="AB961" s="3"/>
      <c r="AC961" s="3"/>
    </row>
    <row r="962" spans="1:29" ht="39.9" customHeight="1" thickBot="1" x14ac:dyDescent="0.4">
      <c r="A962" s="181" t="str">
        <f>'Matriz Nº1 Identificación'!A962</f>
        <v xml:space="preserve">Objetivo Estratégico: </v>
      </c>
      <c r="B962" s="477">
        <f>+'Matriz Nº1 Identificación'!B962:H962</f>
        <v>0</v>
      </c>
      <c r="C962" s="478"/>
      <c r="D962" s="478"/>
      <c r="E962" s="478"/>
      <c r="F962" s="478"/>
      <c r="G962" s="478"/>
      <c r="H962" s="478"/>
      <c r="I962" s="479"/>
      <c r="J962" s="117"/>
    </row>
    <row r="963" spans="1:29" ht="39.9" customHeight="1" x14ac:dyDescent="0.35">
      <c r="A963" s="182" t="str">
        <f>'Matriz Nº1 Identificación'!A963</f>
        <v>Objetivo táctico</v>
      </c>
      <c r="B963" s="480" t="str">
        <f>+'Matriz Nº1 Identificación'!B963:H963</f>
        <v xml:space="preserve">107. </v>
      </c>
      <c r="C963" s="481"/>
      <c r="D963" s="481"/>
      <c r="E963" s="481"/>
      <c r="F963" s="481"/>
      <c r="G963" s="481"/>
      <c r="H963" s="481"/>
      <c r="I963" s="482"/>
      <c r="J963" s="117"/>
    </row>
    <row r="964" spans="1:29" ht="83.25" customHeight="1" x14ac:dyDescent="0.35">
      <c r="A964" s="119" t="str">
        <f>'Matriz Nº1 Identificación'!A964</f>
        <v>107. 1</v>
      </c>
      <c r="B964" s="120" t="str">
        <f>IF('Matriz Nº1 Identificación'!B964&lt;&gt;"",'Matriz Nº1 Identificación'!F964,"")</f>
        <v/>
      </c>
      <c r="C964" s="127"/>
      <c r="D964" s="127"/>
      <c r="E964" s="120" t="str">
        <f>IFERROR(IF((VLOOKUP(C964,'Tabla 2-3-4-5'!$C$11:$D$13,2,FALSE)*(VLOOKUP('Matriz Nº2 Análisis'!D964,'Tabla 2-3-4-5'!$C$11:$D$13,2,FALSE)))&lt;3,"BAJO",IF((VLOOKUP(C964,'Tabla 2-3-4-5'!$C$11:$D$13,2,FALSE)*(VLOOKUP('Matriz Nº2 Análisis'!D964,'Tabla 2-3-4-5'!$C$11:$D$13,2,FALSE)))&gt;5,"ALTO","MEDIO")),"")</f>
        <v/>
      </c>
      <c r="F964" s="121" t="str">
        <f>IF(B964&lt;&gt;"",'Matriz Nº1 Identificación'!E964,"")</f>
        <v/>
      </c>
      <c r="G964" s="127"/>
      <c r="H964" s="127"/>
      <c r="I964" s="120" t="str">
        <f>IFERROR(IF((VLOOKUP(G964,'Tabla 2-3-4-5'!$C$11:$D$13,2,FALSE)*(VLOOKUP('Matriz Nº2 Análisis'!H964,'Tabla 2-3-4-5'!$C$11:$D$13,2,FALSE)))&lt;3,"BAJO",IF((VLOOKUP(G964,'Tabla 2-3-4-5'!$C$11:$D$13,2,FALSE)*(VLOOKUP('Matriz Nº2 Análisis'!H964,'Tabla 2-3-4-5'!$C$11:$D$13,2,FALSE)))&gt;5,"ALTO","MEDIO")),"")</f>
        <v/>
      </c>
      <c r="J964" s="2"/>
      <c r="K964" s="3"/>
      <c r="N964" s="3"/>
      <c r="O964" s="3"/>
      <c r="P964" s="3"/>
      <c r="Q964" s="3"/>
      <c r="R964" s="3"/>
      <c r="S964" s="3"/>
      <c r="T964" s="3"/>
      <c r="U964" s="3"/>
      <c r="V964" s="3"/>
      <c r="W964" s="3"/>
      <c r="X964" s="3"/>
      <c r="Y964" s="3"/>
      <c r="Z964" s="3"/>
      <c r="AA964" s="3"/>
      <c r="AB964" s="3"/>
      <c r="AC964" s="3"/>
    </row>
    <row r="965" spans="1:29" ht="83.25" customHeight="1" x14ac:dyDescent="0.35">
      <c r="A965" s="119" t="str">
        <f>'Matriz Nº1 Identificación'!A965</f>
        <v>107. 2</v>
      </c>
      <c r="B965" s="120" t="str">
        <f>IF('Matriz Nº1 Identificación'!B965&lt;&gt;"",'Matriz Nº1 Identificación'!F965,"")</f>
        <v/>
      </c>
      <c r="C965" s="127"/>
      <c r="D965" s="127"/>
      <c r="E965" s="120" t="str">
        <f>IFERROR(IF((VLOOKUP(C965,'Tabla 2-3-4-5'!$C$11:$D$13,2,FALSE)*(VLOOKUP('Matriz Nº2 Análisis'!D965,'Tabla 2-3-4-5'!$C$11:$D$13,2,FALSE)))&lt;3,"BAJO",IF((VLOOKUP(C965,'Tabla 2-3-4-5'!$C$11:$D$13,2,FALSE)*(VLOOKUP('Matriz Nº2 Análisis'!D965,'Tabla 2-3-4-5'!$C$11:$D$13,2,FALSE)))&gt;5,"ALTO","MEDIO")),"")</f>
        <v/>
      </c>
      <c r="F965" s="121" t="str">
        <f>IF(B965&lt;&gt;"",'Matriz Nº1 Identificación'!E965,"")</f>
        <v/>
      </c>
      <c r="G965" s="127"/>
      <c r="H965" s="127"/>
      <c r="I965" s="120" t="str">
        <f>IFERROR(IF((VLOOKUP(G965,'Tabla 2-3-4-5'!$C$11:$D$13,2,FALSE)*(VLOOKUP('Matriz Nº2 Análisis'!H965,'Tabla 2-3-4-5'!$C$11:$D$13,2,FALSE)))&lt;3,"BAJO",IF((VLOOKUP(G965,'Tabla 2-3-4-5'!$C$11:$D$13,2,FALSE)*(VLOOKUP('Matriz Nº2 Análisis'!H965,'Tabla 2-3-4-5'!$C$11:$D$13,2,FALSE)))&gt;5,"ALTO","MEDIO")),"")</f>
        <v/>
      </c>
      <c r="J965" s="2"/>
      <c r="K965" s="3"/>
      <c r="N965" s="3"/>
      <c r="O965" s="3"/>
      <c r="P965" s="3"/>
      <c r="Q965" s="3"/>
      <c r="R965" s="3"/>
      <c r="S965" s="3"/>
      <c r="T965" s="3"/>
      <c r="U965" s="3"/>
      <c r="V965" s="3"/>
      <c r="W965" s="3"/>
      <c r="X965" s="3"/>
      <c r="Y965" s="3"/>
      <c r="Z965" s="3"/>
      <c r="AA965" s="3"/>
      <c r="AB965" s="3"/>
      <c r="AC965" s="3"/>
    </row>
    <row r="966" spans="1:29" ht="83.25" customHeight="1" x14ac:dyDescent="0.35">
      <c r="A966" s="119" t="str">
        <f>'Matriz Nº1 Identificación'!A966</f>
        <v>107. 3</v>
      </c>
      <c r="B966" s="120" t="str">
        <f>IF('Matriz Nº1 Identificación'!B966&lt;&gt;"",'Matriz Nº1 Identificación'!F966,"")</f>
        <v/>
      </c>
      <c r="C966" s="127"/>
      <c r="D966" s="127"/>
      <c r="E966" s="120" t="str">
        <f>IFERROR(IF((VLOOKUP(C966,'Tabla 2-3-4-5'!$C$11:$D$13,2,FALSE)*(VLOOKUP('Matriz Nº2 Análisis'!D966,'Tabla 2-3-4-5'!$C$11:$D$13,2,FALSE)))&lt;3,"BAJO",IF((VLOOKUP(C966,'Tabla 2-3-4-5'!$C$11:$D$13,2,FALSE)*(VLOOKUP('Matriz Nº2 Análisis'!D966,'Tabla 2-3-4-5'!$C$11:$D$13,2,FALSE)))&gt;5,"ALTO","MEDIO")),"")</f>
        <v/>
      </c>
      <c r="F966" s="121" t="str">
        <f>IF(B966&lt;&gt;"",'Matriz Nº1 Identificación'!E966,"")</f>
        <v/>
      </c>
      <c r="G966" s="127"/>
      <c r="H966" s="127"/>
      <c r="I966" s="120" t="str">
        <f>IFERROR(IF((VLOOKUP(G966,'Tabla 2-3-4-5'!$C$11:$D$13,2,FALSE)*(VLOOKUP('Matriz Nº2 Análisis'!H966,'Tabla 2-3-4-5'!$C$11:$D$13,2,FALSE)))&lt;3,"BAJO",IF((VLOOKUP(G966,'Tabla 2-3-4-5'!$C$11:$D$13,2,FALSE)*(VLOOKUP('Matriz Nº2 Análisis'!H966,'Tabla 2-3-4-5'!$C$11:$D$13,2,FALSE)))&gt;5,"ALTO","MEDIO")),"")</f>
        <v/>
      </c>
      <c r="J966" s="2"/>
      <c r="K966" s="3"/>
      <c r="N966" s="3"/>
      <c r="O966" s="3"/>
      <c r="P966" s="3"/>
      <c r="Q966" s="3"/>
      <c r="R966" s="3"/>
      <c r="S966" s="3"/>
      <c r="T966" s="3"/>
      <c r="U966" s="3"/>
      <c r="V966" s="3"/>
      <c r="W966" s="3"/>
      <c r="X966" s="3"/>
      <c r="Y966" s="3"/>
      <c r="Z966" s="3"/>
      <c r="AA966" s="3"/>
      <c r="AB966" s="3"/>
      <c r="AC966" s="3"/>
    </row>
    <row r="967" spans="1:29" ht="83.25" customHeight="1" x14ac:dyDescent="0.35">
      <c r="A967" s="119" t="str">
        <f>'Matriz Nº1 Identificación'!A967</f>
        <v>107. 4</v>
      </c>
      <c r="B967" s="120" t="str">
        <f>IF('Matriz Nº1 Identificación'!B967&lt;&gt;"",'Matriz Nº1 Identificación'!F967,"")</f>
        <v/>
      </c>
      <c r="C967" s="127"/>
      <c r="D967" s="127"/>
      <c r="E967" s="120" t="str">
        <f>IFERROR(IF((VLOOKUP(C967,'Tabla 2-3-4-5'!$C$11:$D$13,2,FALSE)*(VLOOKUP('Matriz Nº2 Análisis'!D967,'Tabla 2-3-4-5'!$C$11:$D$13,2,FALSE)))&lt;3,"BAJO",IF((VLOOKUP(C967,'Tabla 2-3-4-5'!$C$11:$D$13,2,FALSE)*(VLOOKUP('Matriz Nº2 Análisis'!D967,'Tabla 2-3-4-5'!$C$11:$D$13,2,FALSE)))&gt;5,"ALTO","MEDIO")),"")</f>
        <v/>
      </c>
      <c r="F967" s="121" t="str">
        <f>IF(B967&lt;&gt;"",'Matriz Nº1 Identificación'!E967,"")</f>
        <v/>
      </c>
      <c r="G967" s="127"/>
      <c r="H967" s="127"/>
      <c r="I967" s="120" t="str">
        <f>IFERROR(IF((VLOOKUP(G967,'Tabla 2-3-4-5'!$C$11:$D$13,2,FALSE)*(VLOOKUP('Matriz Nº2 Análisis'!H967,'Tabla 2-3-4-5'!$C$11:$D$13,2,FALSE)))&lt;3,"BAJO",IF((VLOOKUP(G967,'Tabla 2-3-4-5'!$C$11:$D$13,2,FALSE)*(VLOOKUP('Matriz Nº2 Análisis'!H967,'Tabla 2-3-4-5'!$C$11:$D$13,2,FALSE)))&gt;5,"ALTO","MEDIO")),"")</f>
        <v/>
      </c>
      <c r="J967" s="2"/>
      <c r="K967" s="3"/>
      <c r="N967" s="3"/>
      <c r="O967" s="3"/>
      <c r="P967" s="3"/>
      <c r="Q967" s="3"/>
      <c r="R967" s="3"/>
      <c r="S967" s="3"/>
      <c r="T967" s="3"/>
      <c r="U967" s="3"/>
      <c r="V967" s="3"/>
      <c r="W967" s="3"/>
      <c r="X967" s="3"/>
      <c r="Y967" s="3"/>
      <c r="Z967" s="3"/>
      <c r="AA967" s="3"/>
      <c r="AB967" s="3"/>
      <c r="AC967" s="3"/>
    </row>
    <row r="968" spans="1:29" ht="83.25" customHeight="1" x14ac:dyDescent="0.35">
      <c r="A968" s="119" t="str">
        <f>'Matriz Nº1 Identificación'!A968</f>
        <v>107. 5</v>
      </c>
      <c r="B968" s="120" t="str">
        <f>IF('Matriz Nº1 Identificación'!B968&lt;&gt;"",'Matriz Nº1 Identificación'!F968,"")</f>
        <v/>
      </c>
      <c r="C968" s="127"/>
      <c r="D968" s="127"/>
      <c r="E968" s="120" t="str">
        <f>IFERROR(IF((VLOOKUP(C968,'Tabla 2-3-4-5'!$C$11:$D$13,2,FALSE)*(VLOOKUP('Matriz Nº2 Análisis'!D968,'Tabla 2-3-4-5'!$C$11:$D$13,2,FALSE)))&lt;3,"BAJO",IF((VLOOKUP(C968,'Tabla 2-3-4-5'!$C$11:$D$13,2,FALSE)*(VLOOKUP('Matriz Nº2 Análisis'!D968,'Tabla 2-3-4-5'!$C$11:$D$13,2,FALSE)))&gt;5,"ALTO","MEDIO")),"")</f>
        <v/>
      </c>
      <c r="F968" s="121" t="str">
        <f>IF(B968&lt;&gt;"",'Matriz Nº1 Identificación'!E968,"")</f>
        <v/>
      </c>
      <c r="G968" s="127"/>
      <c r="H968" s="127"/>
      <c r="I968" s="120" t="str">
        <f>IFERROR(IF((VLOOKUP(G968,'Tabla 2-3-4-5'!$C$11:$D$13,2,FALSE)*(VLOOKUP('Matriz Nº2 Análisis'!H968,'Tabla 2-3-4-5'!$C$11:$D$13,2,FALSE)))&lt;3,"BAJO",IF((VLOOKUP(G968,'Tabla 2-3-4-5'!$C$11:$D$13,2,FALSE)*(VLOOKUP('Matriz Nº2 Análisis'!H968,'Tabla 2-3-4-5'!$C$11:$D$13,2,FALSE)))&gt;5,"ALTO","MEDIO")),"")</f>
        <v/>
      </c>
      <c r="J968" s="2"/>
      <c r="K968" s="3"/>
      <c r="N968" s="3"/>
      <c r="O968" s="3"/>
      <c r="P968" s="3"/>
      <c r="Q968" s="3"/>
      <c r="R968" s="3"/>
      <c r="S968" s="3"/>
      <c r="T968" s="3"/>
      <c r="U968" s="3"/>
      <c r="V968" s="3"/>
      <c r="W968" s="3"/>
      <c r="X968" s="3"/>
      <c r="Y968" s="3"/>
      <c r="Z968" s="3"/>
      <c r="AA968" s="3"/>
      <c r="AB968" s="3"/>
      <c r="AC968" s="3"/>
    </row>
    <row r="969" spans="1:29" ht="83.25" customHeight="1" x14ac:dyDescent="0.35">
      <c r="A969" s="119" t="str">
        <f>'Matriz Nº1 Identificación'!A969</f>
        <v>107. 6</v>
      </c>
      <c r="B969" s="120" t="str">
        <f>IF('Matriz Nº1 Identificación'!B969&lt;&gt;"",'Matriz Nº1 Identificación'!F969,"")</f>
        <v/>
      </c>
      <c r="C969" s="127"/>
      <c r="D969" s="127"/>
      <c r="E969" s="120" t="str">
        <f>IFERROR(IF((VLOOKUP(C969,'Tabla 2-3-4-5'!$C$11:$D$13,2,FALSE)*(VLOOKUP('Matriz Nº2 Análisis'!D969,'Tabla 2-3-4-5'!$C$11:$D$13,2,FALSE)))&lt;3,"BAJO",IF((VLOOKUP(C969,'Tabla 2-3-4-5'!$C$11:$D$13,2,FALSE)*(VLOOKUP('Matriz Nº2 Análisis'!D969,'Tabla 2-3-4-5'!$C$11:$D$13,2,FALSE)))&gt;5,"ALTO","MEDIO")),"")</f>
        <v/>
      </c>
      <c r="F969" s="121" t="str">
        <f>IF(B969&lt;&gt;"",'Matriz Nº1 Identificación'!E969,"")</f>
        <v/>
      </c>
      <c r="G969" s="127"/>
      <c r="H969" s="127"/>
      <c r="I969" s="120" t="str">
        <f>IFERROR(IF((VLOOKUP(G969,'Tabla 2-3-4-5'!$C$11:$D$13,2,FALSE)*(VLOOKUP('Matriz Nº2 Análisis'!H969,'Tabla 2-3-4-5'!$C$11:$D$13,2,FALSE)))&lt;3,"BAJO",IF((VLOOKUP(G969,'Tabla 2-3-4-5'!$C$11:$D$13,2,FALSE)*(VLOOKUP('Matriz Nº2 Análisis'!H969,'Tabla 2-3-4-5'!$C$11:$D$13,2,FALSE)))&gt;5,"ALTO","MEDIO")),"")</f>
        <v/>
      </c>
      <c r="J969" s="2"/>
      <c r="K969" s="3"/>
      <c r="N969" s="3"/>
      <c r="O969" s="3"/>
      <c r="P969" s="3"/>
      <c r="Q969" s="3"/>
      <c r="R969" s="3"/>
      <c r="S969" s="3"/>
      <c r="T969" s="3"/>
      <c r="U969" s="3"/>
      <c r="V969" s="3"/>
      <c r="W969" s="3"/>
      <c r="X969" s="3"/>
      <c r="Y969" s="3"/>
      <c r="Z969" s="3"/>
      <c r="AA969" s="3"/>
      <c r="AB969" s="3"/>
      <c r="AC969" s="3"/>
    </row>
    <row r="970" spans="1:29" ht="83.25" customHeight="1" thickBot="1" x14ac:dyDescent="0.4">
      <c r="A970" s="119" t="str">
        <f>'Matriz Nº1 Identificación'!A970</f>
        <v>107. 7</v>
      </c>
      <c r="B970" s="120" t="str">
        <f>IF('Matriz Nº1 Identificación'!B970&lt;&gt;"",'Matriz Nº1 Identificación'!F970,"")</f>
        <v/>
      </c>
      <c r="C970" s="127"/>
      <c r="D970" s="127"/>
      <c r="E970" s="120" t="str">
        <f>IFERROR(IF((VLOOKUP(C970,'Tabla 2-3-4-5'!$C$11:$D$13,2,FALSE)*(VLOOKUP('Matriz Nº2 Análisis'!D970,'Tabla 2-3-4-5'!$C$11:$D$13,2,FALSE)))&lt;3,"BAJO",IF((VLOOKUP(C970,'Tabla 2-3-4-5'!$C$11:$D$13,2,FALSE)*(VLOOKUP('Matriz Nº2 Análisis'!D970,'Tabla 2-3-4-5'!$C$11:$D$13,2,FALSE)))&gt;5,"ALTO","MEDIO")),"")</f>
        <v/>
      </c>
      <c r="F970" s="121" t="str">
        <f>IF(B970&lt;&gt;"",'Matriz Nº1 Identificación'!E970,"")</f>
        <v/>
      </c>
      <c r="G970" s="127"/>
      <c r="H970" s="127"/>
      <c r="I970" s="120" t="str">
        <f>IFERROR(IF((VLOOKUP(G970,'Tabla 2-3-4-5'!$C$11:$D$13,2,FALSE)*(VLOOKUP('Matriz Nº2 Análisis'!H970,'Tabla 2-3-4-5'!$C$11:$D$13,2,FALSE)))&lt;3,"BAJO",IF((VLOOKUP(G970,'Tabla 2-3-4-5'!$C$11:$D$13,2,FALSE)*(VLOOKUP('Matriz Nº2 Análisis'!H970,'Tabla 2-3-4-5'!$C$11:$D$13,2,FALSE)))&gt;5,"ALTO","MEDIO")),"")</f>
        <v/>
      </c>
      <c r="J970" s="2"/>
      <c r="K970" s="3"/>
      <c r="N970" s="3"/>
      <c r="O970" s="3"/>
      <c r="P970" s="3"/>
      <c r="Q970" s="3"/>
      <c r="R970" s="3"/>
      <c r="S970" s="3"/>
      <c r="T970" s="3"/>
      <c r="U970" s="3"/>
      <c r="V970" s="3"/>
      <c r="W970" s="3"/>
      <c r="X970" s="3"/>
      <c r="Y970" s="3"/>
      <c r="Z970" s="3"/>
      <c r="AA970" s="3"/>
      <c r="AB970" s="3"/>
      <c r="AC970" s="3"/>
    </row>
    <row r="971" spans="1:29" ht="39.9" customHeight="1" thickBot="1" x14ac:dyDescent="0.4">
      <c r="A971" s="181" t="str">
        <f>'Matriz Nº1 Identificación'!A971</f>
        <v xml:space="preserve">Objetivo Estratégico: </v>
      </c>
      <c r="B971" s="477">
        <f>+'Matriz Nº1 Identificación'!B971:H971</f>
        <v>0</v>
      </c>
      <c r="C971" s="478"/>
      <c r="D971" s="478"/>
      <c r="E971" s="478"/>
      <c r="F971" s="478"/>
      <c r="G971" s="478"/>
      <c r="H971" s="478"/>
      <c r="I971" s="479"/>
      <c r="J971" s="117"/>
    </row>
    <row r="972" spans="1:29" ht="39.9" customHeight="1" x14ac:dyDescent="0.35">
      <c r="A972" s="182" t="str">
        <f>'Matriz Nº1 Identificación'!A972</f>
        <v>Objetivo táctico</v>
      </c>
      <c r="B972" s="480" t="str">
        <f>+'Matriz Nº1 Identificación'!B972:H972</f>
        <v xml:space="preserve">108. </v>
      </c>
      <c r="C972" s="481"/>
      <c r="D972" s="481"/>
      <c r="E972" s="481"/>
      <c r="F972" s="481"/>
      <c r="G972" s="481"/>
      <c r="H972" s="481"/>
      <c r="I972" s="482"/>
      <c r="J972" s="117"/>
    </row>
    <row r="973" spans="1:29" ht="83.25" customHeight="1" x14ac:dyDescent="0.35">
      <c r="A973" s="119" t="str">
        <f>'Matriz Nº1 Identificación'!A973</f>
        <v>108. 1</v>
      </c>
      <c r="B973" s="120" t="str">
        <f>IF('Matriz Nº1 Identificación'!B973&lt;&gt;"",'Matriz Nº1 Identificación'!F973,"")</f>
        <v/>
      </c>
      <c r="C973" s="127"/>
      <c r="D973" s="127"/>
      <c r="E973" s="120" t="str">
        <f>IFERROR(IF((VLOOKUP(C973,'Tabla 2-3-4-5'!$C$11:$D$13,2,FALSE)*(VLOOKUP('Matriz Nº2 Análisis'!D973,'Tabla 2-3-4-5'!$C$11:$D$13,2,FALSE)))&lt;3,"BAJO",IF((VLOOKUP(C973,'Tabla 2-3-4-5'!$C$11:$D$13,2,FALSE)*(VLOOKUP('Matriz Nº2 Análisis'!D973,'Tabla 2-3-4-5'!$C$11:$D$13,2,FALSE)))&gt;5,"ALTO","MEDIO")),"")</f>
        <v/>
      </c>
      <c r="F973" s="121" t="str">
        <f>IF(B973&lt;&gt;"",'Matriz Nº1 Identificación'!E973,"")</f>
        <v/>
      </c>
      <c r="G973" s="127"/>
      <c r="H973" s="127"/>
      <c r="I973" s="120" t="str">
        <f>IFERROR(IF((VLOOKUP(G973,'Tabla 2-3-4-5'!$C$11:$D$13,2,FALSE)*(VLOOKUP('Matriz Nº2 Análisis'!H973,'Tabla 2-3-4-5'!$C$11:$D$13,2,FALSE)))&lt;3,"BAJO",IF((VLOOKUP(G973,'Tabla 2-3-4-5'!$C$11:$D$13,2,FALSE)*(VLOOKUP('Matriz Nº2 Análisis'!H973,'Tabla 2-3-4-5'!$C$11:$D$13,2,FALSE)))&gt;5,"ALTO","MEDIO")),"")</f>
        <v/>
      </c>
      <c r="J973" s="2"/>
      <c r="K973" s="3"/>
      <c r="N973" s="3"/>
      <c r="O973" s="3"/>
      <c r="P973" s="3"/>
      <c r="Q973" s="3"/>
      <c r="R973" s="3"/>
      <c r="S973" s="3"/>
      <c r="T973" s="3"/>
      <c r="U973" s="3"/>
      <c r="V973" s="3"/>
      <c r="W973" s="3"/>
      <c r="X973" s="3"/>
      <c r="Y973" s="3"/>
      <c r="Z973" s="3"/>
      <c r="AA973" s="3"/>
      <c r="AB973" s="3"/>
      <c r="AC973" s="3"/>
    </row>
    <row r="974" spans="1:29" ht="83.25" customHeight="1" x14ac:dyDescent="0.35">
      <c r="A974" s="119" t="str">
        <f>'Matriz Nº1 Identificación'!A974</f>
        <v>108. 2</v>
      </c>
      <c r="B974" s="120" t="str">
        <f>IF('Matriz Nº1 Identificación'!B974&lt;&gt;"",'Matriz Nº1 Identificación'!F974,"")</f>
        <v/>
      </c>
      <c r="C974" s="127"/>
      <c r="D974" s="127"/>
      <c r="E974" s="120" t="str">
        <f>IFERROR(IF((VLOOKUP(C974,'Tabla 2-3-4-5'!$C$11:$D$13,2,FALSE)*(VLOOKUP('Matriz Nº2 Análisis'!D974,'Tabla 2-3-4-5'!$C$11:$D$13,2,FALSE)))&lt;3,"BAJO",IF((VLOOKUP(C974,'Tabla 2-3-4-5'!$C$11:$D$13,2,FALSE)*(VLOOKUP('Matriz Nº2 Análisis'!D974,'Tabla 2-3-4-5'!$C$11:$D$13,2,FALSE)))&gt;5,"ALTO","MEDIO")),"")</f>
        <v/>
      </c>
      <c r="F974" s="121" t="str">
        <f>IF(B974&lt;&gt;"",'Matriz Nº1 Identificación'!E974,"")</f>
        <v/>
      </c>
      <c r="G974" s="127"/>
      <c r="H974" s="127"/>
      <c r="I974" s="120" t="str">
        <f>IFERROR(IF((VLOOKUP(G974,'Tabla 2-3-4-5'!$C$11:$D$13,2,FALSE)*(VLOOKUP('Matriz Nº2 Análisis'!H974,'Tabla 2-3-4-5'!$C$11:$D$13,2,FALSE)))&lt;3,"BAJO",IF((VLOOKUP(G974,'Tabla 2-3-4-5'!$C$11:$D$13,2,FALSE)*(VLOOKUP('Matriz Nº2 Análisis'!H974,'Tabla 2-3-4-5'!$C$11:$D$13,2,FALSE)))&gt;5,"ALTO","MEDIO")),"")</f>
        <v/>
      </c>
      <c r="J974" s="2"/>
      <c r="K974" s="3"/>
      <c r="N974" s="3"/>
      <c r="O974" s="3"/>
      <c r="P974" s="3"/>
      <c r="Q974" s="3"/>
      <c r="R974" s="3"/>
      <c r="S974" s="3"/>
      <c r="T974" s="3"/>
      <c r="U974" s="3"/>
      <c r="V974" s="3"/>
      <c r="W974" s="3"/>
      <c r="X974" s="3"/>
      <c r="Y974" s="3"/>
      <c r="Z974" s="3"/>
      <c r="AA974" s="3"/>
      <c r="AB974" s="3"/>
      <c r="AC974" s="3"/>
    </row>
    <row r="975" spans="1:29" ht="83.25" customHeight="1" x14ac:dyDescent="0.35">
      <c r="A975" s="119" t="str">
        <f>'Matriz Nº1 Identificación'!A975</f>
        <v>108. 3</v>
      </c>
      <c r="B975" s="120" t="str">
        <f>IF('Matriz Nº1 Identificación'!B975&lt;&gt;"",'Matriz Nº1 Identificación'!F975,"")</f>
        <v/>
      </c>
      <c r="C975" s="127"/>
      <c r="D975" s="127"/>
      <c r="E975" s="120" t="str">
        <f>IFERROR(IF((VLOOKUP(C975,'Tabla 2-3-4-5'!$C$11:$D$13,2,FALSE)*(VLOOKUP('Matriz Nº2 Análisis'!D975,'Tabla 2-3-4-5'!$C$11:$D$13,2,FALSE)))&lt;3,"BAJO",IF((VLOOKUP(C975,'Tabla 2-3-4-5'!$C$11:$D$13,2,FALSE)*(VLOOKUP('Matriz Nº2 Análisis'!D975,'Tabla 2-3-4-5'!$C$11:$D$13,2,FALSE)))&gt;5,"ALTO","MEDIO")),"")</f>
        <v/>
      </c>
      <c r="F975" s="121" t="str">
        <f>IF(B975&lt;&gt;"",'Matriz Nº1 Identificación'!E975,"")</f>
        <v/>
      </c>
      <c r="G975" s="127"/>
      <c r="H975" s="127"/>
      <c r="I975" s="120" t="str">
        <f>IFERROR(IF((VLOOKUP(G975,'Tabla 2-3-4-5'!$C$11:$D$13,2,FALSE)*(VLOOKUP('Matriz Nº2 Análisis'!H975,'Tabla 2-3-4-5'!$C$11:$D$13,2,FALSE)))&lt;3,"BAJO",IF((VLOOKUP(G975,'Tabla 2-3-4-5'!$C$11:$D$13,2,FALSE)*(VLOOKUP('Matriz Nº2 Análisis'!H975,'Tabla 2-3-4-5'!$C$11:$D$13,2,FALSE)))&gt;5,"ALTO","MEDIO")),"")</f>
        <v/>
      </c>
      <c r="J975" s="2"/>
      <c r="K975" s="3"/>
      <c r="N975" s="3"/>
      <c r="O975" s="3"/>
      <c r="P975" s="3"/>
      <c r="Q975" s="3"/>
      <c r="R975" s="3"/>
      <c r="S975" s="3"/>
      <c r="T975" s="3"/>
      <c r="U975" s="3"/>
      <c r="V975" s="3"/>
      <c r="W975" s="3"/>
      <c r="X975" s="3"/>
      <c r="Y975" s="3"/>
      <c r="Z975" s="3"/>
      <c r="AA975" s="3"/>
      <c r="AB975" s="3"/>
      <c r="AC975" s="3"/>
    </row>
    <row r="976" spans="1:29" ht="83.25" customHeight="1" x14ac:dyDescent="0.35">
      <c r="A976" s="119" t="str">
        <f>'Matriz Nº1 Identificación'!A976</f>
        <v>108. 4</v>
      </c>
      <c r="B976" s="120" t="str">
        <f>IF('Matriz Nº1 Identificación'!B976&lt;&gt;"",'Matriz Nº1 Identificación'!F976,"")</f>
        <v/>
      </c>
      <c r="C976" s="127"/>
      <c r="D976" s="127"/>
      <c r="E976" s="120" t="str">
        <f>IFERROR(IF((VLOOKUP(C976,'Tabla 2-3-4-5'!$C$11:$D$13,2,FALSE)*(VLOOKUP('Matriz Nº2 Análisis'!D976,'Tabla 2-3-4-5'!$C$11:$D$13,2,FALSE)))&lt;3,"BAJO",IF((VLOOKUP(C976,'Tabla 2-3-4-5'!$C$11:$D$13,2,FALSE)*(VLOOKUP('Matriz Nº2 Análisis'!D976,'Tabla 2-3-4-5'!$C$11:$D$13,2,FALSE)))&gt;5,"ALTO","MEDIO")),"")</f>
        <v/>
      </c>
      <c r="F976" s="121" t="str">
        <f>IF(B976&lt;&gt;"",'Matriz Nº1 Identificación'!E976,"")</f>
        <v/>
      </c>
      <c r="G976" s="127"/>
      <c r="H976" s="127"/>
      <c r="I976" s="120" t="str">
        <f>IFERROR(IF((VLOOKUP(G976,'Tabla 2-3-4-5'!$C$11:$D$13,2,FALSE)*(VLOOKUP('Matriz Nº2 Análisis'!H976,'Tabla 2-3-4-5'!$C$11:$D$13,2,FALSE)))&lt;3,"BAJO",IF((VLOOKUP(G976,'Tabla 2-3-4-5'!$C$11:$D$13,2,FALSE)*(VLOOKUP('Matriz Nº2 Análisis'!H976,'Tabla 2-3-4-5'!$C$11:$D$13,2,FALSE)))&gt;5,"ALTO","MEDIO")),"")</f>
        <v/>
      </c>
      <c r="J976" s="2"/>
      <c r="K976" s="3"/>
      <c r="N976" s="3"/>
      <c r="O976" s="3"/>
      <c r="P976" s="3"/>
      <c r="Q976" s="3"/>
      <c r="R976" s="3"/>
      <c r="S976" s="3"/>
      <c r="T976" s="3"/>
      <c r="U976" s="3"/>
      <c r="V976" s="3"/>
      <c r="W976" s="3"/>
      <c r="X976" s="3"/>
      <c r="Y976" s="3"/>
      <c r="Z976" s="3"/>
      <c r="AA976" s="3"/>
      <c r="AB976" s="3"/>
      <c r="AC976" s="3"/>
    </row>
    <row r="977" spans="1:29" ht="83.25" customHeight="1" x14ac:dyDescent="0.35">
      <c r="A977" s="119" t="str">
        <f>'Matriz Nº1 Identificación'!A977</f>
        <v>108. 5</v>
      </c>
      <c r="B977" s="120" t="str">
        <f>IF('Matriz Nº1 Identificación'!B977&lt;&gt;"",'Matriz Nº1 Identificación'!F977,"")</f>
        <v/>
      </c>
      <c r="C977" s="127"/>
      <c r="D977" s="127"/>
      <c r="E977" s="120" t="str">
        <f>IFERROR(IF((VLOOKUP(C977,'Tabla 2-3-4-5'!$C$11:$D$13,2,FALSE)*(VLOOKUP('Matriz Nº2 Análisis'!D977,'Tabla 2-3-4-5'!$C$11:$D$13,2,FALSE)))&lt;3,"BAJO",IF((VLOOKUP(C977,'Tabla 2-3-4-5'!$C$11:$D$13,2,FALSE)*(VLOOKUP('Matriz Nº2 Análisis'!D977,'Tabla 2-3-4-5'!$C$11:$D$13,2,FALSE)))&gt;5,"ALTO","MEDIO")),"")</f>
        <v/>
      </c>
      <c r="F977" s="121" t="str">
        <f>IF(B977&lt;&gt;"",'Matriz Nº1 Identificación'!E977,"")</f>
        <v/>
      </c>
      <c r="G977" s="127"/>
      <c r="H977" s="127"/>
      <c r="I977" s="120" t="str">
        <f>IFERROR(IF((VLOOKUP(G977,'Tabla 2-3-4-5'!$C$11:$D$13,2,FALSE)*(VLOOKUP('Matriz Nº2 Análisis'!H977,'Tabla 2-3-4-5'!$C$11:$D$13,2,FALSE)))&lt;3,"BAJO",IF((VLOOKUP(G977,'Tabla 2-3-4-5'!$C$11:$D$13,2,FALSE)*(VLOOKUP('Matriz Nº2 Análisis'!H977,'Tabla 2-3-4-5'!$C$11:$D$13,2,FALSE)))&gt;5,"ALTO","MEDIO")),"")</f>
        <v/>
      </c>
      <c r="J977" s="2"/>
      <c r="K977" s="3"/>
      <c r="N977" s="3"/>
      <c r="O977" s="3"/>
      <c r="P977" s="3"/>
      <c r="Q977" s="3"/>
      <c r="R977" s="3"/>
      <c r="S977" s="3"/>
      <c r="T977" s="3"/>
      <c r="U977" s="3"/>
      <c r="V977" s="3"/>
      <c r="W977" s="3"/>
      <c r="X977" s="3"/>
      <c r="Y977" s="3"/>
      <c r="Z977" s="3"/>
      <c r="AA977" s="3"/>
      <c r="AB977" s="3"/>
      <c r="AC977" s="3"/>
    </row>
    <row r="978" spans="1:29" ht="83.25" customHeight="1" x14ac:dyDescent="0.35">
      <c r="A978" s="119" t="str">
        <f>'Matriz Nº1 Identificación'!A978</f>
        <v>108. 6</v>
      </c>
      <c r="B978" s="120" t="str">
        <f>IF('Matriz Nº1 Identificación'!B978&lt;&gt;"",'Matriz Nº1 Identificación'!F978,"")</f>
        <v/>
      </c>
      <c r="C978" s="127"/>
      <c r="D978" s="127"/>
      <c r="E978" s="120" t="str">
        <f>IFERROR(IF((VLOOKUP(C978,'Tabla 2-3-4-5'!$C$11:$D$13,2,FALSE)*(VLOOKUP('Matriz Nº2 Análisis'!D978,'Tabla 2-3-4-5'!$C$11:$D$13,2,FALSE)))&lt;3,"BAJO",IF((VLOOKUP(C978,'Tabla 2-3-4-5'!$C$11:$D$13,2,FALSE)*(VLOOKUP('Matriz Nº2 Análisis'!D978,'Tabla 2-3-4-5'!$C$11:$D$13,2,FALSE)))&gt;5,"ALTO","MEDIO")),"")</f>
        <v/>
      </c>
      <c r="F978" s="121" t="str">
        <f>IF(B978&lt;&gt;"",'Matriz Nº1 Identificación'!E978,"")</f>
        <v/>
      </c>
      <c r="G978" s="127"/>
      <c r="H978" s="127"/>
      <c r="I978" s="120" t="str">
        <f>IFERROR(IF((VLOOKUP(G978,'Tabla 2-3-4-5'!$C$11:$D$13,2,FALSE)*(VLOOKUP('Matriz Nº2 Análisis'!H978,'Tabla 2-3-4-5'!$C$11:$D$13,2,FALSE)))&lt;3,"BAJO",IF((VLOOKUP(G978,'Tabla 2-3-4-5'!$C$11:$D$13,2,FALSE)*(VLOOKUP('Matriz Nº2 Análisis'!H978,'Tabla 2-3-4-5'!$C$11:$D$13,2,FALSE)))&gt;5,"ALTO","MEDIO")),"")</f>
        <v/>
      </c>
      <c r="J978" s="2"/>
      <c r="K978" s="3"/>
      <c r="N978" s="3"/>
      <c r="O978" s="3"/>
      <c r="P978" s="3"/>
      <c r="Q978" s="3"/>
      <c r="R978" s="3"/>
      <c r="S978" s="3"/>
      <c r="T978" s="3"/>
      <c r="U978" s="3"/>
      <c r="V978" s="3"/>
      <c r="W978" s="3"/>
      <c r="X978" s="3"/>
      <c r="Y978" s="3"/>
      <c r="Z978" s="3"/>
      <c r="AA978" s="3"/>
      <c r="AB978" s="3"/>
      <c r="AC978" s="3"/>
    </row>
    <row r="979" spans="1:29" ht="83.25" customHeight="1" thickBot="1" x14ac:dyDescent="0.4">
      <c r="A979" s="119" t="str">
        <f>'Matriz Nº1 Identificación'!A979</f>
        <v>108. 7</v>
      </c>
      <c r="B979" s="120" t="str">
        <f>IF('Matriz Nº1 Identificación'!B979&lt;&gt;"",'Matriz Nº1 Identificación'!F979,"")</f>
        <v/>
      </c>
      <c r="C979" s="127"/>
      <c r="D979" s="127"/>
      <c r="E979" s="120" t="str">
        <f>IFERROR(IF((VLOOKUP(C979,'Tabla 2-3-4-5'!$C$11:$D$13,2,FALSE)*(VLOOKUP('Matriz Nº2 Análisis'!D979,'Tabla 2-3-4-5'!$C$11:$D$13,2,FALSE)))&lt;3,"BAJO",IF((VLOOKUP(C979,'Tabla 2-3-4-5'!$C$11:$D$13,2,FALSE)*(VLOOKUP('Matriz Nº2 Análisis'!D979,'Tabla 2-3-4-5'!$C$11:$D$13,2,FALSE)))&gt;5,"ALTO","MEDIO")),"")</f>
        <v/>
      </c>
      <c r="F979" s="121" t="str">
        <f>IF(B979&lt;&gt;"",'Matriz Nº1 Identificación'!E979,"")</f>
        <v/>
      </c>
      <c r="G979" s="127"/>
      <c r="H979" s="127"/>
      <c r="I979" s="120" t="str">
        <f>IFERROR(IF((VLOOKUP(G979,'Tabla 2-3-4-5'!$C$11:$D$13,2,FALSE)*(VLOOKUP('Matriz Nº2 Análisis'!H979,'Tabla 2-3-4-5'!$C$11:$D$13,2,FALSE)))&lt;3,"BAJO",IF((VLOOKUP(G979,'Tabla 2-3-4-5'!$C$11:$D$13,2,FALSE)*(VLOOKUP('Matriz Nº2 Análisis'!H979,'Tabla 2-3-4-5'!$C$11:$D$13,2,FALSE)))&gt;5,"ALTO","MEDIO")),"")</f>
        <v/>
      </c>
      <c r="J979" s="2"/>
      <c r="K979" s="3"/>
      <c r="N979" s="3"/>
      <c r="O979" s="3"/>
      <c r="P979" s="3"/>
      <c r="Q979" s="3"/>
      <c r="R979" s="3"/>
      <c r="S979" s="3"/>
      <c r="T979" s="3"/>
      <c r="U979" s="3"/>
      <c r="V979" s="3"/>
      <c r="W979" s="3"/>
      <c r="X979" s="3"/>
      <c r="Y979" s="3"/>
      <c r="Z979" s="3"/>
      <c r="AA979" s="3"/>
      <c r="AB979" s="3"/>
      <c r="AC979" s="3"/>
    </row>
    <row r="980" spans="1:29" ht="39.9" customHeight="1" thickBot="1" x14ac:dyDescent="0.4">
      <c r="A980" s="181" t="str">
        <f>'Matriz Nº1 Identificación'!A980</f>
        <v xml:space="preserve">Objetivo Estratégico: </v>
      </c>
      <c r="B980" s="477">
        <f>+'Matriz Nº1 Identificación'!B980:H980</f>
        <v>0</v>
      </c>
      <c r="C980" s="478"/>
      <c r="D980" s="478"/>
      <c r="E980" s="478"/>
      <c r="F980" s="478"/>
      <c r="G980" s="478"/>
      <c r="H980" s="478"/>
      <c r="I980" s="479"/>
      <c r="J980" s="117"/>
    </row>
    <row r="981" spans="1:29" ht="39.9" customHeight="1" x14ac:dyDescent="0.35">
      <c r="A981" s="182" t="str">
        <f>'Matriz Nº1 Identificación'!A981</f>
        <v>Objetivo táctico</v>
      </c>
      <c r="B981" s="480" t="str">
        <f>+'Matriz Nº1 Identificación'!B981:H981</f>
        <v xml:space="preserve">109. </v>
      </c>
      <c r="C981" s="481"/>
      <c r="D981" s="481"/>
      <c r="E981" s="481"/>
      <c r="F981" s="481"/>
      <c r="G981" s="481"/>
      <c r="H981" s="481"/>
      <c r="I981" s="482"/>
      <c r="J981" s="117"/>
    </row>
    <row r="982" spans="1:29" ht="83.25" customHeight="1" x14ac:dyDescent="0.35">
      <c r="A982" s="119" t="str">
        <f>'Matriz Nº1 Identificación'!A982</f>
        <v>109. 1</v>
      </c>
      <c r="B982" s="120" t="str">
        <f>IF('Matriz Nº1 Identificación'!B982&lt;&gt;"",'Matriz Nº1 Identificación'!F982,"")</f>
        <v/>
      </c>
      <c r="C982" s="127"/>
      <c r="D982" s="127"/>
      <c r="E982" s="120" t="str">
        <f>IFERROR(IF((VLOOKUP(C982,'Tabla 2-3-4-5'!$C$11:$D$13,2,FALSE)*(VLOOKUP('Matriz Nº2 Análisis'!D982,'Tabla 2-3-4-5'!$C$11:$D$13,2,FALSE)))&lt;3,"BAJO",IF((VLOOKUP(C982,'Tabla 2-3-4-5'!$C$11:$D$13,2,FALSE)*(VLOOKUP('Matriz Nº2 Análisis'!D982,'Tabla 2-3-4-5'!$C$11:$D$13,2,FALSE)))&gt;5,"ALTO","MEDIO")),"")</f>
        <v/>
      </c>
      <c r="F982" s="121" t="str">
        <f>IF(B982&lt;&gt;"",'Matriz Nº1 Identificación'!E982,"")</f>
        <v/>
      </c>
      <c r="G982" s="127"/>
      <c r="H982" s="127"/>
      <c r="I982" s="120" t="str">
        <f>IFERROR(IF((VLOOKUP(G982,'Tabla 2-3-4-5'!$C$11:$D$13,2,FALSE)*(VLOOKUP('Matriz Nº2 Análisis'!H982,'Tabla 2-3-4-5'!$C$11:$D$13,2,FALSE)))&lt;3,"BAJO",IF((VLOOKUP(G982,'Tabla 2-3-4-5'!$C$11:$D$13,2,FALSE)*(VLOOKUP('Matriz Nº2 Análisis'!H982,'Tabla 2-3-4-5'!$C$11:$D$13,2,FALSE)))&gt;5,"ALTO","MEDIO")),"")</f>
        <v/>
      </c>
      <c r="J982" s="2"/>
      <c r="K982" s="3"/>
      <c r="N982" s="3"/>
      <c r="O982" s="3"/>
      <c r="P982" s="3"/>
      <c r="Q982" s="3"/>
      <c r="R982" s="3"/>
      <c r="S982" s="3"/>
      <c r="T982" s="3"/>
      <c r="U982" s="3"/>
      <c r="V982" s="3"/>
      <c r="W982" s="3"/>
      <c r="X982" s="3"/>
      <c r="Y982" s="3"/>
      <c r="Z982" s="3"/>
      <c r="AA982" s="3"/>
      <c r="AB982" s="3"/>
      <c r="AC982" s="3"/>
    </row>
    <row r="983" spans="1:29" ht="83.25" customHeight="1" x14ac:dyDescent="0.35">
      <c r="A983" s="119" t="str">
        <f>'Matriz Nº1 Identificación'!A983</f>
        <v>109. 2</v>
      </c>
      <c r="B983" s="120" t="str">
        <f>IF('Matriz Nº1 Identificación'!B983&lt;&gt;"",'Matriz Nº1 Identificación'!F983,"")</f>
        <v/>
      </c>
      <c r="C983" s="127"/>
      <c r="D983" s="127"/>
      <c r="E983" s="120" t="str">
        <f>IFERROR(IF((VLOOKUP(C983,'Tabla 2-3-4-5'!$C$11:$D$13,2,FALSE)*(VLOOKUP('Matriz Nº2 Análisis'!D983,'Tabla 2-3-4-5'!$C$11:$D$13,2,FALSE)))&lt;3,"BAJO",IF((VLOOKUP(C983,'Tabla 2-3-4-5'!$C$11:$D$13,2,FALSE)*(VLOOKUP('Matriz Nº2 Análisis'!D983,'Tabla 2-3-4-5'!$C$11:$D$13,2,FALSE)))&gt;5,"ALTO","MEDIO")),"")</f>
        <v/>
      </c>
      <c r="F983" s="121" t="str">
        <f>IF(B983&lt;&gt;"",'Matriz Nº1 Identificación'!E983,"")</f>
        <v/>
      </c>
      <c r="G983" s="127"/>
      <c r="H983" s="127"/>
      <c r="I983" s="120" t="str">
        <f>IFERROR(IF((VLOOKUP(G983,'Tabla 2-3-4-5'!$C$11:$D$13,2,FALSE)*(VLOOKUP('Matriz Nº2 Análisis'!H983,'Tabla 2-3-4-5'!$C$11:$D$13,2,FALSE)))&lt;3,"BAJO",IF((VLOOKUP(G983,'Tabla 2-3-4-5'!$C$11:$D$13,2,FALSE)*(VLOOKUP('Matriz Nº2 Análisis'!H983,'Tabla 2-3-4-5'!$C$11:$D$13,2,FALSE)))&gt;5,"ALTO","MEDIO")),"")</f>
        <v/>
      </c>
      <c r="J983" s="2"/>
      <c r="K983" s="3"/>
      <c r="N983" s="3"/>
      <c r="O983" s="3"/>
      <c r="P983" s="3"/>
      <c r="Q983" s="3"/>
      <c r="R983" s="3"/>
      <c r="S983" s="3"/>
      <c r="T983" s="3"/>
      <c r="U983" s="3"/>
      <c r="V983" s="3"/>
      <c r="W983" s="3"/>
      <c r="X983" s="3"/>
      <c r="Y983" s="3"/>
      <c r="Z983" s="3"/>
      <c r="AA983" s="3"/>
      <c r="AB983" s="3"/>
      <c r="AC983" s="3"/>
    </row>
    <row r="984" spans="1:29" ht="83.25" customHeight="1" x14ac:dyDescent="0.35">
      <c r="A984" s="119" t="str">
        <f>'Matriz Nº1 Identificación'!A984</f>
        <v>109. 3</v>
      </c>
      <c r="B984" s="120" t="str">
        <f>IF('Matriz Nº1 Identificación'!B984&lt;&gt;"",'Matriz Nº1 Identificación'!F984,"")</f>
        <v/>
      </c>
      <c r="C984" s="127"/>
      <c r="D984" s="127"/>
      <c r="E984" s="120" t="str">
        <f>IFERROR(IF((VLOOKUP(C984,'Tabla 2-3-4-5'!$C$11:$D$13,2,FALSE)*(VLOOKUP('Matriz Nº2 Análisis'!D984,'Tabla 2-3-4-5'!$C$11:$D$13,2,FALSE)))&lt;3,"BAJO",IF((VLOOKUP(C984,'Tabla 2-3-4-5'!$C$11:$D$13,2,FALSE)*(VLOOKUP('Matriz Nº2 Análisis'!D984,'Tabla 2-3-4-5'!$C$11:$D$13,2,FALSE)))&gt;5,"ALTO","MEDIO")),"")</f>
        <v/>
      </c>
      <c r="F984" s="121" t="str">
        <f>IF(B984&lt;&gt;"",'Matriz Nº1 Identificación'!E984,"")</f>
        <v/>
      </c>
      <c r="G984" s="127"/>
      <c r="H984" s="127"/>
      <c r="I984" s="120" t="str">
        <f>IFERROR(IF((VLOOKUP(G984,'Tabla 2-3-4-5'!$C$11:$D$13,2,FALSE)*(VLOOKUP('Matriz Nº2 Análisis'!H984,'Tabla 2-3-4-5'!$C$11:$D$13,2,FALSE)))&lt;3,"BAJO",IF((VLOOKUP(G984,'Tabla 2-3-4-5'!$C$11:$D$13,2,FALSE)*(VLOOKUP('Matriz Nº2 Análisis'!H984,'Tabla 2-3-4-5'!$C$11:$D$13,2,FALSE)))&gt;5,"ALTO","MEDIO")),"")</f>
        <v/>
      </c>
      <c r="J984" s="2"/>
      <c r="K984" s="3"/>
      <c r="N984" s="3"/>
      <c r="O984" s="3"/>
      <c r="P984" s="3"/>
      <c r="Q984" s="3"/>
      <c r="R984" s="3"/>
      <c r="S984" s="3"/>
      <c r="T984" s="3"/>
      <c r="U984" s="3"/>
      <c r="V984" s="3"/>
      <c r="W984" s="3"/>
      <c r="X984" s="3"/>
      <c r="Y984" s="3"/>
      <c r="Z984" s="3"/>
      <c r="AA984" s="3"/>
      <c r="AB984" s="3"/>
      <c r="AC984" s="3"/>
    </row>
    <row r="985" spans="1:29" ht="83.25" customHeight="1" x14ac:dyDescent="0.35">
      <c r="A985" s="119" t="str">
        <f>'Matriz Nº1 Identificación'!A985</f>
        <v>109. 4</v>
      </c>
      <c r="B985" s="120" t="str">
        <f>IF('Matriz Nº1 Identificación'!B985&lt;&gt;"",'Matriz Nº1 Identificación'!F985,"")</f>
        <v/>
      </c>
      <c r="C985" s="127"/>
      <c r="D985" s="127"/>
      <c r="E985" s="120" t="str">
        <f>IFERROR(IF((VLOOKUP(C985,'Tabla 2-3-4-5'!$C$11:$D$13,2,FALSE)*(VLOOKUP('Matriz Nº2 Análisis'!D985,'Tabla 2-3-4-5'!$C$11:$D$13,2,FALSE)))&lt;3,"BAJO",IF((VLOOKUP(C985,'Tabla 2-3-4-5'!$C$11:$D$13,2,FALSE)*(VLOOKUP('Matriz Nº2 Análisis'!D985,'Tabla 2-3-4-5'!$C$11:$D$13,2,FALSE)))&gt;5,"ALTO","MEDIO")),"")</f>
        <v/>
      </c>
      <c r="F985" s="121" t="str">
        <f>IF(B985&lt;&gt;"",'Matriz Nº1 Identificación'!E985,"")</f>
        <v/>
      </c>
      <c r="G985" s="127"/>
      <c r="H985" s="127"/>
      <c r="I985" s="120" t="str">
        <f>IFERROR(IF((VLOOKUP(G985,'Tabla 2-3-4-5'!$C$11:$D$13,2,FALSE)*(VLOOKUP('Matriz Nº2 Análisis'!H985,'Tabla 2-3-4-5'!$C$11:$D$13,2,FALSE)))&lt;3,"BAJO",IF((VLOOKUP(G985,'Tabla 2-3-4-5'!$C$11:$D$13,2,FALSE)*(VLOOKUP('Matriz Nº2 Análisis'!H985,'Tabla 2-3-4-5'!$C$11:$D$13,2,FALSE)))&gt;5,"ALTO","MEDIO")),"")</f>
        <v/>
      </c>
      <c r="J985" s="2"/>
      <c r="K985" s="3"/>
      <c r="N985" s="3"/>
      <c r="O985" s="3"/>
      <c r="P985" s="3"/>
      <c r="Q985" s="3"/>
      <c r="R985" s="3"/>
      <c r="S985" s="3"/>
      <c r="T985" s="3"/>
      <c r="U985" s="3"/>
      <c r="V985" s="3"/>
      <c r="W985" s="3"/>
      <c r="X985" s="3"/>
      <c r="Y985" s="3"/>
      <c r="Z985" s="3"/>
      <c r="AA985" s="3"/>
      <c r="AB985" s="3"/>
      <c r="AC985" s="3"/>
    </row>
    <row r="986" spans="1:29" ht="83.25" customHeight="1" x14ac:dyDescent="0.35">
      <c r="A986" s="119" t="str">
        <f>'Matriz Nº1 Identificación'!A986</f>
        <v>109. 5</v>
      </c>
      <c r="B986" s="120" t="str">
        <f>IF('Matriz Nº1 Identificación'!B986&lt;&gt;"",'Matriz Nº1 Identificación'!F986,"")</f>
        <v/>
      </c>
      <c r="C986" s="127"/>
      <c r="D986" s="127"/>
      <c r="E986" s="120" t="str">
        <f>IFERROR(IF((VLOOKUP(C986,'Tabla 2-3-4-5'!$C$11:$D$13,2,FALSE)*(VLOOKUP('Matriz Nº2 Análisis'!D986,'Tabla 2-3-4-5'!$C$11:$D$13,2,FALSE)))&lt;3,"BAJO",IF((VLOOKUP(C986,'Tabla 2-3-4-5'!$C$11:$D$13,2,FALSE)*(VLOOKUP('Matriz Nº2 Análisis'!D986,'Tabla 2-3-4-5'!$C$11:$D$13,2,FALSE)))&gt;5,"ALTO","MEDIO")),"")</f>
        <v/>
      </c>
      <c r="F986" s="121" t="str">
        <f>IF(B986&lt;&gt;"",'Matriz Nº1 Identificación'!E986,"")</f>
        <v/>
      </c>
      <c r="G986" s="127"/>
      <c r="H986" s="127"/>
      <c r="I986" s="120" t="str">
        <f>IFERROR(IF((VLOOKUP(G986,'Tabla 2-3-4-5'!$C$11:$D$13,2,FALSE)*(VLOOKUP('Matriz Nº2 Análisis'!H986,'Tabla 2-3-4-5'!$C$11:$D$13,2,FALSE)))&lt;3,"BAJO",IF((VLOOKUP(G986,'Tabla 2-3-4-5'!$C$11:$D$13,2,FALSE)*(VLOOKUP('Matriz Nº2 Análisis'!H986,'Tabla 2-3-4-5'!$C$11:$D$13,2,FALSE)))&gt;5,"ALTO","MEDIO")),"")</f>
        <v/>
      </c>
      <c r="J986" s="2"/>
      <c r="K986" s="3"/>
      <c r="N986" s="3"/>
      <c r="O986" s="3"/>
      <c r="P986" s="3"/>
      <c r="Q986" s="3"/>
      <c r="R986" s="3"/>
      <c r="S986" s="3"/>
      <c r="T986" s="3"/>
      <c r="U986" s="3"/>
      <c r="V986" s="3"/>
      <c r="W986" s="3"/>
      <c r="X986" s="3"/>
      <c r="Y986" s="3"/>
      <c r="Z986" s="3"/>
      <c r="AA986" s="3"/>
      <c r="AB986" s="3"/>
      <c r="AC986" s="3"/>
    </row>
    <row r="987" spans="1:29" ht="83.25" customHeight="1" x14ac:dyDescent="0.35">
      <c r="A987" s="119" t="str">
        <f>'Matriz Nº1 Identificación'!A987</f>
        <v>109. 6</v>
      </c>
      <c r="B987" s="120" t="str">
        <f>IF('Matriz Nº1 Identificación'!B987&lt;&gt;"",'Matriz Nº1 Identificación'!F987,"")</f>
        <v/>
      </c>
      <c r="C987" s="127"/>
      <c r="D987" s="127"/>
      <c r="E987" s="120" t="str">
        <f>IFERROR(IF((VLOOKUP(C987,'Tabla 2-3-4-5'!$C$11:$D$13,2,FALSE)*(VLOOKUP('Matriz Nº2 Análisis'!D987,'Tabla 2-3-4-5'!$C$11:$D$13,2,FALSE)))&lt;3,"BAJO",IF((VLOOKUP(C987,'Tabla 2-3-4-5'!$C$11:$D$13,2,FALSE)*(VLOOKUP('Matriz Nº2 Análisis'!D987,'Tabla 2-3-4-5'!$C$11:$D$13,2,FALSE)))&gt;5,"ALTO","MEDIO")),"")</f>
        <v/>
      </c>
      <c r="F987" s="121" t="str">
        <f>IF(B987&lt;&gt;"",'Matriz Nº1 Identificación'!E987,"")</f>
        <v/>
      </c>
      <c r="G987" s="127"/>
      <c r="H987" s="127"/>
      <c r="I987" s="120" t="str">
        <f>IFERROR(IF((VLOOKUP(G987,'Tabla 2-3-4-5'!$C$11:$D$13,2,FALSE)*(VLOOKUP('Matriz Nº2 Análisis'!H987,'Tabla 2-3-4-5'!$C$11:$D$13,2,FALSE)))&lt;3,"BAJO",IF((VLOOKUP(G987,'Tabla 2-3-4-5'!$C$11:$D$13,2,FALSE)*(VLOOKUP('Matriz Nº2 Análisis'!H987,'Tabla 2-3-4-5'!$C$11:$D$13,2,FALSE)))&gt;5,"ALTO","MEDIO")),"")</f>
        <v/>
      </c>
      <c r="J987" s="2"/>
      <c r="K987" s="3"/>
      <c r="N987" s="3"/>
      <c r="O987" s="3"/>
      <c r="P987" s="3"/>
      <c r="Q987" s="3"/>
      <c r="R987" s="3"/>
      <c r="S987" s="3"/>
      <c r="T987" s="3"/>
      <c r="U987" s="3"/>
      <c r="V987" s="3"/>
      <c r="W987" s="3"/>
      <c r="X987" s="3"/>
      <c r="Y987" s="3"/>
      <c r="Z987" s="3"/>
      <c r="AA987" s="3"/>
      <c r="AB987" s="3"/>
      <c r="AC987" s="3"/>
    </row>
    <row r="988" spans="1:29" ht="83.25" customHeight="1" thickBot="1" x14ac:dyDescent="0.4">
      <c r="A988" s="119" t="str">
        <f>'Matriz Nº1 Identificación'!A988</f>
        <v>109. 7</v>
      </c>
      <c r="B988" s="120" t="str">
        <f>IF('Matriz Nº1 Identificación'!B988&lt;&gt;"",'Matriz Nº1 Identificación'!F988,"")</f>
        <v/>
      </c>
      <c r="C988" s="127"/>
      <c r="D988" s="127"/>
      <c r="E988" s="120" t="str">
        <f>IFERROR(IF((VLOOKUP(C988,'Tabla 2-3-4-5'!$C$11:$D$13,2,FALSE)*(VLOOKUP('Matriz Nº2 Análisis'!D988,'Tabla 2-3-4-5'!$C$11:$D$13,2,FALSE)))&lt;3,"BAJO",IF((VLOOKUP(C988,'Tabla 2-3-4-5'!$C$11:$D$13,2,FALSE)*(VLOOKUP('Matriz Nº2 Análisis'!D988,'Tabla 2-3-4-5'!$C$11:$D$13,2,FALSE)))&gt;5,"ALTO","MEDIO")),"")</f>
        <v/>
      </c>
      <c r="F988" s="121" t="str">
        <f>IF(B988&lt;&gt;"",'Matriz Nº1 Identificación'!E988,"")</f>
        <v/>
      </c>
      <c r="G988" s="127"/>
      <c r="H988" s="127"/>
      <c r="I988" s="120" t="str">
        <f>IFERROR(IF((VLOOKUP(G988,'Tabla 2-3-4-5'!$C$11:$D$13,2,FALSE)*(VLOOKUP('Matriz Nº2 Análisis'!H988,'Tabla 2-3-4-5'!$C$11:$D$13,2,FALSE)))&lt;3,"BAJO",IF((VLOOKUP(G988,'Tabla 2-3-4-5'!$C$11:$D$13,2,FALSE)*(VLOOKUP('Matriz Nº2 Análisis'!H988,'Tabla 2-3-4-5'!$C$11:$D$13,2,FALSE)))&gt;5,"ALTO","MEDIO")),"")</f>
        <v/>
      </c>
      <c r="J988" s="2"/>
      <c r="K988" s="3"/>
      <c r="N988" s="3"/>
      <c r="O988" s="3"/>
      <c r="P988" s="3"/>
      <c r="Q988" s="3"/>
      <c r="R988" s="3"/>
      <c r="S988" s="3"/>
      <c r="T988" s="3"/>
      <c r="U988" s="3"/>
      <c r="V988" s="3"/>
      <c r="W988" s="3"/>
      <c r="X988" s="3"/>
      <c r="Y988" s="3"/>
      <c r="Z988" s="3"/>
      <c r="AA988" s="3"/>
      <c r="AB988" s="3"/>
      <c r="AC988" s="3"/>
    </row>
    <row r="989" spans="1:29" ht="39.9" customHeight="1" thickBot="1" x14ac:dyDescent="0.4">
      <c r="A989" s="181" t="str">
        <f>'Matriz Nº1 Identificación'!A989</f>
        <v xml:space="preserve">Objetivo Estratégico: </v>
      </c>
      <c r="B989" s="477">
        <f>+'Matriz Nº1 Identificación'!B989:H989</f>
        <v>0</v>
      </c>
      <c r="C989" s="478"/>
      <c r="D989" s="478"/>
      <c r="E989" s="478"/>
      <c r="F989" s="478"/>
      <c r="G989" s="478"/>
      <c r="H989" s="478"/>
      <c r="I989" s="479"/>
      <c r="J989" s="117"/>
    </row>
    <row r="990" spans="1:29" ht="39.9" customHeight="1" x14ac:dyDescent="0.35">
      <c r="A990" s="182" t="str">
        <f>'Matriz Nº1 Identificación'!A990</f>
        <v>Objetivo táctico</v>
      </c>
      <c r="B990" s="480" t="str">
        <f>+'Matriz Nº1 Identificación'!B990:H990</f>
        <v xml:space="preserve">110. </v>
      </c>
      <c r="C990" s="481"/>
      <c r="D990" s="481"/>
      <c r="E990" s="481"/>
      <c r="F990" s="481"/>
      <c r="G990" s="481"/>
      <c r="H990" s="481"/>
      <c r="I990" s="482"/>
      <c r="J990" s="117"/>
    </row>
    <row r="991" spans="1:29" ht="83.25" customHeight="1" x14ac:dyDescent="0.35">
      <c r="A991" s="119" t="str">
        <f>'Matriz Nº1 Identificación'!A991</f>
        <v>110. 1</v>
      </c>
      <c r="B991" s="120" t="str">
        <f>IF('Matriz Nº1 Identificación'!B991&lt;&gt;"",'Matriz Nº1 Identificación'!F991,"")</f>
        <v/>
      </c>
      <c r="C991" s="127"/>
      <c r="D991" s="127"/>
      <c r="E991" s="120" t="str">
        <f>IFERROR(IF((VLOOKUP(C991,'Tabla 2-3-4-5'!$C$11:$D$13,2,FALSE)*(VLOOKUP('Matriz Nº2 Análisis'!D991,'Tabla 2-3-4-5'!$C$11:$D$13,2,FALSE)))&lt;3,"BAJO",IF((VLOOKUP(C991,'Tabla 2-3-4-5'!$C$11:$D$13,2,FALSE)*(VLOOKUP('Matriz Nº2 Análisis'!D991,'Tabla 2-3-4-5'!$C$11:$D$13,2,FALSE)))&gt;5,"ALTO","MEDIO")),"")</f>
        <v/>
      </c>
      <c r="F991" s="121" t="str">
        <f>IF(B991&lt;&gt;"",'Matriz Nº1 Identificación'!E991,"")</f>
        <v/>
      </c>
      <c r="G991" s="127"/>
      <c r="H991" s="127"/>
      <c r="I991" s="120" t="str">
        <f>IFERROR(IF((VLOOKUP(G991,'Tabla 2-3-4-5'!$C$11:$D$13,2,FALSE)*(VLOOKUP('Matriz Nº2 Análisis'!H991,'Tabla 2-3-4-5'!$C$11:$D$13,2,FALSE)))&lt;3,"BAJO",IF((VLOOKUP(G991,'Tabla 2-3-4-5'!$C$11:$D$13,2,FALSE)*(VLOOKUP('Matriz Nº2 Análisis'!H991,'Tabla 2-3-4-5'!$C$11:$D$13,2,FALSE)))&gt;5,"ALTO","MEDIO")),"")</f>
        <v/>
      </c>
      <c r="J991" s="2"/>
      <c r="K991" s="3"/>
      <c r="N991" s="3"/>
      <c r="O991" s="3"/>
      <c r="P991" s="3"/>
      <c r="Q991" s="3"/>
      <c r="R991" s="3"/>
      <c r="S991" s="3"/>
      <c r="T991" s="3"/>
      <c r="U991" s="3"/>
      <c r="V991" s="3"/>
      <c r="W991" s="3"/>
      <c r="X991" s="3"/>
      <c r="Y991" s="3"/>
      <c r="Z991" s="3"/>
      <c r="AA991" s="3"/>
      <c r="AB991" s="3"/>
      <c r="AC991" s="3"/>
    </row>
    <row r="992" spans="1:29" ht="83.25" customHeight="1" x14ac:dyDescent="0.35">
      <c r="A992" s="119" t="str">
        <f>'Matriz Nº1 Identificación'!A992</f>
        <v>110. 2</v>
      </c>
      <c r="B992" s="120" t="str">
        <f>IF('Matriz Nº1 Identificación'!B992&lt;&gt;"",'Matriz Nº1 Identificación'!F992,"")</f>
        <v/>
      </c>
      <c r="C992" s="127"/>
      <c r="D992" s="127"/>
      <c r="E992" s="120" t="str">
        <f>IFERROR(IF((VLOOKUP(C992,'Tabla 2-3-4-5'!$C$11:$D$13,2,FALSE)*(VLOOKUP('Matriz Nº2 Análisis'!D992,'Tabla 2-3-4-5'!$C$11:$D$13,2,FALSE)))&lt;3,"BAJO",IF((VLOOKUP(C992,'Tabla 2-3-4-5'!$C$11:$D$13,2,FALSE)*(VLOOKUP('Matriz Nº2 Análisis'!D992,'Tabla 2-3-4-5'!$C$11:$D$13,2,FALSE)))&gt;5,"ALTO","MEDIO")),"")</f>
        <v/>
      </c>
      <c r="F992" s="121" t="str">
        <f>IF(B992&lt;&gt;"",'Matriz Nº1 Identificación'!E992,"")</f>
        <v/>
      </c>
      <c r="G992" s="127"/>
      <c r="H992" s="127"/>
      <c r="I992" s="120" t="str">
        <f>IFERROR(IF((VLOOKUP(G992,'Tabla 2-3-4-5'!$C$11:$D$13,2,FALSE)*(VLOOKUP('Matriz Nº2 Análisis'!H992,'Tabla 2-3-4-5'!$C$11:$D$13,2,FALSE)))&lt;3,"BAJO",IF((VLOOKUP(G992,'Tabla 2-3-4-5'!$C$11:$D$13,2,FALSE)*(VLOOKUP('Matriz Nº2 Análisis'!H992,'Tabla 2-3-4-5'!$C$11:$D$13,2,FALSE)))&gt;5,"ALTO","MEDIO")),"")</f>
        <v/>
      </c>
      <c r="J992" s="2"/>
      <c r="K992" s="3"/>
      <c r="N992" s="3"/>
      <c r="O992" s="3"/>
      <c r="P992" s="3"/>
      <c r="Q992" s="3"/>
      <c r="R992" s="3"/>
      <c r="S992" s="3"/>
      <c r="T992" s="3"/>
      <c r="U992" s="3"/>
      <c r="V992" s="3"/>
      <c r="W992" s="3"/>
      <c r="X992" s="3"/>
      <c r="Y992" s="3"/>
      <c r="Z992" s="3"/>
      <c r="AA992" s="3"/>
      <c r="AB992" s="3"/>
      <c r="AC992" s="3"/>
    </row>
    <row r="993" spans="1:29" ht="83.25" customHeight="1" x14ac:dyDescent="0.35">
      <c r="A993" s="119" t="str">
        <f>'Matriz Nº1 Identificación'!A993</f>
        <v>110. 3</v>
      </c>
      <c r="B993" s="120" t="str">
        <f>IF('Matriz Nº1 Identificación'!B993&lt;&gt;"",'Matriz Nº1 Identificación'!F993,"")</f>
        <v/>
      </c>
      <c r="C993" s="127"/>
      <c r="D993" s="127"/>
      <c r="E993" s="120" t="str">
        <f>IFERROR(IF((VLOOKUP(C993,'Tabla 2-3-4-5'!$C$11:$D$13,2,FALSE)*(VLOOKUP('Matriz Nº2 Análisis'!D993,'Tabla 2-3-4-5'!$C$11:$D$13,2,FALSE)))&lt;3,"BAJO",IF((VLOOKUP(C993,'Tabla 2-3-4-5'!$C$11:$D$13,2,FALSE)*(VLOOKUP('Matriz Nº2 Análisis'!D993,'Tabla 2-3-4-5'!$C$11:$D$13,2,FALSE)))&gt;5,"ALTO","MEDIO")),"")</f>
        <v/>
      </c>
      <c r="F993" s="121" t="str">
        <f>IF(B993&lt;&gt;"",'Matriz Nº1 Identificación'!E993,"")</f>
        <v/>
      </c>
      <c r="G993" s="127"/>
      <c r="H993" s="127"/>
      <c r="I993" s="120" t="str">
        <f>IFERROR(IF((VLOOKUP(G993,'Tabla 2-3-4-5'!$C$11:$D$13,2,FALSE)*(VLOOKUP('Matriz Nº2 Análisis'!H993,'Tabla 2-3-4-5'!$C$11:$D$13,2,FALSE)))&lt;3,"BAJO",IF((VLOOKUP(G993,'Tabla 2-3-4-5'!$C$11:$D$13,2,FALSE)*(VLOOKUP('Matriz Nº2 Análisis'!H993,'Tabla 2-3-4-5'!$C$11:$D$13,2,FALSE)))&gt;5,"ALTO","MEDIO")),"")</f>
        <v/>
      </c>
      <c r="J993" s="2"/>
      <c r="K993" s="3"/>
      <c r="N993" s="3"/>
      <c r="O993" s="3"/>
      <c r="P993" s="3"/>
      <c r="Q993" s="3"/>
      <c r="R993" s="3"/>
      <c r="S993" s="3"/>
      <c r="T993" s="3"/>
      <c r="U993" s="3"/>
      <c r="V993" s="3"/>
      <c r="W993" s="3"/>
      <c r="X993" s="3"/>
      <c r="Y993" s="3"/>
      <c r="Z993" s="3"/>
      <c r="AA993" s="3"/>
      <c r="AB993" s="3"/>
      <c r="AC993" s="3"/>
    </row>
    <row r="994" spans="1:29" ht="83.25" customHeight="1" x14ac:dyDescent="0.35">
      <c r="A994" s="119" t="str">
        <f>'Matriz Nº1 Identificación'!A994</f>
        <v>110. 4</v>
      </c>
      <c r="B994" s="120" t="str">
        <f>IF('Matriz Nº1 Identificación'!B994&lt;&gt;"",'Matriz Nº1 Identificación'!F994,"")</f>
        <v/>
      </c>
      <c r="C994" s="127"/>
      <c r="D994" s="127"/>
      <c r="E994" s="120" t="str">
        <f>IFERROR(IF((VLOOKUP(C994,'Tabla 2-3-4-5'!$C$11:$D$13,2,FALSE)*(VLOOKUP('Matriz Nº2 Análisis'!D994,'Tabla 2-3-4-5'!$C$11:$D$13,2,FALSE)))&lt;3,"BAJO",IF((VLOOKUP(C994,'Tabla 2-3-4-5'!$C$11:$D$13,2,FALSE)*(VLOOKUP('Matriz Nº2 Análisis'!D994,'Tabla 2-3-4-5'!$C$11:$D$13,2,FALSE)))&gt;5,"ALTO","MEDIO")),"")</f>
        <v/>
      </c>
      <c r="F994" s="121" t="str">
        <f>IF(B994&lt;&gt;"",'Matriz Nº1 Identificación'!E994,"")</f>
        <v/>
      </c>
      <c r="G994" s="127"/>
      <c r="H994" s="127"/>
      <c r="I994" s="120" t="str">
        <f>IFERROR(IF((VLOOKUP(G994,'Tabla 2-3-4-5'!$C$11:$D$13,2,FALSE)*(VLOOKUP('Matriz Nº2 Análisis'!H994,'Tabla 2-3-4-5'!$C$11:$D$13,2,FALSE)))&lt;3,"BAJO",IF((VLOOKUP(G994,'Tabla 2-3-4-5'!$C$11:$D$13,2,FALSE)*(VLOOKUP('Matriz Nº2 Análisis'!H994,'Tabla 2-3-4-5'!$C$11:$D$13,2,FALSE)))&gt;5,"ALTO","MEDIO")),"")</f>
        <v/>
      </c>
      <c r="J994" s="2"/>
      <c r="K994" s="3"/>
      <c r="N994" s="3"/>
      <c r="O994" s="3"/>
      <c r="P994" s="3"/>
      <c r="Q994" s="3"/>
      <c r="R994" s="3"/>
      <c r="S994" s="3"/>
      <c r="T994" s="3"/>
      <c r="U994" s="3"/>
      <c r="V994" s="3"/>
      <c r="W994" s="3"/>
      <c r="X994" s="3"/>
      <c r="Y994" s="3"/>
      <c r="Z994" s="3"/>
      <c r="AA994" s="3"/>
      <c r="AB994" s="3"/>
      <c r="AC994" s="3"/>
    </row>
    <row r="995" spans="1:29" ht="83.25" customHeight="1" x14ac:dyDescent="0.35">
      <c r="A995" s="119" t="str">
        <f>'Matriz Nº1 Identificación'!A995</f>
        <v>110. 5</v>
      </c>
      <c r="B995" s="120" t="str">
        <f>IF('Matriz Nº1 Identificación'!B995&lt;&gt;"",'Matriz Nº1 Identificación'!F995,"")</f>
        <v/>
      </c>
      <c r="C995" s="127"/>
      <c r="D995" s="127"/>
      <c r="E995" s="120" t="str">
        <f>IFERROR(IF((VLOOKUP(C995,'Tabla 2-3-4-5'!$C$11:$D$13,2,FALSE)*(VLOOKUP('Matriz Nº2 Análisis'!D995,'Tabla 2-3-4-5'!$C$11:$D$13,2,FALSE)))&lt;3,"BAJO",IF((VLOOKUP(C995,'Tabla 2-3-4-5'!$C$11:$D$13,2,FALSE)*(VLOOKUP('Matriz Nº2 Análisis'!D995,'Tabla 2-3-4-5'!$C$11:$D$13,2,FALSE)))&gt;5,"ALTO","MEDIO")),"")</f>
        <v/>
      </c>
      <c r="F995" s="121" t="str">
        <f>IF(B995&lt;&gt;"",'Matriz Nº1 Identificación'!E995,"")</f>
        <v/>
      </c>
      <c r="G995" s="127"/>
      <c r="H995" s="127"/>
      <c r="I995" s="120" t="str">
        <f>IFERROR(IF((VLOOKUP(G995,'Tabla 2-3-4-5'!$C$11:$D$13,2,FALSE)*(VLOOKUP('Matriz Nº2 Análisis'!H995,'Tabla 2-3-4-5'!$C$11:$D$13,2,FALSE)))&lt;3,"BAJO",IF((VLOOKUP(G995,'Tabla 2-3-4-5'!$C$11:$D$13,2,FALSE)*(VLOOKUP('Matriz Nº2 Análisis'!H995,'Tabla 2-3-4-5'!$C$11:$D$13,2,FALSE)))&gt;5,"ALTO","MEDIO")),"")</f>
        <v/>
      </c>
      <c r="J995" s="2"/>
      <c r="K995" s="3"/>
      <c r="N995" s="3"/>
      <c r="O995" s="3"/>
      <c r="P995" s="3"/>
      <c r="Q995" s="3"/>
      <c r="R995" s="3"/>
      <c r="S995" s="3"/>
      <c r="T995" s="3"/>
      <c r="U995" s="3"/>
      <c r="V995" s="3"/>
      <c r="W995" s="3"/>
      <c r="X995" s="3"/>
      <c r="Y995" s="3"/>
      <c r="Z995" s="3"/>
      <c r="AA995" s="3"/>
      <c r="AB995" s="3"/>
      <c r="AC995" s="3"/>
    </row>
    <row r="996" spans="1:29" ht="83.25" customHeight="1" x14ac:dyDescent="0.35">
      <c r="A996" s="119" t="str">
        <f>'Matriz Nº1 Identificación'!A996</f>
        <v>110. 6</v>
      </c>
      <c r="B996" s="120" t="str">
        <f>IF('Matriz Nº1 Identificación'!B996&lt;&gt;"",'Matriz Nº1 Identificación'!F996,"")</f>
        <v/>
      </c>
      <c r="C996" s="127"/>
      <c r="D996" s="127"/>
      <c r="E996" s="120" t="str">
        <f>IFERROR(IF((VLOOKUP(C996,'Tabla 2-3-4-5'!$C$11:$D$13,2,FALSE)*(VLOOKUP('Matriz Nº2 Análisis'!D996,'Tabla 2-3-4-5'!$C$11:$D$13,2,FALSE)))&lt;3,"BAJO",IF((VLOOKUP(C996,'Tabla 2-3-4-5'!$C$11:$D$13,2,FALSE)*(VLOOKUP('Matriz Nº2 Análisis'!D996,'Tabla 2-3-4-5'!$C$11:$D$13,2,FALSE)))&gt;5,"ALTO","MEDIO")),"")</f>
        <v/>
      </c>
      <c r="F996" s="121" t="str">
        <f>IF(B996&lt;&gt;"",'Matriz Nº1 Identificación'!E996,"")</f>
        <v/>
      </c>
      <c r="G996" s="127"/>
      <c r="H996" s="127"/>
      <c r="I996" s="120" t="str">
        <f>IFERROR(IF((VLOOKUP(G996,'Tabla 2-3-4-5'!$C$11:$D$13,2,FALSE)*(VLOOKUP('Matriz Nº2 Análisis'!H996,'Tabla 2-3-4-5'!$C$11:$D$13,2,FALSE)))&lt;3,"BAJO",IF((VLOOKUP(G996,'Tabla 2-3-4-5'!$C$11:$D$13,2,FALSE)*(VLOOKUP('Matriz Nº2 Análisis'!H996,'Tabla 2-3-4-5'!$C$11:$D$13,2,FALSE)))&gt;5,"ALTO","MEDIO")),"")</f>
        <v/>
      </c>
      <c r="J996" s="2"/>
      <c r="K996" s="3"/>
      <c r="N996" s="3"/>
      <c r="O996" s="3"/>
      <c r="P996" s="3"/>
      <c r="Q996" s="3"/>
      <c r="R996" s="3"/>
      <c r="S996" s="3"/>
      <c r="T996" s="3"/>
      <c r="U996" s="3"/>
      <c r="V996" s="3"/>
      <c r="W996" s="3"/>
      <c r="X996" s="3"/>
      <c r="Y996" s="3"/>
      <c r="Z996" s="3"/>
      <c r="AA996" s="3"/>
      <c r="AB996" s="3"/>
      <c r="AC996" s="3"/>
    </row>
    <row r="997" spans="1:29" ht="83.25" customHeight="1" thickBot="1" x14ac:dyDescent="0.4">
      <c r="A997" s="119" t="str">
        <f>'Matriz Nº1 Identificación'!A997</f>
        <v>110. 7</v>
      </c>
      <c r="B997" s="120" t="str">
        <f>IF('Matriz Nº1 Identificación'!B997&lt;&gt;"",'Matriz Nº1 Identificación'!F997,"")</f>
        <v/>
      </c>
      <c r="C997" s="127"/>
      <c r="D997" s="127"/>
      <c r="E997" s="120" t="str">
        <f>IFERROR(IF((VLOOKUP(C997,'Tabla 2-3-4-5'!$C$11:$D$13,2,FALSE)*(VLOOKUP('Matriz Nº2 Análisis'!D997,'Tabla 2-3-4-5'!$C$11:$D$13,2,FALSE)))&lt;3,"BAJO",IF((VLOOKUP(C997,'Tabla 2-3-4-5'!$C$11:$D$13,2,FALSE)*(VLOOKUP('Matriz Nº2 Análisis'!D997,'Tabla 2-3-4-5'!$C$11:$D$13,2,FALSE)))&gt;5,"ALTO","MEDIO")),"")</f>
        <v/>
      </c>
      <c r="F997" s="121" t="str">
        <f>IF(B997&lt;&gt;"",'Matriz Nº1 Identificación'!E997,"")</f>
        <v/>
      </c>
      <c r="G997" s="127"/>
      <c r="H997" s="127"/>
      <c r="I997" s="120" t="str">
        <f>IFERROR(IF((VLOOKUP(G997,'Tabla 2-3-4-5'!$C$11:$D$13,2,FALSE)*(VLOOKUP('Matriz Nº2 Análisis'!H997,'Tabla 2-3-4-5'!$C$11:$D$13,2,FALSE)))&lt;3,"BAJO",IF((VLOOKUP(G997,'Tabla 2-3-4-5'!$C$11:$D$13,2,FALSE)*(VLOOKUP('Matriz Nº2 Análisis'!H997,'Tabla 2-3-4-5'!$C$11:$D$13,2,FALSE)))&gt;5,"ALTO","MEDIO")),"")</f>
        <v/>
      </c>
      <c r="J997" s="2"/>
      <c r="K997" s="3"/>
      <c r="N997" s="3"/>
      <c r="O997" s="3"/>
      <c r="P997" s="3"/>
      <c r="Q997" s="3"/>
      <c r="R997" s="3"/>
      <c r="S997" s="3"/>
      <c r="T997" s="3"/>
      <c r="U997" s="3"/>
      <c r="V997" s="3"/>
      <c r="W997" s="3"/>
      <c r="X997" s="3"/>
      <c r="Y997" s="3"/>
      <c r="Z997" s="3"/>
      <c r="AA997" s="3"/>
      <c r="AB997" s="3"/>
      <c r="AC997" s="3"/>
    </row>
    <row r="998" spans="1:29" ht="39.9" customHeight="1" thickBot="1" x14ac:dyDescent="0.4">
      <c r="A998" s="181" t="str">
        <f>'Matriz Nº1 Identificación'!A998</f>
        <v xml:space="preserve">Objetivo Estratégico: </v>
      </c>
      <c r="B998" s="477">
        <f>+'Matriz Nº1 Identificación'!B998:H998</f>
        <v>0</v>
      </c>
      <c r="C998" s="478"/>
      <c r="D998" s="478"/>
      <c r="E998" s="478"/>
      <c r="F998" s="478"/>
      <c r="G998" s="478"/>
      <c r="H998" s="478"/>
      <c r="I998" s="479"/>
      <c r="J998" s="117"/>
    </row>
    <row r="999" spans="1:29" ht="39.9" customHeight="1" x14ac:dyDescent="0.35">
      <c r="A999" s="182" t="str">
        <f>'Matriz Nº1 Identificación'!A999</f>
        <v>Objetivo táctico</v>
      </c>
      <c r="B999" s="480" t="str">
        <f>+'Matriz Nº1 Identificación'!B999:H999</f>
        <v xml:space="preserve">111. </v>
      </c>
      <c r="C999" s="481"/>
      <c r="D999" s="481"/>
      <c r="E999" s="481"/>
      <c r="F999" s="481"/>
      <c r="G999" s="481"/>
      <c r="H999" s="481"/>
      <c r="I999" s="482"/>
      <c r="J999" s="117"/>
    </row>
    <row r="1000" spans="1:29" ht="83.25" customHeight="1" x14ac:dyDescent="0.35">
      <c r="A1000" s="119" t="str">
        <f>'Matriz Nº1 Identificación'!A1000</f>
        <v>111. 1</v>
      </c>
      <c r="B1000" s="120" t="str">
        <f>IF('Matriz Nº1 Identificación'!B1000&lt;&gt;"",'Matriz Nº1 Identificación'!F1000,"")</f>
        <v/>
      </c>
      <c r="C1000" s="127"/>
      <c r="D1000" s="127"/>
      <c r="E1000" s="120" t="str">
        <f>IFERROR(IF((VLOOKUP(C1000,'Tabla 2-3-4-5'!$C$11:$D$13,2,FALSE)*(VLOOKUP('Matriz Nº2 Análisis'!D1000,'Tabla 2-3-4-5'!$C$11:$D$13,2,FALSE)))&lt;3,"BAJO",IF((VLOOKUP(C1000,'Tabla 2-3-4-5'!$C$11:$D$13,2,FALSE)*(VLOOKUP('Matriz Nº2 Análisis'!D1000,'Tabla 2-3-4-5'!$C$11:$D$13,2,FALSE)))&gt;5,"ALTO","MEDIO")),"")</f>
        <v/>
      </c>
      <c r="F1000" s="121" t="str">
        <f>IF(B1000&lt;&gt;"",'Matriz Nº1 Identificación'!E1000,"")</f>
        <v/>
      </c>
      <c r="G1000" s="127"/>
      <c r="H1000" s="127"/>
      <c r="I1000" s="120" t="str">
        <f>IFERROR(IF((VLOOKUP(G1000,'Tabla 2-3-4-5'!$C$11:$D$13,2,FALSE)*(VLOOKUP('Matriz Nº2 Análisis'!H1000,'Tabla 2-3-4-5'!$C$11:$D$13,2,FALSE)))&lt;3,"BAJO",IF((VLOOKUP(G1000,'Tabla 2-3-4-5'!$C$11:$D$13,2,FALSE)*(VLOOKUP('Matriz Nº2 Análisis'!H1000,'Tabla 2-3-4-5'!$C$11:$D$13,2,FALSE)))&gt;5,"ALTO","MEDIO")),"")</f>
        <v/>
      </c>
      <c r="J1000" s="2"/>
      <c r="K1000" s="3"/>
      <c r="N1000" s="3"/>
      <c r="O1000" s="3"/>
      <c r="P1000" s="3"/>
      <c r="Q1000" s="3"/>
      <c r="R1000" s="3"/>
      <c r="S1000" s="3"/>
      <c r="T1000" s="3"/>
      <c r="U1000" s="3"/>
      <c r="V1000" s="3"/>
      <c r="W1000" s="3"/>
      <c r="X1000" s="3"/>
      <c r="Y1000" s="3"/>
      <c r="Z1000" s="3"/>
      <c r="AA1000" s="3"/>
      <c r="AB1000" s="3"/>
      <c r="AC1000" s="3"/>
    </row>
    <row r="1001" spans="1:29" ht="83.25" customHeight="1" x14ac:dyDescent="0.35">
      <c r="A1001" s="119" t="str">
        <f>'Matriz Nº1 Identificación'!A1001</f>
        <v>111. 2</v>
      </c>
      <c r="B1001" s="120" t="str">
        <f>IF('Matriz Nº1 Identificación'!B1001&lt;&gt;"",'Matriz Nº1 Identificación'!F1001,"")</f>
        <v/>
      </c>
      <c r="C1001" s="127"/>
      <c r="D1001" s="127"/>
      <c r="E1001" s="120" t="str">
        <f>IFERROR(IF((VLOOKUP(C1001,'Tabla 2-3-4-5'!$C$11:$D$13,2,FALSE)*(VLOOKUP('Matriz Nº2 Análisis'!D1001,'Tabla 2-3-4-5'!$C$11:$D$13,2,FALSE)))&lt;3,"BAJO",IF((VLOOKUP(C1001,'Tabla 2-3-4-5'!$C$11:$D$13,2,FALSE)*(VLOOKUP('Matriz Nº2 Análisis'!D1001,'Tabla 2-3-4-5'!$C$11:$D$13,2,FALSE)))&gt;5,"ALTO","MEDIO")),"")</f>
        <v/>
      </c>
      <c r="F1001" s="121" t="str">
        <f>IF(B1001&lt;&gt;"",'Matriz Nº1 Identificación'!E1001,"")</f>
        <v/>
      </c>
      <c r="G1001" s="127"/>
      <c r="H1001" s="127"/>
      <c r="I1001" s="120" t="str">
        <f>IFERROR(IF((VLOOKUP(G1001,'Tabla 2-3-4-5'!$C$11:$D$13,2,FALSE)*(VLOOKUP('Matriz Nº2 Análisis'!H1001,'Tabla 2-3-4-5'!$C$11:$D$13,2,FALSE)))&lt;3,"BAJO",IF((VLOOKUP(G1001,'Tabla 2-3-4-5'!$C$11:$D$13,2,FALSE)*(VLOOKUP('Matriz Nº2 Análisis'!H1001,'Tabla 2-3-4-5'!$C$11:$D$13,2,FALSE)))&gt;5,"ALTO","MEDIO")),"")</f>
        <v/>
      </c>
      <c r="J1001" s="2"/>
      <c r="K1001" s="3"/>
      <c r="N1001" s="3"/>
      <c r="O1001" s="3"/>
      <c r="P1001" s="3"/>
      <c r="Q1001" s="3"/>
      <c r="R1001" s="3"/>
      <c r="S1001" s="3"/>
      <c r="T1001" s="3"/>
      <c r="U1001" s="3"/>
      <c r="V1001" s="3"/>
      <c r="W1001" s="3"/>
      <c r="X1001" s="3"/>
      <c r="Y1001" s="3"/>
      <c r="Z1001" s="3"/>
      <c r="AA1001" s="3"/>
      <c r="AB1001" s="3"/>
      <c r="AC1001" s="3"/>
    </row>
    <row r="1002" spans="1:29" ht="83.25" customHeight="1" x14ac:dyDescent="0.35">
      <c r="A1002" s="119" t="str">
        <f>'Matriz Nº1 Identificación'!A1002</f>
        <v>111. 3</v>
      </c>
      <c r="B1002" s="120" t="str">
        <f>IF('Matriz Nº1 Identificación'!B1002&lt;&gt;"",'Matriz Nº1 Identificación'!F1002,"")</f>
        <v/>
      </c>
      <c r="C1002" s="127"/>
      <c r="D1002" s="127"/>
      <c r="E1002" s="120" t="str">
        <f>IFERROR(IF((VLOOKUP(C1002,'Tabla 2-3-4-5'!$C$11:$D$13,2,FALSE)*(VLOOKUP('Matriz Nº2 Análisis'!D1002,'Tabla 2-3-4-5'!$C$11:$D$13,2,FALSE)))&lt;3,"BAJO",IF((VLOOKUP(C1002,'Tabla 2-3-4-5'!$C$11:$D$13,2,FALSE)*(VLOOKUP('Matriz Nº2 Análisis'!D1002,'Tabla 2-3-4-5'!$C$11:$D$13,2,FALSE)))&gt;5,"ALTO","MEDIO")),"")</f>
        <v/>
      </c>
      <c r="F1002" s="121" t="str">
        <f>IF(B1002&lt;&gt;"",'Matriz Nº1 Identificación'!E1002,"")</f>
        <v/>
      </c>
      <c r="G1002" s="127"/>
      <c r="H1002" s="127"/>
      <c r="I1002" s="120" t="str">
        <f>IFERROR(IF((VLOOKUP(G1002,'Tabla 2-3-4-5'!$C$11:$D$13,2,FALSE)*(VLOOKUP('Matriz Nº2 Análisis'!H1002,'Tabla 2-3-4-5'!$C$11:$D$13,2,FALSE)))&lt;3,"BAJO",IF((VLOOKUP(G1002,'Tabla 2-3-4-5'!$C$11:$D$13,2,FALSE)*(VLOOKUP('Matriz Nº2 Análisis'!H1002,'Tabla 2-3-4-5'!$C$11:$D$13,2,FALSE)))&gt;5,"ALTO","MEDIO")),"")</f>
        <v/>
      </c>
      <c r="J1002" s="2"/>
      <c r="K1002" s="3"/>
      <c r="N1002" s="3"/>
      <c r="O1002" s="3"/>
      <c r="P1002" s="3"/>
      <c r="Q1002" s="3"/>
      <c r="R1002" s="3"/>
      <c r="S1002" s="3"/>
      <c r="T1002" s="3"/>
      <c r="U1002" s="3"/>
      <c r="V1002" s="3"/>
      <c r="W1002" s="3"/>
      <c r="X1002" s="3"/>
      <c r="Y1002" s="3"/>
      <c r="Z1002" s="3"/>
      <c r="AA1002" s="3"/>
      <c r="AB1002" s="3"/>
      <c r="AC1002" s="3"/>
    </row>
    <row r="1003" spans="1:29" ht="83.25" customHeight="1" x14ac:dyDescent="0.35">
      <c r="A1003" s="119" t="str">
        <f>'Matriz Nº1 Identificación'!A1003</f>
        <v>111. 4</v>
      </c>
      <c r="B1003" s="120" t="str">
        <f>IF('Matriz Nº1 Identificación'!B1003&lt;&gt;"",'Matriz Nº1 Identificación'!F1003,"")</f>
        <v/>
      </c>
      <c r="C1003" s="127"/>
      <c r="D1003" s="127"/>
      <c r="E1003" s="120" t="str">
        <f>IFERROR(IF((VLOOKUP(C1003,'Tabla 2-3-4-5'!$C$11:$D$13,2,FALSE)*(VLOOKUP('Matriz Nº2 Análisis'!D1003,'Tabla 2-3-4-5'!$C$11:$D$13,2,FALSE)))&lt;3,"BAJO",IF((VLOOKUP(C1003,'Tabla 2-3-4-5'!$C$11:$D$13,2,FALSE)*(VLOOKUP('Matriz Nº2 Análisis'!D1003,'Tabla 2-3-4-5'!$C$11:$D$13,2,FALSE)))&gt;5,"ALTO","MEDIO")),"")</f>
        <v/>
      </c>
      <c r="F1003" s="121" t="str">
        <f>IF(B1003&lt;&gt;"",'Matriz Nº1 Identificación'!E1003,"")</f>
        <v/>
      </c>
      <c r="G1003" s="127"/>
      <c r="H1003" s="127"/>
      <c r="I1003" s="120" t="str">
        <f>IFERROR(IF((VLOOKUP(G1003,'Tabla 2-3-4-5'!$C$11:$D$13,2,FALSE)*(VLOOKUP('Matriz Nº2 Análisis'!H1003,'Tabla 2-3-4-5'!$C$11:$D$13,2,FALSE)))&lt;3,"BAJO",IF((VLOOKUP(G1003,'Tabla 2-3-4-5'!$C$11:$D$13,2,FALSE)*(VLOOKUP('Matriz Nº2 Análisis'!H1003,'Tabla 2-3-4-5'!$C$11:$D$13,2,FALSE)))&gt;5,"ALTO","MEDIO")),"")</f>
        <v/>
      </c>
      <c r="J1003" s="2"/>
      <c r="K1003" s="3"/>
      <c r="N1003" s="3"/>
      <c r="O1003" s="3"/>
      <c r="P1003" s="3"/>
      <c r="Q1003" s="3"/>
      <c r="R1003" s="3"/>
      <c r="S1003" s="3"/>
      <c r="T1003" s="3"/>
      <c r="U1003" s="3"/>
      <c r="V1003" s="3"/>
      <c r="W1003" s="3"/>
      <c r="X1003" s="3"/>
      <c r="Y1003" s="3"/>
      <c r="Z1003" s="3"/>
      <c r="AA1003" s="3"/>
      <c r="AB1003" s="3"/>
      <c r="AC1003" s="3"/>
    </row>
    <row r="1004" spans="1:29" ht="83.25" customHeight="1" x14ac:dyDescent="0.35">
      <c r="A1004" s="119" t="str">
        <f>'Matriz Nº1 Identificación'!A1004</f>
        <v>111. 5</v>
      </c>
      <c r="B1004" s="120" t="str">
        <f>IF('Matriz Nº1 Identificación'!B1004&lt;&gt;"",'Matriz Nº1 Identificación'!F1004,"")</f>
        <v/>
      </c>
      <c r="C1004" s="127"/>
      <c r="D1004" s="127"/>
      <c r="E1004" s="120" t="str">
        <f>IFERROR(IF((VLOOKUP(C1004,'Tabla 2-3-4-5'!$C$11:$D$13,2,FALSE)*(VLOOKUP('Matriz Nº2 Análisis'!D1004,'Tabla 2-3-4-5'!$C$11:$D$13,2,FALSE)))&lt;3,"BAJO",IF((VLOOKUP(C1004,'Tabla 2-3-4-5'!$C$11:$D$13,2,FALSE)*(VLOOKUP('Matriz Nº2 Análisis'!D1004,'Tabla 2-3-4-5'!$C$11:$D$13,2,FALSE)))&gt;5,"ALTO","MEDIO")),"")</f>
        <v/>
      </c>
      <c r="F1004" s="121" t="str">
        <f>IF(B1004&lt;&gt;"",'Matriz Nº1 Identificación'!E1004,"")</f>
        <v/>
      </c>
      <c r="G1004" s="127"/>
      <c r="H1004" s="127"/>
      <c r="I1004" s="120" t="str">
        <f>IFERROR(IF((VLOOKUP(G1004,'Tabla 2-3-4-5'!$C$11:$D$13,2,FALSE)*(VLOOKUP('Matriz Nº2 Análisis'!H1004,'Tabla 2-3-4-5'!$C$11:$D$13,2,FALSE)))&lt;3,"BAJO",IF((VLOOKUP(G1004,'Tabla 2-3-4-5'!$C$11:$D$13,2,FALSE)*(VLOOKUP('Matriz Nº2 Análisis'!H1004,'Tabla 2-3-4-5'!$C$11:$D$13,2,FALSE)))&gt;5,"ALTO","MEDIO")),"")</f>
        <v/>
      </c>
      <c r="J1004" s="2"/>
      <c r="K1004" s="3"/>
      <c r="N1004" s="3"/>
      <c r="O1004" s="3"/>
      <c r="P1004" s="3"/>
      <c r="Q1004" s="3"/>
      <c r="R1004" s="3"/>
      <c r="S1004" s="3"/>
      <c r="T1004" s="3"/>
      <c r="U1004" s="3"/>
      <c r="V1004" s="3"/>
      <c r="W1004" s="3"/>
      <c r="X1004" s="3"/>
      <c r="Y1004" s="3"/>
      <c r="Z1004" s="3"/>
      <c r="AA1004" s="3"/>
      <c r="AB1004" s="3"/>
      <c r="AC1004" s="3"/>
    </row>
    <row r="1005" spans="1:29" ht="83.25" customHeight="1" x14ac:dyDescent="0.35">
      <c r="A1005" s="119" t="str">
        <f>'Matriz Nº1 Identificación'!A1005</f>
        <v>111. 6</v>
      </c>
      <c r="B1005" s="120" t="str">
        <f>IF('Matriz Nº1 Identificación'!B1005&lt;&gt;"",'Matriz Nº1 Identificación'!F1005,"")</f>
        <v/>
      </c>
      <c r="C1005" s="127"/>
      <c r="D1005" s="127"/>
      <c r="E1005" s="120" t="str">
        <f>IFERROR(IF((VLOOKUP(C1005,'Tabla 2-3-4-5'!$C$11:$D$13,2,FALSE)*(VLOOKUP('Matriz Nº2 Análisis'!D1005,'Tabla 2-3-4-5'!$C$11:$D$13,2,FALSE)))&lt;3,"BAJO",IF((VLOOKUP(C1005,'Tabla 2-3-4-5'!$C$11:$D$13,2,FALSE)*(VLOOKUP('Matriz Nº2 Análisis'!D1005,'Tabla 2-3-4-5'!$C$11:$D$13,2,FALSE)))&gt;5,"ALTO","MEDIO")),"")</f>
        <v/>
      </c>
      <c r="F1005" s="121" t="str">
        <f>IF(B1005&lt;&gt;"",'Matriz Nº1 Identificación'!E1005,"")</f>
        <v/>
      </c>
      <c r="G1005" s="127"/>
      <c r="H1005" s="127"/>
      <c r="I1005" s="120" t="str">
        <f>IFERROR(IF((VLOOKUP(G1005,'Tabla 2-3-4-5'!$C$11:$D$13,2,FALSE)*(VLOOKUP('Matriz Nº2 Análisis'!H1005,'Tabla 2-3-4-5'!$C$11:$D$13,2,FALSE)))&lt;3,"BAJO",IF((VLOOKUP(G1005,'Tabla 2-3-4-5'!$C$11:$D$13,2,FALSE)*(VLOOKUP('Matriz Nº2 Análisis'!H1005,'Tabla 2-3-4-5'!$C$11:$D$13,2,FALSE)))&gt;5,"ALTO","MEDIO")),"")</f>
        <v/>
      </c>
      <c r="J1005" s="2"/>
      <c r="K1005" s="3"/>
      <c r="N1005" s="3"/>
      <c r="O1005" s="3"/>
      <c r="P1005" s="3"/>
      <c r="Q1005" s="3"/>
      <c r="R1005" s="3"/>
      <c r="S1005" s="3"/>
      <c r="T1005" s="3"/>
      <c r="U1005" s="3"/>
      <c r="V1005" s="3"/>
      <c r="W1005" s="3"/>
      <c r="X1005" s="3"/>
      <c r="Y1005" s="3"/>
      <c r="Z1005" s="3"/>
      <c r="AA1005" s="3"/>
      <c r="AB1005" s="3"/>
      <c r="AC1005" s="3"/>
    </row>
    <row r="1006" spans="1:29" ht="83.25" customHeight="1" thickBot="1" x14ac:dyDescent="0.4">
      <c r="A1006" s="119" t="str">
        <f>'Matriz Nº1 Identificación'!A1006</f>
        <v>111. 7</v>
      </c>
      <c r="B1006" s="120" t="str">
        <f>IF('Matriz Nº1 Identificación'!B1006&lt;&gt;"",'Matriz Nº1 Identificación'!F1006,"")</f>
        <v/>
      </c>
      <c r="C1006" s="127"/>
      <c r="D1006" s="127"/>
      <c r="E1006" s="120" t="str">
        <f>IFERROR(IF((VLOOKUP(C1006,'Tabla 2-3-4-5'!$C$11:$D$13,2,FALSE)*(VLOOKUP('Matriz Nº2 Análisis'!D1006,'Tabla 2-3-4-5'!$C$11:$D$13,2,FALSE)))&lt;3,"BAJO",IF((VLOOKUP(C1006,'Tabla 2-3-4-5'!$C$11:$D$13,2,FALSE)*(VLOOKUP('Matriz Nº2 Análisis'!D1006,'Tabla 2-3-4-5'!$C$11:$D$13,2,FALSE)))&gt;5,"ALTO","MEDIO")),"")</f>
        <v/>
      </c>
      <c r="F1006" s="121" t="str">
        <f>IF(B1006&lt;&gt;"",'Matriz Nº1 Identificación'!E1006,"")</f>
        <v/>
      </c>
      <c r="G1006" s="127"/>
      <c r="H1006" s="127"/>
      <c r="I1006" s="120" t="str">
        <f>IFERROR(IF((VLOOKUP(G1006,'Tabla 2-3-4-5'!$C$11:$D$13,2,FALSE)*(VLOOKUP('Matriz Nº2 Análisis'!H1006,'Tabla 2-3-4-5'!$C$11:$D$13,2,FALSE)))&lt;3,"BAJO",IF((VLOOKUP(G1006,'Tabla 2-3-4-5'!$C$11:$D$13,2,FALSE)*(VLOOKUP('Matriz Nº2 Análisis'!H1006,'Tabla 2-3-4-5'!$C$11:$D$13,2,FALSE)))&gt;5,"ALTO","MEDIO")),"")</f>
        <v/>
      </c>
      <c r="J1006" s="2"/>
      <c r="K1006" s="3"/>
      <c r="N1006" s="3"/>
      <c r="O1006" s="3"/>
      <c r="P1006" s="3"/>
      <c r="Q1006" s="3"/>
      <c r="R1006" s="3"/>
      <c r="S1006" s="3"/>
      <c r="T1006" s="3"/>
      <c r="U1006" s="3"/>
      <c r="V1006" s="3"/>
      <c r="W1006" s="3"/>
      <c r="X1006" s="3"/>
      <c r="Y1006" s="3"/>
      <c r="Z1006" s="3"/>
      <c r="AA1006" s="3"/>
      <c r="AB1006" s="3"/>
      <c r="AC1006" s="3"/>
    </row>
    <row r="1007" spans="1:29" ht="39.9" customHeight="1" thickBot="1" x14ac:dyDescent="0.4">
      <c r="A1007" s="181" t="str">
        <f>'Matriz Nº1 Identificación'!A1007</f>
        <v xml:space="preserve">Objetivo Estratégico: </v>
      </c>
      <c r="B1007" s="477">
        <f>+'Matriz Nº1 Identificación'!B1007:H1007</f>
        <v>0</v>
      </c>
      <c r="C1007" s="478"/>
      <c r="D1007" s="478"/>
      <c r="E1007" s="478"/>
      <c r="F1007" s="478"/>
      <c r="G1007" s="478"/>
      <c r="H1007" s="478"/>
      <c r="I1007" s="479"/>
      <c r="J1007" s="117"/>
    </row>
    <row r="1008" spans="1:29" ht="39.9" customHeight="1" x14ac:dyDescent="0.35">
      <c r="A1008" s="182" t="str">
        <f>'Matriz Nº1 Identificación'!A1008</f>
        <v>Objetivo táctico</v>
      </c>
      <c r="B1008" s="480" t="str">
        <f>+'Matriz Nº1 Identificación'!B1008:H1008</f>
        <v xml:space="preserve">112. </v>
      </c>
      <c r="C1008" s="481"/>
      <c r="D1008" s="481"/>
      <c r="E1008" s="481"/>
      <c r="F1008" s="481"/>
      <c r="G1008" s="481"/>
      <c r="H1008" s="481"/>
      <c r="I1008" s="482"/>
      <c r="J1008" s="117"/>
    </row>
    <row r="1009" spans="1:29" ht="83.25" customHeight="1" x14ac:dyDescent="0.35">
      <c r="A1009" s="119" t="str">
        <f>'Matriz Nº1 Identificación'!A1009</f>
        <v>112. 1</v>
      </c>
      <c r="B1009" s="120" t="str">
        <f>IF('Matriz Nº1 Identificación'!B1009&lt;&gt;"",'Matriz Nº1 Identificación'!F1009,"")</f>
        <v/>
      </c>
      <c r="C1009" s="127"/>
      <c r="D1009" s="127"/>
      <c r="E1009" s="120" t="str">
        <f>IFERROR(IF((VLOOKUP(C1009,'Tabla 2-3-4-5'!$C$11:$D$13,2,FALSE)*(VLOOKUP('Matriz Nº2 Análisis'!D1009,'Tabla 2-3-4-5'!$C$11:$D$13,2,FALSE)))&lt;3,"BAJO",IF((VLOOKUP(C1009,'Tabla 2-3-4-5'!$C$11:$D$13,2,FALSE)*(VLOOKUP('Matriz Nº2 Análisis'!D1009,'Tabla 2-3-4-5'!$C$11:$D$13,2,FALSE)))&gt;5,"ALTO","MEDIO")),"")</f>
        <v/>
      </c>
      <c r="F1009" s="121" t="str">
        <f>IF(B1009&lt;&gt;"",'Matriz Nº1 Identificación'!E1009,"")</f>
        <v/>
      </c>
      <c r="G1009" s="127"/>
      <c r="H1009" s="127"/>
      <c r="I1009" s="120" t="str">
        <f>IFERROR(IF((VLOOKUP(G1009,'Tabla 2-3-4-5'!$C$11:$D$13,2,FALSE)*(VLOOKUP('Matriz Nº2 Análisis'!H1009,'Tabla 2-3-4-5'!$C$11:$D$13,2,FALSE)))&lt;3,"BAJO",IF((VLOOKUP(G1009,'Tabla 2-3-4-5'!$C$11:$D$13,2,FALSE)*(VLOOKUP('Matriz Nº2 Análisis'!H1009,'Tabla 2-3-4-5'!$C$11:$D$13,2,FALSE)))&gt;5,"ALTO","MEDIO")),"")</f>
        <v/>
      </c>
      <c r="J1009" s="2"/>
      <c r="K1009" s="3"/>
      <c r="N1009" s="3"/>
      <c r="O1009" s="3"/>
      <c r="P1009" s="3"/>
      <c r="Q1009" s="3"/>
      <c r="R1009" s="3"/>
      <c r="S1009" s="3"/>
      <c r="T1009" s="3"/>
      <c r="U1009" s="3"/>
      <c r="V1009" s="3"/>
      <c r="W1009" s="3"/>
      <c r="X1009" s="3"/>
      <c r="Y1009" s="3"/>
      <c r="Z1009" s="3"/>
      <c r="AA1009" s="3"/>
      <c r="AB1009" s="3"/>
      <c r="AC1009" s="3"/>
    </row>
    <row r="1010" spans="1:29" ht="83.25" customHeight="1" x14ac:dyDescent="0.35">
      <c r="A1010" s="119" t="str">
        <f>'Matriz Nº1 Identificación'!A1010</f>
        <v>112. 2</v>
      </c>
      <c r="B1010" s="120" t="str">
        <f>IF('Matriz Nº1 Identificación'!B1010&lt;&gt;"",'Matriz Nº1 Identificación'!F1010,"")</f>
        <v/>
      </c>
      <c r="C1010" s="127"/>
      <c r="D1010" s="127"/>
      <c r="E1010" s="120" t="str">
        <f>IFERROR(IF((VLOOKUP(C1010,'Tabla 2-3-4-5'!$C$11:$D$13,2,FALSE)*(VLOOKUP('Matriz Nº2 Análisis'!D1010,'Tabla 2-3-4-5'!$C$11:$D$13,2,FALSE)))&lt;3,"BAJO",IF((VLOOKUP(C1010,'Tabla 2-3-4-5'!$C$11:$D$13,2,FALSE)*(VLOOKUP('Matriz Nº2 Análisis'!D1010,'Tabla 2-3-4-5'!$C$11:$D$13,2,FALSE)))&gt;5,"ALTO","MEDIO")),"")</f>
        <v/>
      </c>
      <c r="F1010" s="121" t="str">
        <f>IF(B1010&lt;&gt;"",'Matriz Nº1 Identificación'!E1010,"")</f>
        <v/>
      </c>
      <c r="G1010" s="127"/>
      <c r="H1010" s="127"/>
      <c r="I1010" s="120" t="str">
        <f>IFERROR(IF((VLOOKUP(G1010,'Tabla 2-3-4-5'!$C$11:$D$13,2,FALSE)*(VLOOKUP('Matriz Nº2 Análisis'!H1010,'Tabla 2-3-4-5'!$C$11:$D$13,2,FALSE)))&lt;3,"BAJO",IF((VLOOKUP(G1010,'Tabla 2-3-4-5'!$C$11:$D$13,2,FALSE)*(VLOOKUP('Matriz Nº2 Análisis'!H1010,'Tabla 2-3-4-5'!$C$11:$D$13,2,FALSE)))&gt;5,"ALTO","MEDIO")),"")</f>
        <v/>
      </c>
      <c r="J1010" s="2"/>
      <c r="K1010" s="3"/>
      <c r="N1010" s="3"/>
      <c r="O1010" s="3"/>
      <c r="P1010" s="3"/>
      <c r="Q1010" s="3"/>
      <c r="R1010" s="3"/>
      <c r="S1010" s="3"/>
      <c r="T1010" s="3"/>
      <c r="U1010" s="3"/>
      <c r="V1010" s="3"/>
      <c r="W1010" s="3"/>
      <c r="X1010" s="3"/>
      <c r="Y1010" s="3"/>
      <c r="Z1010" s="3"/>
      <c r="AA1010" s="3"/>
      <c r="AB1010" s="3"/>
      <c r="AC1010" s="3"/>
    </row>
    <row r="1011" spans="1:29" ht="83.25" customHeight="1" x14ac:dyDescent="0.35">
      <c r="A1011" s="119" t="str">
        <f>'Matriz Nº1 Identificación'!A1011</f>
        <v>112. 3</v>
      </c>
      <c r="B1011" s="120" t="str">
        <f>IF('Matriz Nº1 Identificación'!B1011&lt;&gt;"",'Matriz Nº1 Identificación'!F1011,"")</f>
        <v/>
      </c>
      <c r="C1011" s="127"/>
      <c r="D1011" s="127"/>
      <c r="E1011" s="120" t="str">
        <f>IFERROR(IF((VLOOKUP(C1011,'Tabla 2-3-4-5'!$C$11:$D$13,2,FALSE)*(VLOOKUP('Matriz Nº2 Análisis'!D1011,'Tabla 2-3-4-5'!$C$11:$D$13,2,FALSE)))&lt;3,"BAJO",IF((VLOOKUP(C1011,'Tabla 2-3-4-5'!$C$11:$D$13,2,FALSE)*(VLOOKUP('Matriz Nº2 Análisis'!D1011,'Tabla 2-3-4-5'!$C$11:$D$13,2,FALSE)))&gt;5,"ALTO","MEDIO")),"")</f>
        <v/>
      </c>
      <c r="F1011" s="121" t="str">
        <f>IF(B1011&lt;&gt;"",'Matriz Nº1 Identificación'!E1011,"")</f>
        <v/>
      </c>
      <c r="G1011" s="127"/>
      <c r="H1011" s="127"/>
      <c r="I1011" s="120" t="str">
        <f>IFERROR(IF((VLOOKUP(G1011,'Tabla 2-3-4-5'!$C$11:$D$13,2,FALSE)*(VLOOKUP('Matriz Nº2 Análisis'!H1011,'Tabla 2-3-4-5'!$C$11:$D$13,2,FALSE)))&lt;3,"BAJO",IF((VLOOKUP(G1011,'Tabla 2-3-4-5'!$C$11:$D$13,2,FALSE)*(VLOOKUP('Matriz Nº2 Análisis'!H1011,'Tabla 2-3-4-5'!$C$11:$D$13,2,FALSE)))&gt;5,"ALTO","MEDIO")),"")</f>
        <v/>
      </c>
      <c r="J1011" s="2"/>
      <c r="K1011" s="3"/>
      <c r="N1011" s="3"/>
      <c r="O1011" s="3"/>
      <c r="P1011" s="3"/>
      <c r="Q1011" s="3"/>
      <c r="R1011" s="3"/>
      <c r="S1011" s="3"/>
      <c r="T1011" s="3"/>
      <c r="U1011" s="3"/>
      <c r="V1011" s="3"/>
      <c r="W1011" s="3"/>
      <c r="X1011" s="3"/>
      <c r="Y1011" s="3"/>
      <c r="Z1011" s="3"/>
      <c r="AA1011" s="3"/>
      <c r="AB1011" s="3"/>
      <c r="AC1011" s="3"/>
    </row>
    <row r="1012" spans="1:29" ht="83.25" customHeight="1" x14ac:dyDescent="0.35">
      <c r="A1012" s="119" t="str">
        <f>'Matriz Nº1 Identificación'!A1012</f>
        <v>112. 4</v>
      </c>
      <c r="B1012" s="120" t="str">
        <f>IF('Matriz Nº1 Identificación'!B1012&lt;&gt;"",'Matriz Nº1 Identificación'!F1012,"")</f>
        <v/>
      </c>
      <c r="C1012" s="127"/>
      <c r="D1012" s="127"/>
      <c r="E1012" s="120" t="str">
        <f>IFERROR(IF((VLOOKUP(C1012,'Tabla 2-3-4-5'!$C$11:$D$13,2,FALSE)*(VLOOKUP('Matriz Nº2 Análisis'!D1012,'Tabla 2-3-4-5'!$C$11:$D$13,2,FALSE)))&lt;3,"BAJO",IF((VLOOKUP(C1012,'Tabla 2-3-4-5'!$C$11:$D$13,2,FALSE)*(VLOOKUP('Matriz Nº2 Análisis'!D1012,'Tabla 2-3-4-5'!$C$11:$D$13,2,FALSE)))&gt;5,"ALTO","MEDIO")),"")</f>
        <v/>
      </c>
      <c r="F1012" s="121" t="str">
        <f>IF(B1012&lt;&gt;"",'Matriz Nº1 Identificación'!E1012,"")</f>
        <v/>
      </c>
      <c r="G1012" s="127"/>
      <c r="H1012" s="127"/>
      <c r="I1012" s="120" t="str">
        <f>IFERROR(IF((VLOOKUP(G1012,'Tabla 2-3-4-5'!$C$11:$D$13,2,FALSE)*(VLOOKUP('Matriz Nº2 Análisis'!H1012,'Tabla 2-3-4-5'!$C$11:$D$13,2,FALSE)))&lt;3,"BAJO",IF((VLOOKUP(G1012,'Tabla 2-3-4-5'!$C$11:$D$13,2,FALSE)*(VLOOKUP('Matriz Nº2 Análisis'!H1012,'Tabla 2-3-4-5'!$C$11:$D$13,2,FALSE)))&gt;5,"ALTO","MEDIO")),"")</f>
        <v/>
      </c>
      <c r="J1012" s="2"/>
      <c r="K1012" s="3"/>
      <c r="N1012" s="3"/>
      <c r="O1012" s="3"/>
      <c r="P1012" s="3"/>
      <c r="Q1012" s="3"/>
      <c r="R1012" s="3"/>
      <c r="S1012" s="3"/>
      <c r="T1012" s="3"/>
      <c r="U1012" s="3"/>
      <c r="V1012" s="3"/>
      <c r="W1012" s="3"/>
      <c r="X1012" s="3"/>
      <c r="Y1012" s="3"/>
      <c r="Z1012" s="3"/>
      <c r="AA1012" s="3"/>
      <c r="AB1012" s="3"/>
      <c r="AC1012" s="3"/>
    </row>
    <row r="1013" spans="1:29" ht="83.25" customHeight="1" x14ac:dyDescent="0.35">
      <c r="A1013" s="119" t="str">
        <f>'Matriz Nº1 Identificación'!A1013</f>
        <v>112. 5</v>
      </c>
      <c r="B1013" s="120" t="str">
        <f>IF('Matriz Nº1 Identificación'!B1013&lt;&gt;"",'Matriz Nº1 Identificación'!F1013,"")</f>
        <v/>
      </c>
      <c r="C1013" s="127"/>
      <c r="D1013" s="127"/>
      <c r="E1013" s="120" t="str">
        <f>IFERROR(IF((VLOOKUP(C1013,'Tabla 2-3-4-5'!$C$11:$D$13,2,FALSE)*(VLOOKUP('Matriz Nº2 Análisis'!D1013,'Tabla 2-3-4-5'!$C$11:$D$13,2,FALSE)))&lt;3,"BAJO",IF((VLOOKUP(C1013,'Tabla 2-3-4-5'!$C$11:$D$13,2,FALSE)*(VLOOKUP('Matriz Nº2 Análisis'!D1013,'Tabla 2-3-4-5'!$C$11:$D$13,2,FALSE)))&gt;5,"ALTO","MEDIO")),"")</f>
        <v/>
      </c>
      <c r="F1013" s="121" t="str">
        <f>IF(B1013&lt;&gt;"",'Matriz Nº1 Identificación'!E1013,"")</f>
        <v/>
      </c>
      <c r="G1013" s="127"/>
      <c r="H1013" s="127"/>
      <c r="I1013" s="120" t="str">
        <f>IFERROR(IF((VLOOKUP(G1013,'Tabla 2-3-4-5'!$C$11:$D$13,2,FALSE)*(VLOOKUP('Matriz Nº2 Análisis'!H1013,'Tabla 2-3-4-5'!$C$11:$D$13,2,FALSE)))&lt;3,"BAJO",IF((VLOOKUP(G1013,'Tabla 2-3-4-5'!$C$11:$D$13,2,FALSE)*(VLOOKUP('Matriz Nº2 Análisis'!H1013,'Tabla 2-3-4-5'!$C$11:$D$13,2,FALSE)))&gt;5,"ALTO","MEDIO")),"")</f>
        <v/>
      </c>
      <c r="J1013" s="2"/>
      <c r="K1013" s="3"/>
      <c r="N1013" s="3"/>
      <c r="O1013" s="3"/>
      <c r="P1013" s="3"/>
      <c r="Q1013" s="3"/>
      <c r="R1013" s="3"/>
      <c r="S1013" s="3"/>
      <c r="T1013" s="3"/>
      <c r="U1013" s="3"/>
      <c r="V1013" s="3"/>
      <c r="W1013" s="3"/>
      <c r="X1013" s="3"/>
      <c r="Y1013" s="3"/>
      <c r="Z1013" s="3"/>
      <c r="AA1013" s="3"/>
      <c r="AB1013" s="3"/>
      <c r="AC1013" s="3"/>
    </row>
    <row r="1014" spans="1:29" ht="83.25" customHeight="1" x14ac:dyDescent="0.35">
      <c r="A1014" s="119" t="str">
        <f>'Matriz Nº1 Identificación'!A1014</f>
        <v>112. 6</v>
      </c>
      <c r="B1014" s="120" t="str">
        <f>IF('Matriz Nº1 Identificación'!B1014&lt;&gt;"",'Matriz Nº1 Identificación'!F1014,"")</f>
        <v/>
      </c>
      <c r="C1014" s="127"/>
      <c r="D1014" s="127"/>
      <c r="E1014" s="120" t="str">
        <f>IFERROR(IF((VLOOKUP(C1014,'Tabla 2-3-4-5'!$C$11:$D$13,2,FALSE)*(VLOOKUP('Matriz Nº2 Análisis'!D1014,'Tabla 2-3-4-5'!$C$11:$D$13,2,FALSE)))&lt;3,"BAJO",IF((VLOOKUP(C1014,'Tabla 2-3-4-5'!$C$11:$D$13,2,FALSE)*(VLOOKUP('Matriz Nº2 Análisis'!D1014,'Tabla 2-3-4-5'!$C$11:$D$13,2,FALSE)))&gt;5,"ALTO","MEDIO")),"")</f>
        <v/>
      </c>
      <c r="F1014" s="121" t="str">
        <f>IF(B1014&lt;&gt;"",'Matriz Nº1 Identificación'!E1014,"")</f>
        <v/>
      </c>
      <c r="G1014" s="127"/>
      <c r="H1014" s="127"/>
      <c r="I1014" s="120" t="str">
        <f>IFERROR(IF((VLOOKUP(G1014,'Tabla 2-3-4-5'!$C$11:$D$13,2,FALSE)*(VLOOKUP('Matriz Nº2 Análisis'!H1014,'Tabla 2-3-4-5'!$C$11:$D$13,2,FALSE)))&lt;3,"BAJO",IF((VLOOKUP(G1014,'Tabla 2-3-4-5'!$C$11:$D$13,2,FALSE)*(VLOOKUP('Matriz Nº2 Análisis'!H1014,'Tabla 2-3-4-5'!$C$11:$D$13,2,FALSE)))&gt;5,"ALTO","MEDIO")),"")</f>
        <v/>
      </c>
      <c r="J1014" s="2"/>
      <c r="K1014" s="3"/>
      <c r="N1014" s="3"/>
      <c r="O1014" s="3"/>
      <c r="P1014" s="3"/>
      <c r="Q1014" s="3"/>
      <c r="R1014" s="3"/>
      <c r="S1014" s="3"/>
      <c r="T1014" s="3"/>
      <c r="U1014" s="3"/>
      <c r="V1014" s="3"/>
      <c r="W1014" s="3"/>
      <c r="X1014" s="3"/>
      <c r="Y1014" s="3"/>
      <c r="Z1014" s="3"/>
      <c r="AA1014" s="3"/>
      <c r="AB1014" s="3"/>
      <c r="AC1014" s="3"/>
    </row>
    <row r="1015" spans="1:29" ht="83.25" customHeight="1" thickBot="1" x14ac:dyDescent="0.4">
      <c r="A1015" s="119" t="str">
        <f>'Matriz Nº1 Identificación'!A1015</f>
        <v>112. 7</v>
      </c>
      <c r="B1015" s="120" t="str">
        <f>IF('Matriz Nº1 Identificación'!B1015&lt;&gt;"",'Matriz Nº1 Identificación'!F1015,"")</f>
        <v/>
      </c>
      <c r="C1015" s="127"/>
      <c r="D1015" s="127"/>
      <c r="E1015" s="120" t="str">
        <f>IFERROR(IF((VLOOKUP(C1015,'Tabla 2-3-4-5'!$C$11:$D$13,2,FALSE)*(VLOOKUP('Matriz Nº2 Análisis'!D1015,'Tabla 2-3-4-5'!$C$11:$D$13,2,FALSE)))&lt;3,"BAJO",IF((VLOOKUP(C1015,'Tabla 2-3-4-5'!$C$11:$D$13,2,FALSE)*(VLOOKUP('Matriz Nº2 Análisis'!D1015,'Tabla 2-3-4-5'!$C$11:$D$13,2,FALSE)))&gt;5,"ALTO","MEDIO")),"")</f>
        <v/>
      </c>
      <c r="F1015" s="121" t="str">
        <f>IF(B1015&lt;&gt;"",'Matriz Nº1 Identificación'!E1015,"")</f>
        <v/>
      </c>
      <c r="G1015" s="127"/>
      <c r="H1015" s="127"/>
      <c r="I1015" s="120" t="str">
        <f>IFERROR(IF((VLOOKUP(G1015,'Tabla 2-3-4-5'!$C$11:$D$13,2,FALSE)*(VLOOKUP('Matriz Nº2 Análisis'!H1015,'Tabla 2-3-4-5'!$C$11:$D$13,2,FALSE)))&lt;3,"BAJO",IF((VLOOKUP(G1015,'Tabla 2-3-4-5'!$C$11:$D$13,2,FALSE)*(VLOOKUP('Matriz Nº2 Análisis'!H1015,'Tabla 2-3-4-5'!$C$11:$D$13,2,FALSE)))&gt;5,"ALTO","MEDIO")),"")</f>
        <v/>
      </c>
      <c r="J1015" s="2"/>
      <c r="K1015" s="3"/>
      <c r="N1015" s="3"/>
      <c r="O1015" s="3"/>
      <c r="P1015" s="3"/>
      <c r="Q1015" s="3"/>
      <c r="R1015" s="3"/>
      <c r="S1015" s="3"/>
      <c r="T1015" s="3"/>
      <c r="U1015" s="3"/>
      <c r="V1015" s="3"/>
      <c r="W1015" s="3"/>
      <c r="X1015" s="3"/>
      <c r="Y1015" s="3"/>
      <c r="Z1015" s="3"/>
      <c r="AA1015" s="3"/>
      <c r="AB1015" s="3"/>
      <c r="AC1015" s="3"/>
    </row>
    <row r="1016" spans="1:29" ht="39.9" customHeight="1" thickBot="1" x14ac:dyDescent="0.4">
      <c r="A1016" s="181" t="str">
        <f>'Matriz Nº1 Identificación'!A1016</f>
        <v xml:space="preserve">Objetivo Estratégico: </v>
      </c>
      <c r="B1016" s="477">
        <f>+'Matriz Nº1 Identificación'!B1016:H1016</f>
        <v>0</v>
      </c>
      <c r="C1016" s="478"/>
      <c r="D1016" s="478"/>
      <c r="E1016" s="478"/>
      <c r="F1016" s="478"/>
      <c r="G1016" s="478"/>
      <c r="H1016" s="478"/>
      <c r="I1016" s="479"/>
      <c r="J1016" s="117"/>
    </row>
    <row r="1017" spans="1:29" ht="39.9" customHeight="1" x14ac:dyDescent="0.35">
      <c r="A1017" s="182" t="str">
        <f>'Matriz Nº1 Identificación'!A1017</f>
        <v>Objetivo táctico</v>
      </c>
      <c r="B1017" s="480" t="str">
        <f>+'Matriz Nº1 Identificación'!B1017:H1017</f>
        <v xml:space="preserve">113. </v>
      </c>
      <c r="C1017" s="481"/>
      <c r="D1017" s="481"/>
      <c r="E1017" s="481"/>
      <c r="F1017" s="481"/>
      <c r="G1017" s="481"/>
      <c r="H1017" s="481"/>
      <c r="I1017" s="482"/>
      <c r="J1017" s="117"/>
    </row>
    <row r="1018" spans="1:29" ht="83.25" customHeight="1" x14ac:dyDescent="0.35">
      <c r="A1018" s="119" t="str">
        <f>'Matriz Nº1 Identificación'!A1018</f>
        <v>113. 1</v>
      </c>
      <c r="B1018" s="120" t="str">
        <f>IF('Matriz Nº1 Identificación'!B1018&lt;&gt;"",'Matriz Nº1 Identificación'!F1018,"")</f>
        <v/>
      </c>
      <c r="C1018" s="127"/>
      <c r="D1018" s="127"/>
      <c r="E1018" s="120" t="str">
        <f>IFERROR(IF((VLOOKUP(C1018,'Tabla 2-3-4-5'!$C$11:$D$13,2,FALSE)*(VLOOKUP('Matriz Nº2 Análisis'!D1018,'Tabla 2-3-4-5'!$C$11:$D$13,2,FALSE)))&lt;3,"BAJO",IF((VLOOKUP(C1018,'Tabla 2-3-4-5'!$C$11:$D$13,2,FALSE)*(VLOOKUP('Matriz Nº2 Análisis'!D1018,'Tabla 2-3-4-5'!$C$11:$D$13,2,FALSE)))&gt;5,"ALTO","MEDIO")),"")</f>
        <v/>
      </c>
      <c r="F1018" s="121" t="str">
        <f>IF(B1018&lt;&gt;"",'Matriz Nº1 Identificación'!E1018,"")</f>
        <v/>
      </c>
      <c r="G1018" s="127"/>
      <c r="H1018" s="127"/>
      <c r="I1018" s="120" t="str">
        <f>IFERROR(IF((VLOOKUP(G1018,'Tabla 2-3-4-5'!$C$11:$D$13,2,FALSE)*(VLOOKUP('Matriz Nº2 Análisis'!H1018,'Tabla 2-3-4-5'!$C$11:$D$13,2,FALSE)))&lt;3,"BAJO",IF((VLOOKUP(G1018,'Tabla 2-3-4-5'!$C$11:$D$13,2,FALSE)*(VLOOKUP('Matriz Nº2 Análisis'!H1018,'Tabla 2-3-4-5'!$C$11:$D$13,2,FALSE)))&gt;5,"ALTO","MEDIO")),"")</f>
        <v/>
      </c>
      <c r="J1018" s="2"/>
      <c r="K1018" s="3"/>
      <c r="N1018" s="3"/>
      <c r="O1018" s="3"/>
      <c r="P1018" s="3"/>
      <c r="Q1018" s="3"/>
      <c r="R1018" s="3"/>
      <c r="S1018" s="3"/>
      <c r="T1018" s="3"/>
      <c r="U1018" s="3"/>
      <c r="V1018" s="3"/>
      <c r="W1018" s="3"/>
      <c r="X1018" s="3"/>
      <c r="Y1018" s="3"/>
      <c r="Z1018" s="3"/>
      <c r="AA1018" s="3"/>
      <c r="AB1018" s="3"/>
      <c r="AC1018" s="3"/>
    </row>
    <row r="1019" spans="1:29" ht="83.25" customHeight="1" x14ac:dyDescent="0.35">
      <c r="A1019" s="119" t="str">
        <f>'Matriz Nº1 Identificación'!A1019</f>
        <v>113. 2</v>
      </c>
      <c r="B1019" s="120" t="str">
        <f>IF('Matriz Nº1 Identificación'!B1019&lt;&gt;"",'Matriz Nº1 Identificación'!F1019,"")</f>
        <v/>
      </c>
      <c r="C1019" s="127"/>
      <c r="D1019" s="127"/>
      <c r="E1019" s="120" t="str">
        <f>IFERROR(IF((VLOOKUP(C1019,'Tabla 2-3-4-5'!$C$11:$D$13,2,FALSE)*(VLOOKUP('Matriz Nº2 Análisis'!D1019,'Tabla 2-3-4-5'!$C$11:$D$13,2,FALSE)))&lt;3,"BAJO",IF((VLOOKUP(C1019,'Tabla 2-3-4-5'!$C$11:$D$13,2,FALSE)*(VLOOKUP('Matriz Nº2 Análisis'!D1019,'Tabla 2-3-4-5'!$C$11:$D$13,2,FALSE)))&gt;5,"ALTO","MEDIO")),"")</f>
        <v/>
      </c>
      <c r="F1019" s="121" t="str">
        <f>IF(B1019&lt;&gt;"",'Matriz Nº1 Identificación'!E1019,"")</f>
        <v/>
      </c>
      <c r="G1019" s="127"/>
      <c r="H1019" s="127"/>
      <c r="I1019" s="120" t="str">
        <f>IFERROR(IF((VLOOKUP(G1019,'Tabla 2-3-4-5'!$C$11:$D$13,2,FALSE)*(VLOOKUP('Matriz Nº2 Análisis'!H1019,'Tabla 2-3-4-5'!$C$11:$D$13,2,FALSE)))&lt;3,"BAJO",IF((VLOOKUP(G1019,'Tabla 2-3-4-5'!$C$11:$D$13,2,FALSE)*(VLOOKUP('Matriz Nº2 Análisis'!H1019,'Tabla 2-3-4-5'!$C$11:$D$13,2,FALSE)))&gt;5,"ALTO","MEDIO")),"")</f>
        <v/>
      </c>
      <c r="J1019" s="2"/>
      <c r="K1019" s="3"/>
      <c r="N1019" s="3"/>
      <c r="O1019" s="3"/>
      <c r="P1019" s="3"/>
      <c r="Q1019" s="3"/>
      <c r="R1019" s="3"/>
      <c r="S1019" s="3"/>
      <c r="T1019" s="3"/>
      <c r="U1019" s="3"/>
      <c r="V1019" s="3"/>
      <c r="W1019" s="3"/>
      <c r="X1019" s="3"/>
      <c r="Y1019" s="3"/>
      <c r="Z1019" s="3"/>
      <c r="AA1019" s="3"/>
      <c r="AB1019" s="3"/>
      <c r="AC1019" s="3"/>
    </row>
    <row r="1020" spans="1:29" ht="83.25" customHeight="1" x14ac:dyDescent="0.35">
      <c r="A1020" s="119" t="str">
        <f>'Matriz Nº1 Identificación'!A1020</f>
        <v>113. 3</v>
      </c>
      <c r="B1020" s="120" t="str">
        <f>IF('Matriz Nº1 Identificación'!B1020&lt;&gt;"",'Matriz Nº1 Identificación'!F1020,"")</f>
        <v/>
      </c>
      <c r="C1020" s="127"/>
      <c r="D1020" s="127"/>
      <c r="E1020" s="120" t="str">
        <f>IFERROR(IF((VLOOKUP(C1020,'Tabla 2-3-4-5'!$C$11:$D$13,2,FALSE)*(VLOOKUP('Matriz Nº2 Análisis'!D1020,'Tabla 2-3-4-5'!$C$11:$D$13,2,FALSE)))&lt;3,"BAJO",IF((VLOOKUP(C1020,'Tabla 2-3-4-5'!$C$11:$D$13,2,FALSE)*(VLOOKUP('Matriz Nº2 Análisis'!D1020,'Tabla 2-3-4-5'!$C$11:$D$13,2,FALSE)))&gt;5,"ALTO","MEDIO")),"")</f>
        <v/>
      </c>
      <c r="F1020" s="121" t="str">
        <f>IF(B1020&lt;&gt;"",'Matriz Nº1 Identificación'!E1020,"")</f>
        <v/>
      </c>
      <c r="G1020" s="127"/>
      <c r="H1020" s="127"/>
      <c r="I1020" s="120" t="str">
        <f>IFERROR(IF((VLOOKUP(G1020,'Tabla 2-3-4-5'!$C$11:$D$13,2,FALSE)*(VLOOKUP('Matriz Nº2 Análisis'!H1020,'Tabla 2-3-4-5'!$C$11:$D$13,2,FALSE)))&lt;3,"BAJO",IF((VLOOKUP(G1020,'Tabla 2-3-4-5'!$C$11:$D$13,2,FALSE)*(VLOOKUP('Matriz Nº2 Análisis'!H1020,'Tabla 2-3-4-5'!$C$11:$D$13,2,FALSE)))&gt;5,"ALTO","MEDIO")),"")</f>
        <v/>
      </c>
      <c r="J1020" s="2"/>
      <c r="K1020" s="3"/>
      <c r="N1020" s="3"/>
      <c r="O1020" s="3"/>
      <c r="P1020" s="3"/>
      <c r="Q1020" s="3"/>
      <c r="R1020" s="3"/>
      <c r="S1020" s="3"/>
      <c r="T1020" s="3"/>
      <c r="U1020" s="3"/>
      <c r="V1020" s="3"/>
      <c r="W1020" s="3"/>
      <c r="X1020" s="3"/>
      <c r="Y1020" s="3"/>
      <c r="Z1020" s="3"/>
      <c r="AA1020" s="3"/>
      <c r="AB1020" s="3"/>
      <c r="AC1020" s="3"/>
    </row>
    <row r="1021" spans="1:29" ht="83.25" customHeight="1" x14ac:dyDescent="0.35">
      <c r="A1021" s="119" t="str">
        <f>'Matriz Nº1 Identificación'!A1021</f>
        <v>113. 4</v>
      </c>
      <c r="B1021" s="120" t="str">
        <f>IF('Matriz Nº1 Identificación'!B1021&lt;&gt;"",'Matriz Nº1 Identificación'!F1021,"")</f>
        <v/>
      </c>
      <c r="C1021" s="127"/>
      <c r="D1021" s="127"/>
      <c r="E1021" s="120" t="str">
        <f>IFERROR(IF((VLOOKUP(C1021,'Tabla 2-3-4-5'!$C$11:$D$13,2,FALSE)*(VLOOKUP('Matriz Nº2 Análisis'!D1021,'Tabla 2-3-4-5'!$C$11:$D$13,2,FALSE)))&lt;3,"BAJO",IF((VLOOKUP(C1021,'Tabla 2-3-4-5'!$C$11:$D$13,2,FALSE)*(VLOOKUP('Matriz Nº2 Análisis'!D1021,'Tabla 2-3-4-5'!$C$11:$D$13,2,FALSE)))&gt;5,"ALTO","MEDIO")),"")</f>
        <v/>
      </c>
      <c r="F1021" s="121" t="str">
        <f>IF(B1021&lt;&gt;"",'Matriz Nº1 Identificación'!E1021,"")</f>
        <v/>
      </c>
      <c r="G1021" s="127"/>
      <c r="H1021" s="127"/>
      <c r="I1021" s="120" t="str">
        <f>IFERROR(IF((VLOOKUP(G1021,'Tabla 2-3-4-5'!$C$11:$D$13,2,FALSE)*(VLOOKUP('Matriz Nº2 Análisis'!H1021,'Tabla 2-3-4-5'!$C$11:$D$13,2,FALSE)))&lt;3,"BAJO",IF((VLOOKUP(G1021,'Tabla 2-3-4-5'!$C$11:$D$13,2,FALSE)*(VLOOKUP('Matriz Nº2 Análisis'!H1021,'Tabla 2-3-4-5'!$C$11:$D$13,2,FALSE)))&gt;5,"ALTO","MEDIO")),"")</f>
        <v/>
      </c>
      <c r="J1021" s="2"/>
      <c r="K1021" s="3"/>
      <c r="N1021" s="3"/>
      <c r="O1021" s="3"/>
      <c r="P1021" s="3"/>
      <c r="Q1021" s="3"/>
      <c r="R1021" s="3"/>
      <c r="S1021" s="3"/>
      <c r="T1021" s="3"/>
      <c r="U1021" s="3"/>
      <c r="V1021" s="3"/>
      <c r="W1021" s="3"/>
      <c r="X1021" s="3"/>
      <c r="Y1021" s="3"/>
      <c r="Z1021" s="3"/>
      <c r="AA1021" s="3"/>
      <c r="AB1021" s="3"/>
      <c r="AC1021" s="3"/>
    </row>
    <row r="1022" spans="1:29" ht="83.25" customHeight="1" x14ac:dyDescent="0.35">
      <c r="A1022" s="119" t="str">
        <f>'Matriz Nº1 Identificación'!A1022</f>
        <v>113. 5</v>
      </c>
      <c r="B1022" s="120" t="str">
        <f>IF('Matriz Nº1 Identificación'!B1022&lt;&gt;"",'Matriz Nº1 Identificación'!F1022,"")</f>
        <v/>
      </c>
      <c r="C1022" s="127"/>
      <c r="D1022" s="127"/>
      <c r="E1022" s="120" t="str">
        <f>IFERROR(IF((VLOOKUP(C1022,'Tabla 2-3-4-5'!$C$11:$D$13,2,FALSE)*(VLOOKUP('Matriz Nº2 Análisis'!D1022,'Tabla 2-3-4-5'!$C$11:$D$13,2,FALSE)))&lt;3,"BAJO",IF((VLOOKUP(C1022,'Tabla 2-3-4-5'!$C$11:$D$13,2,FALSE)*(VLOOKUP('Matriz Nº2 Análisis'!D1022,'Tabla 2-3-4-5'!$C$11:$D$13,2,FALSE)))&gt;5,"ALTO","MEDIO")),"")</f>
        <v/>
      </c>
      <c r="F1022" s="121" t="str">
        <f>IF(B1022&lt;&gt;"",'Matriz Nº1 Identificación'!E1022,"")</f>
        <v/>
      </c>
      <c r="G1022" s="127"/>
      <c r="H1022" s="127"/>
      <c r="I1022" s="120" t="str">
        <f>IFERROR(IF((VLOOKUP(G1022,'Tabla 2-3-4-5'!$C$11:$D$13,2,FALSE)*(VLOOKUP('Matriz Nº2 Análisis'!H1022,'Tabla 2-3-4-5'!$C$11:$D$13,2,FALSE)))&lt;3,"BAJO",IF((VLOOKUP(G1022,'Tabla 2-3-4-5'!$C$11:$D$13,2,FALSE)*(VLOOKUP('Matriz Nº2 Análisis'!H1022,'Tabla 2-3-4-5'!$C$11:$D$13,2,FALSE)))&gt;5,"ALTO","MEDIO")),"")</f>
        <v/>
      </c>
      <c r="J1022" s="2"/>
      <c r="K1022" s="3"/>
      <c r="N1022" s="3"/>
      <c r="O1022" s="3"/>
      <c r="P1022" s="3"/>
      <c r="Q1022" s="3"/>
      <c r="R1022" s="3"/>
      <c r="S1022" s="3"/>
      <c r="T1022" s="3"/>
      <c r="U1022" s="3"/>
      <c r="V1022" s="3"/>
      <c r="W1022" s="3"/>
      <c r="X1022" s="3"/>
      <c r="Y1022" s="3"/>
      <c r="Z1022" s="3"/>
      <c r="AA1022" s="3"/>
      <c r="AB1022" s="3"/>
      <c r="AC1022" s="3"/>
    </row>
    <row r="1023" spans="1:29" ht="83.25" customHeight="1" x14ac:dyDescent="0.35">
      <c r="A1023" s="119" t="str">
        <f>'Matriz Nº1 Identificación'!A1023</f>
        <v>113. 6</v>
      </c>
      <c r="B1023" s="120" t="str">
        <f>IF('Matriz Nº1 Identificación'!B1023&lt;&gt;"",'Matriz Nº1 Identificación'!F1023,"")</f>
        <v/>
      </c>
      <c r="C1023" s="127"/>
      <c r="D1023" s="127"/>
      <c r="E1023" s="120" t="str">
        <f>IFERROR(IF((VLOOKUP(C1023,'Tabla 2-3-4-5'!$C$11:$D$13,2,FALSE)*(VLOOKUP('Matriz Nº2 Análisis'!D1023,'Tabla 2-3-4-5'!$C$11:$D$13,2,FALSE)))&lt;3,"BAJO",IF((VLOOKUP(C1023,'Tabla 2-3-4-5'!$C$11:$D$13,2,FALSE)*(VLOOKUP('Matriz Nº2 Análisis'!D1023,'Tabla 2-3-4-5'!$C$11:$D$13,2,FALSE)))&gt;5,"ALTO","MEDIO")),"")</f>
        <v/>
      </c>
      <c r="F1023" s="121" t="str">
        <f>IF(B1023&lt;&gt;"",'Matriz Nº1 Identificación'!E1023,"")</f>
        <v/>
      </c>
      <c r="G1023" s="127"/>
      <c r="H1023" s="127"/>
      <c r="I1023" s="120" t="str">
        <f>IFERROR(IF((VLOOKUP(G1023,'Tabla 2-3-4-5'!$C$11:$D$13,2,FALSE)*(VLOOKUP('Matriz Nº2 Análisis'!H1023,'Tabla 2-3-4-5'!$C$11:$D$13,2,FALSE)))&lt;3,"BAJO",IF((VLOOKUP(G1023,'Tabla 2-3-4-5'!$C$11:$D$13,2,FALSE)*(VLOOKUP('Matriz Nº2 Análisis'!H1023,'Tabla 2-3-4-5'!$C$11:$D$13,2,FALSE)))&gt;5,"ALTO","MEDIO")),"")</f>
        <v/>
      </c>
      <c r="J1023" s="2"/>
      <c r="K1023" s="3"/>
      <c r="N1023" s="3"/>
      <c r="O1023" s="3"/>
      <c r="P1023" s="3"/>
      <c r="Q1023" s="3"/>
      <c r="R1023" s="3"/>
      <c r="S1023" s="3"/>
      <c r="T1023" s="3"/>
      <c r="U1023" s="3"/>
      <c r="V1023" s="3"/>
      <c r="W1023" s="3"/>
      <c r="X1023" s="3"/>
      <c r="Y1023" s="3"/>
      <c r="Z1023" s="3"/>
      <c r="AA1023" s="3"/>
      <c r="AB1023" s="3"/>
      <c r="AC1023" s="3"/>
    </row>
    <row r="1024" spans="1:29" ht="83.25" customHeight="1" thickBot="1" x14ac:dyDescent="0.4">
      <c r="A1024" s="119" t="str">
        <f>'Matriz Nº1 Identificación'!A1024</f>
        <v>113. 7</v>
      </c>
      <c r="B1024" s="120" t="str">
        <f>IF('Matriz Nº1 Identificación'!B1024&lt;&gt;"",'Matriz Nº1 Identificación'!F1024,"")</f>
        <v/>
      </c>
      <c r="C1024" s="127"/>
      <c r="D1024" s="127"/>
      <c r="E1024" s="120" t="str">
        <f>IFERROR(IF((VLOOKUP(C1024,'Tabla 2-3-4-5'!$C$11:$D$13,2,FALSE)*(VLOOKUP('Matriz Nº2 Análisis'!D1024,'Tabla 2-3-4-5'!$C$11:$D$13,2,FALSE)))&lt;3,"BAJO",IF((VLOOKUP(C1024,'Tabla 2-3-4-5'!$C$11:$D$13,2,FALSE)*(VLOOKUP('Matriz Nº2 Análisis'!D1024,'Tabla 2-3-4-5'!$C$11:$D$13,2,FALSE)))&gt;5,"ALTO","MEDIO")),"")</f>
        <v/>
      </c>
      <c r="F1024" s="121" t="str">
        <f>IF(B1024&lt;&gt;"",'Matriz Nº1 Identificación'!E1024,"")</f>
        <v/>
      </c>
      <c r="G1024" s="127"/>
      <c r="H1024" s="127"/>
      <c r="I1024" s="120" t="str">
        <f>IFERROR(IF((VLOOKUP(G1024,'Tabla 2-3-4-5'!$C$11:$D$13,2,FALSE)*(VLOOKUP('Matriz Nº2 Análisis'!H1024,'Tabla 2-3-4-5'!$C$11:$D$13,2,FALSE)))&lt;3,"BAJO",IF((VLOOKUP(G1024,'Tabla 2-3-4-5'!$C$11:$D$13,2,FALSE)*(VLOOKUP('Matriz Nº2 Análisis'!H1024,'Tabla 2-3-4-5'!$C$11:$D$13,2,FALSE)))&gt;5,"ALTO","MEDIO")),"")</f>
        <v/>
      </c>
      <c r="J1024" s="2"/>
      <c r="K1024" s="3"/>
      <c r="N1024" s="3"/>
      <c r="O1024" s="3"/>
      <c r="P1024" s="3"/>
      <c r="Q1024" s="3"/>
      <c r="R1024" s="3"/>
      <c r="S1024" s="3"/>
      <c r="T1024" s="3"/>
      <c r="U1024" s="3"/>
      <c r="V1024" s="3"/>
      <c r="W1024" s="3"/>
      <c r="X1024" s="3"/>
      <c r="Y1024" s="3"/>
      <c r="Z1024" s="3"/>
      <c r="AA1024" s="3"/>
      <c r="AB1024" s="3"/>
      <c r="AC1024" s="3"/>
    </row>
    <row r="1025" spans="1:29" ht="39.9" customHeight="1" thickBot="1" x14ac:dyDescent="0.4">
      <c r="A1025" s="181" t="str">
        <f>'Matriz Nº1 Identificación'!A1025</f>
        <v xml:space="preserve">Objetivo Estratégico: </v>
      </c>
      <c r="B1025" s="477">
        <f>+'Matriz Nº1 Identificación'!B1025:H1025</f>
        <v>0</v>
      </c>
      <c r="C1025" s="478"/>
      <c r="D1025" s="478"/>
      <c r="E1025" s="478"/>
      <c r="F1025" s="478"/>
      <c r="G1025" s="478"/>
      <c r="H1025" s="478"/>
      <c r="I1025" s="479"/>
      <c r="J1025" s="117"/>
    </row>
    <row r="1026" spans="1:29" ht="39.9" customHeight="1" x14ac:dyDescent="0.35">
      <c r="A1026" s="182" t="str">
        <f>'Matriz Nº1 Identificación'!A1026</f>
        <v>Objetivo táctico</v>
      </c>
      <c r="B1026" s="480" t="str">
        <f>+'Matriz Nº1 Identificación'!B1026:H1026</f>
        <v xml:space="preserve">114. </v>
      </c>
      <c r="C1026" s="481"/>
      <c r="D1026" s="481"/>
      <c r="E1026" s="481"/>
      <c r="F1026" s="481"/>
      <c r="G1026" s="481"/>
      <c r="H1026" s="481"/>
      <c r="I1026" s="482"/>
      <c r="J1026" s="117"/>
    </row>
    <row r="1027" spans="1:29" ht="83.25" customHeight="1" x14ac:dyDescent="0.35">
      <c r="A1027" s="119" t="str">
        <f>'Matriz Nº1 Identificación'!A1027</f>
        <v>114. 1</v>
      </c>
      <c r="B1027" s="120" t="str">
        <f>IF('Matriz Nº1 Identificación'!B1027&lt;&gt;"",'Matriz Nº1 Identificación'!F1027,"")</f>
        <v/>
      </c>
      <c r="C1027" s="127"/>
      <c r="D1027" s="127"/>
      <c r="E1027" s="120" t="str">
        <f>IFERROR(IF((VLOOKUP(C1027,'Tabla 2-3-4-5'!$C$11:$D$13,2,FALSE)*(VLOOKUP('Matriz Nº2 Análisis'!D1027,'Tabla 2-3-4-5'!$C$11:$D$13,2,FALSE)))&lt;3,"BAJO",IF((VLOOKUP(C1027,'Tabla 2-3-4-5'!$C$11:$D$13,2,FALSE)*(VLOOKUP('Matriz Nº2 Análisis'!D1027,'Tabla 2-3-4-5'!$C$11:$D$13,2,FALSE)))&gt;5,"ALTO","MEDIO")),"")</f>
        <v/>
      </c>
      <c r="F1027" s="121" t="str">
        <f>IF(B1027&lt;&gt;"",'Matriz Nº1 Identificación'!E1027,"")</f>
        <v/>
      </c>
      <c r="G1027" s="127"/>
      <c r="H1027" s="127"/>
      <c r="I1027" s="120" t="str">
        <f>IFERROR(IF((VLOOKUP(G1027,'Tabla 2-3-4-5'!$C$11:$D$13,2,FALSE)*(VLOOKUP('Matriz Nº2 Análisis'!H1027,'Tabla 2-3-4-5'!$C$11:$D$13,2,FALSE)))&lt;3,"BAJO",IF((VLOOKUP(G1027,'Tabla 2-3-4-5'!$C$11:$D$13,2,FALSE)*(VLOOKUP('Matriz Nº2 Análisis'!H1027,'Tabla 2-3-4-5'!$C$11:$D$13,2,FALSE)))&gt;5,"ALTO","MEDIO")),"")</f>
        <v/>
      </c>
      <c r="J1027" s="2"/>
      <c r="K1027" s="3"/>
      <c r="N1027" s="3"/>
      <c r="O1027" s="3"/>
      <c r="P1027" s="3"/>
      <c r="Q1027" s="3"/>
      <c r="R1027" s="3"/>
      <c r="S1027" s="3"/>
      <c r="T1027" s="3"/>
      <c r="U1027" s="3"/>
      <c r="V1027" s="3"/>
      <c r="W1027" s="3"/>
      <c r="X1027" s="3"/>
      <c r="Y1027" s="3"/>
      <c r="Z1027" s="3"/>
      <c r="AA1027" s="3"/>
      <c r="AB1027" s="3"/>
      <c r="AC1027" s="3"/>
    </row>
    <row r="1028" spans="1:29" ht="83.25" customHeight="1" x14ac:dyDescent="0.35">
      <c r="A1028" s="119" t="str">
        <f>'Matriz Nº1 Identificación'!A1028</f>
        <v>114. 2</v>
      </c>
      <c r="B1028" s="120" t="str">
        <f>IF('Matriz Nº1 Identificación'!B1028&lt;&gt;"",'Matriz Nº1 Identificación'!F1028,"")</f>
        <v/>
      </c>
      <c r="C1028" s="127"/>
      <c r="D1028" s="127"/>
      <c r="E1028" s="120" t="str">
        <f>IFERROR(IF((VLOOKUP(C1028,'Tabla 2-3-4-5'!$C$11:$D$13,2,FALSE)*(VLOOKUP('Matriz Nº2 Análisis'!D1028,'Tabla 2-3-4-5'!$C$11:$D$13,2,FALSE)))&lt;3,"BAJO",IF((VLOOKUP(C1028,'Tabla 2-3-4-5'!$C$11:$D$13,2,FALSE)*(VLOOKUP('Matriz Nº2 Análisis'!D1028,'Tabla 2-3-4-5'!$C$11:$D$13,2,FALSE)))&gt;5,"ALTO","MEDIO")),"")</f>
        <v/>
      </c>
      <c r="F1028" s="121" t="str">
        <f>IF(B1028&lt;&gt;"",'Matriz Nº1 Identificación'!E1028,"")</f>
        <v/>
      </c>
      <c r="G1028" s="127"/>
      <c r="H1028" s="127"/>
      <c r="I1028" s="120" t="str">
        <f>IFERROR(IF((VLOOKUP(G1028,'Tabla 2-3-4-5'!$C$11:$D$13,2,FALSE)*(VLOOKUP('Matriz Nº2 Análisis'!H1028,'Tabla 2-3-4-5'!$C$11:$D$13,2,FALSE)))&lt;3,"BAJO",IF((VLOOKUP(G1028,'Tabla 2-3-4-5'!$C$11:$D$13,2,FALSE)*(VLOOKUP('Matriz Nº2 Análisis'!H1028,'Tabla 2-3-4-5'!$C$11:$D$13,2,FALSE)))&gt;5,"ALTO","MEDIO")),"")</f>
        <v/>
      </c>
      <c r="J1028" s="2"/>
      <c r="K1028" s="3"/>
      <c r="N1028" s="3"/>
      <c r="O1028" s="3"/>
      <c r="P1028" s="3"/>
      <c r="Q1028" s="3"/>
      <c r="R1028" s="3"/>
      <c r="S1028" s="3"/>
      <c r="T1028" s="3"/>
      <c r="U1028" s="3"/>
      <c r="V1028" s="3"/>
      <c r="W1028" s="3"/>
      <c r="X1028" s="3"/>
      <c r="Y1028" s="3"/>
      <c r="Z1028" s="3"/>
      <c r="AA1028" s="3"/>
      <c r="AB1028" s="3"/>
      <c r="AC1028" s="3"/>
    </row>
    <row r="1029" spans="1:29" ht="83.25" customHeight="1" x14ac:dyDescent="0.35">
      <c r="A1029" s="119" t="str">
        <f>'Matriz Nº1 Identificación'!A1029</f>
        <v>114. 3</v>
      </c>
      <c r="B1029" s="120" t="str">
        <f>IF('Matriz Nº1 Identificación'!B1029&lt;&gt;"",'Matriz Nº1 Identificación'!F1029,"")</f>
        <v/>
      </c>
      <c r="C1029" s="127"/>
      <c r="D1029" s="127"/>
      <c r="E1029" s="120" t="str">
        <f>IFERROR(IF((VLOOKUP(C1029,'Tabla 2-3-4-5'!$C$11:$D$13,2,FALSE)*(VLOOKUP('Matriz Nº2 Análisis'!D1029,'Tabla 2-3-4-5'!$C$11:$D$13,2,FALSE)))&lt;3,"BAJO",IF((VLOOKUP(C1029,'Tabla 2-3-4-5'!$C$11:$D$13,2,FALSE)*(VLOOKUP('Matriz Nº2 Análisis'!D1029,'Tabla 2-3-4-5'!$C$11:$D$13,2,FALSE)))&gt;5,"ALTO","MEDIO")),"")</f>
        <v/>
      </c>
      <c r="F1029" s="121" t="str">
        <f>IF(B1029&lt;&gt;"",'Matriz Nº1 Identificación'!E1029,"")</f>
        <v/>
      </c>
      <c r="G1029" s="127"/>
      <c r="H1029" s="127"/>
      <c r="I1029" s="120" t="str">
        <f>IFERROR(IF((VLOOKUP(G1029,'Tabla 2-3-4-5'!$C$11:$D$13,2,FALSE)*(VLOOKUP('Matriz Nº2 Análisis'!H1029,'Tabla 2-3-4-5'!$C$11:$D$13,2,FALSE)))&lt;3,"BAJO",IF((VLOOKUP(G1029,'Tabla 2-3-4-5'!$C$11:$D$13,2,FALSE)*(VLOOKUP('Matriz Nº2 Análisis'!H1029,'Tabla 2-3-4-5'!$C$11:$D$13,2,FALSE)))&gt;5,"ALTO","MEDIO")),"")</f>
        <v/>
      </c>
      <c r="J1029" s="2"/>
      <c r="K1029" s="3"/>
      <c r="N1029" s="3"/>
      <c r="O1029" s="3"/>
      <c r="P1029" s="3"/>
      <c r="Q1029" s="3"/>
      <c r="R1029" s="3"/>
      <c r="S1029" s="3"/>
      <c r="T1029" s="3"/>
      <c r="U1029" s="3"/>
      <c r="V1029" s="3"/>
      <c r="W1029" s="3"/>
      <c r="X1029" s="3"/>
      <c r="Y1029" s="3"/>
      <c r="Z1029" s="3"/>
      <c r="AA1029" s="3"/>
      <c r="AB1029" s="3"/>
      <c r="AC1029" s="3"/>
    </row>
    <row r="1030" spans="1:29" ht="83.25" customHeight="1" x14ac:dyDescent="0.35">
      <c r="A1030" s="119" t="str">
        <f>'Matriz Nº1 Identificación'!A1030</f>
        <v>114. 4</v>
      </c>
      <c r="B1030" s="120" t="str">
        <f>IF('Matriz Nº1 Identificación'!B1030&lt;&gt;"",'Matriz Nº1 Identificación'!F1030,"")</f>
        <v/>
      </c>
      <c r="C1030" s="127"/>
      <c r="D1030" s="127"/>
      <c r="E1030" s="120" t="str">
        <f>IFERROR(IF((VLOOKUP(C1030,'Tabla 2-3-4-5'!$C$11:$D$13,2,FALSE)*(VLOOKUP('Matriz Nº2 Análisis'!D1030,'Tabla 2-3-4-5'!$C$11:$D$13,2,FALSE)))&lt;3,"BAJO",IF((VLOOKUP(C1030,'Tabla 2-3-4-5'!$C$11:$D$13,2,FALSE)*(VLOOKUP('Matriz Nº2 Análisis'!D1030,'Tabla 2-3-4-5'!$C$11:$D$13,2,FALSE)))&gt;5,"ALTO","MEDIO")),"")</f>
        <v/>
      </c>
      <c r="F1030" s="121" t="str">
        <f>IF(B1030&lt;&gt;"",'Matriz Nº1 Identificación'!E1030,"")</f>
        <v/>
      </c>
      <c r="G1030" s="127"/>
      <c r="H1030" s="127"/>
      <c r="I1030" s="120" t="str">
        <f>IFERROR(IF((VLOOKUP(G1030,'Tabla 2-3-4-5'!$C$11:$D$13,2,FALSE)*(VLOOKUP('Matriz Nº2 Análisis'!H1030,'Tabla 2-3-4-5'!$C$11:$D$13,2,FALSE)))&lt;3,"BAJO",IF((VLOOKUP(G1030,'Tabla 2-3-4-5'!$C$11:$D$13,2,FALSE)*(VLOOKUP('Matriz Nº2 Análisis'!H1030,'Tabla 2-3-4-5'!$C$11:$D$13,2,FALSE)))&gt;5,"ALTO","MEDIO")),"")</f>
        <v/>
      </c>
      <c r="J1030" s="2"/>
      <c r="K1030" s="3"/>
      <c r="N1030" s="3"/>
      <c r="O1030" s="3"/>
      <c r="P1030" s="3"/>
      <c r="Q1030" s="3"/>
      <c r="R1030" s="3"/>
      <c r="S1030" s="3"/>
      <c r="T1030" s="3"/>
      <c r="U1030" s="3"/>
      <c r="V1030" s="3"/>
      <c r="W1030" s="3"/>
      <c r="X1030" s="3"/>
      <c r="Y1030" s="3"/>
      <c r="Z1030" s="3"/>
      <c r="AA1030" s="3"/>
      <c r="AB1030" s="3"/>
      <c r="AC1030" s="3"/>
    </row>
    <row r="1031" spans="1:29" ht="83.25" customHeight="1" x14ac:dyDescent="0.35">
      <c r="A1031" s="119" t="str">
        <f>'Matriz Nº1 Identificación'!A1031</f>
        <v>114. 5</v>
      </c>
      <c r="B1031" s="120" t="str">
        <f>IF('Matriz Nº1 Identificación'!B1031&lt;&gt;"",'Matriz Nº1 Identificación'!F1031,"")</f>
        <v/>
      </c>
      <c r="C1031" s="127"/>
      <c r="D1031" s="127"/>
      <c r="E1031" s="120" t="str">
        <f>IFERROR(IF((VLOOKUP(C1031,'Tabla 2-3-4-5'!$C$11:$D$13,2,FALSE)*(VLOOKUP('Matriz Nº2 Análisis'!D1031,'Tabla 2-3-4-5'!$C$11:$D$13,2,FALSE)))&lt;3,"BAJO",IF((VLOOKUP(C1031,'Tabla 2-3-4-5'!$C$11:$D$13,2,FALSE)*(VLOOKUP('Matriz Nº2 Análisis'!D1031,'Tabla 2-3-4-5'!$C$11:$D$13,2,FALSE)))&gt;5,"ALTO","MEDIO")),"")</f>
        <v/>
      </c>
      <c r="F1031" s="121" t="str">
        <f>IF(B1031&lt;&gt;"",'Matriz Nº1 Identificación'!E1031,"")</f>
        <v/>
      </c>
      <c r="G1031" s="127"/>
      <c r="H1031" s="127"/>
      <c r="I1031" s="120" t="str">
        <f>IFERROR(IF((VLOOKUP(G1031,'Tabla 2-3-4-5'!$C$11:$D$13,2,FALSE)*(VLOOKUP('Matriz Nº2 Análisis'!H1031,'Tabla 2-3-4-5'!$C$11:$D$13,2,FALSE)))&lt;3,"BAJO",IF((VLOOKUP(G1031,'Tabla 2-3-4-5'!$C$11:$D$13,2,FALSE)*(VLOOKUP('Matriz Nº2 Análisis'!H1031,'Tabla 2-3-4-5'!$C$11:$D$13,2,FALSE)))&gt;5,"ALTO","MEDIO")),"")</f>
        <v/>
      </c>
      <c r="J1031" s="2"/>
      <c r="K1031" s="3"/>
      <c r="N1031" s="3"/>
      <c r="O1031" s="3"/>
      <c r="P1031" s="3"/>
      <c r="Q1031" s="3"/>
      <c r="R1031" s="3"/>
      <c r="S1031" s="3"/>
      <c r="T1031" s="3"/>
      <c r="U1031" s="3"/>
      <c r="V1031" s="3"/>
      <c r="W1031" s="3"/>
      <c r="X1031" s="3"/>
      <c r="Y1031" s="3"/>
      <c r="Z1031" s="3"/>
      <c r="AA1031" s="3"/>
      <c r="AB1031" s="3"/>
      <c r="AC1031" s="3"/>
    </row>
    <row r="1032" spans="1:29" ht="83.25" customHeight="1" x14ac:dyDescent="0.35">
      <c r="A1032" s="119" t="str">
        <f>'Matriz Nº1 Identificación'!A1032</f>
        <v>114. 6</v>
      </c>
      <c r="B1032" s="120" t="str">
        <f>IF('Matriz Nº1 Identificación'!B1032&lt;&gt;"",'Matriz Nº1 Identificación'!F1032,"")</f>
        <v/>
      </c>
      <c r="C1032" s="127"/>
      <c r="D1032" s="127"/>
      <c r="E1032" s="120" t="str">
        <f>IFERROR(IF((VLOOKUP(C1032,'Tabla 2-3-4-5'!$C$11:$D$13,2,FALSE)*(VLOOKUP('Matriz Nº2 Análisis'!D1032,'Tabla 2-3-4-5'!$C$11:$D$13,2,FALSE)))&lt;3,"BAJO",IF((VLOOKUP(C1032,'Tabla 2-3-4-5'!$C$11:$D$13,2,FALSE)*(VLOOKUP('Matriz Nº2 Análisis'!D1032,'Tabla 2-3-4-5'!$C$11:$D$13,2,FALSE)))&gt;5,"ALTO","MEDIO")),"")</f>
        <v/>
      </c>
      <c r="F1032" s="121" t="str">
        <f>IF(B1032&lt;&gt;"",'Matriz Nº1 Identificación'!E1032,"")</f>
        <v/>
      </c>
      <c r="G1032" s="127"/>
      <c r="H1032" s="127"/>
      <c r="I1032" s="120" t="str">
        <f>IFERROR(IF((VLOOKUP(G1032,'Tabla 2-3-4-5'!$C$11:$D$13,2,FALSE)*(VLOOKUP('Matriz Nº2 Análisis'!H1032,'Tabla 2-3-4-5'!$C$11:$D$13,2,FALSE)))&lt;3,"BAJO",IF((VLOOKUP(G1032,'Tabla 2-3-4-5'!$C$11:$D$13,2,FALSE)*(VLOOKUP('Matriz Nº2 Análisis'!H1032,'Tabla 2-3-4-5'!$C$11:$D$13,2,FALSE)))&gt;5,"ALTO","MEDIO")),"")</f>
        <v/>
      </c>
      <c r="J1032" s="2"/>
      <c r="K1032" s="3"/>
      <c r="N1032" s="3"/>
      <c r="O1032" s="3"/>
      <c r="P1032" s="3"/>
      <c r="Q1032" s="3"/>
      <c r="R1032" s="3"/>
      <c r="S1032" s="3"/>
      <c r="T1032" s="3"/>
      <c r="U1032" s="3"/>
      <c r="V1032" s="3"/>
      <c r="W1032" s="3"/>
      <c r="X1032" s="3"/>
      <c r="Y1032" s="3"/>
      <c r="Z1032" s="3"/>
      <c r="AA1032" s="3"/>
      <c r="AB1032" s="3"/>
      <c r="AC1032" s="3"/>
    </row>
    <row r="1033" spans="1:29" ht="83.25" customHeight="1" thickBot="1" x14ac:dyDescent="0.4">
      <c r="A1033" s="119" t="str">
        <f>'Matriz Nº1 Identificación'!A1033</f>
        <v>114. 7</v>
      </c>
      <c r="B1033" s="120" t="str">
        <f>IF('Matriz Nº1 Identificación'!B1033&lt;&gt;"",'Matriz Nº1 Identificación'!F1033,"")</f>
        <v/>
      </c>
      <c r="C1033" s="127"/>
      <c r="D1033" s="127"/>
      <c r="E1033" s="120" t="str">
        <f>IFERROR(IF((VLOOKUP(C1033,'Tabla 2-3-4-5'!$C$11:$D$13,2,FALSE)*(VLOOKUP('Matriz Nº2 Análisis'!D1033,'Tabla 2-3-4-5'!$C$11:$D$13,2,FALSE)))&lt;3,"BAJO",IF((VLOOKUP(C1033,'Tabla 2-3-4-5'!$C$11:$D$13,2,FALSE)*(VLOOKUP('Matriz Nº2 Análisis'!D1033,'Tabla 2-3-4-5'!$C$11:$D$13,2,FALSE)))&gt;5,"ALTO","MEDIO")),"")</f>
        <v/>
      </c>
      <c r="F1033" s="121" t="str">
        <f>IF(B1033&lt;&gt;"",'Matriz Nº1 Identificación'!E1033,"")</f>
        <v/>
      </c>
      <c r="G1033" s="127"/>
      <c r="H1033" s="127"/>
      <c r="I1033" s="120" t="str">
        <f>IFERROR(IF((VLOOKUP(G1033,'Tabla 2-3-4-5'!$C$11:$D$13,2,FALSE)*(VLOOKUP('Matriz Nº2 Análisis'!H1033,'Tabla 2-3-4-5'!$C$11:$D$13,2,FALSE)))&lt;3,"BAJO",IF((VLOOKUP(G1033,'Tabla 2-3-4-5'!$C$11:$D$13,2,FALSE)*(VLOOKUP('Matriz Nº2 Análisis'!H1033,'Tabla 2-3-4-5'!$C$11:$D$13,2,FALSE)))&gt;5,"ALTO","MEDIO")),"")</f>
        <v/>
      </c>
      <c r="J1033" s="2"/>
      <c r="K1033" s="3"/>
      <c r="N1033" s="3"/>
      <c r="O1033" s="3"/>
      <c r="P1033" s="3"/>
      <c r="Q1033" s="3"/>
      <c r="R1033" s="3"/>
      <c r="S1033" s="3"/>
      <c r="T1033" s="3"/>
      <c r="U1033" s="3"/>
      <c r="V1033" s="3"/>
      <c r="W1033" s="3"/>
      <c r="X1033" s="3"/>
      <c r="Y1033" s="3"/>
      <c r="Z1033" s="3"/>
      <c r="AA1033" s="3"/>
      <c r="AB1033" s="3"/>
      <c r="AC1033" s="3"/>
    </row>
    <row r="1034" spans="1:29" ht="39.9" customHeight="1" thickBot="1" x14ac:dyDescent="0.4">
      <c r="A1034" s="181" t="str">
        <f>'Matriz Nº1 Identificación'!A1034</f>
        <v xml:space="preserve">Objetivo Estratégico: </v>
      </c>
      <c r="B1034" s="477">
        <f>+'Matriz Nº1 Identificación'!B1034:H1034</f>
        <v>0</v>
      </c>
      <c r="C1034" s="478"/>
      <c r="D1034" s="478"/>
      <c r="E1034" s="478"/>
      <c r="F1034" s="478"/>
      <c r="G1034" s="478"/>
      <c r="H1034" s="478"/>
      <c r="I1034" s="479"/>
      <c r="J1034" s="117"/>
    </row>
    <row r="1035" spans="1:29" ht="39.9" customHeight="1" x14ac:dyDescent="0.35">
      <c r="A1035" s="182" t="str">
        <f>'Matriz Nº1 Identificación'!A1035</f>
        <v>Objetivo táctico</v>
      </c>
      <c r="B1035" s="480" t="str">
        <f>+'Matriz Nº1 Identificación'!B1035:H1035</f>
        <v xml:space="preserve">115. </v>
      </c>
      <c r="C1035" s="481"/>
      <c r="D1035" s="481"/>
      <c r="E1035" s="481"/>
      <c r="F1035" s="481"/>
      <c r="G1035" s="481"/>
      <c r="H1035" s="481"/>
      <c r="I1035" s="482"/>
      <c r="J1035" s="117"/>
    </row>
    <row r="1036" spans="1:29" ht="83.25" customHeight="1" x14ac:dyDescent="0.35">
      <c r="A1036" s="119" t="str">
        <f>'Matriz Nº1 Identificación'!A1036</f>
        <v>115. 1</v>
      </c>
      <c r="B1036" s="120" t="str">
        <f>IF('Matriz Nº1 Identificación'!B1036&lt;&gt;"",'Matriz Nº1 Identificación'!F1036,"")</f>
        <v/>
      </c>
      <c r="C1036" s="127"/>
      <c r="D1036" s="127"/>
      <c r="E1036" s="120" t="str">
        <f>IFERROR(IF((VLOOKUP(C1036,'Tabla 2-3-4-5'!$C$11:$D$13,2,FALSE)*(VLOOKUP('Matriz Nº2 Análisis'!D1036,'Tabla 2-3-4-5'!$C$11:$D$13,2,FALSE)))&lt;3,"BAJO",IF((VLOOKUP(C1036,'Tabla 2-3-4-5'!$C$11:$D$13,2,FALSE)*(VLOOKUP('Matriz Nº2 Análisis'!D1036,'Tabla 2-3-4-5'!$C$11:$D$13,2,FALSE)))&gt;5,"ALTO","MEDIO")),"")</f>
        <v/>
      </c>
      <c r="F1036" s="121" t="str">
        <f>IF(B1036&lt;&gt;"",'Matriz Nº1 Identificación'!E1036,"")</f>
        <v/>
      </c>
      <c r="G1036" s="127"/>
      <c r="H1036" s="127"/>
      <c r="I1036" s="120" t="str">
        <f>IFERROR(IF((VLOOKUP(G1036,'Tabla 2-3-4-5'!$C$11:$D$13,2,FALSE)*(VLOOKUP('Matriz Nº2 Análisis'!H1036,'Tabla 2-3-4-5'!$C$11:$D$13,2,FALSE)))&lt;3,"BAJO",IF((VLOOKUP(G1036,'Tabla 2-3-4-5'!$C$11:$D$13,2,FALSE)*(VLOOKUP('Matriz Nº2 Análisis'!H1036,'Tabla 2-3-4-5'!$C$11:$D$13,2,FALSE)))&gt;5,"ALTO","MEDIO")),"")</f>
        <v/>
      </c>
      <c r="J1036" s="2"/>
      <c r="K1036" s="3"/>
      <c r="N1036" s="3"/>
      <c r="O1036" s="3"/>
      <c r="P1036" s="3"/>
      <c r="Q1036" s="3"/>
      <c r="R1036" s="3"/>
      <c r="S1036" s="3"/>
      <c r="T1036" s="3"/>
      <c r="U1036" s="3"/>
      <c r="V1036" s="3"/>
      <c r="W1036" s="3"/>
      <c r="X1036" s="3"/>
      <c r="Y1036" s="3"/>
      <c r="Z1036" s="3"/>
      <c r="AA1036" s="3"/>
      <c r="AB1036" s="3"/>
      <c r="AC1036" s="3"/>
    </row>
    <row r="1037" spans="1:29" ht="83.25" customHeight="1" x14ac:dyDescent="0.35">
      <c r="A1037" s="119" t="str">
        <f>'Matriz Nº1 Identificación'!A1037</f>
        <v>115. 2</v>
      </c>
      <c r="B1037" s="120" t="str">
        <f>IF('Matriz Nº1 Identificación'!B1037&lt;&gt;"",'Matriz Nº1 Identificación'!F1037,"")</f>
        <v/>
      </c>
      <c r="C1037" s="127"/>
      <c r="D1037" s="127"/>
      <c r="E1037" s="120" t="str">
        <f>IFERROR(IF((VLOOKUP(C1037,'Tabla 2-3-4-5'!$C$11:$D$13,2,FALSE)*(VLOOKUP('Matriz Nº2 Análisis'!D1037,'Tabla 2-3-4-5'!$C$11:$D$13,2,FALSE)))&lt;3,"BAJO",IF((VLOOKUP(C1037,'Tabla 2-3-4-5'!$C$11:$D$13,2,FALSE)*(VLOOKUP('Matriz Nº2 Análisis'!D1037,'Tabla 2-3-4-5'!$C$11:$D$13,2,FALSE)))&gt;5,"ALTO","MEDIO")),"")</f>
        <v/>
      </c>
      <c r="F1037" s="121" t="str">
        <f>IF(B1037&lt;&gt;"",'Matriz Nº1 Identificación'!E1037,"")</f>
        <v/>
      </c>
      <c r="G1037" s="127"/>
      <c r="H1037" s="127"/>
      <c r="I1037" s="120" t="str">
        <f>IFERROR(IF((VLOOKUP(G1037,'Tabla 2-3-4-5'!$C$11:$D$13,2,FALSE)*(VLOOKUP('Matriz Nº2 Análisis'!H1037,'Tabla 2-3-4-5'!$C$11:$D$13,2,FALSE)))&lt;3,"BAJO",IF((VLOOKUP(G1037,'Tabla 2-3-4-5'!$C$11:$D$13,2,FALSE)*(VLOOKUP('Matriz Nº2 Análisis'!H1037,'Tabla 2-3-4-5'!$C$11:$D$13,2,FALSE)))&gt;5,"ALTO","MEDIO")),"")</f>
        <v/>
      </c>
      <c r="J1037" s="2"/>
      <c r="K1037" s="3"/>
      <c r="N1037" s="3"/>
      <c r="O1037" s="3"/>
      <c r="P1037" s="3"/>
      <c r="Q1037" s="3"/>
      <c r="R1037" s="3"/>
      <c r="S1037" s="3"/>
      <c r="T1037" s="3"/>
      <c r="U1037" s="3"/>
      <c r="V1037" s="3"/>
      <c r="W1037" s="3"/>
      <c r="X1037" s="3"/>
      <c r="Y1037" s="3"/>
      <c r="Z1037" s="3"/>
      <c r="AA1037" s="3"/>
      <c r="AB1037" s="3"/>
      <c r="AC1037" s="3"/>
    </row>
    <row r="1038" spans="1:29" ht="83.25" customHeight="1" x14ac:dyDescent="0.35">
      <c r="A1038" s="119" t="str">
        <f>'Matriz Nº1 Identificación'!A1038</f>
        <v>115. 3</v>
      </c>
      <c r="B1038" s="120" t="str">
        <f>IF('Matriz Nº1 Identificación'!B1038&lt;&gt;"",'Matriz Nº1 Identificación'!F1038,"")</f>
        <v/>
      </c>
      <c r="C1038" s="127"/>
      <c r="D1038" s="127"/>
      <c r="E1038" s="120" t="str">
        <f>IFERROR(IF((VLOOKUP(C1038,'Tabla 2-3-4-5'!$C$11:$D$13,2,FALSE)*(VLOOKUP('Matriz Nº2 Análisis'!D1038,'Tabla 2-3-4-5'!$C$11:$D$13,2,FALSE)))&lt;3,"BAJO",IF((VLOOKUP(C1038,'Tabla 2-3-4-5'!$C$11:$D$13,2,FALSE)*(VLOOKUP('Matriz Nº2 Análisis'!D1038,'Tabla 2-3-4-5'!$C$11:$D$13,2,FALSE)))&gt;5,"ALTO","MEDIO")),"")</f>
        <v/>
      </c>
      <c r="F1038" s="121" t="str">
        <f>IF(B1038&lt;&gt;"",'Matriz Nº1 Identificación'!E1038,"")</f>
        <v/>
      </c>
      <c r="G1038" s="127"/>
      <c r="H1038" s="127"/>
      <c r="I1038" s="120" t="str">
        <f>IFERROR(IF((VLOOKUP(G1038,'Tabla 2-3-4-5'!$C$11:$D$13,2,FALSE)*(VLOOKUP('Matriz Nº2 Análisis'!H1038,'Tabla 2-3-4-5'!$C$11:$D$13,2,FALSE)))&lt;3,"BAJO",IF((VLOOKUP(G1038,'Tabla 2-3-4-5'!$C$11:$D$13,2,FALSE)*(VLOOKUP('Matriz Nº2 Análisis'!H1038,'Tabla 2-3-4-5'!$C$11:$D$13,2,FALSE)))&gt;5,"ALTO","MEDIO")),"")</f>
        <v/>
      </c>
      <c r="J1038" s="2"/>
      <c r="K1038" s="3"/>
      <c r="N1038" s="3"/>
      <c r="O1038" s="3"/>
      <c r="P1038" s="3"/>
      <c r="Q1038" s="3"/>
      <c r="R1038" s="3"/>
      <c r="S1038" s="3"/>
      <c r="T1038" s="3"/>
      <c r="U1038" s="3"/>
      <c r="V1038" s="3"/>
      <c r="W1038" s="3"/>
      <c r="X1038" s="3"/>
      <c r="Y1038" s="3"/>
      <c r="Z1038" s="3"/>
      <c r="AA1038" s="3"/>
      <c r="AB1038" s="3"/>
      <c r="AC1038" s="3"/>
    </row>
    <row r="1039" spans="1:29" ht="83.25" customHeight="1" x14ac:dyDescent="0.35">
      <c r="A1039" s="119" t="str">
        <f>'Matriz Nº1 Identificación'!A1039</f>
        <v>115. 4</v>
      </c>
      <c r="B1039" s="120" t="str">
        <f>IF('Matriz Nº1 Identificación'!B1039&lt;&gt;"",'Matriz Nº1 Identificación'!F1039,"")</f>
        <v/>
      </c>
      <c r="C1039" s="127"/>
      <c r="D1039" s="127"/>
      <c r="E1039" s="120" t="str">
        <f>IFERROR(IF((VLOOKUP(C1039,'Tabla 2-3-4-5'!$C$11:$D$13,2,FALSE)*(VLOOKUP('Matriz Nº2 Análisis'!D1039,'Tabla 2-3-4-5'!$C$11:$D$13,2,FALSE)))&lt;3,"BAJO",IF((VLOOKUP(C1039,'Tabla 2-3-4-5'!$C$11:$D$13,2,FALSE)*(VLOOKUP('Matriz Nº2 Análisis'!D1039,'Tabla 2-3-4-5'!$C$11:$D$13,2,FALSE)))&gt;5,"ALTO","MEDIO")),"")</f>
        <v/>
      </c>
      <c r="F1039" s="121" t="str">
        <f>IF(B1039&lt;&gt;"",'Matriz Nº1 Identificación'!E1039,"")</f>
        <v/>
      </c>
      <c r="G1039" s="127"/>
      <c r="H1039" s="127"/>
      <c r="I1039" s="120" t="str">
        <f>IFERROR(IF((VLOOKUP(G1039,'Tabla 2-3-4-5'!$C$11:$D$13,2,FALSE)*(VLOOKUP('Matriz Nº2 Análisis'!H1039,'Tabla 2-3-4-5'!$C$11:$D$13,2,FALSE)))&lt;3,"BAJO",IF((VLOOKUP(G1039,'Tabla 2-3-4-5'!$C$11:$D$13,2,FALSE)*(VLOOKUP('Matriz Nº2 Análisis'!H1039,'Tabla 2-3-4-5'!$C$11:$D$13,2,FALSE)))&gt;5,"ALTO","MEDIO")),"")</f>
        <v/>
      </c>
      <c r="J1039" s="2"/>
      <c r="K1039" s="3"/>
      <c r="N1039" s="3"/>
      <c r="O1039" s="3"/>
      <c r="P1039" s="3"/>
      <c r="Q1039" s="3"/>
      <c r="R1039" s="3"/>
      <c r="S1039" s="3"/>
      <c r="T1039" s="3"/>
      <c r="U1039" s="3"/>
      <c r="V1039" s="3"/>
      <c r="W1039" s="3"/>
      <c r="X1039" s="3"/>
      <c r="Y1039" s="3"/>
      <c r="Z1039" s="3"/>
      <c r="AA1039" s="3"/>
      <c r="AB1039" s="3"/>
      <c r="AC1039" s="3"/>
    </row>
    <row r="1040" spans="1:29" ht="83.25" customHeight="1" x14ac:dyDescent="0.35">
      <c r="A1040" s="119" t="str">
        <f>'Matriz Nº1 Identificación'!A1040</f>
        <v>115. 5</v>
      </c>
      <c r="B1040" s="120" t="str">
        <f>IF('Matriz Nº1 Identificación'!B1040&lt;&gt;"",'Matriz Nº1 Identificación'!F1040,"")</f>
        <v/>
      </c>
      <c r="C1040" s="127"/>
      <c r="D1040" s="127"/>
      <c r="E1040" s="120" t="str">
        <f>IFERROR(IF((VLOOKUP(C1040,'Tabla 2-3-4-5'!$C$11:$D$13,2,FALSE)*(VLOOKUP('Matriz Nº2 Análisis'!D1040,'Tabla 2-3-4-5'!$C$11:$D$13,2,FALSE)))&lt;3,"BAJO",IF((VLOOKUP(C1040,'Tabla 2-3-4-5'!$C$11:$D$13,2,FALSE)*(VLOOKUP('Matriz Nº2 Análisis'!D1040,'Tabla 2-3-4-5'!$C$11:$D$13,2,FALSE)))&gt;5,"ALTO","MEDIO")),"")</f>
        <v/>
      </c>
      <c r="F1040" s="121" t="str">
        <f>IF(B1040&lt;&gt;"",'Matriz Nº1 Identificación'!E1040,"")</f>
        <v/>
      </c>
      <c r="G1040" s="127"/>
      <c r="H1040" s="127"/>
      <c r="I1040" s="120" t="str">
        <f>IFERROR(IF((VLOOKUP(G1040,'Tabla 2-3-4-5'!$C$11:$D$13,2,FALSE)*(VLOOKUP('Matriz Nº2 Análisis'!H1040,'Tabla 2-3-4-5'!$C$11:$D$13,2,FALSE)))&lt;3,"BAJO",IF((VLOOKUP(G1040,'Tabla 2-3-4-5'!$C$11:$D$13,2,FALSE)*(VLOOKUP('Matriz Nº2 Análisis'!H1040,'Tabla 2-3-4-5'!$C$11:$D$13,2,FALSE)))&gt;5,"ALTO","MEDIO")),"")</f>
        <v/>
      </c>
      <c r="J1040" s="2"/>
      <c r="K1040" s="3"/>
      <c r="N1040" s="3"/>
      <c r="O1040" s="3"/>
      <c r="P1040" s="3"/>
      <c r="Q1040" s="3"/>
      <c r="R1040" s="3"/>
      <c r="S1040" s="3"/>
      <c r="T1040" s="3"/>
      <c r="U1040" s="3"/>
      <c r="V1040" s="3"/>
      <c r="W1040" s="3"/>
      <c r="X1040" s="3"/>
      <c r="Y1040" s="3"/>
      <c r="Z1040" s="3"/>
      <c r="AA1040" s="3"/>
      <c r="AB1040" s="3"/>
      <c r="AC1040" s="3"/>
    </row>
    <row r="1041" spans="1:29" ht="83.25" customHeight="1" x14ac:dyDescent="0.35">
      <c r="A1041" s="119" t="str">
        <f>'Matriz Nº1 Identificación'!A1041</f>
        <v>115. 6</v>
      </c>
      <c r="B1041" s="120" t="str">
        <f>IF('Matriz Nº1 Identificación'!B1041&lt;&gt;"",'Matriz Nº1 Identificación'!F1041,"")</f>
        <v/>
      </c>
      <c r="C1041" s="127"/>
      <c r="D1041" s="127"/>
      <c r="E1041" s="120" t="str">
        <f>IFERROR(IF((VLOOKUP(C1041,'Tabla 2-3-4-5'!$C$11:$D$13,2,FALSE)*(VLOOKUP('Matriz Nº2 Análisis'!D1041,'Tabla 2-3-4-5'!$C$11:$D$13,2,FALSE)))&lt;3,"BAJO",IF((VLOOKUP(C1041,'Tabla 2-3-4-5'!$C$11:$D$13,2,FALSE)*(VLOOKUP('Matriz Nº2 Análisis'!D1041,'Tabla 2-3-4-5'!$C$11:$D$13,2,FALSE)))&gt;5,"ALTO","MEDIO")),"")</f>
        <v/>
      </c>
      <c r="F1041" s="121" t="str">
        <f>IF(B1041&lt;&gt;"",'Matriz Nº1 Identificación'!E1041,"")</f>
        <v/>
      </c>
      <c r="G1041" s="127"/>
      <c r="H1041" s="127"/>
      <c r="I1041" s="120" t="str">
        <f>IFERROR(IF((VLOOKUP(G1041,'Tabla 2-3-4-5'!$C$11:$D$13,2,FALSE)*(VLOOKUP('Matriz Nº2 Análisis'!H1041,'Tabla 2-3-4-5'!$C$11:$D$13,2,FALSE)))&lt;3,"BAJO",IF((VLOOKUP(G1041,'Tabla 2-3-4-5'!$C$11:$D$13,2,FALSE)*(VLOOKUP('Matriz Nº2 Análisis'!H1041,'Tabla 2-3-4-5'!$C$11:$D$13,2,FALSE)))&gt;5,"ALTO","MEDIO")),"")</f>
        <v/>
      </c>
      <c r="J1041" s="2"/>
      <c r="K1041" s="3"/>
      <c r="N1041" s="3"/>
      <c r="O1041" s="3"/>
      <c r="P1041" s="3"/>
      <c r="Q1041" s="3"/>
      <c r="R1041" s="3"/>
      <c r="S1041" s="3"/>
      <c r="T1041" s="3"/>
      <c r="U1041" s="3"/>
      <c r="V1041" s="3"/>
      <c r="W1041" s="3"/>
      <c r="X1041" s="3"/>
      <c r="Y1041" s="3"/>
      <c r="Z1041" s="3"/>
      <c r="AA1041" s="3"/>
      <c r="AB1041" s="3"/>
      <c r="AC1041" s="3"/>
    </row>
    <row r="1042" spans="1:29" ht="83.25" customHeight="1" thickBot="1" x14ac:dyDescent="0.4">
      <c r="A1042" s="119" t="str">
        <f>'Matriz Nº1 Identificación'!A1042</f>
        <v>115. 7</v>
      </c>
      <c r="B1042" s="120" t="str">
        <f>IF('Matriz Nº1 Identificación'!B1042&lt;&gt;"",'Matriz Nº1 Identificación'!F1042,"")</f>
        <v/>
      </c>
      <c r="C1042" s="127"/>
      <c r="D1042" s="127"/>
      <c r="E1042" s="120" t="str">
        <f>IFERROR(IF((VLOOKUP(C1042,'Tabla 2-3-4-5'!$C$11:$D$13,2,FALSE)*(VLOOKUP('Matriz Nº2 Análisis'!D1042,'Tabla 2-3-4-5'!$C$11:$D$13,2,FALSE)))&lt;3,"BAJO",IF((VLOOKUP(C1042,'Tabla 2-3-4-5'!$C$11:$D$13,2,FALSE)*(VLOOKUP('Matriz Nº2 Análisis'!D1042,'Tabla 2-3-4-5'!$C$11:$D$13,2,FALSE)))&gt;5,"ALTO","MEDIO")),"")</f>
        <v/>
      </c>
      <c r="F1042" s="121" t="str">
        <f>IF(B1042&lt;&gt;"",'Matriz Nº1 Identificación'!E1042,"")</f>
        <v/>
      </c>
      <c r="G1042" s="127"/>
      <c r="H1042" s="127"/>
      <c r="I1042" s="120" t="str">
        <f>IFERROR(IF((VLOOKUP(G1042,'Tabla 2-3-4-5'!$C$11:$D$13,2,FALSE)*(VLOOKUP('Matriz Nº2 Análisis'!H1042,'Tabla 2-3-4-5'!$C$11:$D$13,2,FALSE)))&lt;3,"BAJO",IF((VLOOKUP(G1042,'Tabla 2-3-4-5'!$C$11:$D$13,2,FALSE)*(VLOOKUP('Matriz Nº2 Análisis'!H1042,'Tabla 2-3-4-5'!$C$11:$D$13,2,FALSE)))&gt;5,"ALTO","MEDIO")),"")</f>
        <v/>
      </c>
      <c r="J1042" s="2"/>
      <c r="K1042" s="3"/>
      <c r="N1042" s="3"/>
      <c r="O1042" s="3"/>
      <c r="P1042" s="3"/>
      <c r="Q1042" s="3"/>
      <c r="R1042" s="3"/>
      <c r="S1042" s="3"/>
      <c r="T1042" s="3"/>
      <c r="U1042" s="3"/>
      <c r="V1042" s="3"/>
      <c r="W1042" s="3"/>
      <c r="X1042" s="3"/>
      <c r="Y1042" s="3"/>
      <c r="Z1042" s="3"/>
      <c r="AA1042" s="3"/>
      <c r="AB1042" s="3"/>
      <c r="AC1042" s="3"/>
    </row>
    <row r="1043" spans="1:29" ht="39.9" customHeight="1" thickBot="1" x14ac:dyDescent="0.4">
      <c r="A1043" s="181" t="str">
        <f>'Matriz Nº1 Identificación'!A1043</f>
        <v xml:space="preserve">Objetivo Estratégico: </v>
      </c>
      <c r="B1043" s="477">
        <f>+'Matriz Nº1 Identificación'!B1043:H1043</f>
        <v>0</v>
      </c>
      <c r="C1043" s="478"/>
      <c r="D1043" s="478"/>
      <c r="E1043" s="478"/>
      <c r="F1043" s="478"/>
      <c r="G1043" s="478"/>
      <c r="H1043" s="478"/>
      <c r="I1043" s="479"/>
      <c r="J1043" s="117"/>
    </row>
    <row r="1044" spans="1:29" ht="39.9" customHeight="1" x14ac:dyDescent="0.35">
      <c r="A1044" s="182" t="str">
        <f>'Matriz Nº1 Identificación'!A1044</f>
        <v>Objetivo táctico</v>
      </c>
      <c r="B1044" s="480" t="str">
        <f>+'Matriz Nº1 Identificación'!B1044:H1044</f>
        <v xml:space="preserve">116. </v>
      </c>
      <c r="C1044" s="481"/>
      <c r="D1044" s="481"/>
      <c r="E1044" s="481"/>
      <c r="F1044" s="481"/>
      <c r="G1044" s="481"/>
      <c r="H1044" s="481"/>
      <c r="I1044" s="482"/>
      <c r="J1044" s="117"/>
    </row>
    <row r="1045" spans="1:29" ht="83.25" customHeight="1" x14ac:dyDescent="0.35">
      <c r="A1045" s="119" t="str">
        <f>'Matriz Nº1 Identificación'!A1045</f>
        <v>116. 1</v>
      </c>
      <c r="B1045" s="120" t="str">
        <f>IF('Matriz Nº1 Identificación'!B1045&lt;&gt;"",'Matriz Nº1 Identificación'!F1045,"")</f>
        <v/>
      </c>
      <c r="C1045" s="127"/>
      <c r="D1045" s="127"/>
      <c r="E1045" s="120" t="str">
        <f>IFERROR(IF((VLOOKUP(C1045,'Tabla 2-3-4-5'!$C$11:$D$13,2,FALSE)*(VLOOKUP('Matriz Nº2 Análisis'!D1045,'Tabla 2-3-4-5'!$C$11:$D$13,2,FALSE)))&lt;3,"BAJO",IF((VLOOKUP(C1045,'Tabla 2-3-4-5'!$C$11:$D$13,2,FALSE)*(VLOOKUP('Matriz Nº2 Análisis'!D1045,'Tabla 2-3-4-5'!$C$11:$D$13,2,FALSE)))&gt;5,"ALTO","MEDIO")),"")</f>
        <v/>
      </c>
      <c r="F1045" s="121" t="str">
        <f>IF(B1045&lt;&gt;"",'Matriz Nº1 Identificación'!E1045,"")</f>
        <v/>
      </c>
      <c r="G1045" s="127"/>
      <c r="H1045" s="127"/>
      <c r="I1045" s="120" t="str">
        <f>IFERROR(IF((VLOOKUP(G1045,'Tabla 2-3-4-5'!$C$11:$D$13,2,FALSE)*(VLOOKUP('Matriz Nº2 Análisis'!H1045,'Tabla 2-3-4-5'!$C$11:$D$13,2,FALSE)))&lt;3,"BAJO",IF((VLOOKUP(G1045,'Tabla 2-3-4-5'!$C$11:$D$13,2,FALSE)*(VLOOKUP('Matriz Nº2 Análisis'!H1045,'Tabla 2-3-4-5'!$C$11:$D$13,2,FALSE)))&gt;5,"ALTO","MEDIO")),"")</f>
        <v/>
      </c>
      <c r="J1045" s="2"/>
      <c r="K1045" s="3"/>
      <c r="N1045" s="3"/>
      <c r="O1045" s="3"/>
      <c r="P1045" s="3"/>
      <c r="Q1045" s="3"/>
      <c r="R1045" s="3"/>
      <c r="S1045" s="3"/>
      <c r="T1045" s="3"/>
      <c r="U1045" s="3"/>
      <c r="V1045" s="3"/>
      <c r="W1045" s="3"/>
      <c r="X1045" s="3"/>
      <c r="Y1045" s="3"/>
      <c r="Z1045" s="3"/>
      <c r="AA1045" s="3"/>
      <c r="AB1045" s="3"/>
      <c r="AC1045" s="3"/>
    </row>
    <row r="1046" spans="1:29" ht="83.25" customHeight="1" x14ac:dyDescent="0.35">
      <c r="A1046" s="119" t="str">
        <f>'Matriz Nº1 Identificación'!A1046</f>
        <v>116. 2</v>
      </c>
      <c r="B1046" s="120" t="str">
        <f>IF('Matriz Nº1 Identificación'!B1046&lt;&gt;"",'Matriz Nº1 Identificación'!F1046,"")</f>
        <v/>
      </c>
      <c r="C1046" s="127"/>
      <c r="D1046" s="127"/>
      <c r="E1046" s="120" t="str">
        <f>IFERROR(IF((VLOOKUP(C1046,'Tabla 2-3-4-5'!$C$11:$D$13,2,FALSE)*(VLOOKUP('Matriz Nº2 Análisis'!D1046,'Tabla 2-3-4-5'!$C$11:$D$13,2,FALSE)))&lt;3,"BAJO",IF((VLOOKUP(C1046,'Tabla 2-3-4-5'!$C$11:$D$13,2,FALSE)*(VLOOKUP('Matriz Nº2 Análisis'!D1046,'Tabla 2-3-4-5'!$C$11:$D$13,2,FALSE)))&gt;5,"ALTO","MEDIO")),"")</f>
        <v/>
      </c>
      <c r="F1046" s="121" t="str">
        <f>IF(B1046&lt;&gt;"",'Matriz Nº1 Identificación'!E1046,"")</f>
        <v/>
      </c>
      <c r="G1046" s="127"/>
      <c r="H1046" s="127"/>
      <c r="I1046" s="120" t="str">
        <f>IFERROR(IF((VLOOKUP(G1046,'Tabla 2-3-4-5'!$C$11:$D$13,2,FALSE)*(VLOOKUP('Matriz Nº2 Análisis'!H1046,'Tabla 2-3-4-5'!$C$11:$D$13,2,FALSE)))&lt;3,"BAJO",IF((VLOOKUP(G1046,'Tabla 2-3-4-5'!$C$11:$D$13,2,FALSE)*(VLOOKUP('Matriz Nº2 Análisis'!H1046,'Tabla 2-3-4-5'!$C$11:$D$13,2,FALSE)))&gt;5,"ALTO","MEDIO")),"")</f>
        <v/>
      </c>
      <c r="J1046" s="2"/>
      <c r="K1046" s="3"/>
      <c r="N1046" s="3"/>
      <c r="O1046" s="3"/>
      <c r="P1046" s="3"/>
      <c r="Q1046" s="3"/>
      <c r="R1046" s="3"/>
      <c r="S1046" s="3"/>
      <c r="T1046" s="3"/>
      <c r="U1046" s="3"/>
      <c r="V1046" s="3"/>
      <c r="W1046" s="3"/>
      <c r="X1046" s="3"/>
      <c r="Y1046" s="3"/>
      <c r="Z1046" s="3"/>
      <c r="AA1046" s="3"/>
      <c r="AB1046" s="3"/>
      <c r="AC1046" s="3"/>
    </row>
    <row r="1047" spans="1:29" ht="83.25" customHeight="1" x14ac:dyDescent="0.35">
      <c r="A1047" s="119" t="str">
        <f>'Matriz Nº1 Identificación'!A1047</f>
        <v>116. 3</v>
      </c>
      <c r="B1047" s="120" t="str">
        <f>IF('Matriz Nº1 Identificación'!B1047&lt;&gt;"",'Matriz Nº1 Identificación'!F1047,"")</f>
        <v/>
      </c>
      <c r="C1047" s="127"/>
      <c r="D1047" s="127"/>
      <c r="E1047" s="120" t="str">
        <f>IFERROR(IF((VLOOKUP(C1047,'Tabla 2-3-4-5'!$C$11:$D$13,2,FALSE)*(VLOOKUP('Matriz Nº2 Análisis'!D1047,'Tabla 2-3-4-5'!$C$11:$D$13,2,FALSE)))&lt;3,"BAJO",IF((VLOOKUP(C1047,'Tabla 2-3-4-5'!$C$11:$D$13,2,FALSE)*(VLOOKUP('Matriz Nº2 Análisis'!D1047,'Tabla 2-3-4-5'!$C$11:$D$13,2,FALSE)))&gt;5,"ALTO","MEDIO")),"")</f>
        <v/>
      </c>
      <c r="F1047" s="121" t="str">
        <f>IF(B1047&lt;&gt;"",'Matriz Nº1 Identificación'!E1047,"")</f>
        <v/>
      </c>
      <c r="G1047" s="127"/>
      <c r="H1047" s="127"/>
      <c r="I1047" s="120" t="str">
        <f>IFERROR(IF((VLOOKUP(G1047,'Tabla 2-3-4-5'!$C$11:$D$13,2,FALSE)*(VLOOKUP('Matriz Nº2 Análisis'!H1047,'Tabla 2-3-4-5'!$C$11:$D$13,2,FALSE)))&lt;3,"BAJO",IF((VLOOKUP(G1047,'Tabla 2-3-4-5'!$C$11:$D$13,2,FALSE)*(VLOOKUP('Matriz Nº2 Análisis'!H1047,'Tabla 2-3-4-5'!$C$11:$D$13,2,FALSE)))&gt;5,"ALTO","MEDIO")),"")</f>
        <v/>
      </c>
      <c r="J1047" s="2"/>
      <c r="K1047" s="3"/>
      <c r="N1047" s="3"/>
      <c r="O1047" s="3"/>
      <c r="P1047" s="3"/>
      <c r="Q1047" s="3"/>
      <c r="R1047" s="3"/>
      <c r="S1047" s="3"/>
      <c r="T1047" s="3"/>
      <c r="U1047" s="3"/>
      <c r="V1047" s="3"/>
      <c r="W1047" s="3"/>
      <c r="X1047" s="3"/>
      <c r="Y1047" s="3"/>
      <c r="Z1047" s="3"/>
      <c r="AA1047" s="3"/>
      <c r="AB1047" s="3"/>
      <c r="AC1047" s="3"/>
    </row>
    <row r="1048" spans="1:29" ht="83.25" customHeight="1" x14ac:dyDescent="0.35">
      <c r="A1048" s="119" t="str">
        <f>'Matriz Nº1 Identificación'!A1048</f>
        <v>116. 4</v>
      </c>
      <c r="B1048" s="120" t="str">
        <f>IF('Matriz Nº1 Identificación'!B1048&lt;&gt;"",'Matriz Nº1 Identificación'!F1048,"")</f>
        <v/>
      </c>
      <c r="C1048" s="127"/>
      <c r="D1048" s="127"/>
      <c r="E1048" s="120" t="str">
        <f>IFERROR(IF((VLOOKUP(C1048,'Tabla 2-3-4-5'!$C$11:$D$13,2,FALSE)*(VLOOKUP('Matriz Nº2 Análisis'!D1048,'Tabla 2-3-4-5'!$C$11:$D$13,2,FALSE)))&lt;3,"BAJO",IF((VLOOKUP(C1048,'Tabla 2-3-4-5'!$C$11:$D$13,2,FALSE)*(VLOOKUP('Matriz Nº2 Análisis'!D1048,'Tabla 2-3-4-5'!$C$11:$D$13,2,FALSE)))&gt;5,"ALTO","MEDIO")),"")</f>
        <v/>
      </c>
      <c r="F1048" s="121" t="str">
        <f>IF(B1048&lt;&gt;"",'Matriz Nº1 Identificación'!E1048,"")</f>
        <v/>
      </c>
      <c r="G1048" s="127"/>
      <c r="H1048" s="127"/>
      <c r="I1048" s="120" t="str">
        <f>IFERROR(IF((VLOOKUP(G1048,'Tabla 2-3-4-5'!$C$11:$D$13,2,FALSE)*(VLOOKUP('Matriz Nº2 Análisis'!H1048,'Tabla 2-3-4-5'!$C$11:$D$13,2,FALSE)))&lt;3,"BAJO",IF((VLOOKUP(G1048,'Tabla 2-3-4-5'!$C$11:$D$13,2,FALSE)*(VLOOKUP('Matriz Nº2 Análisis'!H1048,'Tabla 2-3-4-5'!$C$11:$D$13,2,FALSE)))&gt;5,"ALTO","MEDIO")),"")</f>
        <v/>
      </c>
      <c r="J1048" s="2"/>
      <c r="K1048" s="3"/>
      <c r="N1048" s="3"/>
      <c r="O1048" s="3"/>
      <c r="P1048" s="3"/>
      <c r="Q1048" s="3"/>
      <c r="R1048" s="3"/>
      <c r="S1048" s="3"/>
      <c r="T1048" s="3"/>
      <c r="U1048" s="3"/>
      <c r="V1048" s="3"/>
      <c r="W1048" s="3"/>
      <c r="X1048" s="3"/>
      <c r="Y1048" s="3"/>
      <c r="Z1048" s="3"/>
      <c r="AA1048" s="3"/>
      <c r="AB1048" s="3"/>
      <c r="AC1048" s="3"/>
    </row>
    <row r="1049" spans="1:29" ht="83.25" customHeight="1" x14ac:dyDescent="0.35">
      <c r="A1049" s="119" t="str">
        <f>'Matriz Nº1 Identificación'!A1049</f>
        <v>116. 5</v>
      </c>
      <c r="B1049" s="120" t="str">
        <f>IF('Matriz Nº1 Identificación'!B1049&lt;&gt;"",'Matriz Nº1 Identificación'!F1049,"")</f>
        <v/>
      </c>
      <c r="C1049" s="127"/>
      <c r="D1049" s="127"/>
      <c r="E1049" s="120" t="str">
        <f>IFERROR(IF((VLOOKUP(C1049,'Tabla 2-3-4-5'!$C$11:$D$13,2,FALSE)*(VLOOKUP('Matriz Nº2 Análisis'!D1049,'Tabla 2-3-4-5'!$C$11:$D$13,2,FALSE)))&lt;3,"BAJO",IF((VLOOKUP(C1049,'Tabla 2-3-4-5'!$C$11:$D$13,2,FALSE)*(VLOOKUP('Matriz Nº2 Análisis'!D1049,'Tabla 2-3-4-5'!$C$11:$D$13,2,FALSE)))&gt;5,"ALTO","MEDIO")),"")</f>
        <v/>
      </c>
      <c r="F1049" s="121" t="str">
        <f>IF(B1049&lt;&gt;"",'Matriz Nº1 Identificación'!E1049,"")</f>
        <v/>
      </c>
      <c r="G1049" s="127"/>
      <c r="H1049" s="127"/>
      <c r="I1049" s="120" t="str">
        <f>IFERROR(IF((VLOOKUP(G1049,'Tabla 2-3-4-5'!$C$11:$D$13,2,FALSE)*(VLOOKUP('Matriz Nº2 Análisis'!H1049,'Tabla 2-3-4-5'!$C$11:$D$13,2,FALSE)))&lt;3,"BAJO",IF((VLOOKUP(G1049,'Tabla 2-3-4-5'!$C$11:$D$13,2,FALSE)*(VLOOKUP('Matriz Nº2 Análisis'!H1049,'Tabla 2-3-4-5'!$C$11:$D$13,2,FALSE)))&gt;5,"ALTO","MEDIO")),"")</f>
        <v/>
      </c>
      <c r="J1049" s="2"/>
      <c r="K1049" s="3"/>
      <c r="N1049" s="3"/>
      <c r="O1049" s="3"/>
      <c r="P1049" s="3"/>
      <c r="Q1049" s="3"/>
      <c r="R1049" s="3"/>
      <c r="S1049" s="3"/>
      <c r="T1049" s="3"/>
      <c r="U1049" s="3"/>
      <c r="V1049" s="3"/>
      <c r="W1049" s="3"/>
      <c r="X1049" s="3"/>
      <c r="Y1049" s="3"/>
      <c r="Z1049" s="3"/>
      <c r="AA1049" s="3"/>
      <c r="AB1049" s="3"/>
      <c r="AC1049" s="3"/>
    </row>
    <row r="1050" spans="1:29" ht="83.25" customHeight="1" x14ac:dyDescent="0.35">
      <c r="A1050" s="119" t="str">
        <f>'Matriz Nº1 Identificación'!A1050</f>
        <v>116. 6</v>
      </c>
      <c r="B1050" s="120" t="str">
        <f>IF('Matriz Nº1 Identificación'!B1050&lt;&gt;"",'Matriz Nº1 Identificación'!F1050,"")</f>
        <v/>
      </c>
      <c r="C1050" s="127"/>
      <c r="D1050" s="127"/>
      <c r="E1050" s="120" t="str">
        <f>IFERROR(IF((VLOOKUP(C1050,'Tabla 2-3-4-5'!$C$11:$D$13,2,FALSE)*(VLOOKUP('Matriz Nº2 Análisis'!D1050,'Tabla 2-3-4-5'!$C$11:$D$13,2,FALSE)))&lt;3,"BAJO",IF((VLOOKUP(C1050,'Tabla 2-3-4-5'!$C$11:$D$13,2,FALSE)*(VLOOKUP('Matriz Nº2 Análisis'!D1050,'Tabla 2-3-4-5'!$C$11:$D$13,2,FALSE)))&gt;5,"ALTO","MEDIO")),"")</f>
        <v/>
      </c>
      <c r="F1050" s="121" t="str">
        <f>IF(B1050&lt;&gt;"",'Matriz Nº1 Identificación'!E1050,"")</f>
        <v/>
      </c>
      <c r="G1050" s="127"/>
      <c r="H1050" s="127"/>
      <c r="I1050" s="120" t="str">
        <f>IFERROR(IF((VLOOKUP(G1050,'Tabla 2-3-4-5'!$C$11:$D$13,2,FALSE)*(VLOOKUP('Matriz Nº2 Análisis'!H1050,'Tabla 2-3-4-5'!$C$11:$D$13,2,FALSE)))&lt;3,"BAJO",IF((VLOOKUP(G1050,'Tabla 2-3-4-5'!$C$11:$D$13,2,FALSE)*(VLOOKUP('Matriz Nº2 Análisis'!H1050,'Tabla 2-3-4-5'!$C$11:$D$13,2,FALSE)))&gt;5,"ALTO","MEDIO")),"")</f>
        <v/>
      </c>
      <c r="J1050" s="2"/>
      <c r="K1050" s="3"/>
      <c r="N1050" s="3"/>
      <c r="O1050" s="3"/>
      <c r="P1050" s="3"/>
      <c r="Q1050" s="3"/>
      <c r="R1050" s="3"/>
      <c r="S1050" s="3"/>
      <c r="T1050" s="3"/>
      <c r="U1050" s="3"/>
      <c r="V1050" s="3"/>
      <c r="W1050" s="3"/>
      <c r="X1050" s="3"/>
      <c r="Y1050" s="3"/>
      <c r="Z1050" s="3"/>
      <c r="AA1050" s="3"/>
      <c r="AB1050" s="3"/>
      <c r="AC1050" s="3"/>
    </row>
    <row r="1051" spans="1:29" ht="83.25" customHeight="1" thickBot="1" x14ac:dyDescent="0.4">
      <c r="A1051" s="119" t="str">
        <f>'Matriz Nº1 Identificación'!A1051</f>
        <v>116. 7</v>
      </c>
      <c r="B1051" s="120" t="str">
        <f>IF('Matriz Nº1 Identificación'!B1051&lt;&gt;"",'Matriz Nº1 Identificación'!F1051,"")</f>
        <v/>
      </c>
      <c r="C1051" s="127"/>
      <c r="D1051" s="127"/>
      <c r="E1051" s="120" t="str">
        <f>IFERROR(IF((VLOOKUP(C1051,'Tabla 2-3-4-5'!$C$11:$D$13,2,FALSE)*(VLOOKUP('Matriz Nº2 Análisis'!D1051,'Tabla 2-3-4-5'!$C$11:$D$13,2,FALSE)))&lt;3,"BAJO",IF((VLOOKUP(C1051,'Tabla 2-3-4-5'!$C$11:$D$13,2,FALSE)*(VLOOKUP('Matriz Nº2 Análisis'!D1051,'Tabla 2-3-4-5'!$C$11:$D$13,2,FALSE)))&gt;5,"ALTO","MEDIO")),"")</f>
        <v/>
      </c>
      <c r="F1051" s="121" t="str">
        <f>IF(B1051&lt;&gt;"",'Matriz Nº1 Identificación'!E1051,"")</f>
        <v/>
      </c>
      <c r="G1051" s="127"/>
      <c r="H1051" s="127"/>
      <c r="I1051" s="120" t="str">
        <f>IFERROR(IF((VLOOKUP(G1051,'Tabla 2-3-4-5'!$C$11:$D$13,2,FALSE)*(VLOOKUP('Matriz Nº2 Análisis'!H1051,'Tabla 2-3-4-5'!$C$11:$D$13,2,FALSE)))&lt;3,"BAJO",IF((VLOOKUP(G1051,'Tabla 2-3-4-5'!$C$11:$D$13,2,FALSE)*(VLOOKUP('Matriz Nº2 Análisis'!H1051,'Tabla 2-3-4-5'!$C$11:$D$13,2,FALSE)))&gt;5,"ALTO","MEDIO")),"")</f>
        <v/>
      </c>
      <c r="J1051" s="2"/>
      <c r="K1051" s="3"/>
      <c r="N1051" s="3"/>
      <c r="O1051" s="3"/>
      <c r="P1051" s="3"/>
      <c r="Q1051" s="3"/>
      <c r="R1051" s="3"/>
      <c r="S1051" s="3"/>
      <c r="T1051" s="3"/>
      <c r="U1051" s="3"/>
      <c r="V1051" s="3"/>
      <c r="W1051" s="3"/>
      <c r="X1051" s="3"/>
      <c r="Y1051" s="3"/>
      <c r="Z1051" s="3"/>
      <c r="AA1051" s="3"/>
      <c r="AB1051" s="3"/>
      <c r="AC1051" s="3"/>
    </row>
    <row r="1052" spans="1:29" ht="39.9" customHeight="1" thickBot="1" x14ac:dyDescent="0.4">
      <c r="A1052" s="181" t="str">
        <f>'Matriz Nº1 Identificación'!A1052</f>
        <v xml:space="preserve">Objetivo Estratégico: </v>
      </c>
      <c r="B1052" s="477">
        <f>+'Matriz Nº1 Identificación'!B1052:H1052</f>
        <v>0</v>
      </c>
      <c r="C1052" s="478"/>
      <c r="D1052" s="478"/>
      <c r="E1052" s="478"/>
      <c r="F1052" s="478"/>
      <c r="G1052" s="478"/>
      <c r="H1052" s="478"/>
      <c r="I1052" s="479"/>
      <c r="J1052" s="117"/>
    </row>
    <row r="1053" spans="1:29" ht="39.9" customHeight="1" x14ac:dyDescent="0.35">
      <c r="A1053" s="182" t="str">
        <f>'Matriz Nº1 Identificación'!A1053</f>
        <v>Objetivo táctico</v>
      </c>
      <c r="B1053" s="480" t="str">
        <f>+'Matriz Nº1 Identificación'!B1053:H1053</f>
        <v xml:space="preserve">117. </v>
      </c>
      <c r="C1053" s="481"/>
      <c r="D1053" s="481"/>
      <c r="E1053" s="481"/>
      <c r="F1053" s="481"/>
      <c r="G1053" s="481"/>
      <c r="H1053" s="481"/>
      <c r="I1053" s="482"/>
      <c r="J1053" s="117"/>
    </row>
    <row r="1054" spans="1:29" ht="83.25" customHeight="1" x14ac:dyDescent="0.35">
      <c r="A1054" s="119" t="str">
        <f>'Matriz Nº1 Identificación'!A1054</f>
        <v>117. 1</v>
      </c>
      <c r="B1054" s="120" t="str">
        <f>IF('Matriz Nº1 Identificación'!B1054&lt;&gt;"",'Matriz Nº1 Identificación'!F1054,"")</f>
        <v/>
      </c>
      <c r="C1054" s="127"/>
      <c r="D1054" s="127"/>
      <c r="E1054" s="120" t="str">
        <f>IFERROR(IF((VLOOKUP(C1054,'Tabla 2-3-4-5'!$C$11:$D$13,2,FALSE)*(VLOOKUP('Matriz Nº2 Análisis'!D1054,'Tabla 2-3-4-5'!$C$11:$D$13,2,FALSE)))&lt;3,"BAJO",IF((VLOOKUP(C1054,'Tabla 2-3-4-5'!$C$11:$D$13,2,FALSE)*(VLOOKUP('Matriz Nº2 Análisis'!D1054,'Tabla 2-3-4-5'!$C$11:$D$13,2,FALSE)))&gt;5,"ALTO","MEDIO")),"")</f>
        <v/>
      </c>
      <c r="F1054" s="121" t="str">
        <f>IF(B1054&lt;&gt;"",'Matriz Nº1 Identificación'!E1054,"")</f>
        <v/>
      </c>
      <c r="G1054" s="127"/>
      <c r="H1054" s="127"/>
      <c r="I1054" s="120" t="str">
        <f>IFERROR(IF((VLOOKUP(G1054,'Tabla 2-3-4-5'!$C$11:$D$13,2,FALSE)*(VLOOKUP('Matriz Nº2 Análisis'!H1054,'Tabla 2-3-4-5'!$C$11:$D$13,2,FALSE)))&lt;3,"BAJO",IF((VLOOKUP(G1054,'Tabla 2-3-4-5'!$C$11:$D$13,2,FALSE)*(VLOOKUP('Matriz Nº2 Análisis'!H1054,'Tabla 2-3-4-5'!$C$11:$D$13,2,FALSE)))&gt;5,"ALTO","MEDIO")),"")</f>
        <v/>
      </c>
      <c r="J1054" s="2"/>
      <c r="K1054" s="3"/>
      <c r="N1054" s="3"/>
      <c r="O1054" s="3"/>
      <c r="P1054" s="3"/>
      <c r="Q1054" s="3"/>
      <c r="R1054" s="3"/>
      <c r="S1054" s="3"/>
      <c r="T1054" s="3"/>
      <c r="U1054" s="3"/>
      <c r="V1054" s="3"/>
      <c r="W1054" s="3"/>
      <c r="X1054" s="3"/>
      <c r="Y1054" s="3"/>
      <c r="Z1054" s="3"/>
      <c r="AA1054" s="3"/>
      <c r="AB1054" s="3"/>
      <c r="AC1054" s="3"/>
    </row>
    <row r="1055" spans="1:29" ht="83.25" customHeight="1" x14ac:dyDescent="0.35">
      <c r="A1055" s="119" t="str">
        <f>'Matriz Nº1 Identificación'!A1055</f>
        <v>117. 2</v>
      </c>
      <c r="B1055" s="120" t="str">
        <f>IF('Matriz Nº1 Identificación'!B1055&lt;&gt;"",'Matriz Nº1 Identificación'!F1055,"")</f>
        <v/>
      </c>
      <c r="C1055" s="127"/>
      <c r="D1055" s="127"/>
      <c r="E1055" s="120" t="str">
        <f>IFERROR(IF((VLOOKUP(C1055,'Tabla 2-3-4-5'!$C$11:$D$13,2,FALSE)*(VLOOKUP('Matriz Nº2 Análisis'!D1055,'Tabla 2-3-4-5'!$C$11:$D$13,2,FALSE)))&lt;3,"BAJO",IF((VLOOKUP(C1055,'Tabla 2-3-4-5'!$C$11:$D$13,2,FALSE)*(VLOOKUP('Matriz Nº2 Análisis'!D1055,'Tabla 2-3-4-5'!$C$11:$D$13,2,FALSE)))&gt;5,"ALTO","MEDIO")),"")</f>
        <v/>
      </c>
      <c r="F1055" s="121" t="str">
        <f>IF(B1055&lt;&gt;"",'Matriz Nº1 Identificación'!E1055,"")</f>
        <v/>
      </c>
      <c r="G1055" s="127"/>
      <c r="H1055" s="127"/>
      <c r="I1055" s="120" t="str">
        <f>IFERROR(IF((VLOOKUP(G1055,'Tabla 2-3-4-5'!$C$11:$D$13,2,FALSE)*(VLOOKUP('Matriz Nº2 Análisis'!H1055,'Tabla 2-3-4-5'!$C$11:$D$13,2,FALSE)))&lt;3,"BAJO",IF((VLOOKUP(G1055,'Tabla 2-3-4-5'!$C$11:$D$13,2,FALSE)*(VLOOKUP('Matriz Nº2 Análisis'!H1055,'Tabla 2-3-4-5'!$C$11:$D$13,2,FALSE)))&gt;5,"ALTO","MEDIO")),"")</f>
        <v/>
      </c>
      <c r="J1055" s="2"/>
      <c r="K1055" s="3"/>
      <c r="N1055" s="3"/>
      <c r="O1055" s="3"/>
      <c r="P1055" s="3"/>
      <c r="Q1055" s="3"/>
      <c r="R1055" s="3"/>
      <c r="S1055" s="3"/>
      <c r="T1055" s="3"/>
      <c r="U1055" s="3"/>
      <c r="V1055" s="3"/>
      <c r="W1055" s="3"/>
      <c r="X1055" s="3"/>
      <c r="Y1055" s="3"/>
      <c r="Z1055" s="3"/>
      <c r="AA1055" s="3"/>
      <c r="AB1055" s="3"/>
      <c r="AC1055" s="3"/>
    </row>
    <row r="1056" spans="1:29" ht="83.25" customHeight="1" x14ac:dyDescent="0.35">
      <c r="A1056" s="119" t="str">
        <f>'Matriz Nº1 Identificación'!A1056</f>
        <v>117. 3</v>
      </c>
      <c r="B1056" s="120" t="str">
        <f>IF('Matriz Nº1 Identificación'!B1056&lt;&gt;"",'Matriz Nº1 Identificación'!F1056,"")</f>
        <v/>
      </c>
      <c r="C1056" s="127"/>
      <c r="D1056" s="127"/>
      <c r="E1056" s="120" t="str">
        <f>IFERROR(IF((VLOOKUP(C1056,'Tabla 2-3-4-5'!$C$11:$D$13,2,FALSE)*(VLOOKUP('Matriz Nº2 Análisis'!D1056,'Tabla 2-3-4-5'!$C$11:$D$13,2,FALSE)))&lt;3,"BAJO",IF((VLOOKUP(C1056,'Tabla 2-3-4-5'!$C$11:$D$13,2,FALSE)*(VLOOKUP('Matriz Nº2 Análisis'!D1056,'Tabla 2-3-4-5'!$C$11:$D$13,2,FALSE)))&gt;5,"ALTO","MEDIO")),"")</f>
        <v/>
      </c>
      <c r="F1056" s="121" t="str">
        <f>IF(B1056&lt;&gt;"",'Matriz Nº1 Identificación'!E1056,"")</f>
        <v/>
      </c>
      <c r="G1056" s="127"/>
      <c r="H1056" s="127"/>
      <c r="I1056" s="120" t="str">
        <f>IFERROR(IF((VLOOKUP(G1056,'Tabla 2-3-4-5'!$C$11:$D$13,2,FALSE)*(VLOOKUP('Matriz Nº2 Análisis'!H1056,'Tabla 2-3-4-5'!$C$11:$D$13,2,FALSE)))&lt;3,"BAJO",IF((VLOOKUP(G1056,'Tabla 2-3-4-5'!$C$11:$D$13,2,FALSE)*(VLOOKUP('Matriz Nº2 Análisis'!H1056,'Tabla 2-3-4-5'!$C$11:$D$13,2,FALSE)))&gt;5,"ALTO","MEDIO")),"")</f>
        <v/>
      </c>
      <c r="J1056" s="2"/>
      <c r="K1056" s="3"/>
      <c r="N1056" s="3"/>
      <c r="O1056" s="3"/>
      <c r="P1056" s="3"/>
      <c r="Q1056" s="3"/>
      <c r="R1056" s="3"/>
      <c r="S1056" s="3"/>
      <c r="T1056" s="3"/>
      <c r="U1056" s="3"/>
      <c r="V1056" s="3"/>
      <c r="W1056" s="3"/>
      <c r="X1056" s="3"/>
      <c r="Y1056" s="3"/>
      <c r="Z1056" s="3"/>
      <c r="AA1056" s="3"/>
      <c r="AB1056" s="3"/>
      <c r="AC1056" s="3"/>
    </row>
    <row r="1057" spans="1:29" ht="83.25" customHeight="1" x14ac:dyDescent="0.35">
      <c r="A1057" s="119" t="str">
        <f>'Matriz Nº1 Identificación'!A1057</f>
        <v>117. 4</v>
      </c>
      <c r="B1057" s="120" t="str">
        <f>IF('Matriz Nº1 Identificación'!B1057&lt;&gt;"",'Matriz Nº1 Identificación'!F1057,"")</f>
        <v/>
      </c>
      <c r="C1057" s="127"/>
      <c r="D1057" s="127"/>
      <c r="E1057" s="120" t="str">
        <f>IFERROR(IF((VLOOKUP(C1057,'Tabla 2-3-4-5'!$C$11:$D$13,2,FALSE)*(VLOOKUP('Matriz Nº2 Análisis'!D1057,'Tabla 2-3-4-5'!$C$11:$D$13,2,FALSE)))&lt;3,"BAJO",IF((VLOOKUP(C1057,'Tabla 2-3-4-5'!$C$11:$D$13,2,FALSE)*(VLOOKUP('Matriz Nº2 Análisis'!D1057,'Tabla 2-3-4-5'!$C$11:$D$13,2,FALSE)))&gt;5,"ALTO","MEDIO")),"")</f>
        <v/>
      </c>
      <c r="F1057" s="121" t="str">
        <f>IF(B1057&lt;&gt;"",'Matriz Nº1 Identificación'!E1057,"")</f>
        <v/>
      </c>
      <c r="G1057" s="127"/>
      <c r="H1057" s="127"/>
      <c r="I1057" s="120" t="str">
        <f>IFERROR(IF((VLOOKUP(G1057,'Tabla 2-3-4-5'!$C$11:$D$13,2,FALSE)*(VLOOKUP('Matriz Nº2 Análisis'!H1057,'Tabla 2-3-4-5'!$C$11:$D$13,2,FALSE)))&lt;3,"BAJO",IF((VLOOKUP(G1057,'Tabla 2-3-4-5'!$C$11:$D$13,2,FALSE)*(VLOOKUP('Matriz Nº2 Análisis'!H1057,'Tabla 2-3-4-5'!$C$11:$D$13,2,FALSE)))&gt;5,"ALTO","MEDIO")),"")</f>
        <v/>
      </c>
      <c r="J1057" s="2"/>
      <c r="K1057" s="3"/>
      <c r="N1057" s="3"/>
      <c r="O1057" s="3"/>
      <c r="P1057" s="3"/>
      <c r="Q1057" s="3"/>
      <c r="R1057" s="3"/>
      <c r="S1057" s="3"/>
      <c r="T1057" s="3"/>
      <c r="U1057" s="3"/>
      <c r="V1057" s="3"/>
      <c r="W1057" s="3"/>
      <c r="X1057" s="3"/>
      <c r="Y1057" s="3"/>
      <c r="Z1057" s="3"/>
      <c r="AA1057" s="3"/>
      <c r="AB1057" s="3"/>
      <c r="AC1057" s="3"/>
    </row>
    <row r="1058" spans="1:29" ht="83.25" customHeight="1" x14ac:dyDescent="0.35">
      <c r="A1058" s="119" t="str">
        <f>'Matriz Nº1 Identificación'!A1058</f>
        <v>117. 5</v>
      </c>
      <c r="B1058" s="120" t="str">
        <f>IF('Matriz Nº1 Identificación'!B1058&lt;&gt;"",'Matriz Nº1 Identificación'!F1058,"")</f>
        <v/>
      </c>
      <c r="C1058" s="127"/>
      <c r="D1058" s="127"/>
      <c r="E1058" s="120" t="str">
        <f>IFERROR(IF((VLOOKUP(C1058,'Tabla 2-3-4-5'!$C$11:$D$13,2,FALSE)*(VLOOKUP('Matriz Nº2 Análisis'!D1058,'Tabla 2-3-4-5'!$C$11:$D$13,2,FALSE)))&lt;3,"BAJO",IF((VLOOKUP(C1058,'Tabla 2-3-4-5'!$C$11:$D$13,2,FALSE)*(VLOOKUP('Matriz Nº2 Análisis'!D1058,'Tabla 2-3-4-5'!$C$11:$D$13,2,FALSE)))&gt;5,"ALTO","MEDIO")),"")</f>
        <v/>
      </c>
      <c r="F1058" s="121" t="str">
        <f>IF(B1058&lt;&gt;"",'Matriz Nº1 Identificación'!E1058,"")</f>
        <v/>
      </c>
      <c r="G1058" s="127"/>
      <c r="H1058" s="127"/>
      <c r="I1058" s="120" t="str">
        <f>IFERROR(IF((VLOOKUP(G1058,'Tabla 2-3-4-5'!$C$11:$D$13,2,FALSE)*(VLOOKUP('Matriz Nº2 Análisis'!H1058,'Tabla 2-3-4-5'!$C$11:$D$13,2,FALSE)))&lt;3,"BAJO",IF((VLOOKUP(G1058,'Tabla 2-3-4-5'!$C$11:$D$13,2,FALSE)*(VLOOKUP('Matriz Nº2 Análisis'!H1058,'Tabla 2-3-4-5'!$C$11:$D$13,2,FALSE)))&gt;5,"ALTO","MEDIO")),"")</f>
        <v/>
      </c>
      <c r="J1058" s="2"/>
      <c r="K1058" s="3"/>
      <c r="N1058" s="3"/>
      <c r="O1058" s="3"/>
      <c r="P1058" s="3"/>
      <c r="Q1058" s="3"/>
      <c r="R1058" s="3"/>
      <c r="S1058" s="3"/>
      <c r="T1058" s="3"/>
      <c r="U1058" s="3"/>
      <c r="V1058" s="3"/>
      <c r="W1058" s="3"/>
      <c r="X1058" s="3"/>
      <c r="Y1058" s="3"/>
      <c r="Z1058" s="3"/>
      <c r="AA1058" s="3"/>
      <c r="AB1058" s="3"/>
      <c r="AC1058" s="3"/>
    </row>
    <row r="1059" spans="1:29" ht="83.25" customHeight="1" x14ac:dyDescent="0.35">
      <c r="A1059" s="119" t="str">
        <f>'Matriz Nº1 Identificación'!A1059</f>
        <v>117. 6</v>
      </c>
      <c r="B1059" s="120" t="str">
        <f>IF('Matriz Nº1 Identificación'!B1059&lt;&gt;"",'Matriz Nº1 Identificación'!F1059,"")</f>
        <v/>
      </c>
      <c r="C1059" s="127"/>
      <c r="D1059" s="127"/>
      <c r="E1059" s="120" t="str">
        <f>IFERROR(IF((VLOOKUP(C1059,'Tabla 2-3-4-5'!$C$11:$D$13,2,FALSE)*(VLOOKUP('Matriz Nº2 Análisis'!D1059,'Tabla 2-3-4-5'!$C$11:$D$13,2,FALSE)))&lt;3,"BAJO",IF((VLOOKUP(C1059,'Tabla 2-3-4-5'!$C$11:$D$13,2,FALSE)*(VLOOKUP('Matriz Nº2 Análisis'!D1059,'Tabla 2-3-4-5'!$C$11:$D$13,2,FALSE)))&gt;5,"ALTO","MEDIO")),"")</f>
        <v/>
      </c>
      <c r="F1059" s="121" t="str">
        <f>IF(B1059&lt;&gt;"",'Matriz Nº1 Identificación'!E1059,"")</f>
        <v/>
      </c>
      <c r="G1059" s="127"/>
      <c r="H1059" s="127"/>
      <c r="I1059" s="120" t="str">
        <f>IFERROR(IF((VLOOKUP(G1059,'Tabla 2-3-4-5'!$C$11:$D$13,2,FALSE)*(VLOOKUP('Matriz Nº2 Análisis'!H1059,'Tabla 2-3-4-5'!$C$11:$D$13,2,FALSE)))&lt;3,"BAJO",IF((VLOOKUP(G1059,'Tabla 2-3-4-5'!$C$11:$D$13,2,FALSE)*(VLOOKUP('Matriz Nº2 Análisis'!H1059,'Tabla 2-3-4-5'!$C$11:$D$13,2,FALSE)))&gt;5,"ALTO","MEDIO")),"")</f>
        <v/>
      </c>
      <c r="J1059" s="2"/>
      <c r="K1059" s="3"/>
      <c r="N1059" s="3"/>
      <c r="O1059" s="3"/>
      <c r="P1059" s="3"/>
      <c r="Q1059" s="3"/>
      <c r="R1059" s="3"/>
      <c r="S1059" s="3"/>
      <c r="T1059" s="3"/>
      <c r="U1059" s="3"/>
      <c r="V1059" s="3"/>
      <c r="W1059" s="3"/>
      <c r="X1059" s="3"/>
      <c r="Y1059" s="3"/>
      <c r="Z1059" s="3"/>
      <c r="AA1059" s="3"/>
      <c r="AB1059" s="3"/>
      <c r="AC1059" s="3"/>
    </row>
    <row r="1060" spans="1:29" ht="83.25" customHeight="1" thickBot="1" x14ac:dyDescent="0.4">
      <c r="A1060" s="119" t="str">
        <f>'Matriz Nº1 Identificación'!A1060</f>
        <v>117. 7</v>
      </c>
      <c r="B1060" s="120" t="str">
        <f>IF('Matriz Nº1 Identificación'!B1060&lt;&gt;"",'Matriz Nº1 Identificación'!F1060,"")</f>
        <v/>
      </c>
      <c r="C1060" s="127"/>
      <c r="D1060" s="127"/>
      <c r="E1060" s="120" t="str">
        <f>IFERROR(IF((VLOOKUP(C1060,'Tabla 2-3-4-5'!$C$11:$D$13,2,FALSE)*(VLOOKUP('Matriz Nº2 Análisis'!D1060,'Tabla 2-3-4-5'!$C$11:$D$13,2,FALSE)))&lt;3,"BAJO",IF((VLOOKUP(C1060,'Tabla 2-3-4-5'!$C$11:$D$13,2,FALSE)*(VLOOKUP('Matriz Nº2 Análisis'!D1060,'Tabla 2-3-4-5'!$C$11:$D$13,2,FALSE)))&gt;5,"ALTO","MEDIO")),"")</f>
        <v/>
      </c>
      <c r="F1060" s="121" t="str">
        <f>IF(B1060&lt;&gt;"",'Matriz Nº1 Identificación'!E1060,"")</f>
        <v/>
      </c>
      <c r="G1060" s="127"/>
      <c r="H1060" s="127"/>
      <c r="I1060" s="120" t="str">
        <f>IFERROR(IF((VLOOKUP(G1060,'Tabla 2-3-4-5'!$C$11:$D$13,2,FALSE)*(VLOOKUP('Matriz Nº2 Análisis'!H1060,'Tabla 2-3-4-5'!$C$11:$D$13,2,FALSE)))&lt;3,"BAJO",IF((VLOOKUP(G1060,'Tabla 2-3-4-5'!$C$11:$D$13,2,FALSE)*(VLOOKUP('Matriz Nº2 Análisis'!H1060,'Tabla 2-3-4-5'!$C$11:$D$13,2,FALSE)))&gt;5,"ALTO","MEDIO")),"")</f>
        <v/>
      </c>
      <c r="J1060" s="2"/>
      <c r="K1060" s="3"/>
      <c r="N1060" s="3"/>
      <c r="O1060" s="3"/>
      <c r="P1060" s="3"/>
      <c r="Q1060" s="3"/>
      <c r="R1060" s="3"/>
      <c r="S1060" s="3"/>
      <c r="T1060" s="3"/>
      <c r="U1060" s="3"/>
      <c r="V1060" s="3"/>
      <c r="W1060" s="3"/>
      <c r="X1060" s="3"/>
      <c r="Y1060" s="3"/>
      <c r="Z1060" s="3"/>
      <c r="AA1060" s="3"/>
      <c r="AB1060" s="3"/>
      <c r="AC1060" s="3"/>
    </row>
    <row r="1061" spans="1:29" ht="39.9" customHeight="1" thickBot="1" x14ac:dyDescent="0.4">
      <c r="A1061" s="181" t="str">
        <f>'Matriz Nº1 Identificación'!A1061</f>
        <v xml:space="preserve">Objetivo Estratégico: </v>
      </c>
      <c r="B1061" s="477">
        <f>+'Matriz Nº1 Identificación'!B1061:H1061</f>
        <v>0</v>
      </c>
      <c r="C1061" s="478"/>
      <c r="D1061" s="478"/>
      <c r="E1061" s="478"/>
      <c r="F1061" s="478"/>
      <c r="G1061" s="478"/>
      <c r="H1061" s="478"/>
      <c r="I1061" s="479"/>
      <c r="J1061" s="117"/>
    </row>
    <row r="1062" spans="1:29" ht="39.9" customHeight="1" x14ac:dyDescent="0.35">
      <c r="A1062" s="182" t="str">
        <f>'Matriz Nº1 Identificación'!A1062</f>
        <v>Objetivo táctico</v>
      </c>
      <c r="B1062" s="480" t="str">
        <f>+'Matriz Nº1 Identificación'!B1062:H1062</f>
        <v xml:space="preserve">118. </v>
      </c>
      <c r="C1062" s="481"/>
      <c r="D1062" s="481"/>
      <c r="E1062" s="481"/>
      <c r="F1062" s="481"/>
      <c r="G1062" s="481"/>
      <c r="H1062" s="481"/>
      <c r="I1062" s="482"/>
      <c r="J1062" s="117"/>
    </row>
    <row r="1063" spans="1:29" ht="83.25" customHeight="1" x14ac:dyDescent="0.35">
      <c r="A1063" s="119" t="str">
        <f>'Matriz Nº1 Identificación'!A1063</f>
        <v>118. 1</v>
      </c>
      <c r="B1063" s="120" t="str">
        <f>IF('Matriz Nº1 Identificación'!B1063&lt;&gt;"",'Matriz Nº1 Identificación'!F1063,"")</f>
        <v/>
      </c>
      <c r="C1063" s="127"/>
      <c r="D1063" s="127"/>
      <c r="E1063" s="120" t="str">
        <f>IFERROR(IF((VLOOKUP(C1063,'Tabla 2-3-4-5'!$C$11:$D$13,2,FALSE)*(VLOOKUP('Matriz Nº2 Análisis'!D1063,'Tabla 2-3-4-5'!$C$11:$D$13,2,FALSE)))&lt;3,"BAJO",IF((VLOOKUP(C1063,'Tabla 2-3-4-5'!$C$11:$D$13,2,FALSE)*(VLOOKUP('Matriz Nº2 Análisis'!D1063,'Tabla 2-3-4-5'!$C$11:$D$13,2,FALSE)))&gt;5,"ALTO","MEDIO")),"")</f>
        <v/>
      </c>
      <c r="F1063" s="121" t="str">
        <f>IF(B1063&lt;&gt;"",'Matriz Nº1 Identificación'!E1063,"")</f>
        <v/>
      </c>
      <c r="G1063" s="127"/>
      <c r="H1063" s="127"/>
      <c r="I1063" s="120" t="str">
        <f>IFERROR(IF((VLOOKUP(G1063,'Tabla 2-3-4-5'!$C$11:$D$13,2,FALSE)*(VLOOKUP('Matriz Nº2 Análisis'!H1063,'Tabla 2-3-4-5'!$C$11:$D$13,2,FALSE)))&lt;3,"BAJO",IF((VLOOKUP(G1063,'Tabla 2-3-4-5'!$C$11:$D$13,2,FALSE)*(VLOOKUP('Matriz Nº2 Análisis'!H1063,'Tabla 2-3-4-5'!$C$11:$D$13,2,FALSE)))&gt;5,"ALTO","MEDIO")),"")</f>
        <v/>
      </c>
      <c r="J1063" s="2"/>
      <c r="K1063" s="3"/>
      <c r="N1063" s="3"/>
      <c r="O1063" s="3"/>
      <c r="P1063" s="3"/>
      <c r="Q1063" s="3"/>
      <c r="R1063" s="3"/>
      <c r="S1063" s="3"/>
      <c r="T1063" s="3"/>
      <c r="U1063" s="3"/>
      <c r="V1063" s="3"/>
      <c r="W1063" s="3"/>
      <c r="X1063" s="3"/>
      <c r="Y1063" s="3"/>
      <c r="Z1063" s="3"/>
      <c r="AA1063" s="3"/>
      <c r="AB1063" s="3"/>
      <c r="AC1063" s="3"/>
    </row>
    <row r="1064" spans="1:29" ht="83.25" customHeight="1" x14ac:dyDescent="0.35">
      <c r="A1064" s="119" t="str">
        <f>'Matriz Nº1 Identificación'!A1064</f>
        <v>118. 2</v>
      </c>
      <c r="B1064" s="120" t="str">
        <f>IF('Matriz Nº1 Identificación'!B1064&lt;&gt;"",'Matriz Nº1 Identificación'!F1064,"")</f>
        <v/>
      </c>
      <c r="C1064" s="127"/>
      <c r="D1064" s="127"/>
      <c r="E1064" s="120" t="str">
        <f>IFERROR(IF((VLOOKUP(C1064,'Tabla 2-3-4-5'!$C$11:$D$13,2,FALSE)*(VLOOKUP('Matriz Nº2 Análisis'!D1064,'Tabla 2-3-4-5'!$C$11:$D$13,2,FALSE)))&lt;3,"BAJO",IF((VLOOKUP(C1064,'Tabla 2-3-4-5'!$C$11:$D$13,2,FALSE)*(VLOOKUP('Matriz Nº2 Análisis'!D1064,'Tabla 2-3-4-5'!$C$11:$D$13,2,FALSE)))&gt;5,"ALTO","MEDIO")),"")</f>
        <v/>
      </c>
      <c r="F1064" s="121" t="str">
        <f>IF(B1064&lt;&gt;"",'Matriz Nº1 Identificación'!E1064,"")</f>
        <v/>
      </c>
      <c r="G1064" s="127"/>
      <c r="H1064" s="127"/>
      <c r="I1064" s="120" t="str">
        <f>IFERROR(IF((VLOOKUP(G1064,'Tabla 2-3-4-5'!$C$11:$D$13,2,FALSE)*(VLOOKUP('Matriz Nº2 Análisis'!H1064,'Tabla 2-3-4-5'!$C$11:$D$13,2,FALSE)))&lt;3,"BAJO",IF((VLOOKUP(G1064,'Tabla 2-3-4-5'!$C$11:$D$13,2,FALSE)*(VLOOKUP('Matriz Nº2 Análisis'!H1064,'Tabla 2-3-4-5'!$C$11:$D$13,2,FALSE)))&gt;5,"ALTO","MEDIO")),"")</f>
        <v/>
      </c>
      <c r="J1064" s="2"/>
      <c r="K1064" s="3"/>
      <c r="N1064" s="3"/>
      <c r="O1064" s="3"/>
      <c r="P1064" s="3"/>
      <c r="Q1064" s="3"/>
      <c r="R1064" s="3"/>
      <c r="S1064" s="3"/>
      <c r="T1064" s="3"/>
      <c r="U1064" s="3"/>
      <c r="V1064" s="3"/>
      <c r="W1064" s="3"/>
      <c r="X1064" s="3"/>
      <c r="Y1064" s="3"/>
      <c r="Z1064" s="3"/>
      <c r="AA1064" s="3"/>
      <c r="AB1064" s="3"/>
      <c r="AC1064" s="3"/>
    </row>
    <row r="1065" spans="1:29" ht="83.25" customHeight="1" x14ac:dyDescent="0.35">
      <c r="A1065" s="119" t="str">
        <f>'Matriz Nº1 Identificación'!A1065</f>
        <v>118. 3</v>
      </c>
      <c r="B1065" s="120" t="str">
        <f>IF('Matriz Nº1 Identificación'!B1065&lt;&gt;"",'Matriz Nº1 Identificación'!F1065,"")</f>
        <v/>
      </c>
      <c r="C1065" s="127"/>
      <c r="D1065" s="127"/>
      <c r="E1065" s="120" t="str">
        <f>IFERROR(IF((VLOOKUP(C1065,'Tabla 2-3-4-5'!$C$11:$D$13,2,FALSE)*(VLOOKUP('Matriz Nº2 Análisis'!D1065,'Tabla 2-3-4-5'!$C$11:$D$13,2,FALSE)))&lt;3,"BAJO",IF((VLOOKUP(C1065,'Tabla 2-3-4-5'!$C$11:$D$13,2,FALSE)*(VLOOKUP('Matriz Nº2 Análisis'!D1065,'Tabla 2-3-4-5'!$C$11:$D$13,2,FALSE)))&gt;5,"ALTO","MEDIO")),"")</f>
        <v/>
      </c>
      <c r="F1065" s="121" t="str">
        <f>IF(B1065&lt;&gt;"",'Matriz Nº1 Identificación'!E1065,"")</f>
        <v/>
      </c>
      <c r="G1065" s="127"/>
      <c r="H1065" s="127"/>
      <c r="I1065" s="120" t="str">
        <f>IFERROR(IF((VLOOKUP(G1065,'Tabla 2-3-4-5'!$C$11:$D$13,2,FALSE)*(VLOOKUP('Matriz Nº2 Análisis'!H1065,'Tabla 2-3-4-5'!$C$11:$D$13,2,FALSE)))&lt;3,"BAJO",IF((VLOOKUP(G1065,'Tabla 2-3-4-5'!$C$11:$D$13,2,FALSE)*(VLOOKUP('Matriz Nº2 Análisis'!H1065,'Tabla 2-3-4-5'!$C$11:$D$13,2,FALSE)))&gt;5,"ALTO","MEDIO")),"")</f>
        <v/>
      </c>
      <c r="J1065" s="2"/>
      <c r="K1065" s="3"/>
      <c r="N1065" s="3"/>
      <c r="O1065" s="3"/>
      <c r="P1065" s="3"/>
      <c r="Q1065" s="3"/>
      <c r="R1065" s="3"/>
      <c r="S1065" s="3"/>
      <c r="T1065" s="3"/>
      <c r="U1065" s="3"/>
      <c r="V1065" s="3"/>
      <c r="W1065" s="3"/>
      <c r="X1065" s="3"/>
      <c r="Y1065" s="3"/>
      <c r="Z1065" s="3"/>
      <c r="AA1065" s="3"/>
      <c r="AB1065" s="3"/>
      <c r="AC1065" s="3"/>
    </row>
    <row r="1066" spans="1:29" ht="83.25" customHeight="1" x14ac:dyDescent="0.35">
      <c r="A1066" s="119" t="str">
        <f>'Matriz Nº1 Identificación'!A1066</f>
        <v>118. 4</v>
      </c>
      <c r="B1066" s="120" t="str">
        <f>IF('Matriz Nº1 Identificación'!B1066&lt;&gt;"",'Matriz Nº1 Identificación'!F1066,"")</f>
        <v/>
      </c>
      <c r="C1066" s="127"/>
      <c r="D1066" s="127"/>
      <c r="E1066" s="120" t="str">
        <f>IFERROR(IF((VLOOKUP(C1066,'Tabla 2-3-4-5'!$C$11:$D$13,2,FALSE)*(VLOOKUP('Matriz Nº2 Análisis'!D1066,'Tabla 2-3-4-5'!$C$11:$D$13,2,FALSE)))&lt;3,"BAJO",IF((VLOOKUP(C1066,'Tabla 2-3-4-5'!$C$11:$D$13,2,FALSE)*(VLOOKUP('Matriz Nº2 Análisis'!D1066,'Tabla 2-3-4-5'!$C$11:$D$13,2,FALSE)))&gt;5,"ALTO","MEDIO")),"")</f>
        <v/>
      </c>
      <c r="F1066" s="121" t="str">
        <f>IF(B1066&lt;&gt;"",'Matriz Nº1 Identificación'!E1066,"")</f>
        <v/>
      </c>
      <c r="G1066" s="127"/>
      <c r="H1066" s="127"/>
      <c r="I1066" s="120" t="str">
        <f>IFERROR(IF((VLOOKUP(G1066,'Tabla 2-3-4-5'!$C$11:$D$13,2,FALSE)*(VLOOKUP('Matriz Nº2 Análisis'!H1066,'Tabla 2-3-4-5'!$C$11:$D$13,2,FALSE)))&lt;3,"BAJO",IF((VLOOKUP(G1066,'Tabla 2-3-4-5'!$C$11:$D$13,2,FALSE)*(VLOOKUP('Matriz Nº2 Análisis'!H1066,'Tabla 2-3-4-5'!$C$11:$D$13,2,FALSE)))&gt;5,"ALTO","MEDIO")),"")</f>
        <v/>
      </c>
      <c r="J1066" s="2"/>
      <c r="K1066" s="3"/>
      <c r="N1066" s="3"/>
      <c r="O1066" s="3"/>
      <c r="P1066" s="3"/>
      <c r="Q1066" s="3"/>
      <c r="R1066" s="3"/>
      <c r="S1066" s="3"/>
      <c r="T1066" s="3"/>
      <c r="U1066" s="3"/>
      <c r="V1066" s="3"/>
      <c r="W1066" s="3"/>
      <c r="X1066" s="3"/>
      <c r="Y1066" s="3"/>
      <c r="Z1066" s="3"/>
      <c r="AA1066" s="3"/>
      <c r="AB1066" s="3"/>
      <c r="AC1066" s="3"/>
    </row>
    <row r="1067" spans="1:29" ht="83.25" customHeight="1" x14ac:dyDescent="0.35">
      <c r="A1067" s="119" t="str">
        <f>'Matriz Nº1 Identificación'!A1067</f>
        <v>118. 5</v>
      </c>
      <c r="B1067" s="120" t="str">
        <f>IF('Matriz Nº1 Identificación'!B1067&lt;&gt;"",'Matriz Nº1 Identificación'!F1067,"")</f>
        <v/>
      </c>
      <c r="C1067" s="127"/>
      <c r="D1067" s="127"/>
      <c r="E1067" s="120" t="str">
        <f>IFERROR(IF((VLOOKUP(C1067,'Tabla 2-3-4-5'!$C$11:$D$13,2,FALSE)*(VLOOKUP('Matriz Nº2 Análisis'!D1067,'Tabla 2-3-4-5'!$C$11:$D$13,2,FALSE)))&lt;3,"BAJO",IF((VLOOKUP(C1067,'Tabla 2-3-4-5'!$C$11:$D$13,2,FALSE)*(VLOOKUP('Matriz Nº2 Análisis'!D1067,'Tabla 2-3-4-5'!$C$11:$D$13,2,FALSE)))&gt;5,"ALTO","MEDIO")),"")</f>
        <v/>
      </c>
      <c r="F1067" s="121" t="str">
        <f>IF(B1067&lt;&gt;"",'Matriz Nº1 Identificación'!E1067,"")</f>
        <v/>
      </c>
      <c r="G1067" s="127"/>
      <c r="H1067" s="127"/>
      <c r="I1067" s="120" t="str">
        <f>IFERROR(IF((VLOOKUP(G1067,'Tabla 2-3-4-5'!$C$11:$D$13,2,FALSE)*(VLOOKUP('Matriz Nº2 Análisis'!H1067,'Tabla 2-3-4-5'!$C$11:$D$13,2,FALSE)))&lt;3,"BAJO",IF((VLOOKUP(G1067,'Tabla 2-3-4-5'!$C$11:$D$13,2,FALSE)*(VLOOKUP('Matriz Nº2 Análisis'!H1067,'Tabla 2-3-4-5'!$C$11:$D$13,2,FALSE)))&gt;5,"ALTO","MEDIO")),"")</f>
        <v/>
      </c>
      <c r="J1067" s="2"/>
      <c r="K1067" s="3"/>
      <c r="N1067" s="3"/>
      <c r="O1067" s="3"/>
      <c r="P1067" s="3"/>
      <c r="Q1067" s="3"/>
      <c r="R1067" s="3"/>
      <c r="S1067" s="3"/>
      <c r="T1067" s="3"/>
      <c r="U1067" s="3"/>
      <c r="V1067" s="3"/>
      <c r="W1067" s="3"/>
      <c r="X1067" s="3"/>
      <c r="Y1067" s="3"/>
      <c r="Z1067" s="3"/>
      <c r="AA1067" s="3"/>
      <c r="AB1067" s="3"/>
      <c r="AC1067" s="3"/>
    </row>
    <row r="1068" spans="1:29" ht="83.25" customHeight="1" x14ac:dyDescent="0.35">
      <c r="A1068" s="119" t="str">
        <f>'Matriz Nº1 Identificación'!A1068</f>
        <v>118. 6</v>
      </c>
      <c r="B1068" s="120" t="str">
        <f>IF('Matriz Nº1 Identificación'!B1068&lt;&gt;"",'Matriz Nº1 Identificación'!F1068,"")</f>
        <v/>
      </c>
      <c r="C1068" s="127"/>
      <c r="D1068" s="127"/>
      <c r="E1068" s="120" t="str">
        <f>IFERROR(IF((VLOOKUP(C1068,'Tabla 2-3-4-5'!$C$11:$D$13,2,FALSE)*(VLOOKUP('Matriz Nº2 Análisis'!D1068,'Tabla 2-3-4-5'!$C$11:$D$13,2,FALSE)))&lt;3,"BAJO",IF((VLOOKUP(C1068,'Tabla 2-3-4-5'!$C$11:$D$13,2,FALSE)*(VLOOKUP('Matriz Nº2 Análisis'!D1068,'Tabla 2-3-4-5'!$C$11:$D$13,2,FALSE)))&gt;5,"ALTO","MEDIO")),"")</f>
        <v/>
      </c>
      <c r="F1068" s="121" t="str">
        <f>IF(B1068&lt;&gt;"",'Matriz Nº1 Identificación'!E1068,"")</f>
        <v/>
      </c>
      <c r="G1068" s="127"/>
      <c r="H1068" s="127"/>
      <c r="I1068" s="120" t="str">
        <f>IFERROR(IF((VLOOKUP(G1068,'Tabla 2-3-4-5'!$C$11:$D$13,2,FALSE)*(VLOOKUP('Matriz Nº2 Análisis'!H1068,'Tabla 2-3-4-5'!$C$11:$D$13,2,FALSE)))&lt;3,"BAJO",IF((VLOOKUP(G1068,'Tabla 2-3-4-5'!$C$11:$D$13,2,FALSE)*(VLOOKUP('Matriz Nº2 Análisis'!H1068,'Tabla 2-3-4-5'!$C$11:$D$13,2,FALSE)))&gt;5,"ALTO","MEDIO")),"")</f>
        <v/>
      </c>
      <c r="J1068" s="2"/>
      <c r="K1068" s="3"/>
      <c r="N1068" s="3"/>
      <c r="O1068" s="3"/>
      <c r="P1068" s="3"/>
      <c r="Q1068" s="3"/>
      <c r="R1068" s="3"/>
      <c r="S1068" s="3"/>
      <c r="T1068" s="3"/>
      <c r="U1068" s="3"/>
      <c r="V1068" s="3"/>
      <c r="W1068" s="3"/>
      <c r="X1068" s="3"/>
      <c r="Y1068" s="3"/>
      <c r="Z1068" s="3"/>
      <c r="AA1068" s="3"/>
      <c r="AB1068" s="3"/>
      <c r="AC1068" s="3"/>
    </row>
    <row r="1069" spans="1:29" ht="83.25" customHeight="1" thickBot="1" x14ac:dyDescent="0.4">
      <c r="A1069" s="119" t="str">
        <f>'Matriz Nº1 Identificación'!A1069</f>
        <v>118. 7</v>
      </c>
      <c r="B1069" s="120" t="str">
        <f>IF('Matriz Nº1 Identificación'!B1069&lt;&gt;"",'Matriz Nº1 Identificación'!F1069,"")</f>
        <v/>
      </c>
      <c r="C1069" s="127"/>
      <c r="D1069" s="127"/>
      <c r="E1069" s="120" t="str">
        <f>IFERROR(IF((VLOOKUP(C1069,'Tabla 2-3-4-5'!$C$11:$D$13,2,FALSE)*(VLOOKUP('Matriz Nº2 Análisis'!D1069,'Tabla 2-3-4-5'!$C$11:$D$13,2,FALSE)))&lt;3,"BAJO",IF((VLOOKUP(C1069,'Tabla 2-3-4-5'!$C$11:$D$13,2,FALSE)*(VLOOKUP('Matriz Nº2 Análisis'!D1069,'Tabla 2-3-4-5'!$C$11:$D$13,2,FALSE)))&gt;5,"ALTO","MEDIO")),"")</f>
        <v/>
      </c>
      <c r="F1069" s="121" t="str">
        <f>IF(B1069&lt;&gt;"",'Matriz Nº1 Identificación'!E1069,"")</f>
        <v/>
      </c>
      <c r="G1069" s="127"/>
      <c r="H1069" s="127"/>
      <c r="I1069" s="120" t="str">
        <f>IFERROR(IF((VLOOKUP(G1069,'Tabla 2-3-4-5'!$C$11:$D$13,2,FALSE)*(VLOOKUP('Matriz Nº2 Análisis'!H1069,'Tabla 2-3-4-5'!$C$11:$D$13,2,FALSE)))&lt;3,"BAJO",IF((VLOOKUP(G1069,'Tabla 2-3-4-5'!$C$11:$D$13,2,FALSE)*(VLOOKUP('Matriz Nº2 Análisis'!H1069,'Tabla 2-3-4-5'!$C$11:$D$13,2,FALSE)))&gt;5,"ALTO","MEDIO")),"")</f>
        <v/>
      </c>
      <c r="J1069" s="2"/>
      <c r="K1069" s="3"/>
      <c r="N1069" s="3"/>
      <c r="O1069" s="3"/>
      <c r="P1069" s="3"/>
      <c r="Q1069" s="3"/>
      <c r="R1069" s="3"/>
      <c r="S1069" s="3"/>
      <c r="T1069" s="3"/>
      <c r="U1069" s="3"/>
      <c r="V1069" s="3"/>
      <c r="W1069" s="3"/>
      <c r="X1069" s="3"/>
      <c r="Y1069" s="3"/>
      <c r="Z1069" s="3"/>
      <c r="AA1069" s="3"/>
      <c r="AB1069" s="3"/>
      <c r="AC1069" s="3"/>
    </row>
    <row r="1070" spans="1:29" ht="39.9" customHeight="1" thickBot="1" x14ac:dyDescent="0.4">
      <c r="A1070" s="181" t="str">
        <f>'Matriz Nº1 Identificación'!A1070</f>
        <v xml:space="preserve">Objetivo Estratégico: </v>
      </c>
      <c r="B1070" s="477">
        <f>+'Matriz Nº1 Identificación'!B1070:H1070</f>
        <v>0</v>
      </c>
      <c r="C1070" s="478"/>
      <c r="D1070" s="478"/>
      <c r="E1070" s="478"/>
      <c r="F1070" s="478"/>
      <c r="G1070" s="478"/>
      <c r="H1070" s="478"/>
      <c r="I1070" s="479"/>
      <c r="J1070" s="117"/>
    </row>
    <row r="1071" spans="1:29" ht="39.9" customHeight="1" x14ac:dyDescent="0.35">
      <c r="A1071" s="182" t="str">
        <f>'Matriz Nº1 Identificación'!A1071</f>
        <v>Objetivo táctico</v>
      </c>
      <c r="B1071" s="480" t="str">
        <f>+'Matriz Nº1 Identificación'!B1071:H1071</f>
        <v xml:space="preserve">119. </v>
      </c>
      <c r="C1071" s="481"/>
      <c r="D1071" s="481"/>
      <c r="E1071" s="481"/>
      <c r="F1071" s="481"/>
      <c r="G1071" s="481"/>
      <c r="H1071" s="481"/>
      <c r="I1071" s="482"/>
      <c r="J1071" s="117"/>
    </row>
    <row r="1072" spans="1:29" ht="83.25" customHeight="1" x14ac:dyDescent="0.35">
      <c r="A1072" s="119" t="str">
        <f>'Matriz Nº1 Identificación'!A1072</f>
        <v>119. 1</v>
      </c>
      <c r="B1072" s="120" t="str">
        <f>IF('Matriz Nº1 Identificación'!B1072&lt;&gt;"",'Matriz Nº1 Identificación'!F1072,"")</f>
        <v/>
      </c>
      <c r="C1072" s="127"/>
      <c r="D1072" s="127"/>
      <c r="E1072" s="120" t="str">
        <f>IFERROR(IF((VLOOKUP(C1072,'Tabla 2-3-4-5'!$C$11:$D$13,2,FALSE)*(VLOOKUP('Matriz Nº2 Análisis'!D1072,'Tabla 2-3-4-5'!$C$11:$D$13,2,FALSE)))&lt;3,"BAJO",IF((VLOOKUP(C1072,'Tabla 2-3-4-5'!$C$11:$D$13,2,FALSE)*(VLOOKUP('Matriz Nº2 Análisis'!D1072,'Tabla 2-3-4-5'!$C$11:$D$13,2,FALSE)))&gt;5,"ALTO","MEDIO")),"")</f>
        <v/>
      </c>
      <c r="F1072" s="121" t="str">
        <f>IF(B1072&lt;&gt;"",'Matriz Nº1 Identificación'!E1072,"")</f>
        <v/>
      </c>
      <c r="G1072" s="127"/>
      <c r="H1072" s="127"/>
      <c r="I1072" s="120" t="str">
        <f>IFERROR(IF((VLOOKUP(G1072,'Tabla 2-3-4-5'!$C$11:$D$13,2,FALSE)*(VLOOKUP('Matriz Nº2 Análisis'!H1072,'Tabla 2-3-4-5'!$C$11:$D$13,2,FALSE)))&lt;3,"BAJO",IF((VLOOKUP(G1072,'Tabla 2-3-4-5'!$C$11:$D$13,2,FALSE)*(VLOOKUP('Matriz Nº2 Análisis'!H1072,'Tabla 2-3-4-5'!$C$11:$D$13,2,FALSE)))&gt;5,"ALTO","MEDIO")),"")</f>
        <v/>
      </c>
      <c r="J1072" s="2"/>
      <c r="K1072" s="3"/>
      <c r="N1072" s="3"/>
      <c r="O1072" s="3"/>
      <c r="P1072" s="3"/>
      <c r="Q1072" s="3"/>
      <c r="R1072" s="3"/>
      <c r="S1072" s="3"/>
      <c r="T1072" s="3"/>
      <c r="U1072" s="3"/>
      <c r="V1072" s="3"/>
      <c r="W1072" s="3"/>
      <c r="X1072" s="3"/>
      <c r="Y1072" s="3"/>
      <c r="Z1072" s="3"/>
      <c r="AA1072" s="3"/>
      <c r="AB1072" s="3"/>
      <c r="AC1072" s="3"/>
    </row>
    <row r="1073" spans="1:29" ht="83.25" customHeight="1" x14ac:dyDescent="0.35">
      <c r="A1073" s="119" t="str">
        <f>'Matriz Nº1 Identificación'!A1073</f>
        <v>119. 2</v>
      </c>
      <c r="B1073" s="120" t="str">
        <f>IF('Matriz Nº1 Identificación'!B1073&lt;&gt;"",'Matriz Nº1 Identificación'!F1073,"")</f>
        <v/>
      </c>
      <c r="C1073" s="127"/>
      <c r="D1073" s="127"/>
      <c r="E1073" s="120" t="str">
        <f>IFERROR(IF((VLOOKUP(C1073,'Tabla 2-3-4-5'!$C$11:$D$13,2,FALSE)*(VLOOKUP('Matriz Nº2 Análisis'!D1073,'Tabla 2-3-4-5'!$C$11:$D$13,2,FALSE)))&lt;3,"BAJO",IF((VLOOKUP(C1073,'Tabla 2-3-4-5'!$C$11:$D$13,2,FALSE)*(VLOOKUP('Matriz Nº2 Análisis'!D1073,'Tabla 2-3-4-5'!$C$11:$D$13,2,FALSE)))&gt;5,"ALTO","MEDIO")),"")</f>
        <v/>
      </c>
      <c r="F1073" s="121" t="str">
        <f>IF(B1073&lt;&gt;"",'Matriz Nº1 Identificación'!E1073,"")</f>
        <v/>
      </c>
      <c r="G1073" s="127"/>
      <c r="H1073" s="127"/>
      <c r="I1073" s="120" t="str">
        <f>IFERROR(IF((VLOOKUP(G1073,'Tabla 2-3-4-5'!$C$11:$D$13,2,FALSE)*(VLOOKUP('Matriz Nº2 Análisis'!H1073,'Tabla 2-3-4-5'!$C$11:$D$13,2,FALSE)))&lt;3,"BAJO",IF((VLOOKUP(G1073,'Tabla 2-3-4-5'!$C$11:$D$13,2,FALSE)*(VLOOKUP('Matriz Nº2 Análisis'!H1073,'Tabla 2-3-4-5'!$C$11:$D$13,2,FALSE)))&gt;5,"ALTO","MEDIO")),"")</f>
        <v/>
      </c>
      <c r="J1073" s="2"/>
      <c r="K1073" s="3"/>
      <c r="N1073" s="3"/>
      <c r="O1073" s="3"/>
      <c r="P1073" s="3"/>
      <c r="Q1073" s="3"/>
      <c r="R1073" s="3"/>
      <c r="S1073" s="3"/>
      <c r="T1073" s="3"/>
      <c r="U1073" s="3"/>
      <c r="V1073" s="3"/>
      <c r="W1073" s="3"/>
      <c r="X1073" s="3"/>
      <c r="Y1073" s="3"/>
      <c r="Z1073" s="3"/>
      <c r="AA1073" s="3"/>
      <c r="AB1073" s="3"/>
      <c r="AC1073" s="3"/>
    </row>
    <row r="1074" spans="1:29" ht="83.25" customHeight="1" x14ac:dyDescent="0.35">
      <c r="A1074" s="119" t="str">
        <f>'Matriz Nº1 Identificación'!A1074</f>
        <v>119. 3</v>
      </c>
      <c r="B1074" s="120" t="str">
        <f>IF('Matriz Nº1 Identificación'!B1074&lt;&gt;"",'Matriz Nº1 Identificación'!F1074,"")</f>
        <v/>
      </c>
      <c r="C1074" s="127"/>
      <c r="D1074" s="127"/>
      <c r="E1074" s="120" t="str">
        <f>IFERROR(IF((VLOOKUP(C1074,'Tabla 2-3-4-5'!$C$11:$D$13,2,FALSE)*(VLOOKUP('Matriz Nº2 Análisis'!D1074,'Tabla 2-3-4-5'!$C$11:$D$13,2,FALSE)))&lt;3,"BAJO",IF((VLOOKUP(C1074,'Tabla 2-3-4-5'!$C$11:$D$13,2,FALSE)*(VLOOKUP('Matriz Nº2 Análisis'!D1074,'Tabla 2-3-4-5'!$C$11:$D$13,2,FALSE)))&gt;5,"ALTO","MEDIO")),"")</f>
        <v/>
      </c>
      <c r="F1074" s="121" t="str">
        <f>IF(B1074&lt;&gt;"",'Matriz Nº1 Identificación'!E1074,"")</f>
        <v/>
      </c>
      <c r="G1074" s="127"/>
      <c r="H1074" s="127"/>
      <c r="I1074" s="120" t="str">
        <f>IFERROR(IF((VLOOKUP(G1074,'Tabla 2-3-4-5'!$C$11:$D$13,2,FALSE)*(VLOOKUP('Matriz Nº2 Análisis'!H1074,'Tabla 2-3-4-5'!$C$11:$D$13,2,FALSE)))&lt;3,"BAJO",IF((VLOOKUP(G1074,'Tabla 2-3-4-5'!$C$11:$D$13,2,FALSE)*(VLOOKUP('Matriz Nº2 Análisis'!H1074,'Tabla 2-3-4-5'!$C$11:$D$13,2,FALSE)))&gt;5,"ALTO","MEDIO")),"")</f>
        <v/>
      </c>
      <c r="J1074" s="2"/>
      <c r="K1074" s="3"/>
      <c r="N1074" s="3"/>
      <c r="O1074" s="3"/>
      <c r="P1074" s="3"/>
      <c r="Q1074" s="3"/>
      <c r="R1074" s="3"/>
      <c r="S1074" s="3"/>
      <c r="T1074" s="3"/>
      <c r="U1074" s="3"/>
      <c r="V1074" s="3"/>
      <c r="W1074" s="3"/>
      <c r="X1074" s="3"/>
      <c r="Y1074" s="3"/>
      <c r="Z1074" s="3"/>
      <c r="AA1074" s="3"/>
      <c r="AB1074" s="3"/>
      <c r="AC1074" s="3"/>
    </row>
    <row r="1075" spans="1:29" ht="83.25" customHeight="1" x14ac:dyDescent="0.35">
      <c r="A1075" s="119" t="str">
        <f>'Matriz Nº1 Identificación'!A1075</f>
        <v>119. 4</v>
      </c>
      <c r="B1075" s="120" t="str">
        <f>IF('Matriz Nº1 Identificación'!B1075&lt;&gt;"",'Matriz Nº1 Identificación'!F1075,"")</f>
        <v/>
      </c>
      <c r="C1075" s="127"/>
      <c r="D1075" s="127"/>
      <c r="E1075" s="120" t="str">
        <f>IFERROR(IF((VLOOKUP(C1075,'Tabla 2-3-4-5'!$C$11:$D$13,2,FALSE)*(VLOOKUP('Matriz Nº2 Análisis'!D1075,'Tabla 2-3-4-5'!$C$11:$D$13,2,FALSE)))&lt;3,"BAJO",IF((VLOOKUP(C1075,'Tabla 2-3-4-5'!$C$11:$D$13,2,FALSE)*(VLOOKUP('Matriz Nº2 Análisis'!D1075,'Tabla 2-3-4-5'!$C$11:$D$13,2,FALSE)))&gt;5,"ALTO","MEDIO")),"")</f>
        <v/>
      </c>
      <c r="F1075" s="121" t="str">
        <f>IF(B1075&lt;&gt;"",'Matriz Nº1 Identificación'!E1075,"")</f>
        <v/>
      </c>
      <c r="G1075" s="127"/>
      <c r="H1075" s="127"/>
      <c r="I1075" s="120" t="str">
        <f>IFERROR(IF((VLOOKUP(G1075,'Tabla 2-3-4-5'!$C$11:$D$13,2,FALSE)*(VLOOKUP('Matriz Nº2 Análisis'!H1075,'Tabla 2-3-4-5'!$C$11:$D$13,2,FALSE)))&lt;3,"BAJO",IF((VLOOKUP(G1075,'Tabla 2-3-4-5'!$C$11:$D$13,2,FALSE)*(VLOOKUP('Matriz Nº2 Análisis'!H1075,'Tabla 2-3-4-5'!$C$11:$D$13,2,FALSE)))&gt;5,"ALTO","MEDIO")),"")</f>
        <v/>
      </c>
      <c r="J1075" s="2"/>
      <c r="K1075" s="3"/>
      <c r="N1075" s="3"/>
      <c r="O1075" s="3"/>
      <c r="P1075" s="3"/>
      <c r="Q1075" s="3"/>
      <c r="R1075" s="3"/>
      <c r="S1075" s="3"/>
      <c r="T1075" s="3"/>
      <c r="U1075" s="3"/>
      <c r="V1075" s="3"/>
      <c r="W1075" s="3"/>
      <c r="X1075" s="3"/>
      <c r="Y1075" s="3"/>
      <c r="Z1075" s="3"/>
      <c r="AA1075" s="3"/>
      <c r="AB1075" s="3"/>
      <c r="AC1075" s="3"/>
    </row>
    <row r="1076" spans="1:29" ht="83.25" customHeight="1" x14ac:dyDescent="0.35">
      <c r="A1076" s="119" t="str">
        <f>'Matriz Nº1 Identificación'!A1076</f>
        <v>119. 5</v>
      </c>
      <c r="B1076" s="120" t="str">
        <f>IF('Matriz Nº1 Identificación'!B1076&lt;&gt;"",'Matriz Nº1 Identificación'!F1076,"")</f>
        <v/>
      </c>
      <c r="C1076" s="127"/>
      <c r="D1076" s="127"/>
      <c r="E1076" s="120" t="str">
        <f>IFERROR(IF((VLOOKUP(C1076,'Tabla 2-3-4-5'!$C$11:$D$13,2,FALSE)*(VLOOKUP('Matriz Nº2 Análisis'!D1076,'Tabla 2-3-4-5'!$C$11:$D$13,2,FALSE)))&lt;3,"BAJO",IF((VLOOKUP(C1076,'Tabla 2-3-4-5'!$C$11:$D$13,2,FALSE)*(VLOOKUP('Matriz Nº2 Análisis'!D1076,'Tabla 2-3-4-5'!$C$11:$D$13,2,FALSE)))&gt;5,"ALTO","MEDIO")),"")</f>
        <v/>
      </c>
      <c r="F1076" s="121" t="str">
        <f>IF(B1076&lt;&gt;"",'Matriz Nº1 Identificación'!E1076,"")</f>
        <v/>
      </c>
      <c r="G1076" s="127"/>
      <c r="H1076" s="127"/>
      <c r="I1076" s="120" t="str">
        <f>IFERROR(IF((VLOOKUP(G1076,'Tabla 2-3-4-5'!$C$11:$D$13,2,FALSE)*(VLOOKUP('Matriz Nº2 Análisis'!H1076,'Tabla 2-3-4-5'!$C$11:$D$13,2,FALSE)))&lt;3,"BAJO",IF((VLOOKUP(G1076,'Tabla 2-3-4-5'!$C$11:$D$13,2,FALSE)*(VLOOKUP('Matriz Nº2 Análisis'!H1076,'Tabla 2-3-4-5'!$C$11:$D$13,2,FALSE)))&gt;5,"ALTO","MEDIO")),"")</f>
        <v/>
      </c>
      <c r="J1076" s="2"/>
      <c r="K1076" s="3"/>
      <c r="N1076" s="3"/>
      <c r="O1076" s="3"/>
      <c r="P1076" s="3"/>
      <c r="Q1076" s="3"/>
      <c r="R1076" s="3"/>
      <c r="S1076" s="3"/>
      <c r="T1076" s="3"/>
      <c r="U1076" s="3"/>
      <c r="V1076" s="3"/>
      <c r="W1076" s="3"/>
      <c r="X1076" s="3"/>
      <c r="Y1076" s="3"/>
      <c r="Z1076" s="3"/>
      <c r="AA1076" s="3"/>
      <c r="AB1076" s="3"/>
      <c r="AC1076" s="3"/>
    </row>
    <row r="1077" spans="1:29" ht="83.25" customHeight="1" x14ac:dyDescent="0.35">
      <c r="A1077" s="119" t="str">
        <f>'Matriz Nº1 Identificación'!A1077</f>
        <v>119. 6</v>
      </c>
      <c r="B1077" s="120" t="str">
        <f>IF('Matriz Nº1 Identificación'!B1077&lt;&gt;"",'Matriz Nº1 Identificación'!F1077,"")</f>
        <v/>
      </c>
      <c r="C1077" s="127"/>
      <c r="D1077" s="127"/>
      <c r="E1077" s="120" t="str">
        <f>IFERROR(IF((VLOOKUP(C1077,'Tabla 2-3-4-5'!$C$11:$D$13,2,FALSE)*(VLOOKUP('Matriz Nº2 Análisis'!D1077,'Tabla 2-3-4-5'!$C$11:$D$13,2,FALSE)))&lt;3,"BAJO",IF((VLOOKUP(C1077,'Tabla 2-3-4-5'!$C$11:$D$13,2,FALSE)*(VLOOKUP('Matriz Nº2 Análisis'!D1077,'Tabla 2-3-4-5'!$C$11:$D$13,2,FALSE)))&gt;5,"ALTO","MEDIO")),"")</f>
        <v/>
      </c>
      <c r="F1077" s="121" t="str">
        <f>IF(B1077&lt;&gt;"",'Matriz Nº1 Identificación'!E1077,"")</f>
        <v/>
      </c>
      <c r="G1077" s="127"/>
      <c r="H1077" s="127"/>
      <c r="I1077" s="120" t="str">
        <f>IFERROR(IF((VLOOKUP(G1077,'Tabla 2-3-4-5'!$C$11:$D$13,2,FALSE)*(VLOOKUP('Matriz Nº2 Análisis'!H1077,'Tabla 2-3-4-5'!$C$11:$D$13,2,FALSE)))&lt;3,"BAJO",IF((VLOOKUP(G1077,'Tabla 2-3-4-5'!$C$11:$D$13,2,FALSE)*(VLOOKUP('Matriz Nº2 Análisis'!H1077,'Tabla 2-3-4-5'!$C$11:$D$13,2,FALSE)))&gt;5,"ALTO","MEDIO")),"")</f>
        <v/>
      </c>
      <c r="J1077" s="2"/>
      <c r="K1077" s="3"/>
      <c r="N1077" s="3"/>
      <c r="O1077" s="3"/>
      <c r="P1077" s="3"/>
      <c r="Q1077" s="3"/>
      <c r="R1077" s="3"/>
      <c r="S1077" s="3"/>
      <c r="T1077" s="3"/>
      <c r="U1077" s="3"/>
      <c r="V1077" s="3"/>
      <c r="W1077" s="3"/>
      <c r="X1077" s="3"/>
      <c r="Y1077" s="3"/>
      <c r="Z1077" s="3"/>
      <c r="AA1077" s="3"/>
      <c r="AB1077" s="3"/>
      <c r="AC1077" s="3"/>
    </row>
    <row r="1078" spans="1:29" ht="83.25" customHeight="1" thickBot="1" x14ac:dyDescent="0.4">
      <c r="A1078" s="119" t="str">
        <f>'Matriz Nº1 Identificación'!A1078</f>
        <v>119. 7</v>
      </c>
      <c r="B1078" s="120" t="str">
        <f>IF('Matriz Nº1 Identificación'!B1078&lt;&gt;"",'Matriz Nº1 Identificación'!F1078,"")</f>
        <v/>
      </c>
      <c r="C1078" s="127"/>
      <c r="D1078" s="127"/>
      <c r="E1078" s="120" t="str">
        <f>IFERROR(IF((VLOOKUP(C1078,'Tabla 2-3-4-5'!$C$11:$D$13,2,FALSE)*(VLOOKUP('Matriz Nº2 Análisis'!D1078,'Tabla 2-3-4-5'!$C$11:$D$13,2,FALSE)))&lt;3,"BAJO",IF((VLOOKUP(C1078,'Tabla 2-3-4-5'!$C$11:$D$13,2,FALSE)*(VLOOKUP('Matriz Nº2 Análisis'!D1078,'Tabla 2-3-4-5'!$C$11:$D$13,2,FALSE)))&gt;5,"ALTO","MEDIO")),"")</f>
        <v/>
      </c>
      <c r="F1078" s="121" t="str">
        <f>IF(B1078&lt;&gt;"",'Matriz Nº1 Identificación'!E1078,"")</f>
        <v/>
      </c>
      <c r="G1078" s="127"/>
      <c r="H1078" s="127"/>
      <c r="I1078" s="120" t="str">
        <f>IFERROR(IF((VLOOKUP(G1078,'Tabla 2-3-4-5'!$C$11:$D$13,2,FALSE)*(VLOOKUP('Matriz Nº2 Análisis'!H1078,'Tabla 2-3-4-5'!$C$11:$D$13,2,FALSE)))&lt;3,"BAJO",IF((VLOOKUP(G1078,'Tabla 2-3-4-5'!$C$11:$D$13,2,FALSE)*(VLOOKUP('Matriz Nº2 Análisis'!H1078,'Tabla 2-3-4-5'!$C$11:$D$13,2,FALSE)))&gt;5,"ALTO","MEDIO")),"")</f>
        <v/>
      </c>
      <c r="J1078" s="2"/>
      <c r="K1078" s="3"/>
      <c r="N1078" s="3"/>
      <c r="O1078" s="3"/>
      <c r="P1078" s="3"/>
      <c r="Q1078" s="3"/>
      <c r="R1078" s="3"/>
      <c r="S1078" s="3"/>
      <c r="T1078" s="3"/>
      <c r="U1078" s="3"/>
      <c r="V1078" s="3"/>
      <c r="W1078" s="3"/>
      <c r="X1078" s="3"/>
      <c r="Y1078" s="3"/>
      <c r="Z1078" s="3"/>
      <c r="AA1078" s="3"/>
      <c r="AB1078" s="3"/>
      <c r="AC1078" s="3"/>
    </row>
    <row r="1079" spans="1:29" ht="39.9" customHeight="1" thickBot="1" x14ac:dyDescent="0.4">
      <c r="A1079" s="181" t="str">
        <f>'Matriz Nº1 Identificación'!A1079</f>
        <v xml:space="preserve">Objetivo Estratégico: </v>
      </c>
      <c r="B1079" s="477">
        <f>+'Matriz Nº1 Identificación'!B1079:H1079</f>
        <v>0</v>
      </c>
      <c r="C1079" s="478"/>
      <c r="D1079" s="478"/>
      <c r="E1079" s="478"/>
      <c r="F1079" s="478"/>
      <c r="G1079" s="478"/>
      <c r="H1079" s="478"/>
      <c r="I1079" s="479"/>
      <c r="J1079" s="117"/>
    </row>
    <row r="1080" spans="1:29" ht="39.9" customHeight="1" x14ac:dyDescent="0.35">
      <c r="A1080" s="182" t="str">
        <f>'Matriz Nº1 Identificación'!A1080</f>
        <v>Objetivo táctico</v>
      </c>
      <c r="B1080" s="480" t="str">
        <f>+'Matriz Nº1 Identificación'!B1080:H1080</f>
        <v xml:space="preserve">120. </v>
      </c>
      <c r="C1080" s="481"/>
      <c r="D1080" s="481"/>
      <c r="E1080" s="481"/>
      <c r="F1080" s="481"/>
      <c r="G1080" s="481"/>
      <c r="H1080" s="481"/>
      <c r="I1080" s="482"/>
      <c r="J1080" s="117"/>
    </row>
    <row r="1081" spans="1:29" ht="83.25" customHeight="1" x14ac:dyDescent="0.35">
      <c r="A1081" s="119" t="str">
        <f>'Matriz Nº1 Identificación'!A1081</f>
        <v>120. 1</v>
      </c>
      <c r="B1081" s="120" t="str">
        <f>IF('Matriz Nº1 Identificación'!B1081&lt;&gt;"",'Matriz Nº1 Identificación'!F1081,"")</f>
        <v/>
      </c>
      <c r="C1081" s="127"/>
      <c r="D1081" s="127"/>
      <c r="E1081" s="120" t="str">
        <f>IFERROR(IF((VLOOKUP(C1081,'Tabla 2-3-4-5'!$C$11:$D$13,2,FALSE)*(VLOOKUP('Matriz Nº2 Análisis'!D1081,'Tabla 2-3-4-5'!$C$11:$D$13,2,FALSE)))&lt;3,"BAJO",IF((VLOOKUP(C1081,'Tabla 2-3-4-5'!$C$11:$D$13,2,FALSE)*(VLOOKUP('Matriz Nº2 Análisis'!D1081,'Tabla 2-3-4-5'!$C$11:$D$13,2,FALSE)))&gt;5,"ALTO","MEDIO")),"")</f>
        <v/>
      </c>
      <c r="F1081" s="121" t="str">
        <f>IF(B1081&lt;&gt;"",'Matriz Nº1 Identificación'!E1081,"")</f>
        <v/>
      </c>
      <c r="G1081" s="127"/>
      <c r="H1081" s="127"/>
      <c r="I1081" s="120" t="str">
        <f>IFERROR(IF((VLOOKUP(G1081,'Tabla 2-3-4-5'!$C$11:$D$13,2,FALSE)*(VLOOKUP('Matriz Nº2 Análisis'!H1081,'Tabla 2-3-4-5'!$C$11:$D$13,2,FALSE)))&lt;3,"BAJO",IF((VLOOKUP(G1081,'Tabla 2-3-4-5'!$C$11:$D$13,2,FALSE)*(VLOOKUP('Matriz Nº2 Análisis'!H1081,'Tabla 2-3-4-5'!$C$11:$D$13,2,FALSE)))&gt;5,"ALTO","MEDIO")),"")</f>
        <v/>
      </c>
      <c r="J1081" s="2"/>
      <c r="K1081" s="3"/>
      <c r="N1081" s="3"/>
      <c r="O1081" s="3"/>
      <c r="P1081" s="3"/>
      <c r="Q1081" s="3"/>
      <c r="R1081" s="3"/>
      <c r="S1081" s="3"/>
      <c r="T1081" s="3"/>
      <c r="U1081" s="3"/>
      <c r="V1081" s="3"/>
      <c r="W1081" s="3"/>
      <c r="X1081" s="3"/>
      <c r="Y1081" s="3"/>
      <c r="Z1081" s="3"/>
      <c r="AA1081" s="3"/>
      <c r="AB1081" s="3"/>
      <c r="AC1081" s="3"/>
    </row>
    <row r="1082" spans="1:29" ht="83.25" customHeight="1" x14ac:dyDescent="0.35">
      <c r="A1082" s="119" t="str">
        <f>'Matriz Nº1 Identificación'!A1082</f>
        <v>120. 2</v>
      </c>
      <c r="B1082" s="120" t="str">
        <f>IF('Matriz Nº1 Identificación'!B1082&lt;&gt;"",'Matriz Nº1 Identificación'!F1082,"")</f>
        <v/>
      </c>
      <c r="C1082" s="127"/>
      <c r="D1082" s="127"/>
      <c r="E1082" s="120" t="str">
        <f>IFERROR(IF((VLOOKUP(C1082,'Tabla 2-3-4-5'!$C$11:$D$13,2,FALSE)*(VLOOKUP('Matriz Nº2 Análisis'!D1082,'Tabla 2-3-4-5'!$C$11:$D$13,2,FALSE)))&lt;3,"BAJO",IF((VLOOKUP(C1082,'Tabla 2-3-4-5'!$C$11:$D$13,2,FALSE)*(VLOOKUP('Matriz Nº2 Análisis'!D1082,'Tabla 2-3-4-5'!$C$11:$D$13,2,FALSE)))&gt;5,"ALTO","MEDIO")),"")</f>
        <v/>
      </c>
      <c r="F1082" s="121" t="str">
        <f>IF(B1082&lt;&gt;"",'Matriz Nº1 Identificación'!E1082,"")</f>
        <v/>
      </c>
      <c r="G1082" s="127"/>
      <c r="H1082" s="127"/>
      <c r="I1082" s="120" t="str">
        <f>IFERROR(IF((VLOOKUP(G1082,'Tabla 2-3-4-5'!$C$11:$D$13,2,FALSE)*(VLOOKUP('Matriz Nº2 Análisis'!H1082,'Tabla 2-3-4-5'!$C$11:$D$13,2,FALSE)))&lt;3,"BAJO",IF((VLOOKUP(G1082,'Tabla 2-3-4-5'!$C$11:$D$13,2,FALSE)*(VLOOKUP('Matriz Nº2 Análisis'!H1082,'Tabla 2-3-4-5'!$C$11:$D$13,2,FALSE)))&gt;5,"ALTO","MEDIO")),"")</f>
        <v/>
      </c>
      <c r="J1082" s="2"/>
      <c r="K1082" s="3"/>
      <c r="N1082" s="3"/>
      <c r="O1082" s="3"/>
      <c r="P1082" s="3"/>
      <c r="Q1082" s="3"/>
      <c r="R1082" s="3"/>
      <c r="S1082" s="3"/>
      <c r="T1082" s="3"/>
      <c r="U1082" s="3"/>
      <c r="V1082" s="3"/>
      <c r="W1082" s="3"/>
      <c r="X1082" s="3"/>
      <c r="Y1082" s="3"/>
      <c r="Z1082" s="3"/>
      <c r="AA1082" s="3"/>
      <c r="AB1082" s="3"/>
      <c r="AC1082" s="3"/>
    </row>
    <row r="1083" spans="1:29" ht="83.25" customHeight="1" x14ac:dyDescent="0.35">
      <c r="A1083" s="119" t="str">
        <f>'Matriz Nº1 Identificación'!A1083</f>
        <v>120. 3</v>
      </c>
      <c r="B1083" s="120" t="str">
        <f>IF('Matriz Nº1 Identificación'!B1083&lt;&gt;"",'Matriz Nº1 Identificación'!F1083,"")</f>
        <v/>
      </c>
      <c r="C1083" s="127"/>
      <c r="D1083" s="127"/>
      <c r="E1083" s="120" t="str">
        <f>IFERROR(IF((VLOOKUP(C1083,'Tabla 2-3-4-5'!$C$11:$D$13,2,FALSE)*(VLOOKUP('Matriz Nº2 Análisis'!D1083,'Tabla 2-3-4-5'!$C$11:$D$13,2,FALSE)))&lt;3,"BAJO",IF((VLOOKUP(C1083,'Tabla 2-3-4-5'!$C$11:$D$13,2,FALSE)*(VLOOKUP('Matriz Nº2 Análisis'!D1083,'Tabla 2-3-4-5'!$C$11:$D$13,2,FALSE)))&gt;5,"ALTO","MEDIO")),"")</f>
        <v/>
      </c>
      <c r="F1083" s="121" t="str">
        <f>IF(B1083&lt;&gt;"",'Matriz Nº1 Identificación'!E1083,"")</f>
        <v/>
      </c>
      <c r="G1083" s="127"/>
      <c r="H1083" s="127"/>
      <c r="I1083" s="120" t="str">
        <f>IFERROR(IF((VLOOKUP(G1083,'Tabla 2-3-4-5'!$C$11:$D$13,2,FALSE)*(VLOOKUP('Matriz Nº2 Análisis'!H1083,'Tabla 2-3-4-5'!$C$11:$D$13,2,FALSE)))&lt;3,"BAJO",IF((VLOOKUP(G1083,'Tabla 2-3-4-5'!$C$11:$D$13,2,FALSE)*(VLOOKUP('Matriz Nº2 Análisis'!H1083,'Tabla 2-3-4-5'!$C$11:$D$13,2,FALSE)))&gt;5,"ALTO","MEDIO")),"")</f>
        <v/>
      </c>
      <c r="J1083" s="2"/>
      <c r="K1083" s="3"/>
      <c r="N1083" s="3"/>
      <c r="O1083" s="3"/>
      <c r="P1083" s="3"/>
      <c r="Q1083" s="3"/>
      <c r="R1083" s="3"/>
      <c r="S1083" s="3"/>
      <c r="T1083" s="3"/>
      <c r="U1083" s="3"/>
      <c r="V1083" s="3"/>
      <c r="W1083" s="3"/>
      <c r="X1083" s="3"/>
      <c r="Y1083" s="3"/>
      <c r="Z1083" s="3"/>
      <c r="AA1083" s="3"/>
      <c r="AB1083" s="3"/>
      <c r="AC1083" s="3"/>
    </row>
    <row r="1084" spans="1:29" ht="83.25" customHeight="1" x14ac:dyDescent="0.35">
      <c r="A1084" s="119" t="str">
        <f>'Matriz Nº1 Identificación'!A1084</f>
        <v>120. 4</v>
      </c>
      <c r="B1084" s="120" t="str">
        <f>IF('Matriz Nº1 Identificación'!B1084&lt;&gt;"",'Matriz Nº1 Identificación'!F1084,"")</f>
        <v/>
      </c>
      <c r="C1084" s="127"/>
      <c r="D1084" s="127"/>
      <c r="E1084" s="120" t="str">
        <f>IFERROR(IF((VLOOKUP(C1084,'Tabla 2-3-4-5'!$C$11:$D$13,2,FALSE)*(VLOOKUP('Matriz Nº2 Análisis'!D1084,'Tabla 2-3-4-5'!$C$11:$D$13,2,FALSE)))&lt;3,"BAJO",IF((VLOOKUP(C1084,'Tabla 2-3-4-5'!$C$11:$D$13,2,FALSE)*(VLOOKUP('Matriz Nº2 Análisis'!D1084,'Tabla 2-3-4-5'!$C$11:$D$13,2,FALSE)))&gt;5,"ALTO","MEDIO")),"")</f>
        <v/>
      </c>
      <c r="F1084" s="121" t="str">
        <f>IF(B1084&lt;&gt;"",'Matriz Nº1 Identificación'!E1084,"")</f>
        <v/>
      </c>
      <c r="G1084" s="127"/>
      <c r="H1084" s="127"/>
      <c r="I1084" s="120" t="str">
        <f>IFERROR(IF((VLOOKUP(G1084,'Tabla 2-3-4-5'!$C$11:$D$13,2,FALSE)*(VLOOKUP('Matriz Nº2 Análisis'!H1084,'Tabla 2-3-4-5'!$C$11:$D$13,2,FALSE)))&lt;3,"BAJO",IF((VLOOKUP(G1084,'Tabla 2-3-4-5'!$C$11:$D$13,2,FALSE)*(VLOOKUP('Matriz Nº2 Análisis'!H1084,'Tabla 2-3-4-5'!$C$11:$D$13,2,FALSE)))&gt;5,"ALTO","MEDIO")),"")</f>
        <v/>
      </c>
      <c r="J1084" s="2"/>
      <c r="K1084" s="3"/>
      <c r="N1084" s="3"/>
      <c r="O1084" s="3"/>
      <c r="P1084" s="3"/>
      <c r="Q1084" s="3"/>
      <c r="R1084" s="3"/>
      <c r="S1084" s="3"/>
      <c r="T1084" s="3"/>
      <c r="U1084" s="3"/>
      <c r="V1084" s="3"/>
      <c r="W1084" s="3"/>
      <c r="X1084" s="3"/>
      <c r="Y1084" s="3"/>
      <c r="Z1084" s="3"/>
      <c r="AA1084" s="3"/>
      <c r="AB1084" s="3"/>
      <c r="AC1084" s="3"/>
    </row>
    <row r="1085" spans="1:29" ht="83.25" customHeight="1" x14ac:dyDescent="0.35">
      <c r="A1085" s="119" t="str">
        <f>'Matriz Nº1 Identificación'!A1085</f>
        <v>120. 5</v>
      </c>
      <c r="B1085" s="120" t="str">
        <f>IF('Matriz Nº1 Identificación'!B1085&lt;&gt;"",'Matriz Nº1 Identificación'!F1085,"")</f>
        <v/>
      </c>
      <c r="C1085" s="127"/>
      <c r="D1085" s="127"/>
      <c r="E1085" s="120" t="str">
        <f>IFERROR(IF((VLOOKUP(C1085,'Tabla 2-3-4-5'!$C$11:$D$13,2,FALSE)*(VLOOKUP('Matriz Nº2 Análisis'!D1085,'Tabla 2-3-4-5'!$C$11:$D$13,2,FALSE)))&lt;3,"BAJO",IF((VLOOKUP(C1085,'Tabla 2-3-4-5'!$C$11:$D$13,2,FALSE)*(VLOOKUP('Matriz Nº2 Análisis'!D1085,'Tabla 2-3-4-5'!$C$11:$D$13,2,FALSE)))&gt;5,"ALTO","MEDIO")),"")</f>
        <v/>
      </c>
      <c r="F1085" s="121" t="str">
        <f>IF(B1085&lt;&gt;"",'Matriz Nº1 Identificación'!E1085,"")</f>
        <v/>
      </c>
      <c r="G1085" s="127"/>
      <c r="H1085" s="127"/>
      <c r="I1085" s="120" t="str">
        <f>IFERROR(IF((VLOOKUP(G1085,'Tabla 2-3-4-5'!$C$11:$D$13,2,FALSE)*(VLOOKUP('Matriz Nº2 Análisis'!H1085,'Tabla 2-3-4-5'!$C$11:$D$13,2,FALSE)))&lt;3,"BAJO",IF((VLOOKUP(G1085,'Tabla 2-3-4-5'!$C$11:$D$13,2,FALSE)*(VLOOKUP('Matriz Nº2 Análisis'!H1085,'Tabla 2-3-4-5'!$C$11:$D$13,2,FALSE)))&gt;5,"ALTO","MEDIO")),"")</f>
        <v/>
      </c>
      <c r="J1085" s="2"/>
      <c r="K1085" s="3"/>
      <c r="N1085" s="3"/>
      <c r="O1085" s="3"/>
      <c r="P1085" s="3"/>
      <c r="Q1085" s="3"/>
      <c r="R1085" s="3"/>
      <c r="S1085" s="3"/>
      <c r="T1085" s="3"/>
      <c r="U1085" s="3"/>
      <c r="V1085" s="3"/>
      <c r="W1085" s="3"/>
      <c r="X1085" s="3"/>
      <c r="Y1085" s="3"/>
      <c r="Z1085" s="3"/>
      <c r="AA1085" s="3"/>
      <c r="AB1085" s="3"/>
      <c r="AC1085" s="3"/>
    </row>
    <row r="1086" spans="1:29" ht="83.25" customHeight="1" x14ac:dyDescent="0.35">
      <c r="A1086" s="119" t="str">
        <f>'Matriz Nº1 Identificación'!A1086</f>
        <v>120. 6</v>
      </c>
      <c r="B1086" s="120" t="str">
        <f>IF('Matriz Nº1 Identificación'!B1086&lt;&gt;"",'Matriz Nº1 Identificación'!F1086,"")</f>
        <v/>
      </c>
      <c r="C1086" s="127"/>
      <c r="D1086" s="127"/>
      <c r="E1086" s="120" t="str">
        <f>IFERROR(IF((VLOOKUP(C1086,'Tabla 2-3-4-5'!$C$11:$D$13,2,FALSE)*(VLOOKUP('Matriz Nº2 Análisis'!D1086,'Tabla 2-3-4-5'!$C$11:$D$13,2,FALSE)))&lt;3,"BAJO",IF((VLOOKUP(C1086,'Tabla 2-3-4-5'!$C$11:$D$13,2,FALSE)*(VLOOKUP('Matriz Nº2 Análisis'!D1086,'Tabla 2-3-4-5'!$C$11:$D$13,2,FALSE)))&gt;5,"ALTO","MEDIO")),"")</f>
        <v/>
      </c>
      <c r="F1086" s="121" t="str">
        <f>IF(B1086&lt;&gt;"",'Matriz Nº1 Identificación'!E1086,"")</f>
        <v/>
      </c>
      <c r="G1086" s="127"/>
      <c r="H1086" s="127"/>
      <c r="I1086" s="120" t="str">
        <f>IFERROR(IF((VLOOKUP(G1086,'Tabla 2-3-4-5'!$C$11:$D$13,2,FALSE)*(VLOOKUP('Matriz Nº2 Análisis'!H1086,'Tabla 2-3-4-5'!$C$11:$D$13,2,FALSE)))&lt;3,"BAJO",IF((VLOOKUP(G1086,'Tabla 2-3-4-5'!$C$11:$D$13,2,FALSE)*(VLOOKUP('Matriz Nº2 Análisis'!H1086,'Tabla 2-3-4-5'!$C$11:$D$13,2,FALSE)))&gt;5,"ALTO","MEDIO")),"")</f>
        <v/>
      </c>
      <c r="J1086" s="2"/>
      <c r="K1086" s="3"/>
      <c r="N1086" s="3"/>
      <c r="O1086" s="3"/>
      <c r="P1086" s="3"/>
      <c r="Q1086" s="3"/>
      <c r="R1086" s="3"/>
      <c r="S1086" s="3"/>
      <c r="T1086" s="3"/>
      <c r="U1086" s="3"/>
      <c r="V1086" s="3"/>
      <c r="W1086" s="3"/>
      <c r="X1086" s="3"/>
      <c r="Y1086" s="3"/>
      <c r="Z1086" s="3"/>
      <c r="AA1086" s="3"/>
      <c r="AB1086" s="3"/>
      <c r="AC1086" s="3"/>
    </row>
    <row r="1087" spans="1:29" ht="83.25" customHeight="1" x14ac:dyDescent="0.35">
      <c r="A1087" s="119" t="str">
        <f>'Matriz Nº1 Identificación'!A1087</f>
        <v>120. 7</v>
      </c>
      <c r="B1087" s="120" t="str">
        <f>IF('Matriz Nº1 Identificación'!B1087&lt;&gt;"",'Matriz Nº1 Identificación'!F1087,"")</f>
        <v/>
      </c>
      <c r="C1087" s="127"/>
      <c r="D1087" s="127"/>
      <c r="E1087" s="120" t="str">
        <f>IFERROR(IF((VLOOKUP(C1087,'Tabla 2-3-4-5'!$C$11:$D$13,2,FALSE)*(VLOOKUP('Matriz Nº2 Análisis'!D1087,'Tabla 2-3-4-5'!$C$11:$D$13,2,FALSE)))&lt;3,"BAJO",IF((VLOOKUP(C1087,'Tabla 2-3-4-5'!$C$11:$D$13,2,FALSE)*(VLOOKUP('Matriz Nº2 Análisis'!D1087,'Tabla 2-3-4-5'!$C$11:$D$13,2,FALSE)))&gt;5,"ALTO","MEDIO")),"")</f>
        <v/>
      </c>
      <c r="F1087" s="121" t="str">
        <f>IF(B1087&lt;&gt;"",'Matriz Nº1 Identificación'!E1087,"")</f>
        <v/>
      </c>
      <c r="G1087" s="127"/>
      <c r="H1087" s="127"/>
      <c r="I1087" s="120" t="str">
        <f>IFERROR(IF((VLOOKUP(G1087,'Tabla 2-3-4-5'!$C$11:$D$13,2,FALSE)*(VLOOKUP('Matriz Nº2 Análisis'!H1087,'Tabla 2-3-4-5'!$C$11:$D$13,2,FALSE)))&lt;3,"BAJO",IF((VLOOKUP(G1087,'Tabla 2-3-4-5'!$C$11:$D$13,2,FALSE)*(VLOOKUP('Matriz Nº2 Análisis'!H1087,'Tabla 2-3-4-5'!$C$11:$D$13,2,FALSE)))&gt;5,"ALTO","MEDIO")),"")</f>
        <v/>
      </c>
      <c r="J1087" s="2"/>
      <c r="K1087" s="3"/>
      <c r="N1087" s="3"/>
      <c r="O1087" s="3"/>
      <c r="P1087" s="3"/>
      <c r="Q1087" s="3"/>
      <c r="R1087" s="3"/>
      <c r="S1087" s="3"/>
      <c r="T1087" s="3"/>
      <c r="U1087" s="3"/>
      <c r="V1087" s="3"/>
      <c r="W1087" s="3"/>
      <c r="X1087" s="3"/>
      <c r="Y1087" s="3"/>
      <c r="Z1087" s="3"/>
      <c r="AA1087" s="3"/>
      <c r="AB1087" s="3"/>
      <c r="AC1087" s="3"/>
    </row>
    <row r="1088" spans="1:29" ht="39" customHeight="1" x14ac:dyDescent="0.35">
      <c r="A1088" s="125"/>
      <c r="B1088" s="125"/>
      <c r="C1088" s="125"/>
      <c r="D1088" s="125"/>
      <c r="E1088" s="125"/>
      <c r="F1088" s="125"/>
      <c r="G1088" s="125"/>
      <c r="H1088" s="125"/>
      <c r="I1088" s="125"/>
    </row>
    <row r="1089" spans="8:9" ht="15.75" customHeight="1" x14ac:dyDescent="0.35">
      <c r="H1089" s="126" t="s">
        <v>952</v>
      </c>
      <c r="I1089">
        <f>COUNTIFS($I$10:$I$1087, "ALTO")</f>
        <v>1</v>
      </c>
    </row>
    <row r="1090" spans="8:9" ht="15.75" customHeight="1" x14ac:dyDescent="0.35">
      <c r="H1090" s="126" t="s">
        <v>953</v>
      </c>
      <c r="I1090">
        <f>COUNTIFS($I$10:$I$1087, "MEDIO")</f>
        <v>1</v>
      </c>
    </row>
    <row r="1091" spans="8:9" ht="15.75" customHeight="1" x14ac:dyDescent="0.35">
      <c r="H1091" s="126" t="s">
        <v>958</v>
      </c>
      <c r="I1091">
        <f>COUNTIFS($I$10:$I$1087, "BAJO")</f>
        <v>29</v>
      </c>
    </row>
    <row r="1092" spans="8:9" ht="15.75" customHeight="1" x14ac:dyDescent="0.35"/>
    <row r="1093" spans="8:9" ht="15.75" customHeight="1" x14ac:dyDescent="0.35"/>
    <row r="1094" spans="8:9" ht="15.75" customHeight="1" x14ac:dyDescent="0.35"/>
    <row r="1095" spans="8:9" ht="15.75" customHeight="1" x14ac:dyDescent="0.35"/>
    <row r="1096" spans="8:9" ht="15.75" customHeight="1" x14ac:dyDescent="0.35"/>
    <row r="1097" spans="8:9" ht="15.75" customHeight="1" x14ac:dyDescent="0.35"/>
    <row r="1098" spans="8:9" ht="15.75" customHeight="1" x14ac:dyDescent="0.35"/>
    <row r="1099" spans="8:9" ht="15.75" customHeight="1" x14ac:dyDescent="0.35"/>
    <row r="1100" spans="8:9" ht="15.75" customHeight="1" x14ac:dyDescent="0.35"/>
    <row r="1101" spans="8:9" ht="15.75" customHeight="1" x14ac:dyDescent="0.35"/>
    <row r="1102" spans="8:9" ht="15.75" customHeight="1" x14ac:dyDescent="0.35"/>
    <row r="1103" spans="8:9" ht="15.75" customHeight="1" x14ac:dyDescent="0.35"/>
    <row r="1104" spans="8:9" ht="15.75" customHeight="1" x14ac:dyDescent="0.35"/>
    <row r="1105" ht="15.75" customHeight="1" x14ac:dyDescent="0.35"/>
    <row r="1106" ht="15.75" customHeight="1" x14ac:dyDescent="0.35"/>
    <row r="1107" ht="15.75" customHeight="1" x14ac:dyDescent="0.35"/>
    <row r="1108" ht="15.75" customHeight="1" x14ac:dyDescent="0.35"/>
    <row r="1109" ht="15.75" customHeight="1" x14ac:dyDescent="0.35"/>
    <row r="1110" ht="15.75" customHeight="1" x14ac:dyDescent="0.35"/>
    <row r="1111" ht="15.75" customHeight="1" x14ac:dyDescent="0.35"/>
    <row r="1112" ht="15.75" customHeight="1" x14ac:dyDescent="0.35"/>
    <row r="1113" ht="15.75" customHeight="1" x14ac:dyDescent="0.35"/>
    <row r="1114" ht="15.75" customHeight="1" x14ac:dyDescent="0.35"/>
    <row r="1115" ht="15.75" customHeight="1" x14ac:dyDescent="0.35"/>
    <row r="1116" ht="15.75" customHeight="1" x14ac:dyDescent="0.35"/>
    <row r="1117" ht="15.75" customHeight="1" x14ac:dyDescent="0.35"/>
    <row r="1118" ht="15.75" customHeight="1" x14ac:dyDescent="0.35"/>
    <row r="1119" ht="15.75" customHeight="1" x14ac:dyDescent="0.35"/>
    <row r="1120" ht="15.75" customHeight="1" x14ac:dyDescent="0.35"/>
    <row r="1121" ht="15.75" customHeight="1" x14ac:dyDescent="0.35"/>
    <row r="1122" ht="15.75" customHeight="1" x14ac:dyDescent="0.35"/>
    <row r="1123" ht="15.75" customHeight="1" x14ac:dyDescent="0.35"/>
    <row r="1124" ht="15.75" customHeight="1" x14ac:dyDescent="0.35"/>
    <row r="1125" ht="15.75" customHeight="1" x14ac:dyDescent="0.35"/>
    <row r="1126" ht="15.75" customHeight="1" x14ac:dyDescent="0.35"/>
    <row r="1127" ht="15.75" customHeight="1" x14ac:dyDescent="0.35"/>
    <row r="1128" ht="15.75" customHeight="1" x14ac:dyDescent="0.35"/>
    <row r="1129" ht="15.75" customHeight="1" x14ac:dyDescent="0.35"/>
    <row r="1130" ht="15.75" customHeight="1" x14ac:dyDescent="0.35"/>
    <row r="1131" ht="15.75" customHeight="1" x14ac:dyDescent="0.35"/>
    <row r="1132" ht="15.75" customHeight="1" x14ac:dyDescent="0.35"/>
    <row r="1133" ht="15.75" customHeight="1" x14ac:dyDescent="0.35"/>
    <row r="1134" ht="15.75" customHeight="1" x14ac:dyDescent="0.35"/>
    <row r="1135" ht="15.75" customHeight="1" x14ac:dyDescent="0.35"/>
    <row r="1136" ht="15.75" customHeight="1" x14ac:dyDescent="0.35"/>
    <row r="1137" ht="15.75" customHeight="1" x14ac:dyDescent="0.35"/>
    <row r="1138" ht="15.75" customHeight="1" x14ac:dyDescent="0.35"/>
    <row r="1139" ht="15.75" customHeight="1" x14ac:dyDescent="0.35"/>
    <row r="1140" ht="15.75" customHeight="1" x14ac:dyDescent="0.35"/>
    <row r="1141" ht="15.75" customHeight="1" x14ac:dyDescent="0.35"/>
    <row r="1142" ht="15.75" customHeight="1" x14ac:dyDescent="0.35"/>
    <row r="1143" ht="15.75" customHeight="1" x14ac:dyDescent="0.35"/>
    <row r="1144" ht="15.75" customHeight="1" x14ac:dyDescent="0.35"/>
    <row r="1145" ht="15.75" customHeight="1" x14ac:dyDescent="0.35"/>
    <row r="1146" ht="15.75" customHeight="1" x14ac:dyDescent="0.35"/>
    <row r="1147" ht="15.75" customHeight="1" x14ac:dyDescent="0.35"/>
    <row r="1148" ht="15.75" customHeight="1" x14ac:dyDescent="0.35"/>
    <row r="1149" ht="15.75" customHeight="1" x14ac:dyDescent="0.35"/>
    <row r="1150" ht="15.75" customHeight="1" x14ac:dyDescent="0.35"/>
    <row r="1151" ht="15.75" customHeight="1" x14ac:dyDescent="0.35"/>
    <row r="1152" ht="15.75" customHeight="1" x14ac:dyDescent="0.35"/>
    <row r="1153" ht="15.75" customHeight="1" x14ac:dyDescent="0.35"/>
    <row r="1154" ht="15.75" customHeight="1" x14ac:dyDescent="0.35"/>
    <row r="1155" ht="15.75" customHeight="1" x14ac:dyDescent="0.35"/>
    <row r="1156" ht="15.75" customHeight="1" x14ac:dyDescent="0.35"/>
    <row r="1157" ht="15.75" customHeight="1" x14ac:dyDescent="0.35"/>
    <row r="1158" ht="15.75" customHeight="1" x14ac:dyDescent="0.35"/>
    <row r="1159" ht="15.75" customHeight="1" x14ac:dyDescent="0.35"/>
    <row r="1160" ht="15.75" customHeight="1" x14ac:dyDescent="0.35"/>
    <row r="1161" ht="15.75" customHeight="1" x14ac:dyDescent="0.35"/>
    <row r="1162" ht="15.75" customHeight="1" x14ac:dyDescent="0.35"/>
    <row r="1163" ht="15.75" customHeight="1" x14ac:dyDescent="0.35"/>
    <row r="1164" ht="15.75" customHeight="1" x14ac:dyDescent="0.35"/>
    <row r="1165" ht="15.75" customHeight="1" x14ac:dyDescent="0.35"/>
    <row r="1166" ht="15.75" customHeight="1" x14ac:dyDescent="0.35"/>
    <row r="1167" ht="15.75" customHeight="1" x14ac:dyDescent="0.35"/>
    <row r="1168" ht="15.75" customHeight="1" x14ac:dyDescent="0.35"/>
    <row r="1169" ht="15.75" customHeight="1" x14ac:dyDescent="0.35"/>
    <row r="1170" ht="15.75" customHeight="1" x14ac:dyDescent="0.35"/>
    <row r="1171" ht="15.75" customHeight="1" x14ac:dyDescent="0.35"/>
    <row r="1172" ht="15.75" customHeight="1" x14ac:dyDescent="0.35"/>
    <row r="1173" ht="15.75" customHeight="1" x14ac:dyDescent="0.35"/>
    <row r="1174" ht="15.75" customHeight="1" x14ac:dyDescent="0.35"/>
    <row r="1175" ht="15.75" customHeight="1" x14ac:dyDescent="0.35"/>
    <row r="1176" ht="15.75" customHeight="1" x14ac:dyDescent="0.35"/>
    <row r="1177" ht="15.75" customHeight="1" x14ac:dyDescent="0.35"/>
    <row r="1178" ht="15.75" customHeight="1" x14ac:dyDescent="0.35"/>
    <row r="1179" ht="15.75" customHeight="1" x14ac:dyDescent="0.35"/>
    <row r="1180" ht="15.75" customHeight="1" x14ac:dyDescent="0.35"/>
    <row r="1181" ht="15.75" customHeight="1" x14ac:dyDescent="0.35"/>
    <row r="1182" ht="15.75" customHeight="1" x14ac:dyDescent="0.35"/>
    <row r="1183" ht="15.75" customHeight="1" x14ac:dyDescent="0.35"/>
    <row r="1184" ht="15.75" customHeight="1" x14ac:dyDescent="0.35"/>
    <row r="1185" ht="15.75" customHeight="1" x14ac:dyDescent="0.35"/>
    <row r="1186" ht="15.75" customHeight="1" x14ac:dyDescent="0.35"/>
    <row r="1187" ht="15.75" customHeight="1" x14ac:dyDescent="0.35"/>
    <row r="1188" ht="15.75" customHeight="1" x14ac:dyDescent="0.35"/>
    <row r="1189" ht="15.75" customHeight="1" x14ac:dyDescent="0.35"/>
    <row r="1190" ht="15.75" customHeight="1" x14ac:dyDescent="0.35"/>
    <row r="1191" ht="15.75" customHeight="1" x14ac:dyDescent="0.35"/>
    <row r="1192" ht="15.75" customHeight="1" x14ac:dyDescent="0.35"/>
    <row r="1193" ht="15.75" customHeight="1" x14ac:dyDescent="0.35"/>
    <row r="1194" ht="15.75" customHeight="1" x14ac:dyDescent="0.35"/>
    <row r="1195" ht="15.75" customHeight="1" x14ac:dyDescent="0.35"/>
    <row r="1196" ht="15.75" customHeight="1" x14ac:dyDescent="0.35"/>
    <row r="1197" ht="15.75" customHeight="1" x14ac:dyDescent="0.35"/>
    <row r="1198" ht="15.75" customHeight="1" x14ac:dyDescent="0.35"/>
    <row r="1199" ht="15.75" customHeight="1" x14ac:dyDescent="0.35"/>
    <row r="1200" ht="15.75" customHeight="1" x14ac:dyDescent="0.35"/>
    <row r="1201" ht="15.75" customHeight="1" x14ac:dyDescent="0.35"/>
    <row r="1202" ht="15.75" customHeight="1" x14ac:dyDescent="0.35"/>
    <row r="1203" ht="15.75" customHeight="1" x14ac:dyDescent="0.35"/>
    <row r="1204" ht="15.75" customHeight="1" x14ac:dyDescent="0.35"/>
    <row r="1205" ht="15.75" customHeight="1" x14ac:dyDescent="0.35"/>
    <row r="1206" ht="15.75" customHeight="1" x14ac:dyDescent="0.35"/>
    <row r="1207" ht="15.75" customHeight="1" x14ac:dyDescent="0.35"/>
    <row r="1208" ht="15.75" customHeight="1" x14ac:dyDescent="0.35"/>
    <row r="1209" ht="15.75" customHeight="1" x14ac:dyDescent="0.35"/>
    <row r="1210" ht="15.75" customHeight="1" x14ac:dyDescent="0.35"/>
    <row r="1211" ht="15.75" customHeight="1" x14ac:dyDescent="0.35"/>
    <row r="1212" ht="15.75" customHeight="1" x14ac:dyDescent="0.35"/>
    <row r="1213" ht="15.75" customHeight="1" x14ac:dyDescent="0.35"/>
    <row r="1214" ht="15.75" customHeight="1" x14ac:dyDescent="0.35"/>
    <row r="1215" ht="15.75" customHeight="1" x14ac:dyDescent="0.35"/>
    <row r="1216" ht="15.75" customHeight="1" x14ac:dyDescent="0.35"/>
    <row r="1217" ht="15.75" customHeight="1" x14ac:dyDescent="0.35"/>
    <row r="1218" ht="15.75" customHeight="1" x14ac:dyDescent="0.35"/>
    <row r="1219" ht="15.75" customHeight="1" x14ac:dyDescent="0.35"/>
    <row r="1220" ht="15.75" customHeight="1" x14ac:dyDescent="0.35"/>
    <row r="1221" ht="15.75" customHeight="1" x14ac:dyDescent="0.35"/>
    <row r="1222" ht="15.75" customHeight="1" x14ac:dyDescent="0.35"/>
    <row r="1223" ht="15.75" customHeight="1" x14ac:dyDescent="0.35"/>
    <row r="1224" ht="15.75" customHeight="1" x14ac:dyDescent="0.35"/>
    <row r="1225" ht="15.75" customHeight="1" x14ac:dyDescent="0.35"/>
    <row r="1226" ht="15.75" customHeight="1" x14ac:dyDescent="0.35"/>
    <row r="1227" ht="15.75" customHeight="1" x14ac:dyDescent="0.35"/>
    <row r="1228" ht="15.75" customHeight="1" x14ac:dyDescent="0.35"/>
    <row r="1229" ht="15.75" customHeight="1" x14ac:dyDescent="0.35"/>
    <row r="1230" ht="15.75" customHeight="1" x14ac:dyDescent="0.35"/>
    <row r="1231" ht="15.75" customHeight="1" x14ac:dyDescent="0.35"/>
    <row r="1232" ht="15.75" customHeight="1" x14ac:dyDescent="0.35"/>
    <row r="1233" ht="15.75" customHeight="1" x14ac:dyDescent="0.35"/>
    <row r="1234" ht="15.75" customHeight="1" x14ac:dyDescent="0.35"/>
    <row r="1235" ht="15.75" customHeight="1" x14ac:dyDescent="0.35"/>
    <row r="1236" ht="15.75" customHeight="1" x14ac:dyDescent="0.35"/>
    <row r="1237" ht="15.75" customHeight="1" x14ac:dyDescent="0.35"/>
    <row r="1238" ht="15.75" customHeight="1" x14ac:dyDescent="0.35"/>
    <row r="1239" ht="15.75" customHeight="1" x14ac:dyDescent="0.35"/>
    <row r="1240" ht="15.75" customHeight="1" x14ac:dyDescent="0.35"/>
    <row r="1241" ht="15.75" customHeight="1" x14ac:dyDescent="0.35"/>
    <row r="1242" ht="15.75" customHeight="1" x14ac:dyDescent="0.35"/>
    <row r="1243" ht="15.75" customHeight="1" x14ac:dyDescent="0.35"/>
    <row r="1244" ht="15.75" customHeight="1" x14ac:dyDescent="0.35"/>
    <row r="1245" ht="15.75" customHeight="1" x14ac:dyDescent="0.35"/>
    <row r="1246" ht="15.75" customHeight="1" x14ac:dyDescent="0.35"/>
    <row r="1247" ht="15.75" customHeight="1" x14ac:dyDescent="0.35"/>
    <row r="1248" ht="15.75" customHeight="1" x14ac:dyDescent="0.35"/>
    <row r="1249" ht="15.75" customHeight="1" x14ac:dyDescent="0.35"/>
    <row r="1250" ht="15.75" customHeight="1" x14ac:dyDescent="0.35"/>
    <row r="1251" ht="15.75" customHeight="1" x14ac:dyDescent="0.35"/>
    <row r="1252" ht="15.75" customHeight="1" x14ac:dyDescent="0.35"/>
    <row r="1253" ht="15.75" customHeight="1" x14ac:dyDescent="0.35"/>
    <row r="1254" ht="15.75" customHeight="1" x14ac:dyDescent="0.35"/>
    <row r="1255" ht="15.75" customHeight="1" x14ac:dyDescent="0.35"/>
    <row r="1256" ht="15.75" customHeight="1" x14ac:dyDescent="0.35"/>
    <row r="1257" ht="15.75" customHeight="1" x14ac:dyDescent="0.35"/>
    <row r="1258" ht="15.75" customHeight="1" x14ac:dyDescent="0.35"/>
    <row r="1259" ht="15.75" customHeight="1" x14ac:dyDescent="0.35"/>
    <row r="1260" ht="15.75" customHeight="1" x14ac:dyDescent="0.35"/>
    <row r="1261" ht="15.75" customHeight="1" x14ac:dyDescent="0.35"/>
    <row r="1262" ht="15.75" customHeight="1" x14ac:dyDescent="0.35"/>
    <row r="1263" ht="15.75" customHeight="1" x14ac:dyDescent="0.35"/>
    <row r="1264" ht="15.75" customHeight="1" x14ac:dyDescent="0.35"/>
    <row r="1265" ht="15.75" customHeight="1" x14ac:dyDescent="0.35"/>
    <row r="1266" ht="15.75" customHeight="1" x14ac:dyDescent="0.35"/>
    <row r="1267" ht="15.75" customHeight="1" x14ac:dyDescent="0.35"/>
    <row r="1268" ht="15.75" customHeight="1" x14ac:dyDescent="0.35"/>
    <row r="1269" ht="15.75" customHeight="1" x14ac:dyDescent="0.35"/>
    <row r="1270" ht="15.75" customHeight="1" x14ac:dyDescent="0.35"/>
    <row r="1271" ht="15.75" customHeight="1" x14ac:dyDescent="0.35"/>
    <row r="1272" ht="15.75" customHeight="1" x14ac:dyDescent="0.35"/>
    <row r="1273" ht="15.75" customHeight="1" x14ac:dyDescent="0.35"/>
    <row r="1274" ht="15.75" customHeight="1" x14ac:dyDescent="0.35"/>
    <row r="1275" ht="15.75" customHeight="1" x14ac:dyDescent="0.35"/>
    <row r="1276" ht="15.75" customHeight="1" x14ac:dyDescent="0.35"/>
    <row r="1277" ht="15.75" customHeight="1" x14ac:dyDescent="0.35"/>
    <row r="1278" ht="15.75" customHeight="1" x14ac:dyDescent="0.35"/>
    <row r="1279" ht="15.75" customHeight="1" x14ac:dyDescent="0.35"/>
    <row r="1280" ht="15.75" customHeight="1" x14ac:dyDescent="0.35"/>
    <row r="1281" ht="15.75" customHeight="1" x14ac:dyDescent="0.35"/>
    <row r="1282" ht="15.75" customHeight="1" x14ac:dyDescent="0.35"/>
    <row r="1283" ht="15.75" customHeight="1" x14ac:dyDescent="0.35"/>
    <row r="1284" ht="15.75" customHeight="1" x14ac:dyDescent="0.35"/>
    <row r="1285" ht="15.75" customHeight="1" x14ac:dyDescent="0.35"/>
    <row r="1286" ht="15.75" customHeight="1" x14ac:dyDescent="0.35"/>
    <row r="1287" ht="15.75" customHeight="1" x14ac:dyDescent="0.35"/>
    <row r="1288" ht="15.75" customHeight="1" x14ac:dyDescent="0.35"/>
    <row r="1289" ht="15.75" customHeight="1" x14ac:dyDescent="0.35"/>
    <row r="1290" ht="15.75" customHeight="1" x14ac:dyDescent="0.35"/>
    <row r="1291" ht="15.75" customHeight="1" x14ac:dyDescent="0.35"/>
    <row r="1292" ht="15.75" customHeight="1" x14ac:dyDescent="0.35"/>
    <row r="1293" ht="15.75" customHeight="1" x14ac:dyDescent="0.35"/>
    <row r="1294" ht="15.75" customHeight="1" x14ac:dyDescent="0.35"/>
    <row r="1295" ht="15.75" customHeight="1" x14ac:dyDescent="0.35"/>
    <row r="1296" ht="15.75" customHeight="1" x14ac:dyDescent="0.35"/>
    <row r="1297" ht="15.75" customHeight="1" x14ac:dyDescent="0.35"/>
    <row r="1298" ht="15.75" customHeight="1" x14ac:dyDescent="0.35"/>
    <row r="1299" ht="15.75" customHeight="1" x14ac:dyDescent="0.35"/>
    <row r="1300" ht="15.75" customHeight="1" x14ac:dyDescent="0.35"/>
    <row r="1301" ht="15.75" customHeight="1" x14ac:dyDescent="0.35"/>
    <row r="1302" ht="15.75" customHeight="1" x14ac:dyDescent="0.35"/>
    <row r="1303" ht="15.75" customHeight="1" x14ac:dyDescent="0.35"/>
    <row r="1304" ht="15.75" customHeight="1" x14ac:dyDescent="0.35"/>
    <row r="1305" ht="15.75" customHeight="1" x14ac:dyDescent="0.35"/>
    <row r="1306" ht="15.75" customHeight="1" x14ac:dyDescent="0.35"/>
    <row r="1307" ht="15.75" customHeight="1" x14ac:dyDescent="0.35"/>
    <row r="1308" ht="15.75" customHeight="1" x14ac:dyDescent="0.35"/>
    <row r="1309" ht="15.75" customHeight="1" x14ac:dyDescent="0.35"/>
    <row r="1310" ht="15.75" customHeight="1" x14ac:dyDescent="0.35"/>
    <row r="1311" ht="15.75" customHeight="1" x14ac:dyDescent="0.35"/>
    <row r="1312" ht="15.75" customHeight="1" x14ac:dyDescent="0.35"/>
    <row r="1313" ht="15.75" customHeight="1" x14ac:dyDescent="0.35"/>
    <row r="1314" ht="15.75" customHeight="1" x14ac:dyDescent="0.35"/>
    <row r="1315" ht="15.75" customHeight="1" x14ac:dyDescent="0.35"/>
    <row r="1316" ht="15.75" customHeight="1" x14ac:dyDescent="0.35"/>
    <row r="1317" ht="15.75" customHeight="1" x14ac:dyDescent="0.35"/>
    <row r="1318" ht="15.75" customHeight="1" x14ac:dyDescent="0.35"/>
    <row r="1319" ht="15.75" customHeight="1" x14ac:dyDescent="0.35"/>
    <row r="1320" ht="15.75" customHeight="1" x14ac:dyDescent="0.35"/>
    <row r="1321" ht="15.75" customHeight="1" x14ac:dyDescent="0.35"/>
    <row r="1322" ht="15.75" customHeight="1" x14ac:dyDescent="0.35"/>
    <row r="1323" ht="15.75" customHeight="1" x14ac:dyDescent="0.35"/>
    <row r="1324" ht="15.75" customHeight="1" x14ac:dyDescent="0.35"/>
    <row r="1325" ht="15.75" customHeight="1" x14ac:dyDescent="0.35"/>
    <row r="1326" ht="15.75" customHeight="1" x14ac:dyDescent="0.35"/>
    <row r="1327" ht="15.75" customHeight="1" x14ac:dyDescent="0.35"/>
    <row r="1328" ht="15.75" customHeight="1" x14ac:dyDescent="0.35"/>
    <row r="1329" ht="15.75" customHeight="1" x14ac:dyDescent="0.35"/>
    <row r="1330" ht="15.75" customHeight="1" x14ac:dyDescent="0.35"/>
    <row r="1331" ht="15.75" customHeight="1" x14ac:dyDescent="0.35"/>
    <row r="1332" ht="15.75" customHeight="1" x14ac:dyDescent="0.35"/>
    <row r="1333" ht="15.75" customHeight="1" x14ac:dyDescent="0.35"/>
    <row r="1334" ht="15.75" customHeight="1" x14ac:dyDescent="0.35"/>
    <row r="1335" ht="15.75" customHeight="1" x14ac:dyDescent="0.35"/>
    <row r="1336" ht="15.75" customHeight="1" x14ac:dyDescent="0.35"/>
    <row r="1337" ht="15.75" customHeight="1" x14ac:dyDescent="0.35"/>
    <row r="1338" ht="15.75" customHeight="1" x14ac:dyDescent="0.35"/>
    <row r="1339" ht="15.75" customHeight="1" x14ac:dyDescent="0.35"/>
    <row r="1340" ht="15.75" customHeight="1" x14ac:dyDescent="0.35"/>
    <row r="1341" ht="15.75" customHeight="1" x14ac:dyDescent="0.35"/>
    <row r="1342" ht="15.75" customHeight="1" x14ac:dyDescent="0.35"/>
    <row r="1343" ht="15.75" customHeight="1" x14ac:dyDescent="0.35"/>
    <row r="1344" ht="15.75" customHeight="1" x14ac:dyDescent="0.35"/>
    <row r="1345" ht="15.75" customHeight="1" x14ac:dyDescent="0.35"/>
    <row r="1346" ht="15.75" customHeight="1" x14ac:dyDescent="0.35"/>
    <row r="1347" ht="15.75" customHeight="1" x14ac:dyDescent="0.35"/>
    <row r="1348" ht="15.75" customHeight="1" x14ac:dyDescent="0.35"/>
    <row r="1349" ht="15.75" customHeight="1" x14ac:dyDescent="0.35"/>
    <row r="1350" ht="15.75" customHeight="1" x14ac:dyDescent="0.35"/>
    <row r="1351" ht="15.75" customHeight="1" x14ac:dyDescent="0.35"/>
    <row r="1352" ht="15.75" customHeight="1" x14ac:dyDescent="0.35"/>
    <row r="1353" ht="15.75" customHeight="1" x14ac:dyDescent="0.35"/>
    <row r="1354" ht="15.75" customHeight="1" x14ac:dyDescent="0.35"/>
    <row r="1355" ht="15.75" customHeight="1" x14ac:dyDescent="0.35"/>
    <row r="1356" ht="15.75" customHeight="1" x14ac:dyDescent="0.35"/>
    <row r="1357" ht="15.75" customHeight="1" x14ac:dyDescent="0.35"/>
    <row r="1358" ht="15.75" customHeight="1" x14ac:dyDescent="0.35"/>
    <row r="1359" ht="15.75" customHeight="1" x14ac:dyDescent="0.35"/>
    <row r="1360" ht="15.75" customHeight="1" x14ac:dyDescent="0.35"/>
    <row r="1361" ht="15.75" customHeight="1" x14ac:dyDescent="0.35"/>
    <row r="1362" ht="15.75" customHeight="1" x14ac:dyDescent="0.35"/>
    <row r="1363" ht="15.75" customHeight="1" x14ac:dyDescent="0.35"/>
    <row r="1364" ht="15.75" customHeight="1" x14ac:dyDescent="0.35"/>
    <row r="1365" ht="15.75" customHeight="1" x14ac:dyDescent="0.35"/>
    <row r="1366" ht="15.75" customHeight="1" x14ac:dyDescent="0.35"/>
    <row r="1367" ht="15.75" customHeight="1" x14ac:dyDescent="0.35"/>
    <row r="1368" ht="15.75" customHeight="1" x14ac:dyDescent="0.35"/>
    <row r="1369" ht="15.75" customHeight="1" x14ac:dyDescent="0.35"/>
    <row r="1370" ht="15.75" customHeight="1" x14ac:dyDescent="0.35"/>
    <row r="1371" ht="15.75" customHeight="1" x14ac:dyDescent="0.35"/>
    <row r="1372" ht="15.75" customHeight="1" x14ac:dyDescent="0.35"/>
    <row r="1373" ht="15.75" customHeight="1" x14ac:dyDescent="0.35"/>
    <row r="1374" ht="15.75" customHeight="1" x14ac:dyDescent="0.35"/>
    <row r="1375" ht="15.75" customHeight="1" x14ac:dyDescent="0.35"/>
    <row r="1376" ht="15.75" customHeight="1" x14ac:dyDescent="0.35"/>
    <row r="1377" ht="15.75" customHeight="1" x14ac:dyDescent="0.35"/>
    <row r="1378" ht="15.75" customHeight="1" x14ac:dyDescent="0.35"/>
    <row r="1379" ht="15.75" customHeight="1" x14ac:dyDescent="0.35"/>
    <row r="1380" ht="15.75" customHeight="1" x14ac:dyDescent="0.35"/>
    <row r="1381" ht="15.75" customHeight="1" x14ac:dyDescent="0.35"/>
    <row r="1382" ht="15.75" customHeight="1" x14ac:dyDescent="0.35"/>
    <row r="1383" ht="15.75" customHeight="1" x14ac:dyDescent="0.35"/>
    <row r="1384" ht="15.75" customHeight="1" x14ac:dyDescent="0.35"/>
    <row r="1385" ht="15.75" customHeight="1" x14ac:dyDescent="0.35"/>
    <row r="1386" ht="15.75" customHeight="1" x14ac:dyDescent="0.35"/>
    <row r="1387" ht="15.75" customHeight="1" x14ac:dyDescent="0.35"/>
    <row r="1388" ht="15.75" customHeight="1" x14ac:dyDescent="0.35"/>
    <row r="1389" ht="15.75" customHeight="1" x14ac:dyDescent="0.35"/>
    <row r="1390" ht="15.75" customHeight="1" x14ac:dyDescent="0.35"/>
    <row r="1391" ht="15.75" customHeight="1" x14ac:dyDescent="0.35"/>
    <row r="1392" ht="15.75" customHeight="1" x14ac:dyDescent="0.35"/>
    <row r="1393" ht="15.75" customHeight="1" x14ac:dyDescent="0.35"/>
    <row r="1394" ht="15.75" customHeight="1" x14ac:dyDescent="0.35"/>
    <row r="1395" ht="15.75" customHeight="1" x14ac:dyDescent="0.35"/>
    <row r="1396" ht="15.75" customHeight="1" x14ac:dyDescent="0.35"/>
    <row r="1397" ht="15.75" customHeight="1" x14ac:dyDescent="0.35"/>
    <row r="1398" ht="15.75" customHeight="1" x14ac:dyDescent="0.35"/>
    <row r="1399" ht="15.75" customHeight="1" x14ac:dyDescent="0.35"/>
    <row r="1400" ht="15.75" customHeight="1" x14ac:dyDescent="0.35"/>
    <row r="1401" ht="15.75" customHeight="1" x14ac:dyDescent="0.35"/>
    <row r="1402" ht="15.75" customHeight="1" x14ac:dyDescent="0.35"/>
    <row r="1403" ht="15.75" customHeight="1" x14ac:dyDescent="0.35"/>
    <row r="1404" ht="15.75" customHeight="1" x14ac:dyDescent="0.35"/>
    <row r="1405" ht="15.75" customHeight="1" x14ac:dyDescent="0.35"/>
    <row r="1406" ht="15.75" customHeight="1" x14ac:dyDescent="0.35"/>
    <row r="1407" ht="15.75" customHeight="1" x14ac:dyDescent="0.35"/>
    <row r="1408" ht="15.75" customHeight="1" x14ac:dyDescent="0.35"/>
    <row r="1409" ht="15.75" customHeight="1" x14ac:dyDescent="0.35"/>
    <row r="1410" ht="15.75" customHeight="1" x14ac:dyDescent="0.35"/>
    <row r="1411" ht="15.75" customHeight="1" x14ac:dyDescent="0.35"/>
    <row r="1412" ht="15.75" customHeight="1" x14ac:dyDescent="0.35"/>
    <row r="1413" ht="15.75" customHeight="1" x14ac:dyDescent="0.35"/>
    <row r="1414" ht="15.75" customHeight="1" x14ac:dyDescent="0.35"/>
    <row r="1415" ht="15.75" customHeight="1" x14ac:dyDescent="0.35"/>
    <row r="1416" ht="15.75" customHeight="1" x14ac:dyDescent="0.35"/>
    <row r="1417" ht="15.75" customHeight="1" x14ac:dyDescent="0.35"/>
    <row r="1418" ht="15.75" customHeight="1" x14ac:dyDescent="0.35"/>
    <row r="1419" ht="15.75" customHeight="1" x14ac:dyDescent="0.35"/>
    <row r="1420" ht="15.75" customHeight="1" x14ac:dyDescent="0.35"/>
    <row r="1421" ht="15.75" customHeight="1" x14ac:dyDescent="0.35"/>
    <row r="1422" ht="15.75" customHeight="1" x14ac:dyDescent="0.35"/>
    <row r="1423" ht="15.75" customHeight="1" x14ac:dyDescent="0.35"/>
    <row r="1424" ht="15.75" customHeight="1" x14ac:dyDescent="0.35"/>
    <row r="1425" ht="15.75" customHeight="1" x14ac:dyDescent="0.35"/>
    <row r="1426" ht="15.75" customHeight="1" x14ac:dyDescent="0.35"/>
    <row r="1427" ht="15.75" customHeight="1" x14ac:dyDescent="0.35"/>
    <row r="1428" ht="15.75" customHeight="1" x14ac:dyDescent="0.35"/>
    <row r="1429" ht="15.75" customHeight="1" x14ac:dyDescent="0.35"/>
    <row r="1430" ht="15.75" customHeight="1" x14ac:dyDescent="0.35"/>
    <row r="1431" ht="15.75" customHeight="1" x14ac:dyDescent="0.35"/>
    <row r="1432" ht="15.75" customHeight="1" x14ac:dyDescent="0.35"/>
    <row r="1433" ht="15.75" customHeight="1" x14ac:dyDescent="0.35"/>
    <row r="1434" ht="15.75" customHeight="1" x14ac:dyDescent="0.35"/>
    <row r="1435" ht="15.75" customHeight="1" x14ac:dyDescent="0.35"/>
    <row r="1436" ht="15.75" customHeight="1" x14ac:dyDescent="0.35"/>
    <row r="1437" ht="15.75" customHeight="1" x14ac:dyDescent="0.35"/>
    <row r="1438" ht="15.75" customHeight="1" x14ac:dyDescent="0.35"/>
    <row r="1439" ht="15.75" customHeight="1" x14ac:dyDescent="0.35"/>
    <row r="1440" ht="15.75" customHeight="1" x14ac:dyDescent="0.35"/>
    <row r="1441" ht="15.75" customHeight="1" x14ac:dyDescent="0.35"/>
    <row r="1442" ht="15.75" customHeight="1" x14ac:dyDescent="0.35"/>
    <row r="1443" ht="15.75" customHeight="1" x14ac:dyDescent="0.35"/>
    <row r="1444" ht="15.75" customHeight="1" x14ac:dyDescent="0.35"/>
    <row r="1445" ht="15.75" customHeight="1" x14ac:dyDescent="0.35"/>
    <row r="1446" ht="15.75" customHeight="1" x14ac:dyDescent="0.35"/>
    <row r="1447" ht="15.75" customHeight="1" x14ac:dyDescent="0.35"/>
    <row r="1448" ht="15.75" customHeight="1" x14ac:dyDescent="0.35"/>
    <row r="1449" ht="15.75" customHeight="1" x14ac:dyDescent="0.35"/>
    <row r="1450" ht="15.75" customHeight="1" x14ac:dyDescent="0.35"/>
    <row r="1451" ht="15.75" customHeight="1" x14ac:dyDescent="0.35"/>
    <row r="1452" ht="15.75" customHeight="1" x14ac:dyDescent="0.35"/>
    <row r="1453" ht="15.75" customHeight="1" x14ac:dyDescent="0.35"/>
    <row r="1454" ht="15.75" customHeight="1" x14ac:dyDescent="0.35"/>
    <row r="1455" ht="15.75" customHeight="1" x14ac:dyDescent="0.35"/>
    <row r="1456" ht="15.75" customHeight="1" x14ac:dyDescent="0.35"/>
    <row r="1457" ht="15.75" customHeight="1" x14ac:dyDescent="0.35"/>
    <row r="1458" ht="15.75" customHeight="1" x14ac:dyDescent="0.35"/>
    <row r="1459" ht="15.75" customHeight="1" x14ac:dyDescent="0.35"/>
    <row r="1460" ht="15.75" customHeight="1" x14ac:dyDescent="0.35"/>
    <row r="1461" ht="15.75" customHeight="1" x14ac:dyDescent="0.35"/>
    <row r="1462" ht="15.75" customHeight="1" x14ac:dyDescent="0.35"/>
    <row r="1463" ht="15.75" customHeight="1" x14ac:dyDescent="0.35"/>
    <row r="1464" ht="15.75" customHeight="1" x14ac:dyDescent="0.35"/>
    <row r="1465" ht="15.75" customHeight="1" x14ac:dyDescent="0.35"/>
    <row r="1466" ht="15.75" customHeight="1" x14ac:dyDescent="0.35"/>
    <row r="1467" ht="15.75" customHeight="1" x14ac:dyDescent="0.35"/>
    <row r="1468" ht="15.75" customHeight="1" x14ac:dyDescent="0.35"/>
    <row r="1469" ht="15.75" customHeight="1" x14ac:dyDescent="0.35"/>
    <row r="1470" ht="15.75" customHeight="1" x14ac:dyDescent="0.35"/>
    <row r="1471" ht="15.75" customHeight="1" x14ac:dyDescent="0.35"/>
    <row r="1472" ht="15.75" customHeight="1" x14ac:dyDescent="0.35"/>
    <row r="1473" ht="15.75" customHeight="1" x14ac:dyDescent="0.35"/>
    <row r="1474" ht="15.75" customHeight="1" x14ac:dyDescent="0.35"/>
    <row r="1475" ht="15.75" customHeight="1" x14ac:dyDescent="0.35"/>
    <row r="1476" ht="15.75" customHeight="1" x14ac:dyDescent="0.35"/>
    <row r="1477" ht="15.75" customHeight="1" x14ac:dyDescent="0.35"/>
    <row r="1478" ht="15.75" customHeight="1" x14ac:dyDescent="0.35"/>
    <row r="1479" ht="15.75" customHeight="1" x14ac:dyDescent="0.35"/>
    <row r="1480" ht="15.75" customHeight="1" x14ac:dyDescent="0.35"/>
    <row r="1481" ht="15.75" customHeight="1" x14ac:dyDescent="0.35"/>
    <row r="1482" ht="15.75" customHeight="1" x14ac:dyDescent="0.35"/>
    <row r="1483" ht="15.75" customHeight="1" x14ac:dyDescent="0.35"/>
    <row r="1484" ht="15.75" customHeight="1" x14ac:dyDescent="0.35"/>
    <row r="1485" ht="15.75" customHeight="1" x14ac:dyDescent="0.35"/>
    <row r="1486" ht="15.75" customHeight="1" x14ac:dyDescent="0.35"/>
    <row r="1487" ht="15.75" customHeight="1" x14ac:dyDescent="0.35"/>
    <row r="1488" ht="15.75" customHeight="1" x14ac:dyDescent="0.35"/>
    <row r="1489" ht="15.75" customHeight="1" x14ac:dyDescent="0.35"/>
    <row r="1490" ht="15.75" customHeight="1" x14ac:dyDescent="0.35"/>
    <row r="1491" ht="15.75" customHeight="1" x14ac:dyDescent="0.35"/>
    <row r="1492" ht="15.75" customHeight="1" x14ac:dyDescent="0.35"/>
    <row r="1493" ht="15.75" customHeight="1" x14ac:dyDescent="0.35"/>
    <row r="1494" ht="15.75" customHeight="1" x14ac:dyDescent="0.35"/>
    <row r="1495" ht="15.75" customHeight="1" x14ac:dyDescent="0.35"/>
    <row r="1496" ht="15.75" customHeight="1" x14ac:dyDescent="0.35"/>
    <row r="1497" ht="15.75" customHeight="1" x14ac:dyDescent="0.35"/>
    <row r="1498" ht="15.75" customHeight="1" x14ac:dyDescent="0.35"/>
    <row r="1499" ht="15.75" customHeight="1" x14ac:dyDescent="0.35"/>
    <row r="1500" ht="15.75" customHeight="1" x14ac:dyDescent="0.35"/>
    <row r="1501" ht="15.75" customHeight="1" x14ac:dyDescent="0.35"/>
    <row r="1502" ht="15.75" customHeight="1" x14ac:dyDescent="0.35"/>
    <row r="1503" ht="15.75" customHeight="1" x14ac:dyDescent="0.35"/>
    <row r="1504" ht="15.75" customHeight="1" x14ac:dyDescent="0.35"/>
    <row r="1505" ht="15.75" customHeight="1" x14ac:dyDescent="0.35"/>
    <row r="1506" ht="15.75" customHeight="1" x14ac:dyDescent="0.35"/>
    <row r="1507" ht="15.75" customHeight="1" x14ac:dyDescent="0.35"/>
    <row r="1508" ht="15.75" customHeight="1" x14ac:dyDescent="0.35"/>
    <row r="1509" ht="15.75" customHeight="1" x14ac:dyDescent="0.35"/>
    <row r="1510" ht="15.75" customHeight="1" x14ac:dyDescent="0.35"/>
    <row r="1511" ht="15.75" customHeight="1" x14ac:dyDescent="0.35"/>
    <row r="1512" ht="15.75" customHeight="1" x14ac:dyDescent="0.35"/>
    <row r="1513" ht="15.75" customHeight="1" x14ac:dyDescent="0.35"/>
    <row r="1514" ht="15.75" customHeight="1" x14ac:dyDescent="0.35"/>
    <row r="1515" ht="15.75" customHeight="1" x14ac:dyDescent="0.35"/>
    <row r="1516" ht="15.75" customHeight="1" x14ac:dyDescent="0.35"/>
    <row r="1517" ht="15.75" customHeight="1" x14ac:dyDescent="0.35"/>
    <row r="1518" ht="15.75" customHeight="1" x14ac:dyDescent="0.35"/>
    <row r="1519" ht="15.75" customHeight="1" x14ac:dyDescent="0.35"/>
    <row r="1520" ht="15.75" customHeight="1" x14ac:dyDescent="0.35"/>
    <row r="1521" ht="15.75" customHeight="1" x14ac:dyDescent="0.35"/>
    <row r="1522" ht="15.75" customHeight="1" x14ac:dyDescent="0.35"/>
    <row r="1523" ht="15.75" customHeight="1" x14ac:dyDescent="0.35"/>
    <row r="1524" ht="15.75" customHeight="1" x14ac:dyDescent="0.35"/>
    <row r="1525" ht="15.75" customHeight="1" x14ac:dyDescent="0.35"/>
    <row r="1526" ht="15.75" customHeight="1" x14ac:dyDescent="0.35"/>
    <row r="1527" ht="15.75" customHeight="1" x14ac:dyDescent="0.35"/>
    <row r="1528" ht="15.75" customHeight="1" x14ac:dyDescent="0.35"/>
    <row r="1529" ht="15.75" customHeight="1" x14ac:dyDescent="0.35"/>
    <row r="1530" ht="15.75" customHeight="1" x14ac:dyDescent="0.35"/>
    <row r="1531" ht="15.75" customHeight="1" x14ac:dyDescent="0.35"/>
    <row r="1532" ht="15.75" customHeight="1" x14ac:dyDescent="0.35"/>
    <row r="1533" ht="15.75" customHeight="1" x14ac:dyDescent="0.35"/>
    <row r="1534" ht="15.75" customHeight="1" x14ac:dyDescent="0.35"/>
    <row r="1535" ht="15.75" customHeight="1" x14ac:dyDescent="0.35"/>
    <row r="1536" ht="15.75" customHeight="1" x14ac:dyDescent="0.35"/>
    <row r="1537" ht="15.75" customHeight="1" x14ac:dyDescent="0.35"/>
    <row r="1538" ht="15.75" customHeight="1" x14ac:dyDescent="0.35"/>
    <row r="1539" ht="15.75" customHeight="1" x14ac:dyDescent="0.35"/>
    <row r="1540" ht="15.75" customHeight="1" x14ac:dyDescent="0.35"/>
    <row r="1541" ht="15.75" customHeight="1" x14ac:dyDescent="0.35"/>
    <row r="1542" ht="15.75" customHeight="1" x14ac:dyDescent="0.35"/>
    <row r="1543" ht="15.75" customHeight="1" x14ac:dyDescent="0.35"/>
    <row r="1544" ht="15.75" customHeight="1" x14ac:dyDescent="0.35"/>
    <row r="1545" ht="15.75" customHeight="1" x14ac:dyDescent="0.35"/>
    <row r="1546" ht="15.75" customHeight="1" x14ac:dyDescent="0.35"/>
    <row r="1547" ht="15.75" customHeight="1" x14ac:dyDescent="0.35"/>
    <row r="1548" ht="15.75" customHeight="1" x14ac:dyDescent="0.35"/>
    <row r="1549" ht="15.75" customHeight="1" x14ac:dyDescent="0.35"/>
    <row r="1550" ht="15.75" customHeight="1" x14ac:dyDescent="0.35"/>
    <row r="1551" ht="15.75" customHeight="1" x14ac:dyDescent="0.35"/>
    <row r="1552" ht="15.75" customHeight="1" x14ac:dyDescent="0.35"/>
    <row r="1553" ht="15.75" customHeight="1" x14ac:dyDescent="0.35"/>
    <row r="1554" ht="15.75" customHeight="1" x14ac:dyDescent="0.35"/>
    <row r="1555" ht="15.75" customHeight="1" x14ac:dyDescent="0.35"/>
    <row r="1556" ht="15.75" customHeight="1" x14ac:dyDescent="0.35"/>
    <row r="1557" ht="15.75" customHeight="1" x14ac:dyDescent="0.35"/>
    <row r="1558" ht="15.75" customHeight="1" x14ac:dyDescent="0.35"/>
    <row r="1559" ht="15.75" customHeight="1" x14ac:dyDescent="0.35"/>
    <row r="1560" ht="15.75" customHeight="1" x14ac:dyDescent="0.35"/>
    <row r="1561" ht="15.75" customHeight="1" x14ac:dyDescent="0.35"/>
    <row r="1562" ht="15.75" customHeight="1" x14ac:dyDescent="0.35"/>
    <row r="1563" ht="15.75" customHeight="1" x14ac:dyDescent="0.35"/>
    <row r="1564" ht="15.75" customHeight="1" x14ac:dyDescent="0.35"/>
    <row r="1565" ht="15.75" customHeight="1" x14ac:dyDescent="0.35"/>
    <row r="1566" ht="15.75" customHeight="1" x14ac:dyDescent="0.35"/>
    <row r="1567" ht="15.75" customHeight="1" x14ac:dyDescent="0.35"/>
    <row r="1568" ht="15.75" customHeight="1" x14ac:dyDescent="0.35"/>
    <row r="1569" ht="15.75" customHeight="1" x14ac:dyDescent="0.35"/>
    <row r="1570" ht="15.75" customHeight="1" x14ac:dyDescent="0.35"/>
    <row r="1571" ht="15.75" customHeight="1" x14ac:dyDescent="0.35"/>
    <row r="1572" ht="15.75" customHeight="1" x14ac:dyDescent="0.35"/>
    <row r="1573" ht="15.75" customHeight="1" x14ac:dyDescent="0.35"/>
    <row r="1574" ht="15.75" customHeight="1" x14ac:dyDescent="0.35"/>
    <row r="1575" ht="15.75" customHeight="1" x14ac:dyDescent="0.35"/>
    <row r="1576" ht="15.75" customHeight="1" x14ac:dyDescent="0.35"/>
    <row r="1577" ht="15.75" customHeight="1" x14ac:dyDescent="0.35"/>
    <row r="1578" ht="15.75" customHeight="1" x14ac:dyDescent="0.35"/>
    <row r="1579" ht="15.75" customHeight="1" x14ac:dyDescent="0.35"/>
    <row r="1580" ht="15.75" customHeight="1" x14ac:dyDescent="0.35"/>
    <row r="1581" ht="15.75" customHeight="1" x14ac:dyDescent="0.35"/>
    <row r="1582" ht="15.75" customHeight="1" x14ac:dyDescent="0.35"/>
    <row r="1583" ht="15.75" customHeight="1" x14ac:dyDescent="0.35"/>
    <row r="1584" ht="15.75" customHeight="1" x14ac:dyDescent="0.35"/>
    <row r="1585" ht="15.75" customHeight="1" x14ac:dyDescent="0.35"/>
    <row r="1586" ht="15.75" customHeight="1" x14ac:dyDescent="0.35"/>
    <row r="1587" ht="15.75" customHeight="1" x14ac:dyDescent="0.35"/>
    <row r="1588" ht="15.75" customHeight="1" x14ac:dyDescent="0.35"/>
    <row r="1589" ht="15.75" customHeight="1" x14ac:dyDescent="0.35"/>
    <row r="1590" ht="15.75" customHeight="1" x14ac:dyDescent="0.35"/>
    <row r="1591" ht="15.75" customHeight="1" x14ac:dyDescent="0.35"/>
    <row r="1592" ht="15.75" customHeight="1" x14ac:dyDescent="0.35"/>
    <row r="1593" ht="15.75" customHeight="1" x14ac:dyDescent="0.35"/>
    <row r="1594" ht="15.75" customHeight="1" x14ac:dyDescent="0.35"/>
    <row r="1595" ht="15.75" customHeight="1" x14ac:dyDescent="0.35"/>
    <row r="1596" ht="15.75" customHeight="1" x14ac:dyDescent="0.35"/>
    <row r="1597" ht="15.75" customHeight="1" x14ac:dyDescent="0.35"/>
    <row r="1598" ht="15.75" customHeight="1" x14ac:dyDescent="0.35"/>
    <row r="1599" ht="15.75" customHeight="1" x14ac:dyDescent="0.35"/>
    <row r="1600" ht="15.75" customHeight="1" x14ac:dyDescent="0.35"/>
    <row r="1601" ht="15.75" customHeight="1" x14ac:dyDescent="0.35"/>
    <row r="1602" ht="15.75" customHeight="1" x14ac:dyDescent="0.35"/>
    <row r="1603" ht="15.75" customHeight="1" x14ac:dyDescent="0.35"/>
    <row r="1604" ht="15.75" customHeight="1" x14ac:dyDescent="0.35"/>
    <row r="1605" ht="15.75" customHeight="1" x14ac:dyDescent="0.35"/>
    <row r="1606" ht="15.75" customHeight="1" x14ac:dyDescent="0.35"/>
    <row r="1607" ht="15.75" customHeight="1" x14ac:dyDescent="0.35"/>
    <row r="1608" ht="15.75" customHeight="1" x14ac:dyDescent="0.35"/>
    <row r="1609" ht="15.75" customHeight="1" x14ac:dyDescent="0.35"/>
    <row r="1610" ht="15.75" customHeight="1" x14ac:dyDescent="0.35"/>
    <row r="1611" ht="15.75" customHeight="1" x14ac:dyDescent="0.35"/>
    <row r="1612" ht="15.75" customHeight="1" x14ac:dyDescent="0.35"/>
    <row r="1613" ht="15.75" customHeight="1" x14ac:dyDescent="0.35"/>
    <row r="1614" ht="15.75" customHeight="1" x14ac:dyDescent="0.35"/>
    <row r="1615" ht="15.75" customHeight="1" x14ac:dyDescent="0.35"/>
    <row r="1616" ht="15.75" customHeight="1" x14ac:dyDescent="0.35"/>
    <row r="1617" ht="15.75" customHeight="1" x14ac:dyDescent="0.35"/>
    <row r="1618" ht="15.75" customHeight="1" x14ac:dyDescent="0.35"/>
    <row r="1619" ht="15.75" customHeight="1" x14ac:dyDescent="0.35"/>
    <row r="1620" ht="15.75" customHeight="1" x14ac:dyDescent="0.35"/>
    <row r="1621" ht="15.75" customHeight="1" x14ac:dyDescent="0.35"/>
    <row r="1622" ht="15.75" customHeight="1" x14ac:dyDescent="0.35"/>
    <row r="1623" ht="15.75" customHeight="1" x14ac:dyDescent="0.35"/>
    <row r="1624" ht="15.75" customHeight="1" x14ac:dyDescent="0.35"/>
    <row r="1625" ht="15.75" customHeight="1" x14ac:dyDescent="0.35"/>
    <row r="1626" ht="15.75" customHeight="1" x14ac:dyDescent="0.35"/>
    <row r="1627" ht="15.75" customHeight="1" x14ac:dyDescent="0.35"/>
    <row r="1628" ht="15.75" customHeight="1" x14ac:dyDescent="0.35"/>
    <row r="1629" ht="15.75" customHeight="1" x14ac:dyDescent="0.35"/>
    <row r="1630" ht="15.75" customHeight="1" x14ac:dyDescent="0.35"/>
    <row r="1631" ht="15.75" customHeight="1" x14ac:dyDescent="0.35"/>
    <row r="1632" ht="15.75" customHeight="1" x14ac:dyDescent="0.35"/>
    <row r="1633" ht="15.75" customHeight="1" x14ac:dyDescent="0.35"/>
    <row r="1634" ht="15.75" customHeight="1" x14ac:dyDescent="0.35"/>
    <row r="1635" ht="15.75" customHeight="1" x14ac:dyDescent="0.35"/>
    <row r="1636" ht="15.75" customHeight="1" x14ac:dyDescent="0.35"/>
    <row r="1637" ht="15.75" customHeight="1" x14ac:dyDescent="0.35"/>
    <row r="1638" ht="15.75" customHeight="1" x14ac:dyDescent="0.35"/>
    <row r="1639" ht="15.75" customHeight="1" x14ac:dyDescent="0.35"/>
    <row r="1640" ht="15.75" customHeight="1" x14ac:dyDescent="0.35"/>
    <row r="1641" ht="15.75" customHeight="1" x14ac:dyDescent="0.35"/>
    <row r="1642" ht="15.75" customHeight="1" x14ac:dyDescent="0.35"/>
    <row r="1643" ht="15.75" customHeight="1" x14ac:dyDescent="0.35"/>
    <row r="1644" ht="15.75" customHeight="1" x14ac:dyDescent="0.35"/>
    <row r="1645" ht="15.75" customHeight="1" x14ac:dyDescent="0.35"/>
    <row r="1646" ht="15.75" customHeight="1" x14ac:dyDescent="0.35"/>
    <row r="1647" ht="15.75" customHeight="1" x14ac:dyDescent="0.35"/>
    <row r="1648" ht="15.75" customHeight="1" x14ac:dyDescent="0.35"/>
    <row r="1649" ht="15.75" customHeight="1" x14ac:dyDescent="0.35"/>
    <row r="1650" ht="15.75" customHeight="1" x14ac:dyDescent="0.35"/>
    <row r="1651" ht="15.75" customHeight="1" x14ac:dyDescent="0.35"/>
    <row r="1652" ht="15.75" customHeight="1" x14ac:dyDescent="0.35"/>
    <row r="1653" ht="15.75" customHeight="1" x14ac:dyDescent="0.35"/>
    <row r="1654" ht="15.75" customHeight="1" x14ac:dyDescent="0.35"/>
    <row r="1655" ht="15.75" customHeight="1" x14ac:dyDescent="0.35"/>
    <row r="1656" ht="15.75" customHeight="1" x14ac:dyDescent="0.35"/>
    <row r="1657" ht="15.75" customHeight="1" x14ac:dyDescent="0.35"/>
    <row r="1658" ht="15.75" customHeight="1" x14ac:dyDescent="0.35"/>
    <row r="1659" ht="15.75" customHeight="1" x14ac:dyDescent="0.35"/>
    <row r="1660" ht="15.75" customHeight="1" x14ac:dyDescent="0.35"/>
    <row r="1661" ht="15.75" customHeight="1" x14ac:dyDescent="0.35"/>
    <row r="1662" ht="15.75" customHeight="1" x14ac:dyDescent="0.35"/>
    <row r="1663" ht="15.75" customHeight="1" x14ac:dyDescent="0.35"/>
    <row r="1664" ht="15.75" customHeight="1" x14ac:dyDescent="0.35"/>
    <row r="1665" ht="15.75" customHeight="1" x14ac:dyDescent="0.35"/>
    <row r="1666" ht="15.75" customHeight="1" x14ac:dyDescent="0.35"/>
    <row r="1667" ht="15.75" customHeight="1" x14ac:dyDescent="0.35"/>
    <row r="1668" ht="15.75" customHeight="1" x14ac:dyDescent="0.35"/>
    <row r="1669" ht="15.75" customHeight="1" x14ac:dyDescent="0.35"/>
    <row r="1670" ht="15.75" customHeight="1" x14ac:dyDescent="0.35"/>
    <row r="1671" ht="15.75" customHeight="1" x14ac:dyDescent="0.35"/>
    <row r="1672" ht="15.75" customHeight="1" x14ac:dyDescent="0.35"/>
    <row r="1673" ht="15.75" customHeight="1" x14ac:dyDescent="0.35"/>
    <row r="1674" ht="15.75" customHeight="1" x14ac:dyDescent="0.35"/>
    <row r="1675" ht="15.75" customHeight="1" x14ac:dyDescent="0.35"/>
    <row r="1676" ht="15.75" customHeight="1" x14ac:dyDescent="0.35"/>
    <row r="1677" ht="15.75" customHeight="1" x14ac:dyDescent="0.35"/>
    <row r="1678" ht="15.75" customHeight="1" x14ac:dyDescent="0.35"/>
    <row r="1679" ht="15.75" customHeight="1" x14ac:dyDescent="0.35"/>
    <row r="1680" ht="15.75" customHeight="1" x14ac:dyDescent="0.35"/>
    <row r="1681" ht="15.75" customHeight="1" x14ac:dyDescent="0.35"/>
    <row r="1682" ht="15.75" customHeight="1" x14ac:dyDescent="0.35"/>
    <row r="1683" ht="15.75" customHeight="1" x14ac:dyDescent="0.35"/>
    <row r="1684" ht="15.75" customHeight="1" x14ac:dyDescent="0.35"/>
    <row r="1685" ht="15.75" customHeight="1" x14ac:dyDescent="0.35"/>
    <row r="1686" ht="15.75" customHeight="1" x14ac:dyDescent="0.35"/>
    <row r="1687" ht="15.75" customHeight="1" x14ac:dyDescent="0.35"/>
    <row r="1688" ht="15.75" customHeight="1" x14ac:dyDescent="0.35"/>
    <row r="1689" ht="15.75" customHeight="1" x14ac:dyDescent="0.35"/>
    <row r="1690" ht="15.75" customHeight="1" x14ac:dyDescent="0.35"/>
    <row r="1691" ht="15.75" customHeight="1" x14ac:dyDescent="0.35"/>
    <row r="1692" ht="15.75" customHeight="1" x14ac:dyDescent="0.35"/>
    <row r="1693" ht="15.75" customHeight="1" x14ac:dyDescent="0.35"/>
    <row r="1694" ht="15.75" customHeight="1" x14ac:dyDescent="0.35"/>
    <row r="1695" ht="15.75" customHeight="1" x14ac:dyDescent="0.35"/>
    <row r="1696" ht="15.75" customHeight="1" x14ac:dyDescent="0.35"/>
    <row r="1697" ht="15.75" customHeight="1" x14ac:dyDescent="0.35"/>
    <row r="1698" ht="15.75" customHeight="1" x14ac:dyDescent="0.35"/>
    <row r="1699" ht="15.75" customHeight="1" x14ac:dyDescent="0.35"/>
    <row r="1700" ht="15.75" customHeight="1" x14ac:dyDescent="0.35"/>
    <row r="1701" ht="15.75" customHeight="1" x14ac:dyDescent="0.35"/>
    <row r="1702" ht="15.75" customHeight="1" x14ac:dyDescent="0.35"/>
    <row r="1703" ht="15.75" customHeight="1" x14ac:dyDescent="0.35"/>
    <row r="1704" ht="15.75" customHeight="1" x14ac:dyDescent="0.35"/>
    <row r="1705" ht="15.75" customHeight="1" x14ac:dyDescent="0.35"/>
    <row r="1706" ht="15.75" customHeight="1" x14ac:dyDescent="0.35"/>
    <row r="1707" ht="15.75" customHeight="1" x14ac:dyDescent="0.35"/>
    <row r="1708" ht="15.75" customHeight="1" x14ac:dyDescent="0.35"/>
    <row r="1709" ht="15.75" customHeight="1" x14ac:dyDescent="0.35"/>
    <row r="1710" ht="15.75" customHeight="1" x14ac:dyDescent="0.35"/>
    <row r="1711" ht="15.75" customHeight="1" x14ac:dyDescent="0.35"/>
    <row r="1712" ht="15.75" customHeight="1" x14ac:dyDescent="0.35"/>
    <row r="1713" ht="15.75" customHeight="1" x14ac:dyDescent="0.35"/>
    <row r="1714" ht="15.75" customHeight="1" x14ac:dyDescent="0.35"/>
    <row r="1715" ht="15.75" customHeight="1" x14ac:dyDescent="0.35"/>
    <row r="1716" ht="15.75" customHeight="1" x14ac:dyDescent="0.35"/>
    <row r="1717" ht="15.75" customHeight="1" x14ac:dyDescent="0.35"/>
    <row r="1718" ht="15.75" customHeight="1" x14ac:dyDescent="0.35"/>
    <row r="1719" ht="15.75" customHeight="1" x14ac:dyDescent="0.35"/>
    <row r="1720" ht="15.75" customHeight="1" x14ac:dyDescent="0.35"/>
    <row r="1721" ht="15.75" customHeight="1" x14ac:dyDescent="0.35"/>
    <row r="1722" ht="15.75" customHeight="1" x14ac:dyDescent="0.35"/>
    <row r="1723" ht="15.75" customHeight="1" x14ac:dyDescent="0.35"/>
    <row r="1724" ht="15.75" customHeight="1" x14ac:dyDescent="0.35"/>
    <row r="1725" ht="15.75" customHeight="1" x14ac:dyDescent="0.35"/>
    <row r="1726" ht="15.75" customHeight="1" x14ac:dyDescent="0.35"/>
    <row r="1727" ht="15.75" customHeight="1" x14ac:dyDescent="0.35"/>
    <row r="1728" ht="15.75" customHeight="1" x14ac:dyDescent="0.35"/>
    <row r="1729" ht="15.75" customHeight="1" x14ac:dyDescent="0.35"/>
    <row r="1730" ht="15.75" customHeight="1" x14ac:dyDescent="0.35"/>
    <row r="1731" ht="15.75" customHeight="1" x14ac:dyDescent="0.35"/>
    <row r="1732" ht="15.75" customHeight="1" x14ac:dyDescent="0.35"/>
    <row r="1733" ht="15.75" customHeight="1" x14ac:dyDescent="0.35"/>
    <row r="1734" ht="15.75" customHeight="1" x14ac:dyDescent="0.35"/>
    <row r="1735" ht="15.75" customHeight="1" x14ac:dyDescent="0.35"/>
    <row r="1736" ht="15.75" customHeight="1" x14ac:dyDescent="0.35"/>
    <row r="1737" ht="15.75" customHeight="1" x14ac:dyDescent="0.35"/>
    <row r="1738" ht="15.75" customHeight="1" x14ac:dyDescent="0.35"/>
    <row r="1739" ht="15.75" customHeight="1" x14ac:dyDescent="0.35"/>
    <row r="1740" ht="15.75" customHeight="1" x14ac:dyDescent="0.35"/>
    <row r="1741" ht="15.75" customHeight="1" x14ac:dyDescent="0.35"/>
    <row r="1742" ht="15.75" customHeight="1" x14ac:dyDescent="0.35"/>
    <row r="1743" ht="15.75" customHeight="1" x14ac:dyDescent="0.35"/>
    <row r="1744" ht="15.75" customHeight="1" x14ac:dyDescent="0.35"/>
    <row r="1745" ht="15.75" customHeight="1" x14ac:dyDescent="0.35"/>
    <row r="1746" ht="15.75" customHeight="1" x14ac:dyDescent="0.35"/>
    <row r="1747" ht="15.75" customHeight="1" x14ac:dyDescent="0.35"/>
    <row r="1748" ht="15.75" customHeight="1" x14ac:dyDescent="0.35"/>
    <row r="1749" ht="15.75" customHeight="1" x14ac:dyDescent="0.35"/>
    <row r="1750" ht="15.75" customHeight="1" x14ac:dyDescent="0.35"/>
    <row r="1751" ht="15.75" customHeight="1" x14ac:dyDescent="0.35"/>
    <row r="1752" ht="15.75" customHeight="1" x14ac:dyDescent="0.35"/>
    <row r="1753" ht="15.75" customHeight="1" x14ac:dyDescent="0.35"/>
    <row r="1754" ht="15.75" customHeight="1" x14ac:dyDescent="0.35"/>
    <row r="1755" ht="15.75" customHeight="1" x14ac:dyDescent="0.35"/>
    <row r="1756" ht="15.75" customHeight="1" x14ac:dyDescent="0.35"/>
    <row r="1757" ht="15.75" customHeight="1" x14ac:dyDescent="0.35"/>
    <row r="1758" ht="15.75" customHeight="1" x14ac:dyDescent="0.35"/>
    <row r="1759" ht="15.75" customHeight="1" x14ac:dyDescent="0.35"/>
    <row r="1760" ht="15.75" customHeight="1" x14ac:dyDescent="0.35"/>
    <row r="1761" ht="15.75" customHeight="1" x14ac:dyDescent="0.35"/>
    <row r="1762" ht="15.75" customHeight="1" x14ac:dyDescent="0.35"/>
    <row r="1763" ht="15.75" customHeight="1" x14ac:dyDescent="0.35"/>
    <row r="1764" ht="15.75" customHeight="1" x14ac:dyDescent="0.35"/>
    <row r="1765" ht="15.75" customHeight="1" x14ac:dyDescent="0.35"/>
    <row r="1766" ht="15.75" customHeight="1" x14ac:dyDescent="0.35"/>
    <row r="1767" ht="15.75" customHeight="1" x14ac:dyDescent="0.35"/>
    <row r="1768" ht="15.75" customHeight="1" x14ac:dyDescent="0.35"/>
    <row r="1769" ht="15.75" customHeight="1" x14ac:dyDescent="0.35"/>
    <row r="1770" ht="15.75" customHeight="1" x14ac:dyDescent="0.35"/>
    <row r="1771" ht="15.75" customHeight="1" x14ac:dyDescent="0.35"/>
    <row r="1772" ht="15.75" customHeight="1" x14ac:dyDescent="0.35"/>
    <row r="1773" ht="15.75" customHeight="1" x14ac:dyDescent="0.35"/>
    <row r="1774" ht="15.75" customHeight="1" x14ac:dyDescent="0.35"/>
    <row r="1775" ht="15.75" customHeight="1" x14ac:dyDescent="0.35"/>
    <row r="1776" ht="15.75" customHeight="1" x14ac:dyDescent="0.35"/>
    <row r="1777" ht="15.75" customHeight="1" x14ac:dyDescent="0.35"/>
    <row r="1778" ht="15.75" customHeight="1" x14ac:dyDescent="0.35"/>
    <row r="1779" ht="15.75" customHeight="1" x14ac:dyDescent="0.35"/>
    <row r="1780" ht="15.75" customHeight="1" x14ac:dyDescent="0.35"/>
    <row r="1781" ht="15.75" customHeight="1" x14ac:dyDescent="0.35"/>
    <row r="1782" ht="15.75" customHeight="1" x14ac:dyDescent="0.35"/>
    <row r="1783" ht="15.75" customHeight="1" x14ac:dyDescent="0.35"/>
    <row r="1784" ht="15.75" customHeight="1" x14ac:dyDescent="0.35"/>
    <row r="1785" ht="15.75" customHeight="1" x14ac:dyDescent="0.35"/>
    <row r="1786" ht="15.75" customHeight="1" x14ac:dyDescent="0.35"/>
    <row r="1787" ht="15.75" customHeight="1" x14ac:dyDescent="0.35"/>
    <row r="1788" ht="15.75" customHeight="1" x14ac:dyDescent="0.35"/>
    <row r="1789" ht="15.75" customHeight="1" x14ac:dyDescent="0.35"/>
    <row r="1790" ht="15.75" customHeight="1" x14ac:dyDescent="0.35"/>
    <row r="1791" ht="15.75" customHeight="1" x14ac:dyDescent="0.35"/>
    <row r="1792" ht="15.75" customHeight="1" x14ac:dyDescent="0.35"/>
    <row r="1793" ht="15.75" customHeight="1" x14ac:dyDescent="0.35"/>
    <row r="1794" ht="15.75" customHeight="1" x14ac:dyDescent="0.35"/>
    <row r="1795" ht="15.75" customHeight="1" x14ac:dyDescent="0.35"/>
    <row r="1796" ht="15.75" customHeight="1" x14ac:dyDescent="0.35"/>
    <row r="1797" ht="15.75" customHeight="1" x14ac:dyDescent="0.35"/>
    <row r="1798" ht="15.75" customHeight="1" x14ac:dyDescent="0.35"/>
    <row r="1799" ht="15.75" customHeight="1" x14ac:dyDescent="0.35"/>
    <row r="1800" ht="15.75" customHeight="1" x14ac:dyDescent="0.35"/>
    <row r="1801" ht="15.75" customHeight="1" x14ac:dyDescent="0.35"/>
    <row r="1802" ht="15.75" customHeight="1" x14ac:dyDescent="0.35"/>
    <row r="1803" ht="15.75" customHeight="1" x14ac:dyDescent="0.35"/>
    <row r="1804" ht="15.75" customHeight="1" x14ac:dyDescent="0.35"/>
    <row r="1805" ht="15.75" customHeight="1" x14ac:dyDescent="0.35"/>
    <row r="1806" ht="15.75" customHeight="1" x14ac:dyDescent="0.35"/>
    <row r="1807" ht="15.75" customHeight="1" x14ac:dyDescent="0.35"/>
    <row r="1808" ht="15.75" customHeight="1" x14ac:dyDescent="0.35"/>
    <row r="1809" ht="15.75" customHeight="1" x14ac:dyDescent="0.35"/>
    <row r="1810" ht="15.75" customHeight="1" x14ac:dyDescent="0.35"/>
    <row r="1811" ht="15.75" customHeight="1" x14ac:dyDescent="0.35"/>
    <row r="1812" ht="15.75" customHeight="1" x14ac:dyDescent="0.35"/>
    <row r="1813" ht="15.75" customHeight="1" x14ac:dyDescent="0.35"/>
    <row r="1814" ht="15.75" customHeight="1" x14ac:dyDescent="0.35"/>
    <row r="1815" ht="15.75" customHeight="1" x14ac:dyDescent="0.35"/>
    <row r="1816" ht="15.75" customHeight="1" x14ac:dyDescent="0.35"/>
    <row r="1817" ht="15.75" customHeight="1" x14ac:dyDescent="0.35"/>
    <row r="1818" ht="15.75" customHeight="1" x14ac:dyDescent="0.35"/>
    <row r="1819" ht="15.75" customHeight="1" x14ac:dyDescent="0.35"/>
    <row r="1820" ht="15.75" customHeight="1" x14ac:dyDescent="0.35"/>
    <row r="1821" ht="15.75" customHeight="1" x14ac:dyDescent="0.35"/>
    <row r="1822" ht="15.75" customHeight="1" x14ac:dyDescent="0.35"/>
    <row r="1823" ht="15.75" customHeight="1" x14ac:dyDescent="0.35"/>
    <row r="1824" ht="15.75" customHeight="1" x14ac:dyDescent="0.35"/>
    <row r="1825" ht="15.75" customHeight="1" x14ac:dyDescent="0.35"/>
    <row r="1826" ht="15.75" customHeight="1" x14ac:dyDescent="0.35"/>
    <row r="1827" ht="15.75" customHeight="1" x14ac:dyDescent="0.35"/>
    <row r="1828" ht="15.75" customHeight="1" x14ac:dyDescent="0.35"/>
    <row r="1829" ht="15.75" customHeight="1" x14ac:dyDescent="0.35"/>
    <row r="1830" ht="15.75" customHeight="1" x14ac:dyDescent="0.35"/>
    <row r="1831" ht="15.75" customHeight="1" x14ac:dyDescent="0.35"/>
    <row r="1832" ht="15.75" customHeight="1" x14ac:dyDescent="0.35"/>
    <row r="1833" ht="15.75" customHeight="1" x14ac:dyDescent="0.35"/>
    <row r="1834" ht="15.75" customHeight="1" x14ac:dyDescent="0.35"/>
    <row r="1835" ht="15.75" customHeight="1" x14ac:dyDescent="0.35"/>
    <row r="1836" ht="15.75" customHeight="1" x14ac:dyDescent="0.35"/>
    <row r="1837" ht="15.75" customHeight="1" x14ac:dyDescent="0.35"/>
    <row r="1838" ht="15.75" customHeight="1" x14ac:dyDescent="0.35"/>
    <row r="1839" ht="15.75" customHeight="1" x14ac:dyDescent="0.35"/>
    <row r="1840" ht="15.75" customHeight="1" x14ac:dyDescent="0.35"/>
    <row r="1841" ht="15.75" customHeight="1" x14ac:dyDescent="0.35"/>
    <row r="1842" ht="15.75" customHeight="1" x14ac:dyDescent="0.35"/>
    <row r="1843" ht="15.75" customHeight="1" x14ac:dyDescent="0.35"/>
    <row r="1844" ht="15.75" customHeight="1" x14ac:dyDescent="0.35"/>
    <row r="1845" ht="15.75" customHeight="1" x14ac:dyDescent="0.35"/>
    <row r="1846" ht="15.75" customHeight="1" x14ac:dyDescent="0.35"/>
    <row r="1847" ht="15.75" customHeight="1" x14ac:dyDescent="0.35"/>
    <row r="1848" ht="15.75" customHeight="1" x14ac:dyDescent="0.35"/>
    <row r="1849" ht="15.75" customHeight="1" x14ac:dyDescent="0.35"/>
    <row r="1850" ht="15.75" customHeight="1" x14ac:dyDescent="0.35"/>
    <row r="1851" ht="15.75" customHeight="1" x14ac:dyDescent="0.35"/>
    <row r="1852" ht="15.75" customHeight="1" x14ac:dyDescent="0.35"/>
    <row r="1853" ht="15.75" customHeight="1" x14ac:dyDescent="0.35"/>
    <row r="1854" ht="15.75" customHeight="1" x14ac:dyDescent="0.35"/>
    <row r="1855" ht="15.75" customHeight="1" x14ac:dyDescent="0.35"/>
    <row r="1856" ht="15.75" customHeight="1" x14ac:dyDescent="0.35"/>
    <row r="1857" ht="15.75" customHeight="1" x14ac:dyDescent="0.35"/>
    <row r="1858" ht="15.75" customHeight="1" x14ac:dyDescent="0.35"/>
    <row r="1859" ht="15.75" customHeight="1" x14ac:dyDescent="0.35"/>
    <row r="1860" ht="15.75" customHeight="1" x14ac:dyDescent="0.35"/>
    <row r="1861" ht="15.75" customHeight="1" x14ac:dyDescent="0.35"/>
    <row r="1862" ht="15.75" customHeight="1" x14ac:dyDescent="0.35"/>
    <row r="1863" ht="15.75" customHeight="1" x14ac:dyDescent="0.35"/>
    <row r="1864" ht="15.75" customHeight="1" x14ac:dyDescent="0.35"/>
    <row r="1865" ht="15.75" customHeight="1" x14ac:dyDescent="0.35"/>
    <row r="1866" ht="15.75" customHeight="1" x14ac:dyDescent="0.35"/>
    <row r="1867" ht="15.75" customHeight="1" x14ac:dyDescent="0.35"/>
    <row r="1868" ht="15.75" customHeight="1" x14ac:dyDescent="0.35"/>
    <row r="1869" ht="15.75" customHeight="1" x14ac:dyDescent="0.35"/>
    <row r="1870" ht="15.75" customHeight="1" x14ac:dyDescent="0.35"/>
    <row r="1871" ht="15.75" customHeight="1" x14ac:dyDescent="0.35"/>
    <row r="1872" ht="15.75" customHeight="1" x14ac:dyDescent="0.35"/>
    <row r="1873" ht="15.75" customHeight="1" x14ac:dyDescent="0.35"/>
    <row r="1874" ht="15.75" customHeight="1" x14ac:dyDescent="0.35"/>
    <row r="1875" ht="15.75" customHeight="1" x14ac:dyDescent="0.35"/>
    <row r="1876" ht="15.75" customHeight="1" x14ac:dyDescent="0.35"/>
    <row r="1877" ht="15.75" customHeight="1" x14ac:dyDescent="0.35"/>
    <row r="1878" ht="15.75" customHeight="1" x14ac:dyDescent="0.35"/>
    <row r="1879" ht="15.75" customHeight="1" x14ac:dyDescent="0.35"/>
    <row r="1880" ht="15.75" customHeight="1" x14ac:dyDescent="0.35"/>
    <row r="1881" ht="15.75" customHeight="1" x14ac:dyDescent="0.35"/>
    <row r="1882" ht="15.75" customHeight="1" x14ac:dyDescent="0.35"/>
    <row r="1883" ht="15.75" customHeight="1" x14ac:dyDescent="0.35"/>
    <row r="1884" ht="15.75" customHeight="1" x14ac:dyDescent="0.35"/>
    <row r="1885" ht="15.75" customHeight="1" x14ac:dyDescent="0.35"/>
    <row r="1886" ht="15.75" customHeight="1" x14ac:dyDescent="0.35"/>
    <row r="1887" ht="15.75" customHeight="1" x14ac:dyDescent="0.35"/>
    <row r="1888" ht="15.75" customHeight="1" x14ac:dyDescent="0.35"/>
    <row r="1889" ht="15.75" customHeight="1" x14ac:dyDescent="0.35"/>
    <row r="1890" ht="15.75" customHeight="1" x14ac:dyDescent="0.35"/>
    <row r="1891" ht="15.75" customHeight="1" x14ac:dyDescent="0.35"/>
    <row r="1892" ht="15.75" customHeight="1" x14ac:dyDescent="0.35"/>
    <row r="1893" ht="15.75" customHeight="1" x14ac:dyDescent="0.35"/>
    <row r="1894" ht="15.75" customHeight="1" x14ac:dyDescent="0.35"/>
    <row r="1895" ht="15.75" customHeight="1" x14ac:dyDescent="0.35"/>
    <row r="1896" ht="15.75" customHeight="1" x14ac:dyDescent="0.35"/>
    <row r="1897" ht="15.75" customHeight="1" x14ac:dyDescent="0.35"/>
    <row r="1898" ht="15.75" customHeight="1" x14ac:dyDescent="0.35"/>
    <row r="1899" ht="15.75" customHeight="1" x14ac:dyDescent="0.35"/>
    <row r="1900" ht="15.75" customHeight="1" x14ac:dyDescent="0.35"/>
    <row r="1901" ht="15.75" customHeight="1" x14ac:dyDescent="0.35"/>
    <row r="1902" ht="15.75" customHeight="1" x14ac:dyDescent="0.35"/>
    <row r="1903" ht="15.75" customHeight="1" x14ac:dyDescent="0.35"/>
    <row r="1904" ht="15.75" customHeight="1" x14ac:dyDescent="0.35"/>
    <row r="1905" ht="15.75" customHeight="1" x14ac:dyDescent="0.35"/>
    <row r="1906" ht="15.75" customHeight="1" x14ac:dyDescent="0.35"/>
    <row r="1907" ht="15.75" customHeight="1" x14ac:dyDescent="0.35"/>
    <row r="1908" ht="15.75" customHeight="1" x14ac:dyDescent="0.35"/>
    <row r="1909" ht="15.75" customHeight="1" x14ac:dyDescent="0.35"/>
    <row r="1910" ht="15.75" customHeight="1" x14ac:dyDescent="0.35"/>
    <row r="1911" ht="15.75" customHeight="1" x14ac:dyDescent="0.35"/>
    <row r="1912" ht="15.75" customHeight="1" x14ac:dyDescent="0.35"/>
    <row r="1913" ht="15.75" customHeight="1" x14ac:dyDescent="0.35"/>
    <row r="1914" ht="15.75" customHeight="1" x14ac:dyDescent="0.35"/>
    <row r="1915" ht="15.75" customHeight="1" x14ac:dyDescent="0.35"/>
    <row r="1916" ht="15.75" customHeight="1" x14ac:dyDescent="0.35"/>
    <row r="1917" ht="15.75" customHeight="1" x14ac:dyDescent="0.35"/>
    <row r="1918" ht="15.75" customHeight="1" x14ac:dyDescent="0.35"/>
    <row r="1919" ht="15.75" customHeight="1" x14ac:dyDescent="0.35"/>
    <row r="1920" ht="15.75" customHeight="1" x14ac:dyDescent="0.35"/>
    <row r="1921" ht="15.75" customHeight="1" x14ac:dyDescent="0.35"/>
    <row r="1922" ht="15.75" customHeight="1" x14ac:dyDescent="0.35"/>
    <row r="1923" ht="15.75" customHeight="1" x14ac:dyDescent="0.35"/>
    <row r="1924" ht="15.75" customHeight="1" x14ac:dyDescent="0.35"/>
    <row r="1925" ht="15.75" customHeight="1" x14ac:dyDescent="0.35"/>
    <row r="1926" ht="15.75" customHeight="1" x14ac:dyDescent="0.35"/>
    <row r="1927" ht="15.75" customHeight="1" x14ac:dyDescent="0.35"/>
    <row r="1928" ht="15.75" customHeight="1" x14ac:dyDescent="0.35"/>
    <row r="1929" ht="15.75" customHeight="1" x14ac:dyDescent="0.35"/>
    <row r="1930" ht="15.75" customHeight="1" x14ac:dyDescent="0.35"/>
    <row r="1931" ht="15.75" customHeight="1" x14ac:dyDescent="0.35"/>
    <row r="1932" ht="15.75" customHeight="1" x14ac:dyDescent="0.35"/>
    <row r="1933" ht="15.75" customHeight="1" x14ac:dyDescent="0.35"/>
    <row r="1934" ht="15.75" customHeight="1" x14ac:dyDescent="0.35"/>
    <row r="1935" ht="15.75" customHeight="1" x14ac:dyDescent="0.35"/>
    <row r="1936" ht="15.75" customHeight="1" x14ac:dyDescent="0.35"/>
    <row r="1937" ht="15.75" customHeight="1" x14ac:dyDescent="0.35"/>
    <row r="1938" ht="15.75" customHeight="1" x14ac:dyDescent="0.35"/>
    <row r="1939" ht="15.75" customHeight="1" x14ac:dyDescent="0.35"/>
    <row r="1940" ht="15.75" customHeight="1" x14ac:dyDescent="0.35"/>
    <row r="1941" ht="15.75" customHeight="1" x14ac:dyDescent="0.35"/>
    <row r="1942" ht="15.75" customHeight="1" x14ac:dyDescent="0.35"/>
    <row r="1943" ht="15.75" customHeight="1" x14ac:dyDescent="0.35"/>
    <row r="1944" ht="15.75" customHeight="1" x14ac:dyDescent="0.35"/>
    <row r="1945" ht="15.75" customHeight="1" x14ac:dyDescent="0.35"/>
    <row r="1946" ht="15.75" customHeight="1" x14ac:dyDescent="0.35"/>
    <row r="1947" ht="15.75" customHeight="1" x14ac:dyDescent="0.35"/>
    <row r="1948" ht="15.75" customHeight="1" x14ac:dyDescent="0.35"/>
    <row r="1949" ht="15.75" customHeight="1" x14ac:dyDescent="0.35"/>
    <row r="1950" ht="15.75" customHeight="1" x14ac:dyDescent="0.35"/>
    <row r="1951" ht="15.75" customHeight="1" x14ac:dyDescent="0.35"/>
    <row r="1952" ht="15.75" customHeight="1" x14ac:dyDescent="0.35"/>
    <row r="1953" ht="15.75" customHeight="1" x14ac:dyDescent="0.35"/>
    <row r="1954" ht="15.75" customHeight="1" x14ac:dyDescent="0.35"/>
    <row r="1955" ht="15.75" customHeight="1" x14ac:dyDescent="0.35"/>
    <row r="1956" ht="15.75" customHeight="1" x14ac:dyDescent="0.35"/>
    <row r="1957" ht="15.75" customHeight="1" x14ac:dyDescent="0.35"/>
    <row r="1958" ht="15.75" customHeight="1" x14ac:dyDescent="0.35"/>
    <row r="1959" ht="15.75" customHeight="1" x14ac:dyDescent="0.35"/>
    <row r="1960" ht="15.75" customHeight="1" x14ac:dyDescent="0.35"/>
    <row r="1961" ht="15.75" customHeight="1" x14ac:dyDescent="0.35"/>
    <row r="1962" ht="15.75" customHeight="1" x14ac:dyDescent="0.35"/>
    <row r="1963" ht="15.75" customHeight="1" x14ac:dyDescent="0.35"/>
    <row r="1964" ht="15.75" customHeight="1" x14ac:dyDescent="0.35"/>
    <row r="1965" ht="15.75" customHeight="1" x14ac:dyDescent="0.35"/>
    <row r="1966" ht="15.75" customHeight="1" x14ac:dyDescent="0.35"/>
    <row r="1967" ht="15.75" customHeight="1" x14ac:dyDescent="0.35"/>
    <row r="1968" ht="15.75" customHeight="1" x14ac:dyDescent="0.35"/>
    <row r="1969" ht="15.75" customHeight="1" x14ac:dyDescent="0.35"/>
    <row r="1970" ht="15.75" customHeight="1" x14ac:dyDescent="0.35"/>
    <row r="1971" ht="15.75" customHeight="1" x14ac:dyDescent="0.35"/>
    <row r="1972" ht="15.75" customHeight="1" x14ac:dyDescent="0.35"/>
    <row r="1973" ht="15.75" customHeight="1" x14ac:dyDescent="0.35"/>
    <row r="1974" ht="15.75" customHeight="1" x14ac:dyDescent="0.35"/>
    <row r="1975" ht="15.75" customHeight="1" x14ac:dyDescent="0.35"/>
    <row r="1976" ht="15.75" customHeight="1" x14ac:dyDescent="0.35"/>
    <row r="1977" ht="15.75" customHeight="1" x14ac:dyDescent="0.35"/>
    <row r="1978" ht="15.75" customHeight="1" x14ac:dyDescent="0.35"/>
    <row r="1979" ht="15.75" customHeight="1" x14ac:dyDescent="0.35"/>
    <row r="1980" ht="15.75" customHeight="1" x14ac:dyDescent="0.35"/>
    <row r="1981" ht="15.75" customHeight="1" x14ac:dyDescent="0.35"/>
    <row r="1982" ht="15.75" customHeight="1" x14ac:dyDescent="0.35"/>
    <row r="1983" ht="15.75" customHeight="1" x14ac:dyDescent="0.35"/>
    <row r="1984" ht="15.75" customHeight="1" x14ac:dyDescent="0.35"/>
    <row r="1985" ht="15.75" customHeight="1" x14ac:dyDescent="0.35"/>
    <row r="1986" ht="15.75" customHeight="1" x14ac:dyDescent="0.35"/>
    <row r="1987" ht="15.75" customHeight="1" x14ac:dyDescent="0.35"/>
    <row r="1988" ht="15.75" customHeight="1" x14ac:dyDescent="0.35"/>
    <row r="1989" ht="15.75" customHeight="1" x14ac:dyDescent="0.35"/>
    <row r="1990" ht="15.75" customHeight="1" x14ac:dyDescent="0.35"/>
    <row r="1991" ht="15.75" customHeight="1" x14ac:dyDescent="0.35"/>
    <row r="1992" ht="15.75" customHeight="1" x14ac:dyDescent="0.35"/>
    <row r="1993" ht="15.75" customHeight="1" x14ac:dyDescent="0.35"/>
    <row r="1994" ht="15.75" customHeight="1" x14ac:dyDescent="0.35"/>
    <row r="1995" ht="15.75" customHeight="1" x14ac:dyDescent="0.35"/>
    <row r="1996" ht="15.75" customHeight="1" x14ac:dyDescent="0.35"/>
    <row r="1997" ht="15.75" customHeight="1" x14ac:dyDescent="0.35"/>
    <row r="1998" ht="15.75" customHeight="1" x14ac:dyDescent="0.35"/>
    <row r="1999" ht="15.75" customHeight="1" x14ac:dyDescent="0.35"/>
    <row r="2000" ht="15.75" customHeight="1" x14ac:dyDescent="0.35"/>
    <row r="2001" ht="15.75" customHeight="1" x14ac:dyDescent="0.35"/>
    <row r="2002" ht="15.75" customHeight="1" x14ac:dyDescent="0.35"/>
    <row r="2003" ht="15.75" customHeight="1" x14ac:dyDescent="0.35"/>
    <row r="2004" ht="15.75" customHeight="1" x14ac:dyDescent="0.35"/>
    <row r="2005" ht="15.75" customHeight="1" x14ac:dyDescent="0.35"/>
    <row r="2006" ht="15.75" customHeight="1" x14ac:dyDescent="0.35"/>
    <row r="2007" ht="15.75" customHeight="1" x14ac:dyDescent="0.35"/>
    <row r="2008" ht="15.75" customHeight="1" x14ac:dyDescent="0.35"/>
    <row r="2009" ht="15.75" customHeight="1" x14ac:dyDescent="0.35"/>
    <row r="2010" ht="15.75" customHeight="1" x14ac:dyDescent="0.35"/>
    <row r="2011" ht="15.75" customHeight="1" x14ac:dyDescent="0.35"/>
    <row r="2012" ht="15.75" customHeight="1" x14ac:dyDescent="0.35"/>
    <row r="2013" ht="15.75" customHeight="1" x14ac:dyDescent="0.35"/>
    <row r="2014" ht="15.75" customHeight="1" x14ac:dyDescent="0.35"/>
    <row r="2015" ht="15.75" customHeight="1" x14ac:dyDescent="0.35"/>
    <row r="2016" ht="15.75" customHeight="1" x14ac:dyDescent="0.35"/>
    <row r="2017" ht="15.75" customHeight="1" x14ac:dyDescent="0.35"/>
    <row r="2018" ht="15.75" customHeight="1" x14ac:dyDescent="0.35"/>
    <row r="2019" ht="15.75" customHeight="1" x14ac:dyDescent="0.35"/>
    <row r="2020" ht="15.75" customHeight="1" x14ac:dyDescent="0.35"/>
    <row r="2021" ht="15.75" customHeight="1" x14ac:dyDescent="0.35"/>
    <row r="2022" ht="15.75" customHeight="1" x14ac:dyDescent="0.35"/>
    <row r="2023" ht="15.75" customHeight="1" x14ac:dyDescent="0.35"/>
    <row r="2024" ht="15.75" customHeight="1" x14ac:dyDescent="0.35"/>
    <row r="2025" ht="15.75" customHeight="1" x14ac:dyDescent="0.35"/>
  </sheetData>
  <sheetProtection algorithmName="SHA-512" hashValue="LeBHpPCYr1ed/NeH/vzgt7vRNzk29YfBY/Q1HEbpaQGWg8lOxMG+NR9KSZidjWYJiuBb7vGOI/xaBvOML4Guaw==" saltValue="dCZBC8bhETjPLtN1RHHICw==" spinCount="100000" sheet="1" objects="1" scenarios="1" formatColumns="0" formatRows="0" selectLockedCells="1"/>
  <mergeCells count="250">
    <mergeCell ref="L9:M9"/>
    <mergeCell ref="L8:M8"/>
    <mergeCell ref="B18:I18"/>
    <mergeCell ref="B26:I26"/>
    <mergeCell ref="B27:I27"/>
    <mergeCell ref="B35:I35"/>
    <mergeCell ref="B36:I36"/>
    <mergeCell ref="A1:I1"/>
    <mergeCell ref="A2:I2"/>
    <mergeCell ref="A3:I3"/>
    <mergeCell ref="A4:I4"/>
    <mergeCell ref="A5:I5"/>
    <mergeCell ref="A6:E6"/>
    <mergeCell ref="F6:I6"/>
    <mergeCell ref="B8:I8"/>
    <mergeCell ref="B9:I9"/>
    <mergeCell ref="B17:I17"/>
    <mergeCell ref="K3:N6"/>
    <mergeCell ref="B63:I63"/>
    <mergeCell ref="B71:I71"/>
    <mergeCell ref="B72:I72"/>
    <mergeCell ref="B80:I80"/>
    <mergeCell ref="B81:I81"/>
    <mergeCell ref="B44:I44"/>
    <mergeCell ref="B45:I45"/>
    <mergeCell ref="B53:I53"/>
    <mergeCell ref="B54:I54"/>
    <mergeCell ref="B62:I62"/>
    <mergeCell ref="B108:I108"/>
    <mergeCell ref="B116:I116"/>
    <mergeCell ref="B117:I117"/>
    <mergeCell ref="B125:I125"/>
    <mergeCell ref="B126:I126"/>
    <mergeCell ref="B89:I89"/>
    <mergeCell ref="B90:I90"/>
    <mergeCell ref="B98:I98"/>
    <mergeCell ref="B99:I99"/>
    <mergeCell ref="B107:I107"/>
    <mergeCell ref="B153:I153"/>
    <mergeCell ref="B161:I161"/>
    <mergeCell ref="B162:I162"/>
    <mergeCell ref="B170:I170"/>
    <mergeCell ref="B171:I171"/>
    <mergeCell ref="B134:I134"/>
    <mergeCell ref="B135:I135"/>
    <mergeCell ref="B143:I143"/>
    <mergeCell ref="B144:I144"/>
    <mergeCell ref="B152:I152"/>
    <mergeCell ref="B198:I198"/>
    <mergeCell ref="B206:I206"/>
    <mergeCell ref="B207:I207"/>
    <mergeCell ref="B215:I215"/>
    <mergeCell ref="B216:I216"/>
    <mergeCell ref="B179:I179"/>
    <mergeCell ref="B180:I180"/>
    <mergeCell ref="B188:I188"/>
    <mergeCell ref="B189:I189"/>
    <mergeCell ref="B197:I197"/>
    <mergeCell ref="B269:I269"/>
    <mergeCell ref="B270:I270"/>
    <mergeCell ref="B243:I243"/>
    <mergeCell ref="B251:I251"/>
    <mergeCell ref="B252:I252"/>
    <mergeCell ref="B260:I260"/>
    <mergeCell ref="B261:I261"/>
    <mergeCell ref="B224:I224"/>
    <mergeCell ref="B225:I225"/>
    <mergeCell ref="B233:I233"/>
    <mergeCell ref="B234:I234"/>
    <mergeCell ref="B242:I242"/>
    <mergeCell ref="B314:I314"/>
    <mergeCell ref="B315:I315"/>
    <mergeCell ref="B323:I323"/>
    <mergeCell ref="B324:I324"/>
    <mergeCell ref="B332:I332"/>
    <mergeCell ref="B288:I288"/>
    <mergeCell ref="B296:I296"/>
    <mergeCell ref="B297:I297"/>
    <mergeCell ref="B305:I305"/>
    <mergeCell ref="B306:I306"/>
    <mergeCell ref="B359:I359"/>
    <mergeCell ref="B360:I360"/>
    <mergeCell ref="B368:I368"/>
    <mergeCell ref="B369:I369"/>
    <mergeCell ref="B377:I377"/>
    <mergeCell ref="B333:I333"/>
    <mergeCell ref="B341:I341"/>
    <mergeCell ref="B342:I342"/>
    <mergeCell ref="B350:I350"/>
    <mergeCell ref="B351:I351"/>
    <mergeCell ref="B404:I404"/>
    <mergeCell ref="B405:I405"/>
    <mergeCell ref="B413:I413"/>
    <mergeCell ref="B414:I414"/>
    <mergeCell ref="B422:I422"/>
    <mergeCell ref="B378:I378"/>
    <mergeCell ref="B386:I386"/>
    <mergeCell ref="B387:I387"/>
    <mergeCell ref="B395:I395"/>
    <mergeCell ref="B396:I396"/>
    <mergeCell ref="B449:I449"/>
    <mergeCell ref="B450:I450"/>
    <mergeCell ref="B458:I458"/>
    <mergeCell ref="B459:I459"/>
    <mergeCell ref="B467:I467"/>
    <mergeCell ref="B423:I423"/>
    <mergeCell ref="B431:I431"/>
    <mergeCell ref="B432:I432"/>
    <mergeCell ref="B440:I440"/>
    <mergeCell ref="B441:I441"/>
    <mergeCell ref="B494:I494"/>
    <mergeCell ref="B495:I495"/>
    <mergeCell ref="B503:I503"/>
    <mergeCell ref="B504:I504"/>
    <mergeCell ref="B512:I512"/>
    <mergeCell ref="B468:I468"/>
    <mergeCell ref="B476:I476"/>
    <mergeCell ref="B477:I477"/>
    <mergeCell ref="B485:I485"/>
    <mergeCell ref="B486:I486"/>
    <mergeCell ref="B558:I558"/>
    <mergeCell ref="B566:I566"/>
    <mergeCell ref="B567:I567"/>
    <mergeCell ref="B575:I575"/>
    <mergeCell ref="B576:I576"/>
    <mergeCell ref="B539:I539"/>
    <mergeCell ref="B540:I540"/>
    <mergeCell ref="B513:I513"/>
    <mergeCell ref="B521:I521"/>
    <mergeCell ref="B522:I522"/>
    <mergeCell ref="B530:I530"/>
    <mergeCell ref="B531:I531"/>
    <mergeCell ref="B603:I603"/>
    <mergeCell ref="B611:I611"/>
    <mergeCell ref="B612:I612"/>
    <mergeCell ref="B620:I620"/>
    <mergeCell ref="B621:I621"/>
    <mergeCell ref="B584:I584"/>
    <mergeCell ref="B585:I585"/>
    <mergeCell ref="B593:I593"/>
    <mergeCell ref="B594:I594"/>
    <mergeCell ref="B602:I602"/>
    <mergeCell ref="B648:I648"/>
    <mergeCell ref="B656:I656"/>
    <mergeCell ref="B657:I657"/>
    <mergeCell ref="B665:I665"/>
    <mergeCell ref="B666:I666"/>
    <mergeCell ref="B629:I629"/>
    <mergeCell ref="B630:I630"/>
    <mergeCell ref="B638:I638"/>
    <mergeCell ref="B639:I639"/>
    <mergeCell ref="B647:I647"/>
    <mergeCell ref="B693:I693"/>
    <mergeCell ref="B701:I701"/>
    <mergeCell ref="B702:I702"/>
    <mergeCell ref="B710:I710"/>
    <mergeCell ref="B711:I711"/>
    <mergeCell ref="B674:I674"/>
    <mergeCell ref="B675:I675"/>
    <mergeCell ref="B683:I683"/>
    <mergeCell ref="B684:I684"/>
    <mergeCell ref="B692:I692"/>
    <mergeCell ref="B738:I738"/>
    <mergeCell ref="B746:I746"/>
    <mergeCell ref="B747:I747"/>
    <mergeCell ref="B755:I755"/>
    <mergeCell ref="B756:I756"/>
    <mergeCell ref="B719:I719"/>
    <mergeCell ref="B720:I720"/>
    <mergeCell ref="B728:I728"/>
    <mergeCell ref="B729:I729"/>
    <mergeCell ref="B737:I737"/>
    <mergeCell ref="B809:I809"/>
    <mergeCell ref="B810:I810"/>
    <mergeCell ref="B783:I783"/>
    <mergeCell ref="B791:I791"/>
    <mergeCell ref="B792:I792"/>
    <mergeCell ref="B800:I800"/>
    <mergeCell ref="B801:I801"/>
    <mergeCell ref="B764:I764"/>
    <mergeCell ref="B765:I765"/>
    <mergeCell ref="B773:I773"/>
    <mergeCell ref="B774:I774"/>
    <mergeCell ref="B782:I782"/>
    <mergeCell ref="B854:I854"/>
    <mergeCell ref="B855:I855"/>
    <mergeCell ref="B863:I863"/>
    <mergeCell ref="B864:I864"/>
    <mergeCell ref="B872:I872"/>
    <mergeCell ref="B828:I828"/>
    <mergeCell ref="B836:I836"/>
    <mergeCell ref="B837:I837"/>
    <mergeCell ref="B845:I845"/>
    <mergeCell ref="B846:I846"/>
    <mergeCell ref="B899:I899"/>
    <mergeCell ref="B900:I900"/>
    <mergeCell ref="B908:I908"/>
    <mergeCell ref="B909:I909"/>
    <mergeCell ref="B917:I917"/>
    <mergeCell ref="B873:I873"/>
    <mergeCell ref="B881:I881"/>
    <mergeCell ref="B882:I882"/>
    <mergeCell ref="B890:I890"/>
    <mergeCell ref="B891:I891"/>
    <mergeCell ref="B944:I944"/>
    <mergeCell ref="B945:I945"/>
    <mergeCell ref="B953:I953"/>
    <mergeCell ref="B954:I954"/>
    <mergeCell ref="B962:I962"/>
    <mergeCell ref="B918:I918"/>
    <mergeCell ref="B926:I926"/>
    <mergeCell ref="B927:I927"/>
    <mergeCell ref="B935:I935"/>
    <mergeCell ref="B936:I936"/>
    <mergeCell ref="B1025:I1025"/>
    <mergeCell ref="B1026:I1026"/>
    <mergeCell ref="B989:I989"/>
    <mergeCell ref="B990:I990"/>
    <mergeCell ref="B998:I998"/>
    <mergeCell ref="B999:I999"/>
    <mergeCell ref="B1007:I1007"/>
    <mergeCell ref="B963:I963"/>
    <mergeCell ref="B971:I971"/>
    <mergeCell ref="B972:I972"/>
    <mergeCell ref="B980:I980"/>
    <mergeCell ref="B981:I981"/>
    <mergeCell ref="B1079:I1079"/>
    <mergeCell ref="B1080:I1080"/>
    <mergeCell ref="B278:I278"/>
    <mergeCell ref="B279:I279"/>
    <mergeCell ref="B287:I287"/>
    <mergeCell ref="B548:I548"/>
    <mergeCell ref="B549:I549"/>
    <mergeCell ref="B557:I557"/>
    <mergeCell ref="B818:I818"/>
    <mergeCell ref="B819:I819"/>
    <mergeCell ref="B827:I827"/>
    <mergeCell ref="B1053:I1053"/>
    <mergeCell ref="B1061:I1061"/>
    <mergeCell ref="B1062:I1062"/>
    <mergeCell ref="B1070:I1070"/>
    <mergeCell ref="B1071:I1071"/>
    <mergeCell ref="B1034:I1034"/>
    <mergeCell ref="B1035:I1035"/>
    <mergeCell ref="B1043:I1043"/>
    <mergeCell ref="B1044:I1044"/>
    <mergeCell ref="B1052:I1052"/>
    <mergeCell ref="B1008:I1008"/>
    <mergeCell ref="B1016:I1016"/>
    <mergeCell ref="B1017:I1017"/>
  </mergeCells>
  <conditionalFormatting sqref="E10:E16">
    <cfRule type="containsText" dxfId="2179" priority="29935" operator="containsText" text="BAJO">
      <formula>NOT(ISERROR(SEARCH(("BAJO"),(E10))))</formula>
    </cfRule>
  </conditionalFormatting>
  <conditionalFormatting sqref="E10:E16">
    <cfRule type="containsText" dxfId="2178" priority="29936" operator="containsText" text="MEDIO">
      <formula>NOT(ISERROR(SEARCH(("MEDIO"),(E10))))</formula>
    </cfRule>
  </conditionalFormatting>
  <conditionalFormatting sqref="E10:E16">
    <cfRule type="containsText" dxfId="2177" priority="29937" operator="containsText" text="ALTO">
      <formula>NOT(ISERROR(SEARCH(("ALTO"),(E10))))</formula>
    </cfRule>
  </conditionalFormatting>
  <conditionalFormatting sqref="E10:E16">
    <cfRule type="cellIs" dxfId="2176" priority="29938" operator="between">
      <formula>5</formula>
      <formula>9</formula>
    </cfRule>
  </conditionalFormatting>
  <conditionalFormatting sqref="E10:E16">
    <cfRule type="cellIs" dxfId="2175" priority="29939" operator="between">
      <formula>3</formula>
      <formula>4</formula>
    </cfRule>
  </conditionalFormatting>
  <conditionalFormatting sqref="E10:E16">
    <cfRule type="cellIs" dxfId="2174" priority="29940" operator="between">
      <formula>1</formula>
      <formula>2</formula>
    </cfRule>
  </conditionalFormatting>
  <conditionalFormatting sqref="I10:I16">
    <cfRule type="containsText" dxfId="2173" priority="29941" operator="containsText" text="BAJO">
      <formula>NOT(ISERROR(SEARCH(("BAJO"),(I10))))</formula>
    </cfRule>
  </conditionalFormatting>
  <conditionalFormatting sqref="I10:I16">
    <cfRule type="containsText" dxfId="2172" priority="29942" operator="containsText" text="MEDIO">
      <formula>NOT(ISERROR(SEARCH(("MEDIO"),(I10))))</formula>
    </cfRule>
  </conditionalFormatting>
  <conditionalFormatting sqref="I10:I16">
    <cfRule type="containsText" dxfId="2171" priority="29943" operator="containsText" text="ALTO">
      <formula>NOT(ISERROR(SEARCH(("ALTO"),(I10))))</formula>
    </cfRule>
  </conditionalFormatting>
  <conditionalFormatting sqref="I10:I16">
    <cfRule type="cellIs" dxfId="2170" priority="29944" operator="between">
      <formula>5</formula>
      <formula>9</formula>
    </cfRule>
  </conditionalFormatting>
  <conditionalFormatting sqref="I10:I16">
    <cfRule type="cellIs" dxfId="2169" priority="29945" operator="between">
      <formula>3</formula>
      <formula>4</formula>
    </cfRule>
  </conditionalFormatting>
  <conditionalFormatting sqref="I10:I16">
    <cfRule type="cellIs" dxfId="2168" priority="29946" operator="between">
      <formula>1</formula>
      <formula>2</formula>
    </cfRule>
  </conditionalFormatting>
  <conditionalFormatting sqref="M14">
    <cfRule type="cellIs" dxfId="2167" priority="22852" operator="equal">
      <formula>0</formula>
    </cfRule>
    <cfRule type="cellIs" dxfId="2166" priority="22853" operator="lessThan">
      <formula>0</formula>
    </cfRule>
    <cfRule type="cellIs" dxfId="2165" priority="22854" operator="greaterThan">
      <formula>0</formula>
    </cfRule>
  </conditionalFormatting>
  <conditionalFormatting sqref="K3">
    <cfRule type="expression" dxfId="2164" priority="5713">
      <formula>$K$3&lt;&gt;""</formula>
    </cfRule>
  </conditionalFormatting>
  <conditionalFormatting sqref="E19:E25">
    <cfRule type="containsText" dxfId="2163" priority="1423" operator="containsText" text="BAJO">
      <formula>NOT(ISERROR(SEARCH(("BAJO"),(E19))))</formula>
    </cfRule>
  </conditionalFormatting>
  <conditionalFormatting sqref="E19:E25">
    <cfRule type="containsText" dxfId="2162" priority="1424" operator="containsText" text="MEDIO">
      <formula>NOT(ISERROR(SEARCH(("MEDIO"),(E19))))</formula>
    </cfRule>
  </conditionalFormatting>
  <conditionalFormatting sqref="E19:E25">
    <cfRule type="containsText" dxfId="2161" priority="1425" operator="containsText" text="ALTO">
      <formula>NOT(ISERROR(SEARCH(("ALTO"),(E19))))</formula>
    </cfRule>
  </conditionalFormatting>
  <conditionalFormatting sqref="E19:E25">
    <cfRule type="cellIs" dxfId="2160" priority="1426" operator="between">
      <formula>5</formula>
      <formula>9</formula>
    </cfRule>
  </conditionalFormatting>
  <conditionalFormatting sqref="E19:E25">
    <cfRule type="cellIs" dxfId="2159" priority="1427" operator="between">
      <formula>3</formula>
      <formula>4</formula>
    </cfRule>
  </conditionalFormatting>
  <conditionalFormatting sqref="E19:E25">
    <cfRule type="cellIs" dxfId="2158" priority="1428" operator="between">
      <formula>1</formula>
      <formula>2</formula>
    </cfRule>
  </conditionalFormatting>
  <conditionalFormatting sqref="I19:I25">
    <cfRule type="containsText" dxfId="2157" priority="1417" operator="containsText" text="BAJO">
      <formula>NOT(ISERROR(SEARCH(("BAJO"),(I19))))</formula>
    </cfRule>
  </conditionalFormatting>
  <conditionalFormatting sqref="I19:I25">
    <cfRule type="containsText" dxfId="2156" priority="1418" operator="containsText" text="MEDIO">
      <formula>NOT(ISERROR(SEARCH(("MEDIO"),(I19))))</formula>
    </cfRule>
  </conditionalFormatting>
  <conditionalFormatting sqref="I19:I25">
    <cfRule type="containsText" dxfId="2155" priority="1419" operator="containsText" text="ALTO">
      <formula>NOT(ISERROR(SEARCH(("ALTO"),(I19))))</formula>
    </cfRule>
  </conditionalFormatting>
  <conditionalFormatting sqref="I19:I25">
    <cfRule type="cellIs" dxfId="2154" priority="1420" operator="between">
      <formula>5</formula>
      <formula>9</formula>
    </cfRule>
  </conditionalFormatting>
  <conditionalFormatting sqref="I19:I25">
    <cfRule type="cellIs" dxfId="2153" priority="1421" operator="between">
      <formula>3</formula>
      <formula>4</formula>
    </cfRule>
  </conditionalFormatting>
  <conditionalFormatting sqref="I19:I25">
    <cfRule type="cellIs" dxfId="2152" priority="1422" operator="between">
      <formula>1</formula>
      <formula>2</formula>
    </cfRule>
  </conditionalFormatting>
  <conditionalFormatting sqref="E28:E34">
    <cfRule type="containsText" dxfId="2151" priority="1411" operator="containsText" text="BAJO">
      <formula>NOT(ISERROR(SEARCH(("BAJO"),(E28))))</formula>
    </cfRule>
  </conditionalFormatting>
  <conditionalFormatting sqref="E28:E34">
    <cfRule type="containsText" dxfId="2150" priority="1412" operator="containsText" text="MEDIO">
      <formula>NOT(ISERROR(SEARCH(("MEDIO"),(E28))))</formula>
    </cfRule>
  </conditionalFormatting>
  <conditionalFormatting sqref="E28:E34">
    <cfRule type="containsText" dxfId="2149" priority="1413" operator="containsText" text="ALTO">
      <formula>NOT(ISERROR(SEARCH(("ALTO"),(E28))))</formula>
    </cfRule>
  </conditionalFormatting>
  <conditionalFormatting sqref="E28:E34">
    <cfRule type="cellIs" dxfId="2148" priority="1414" operator="between">
      <formula>5</formula>
      <formula>9</formula>
    </cfRule>
  </conditionalFormatting>
  <conditionalFormatting sqref="E28:E34">
    <cfRule type="cellIs" dxfId="2147" priority="1415" operator="between">
      <formula>3</formula>
      <formula>4</formula>
    </cfRule>
  </conditionalFormatting>
  <conditionalFormatting sqref="E28:E34">
    <cfRule type="cellIs" dxfId="2146" priority="1416" operator="between">
      <formula>1</formula>
      <formula>2</formula>
    </cfRule>
  </conditionalFormatting>
  <conditionalFormatting sqref="I28:I34">
    <cfRule type="containsText" dxfId="2145" priority="1405" operator="containsText" text="BAJO">
      <formula>NOT(ISERROR(SEARCH(("BAJO"),(I28))))</formula>
    </cfRule>
  </conditionalFormatting>
  <conditionalFormatting sqref="I28:I34">
    <cfRule type="containsText" dxfId="2144" priority="1406" operator="containsText" text="MEDIO">
      <formula>NOT(ISERROR(SEARCH(("MEDIO"),(I28))))</formula>
    </cfRule>
  </conditionalFormatting>
  <conditionalFormatting sqref="I28:I34">
    <cfRule type="containsText" dxfId="2143" priority="1407" operator="containsText" text="ALTO">
      <formula>NOT(ISERROR(SEARCH(("ALTO"),(I28))))</formula>
    </cfRule>
  </conditionalFormatting>
  <conditionalFormatting sqref="I28:I34">
    <cfRule type="cellIs" dxfId="2142" priority="1408" operator="between">
      <formula>5</formula>
      <formula>9</formula>
    </cfRule>
  </conditionalFormatting>
  <conditionalFormatting sqref="I28:I34">
    <cfRule type="cellIs" dxfId="2141" priority="1409" operator="between">
      <formula>3</formula>
      <formula>4</formula>
    </cfRule>
  </conditionalFormatting>
  <conditionalFormatting sqref="I28:I34">
    <cfRule type="cellIs" dxfId="2140" priority="1410" operator="between">
      <formula>1</formula>
      <formula>2</formula>
    </cfRule>
  </conditionalFormatting>
  <conditionalFormatting sqref="E37:E43">
    <cfRule type="containsText" dxfId="2139" priority="1399" operator="containsText" text="BAJO">
      <formula>NOT(ISERROR(SEARCH(("BAJO"),(E37))))</formula>
    </cfRule>
  </conditionalFormatting>
  <conditionalFormatting sqref="E37:E43">
    <cfRule type="containsText" dxfId="2138" priority="1400" operator="containsText" text="MEDIO">
      <formula>NOT(ISERROR(SEARCH(("MEDIO"),(E37))))</formula>
    </cfRule>
  </conditionalFormatting>
  <conditionalFormatting sqref="E37:E43">
    <cfRule type="containsText" dxfId="2137" priority="1401" operator="containsText" text="ALTO">
      <formula>NOT(ISERROR(SEARCH(("ALTO"),(E37))))</formula>
    </cfRule>
  </conditionalFormatting>
  <conditionalFormatting sqref="E37:E43">
    <cfRule type="cellIs" dxfId="2136" priority="1402" operator="between">
      <formula>5</formula>
      <formula>9</formula>
    </cfRule>
  </conditionalFormatting>
  <conditionalFormatting sqref="E37:E43">
    <cfRule type="cellIs" dxfId="2135" priority="1403" operator="between">
      <formula>3</formula>
      <formula>4</formula>
    </cfRule>
  </conditionalFormatting>
  <conditionalFormatting sqref="E37:E43">
    <cfRule type="cellIs" dxfId="2134" priority="1404" operator="between">
      <formula>1</formula>
      <formula>2</formula>
    </cfRule>
  </conditionalFormatting>
  <conditionalFormatting sqref="I37:I43">
    <cfRule type="containsText" dxfId="2133" priority="1393" operator="containsText" text="BAJO">
      <formula>NOT(ISERROR(SEARCH(("BAJO"),(I37))))</formula>
    </cfRule>
  </conditionalFormatting>
  <conditionalFormatting sqref="I37:I43">
    <cfRule type="containsText" dxfId="2132" priority="1394" operator="containsText" text="MEDIO">
      <formula>NOT(ISERROR(SEARCH(("MEDIO"),(I37))))</formula>
    </cfRule>
  </conditionalFormatting>
  <conditionalFormatting sqref="I37:I43">
    <cfRule type="containsText" dxfId="2131" priority="1395" operator="containsText" text="ALTO">
      <formula>NOT(ISERROR(SEARCH(("ALTO"),(I37))))</formula>
    </cfRule>
  </conditionalFormatting>
  <conditionalFormatting sqref="I37:I43">
    <cfRule type="cellIs" dxfId="2130" priority="1396" operator="between">
      <formula>5</formula>
      <formula>9</formula>
    </cfRule>
  </conditionalFormatting>
  <conditionalFormatting sqref="I37:I43">
    <cfRule type="cellIs" dxfId="2129" priority="1397" operator="between">
      <formula>3</formula>
      <formula>4</formula>
    </cfRule>
  </conditionalFormatting>
  <conditionalFormatting sqref="I37:I43">
    <cfRule type="cellIs" dxfId="2128" priority="1398" operator="between">
      <formula>1</formula>
      <formula>2</formula>
    </cfRule>
  </conditionalFormatting>
  <conditionalFormatting sqref="E46:E52">
    <cfRule type="containsText" dxfId="2127" priority="1387" operator="containsText" text="BAJO">
      <formula>NOT(ISERROR(SEARCH(("BAJO"),(E46))))</formula>
    </cfRule>
  </conditionalFormatting>
  <conditionalFormatting sqref="E46:E52">
    <cfRule type="containsText" dxfId="2126" priority="1388" operator="containsText" text="MEDIO">
      <formula>NOT(ISERROR(SEARCH(("MEDIO"),(E46))))</formula>
    </cfRule>
  </conditionalFormatting>
  <conditionalFormatting sqref="E46:E52">
    <cfRule type="containsText" dxfId="2125" priority="1389" operator="containsText" text="ALTO">
      <formula>NOT(ISERROR(SEARCH(("ALTO"),(E46))))</formula>
    </cfRule>
  </conditionalFormatting>
  <conditionalFormatting sqref="E46:E52">
    <cfRule type="cellIs" dxfId="2124" priority="1390" operator="between">
      <formula>5</formula>
      <formula>9</formula>
    </cfRule>
  </conditionalFormatting>
  <conditionalFormatting sqref="E46:E52">
    <cfRule type="cellIs" dxfId="2123" priority="1391" operator="between">
      <formula>3</formula>
      <formula>4</formula>
    </cfRule>
  </conditionalFormatting>
  <conditionalFormatting sqref="E46:E52">
    <cfRule type="cellIs" dxfId="2122" priority="1392" operator="between">
      <formula>1</formula>
      <formula>2</formula>
    </cfRule>
  </conditionalFormatting>
  <conditionalFormatting sqref="I46:I52">
    <cfRule type="containsText" dxfId="2121" priority="1381" operator="containsText" text="BAJO">
      <formula>NOT(ISERROR(SEARCH(("BAJO"),(I46))))</formula>
    </cfRule>
  </conditionalFormatting>
  <conditionalFormatting sqref="I46:I52">
    <cfRule type="containsText" dxfId="2120" priority="1382" operator="containsText" text="MEDIO">
      <formula>NOT(ISERROR(SEARCH(("MEDIO"),(I46))))</formula>
    </cfRule>
  </conditionalFormatting>
  <conditionalFormatting sqref="I46:I52">
    <cfRule type="containsText" dxfId="2119" priority="1383" operator="containsText" text="ALTO">
      <formula>NOT(ISERROR(SEARCH(("ALTO"),(I46))))</formula>
    </cfRule>
  </conditionalFormatting>
  <conditionalFormatting sqref="I46:I52">
    <cfRule type="cellIs" dxfId="2118" priority="1384" operator="between">
      <formula>5</formula>
      <formula>9</formula>
    </cfRule>
  </conditionalFormatting>
  <conditionalFormatting sqref="I46:I52">
    <cfRule type="cellIs" dxfId="2117" priority="1385" operator="between">
      <formula>3</formula>
      <formula>4</formula>
    </cfRule>
  </conditionalFormatting>
  <conditionalFormatting sqref="I46:I52">
    <cfRule type="cellIs" dxfId="2116" priority="1386" operator="between">
      <formula>1</formula>
      <formula>2</formula>
    </cfRule>
  </conditionalFormatting>
  <conditionalFormatting sqref="E55:E61">
    <cfRule type="containsText" dxfId="2115" priority="1375" operator="containsText" text="BAJO">
      <formula>NOT(ISERROR(SEARCH(("BAJO"),(E55))))</formula>
    </cfRule>
  </conditionalFormatting>
  <conditionalFormatting sqref="E55:E61">
    <cfRule type="containsText" dxfId="2114" priority="1376" operator="containsText" text="MEDIO">
      <formula>NOT(ISERROR(SEARCH(("MEDIO"),(E55))))</formula>
    </cfRule>
  </conditionalFormatting>
  <conditionalFormatting sqref="E55:E61">
    <cfRule type="containsText" dxfId="2113" priority="1377" operator="containsText" text="ALTO">
      <formula>NOT(ISERROR(SEARCH(("ALTO"),(E55))))</formula>
    </cfRule>
  </conditionalFormatting>
  <conditionalFormatting sqref="E55:E61">
    <cfRule type="cellIs" dxfId="2112" priority="1378" operator="between">
      <formula>5</formula>
      <formula>9</formula>
    </cfRule>
  </conditionalFormatting>
  <conditionalFormatting sqref="E55:E61">
    <cfRule type="cellIs" dxfId="2111" priority="1379" operator="between">
      <formula>3</formula>
      <formula>4</formula>
    </cfRule>
  </conditionalFormatting>
  <conditionalFormatting sqref="E55:E61">
    <cfRule type="cellIs" dxfId="2110" priority="1380" operator="between">
      <formula>1</formula>
      <formula>2</formula>
    </cfRule>
  </conditionalFormatting>
  <conditionalFormatting sqref="I55:I61">
    <cfRule type="containsText" dxfId="2109" priority="1369" operator="containsText" text="BAJO">
      <formula>NOT(ISERROR(SEARCH(("BAJO"),(I55))))</formula>
    </cfRule>
  </conditionalFormatting>
  <conditionalFormatting sqref="I55:I61">
    <cfRule type="containsText" dxfId="2108" priority="1370" operator="containsText" text="MEDIO">
      <formula>NOT(ISERROR(SEARCH(("MEDIO"),(I55))))</formula>
    </cfRule>
  </conditionalFormatting>
  <conditionalFormatting sqref="I55:I61">
    <cfRule type="containsText" dxfId="2107" priority="1371" operator="containsText" text="ALTO">
      <formula>NOT(ISERROR(SEARCH(("ALTO"),(I55))))</formula>
    </cfRule>
  </conditionalFormatting>
  <conditionalFormatting sqref="I55:I61">
    <cfRule type="cellIs" dxfId="2106" priority="1372" operator="between">
      <formula>5</formula>
      <formula>9</formula>
    </cfRule>
  </conditionalFormatting>
  <conditionalFormatting sqref="I55:I61">
    <cfRule type="cellIs" dxfId="2105" priority="1373" operator="between">
      <formula>3</formula>
      <formula>4</formula>
    </cfRule>
  </conditionalFormatting>
  <conditionalFormatting sqref="I55:I61">
    <cfRule type="cellIs" dxfId="2104" priority="1374" operator="between">
      <formula>1</formula>
      <formula>2</formula>
    </cfRule>
  </conditionalFormatting>
  <conditionalFormatting sqref="E64:E70">
    <cfRule type="containsText" dxfId="2103" priority="1363" operator="containsText" text="BAJO">
      <formula>NOT(ISERROR(SEARCH(("BAJO"),(E64))))</formula>
    </cfRule>
  </conditionalFormatting>
  <conditionalFormatting sqref="E64:E70">
    <cfRule type="containsText" dxfId="2102" priority="1364" operator="containsText" text="MEDIO">
      <formula>NOT(ISERROR(SEARCH(("MEDIO"),(E64))))</formula>
    </cfRule>
  </conditionalFormatting>
  <conditionalFormatting sqref="E64:E70">
    <cfRule type="containsText" dxfId="2101" priority="1365" operator="containsText" text="ALTO">
      <formula>NOT(ISERROR(SEARCH(("ALTO"),(E64))))</formula>
    </cfRule>
  </conditionalFormatting>
  <conditionalFormatting sqref="E64:E70">
    <cfRule type="cellIs" dxfId="2100" priority="1366" operator="between">
      <formula>5</formula>
      <formula>9</formula>
    </cfRule>
  </conditionalFormatting>
  <conditionalFormatting sqref="E64:E70">
    <cfRule type="cellIs" dxfId="2099" priority="1367" operator="between">
      <formula>3</formula>
      <formula>4</formula>
    </cfRule>
  </conditionalFormatting>
  <conditionalFormatting sqref="E64:E70">
    <cfRule type="cellIs" dxfId="2098" priority="1368" operator="between">
      <formula>1</formula>
      <formula>2</formula>
    </cfRule>
  </conditionalFormatting>
  <conditionalFormatting sqref="I64:I70">
    <cfRule type="containsText" dxfId="2097" priority="1357" operator="containsText" text="BAJO">
      <formula>NOT(ISERROR(SEARCH(("BAJO"),(I64))))</formula>
    </cfRule>
  </conditionalFormatting>
  <conditionalFormatting sqref="I64:I70">
    <cfRule type="containsText" dxfId="2096" priority="1358" operator="containsText" text="MEDIO">
      <formula>NOT(ISERROR(SEARCH(("MEDIO"),(I64))))</formula>
    </cfRule>
  </conditionalFormatting>
  <conditionalFormatting sqref="I64:I70">
    <cfRule type="containsText" dxfId="2095" priority="1359" operator="containsText" text="ALTO">
      <formula>NOT(ISERROR(SEARCH(("ALTO"),(I64))))</formula>
    </cfRule>
  </conditionalFormatting>
  <conditionalFormatting sqref="I64:I70">
    <cfRule type="cellIs" dxfId="2094" priority="1360" operator="between">
      <formula>5</formula>
      <formula>9</formula>
    </cfRule>
  </conditionalFormatting>
  <conditionalFormatting sqref="I64:I70">
    <cfRule type="cellIs" dxfId="2093" priority="1361" operator="between">
      <formula>3</formula>
      <formula>4</formula>
    </cfRule>
  </conditionalFormatting>
  <conditionalFormatting sqref="I64:I70">
    <cfRule type="cellIs" dxfId="2092" priority="1362" operator="between">
      <formula>1</formula>
      <formula>2</formula>
    </cfRule>
  </conditionalFormatting>
  <conditionalFormatting sqref="E73:E79">
    <cfRule type="containsText" dxfId="2091" priority="1351" operator="containsText" text="BAJO">
      <formula>NOT(ISERROR(SEARCH(("BAJO"),(E73))))</formula>
    </cfRule>
  </conditionalFormatting>
  <conditionalFormatting sqref="E73:E79">
    <cfRule type="containsText" dxfId="2090" priority="1352" operator="containsText" text="MEDIO">
      <formula>NOT(ISERROR(SEARCH(("MEDIO"),(E73))))</formula>
    </cfRule>
  </conditionalFormatting>
  <conditionalFormatting sqref="E73:E79">
    <cfRule type="containsText" dxfId="2089" priority="1353" operator="containsText" text="ALTO">
      <formula>NOT(ISERROR(SEARCH(("ALTO"),(E73))))</formula>
    </cfRule>
  </conditionalFormatting>
  <conditionalFormatting sqref="E73:E79">
    <cfRule type="cellIs" dxfId="2088" priority="1354" operator="between">
      <formula>5</formula>
      <formula>9</formula>
    </cfRule>
  </conditionalFormatting>
  <conditionalFormatting sqref="E73:E79">
    <cfRule type="cellIs" dxfId="2087" priority="1355" operator="between">
      <formula>3</formula>
      <formula>4</formula>
    </cfRule>
  </conditionalFormatting>
  <conditionalFormatting sqref="E73:E79">
    <cfRule type="cellIs" dxfId="2086" priority="1356" operator="between">
      <formula>1</formula>
      <formula>2</formula>
    </cfRule>
  </conditionalFormatting>
  <conditionalFormatting sqref="I73:I79">
    <cfRule type="containsText" dxfId="2085" priority="1345" operator="containsText" text="BAJO">
      <formula>NOT(ISERROR(SEARCH(("BAJO"),(I73))))</formula>
    </cfRule>
  </conditionalFormatting>
  <conditionalFormatting sqref="I73:I79">
    <cfRule type="containsText" dxfId="2084" priority="1346" operator="containsText" text="MEDIO">
      <formula>NOT(ISERROR(SEARCH(("MEDIO"),(I73))))</formula>
    </cfRule>
  </conditionalFormatting>
  <conditionalFormatting sqref="I73:I79">
    <cfRule type="containsText" dxfId="2083" priority="1347" operator="containsText" text="ALTO">
      <formula>NOT(ISERROR(SEARCH(("ALTO"),(I73))))</formula>
    </cfRule>
  </conditionalFormatting>
  <conditionalFormatting sqref="I73:I79">
    <cfRule type="cellIs" dxfId="2082" priority="1348" operator="between">
      <formula>5</formula>
      <formula>9</formula>
    </cfRule>
  </conditionalFormatting>
  <conditionalFormatting sqref="I73:I79">
    <cfRule type="cellIs" dxfId="2081" priority="1349" operator="between">
      <formula>3</formula>
      <formula>4</formula>
    </cfRule>
  </conditionalFormatting>
  <conditionalFormatting sqref="I73:I79">
    <cfRule type="cellIs" dxfId="2080" priority="1350" operator="between">
      <formula>1</formula>
      <formula>2</formula>
    </cfRule>
  </conditionalFormatting>
  <conditionalFormatting sqref="E82:E88">
    <cfRule type="containsText" dxfId="2079" priority="1339" operator="containsText" text="BAJO">
      <formula>NOT(ISERROR(SEARCH(("BAJO"),(E82))))</formula>
    </cfRule>
  </conditionalFormatting>
  <conditionalFormatting sqref="E82:E88">
    <cfRule type="containsText" dxfId="2078" priority="1340" operator="containsText" text="MEDIO">
      <formula>NOT(ISERROR(SEARCH(("MEDIO"),(E82))))</formula>
    </cfRule>
  </conditionalFormatting>
  <conditionalFormatting sqref="E82:E88">
    <cfRule type="containsText" dxfId="2077" priority="1341" operator="containsText" text="ALTO">
      <formula>NOT(ISERROR(SEARCH(("ALTO"),(E82))))</formula>
    </cfRule>
  </conditionalFormatting>
  <conditionalFormatting sqref="E82:E88">
    <cfRule type="cellIs" dxfId="2076" priority="1342" operator="between">
      <formula>5</formula>
      <formula>9</formula>
    </cfRule>
  </conditionalFormatting>
  <conditionalFormatting sqref="E82:E88">
    <cfRule type="cellIs" dxfId="2075" priority="1343" operator="between">
      <formula>3</formula>
      <formula>4</formula>
    </cfRule>
  </conditionalFormatting>
  <conditionalFormatting sqref="E82:E88">
    <cfRule type="cellIs" dxfId="2074" priority="1344" operator="between">
      <formula>1</formula>
      <formula>2</formula>
    </cfRule>
  </conditionalFormatting>
  <conditionalFormatting sqref="I82:I88">
    <cfRule type="containsText" dxfId="2073" priority="1333" operator="containsText" text="BAJO">
      <formula>NOT(ISERROR(SEARCH(("BAJO"),(I82))))</formula>
    </cfRule>
  </conditionalFormatting>
  <conditionalFormatting sqref="I82:I88">
    <cfRule type="containsText" dxfId="2072" priority="1334" operator="containsText" text="MEDIO">
      <formula>NOT(ISERROR(SEARCH(("MEDIO"),(I82))))</formula>
    </cfRule>
  </conditionalFormatting>
  <conditionalFormatting sqref="I82:I88">
    <cfRule type="containsText" dxfId="2071" priority="1335" operator="containsText" text="ALTO">
      <formula>NOT(ISERROR(SEARCH(("ALTO"),(I82))))</formula>
    </cfRule>
  </conditionalFormatting>
  <conditionalFormatting sqref="I82:I88">
    <cfRule type="cellIs" dxfId="2070" priority="1336" operator="between">
      <formula>5</formula>
      <formula>9</formula>
    </cfRule>
  </conditionalFormatting>
  <conditionalFormatting sqref="I82:I88">
    <cfRule type="cellIs" dxfId="2069" priority="1337" operator="between">
      <formula>3</formula>
      <formula>4</formula>
    </cfRule>
  </conditionalFormatting>
  <conditionalFormatting sqref="I82:I88">
    <cfRule type="cellIs" dxfId="2068" priority="1338" operator="between">
      <formula>1</formula>
      <formula>2</formula>
    </cfRule>
  </conditionalFormatting>
  <conditionalFormatting sqref="E91:E97">
    <cfRule type="containsText" dxfId="2067" priority="1327" operator="containsText" text="BAJO">
      <formula>NOT(ISERROR(SEARCH(("BAJO"),(E91))))</formula>
    </cfRule>
  </conditionalFormatting>
  <conditionalFormatting sqref="E91:E97">
    <cfRule type="containsText" dxfId="2066" priority="1328" operator="containsText" text="MEDIO">
      <formula>NOT(ISERROR(SEARCH(("MEDIO"),(E91))))</formula>
    </cfRule>
  </conditionalFormatting>
  <conditionalFormatting sqref="E91:E97">
    <cfRule type="containsText" dxfId="2065" priority="1329" operator="containsText" text="ALTO">
      <formula>NOT(ISERROR(SEARCH(("ALTO"),(E91))))</formula>
    </cfRule>
  </conditionalFormatting>
  <conditionalFormatting sqref="E91:E97">
    <cfRule type="cellIs" dxfId="2064" priority="1330" operator="between">
      <formula>5</formula>
      <formula>9</formula>
    </cfRule>
  </conditionalFormatting>
  <conditionalFormatting sqref="E91:E97">
    <cfRule type="cellIs" dxfId="2063" priority="1331" operator="between">
      <formula>3</formula>
      <formula>4</formula>
    </cfRule>
  </conditionalFormatting>
  <conditionalFormatting sqref="E91:E97">
    <cfRule type="cellIs" dxfId="2062" priority="1332" operator="between">
      <formula>1</formula>
      <formula>2</formula>
    </cfRule>
  </conditionalFormatting>
  <conditionalFormatting sqref="I91:I97">
    <cfRule type="containsText" dxfId="2061" priority="1321" operator="containsText" text="BAJO">
      <formula>NOT(ISERROR(SEARCH(("BAJO"),(I91))))</formula>
    </cfRule>
  </conditionalFormatting>
  <conditionalFormatting sqref="I91:I97">
    <cfRule type="containsText" dxfId="2060" priority="1322" operator="containsText" text="MEDIO">
      <formula>NOT(ISERROR(SEARCH(("MEDIO"),(I91))))</formula>
    </cfRule>
  </conditionalFormatting>
  <conditionalFormatting sqref="I91:I97">
    <cfRule type="containsText" dxfId="2059" priority="1323" operator="containsText" text="ALTO">
      <formula>NOT(ISERROR(SEARCH(("ALTO"),(I91))))</formula>
    </cfRule>
  </conditionalFormatting>
  <conditionalFormatting sqref="I91:I97">
    <cfRule type="cellIs" dxfId="2058" priority="1324" operator="between">
      <formula>5</formula>
      <formula>9</formula>
    </cfRule>
  </conditionalFormatting>
  <conditionalFormatting sqref="I91:I97">
    <cfRule type="cellIs" dxfId="2057" priority="1325" operator="between">
      <formula>3</formula>
      <formula>4</formula>
    </cfRule>
  </conditionalFormatting>
  <conditionalFormatting sqref="I91:I97">
    <cfRule type="cellIs" dxfId="2056" priority="1326" operator="between">
      <formula>1</formula>
      <formula>2</formula>
    </cfRule>
  </conditionalFormatting>
  <conditionalFormatting sqref="E100:E106">
    <cfRule type="containsText" dxfId="2055" priority="1315" operator="containsText" text="BAJO">
      <formula>NOT(ISERROR(SEARCH(("BAJO"),(E100))))</formula>
    </cfRule>
  </conditionalFormatting>
  <conditionalFormatting sqref="E100:E106">
    <cfRule type="containsText" dxfId="2054" priority="1316" operator="containsText" text="MEDIO">
      <formula>NOT(ISERROR(SEARCH(("MEDIO"),(E100))))</formula>
    </cfRule>
  </conditionalFormatting>
  <conditionalFormatting sqref="E100:E106">
    <cfRule type="containsText" dxfId="2053" priority="1317" operator="containsText" text="ALTO">
      <formula>NOT(ISERROR(SEARCH(("ALTO"),(E100))))</formula>
    </cfRule>
  </conditionalFormatting>
  <conditionalFormatting sqref="E100:E106">
    <cfRule type="cellIs" dxfId="2052" priority="1318" operator="between">
      <formula>5</formula>
      <formula>9</formula>
    </cfRule>
  </conditionalFormatting>
  <conditionalFormatting sqref="E100:E106">
    <cfRule type="cellIs" dxfId="2051" priority="1319" operator="between">
      <formula>3</formula>
      <formula>4</formula>
    </cfRule>
  </conditionalFormatting>
  <conditionalFormatting sqref="E100:E106">
    <cfRule type="cellIs" dxfId="2050" priority="1320" operator="between">
      <formula>1</formula>
      <formula>2</formula>
    </cfRule>
  </conditionalFormatting>
  <conditionalFormatting sqref="I100:I106">
    <cfRule type="containsText" dxfId="2049" priority="1309" operator="containsText" text="BAJO">
      <formula>NOT(ISERROR(SEARCH(("BAJO"),(I100))))</formula>
    </cfRule>
  </conditionalFormatting>
  <conditionalFormatting sqref="I100:I106">
    <cfRule type="containsText" dxfId="2048" priority="1310" operator="containsText" text="MEDIO">
      <formula>NOT(ISERROR(SEARCH(("MEDIO"),(I100))))</formula>
    </cfRule>
  </conditionalFormatting>
  <conditionalFormatting sqref="I100:I106">
    <cfRule type="containsText" dxfId="2047" priority="1311" operator="containsText" text="ALTO">
      <formula>NOT(ISERROR(SEARCH(("ALTO"),(I100))))</formula>
    </cfRule>
  </conditionalFormatting>
  <conditionalFormatting sqref="I100:I106">
    <cfRule type="cellIs" dxfId="2046" priority="1312" operator="between">
      <formula>5</formula>
      <formula>9</formula>
    </cfRule>
  </conditionalFormatting>
  <conditionalFormatting sqref="I100:I106">
    <cfRule type="cellIs" dxfId="2045" priority="1313" operator="between">
      <formula>3</formula>
      <formula>4</formula>
    </cfRule>
  </conditionalFormatting>
  <conditionalFormatting sqref="I100:I106">
    <cfRule type="cellIs" dxfId="2044" priority="1314" operator="between">
      <formula>1</formula>
      <formula>2</formula>
    </cfRule>
  </conditionalFormatting>
  <conditionalFormatting sqref="E109:E115">
    <cfRule type="containsText" dxfId="2043" priority="1303" operator="containsText" text="BAJO">
      <formula>NOT(ISERROR(SEARCH(("BAJO"),(E109))))</formula>
    </cfRule>
  </conditionalFormatting>
  <conditionalFormatting sqref="E109:E115">
    <cfRule type="containsText" dxfId="2042" priority="1304" operator="containsText" text="MEDIO">
      <formula>NOT(ISERROR(SEARCH(("MEDIO"),(E109))))</formula>
    </cfRule>
  </conditionalFormatting>
  <conditionalFormatting sqref="E109:E115">
    <cfRule type="containsText" dxfId="2041" priority="1305" operator="containsText" text="ALTO">
      <formula>NOT(ISERROR(SEARCH(("ALTO"),(E109))))</formula>
    </cfRule>
  </conditionalFormatting>
  <conditionalFormatting sqref="E109:E115">
    <cfRule type="cellIs" dxfId="2040" priority="1306" operator="between">
      <formula>5</formula>
      <formula>9</formula>
    </cfRule>
  </conditionalFormatting>
  <conditionalFormatting sqref="E109:E115">
    <cfRule type="cellIs" dxfId="2039" priority="1307" operator="between">
      <formula>3</formula>
      <formula>4</formula>
    </cfRule>
  </conditionalFormatting>
  <conditionalFormatting sqref="E109:E115">
    <cfRule type="cellIs" dxfId="2038" priority="1308" operator="between">
      <formula>1</formula>
      <formula>2</formula>
    </cfRule>
  </conditionalFormatting>
  <conditionalFormatting sqref="I109:I115">
    <cfRule type="containsText" dxfId="2037" priority="1297" operator="containsText" text="BAJO">
      <formula>NOT(ISERROR(SEARCH(("BAJO"),(I109))))</formula>
    </cfRule>
  </conditionalFormatting>
  <conditionalFormatting sqref="I109:I115">
    <cfRule type="containsText" dxfId="2036" priority="1298" operator="containsText" text="MEDIO">
      <formula>NOT(ISERROR(SEARCH(("MEDIO"),(I109))))</formula>
    </cfRule>
  </conditionalFormatting>
  <conditionalFormatting sqref="I109:I115">
    <cfRule type="containsText" dxfId="2035" priority="1299" operator="containsText" text="ALTO">
      <formula>NOT(ISERROR(SEARCH(("ALTO"),(I109))))</formula>
    </cfRule>
  </conditionalFormatting>
  <conditionalFormatting sqref="I109:I115">
    <cfRule type="cellIs" dxfId="2034" priority="1300" operator="between">
      <formula>5</formula>
      <formula>9</formula>
    </cfRule>
  </conditionalFormatting>
  <conditionalFormatting sqref="I109:I115">
    <cfRule type="cellIs" dxfId="2033" priority="1301" operator="between">
      <formula>3</formula>
      <formula>4</formula>
    </cfRule>
  </conditionalFormatting>
  <conditionalFormatting sqref="I109:I115">
    <cfRule type="cellIs" dxfId="2032" priority="1302" operator="between">
      <formula>1</formula>
      <formula>2</formula>
    </cfRule>
  </conditionalFormatting>
  <conditionalFormatting sqref="E118:E124">
    <cfRule type="containsText" dxfId="2031" priority="1291" operator="containsText" text="BAJO">
      <formula>NOT(ISERROR(SEARCH(("BAJO"),(E118))))</formula>
    </cfRule>
  </conditionalFormatting>
  <conditionalFormatting sqref="E118:E124">
    <cfRule type="containsText" dxfId="2030" priority="1292" operator="containsText" text="MEDIO">
      <formula>NOT(ISERROR(SEARCH(("MEDIO"),(E118))))</formula>
    </cfRule>
  </conditionalFormatting>
  <conditionalFormatting sqref="E118:E124">
    <cfRule type="containsText" dxfId="2029" priority="1293" operator="containsText" text="ALTO">
      <formula>NOT(ISERROR(SEARCH(("ALTO"),(E118))))</formula>
    </cfRule>
  </conditionalFormatting>
  <conditionalFormatting sqref="E118:E124">
    <cfRule type="cellIs" dxfId="2028" priority="1294" operator="between">
      <formula>5</formula>
      <formula>9</formula>
    </cfRule>
  </conditionalFormatting>
  <conditionalFormatting sqref="E118:E124">
    <cfRule type="cellIs" dxfId="2027" priority="1295" operator="between">
      <formula>3</formula>
      <formula>4</formula>
    </cfRule>
  </conditionalFormatting>
  <conditionalFormatting sqref="E118:E124">
    <cfRule type="cellIs" dxfId="2026" priority="1296" operator="between">
      <formula>1</formula>
      <formula>2</formula>
    </cfRule>
  </conditionalFormatting>
  <conditionalFormatting sqref="I118:I124">
    <cfRule type="containsText" dxfId="2025" priority="1285" operator="containsText" text="BAJO">
      <formula>NOT(ISERROR(SEARCH(("BAJO"),(I118))))</formula>
    </cfRule>
  </conditionalFormatting>
  <conditionalFormatting sqref="I118:I124">
    <cfRule type="containsText" dxfId="2024" priority="1286" operator="containsText" text="MEDIO">
      <formula>NOT(ISERROR(SEARCH(("MEDIO"),(I118))))</formula>
    </cfRule>
  </conditionalFormatting>
  <conditionalFormatting sqref="I118:I124">
    <cfRule type="containsText" dxfId="2023" priority="1287" operator="containsText" text="ALTO">
      <formula>NOT(ISERROR(SEARCH(("ALTO"),(I118))))</formula>
    </cfRule>
  </conditionalFormatting>
  <conditionalFormatting sqref="I118:I124">
    <cfRule type="cellIs" dxfId="2022" priority="1288" operator="between">
      <formula>5</formula>
      <formula>9</formula>
    </cfRule>
  </conditionalFormatting>
  <conditionalFormatting sqref="I118:I124">
    <cfRule type="cellIs" dxfId="2021" priority="1289" operator="between">
      <formula>3</formula>
      <formula>4</formula>
    </cfRule>
  </conditionalFormatting>
  <conditionalFormatting sqref="I118:I124">
    <cfRule type="cellIs" dxfId="2020" priority="1290" operator="between">
      <formula>1</formula>
      <formula>2</formula>
    </cfRule>
  </conditionalFormatting>
  <conditionalFormatting sqref="E127:E133">
    <cfRule type="containsText" dxfId="2019" priority="1279" operator="containsText" text="BAJO">
      <formula>NOT(ISERROR(SEARCH(("BAJO"),(E127))))</formula>
    </cfRule>
  </conditionalFormatting>
  <conditionalFormatting sqref="E127:E133">
    <cfRule type="containsText" dxfId="2018" priority="1280" operator="containsText" text="MEDIO">
      <formula>NOT(ISERROR(SEARCH(("MEDIO"),(E127))))</formula>
    </cfRule>
  </conditionalFormatting>
  <conditionalFormatting sqref="E127:E133">
    <cfRule type="containsText" dxfId="2017" priority="1281" operator="containsText" text="ALTO">
      <formula>NOT(ISERROR(SEARCH(("ALTO"),(E127))))</formula>
    </cfRule>
  </conditionalFormatting>
  <conditionalFormatting sqref="E127:E133">
    <cfRule type="cellIs" dxfId="2016" priority="1282" operator="between">
      <formula>5</formula>
      <formula>9</formula>
    </cfRule>
  </conditionalFormatting>
  <conditionalFormatting sqref="E127:E133">
    <cfRule type="cellIs" dxfId="2015" priority="1283" operator="between">
      <formula>3</formula>
      <formula>4</formula>
    </cfRule>
  </conditionalFormatting>
  <conditionalFormatting sqref="E127:E133">
    <cfRule type="cellIs" dxfId="2014" priority="1284" operator="between">
      <formula>1</formula>
      <formula>2</formula>
    </cfRule>
  </conditionalFormatting>
  <conditionalFormatting sqref="I127:I133">
    <cfRule type="containsText" dxfId="2013" priority="1273" operator="containsText" text="BAJO">
      <formula>NOT(ISERROR(SEARCH(("BAJO"),(I127))))</formula>
    </cfRule>
  </conditionalFormatting>
  <conditionalFormatting sqref="I127:I133">
    <cfRule type="containsText" dxfId="2012" priority="1274" operator="containsText" text="MEDIO">
      <formula>NOT(ISERROR(SEARCH(("MEDIO"),(I127))))</formula>
    </cfRule>
  </conditionalFormatting>
  <conditionalFormatting sqref="I127:I133">
    <cfRule type="containsText" dxfId="2011" priority="1275" operator="containsText" text="ALTO">
      <formula>NOT(ISERROR(SEARCH(("ALTO"),(I127))))</formula>
    </cfRule>
  </conditionalFormatting>
  <conditionalFormatting sqref="I127:I133">
    <cfRule type="cellIs" dxfId="2010" priority="1276" operator="between">
      <formula>5</formula>
      <formula>9</formula>
    </cfRule>
  </conditionalFormatting>
  <conditionalFormatting sqref="I127:I133">
    <cfRule type="cellIs" dxfId="2009" priority="1277" operator="between">
      <formula>3</formula>
      <formula>4</formula>
    </cfRule>
  </conditionalFormatting>
  <conditionalFormatting sqref="I127:I133">
    <cfRule type="cellIs" dxfId="2008" priority="1278" operator="between">
      <formula>1</formula>
      <formula>2</formula>
    </cfRule>
  </conditionalFormatting>
  <conditionalFormatting sqref="E136:E142">
    <cfRule type="containsText" dxfId="2007" priority="1267" operator="containsText" text="BAJO">
      <formula>NOT(ISERROR(SEARCH(("BAJO"),(E136))))</formula>
    </cfRule>
  </conditionalFormatting>
  <conditionalFormatting sqref="E136:E142">
    <cfRule type="containsText" dxfId="2006" priority="1268" operator="containsText" text="MEDIO">
      <formula>NOT(ISERROR(SEARCH(("MEDIO"),(E136))))</formula>
    </cfRule>
  </conditionalFormatting>
  <conditionalFormatting sqref="E136:E142">
    <cfRule type="containsText" dxfId="2005" priority="1269" operator="containsText" text="ALTO">
      <formula>NOT(ISERROR(SEARCH(("ALTO"),(E136))))</formula>
    </cfRule>
  </conditionalFormatting>
  <conditionalFormatting sqref="E136:E142">
    <cfRule type="cellIs" dxfId="2004" priority="1270" operator="between">
      <formula>5</formula>
      <formula>9</formula>
    </cfRule>
  </conditionalFormatting>
  <conditionalFormatting sqref="E136:E142">
    <cfRule type="cellIs" dxfId="2003" priority="1271" operator="between">
      <formula>3</formula>
      <formula>4</formula>
    </cfRule>
  </conditionalFormatting>
  <conditionalFormatting sqref="E136:E142">
    <cfRule type="cellIs" dxfId="2002" priority="1272" operator="between">
      <formula>1</formula>
      <formula>2</formula>
    </cfRule>
  </conditionalFormatting>
  <conditionalFormatting sqref="I136:I142">
    <cfRule type="containsText" dxfId="2001" priority="1261" operator="containsText" text="BAJO">
      <formula>NOT(ISERROR(SEARCH(("BAJO"),(I136))))</formula>
    </cfRule>
  </conditionalFormatting>
  <conditionalFormatting sqref="I136:I142">
    <cfRule type="containsText" dxfId="2000" priority="1262" operator="containsText" text="MEDIO">
      <formula>NOT(ISERROR(SEARCH(("MEDIO"),(I136))))</formula>
    </cfRule>
  </conditionalFormatting>
  <conditionalFormatting sqref="I136:I142">
    <cfRule type="containsText" dxfId="1999" priority="1263" operator="containsText" text="ALTO">
      <formula>NOT(ISERROR(SEARCH(("ALTO"),(I136))))</formula>
    </cfRule>
  </conditionalFormatting>
  <conditionalFormatting sqref="I136:I142">
    <cfRule type="cellIs" dxfId="1998" priority="1264" operator="between">
      <formula>5</formula>
      <formula>9</formula>
    </cfRule>
  </conditionalFormatting>
  <conditionalFormatting sqref="I136:I142">
    <cfRule type="cellIs" dxfId="1997" priority="1265" operator="between">
      <formula>3</formula>
      <formula>4</formula>
    </cfRule>
  </conditionalFormatting>
  <conditionalFormatting sqref="I136:I142">
    <cfRule type="cellIs" dxfId="1996" priority="1266" operator="between">
      <formula>1</formula>
      <formula>2</formula>
    </cfRule>
  </conditionalFormatting>
  <conditionalFormatting sqref="E145:E151">
    <cfRule type="containsText" dxfId="1995" priority="1255" operator="containsText" text="BAJO">
      <formula>NOT(ISERROR(SEARCH(("BAJO"),(E145))))</formula>
    </cfRule>
  </conditionalFormatting>
  <conditionalFormatting sqref="E145:E151">
    <cfRule type="containsText" dxfId="1994" priority="1256" operator="containsText" text="MEDIO">
      <formula>NOT(ISERROR(SEARCH(("MEDIO"),(E145))))</formula>
    </cfRule>
  </conditionalFormatting>
  <conditionalFormatting sqref="E145:E151">
    <cfRule type="containsText" dxfId="1993" priority="1257" operator="containsText" text="ALTO">
      <formula>NOT(ISERROR(SEARCH(("ALTO"),(E145))))</formula>
    </cfRule>
  </conditionalFormatting>
  <conditionalFormatting sqref="E145:E151">
    <cfRule type="cellIs" dxfId="1992" priority="1258" operator="between">
      <formula>5</formula>
      <formula>9</formula>
    </cfRule>
  </conditionalFormatting>
  <conditionalFormatting sqref="E145:E151">
    <cfRule type="cellIs" dxfId="1991" priority="1259" operator="between">
      <formula>3</formula>
      <formula>4</formula>
    </cfRule>
  </conditionalFormatting>
  <conditionalFormatting sqref="E145:E151">
    <cfRule type="cellIs" dxfId="1990" priority="1260" operator="between">
      <formula>1</formula>
      <formula>2</formula>
    </cfRule>
  </conditionalFormatting>
  <conditionalFormatting sqref="I145:I151">
    <cfRule type="containsText" dxfId="1989" priority="1249" operator="containsText" text="BAJO">
      <formula>NOT(ISERROR(SEARCH(("BAJO"),(I145))))</formula>
    </cfRule>
  </conditionalFormatting>
  <conditionalFormatting sqref="I145:I151">
    <cfRule type="containsText" dxfId="1988" priority="1250" operator="containsText" text="MEDIO">
      <formula>NOT(ISERROR(SEARCH(("MEDIO"),(I145))))</formula>
    </cfRule>
  </conditionalFormatting>
  <conditionalFormatting sqref="I145:I151">
    <cfRule type="containsText" dxfId="1987" priority="1251" operator="containsText" text="ALTO">
      <formula>NOT(ISERROR(SEARCH(("ALTO"),(I145))))</formula>
    </cfRule>
  </conditionalFormatting>
  <conditionalFormatting sqref="I145:I151">
    <cfRule type="cellIs" dxfId="1986" priority="1252" operator="between">
      <formula>5</formula>
      <formula>9</formula>
    </cfRule>
  </conditionalFormatting>
  <conditionalFormatting sqref="I145:I151">
    <cfRule type="cellIs" dxfId="1985" priority="1253" operator="between">
      <formula>3</formula>
      <formula>4</formula>
    </cfRule>
  </conditionalFormatting>
  <conditionalFormatting sqref="I145:I151">
    <cfRule type="cellIs" dxfId="1984" priority="1254" operator="between">
      <formula>1</formula>
      <formula>2</formula>
    </cfRule>
  </conditionalFormatting>
  <conditionalFormatting sqref="E154:E160">
    <cfRule type="containsText" dxfId="1983" priority="1243" operator="containsText" text="BAJO">
      <formula>NOT(ISERROR(SEARCH(("BAJO"),(E154))))</formula>
    </cfRule>
  </conditionalFormatting>
  <conditionalFormatting sqref="E154:E160">
    <cfRule type="containsText" dxfId="1982" priority="1244" operator="containsText" text="MEDIO">
      <formula>NOT(ISERROR(SEARCH(("MEDIO"),(E154))))</formula>
    </cfRule>
  </conditionalFormatting>
  <conditionalFormatting sqref="E154:E160">
    <cfRule type="containsText" dxfId="1981" priority="1245" operator="containsText" text="ALTO">
      <formula>NOT(ISERROR(SEARCH(("ALTO"),(E154))))</formula>
    </cfRule>
  </conditionalFormatting>
  <conditionalFormatting sqref="E154:E160">
    <cfRule type="cellIs" dxfId="1980" priority="1246" operator="between">
      <formula>5</formula>
      <formula>9</formula>
    </cfRule>
  </conditionalFormatting>
  <conditionalFormatting sqref="E154:E160">
    <cfRule type="cellIs" dxfId="1979" priority="1247" operator="between">
      <formula>3</formula>
      <formula>4</formula>
    </cfRule>
  </conditionalFormatting>
  <conditionalFormatting sqref="E154:E160">
    <cfRule type="cellIs" dxfId="1978" priority="1248" operator="between">
      <formula>1</formula>
      <formula>2</formula>
    </cfRule>
  </conditionalFormatting>
  <conditionalFormatting sqref="I154:I160">
    <cfRule type="containsText" dxfId="1977" priority="1237" operator="containsText" text="BAJO">
      <formula>NOT(ISERROR(SEARCH(("BAJO"),(I154))))</formula>
    </cfRule>
  </conditionalFormatting>
  <conditionalFormatting sqref="I154:I160">
    <cfRule type="containsText" dxfId="1976" priority="1238" operator="containsText" text="MEDIO">
      <formula>NOT(ISERROR(SEARCH(("MEDIO"),(I154))))</formula>
    </cfRule>
  </conditionalFormatting>
  <conditionalFormatting sqref="I154:I160">
    <cfRule type="containsText" dxfId="1975" priority="1239" operator="containsText" text="ALTO">
      <formula>NOT(ISERROR(SEARCH(("ALTO"),(I154))))</formula>
    </cfRule>
  </conditionalFormatting>
  <conditionalFormatting sqref="I154:I160">
    <cfRule type="cellIs" dxfId="1974" priority="1240" operator="between">
      <formula>5</formula>
      <formula>9</formula>
    </cfRule>
  </conditionalFormatting>
  <conditionalFormatting sqref="I154:I160">
    <cfRule type="cellIs" dxfId="1973" priority="1241" operator="between">
      <formula>3</formula>
      <formula>4</formula>
    </cfRule>
  </conditionalFormatting>
  <conditionalFormatting sqref="I154:I160">
    <cfRule type="cellIs" dxfId="1972" priority="1242" operator="between">
      <formula>1</formula>
      <formula>2</formula>
    </cfRule>
  </conditionalFormatting>
  <conditionalFormatting sqref="E163:E169">
    <cfRule type="containsText" dxfId="1971" priority="1231" operator="containsText" text="BAJO">
      <formula>NOT(ISERROR(SEARCH(("BAJO"),(E163))))</formula>
    </cfRule>
  </conditionalFormatting>
  <conditionalFormatting sqref="E163:E169">
    <cfRule type="containsText" dxfId="1970" priority="1232" operator="containsText" text="MEDIO">
      <formula>NOT(ISERROR(SEARCH(("MEDIO"),(E163))))</formula>
    </cfRule>
  </conditionalFormatting>
  <conditionalFormatting sqref="E163:E169">
    <cfRule type="containsText" dxfId="1969" priority="1233" operator="containsText" text="ALTO">
      <formula>NOT(ISERROR(SEARCH(("ALTO"),(E163))))</formula>
    </cfRule>
  </conditionalFormatting>
  <conditionalFormatting sqref="E163:E169">
    <cfRule type="cellIs" dxfId="1968" priority="1234" operator="between">
      <formula>5</formula>
      <formula>9</formula>
    </cfRule>
  </conditionalFormatting>
  <conditionalFormatting sqref="E163:E169">
    <cfRule type="cellIs" dxfId="1967" priority="1235" operator="between">
      <formula>3</formula>
      <formula>4</formula>
    </cfRule>
  </conditionalFormatting>
  <conditionalFormatting sqref="E163:E169">
    <cfRule type="cellIs" dxfId="1966" priority="1236" operator="between">
      <formula>1</formula>
      <formula>2</formula>
    </cfRule>
  </conditionalFormatting>
  <conditionalFormatting sqref="I163:I169">
    <cfRule type="containsText" dxfId="1965" priority="1225" operator="containsText" text="BAJO">
      <formula>NOT(ISERROR(SEARCH(("BAJO"),(I163))))</formula>
    </cfRule>
  </conditionalFormatting>
  <conditionalFormatting sqref="I163:I169">
    <cfRule type="containsText" dxfId="1964" priority="1226" operator="containsText" text="MEDIO">
      <formula>NOT(ISERROR(SEARCH(("MEDIO"),(I163))))</formula>
    </cfRule>
  </conditionalFormatting>
  <conditionalFormatting sqref="I163:I169">
    <cfRule type="containsText" dxfId="1963" priority="1227" operator="containsText" text="ALTO">
      <formula>NOT(ISERROR(SEARCH(("ALTO"),(I163))))</formula>
    </cfRule>
  </conditionalFormatting>
  <conditionalFormatting sqref="I163:I169">
    <cfRule type="cellIs" dxfId="1962" priority="1228" operator="between">
      <formula>5</formula>
      <formula>9</formula>
    </cfRule>
  </conditionalFormatting>
  <conditionalFormatting sqref="I163:I169">
    <cfRule type="cellIs" dxfId="1961" priority="1229" operator="between">
      <formula>3</formula>
      <formula>4</formula>
    </cfRule>
  </conditionalFormatting>
  <conditionalFormatting sqref="I163:I169">
    <cfRule type="cellIs" dxfId="1960" priority="1230" operator="between">
      <formula>1</formula>
      <formula>2</formula>
    </cfRule>
  </conditionalFormatting>
  <conditionalFormatting sqref="E172:E178">
    <cfRule type="containsText" dxfId="1959" priority="1219" operator="containsText" text="BAJO">
      <formula>NOT(ISERROR(SEARCH(("BAJO"),(E172))))</formula>
    </cfRule>
  </conditionalFormatting>
  <conditionalFormatting sqref="E172:E178">
    <cfRule type="containsText" dxfId="1958" priority="1220" operator="containsText" text="MEDIO">
      <formula>NOT(ISERROR(SEARCH(("MEDIO"),(E172))))</formula>
    </cfRule>
  </conditionalFormatting>
  <conditionalFormatting sqref="E172:E178">
    <cfRule type="containsText" dxfId="1957" priority="1221" operator="containsText" text="ALTO">
      <formula>NOT(ISERROR(SEARCH(("ALTO"),(E172))))</formula>
    </cfRule>
  </conditionalFormatting>
  <conditionalFormatting sqref="E172:E178">
    <cfRule type="cellIs" dxfId="1956" priority="1222" operator="between">
      <formula>5</formula>
      <formula>9</formula>
    </cfRule>
  </conditionalFormatting>
  <conditionalFormatting sqref="E172:E178">
    <cfRule type="cellIs" dxfId="1955" priority="1223" operator="between">
      <formula>3</formula>
      <formula>4</formula>
    </cfRule>
  </conditionalFormatting>
  <conditionalFormatting sqref="E172:E178">
    <cfRule type="cellIs" dxfId="1954" priority="1224" operator="between">
      <formula>1</formula>
      <formula>2</formula>
    </cfRule>
  </conditionalFormatting>
  <conditionalFormatting sqref="I172:I178">
    <cfRule type="containsText" dxfId="1953" priority="1213" operator="containsText" text="BAJO">
      <formula>NOT(ISERROR(SEARCH(("BAJO"),(I172))))</formula>
    </cfRule>
  </conditionalFormatting>
  <conditionalFormatting sqref="I172:I178">
    <cfRule type="containsText" dxfId="1952" priority="1214" operator="containsText" text="MEDIO">
      <formula>NOT(ISERROR(SEARCH(("MEDIO"),(I172))))</formula>
    </cfRule>
  </conditionalFormatting>
  <conditionalFormatting sqref="I172:I178">
    <cfRule type="containsText" dxfId="1951" priority="1215" operator="containsText" text="ALTO">
      <formula>NOT(ISERROR(SEARCH(("ALTO"),(I172))))</formula>
    </cfRule>
  </conditionalFormatting>
  <conditionalFormatting sqref="I172:I178">
    <cfRule type="cellIs" dxfId="1950" priority="1216" operator="between">
      <formula>5</formula>
      <formula>9</formula>
    </cfRule>
  </conditionalFormatting>
  <conditionalFormatting sqref="I172:I178">
    <cfRule type="cellIs" dxfId="1949" priority="1217" operator="between">
      <formula>3</formula>
      <formula>4</formula>
    </cfRule>
  </conditionalFormatting>
  <conditionalFormatting sqref="I172:I178">
    <cfRule type="cellIs" dxfId="1948" priority="1218" operator="between">
      <formula>1</formula>
      <formula>2</formula>
    </cfRule>
  </conditionalFormatting>
  <conditionalFormatting sqref="E181:E187">
    <cfRule type="containsText" dxfId="1947" priority="1207" operator="containsText" text="BAJO">
      <formula>NOT(ISERROR(SEARCH(("BAJO"),(E181))))</formula>
    </cfRule>
  </conditionalFormatting>
  <conditionalFormatting sqref="E181:E187">
    <cfRule type="containsText" dxfId="1946" priority="1208" operator="containsText" text="MEDIO">
      <formula>NOT(ISERROR(SEARCH(("MEDIO"),(E181))))</formula>
    </cfRule>
  </conditionalFormatting>
  <conditionalFormatting sqref="E181:E187">
    <cfRule type="containsText" dxfId="1945" priority="1209" operator="containsText" text="ALTO">
      <formula>NOT(ISERROR(SEARCH(("ALTO"),(E181))))</formula>
    </cfRule>
  </conditionalFormatting>
  <conditionalFormatting sqref="E181:E187">
    <cfRule type="cellIs" dxfId="1944" priority="1210" operator="between">
      <formula>5</formula>
      <formula>9</formula>
    </cfRule>
  </conditionalFormatting>
  <conditionalFormatting sqref="E181:E187">
    <cfRule type="cellIs" dxfId="1943" priority="1211" operator="between">
      <formula>3</formula>
      <formula>4</formula>
    </cfRule>
  </conditionalFormatting>
  <conditionalFormatting sqref="E181:E187">
    <cfRule type="cellIs" dxfId="1942" priority="1212" operator="between">
      <formula>1</formula>
      <formula>2</formula>
    </cfRule>
  </conditionalFormatting>
  <conditionalFormatting sqref="I181:I187">
    <cfRule type="containsText" dxfId="1941" priority="1201" operator="containsText" text="BAJO">
      <formula>NOT(ISERROR(SEARCH(("BAJO"),(I181))))</formula>
    </cfRule>
  </conditionalFormatting>
  <conditionalFormatting sqref="I181:I187">
    <cfRule type="containsText" dxfId="1940" priority="1202" operator="containsText" text="MEDIO">
      <formula>NOT(ISERROR(SEARCH(("MEDIO"),(I181))))</formula>
    </cfRule>
  </conditionalFormatting>
  <conditionalFormatting sqref="I181:I187">
    <cfRule type="containsText" dxfId="1939" priority="1203" operator="containsText" text="ALTO">
      <formula>NOT(ISERROR(SEARCH(("ALTO"),(I181))))</formula>
    </cfRule>
  </conditionalFormatting>
  <conditionalFormatting sqref="I181:I187">
    <cfRule type="cellIs" dxfId="1938" priority="1204" operator="between">
      <formula>5</formula>
      <formula>9</formula>
    </cfRule>
  </conditionalFormatting>
  <conditionalFormatting sqref="I181:I187">
    <cfRule type="cellIs" dxfId="1937" priority="1205" operator="between">
      <formula>3</formula>
      <formula>4</formula>
    </cfRule>
  </conditionalFormatting>
  <conditionalFormatting sqref="I181:I187">
    <cfRule type="cellIs" dxfId="1936" priority="1206" operator="between">
      <formula>1</formula>
      <formula>2</formula>
    </cfRule>
  </conditionalFormatting>
  <conditionalFormatting sqref="E190:E196">
    <cfRule type="containsText" dxfId="1935" priority="1195" operator="containsText" text="BAJO">
      <formula>NOT(ISERROR(SEARCH(("BAJO"),(E190))))</formula>
    </cfRule>
  </conditionalFormatting>
  <conditionalFormatting sqref="E190:E196">
    <cfRule type="containsText" dxfId="1934" priority="1196" operator="containsText" text="MEDIO">
      <formula>NOT(ISERROR(SEARCH(("MEDIO"),(E190))))</formula>
    </cfRule>
  </conditionalFormatting>
  <conditionalFormatting sqref="E190:E196">
    <cfRule type="containsText" dxfId="1933" priority="1197" operator="containsText" text="ALTO">
      <formula>NOT(ISERROR(SEARCH(("ALTO"),(E190))))</formula>
    </cfRule>
  </conditionalFormatting>
  <conditionalFormatting sqref="E190:E196">
    <cfRule type="cellIs" dxfId="1932" priority="1198" operator="between">
      <formula>5</formula>
      <formula>9</formula>
    </cfRule>
  </conditionalFormatting>
  <conditionalFormatting sqref="E190:E196">
    <cfRule type="cellIs" dxfId="1931" priority="1199" operator="between">
      <formula>3</formula>
      <formula>4</formula>
    </cfRule>
  </conditionalFormatting>
  <conditionalFormatting sqref="E190:E196">
    <cfRule type="cellIs" dxfId="1930" priority="1200" operator="between">
      <formula>1</formula>
      <formula>2</formula>
    </cfRule>
  </conditionalFormatting>
  <conditionalFormatting sqref="I190:I196">
    <cfRule type="containsText" dxfId="1929" priority="1189" operator="containsText" text="BAJO">
      <formula>NOT(ISERROR(SEARCH(("BAJO"),(I190))))</formula>
    </cfRule>
  </conditionalFormatting>
  <conditionalFormatting sqref="I190:I196">
    <cfRule type="containsText" dxfId="1928" priority="1190" operator="containsText" text="MEDIO">
      <formula>NOT(ISERROR(SEARCH(("MEDIO"),(I190))))</formula>
    </cfRule>
  </conditionalFormatting>
  <conditionalFormatting sqref="I190:I196">
    <cfRule type="containsText" dxfId="1927" priority="1191" operator="containsText" text="ALTO">
      <formula>NOT(ISERROR(SEARCH(("ALTO"),(I190))))</formula>
    </cfRule>
  </conditionalFormatting>
  <conditionalFormatting sqref="I190:I196">
    <cfRule type="cellIs" dxfId="1926" priority="1192" operator="between">
      <formula>5</formula>
      <formula>9</formula>
    </cfRule>
  </conditionalFormatting>
  <conditionalFormatting sqref="I190:I196">
    <cfRule type="cellIs" dxfId="1925" priority="1193" operator="between">
      <formula>3</formula>
      <formula>4</formula>
    </cfRule>
  </conditionalFormatting>
  <conditionalFormatting sqref="I190:I196">
    <cfRule type="cellIs" dxfId="1924" priority="1194" operator="between">
      <formula>1</formula>
      <formula>2</formula>
    </cfRule>
  </conditionalFormatting>
  <conditionalFormatting sqref="E199:E205">
    <cfRule type="containsText" dxfId="1923" priority="1183" operator="containsText" text="BAJO">
      <formula>NOT(ISERROR(SEARCH(("BAJO"),(E199))))</formula>
    </cfRule>
  </conditionalFormatting>
  <conditionalFormatting sqref="E199:E205">
    <cfRule type="containsText" dxfId="1922" priority="1184" operator="containsText" text="MEDIO">
      <formula>NOT(ISERROR(SEARCH(("MEDIO"),(E199))))</formula>
    </cfRule>
  </conditionalFormatting>
  <conditionalFormatting sqref="E199:E205">
    <cfRule type="containsText" dxfId="1921" priority="1185" operator="containsText" text="ALTO">
      <formula>NOT(ISERROR(SEARCH(("ALTO"),(E199))))</formula>
    </cfRule>
  </conditionalFormatting>
  <conditionalFormatting sqref="E199:E205">
    <cfRule type="cellIs" dxfId="1920" priority="1186" operator="between">
      <formula>5</formula>
      <formula>9</formula>
    </cfRule>
  </conditionalFormatting>
  <conditionalFormatting sqref="E199:E205">
    <cfRule type="cellIs" dxfId="1919" priority="1187" operator="between">
      <formula>3</formula>
      <formula>4</formula>
    </cfRule>
  </conditionalFormatting>
  <conditionalFormatting sqref="E199:E205">
    <cfRule type="cellIs" dxfId="1918" priority="1188" operator="between">
      <formula>1</formula>
      <formula>2</formula>
    </cfRule>
  </conditionalFormatting>
  <conditionalFormatting sqref="I199:I205">
    <cfRule type="containsText" dxfId="1917" priority="1177" operator="containsText" text="BAJO">
      <formula>NOT(ISERROR(SEARCH(("BAJO"),(I199))))</formula>
    </cfRule>
  </conditionalFormatting>
  <conditionalFormatting sqref="I199:I205">
    <cfRule type="containsText" dxfId="1916" priority="1178" operator="containsText" text="MEDIO">
      <formula>NOT(ISERROR(SEARCH(("MEDIO"),(I199))))</formula>
    </cfRule>
  </conditionalFormatting>
  <conditionalFormatting sqref="I199:I205">
    <cfRule type="containsText" dxfId="1915" priority="1179" operator="containsText" text="ALTO">
      <formula>NOT(ISERROR(SEARCH(("ALTO"),(I199))))</formula>
    </cfRule>
  </conditionalFormatting>
  <conditionalFormatting sqref="I199:I205">
    <cfRule type="cellIs" dxfId="1914" priority="1180" operator="between">
      <formula>5</formula>
      <formula>9</formula>
    </cfRule>
  </conditionalFormatting>
  <conditionalFormatting sqref="I199:I205">
    <cfRule type="cellIs" dxfId="1913" priority="1181" operator="between">
      <formula>3</formula>
      <formula>4</formula>
    </cfRule>
  </conditionalFormatting>
  <conditionalFormatting sqref="I199:I205">
    <cfRule type="cellIs" dxfId="1912" priority="1182" operator="between">
      <formula>1</formula>
      <formula>2</formula>
    </cfRule>
  </conditionalFormatting>
  <conditionalFormatting sqref="E208:E214">
    <cfRule type="containsText" dxfId="1911" priority="1171" operator="containsText" text="BAJO">
      <formula>NOT(ISERROR(SEARCH(("BAJO"),(E208))))</formula>
    </cfRule>
  </conditionalFormatting>
  <conditionalFormatting sqref="E208:E214">
    <cfRule type="containsText" dxfId="1910" priority="1172" operator="containsText" text="MEDIO">
      <formula>NOT(ISERROR(SEARCH(("MEDIO"),(E208))))</formula>
    </cfRule>
  </conditionalFormatting>
  <conditionalFormatting sqref="E208:E214">
    <cfRule type="containsText" dxfId="1909" priority="1173" operator="containsText" text="ALTO">
      <formula>NOT(ISERROR(SEARCH(("ALTO"),(E208))))</formula>
    </cfRule>
  </conditionalFormatting>
  <conditionalFormatting sqref="E208:E214">
    <cfRule type="cellIs" dxfId="1908" priority="1174" operator="between">
      <formula>5</formula>
      <formula>9</formula>
    </cfRule>
  </conditionalFormatting>
  <conditionalFormatting sqref="E208:E214">
    <cfRule type="cellIs" dxfId="1907" priority="1175" operator="between">
      <formula>3</formula>
      <formula>4</formula>
    </cfRule>
  </conditionalFormatting>
  <conditionalFormatting sqref="E208:E214">
    <cfRule type="cellIs" dxfId="1906" priority="1176" operator="between">
      <formula>1</formula>
      <formula>2</formula>
    </cfRule>
  </conditionalFormatting>
  <conditionalFormatting sqref="I208:I214">
    <cfRule type="containsText" dxfId="1905" priority="1165" operator="containsText" text="BAJO">
      <formula>NOT(ISERROR(SEARCH(("BAJO"),(I208))))</formula>
    </cfRule>
  </conditionalFormatting>
  <conditionalFormatting sqref="I208:I214">
    <cfRule type="containsText" dxfId="1904" priority="1166" operator="containsText" text="MEDIO">
      <formula>NOT(ISERROR(SEARCH(("MEDIO"),(I208))))</formula>
    </cfRule>
  </conditionalFormatting>
  <conditionalFormatting sqref="I208:I214">
    <cfRule type="containsText" dxfId="1903" priority="1167" operator="containsText" text="ALTO">
      <formula>NOT(ISERROR(SEARCH(("ALTO"),(I208))))</formula>
    </cfRule>
  </conditionalFormatting>
  <conditionalFormatting sqref="I208:I214">
    <cfRule type="cellIs" dxfId="1902" priority="1168" operator="between">
      <formula>5</formula>
      <formula>9</formula>
    </cfRule>
  </conditionalFormatting>
  <conditionalFormatting sqref="I208:I214">
    <cfRule type="cellIs" dxfId="1901" priority="1169" operator="between">
      <formula>3</formula>
      <formula>4</formula>
    </cfRule>
  </conditionalFormatting>
  <conditionalFormatting sqref="I208:I214">
    <cfRule type="cellIs" dxfId="1900" priority="1170" operator="between">
      <formula>1</formula>
      <formula>2</formula>
    </cfRule>
  </conditionalFormatting>
  <conditionalFormatting sqref="E217:E223">
    <cfRule type="containsText" dxfId="1899" priority="1159" operator="containsText" text="BAJO">
      <formula>NOT(ISERROR(SEARCH(("BAJO"),(E217))))</formula>
    </cfRule>
  </conditionalFormatting>
  <conditionalFormatting sqref="E217:E223">
    <cfRule type="containsText" dxfId="1898" priority="1160" operator="containsText" text="MEDIO">
      <formula>NOT(ISERROR(SEARCH(("MEDIO"),(E217))))</formula>
    </cfRule>
  </conditionalFormatting>
  <conditionalFormatting sqref="E217:E223">
    <cfRule type="containsText" dxfId="1897" priority="1161" operator="containsText" text="ALTO">
      <formula>NOT(ISERROR(SEARCH(("ALTO"),(E217))))</formula>
    </cfRule>
  </conditionalFormatting>
  <conditionalFormatting sqref="E217:E223">
    <cfRule type="cellIs" dxfId="1896" priority="1162" operator="between">
      <formula>5</formula>
      <formula>9</formula>
    </cfRule>
  </conditionalFormatting>
  <conditionalFormatting sqref="E217:E223">
    <cfRule type="cellIs" dxfId="1895" priority="1163" operator="between">
      <formula>3</formula>
      <formula>4</formula>
    </cfRule>
  </conditionalFormatting>
  <conditionalFormatting sqref="E217:E223">
    <cfRule type="cellIs" dxfId="1894" priority="1164" operator="between">
      <formula>1</formula>
      <formula>2</formula>
    </cfRule>
  </conditionalFormatting>
  <conditionalFormatting sqref="I217:I223">
    <cfRule type="containsText" dxfId="1893" priority="1153" operator="containsText" text="BAJO">
      <formula>NOT(ISERROR(SEARCH(("BAJO"),(I217))))</formula>
    </cfRule>
  </conditionalFormatting>
  <conditionalFormatting sqref="I217:I223">
    <cfRule type="containsText" dxfId="1892" priority="1154" operator="containsText" text="MEDIO">
      <formula>NOT(ISERROR(SEARCH(("MEDIO"),(I217))))</formula>
    </cfRule>
  </conditionalFormatting>
  <conditionalFormatting sqref="I217:I223">
    <cfRule type="containsText" dxfId="1891" priority="1155" operator="containsText" text="ALTO">
      <formula>NOT(ISERROR(SEARCH(("ALTO"),(I217))))</formula>
    </cfRule>
  </conditionalFormatting>
  <conditionalFormatting sqref="I217:I223">
    <cfRule type="cellIs" dxfId="1890" priority="1156" operator="between">
      <formula>5</formula>
      <formula>9</formula>
    </cfRule>
  </conditionalFormatting>
  <conditionalFormatting sqref="I217:I223">
    <cfRule type="cellIs" dxfId="1889" priority="1157" operator="between">
      <formula>3</formula>
      <formula>4</formula>
    </cfRule>
  </conditionalFormatting>
  <conditionalFormatting sqref="I217:I223">
    <cfRule type="cellIs" dxfId="1888" priority="1158" operator="between">
      <formula>1</formula>
      <formula>2</formula>
    </cfRule>
  </conditionalFormatting>
  <conditionalFormatting sqref="E226:E232">
    <cfRule type="containsText" dxfId="1887" priority="1147" operator="containsText" text="BAJO">
      <formula>NOT(ISERROR(SEARCH(("BAJO"),(E226))))</formula>
    </cfRule>
  </conditionalFormatting>
  <conditionalFormatting sqref="E226:E232">
    <cfRule type="containsText" dxfId="1886" priority="1148" operator="containsText" text="MEDIO">
      <formula>NOT(ISERROR(SEARCH(("MEDIO"),(E226))))</formula>
    </cfRule>
  </conditionalFormatting>
  <conditionalFormatting sqref="E226:E232">
    <cfRule type="containsText" dxfId="1885" priority="1149" operator="containsText" text="ALTO">
      <formula>NOT(ISERROR(SEARCH(("ALTO"),(E226))))</formula>
    </cfRule>
  </conditionalFormatting>
  <conditionalFormatting sqref="E226:E232">
    <cfRule type="cellIs" dxfId="1884" priority="1150" operator="between">
      <formula>5</formula>
      <formula>9</formula>
    </cfRule>
  </conditionalFormatting>
  <conditionalFormatting sqref="E226:E232">
    <cfRule type="cellIs" dxfId="1883" priority="1151" operator="between">
      <formula>3</formula>
      <formula>4</formula>
    </cfRule>
  </conditionalFormatting>
  <conditionalFormatting sqref="E226:E232">
    <cfRule type="cellIs" dxfId="1882" priority="1152" operator="between">
      <formula>1</formula>
      <formula>2</formula>
    </cfRule>
  </conditionalFormatting>
  <conditionalFormatting sqref="I226:I232">
    <cfRule type="containsText" dxfId="1881" priority="1141" operator="containsText" text="BAJO">
      <formula>NOT(ISERROR(SEARCH(("BAJO"),(I226))))</formula>
    </cfRule>
  </conditionalFormatting>
  <conditionalFormatting sqref="I226:I232">
    <cfRule type="containsText" dxfId="1880" priority="1142" operator="containsText" text="MEDIO">
      <formula>NOT(ISERROR(SEARCH(("MEDIO"),(I226))))</formula>
    </cfRule>
  </conditionalFormatting>
  <conditionalFormatting sqref="I226:I232">
    <cfRule type="containsText" dxfId="1879" priority="1143" operator="containsText" text="ALTO">
      <formula>NOT(ISERROR(SEARCH(("ALTO"),(I226))))</formula>
    </cfRule>
  </conditionalFormatting>
  <conditionalFormatting sqref="I226:I232">
    <cfRule type="cellIs" dxfId="1878" priority="1144" operator="between">
      <formula>5</formula>
      <formula>9</formula>
    </cfRule>
  </conditionalFormatting>
  <conditionalFormatting sqref="I226:I232">
    <cfRule type="cellIs" dxfId="1877" priority="1145" operator="between">
      <formula>3</formula>
      <formula>4</formula>
    </cfRule>
  </conditionalFormatting>
  <conditionalFormatting sqref="I226:I232">
    <cfRule type="cellIs" dxfId="1876" priority="1146" operator="between">
      <formula>1</formula>
      <formula>2</formula>
    </cfRule>
  </conditionalFormatting>
  <conditionalFormatting sqref="E235:E241">
    <cfRule type="containsText" dxfId="1875" priority="1135" operator="containsText" text="BAJO">
      <formula>NOT(ISERROR(SEARCH(("BAJO"),(E235))))</formula>
    </cfRule>
  </conditionalFormatting>
  <conditionalFormatting sqref="E235:E241">
    <cfRule type="containsText" dxfId="1874" priority="1136" operator="containsText" text="MEDIO">
      <formula>NOT(ISERROR(SEARCH(("MEDIO"),(E235))))</formula>
    </cfRule>
  </conditionalFormatting>
  <conditionalFormatting sqref="E235:E241">
    <cfRule type="containsText" dxfId="1873" priority="1137" operator="containsText" text="ALTO">
      <formula>NOT(ISERROR(SEARCH(("ALTO"),(E235))))</formula>
    </cfRule>
  </conditionalFormatting>
  <conditionalFormatting sqref="E235:E241">
    <cfRule type="cellIs" dxfId="1872" priority="1138" operator="between">
      <formula>5</formula>
      <formula>9</formula>
    </cfRule>
  </conditionalFormatting>
  <conditionalFormatting sqref="E235:E241">
    <cfRule type="cellIs" dxfId="1871" priority="1139" operator="between">
      <formula>3</formula>
      <formula>4</formula>
    </cfRule>
  </conditionalFormatting>
  <conditionalFormatting sqref="E235:E241">
    <cfRule type="cellIs" dxfId="1870" priority="1140" operator="between">
      <formula>1</formula>
      <formula>2</formula>
    </cfRule>
  </conditionalFormatting>
  <conditionalFormatting sqref="I235:I241">
    <cfRule type="containsText" dxfId="1869" priority="1129" operator="containsText" text="BAJO">
      <formula>NOT(ISERROR(SEARCH(("BAJO"),(I235))))</formula>
    </cfRule>
  </conditionalFormatting>
  <conditionalFormatting sqref="I235:I241">
    <cfRule type="containsText" dxfId="1868" priority="1130" operator="containsText" text="MEDIO">
      <formula>NOT(ISERROR(SEARCH(("MEDIO"),(I235))))</formula>
    </cfRule>
  </conditionalFormatting>
  <conditionalFormatting sqref="I235:I241">
    <cfRule type="containsText" dxfId="1867" priority="1131" operator="containsText" text="ALTO">
      <formula>NOT(ISERROR(SEARCH(("ALTO"),(I235))))</formula>
    </cfRule>
  </conditionalFormatting>
  <conditionalFormatting sqref="I235:I241">
    <cfRule type="cellIs" dxfId="1866" priority="1132" operator="between">
      <formula>5</formula>
      <formula>9</formula>
    </cfRule>
  </conditionalFormatting>
  <conditionalFormatting sqref="I235:I241">
    <cfRule type="cellIs" dxfId="1865" priority="1133" operator="between">
      <formula>3</formula>
      <formula>4</formula>
    </cfRule>
  </conditionalFormatting>
  <conditionalFormatting sqref="I235:I241">
    <cfRule type="cellIs" dxfId="1864" priority="1134" operator="between">
      <formula>1</formula>
      <formula>2</formula>
    </cfRule>
  </conditionalFormatting>
  <conditionalFormatting sqref="E244:E250">
    <cfRule type="containsText" dxfId="1863" priority="1123" operator="containsText" text="BAJO">
      <formula>NOT(ISERROR(SEARCH(("BAJO"),(E244))))</formula>
    </cfRule>
  </conditionalFormatting>
  <conditionalFormatting sqref="E244:E250">
    <cfRule type="containsText" dxfId="1862" priority="1124" operator="containsText" text="MEDIO">
      <formula>NOT(ISERROR(SEARCH(("MEDIO"),(E244))))</formula>
    </cfRule>
  </conditionalFormatting>
  <conditionalFormatting sqref="E244:E250">
    <cfRule type="containsText" dxfId="1861" priority="1125" operator="containsText" text="ALTO">
      <formula>NOT(ISERROR(SEARCH(("ALTO"),(E244))))</formula>
    </cfRule>
  </conditionalFormatting>
  <conditionalFormatting sqref="E244:E250">
    <cfRule type="cellIs" dxfId="1860" priority="1126" operator="between">
      <formula>5</formula>
      <formula>9</formula>
    </cfRule>
  </conditionalFormatting>
  <conditionalFormatting sqref="E244:E250">
    <cfRule type="cellIs" dxfId="1859" priority="1127" operator="between">
      <formula>3</formula>
      <formula>4</formula>
    </cfRule>
  </conditionalFormatting>
  <conditionalFormatting sqref="E244:E250">
    <cfRule type="cellIs" dxfId="1858" priority="1128" operator="between">
      <formula>1</formula>
      <formula>2</formula>
    </cfRule>
  </conditionalFormatting>
  <conditionalFormatting sqref="I244:I250">
    <cfRule type="containsText" dxfId="1857" priority="1117" operator="containsText" text="BAJO">
      <formula>NOT(ISERROR(SEARCH(("BAJO"),(I244))))</formula>
    </cfRule>
  </conditionalFormatting>
  <conditionalFormatting sqref="I244:I250">
    <cfRule type="containsText" dxfId="1856" priority="1118" operator="containsText" text="MEDIO">
      <formula>NOT(ISERROR(SEARCH(("MEDIO"),(I244))))</formula>
    </cfRule>
  </conditionalFormatting>
  <conditionalFormatting sqref="I244:I250">
    <cfRule type="containsText" dxfId="1855" priority="1119" operator="containsText" text="ALTO">
      <formula>NOT(ISERROR(SEARCH(("ALTO"),(I244))))</formula>
    </cfRule>
  </conditionalFormatting>
  <conditionalFormatting sqref="I244:I250">
    <cfRule type="cellIs" dxfId="1854" priority="1120" operator="between">
      <formula>5</formula>
      <formula>9</formula>
    </cfRule>
  </conditionalFormatting>
  <conditionalFormatting sqref="I244:I250">
    <cfRule type="cellIs" dxfId="1853" priority="1121" operator="between">
      <formula>3</formula>
      <formula>4</formula>
    </cfRule>
  </conditionalFormatting>
  <conditionalFormatting sqref="I244:I250">
    <cfRule type="cellIs" dxfId="1852" priority="1122" operator="between">
      <formula>1</formula>
      <formula>2</formula>
    </cfRule>
  </conditionalFormatting>
  <conditionalFormatting sqref="E253:E259">
    <cfRule type="containsText" dxfId="1851" priority="1111" operator="containsText" text="BAJO">
      <formula>NOT(ISERROR(SEARCH(("BAJO"),(E253))))</formula>
    </cfRule>
  </conditionalFormatting>
  <conditionalFormatting sqref="E253:E259">
    <cfRule type="containsText" dxfId="1850" priority="1112" operator="containsText" text="MEDIO">
      <formula>NOT(ISERROR(SEARCH(("MEDIO"),(E253))))</formula>
    </cfRule>
  </conditionalFormatting>
  <conditionalFormatting sqref="E253:E259">
    <cfRule type="containsText" dxfId="1849" priority="1113" operator="containsText" text="ALTO">
      <formula>NOT(ISERROR(SEARCH(("ALTO"),(E253))))</formula>
    </cfRule>
  </conditionalFormatting>
  <conditionalFormatting sqref="E253:E259">
    <cfRule type="cellIs" dxfId="1848" priority="1114" operator="between">
      <formula>5</formula>
      <formula>9</formula>
    </cfRule>
  </conditionalFormatting>
  <conditionalFormatting sqref="E253:E259">
    <cfRule type="cellIs" dxfId="1847" priority="1115" operator="between">
      <formula>3</formula>
      <formula>4</formula>
    </cfRule>
  </conditionalFormatting>
  <conditionalFormatting sqref="E253:E259">
    <cfRule type="cellIs" dxfId="1846" priority="1116" operator="between">
      <formula>1</formula>
      <formula>2</formula>
    </cfRule>
  </conditionalFormatting>
  <conditionalFormatting sqref="I253:I259">
    <cfRule type="containsText" dxfId="1845" priority="1105" operator="containsText" text="BAJO">
      <formula>NOT(ISERROR(SEARCH(("BAJO"),(I253))))</formula>
    </cfRule>
  </conditionalFormatting>
  <conditionalFormatting sqref="I253:I259">
    <cfRule type="containsText" dxfId="1844" priority="1106" operator="containsText" text="MEDIO">
      <formula>NOT(ISERROR(SEARCH(("MEDIO"),(I253))))</formula>
    </cfRule>
  </conditionalFormatting>
  <conditionalFormatting sqref="I253:I259">
    <cfRule type="containsText" dxfId="1843" priority="1107" operator="containsText" text="ALTO">
      <formula>NOT(ISERROR(SEARCH(("ALTO"),(I253))))</formula>
    </cfRule>
  </conditionalFormatting>
  <conditionalFormatting sqref="I253:I259">
    <cfRule type="cellIs" dxfId="1842" priority="1108" operator="between">
      <formula>5</formula>
      <formula>9</formula>
    </cfRule>
  </conditionalFormatting>
  <conditionalFormatting sqref="I253:I259">
    <cfRule type="cellIs" dxfId="1841" priority="1109" operator="between">
      <formula>3</formula>
      <formula>4</formula>
    </cfRule>
  </conditionalFormatting>
  <conditionalFormatting sqref="I253:I259">
    <cfRule type="cellIs" dxfId="1840" priority="1110" operator="between">
      <formula>1</formula>
      <formula>2</formula>
    </cfRule>
  </conditionalFormatting>
  <conditionalFormatting sqref="E262:E268">
    <cfRule type="containsText" dxfId="1839" priority="1099" operator="containsText" text="BAJO">
      <formula>NOT(ISERROR(SEARCH(("BAJO"),(E262))))</formula>
    </cfRule>
  </conditionalFormatting>
  <conditionalFormatting sqref="E262:E268">
    <cfRule type="containsText" dxfId="1838" priority="1100" operator="containsText" text="MEDIO">
      <formula>NOT(ISERROR(SEARCH(("MEDIO"),(E262))))</formula>
    </cfRule>
  </conditionalFormatting>
  <conditionalFormatting sqref="E262:E268">
    <cfRule type="containsText" dxfId="1837" priority="1101" operator="containsText" text="ALTO">
      <formula>NOT(ISERROR(SEARCH(("ALTO"),(E262))))</formula>
    </cfRule>
  </conditionalFormatting>
  <conditionalFormatting sqref="E262:E268">
    <cfRule type="cellIs" dxfId="1836" priority="1102" operator="between">
      <formula>5</formula>
      <formula>9</formula>
    </cfRule>
  </conditionalFormatting>
  <conditionalFormatting sqref="E262:E268">
    <cfRule type="cellIs" dxfId="1835" priority="1103" operator="between">
      <formula>3</formula>
      <formula>4</formula>
    </cfRule>
  </conditionalFormatting>
  <conditionalFormatting sqref="E262:E268">
    <cfRule type="cellIs" dxfId="1834" priority="1104" operator="between">
      <formula>1</formula>
      <formula>2</formula>
    </cfRule>
  </conditionalFormatting>
  <conditionalFormatting sqref="I262:I268">
    <cfRule type="containsText" dxfId="1833" priority="1093" operator="containsText" text="BAJO">
      <formula>NOT(ISERROR(SEARCH(("BAJO"),(I262))))</formula>
    </cfRule>
  </conditionalFormatting>
  <conditionalFormatting sqref="I262:I268">
    <cfRule type="containsText" dxfId="1832" priority="1094" operator="containsText" text="MEDIO">
      <formula>NOT(ISERROR(SEARCH(("MEDIO"),(I262))))</formula>
    </cfRule>
  </conditionalFormatting>
  <conditionalFormatting sqref="I262:I268">
    <cfRule type="containsText" dxfId="1831" priority="1095" operator="containsText" text="ALTO">
      <formula>NOT(ISERROR(SEARCH(("ALTO"),(I262))))</formula>
    </cfRule>
  </conditionalFormatting>
  <conditionalFormatting sqref="I262:I268">
    <cfRule type="cellIs" dxfId="1830" priority="1096" operator="between">
      <formula>5</formula>
      <formula>9</formula>
    </cfRule>
  </conditionalFormatting>
  <conditionalFormatting sqref="I262:I268">
    <cfRule type="cellIs" dxfId="1829" priority="1097" operator="between">
      <formula>3</formula>
      <formula>4</formula>
    </cfRule>
  </conditionalFormatting>
  <conditionalFormatting sqref="I262:I268">
    <cfRule type="cellIs" dxfId="1828" priority="1098" operator="between">
      <formula>1</formula>
      <formula>2</formula>
    </cfRule>
  </conditionalFormatting>
  <conditionalFormatting sqref="E271:E277">
    <cfRule type="containsText" dxfId="1827" priority="1087" operator="containsText" text="BAJO">
      <formula>NOT(ISERROR(SEARCH(("BAJO"),(E271))))</formula>
    </cfRule>
  </conditionalFormatting>
  <conditionalFormatting sqref="E271:E277">
    <cfRule type="containsText" dxfId="1826" priority="1088" operator="containsText" text="MEDIO">
      <formula>NOT(ISERROR(SEARCH(("MEDIO"),(E271))))</formula>
    </cfRule>
  </conditionalFormatting>
  <conditionalFormatting sqref="E271:E277">
    <cfRule type="containsText" dxfId="1825" priority="1089" operator="containsText" text="ALTO">
      <formula>NOT(ISERROR(SEARCH(("ALTO"),(E271))))</formula>
    </cfRule>
  </conditionalFormatting>
  <conditionalFormatting sqref="E271:E277">
    <cfRule type="cellIs" dxfId="1824" priority="1090" operator="between">
      <formula>5</formula>
      <formula>9</formula>
    </cfRule>
  </conditionalFormatting>
  <conditionalFormatting sqref="E271:E277">
    <cfRule type="cellIs" dxfId="1823" priority="1091" operator="between">
      <formula>3</formula>
      <formula>4</formula>
    </cfRule>
  </conditionalFormatting>
  <conditionalFormatting sqref="E271:E277">
    <cfRule type="cellIs" dxfId="1822" priority="1092" operator="between">
      <formula>1</formula>
      <formula>2</formula>
    </cfRule>
  </conditionalFormatting>
  <conditionalFormatting sqref="I271:I277">
    <cfRule type="containsText" dxfId="1821" priority="1081" operator="containsText" text="BAJO">
      <formula>NOT(ISERROR(SEARCH(("BAJO"),(I271))))</formula>
    </cfRule>
  </conditionalFormatting>
  <conditionalFormatting sqref="I271:I277">
    <cfRule type="containsText" dxfId="1820" priority="1082" operator="containsText" text="MEDIO">
      <formula>NOT(ISERROR(SEARCH(("MEDIO"),(I271))))</formula>
    </cfRule>
  </conditionalFormatting>
  <conditionalFormatting sqref="I271:I277">
    <cfRule type="containsText" dxfId="1819" priority="1083" operator="containsText" text="ALTO">
      <formula>NOT(ISERROR(SEARCH(("ALTO"),(I271))))</formula>
    </cfRule>
  </conditionalFormatting>
  <conditionalFormatting sqref="I271:I277">
    <cfRule type="cellIs" dxfId="1818" priority="1084" operator="between">
      <formula>5</formula>
      <formula>9</formula>
    </cfRule>
  </conditionalFormatting>
  <conditionalFormatting sqref="I271:I277">
    <cfRule type="cellIs" dxfId="1817" priority="1085" operator="between">
      <formula>3</formula>
      <formula>4</formula>
    </cfRule>
  </conditionalFormatting>
  <conditionalFormatting sqref="I271:I277">
    <cfRule type="cellIs" dxfId="1816" priority="1086" operator="between">
      <formula>1</formula>
      <formula>2</formula>
    </cfRule>
  </conditionalFormatting>
  <conditionalFormatting sqref="E280:E286">
    <cfRule type="containsText" dxfId="1815" priority="1075" operator="containsText" text="BAJO">
      <formula>NOT(ISERROR(SEARCH(("BAJO"),(E280))))</formula>
    </cfRule>
  </conditionalFormatting>
  <conditionalFormatting sqref="E280:E286">
    <cfRule type="containsText" dxfId="1814" priority="1076" operator="containsText" text="MEDIO">
      <formula>NOT(ISERROR(SEARCH(("MEDIO"),(E280))))</formula>
    </cfRule>
  </conditionalFormatting>
  <conditionalFormatting sqref="E280:E286">
    <cfRule type="containsText" dxfId="1813" priority="1077" operator="containsText" text="ALTO">
      <formula>NOT(ISERROR(SEARCH(("ALTO"),(E280))))</formula>
    </cfRule>
  </conditionalFormatting>
  <conditionalFormatting sqref="E280:E286">
    <cfRule type="cellIs" dxfId="1812" priority="1078" operator="between">
      <formula>5</formula>
      <formula>9</formula>
    </cfRule>
  </conditionalFormatting>
  <conditionalFormatting sqref="E280:E286">
    <cfRule type="cellIs" dxfId="1811" priority="1079" operator="between">
      <formula>3</formula>
      <formula>4</formula>
    </cfRule>
  </conditionalFormatting>
  <conditionalFormatting sqref="E280:E286">
    <cfRule type="cellIs" dxfId="1810" priority="1080" operator="between">
      <formula>1</formula>
      <formula>2</formula>
    </cfRule>
  </conditionalFormatting>
  <conditionalFormatting sqref="I280:I286">
    <cfRule type="containsText" dxfId="1809" priority="1069" operator="containsText" text="BAJO">
      <formula>NOT(ISERROR(SEARCH(("BAJO"),(I280))))</formula>
    </cfRule>
  </conditionalFormatting>
  <conditionalFormatting sqref="I280:I286">
    <cfRule type="containsText" dxfId="1808" priority="1070" operator="containsText" text="MEDIO">
      <formula>NOT(ISERROR(SEARCH(("MEDIO"),(I280))))</formula>
    </cfRule>
  </conditionalFormatting>
  <conditionalFormatting sqref="I280:I286">
    <cfRule type="containsText" dxfId="1807" priority="1071" operator="containsText" text="ALTO">
      <formula>NOT(ISERROR(SEARCH(("ALTO"),(I280))))</formula>
    </cfRule>
  </conditionalFormatting>
  <conditionalFormatting sqref="I280:I286">
    <cfRule type="cellIs" dxfId="1806" priority="1072" operator="between">
      <formula>5</formula>
      <formula>9</formula>
    </cfRule>
  </conditionalFormatting>
  <conditionalFormatting sqref="I280:I286">
    <cfRule type="cellIs" dxfId="1805" priority="1073" operator="between">
      <formula>3</formula>
      <formula>4</formula>
    </cfRule>
  </conditionalFormatting>
  <conditionalFormatting sqref="I280:I286">
    <cfRule type="cellIs" dxfId="1804" priority="1074" operator="between">
      <formula>1</formula>
      <formula>2</formula>
    </cfRule>
  </conditionalFormatting>
  <conditionalFormatting sqref="E289:E295">
    <cfRule type="containsText" dxfId="1803" priority="1063" operator="containsText" text="BAJO">
      <formula>NOT(ISERROR(SEARCH(("BAJO"),(E289))))</formula>
    </cfRule>
  </conditionalFormatting>
  <conditionalFormatting sqref="E289:E295">
    <cfRule type="containsText" dxfId="1802" priority="1064" operator="containsText" text="MEDIO">
      <formula>NOT(ISERROR(SEARCH(("MEDIO"),(E289))))</formula>
    </cfRule>
  </conditionalFormatting>
  <conditionalFormatting sqref="E289:E295">
    <cfRule type="containsText" dxfId="1801" priority="1065" operator="containsText" text="ALTO">
      <formula>NOT(ISERROR(SEARCH(("ALTO"),(E289))))</formula>
    </cfRule>
  </conditionalFormatting>
  <conditionalFormatting sqref="E289:E295">
    <cfRule type="cellIs" dxfId="1800" priority="1066" operator="between">
      <formula>5</formula>
      <formula>9</formula>
    </cfRule>
  </conditionalFormatting>
  <conditionalFormatting sqref="E289:E295">
    <cfRule type="cellIs" dxfId="1799" priority="1067" operator="between">
      <formula>3</formula>
      <formula>4</formula>
    </cfRule>
  </conditionalFormatting>
  <conditionalFormatting sqref="E289:E295">
    <cfRule type="cellIs" dxfId="1798" priority="1068" operator="between">
      <formula>1</formula>
      <formula>2</formula>
    </cfRule>
  </conditionalFormatting>
  <conditionalFormatting sqref="I289:I295">
    <cfRule type="containsText" dxfId="1797" priority="1057" operator="containsText" text="BAJO">
      <formula>NOT(ISERROR(SEARCH(("BAJO"),(I289))))</formula>
    </cfRule>
  </conditionalFormatting>
  <conditionalFormatting sqref="I289:I295">
    <cfRule type="containsText" dxfId="1796" priority="1058" operator="containsText" text="MEDIO">
      <formula>NOT(ISERROR(SEARCH(("MEDIO"),(I289))))</formula>
    </cfRule>
  </conditionalFormatting>
  <conditionalFormatting sqref="I289:I295">
    <cfRule type="containsText" dxfId="1795" priority="1059" operator="containsText" text="ALTO">
      <formula>NOT(ISERROR(SEARCH(("ALTO"),(I289))))</formula>
    </cfRule>
  </conditionalFormatting>
  <conditionalFormatting sqref="I289:I295">
    <cfRule type="cellIs" dxfId="1794" priority="1060" operator="between">
      <formula>5</formula>
      <formula>9</formula>
    </cfRule>
  </conditionalFormatting>
  <conditionalFormatting sqref="I289:I295">
    <cfRule type="cellIs" dxfId="1793" priority="1061" operator="between">
      <formula>3</formula>
      <formula>4</formula>
    </cfRule>
  </conditionalFormatting>
  <conditionalFormatting sqref="I289:I295">
    <cfRule type="cellIs" dxfId="1792" priority="1062" operator="between">
      <formula>1</formula>
      <formula>2</formula>
    </cfRule>
  </conditionalFormatting>
  <conditionalFormatting sqref="E298:E304">
    <cfRule type="containsText" dxfId="1791" priority="1051" operator="containsText" text="BAJO">
      <formula>NOT(ISERROR(SEARCH(("BAJO"),(E298))))</formula>
    </cfRule>
  </conditionalFormatting>
  <conditionalFormatting sqref="E298:E304">
    <cfRule type="containsText" dxfId="1790" priority="1052" operator="containsText" text="MEDIO">
      <formula>NOT(ISERROR(SEARCH(("MEDIO"),(E298))))</formula>
    </cfRule>
  </conditionalFormatting>
  <conditionalFormatting sqref="E298:E304">
    <cfRule type="containsText" dxfId="1789" priority="1053" operator="containsText" text="ALTO">
      <formula>NOT(ISERROR(SEARCH(("ALTO"),(E298))))</formula>
    </cfRule>
  </conditionalFormatting>
  <conditionalFormatting sqref="E298:E304">
    <cfRule type="cellIs" dxfId="1788" priority="1054" operator="between">
      <formula>5</formula>
      <formula>9</formula>
    </cfRule>
  </conditionalFormatting>
  <conditionalFormatting sqref="E298:E304">
    <cfRule type="cellIs" dxfId="1787" priority="1055" operator="between">
      <formula>3</formula>
      <formula>4</formula>
    </cfRule>
  </conditionalFormatting>
  <conditionalFormatting sqref="E298:E304">
    <cfRule type="cellIs" dxfId="1786" priority="1056" operator="between">
      <formula>1</formula>
      <formula>2</formula>
    </cfRule>
  </conditionalFormatting>
  <conditionalFormatting sqref="I298:I304">
    <cfRule type="containsText" dxfId="1785" priority="1045" operator="containsText" text="BAJO">
      <formula>NOT(ISERROR(SEARCH(("BAJO"),(I298))))</formula>
    </cfRule>
  </conditionalFormatting>
  <conditionalFormatting sqref="I298:I304">
    <cfRule type="containsText" dxfId="1784" priority="1046" operator="containsText" text="MEDIO">
      <formula>NOT(ISERROR(SEARCH(("MEDIO"),(I298))))</formula>
    </cfRule>
  </conditionalFormatting>
  <conditionalFormatting sqref="I298:I304">
    <cfRule type="containsText" dxfId="1783" priority="1047" operator="containsText" text="ALTO">
      <formula>NOT(ISERROR(SEARCH(("ALTO"),(I298))))</formula>
    </cfRule>
  </conditionalFormatting>
  <conditionalFormatting sqref="I298:I304">
    <cfRule type="cellIs" dxfId="1782" priority="1048" operator="between">
      <formula>5</formula>
      <formula>9</formula>
    </cfRule>
  </conditionalFormatting>
  <conditionalFormatting sqref="I298:I304">
    <cfRule type="cellIs" dxfId="1781" priority="1049" operator="between">
      <formula>3</formula>
      <formula>4</formula>
    </cfRule>
  </conditionalFormatting>
  <conditionalFormatting sqref="I298:I304">
    <cfRule type="cellIs" dxfId="1780" priority="1050" operator="between">
      <formula>1</formula>
      <formula>2</formula>
    </cfRule>
  </conditionalFormatting>
  <conditionalFormatting sqref="E307:E313">
    <cfRule type="containsText" dxfId="1779" priority="1039" operator="containsText" text="BAJO">
      <formula>NOT(ISERROR(SEARCH(("BAJO"),(E307))))</formula>
    </cfRule>
  </conditionalFormatting>
  <conditionalFormatting sqref="E307:E313">
    <cfRule type="containsText" dxfId="1778" priority="1040" operator="containsText" text="MEDIO">
      <formula>NOT(ISERROR(SEARCH(("MEDIO"),(E307))))</formula>
    </cfRule>
  </conditionalFormatting>
  <conditionalFormatting sqref="E307:E313">
    <cfRule type="containsText" dxfId="1777" priority="1041" operator="containsText" text="ALTO">
      <formula>NOT(ISERROR(SEARCH(("ALTO"),(E307))))</formula>
    </cfRule>
  </conditionalFormatting>
  <conditionalFormatting sqref="E307:E313">
    <cfRule type="cellIs" dxfId="1776" priority="1042" operator="between">
      <formula>5</formula>
      <formula>9</formula>
    </cfRule>
  </conditionalFormatting>
  <conditionalFormatting sqref="E307:E313">
    <cfRule type="cellIs" dxfId="1775" priority="1043" operator="between">
      <formula>3</formula>
      <formula>4</formula>
    </cfRule>
  </conditionalFormatting>
  <conditionalFormatting sqref="E307:E313">
    <cfRule type="cellIs" dxfId="1774" priority="1044" operator="between">
      <formula>1</formula>
      <formula>2</formula>
    </cfRule>
  </conditionalFormatting>
  <conditionalFormatting sqref="I307:I313">
    <cfRule type="containsText" dxfId="1773" priority="1033" operator="containsText" text="BAJO">
      <formula>NOT(ISERROR(SEARCH(("BAJO"),(I307))))</formula>
    </cfRule>
  </conditionalFormatting>
  <conditionalFormatting sqref="I307:I313">
    <cfRule type="containsText" dxfId="1772" priority="1034" operator="containsText" text="MEDIO">
      <formula>NOT(ISERROR(SEARCH(("MEDIO"),(I307))))</formula>
    </cfRule>
  </conditionalFormatting>
  <conditionalFormatting sqref="I307:I313">
    <cfRule type="containsText" dxfId="1771" priority="1035" operator="containsText" text="ALTO">
      <formula>NOT(ISERROR(SEARCH(("ALTO"),(I307))))</formula>
    </cfRule>
  </conditionalFormatting>
  <conditionalFormatting sqref="I307:I313">
    <cfRule type="cellIs" dxfId="1770" priority="1036" operator="between">
      <formula>5</formula>
      <formula>9</formula>
    </cfRule>
  </conditionalFormatting>
  <conditionalFormatting sqref="I307:I313">
    <cfRule type="cellIs" dxfId="1769" priority="1037" operator="between">
      <formula>3</formula>
      <formula>4</formula>
    </cfRule>
  </conditionalFormatting>
  <conditionalFormatting sqref="I307:I313">
    <cfRule type="cellIs" dxfId="1768" priority="1038" operator="between">
      <formula>1</formula>
      <formula>2</formula>
    </cfRule>
  </conditionalFormatting>
  <conditionalFormatting sqref="E316:E322">
    <cfRule type="containsText" dxfId="1767" priority="1027" operator="containsText" text="BAJO">
      <formula>NOT(ISERROR(SEARCH(("BAJO"),(E316))))</formula>
    </cfRule>
  </conditionalFormatting>
  <conditionalFormatting sqref="E316:E322">
    <cfRule type="containsText" dxfId="1766" priority="1028" operator="containsText" text="MEDIO">
      <formula>NOT(ISERROR(SEARCH(("MEDIO"),(E316))))</formula>
    </cfRule>
  </conditionalFormatting>
  <conditionalFormatting sqref="E316:E322">
    <cfRule type="containsText" dxfId="1765" priority="1029" operator="containsText" text="ALTO">
      <formula>NOT(ISERROR(SEARCH(("ALTO"),(E316))))</formula>
    </cfRule>
  </conditionalFormatting>
  <conditionalFormatting sqref="E316:E322">
    <cfRule type="cellIs" dxfId="1764" priority="1030" operator="between">
      <formula>5</formula>
      <formula>9</formula>
    </cfRule>
  </conditionalFormatting>
  <conditionalFormatting sqref="E316:E322">
    <cfRule type="cellIs" dxfId="1763" priority="1031" operator="between">
      <formula>3</formula>
      <formula>4</formula>
    </cfRule>
  </conditionalFormatting>
  <conditionalFormatting sqref="E316:E322">
    <cfRule type="cellIs" dxfId="1762" priority="1032" operator="between">
      <formula>1</formula>
      <formula>2</formula>
    </cfRule>
  </conditionalFormatting>
  <conditionalFormatting sqref="I316:I322">
    <cfRule type="containsText" dxfId="1761" priority="1021" operator="containsText" text="BAJO">
      <formula>NOT(ISERROR(SEARCH(("BAJO"),(I316))))</formula>
    </cfRule>
  </conditionalFormatting>
  <conditionalFormatting sqref="I316:I322">
    <cfRule type="containsText" dxfId="1760" priority="1022" operator="containsText" text="MEDIO">
      <formula>NOT(ISERROR(SEARCH(("MEDIO"),(I316))))</formula>
    </cfRule>
  </conditionalFormatting>
  <conditionalFormatting sqref="I316:I322">
    <cfRule type="containsText" dxfId="1759" priority="1023" operator="containsText" text="ALTO">
      <formula>NOT(ISERROR(SEARCH(("ALTO"),(I316))))</formula>
    </cfRule>
  </conditionalFormatting>
  <conditionalFormatting sqref="I316:I322">
    <cfRule type="cellIs" dxfId="1758" priority="1024" operator="between">
      <formula>5</formula>
      <formula>9</formula>
    </cfRule>
  </conditionalFormatting>
  <conditionalFormatting sqref="I316:I322">
    <cfRule type="cellIs" dxfId="1757" priority="1025" operator="between">
      <formula>3</formula>
      <formula>4</formula>
    </cfRule>
  </conditionalFormatting>
  <conditionalFormatting sqref="I316:I322">
    <cfRule type="cellIs" dxfId="1756" priority="1026" operator="between">
      <formula>1</formula>
      <formula>2</formula>
    </cfRule>
  </conditionalFormatting>
  <conditionalFormatting sqref="E325:E331">
    <cfRule type="containsText" dxfId="1755" priority="1015" operator="containsText" text="BAJO">
      <formula>NOT(ISERROR(SEARCH(("BAJO"),(E325))))</formula>
    </cfRule>
  </conditionalFormatting>
  <conditionalFormatting sqref="E325:E331">
    <cfRule type="containsText" dxfId="1754" priority="1016" operator="containsText" text="MEDIO">
      <formula>NOT(ISERROR(SEARCH(("MEDIO"),(E325))))</formula>
    </cfRule>
  </conditionalFormatting>
  <conditionalFormatting sqref="E325:E331">
    <cfRule type="containsText" dxfId="1753" priority="1017" operator="containsText" text="ALTO">
      <formula>NOT(ISERROR(SEARCH(("ALTO"),(E325))))</formula>
    </cfRule>
  </conditionalFormatting>
  <conditionalFormatting sqref="E325:E331">
    <cfRule type="cellIs" dxfId="1752" priority="1018" operator="between">
      <formula>5</formula>
      <formula>9</formula>
    </cfRule>
  </conditionalFormatting>
  <conditionalFormatting sqref="E325:E331">
    <cfRule type="cellIs" dxfId="1751" priority="1019" operator="between">
      <formula>3</formula>
      <formula>4</formula>
    </cfRule>
  </conditionalFormatting>
  <conditionalFormatting sqref="E325:E331">
    <cfRule type="cellIs" dxfId="1750" priority="1020" operator="between">
      <formula>1</formula>
      <formula>2</formula>
    </cfRule>
  </conditionalFormatting>
  <conditionalFormatting sqref="I325:I331">
    <cfRule type="containsText" dxfId="1749" priority="1009" operator="containsText" text="BAJO">
      <formula>NOT(ISERROR(SEARCH(("BAJO"),(I325))))</formula>
    </cfRule>
  </conditionalFormatting>
  <conditionalFormatting sqref="I325:I331">
    <cfRule type="containsText" dxfId="1748" priority="1010" operator="containsText" text="MEDIO">
      <formula>NOT(ISERROR(SEARCH(("MEDIO"),(I325))))</formula>
    </cfRule>
  </conditionalFormatting>
  <conditionalFormatting sqref="I325:I331">
    <cfRule type="containsText" dxfId="1747" priority="1011" operator="containsText" text="ALTO">
      <formula>NOT(ISERROR(SEARCH(("ALTO"),(I325))))</formula>
    </cfRule>
  </conditionalFormatting>
  <conditionalFormatting sqref="I325:I331">
    <cfRule type="cellIs" dxfId="1746" priority="1012" operator="between">
      <formula>5</formula>
      <formula>9</formula>
    </cfRule>
  </conditionalFormatting>
  <conditionalFormatting sqref="I325:I331">
    <cfRule type="cellIs" dxfId="1745" priority="1013" operator="between">
      <formula>3</formula>
      <formula>4</formula>
    </cfRule>
  </conditionalFormatting>
  <conditionalFormatting sqref="I325:I331">
    <cfRule type="cellIs" dxfId="1744" priority="1014" operator="between">
      <formula>1</formula>
      <formula>2</formula>
    </cfRule>
  </conditionalFormatting>
  <conditionalFormatting sqref="E334:E340">
    <cfRule type="containsText" dxfId="1743" priority="1003" operator="containsText" text="BAJO">
      <formula>NOT(ISERROR(SEARCH(("BAJO"),(E334))))</formula>
    </cfRule>
  </conditionalFormatting>
  <conditionalFormatting sqref="E334:E340">
    <cfRule type="containsText" dxfId="1742" priority="1004" operator="containsText" text="MEDIO">
      <formula>NOT(ISERROR(SEARCH(("MEDIO"),(E334))))</formula>
    </cfRule>
  </conditionalFormatting>
  <conditionalFormatting sqref="E334:E340">
    <cfRule type="containsText" dxfId="1741" priority="1005" operator="containsText" text="ALTO">
      <formula>NOT(ISERROR(SEARCH(("ALTO"),(E334))))</formula>
    </cfRule>
  </conditionalFormatting>
  <conditionalFormatting sqref="E334:E340">
    <cfRule type="cellIs" dxfId="1740" priority="1006" operator="between">
      <formula>5</formula>
      <formula>9</formula>
    </cfRule>
  </conditionalFormatting>
  <conditionalFormatting sqref="E334:E340">
    <cfRule type="cellIs" dxfId="1739" priority="1007" operator="between">
      <formula>3</formula>
      <formula>4</formula>
    </cfRule>
  </conditionalFormatting>
  <conditionalFormatting sqref="E334:E340">
    <cfRule type="cellIs" dxfId="1738" priority="1008" operator="between">
      <formula>1</formula>
      <formula>2</formula>
    </cfRule>
  </conditionalFormatting>
  <conditionalFormatting sqref="I334:I340">
    <cfRule type="containsText" dxfId="1737" priority="997" operator="containsText" text="BAJO">
      <formula>NOT(ISERROR(SEARCH(("BAJO"),(I334))))</formula>
    </cfRule>
  </conditionalFormatting>
  <conditionalFormatting sqref="I334:I340">
    <cfRule type="containsText" dxfId="1736" priority="998" operator="containsText" text="MEDIO">
      <formula>NOT(ISERROR(SEARCH(("MEDIO"),(I334))))</formula>
    </cfRule>
  </conditionalFormatting>
  <conditionalFormatting sqref="I334:I340">
    <cfRule type="containsText" dxfId="1735" priority="999" operator="containsText" text="ALTO">
      <formula>NOT(ISERROR(SEARCH(("ALTO"),(I334))))</formula>
    </cfRule>
  </conditionalFormatting>
  <conditionalFormatting sqref="I334:I340">
    <cfRule type="cellIs" dxfId="1734" priority="1000" operator="between">
      <formula>5</formula>
      <formula>9</formula>
    </cfRule>
  </conditionalFormatting>
  <conditionalFormatting sqref="I334:I340">
    <cfRule type="cellIs" dxfId="1733" priority="1001" operator="between">
      <formula>3</formula>
      <formula>4</formula>
    </cfRule>
  </conditionalFormatting>
  <conditionalFormatting sqref="I334:I340">
    <cfRule type="cellIs" dxfId="1732" priority="1002" operator="between">
      <formula>1</formula>
      <formula>2</formula>
    </cfRule>
  </conditionalFormatting>
  <conditionalFormatting sqref="E343:E349">
    <cfRule type="containsText" dxfId="1731" priority="991" operator="containsText" text="BAJO">
      <formula>NOT(ISERROR(SEARCH(("BAJO"),(E343))))</formula>
    </cfRule>
  </conditionalFormatting>
  <conditionalFormatting sqref="E343:E349">
    <cfRule type="containsText" dxfId="1730" priority="992" operator="containsText" text="MEDIO">
      <formula>NOT(ISERROR(SEARCH(("MEDIO"),(E343))))</formula>
    </cfRule>
  </conditionalFormatting>
  <conditionalFormatting sqref="E343:E349">
    <cfRule type="containsText" dxfId="1729" priority="993" operator="containsText" text="ALTO">
      <formula>NOT(ISERROR(SEARCH(("ALTO"),(E343))))</formula>
    </cfRule>
  </conditionalFormatting>
  <conditionalFormatting sqref="E343:E349">
    <cfRule type="cellIs" dxfId="1728" priority="994" operator="between">
      <formula>5</formula>
      <formula>9</formula>
    </cfRule>
  </conditionalFormatting>
  <conditionalFormatting sqref="E343:E349">
    <cfRule type="cellIs" dxfId="1727" priority="995" operator="between">
      <formula>3</formula>
      <formula>4</formula>
    </cfRule>
  </conditionalFormatting>
  <conditionalFormatting sqref="E343:E349">
    <cfRule type="cellIs" dxfId="1726" priority="996" operator="between">
      <formula>1</formula>
      <formula>2</formula>
    </cfRule>
  </conditionalFormatting>
  <conditionalFormatting sqref="I343:I349">
    <cfRule type="containsText" dxfId="1725" priority="985" operator="containsText" text="BAJO">
      <formula>NOT(ISERROR(SEARCH(("BAJO"),(I343))))</formula>
    </cfRule>
  </conditionalFormatting>
  <conditionalFormatting sqref="I343:I349">
    <cfRule type="containsText" dxfId="1724" priority="986" operator="containsText" text="MEDIO">
      <formula>NOT(ISERROR(SEARCH(("MEDIO"),(I343))))</formula>
    </cfRule>
  </conditionalFormatting>
  <conditionalFormatting sqref="I343:I349">
    <cfRule type="containsText" dxfId="1723" priority="987" operator="containsText" text="ALTO">
      <formula>NOT(ISERROR(SEARCH(("ALTO"),(I343))))</formula>
    </cfRule>
  </conditionalFormatting>
  <conditionalFormatting sqref="I343:I349">
    <cfRule type="cellIs" dxfId="1722" priority="988" operator="between">
      <formula>5</formula>
      <formula>9</formula>
    </cfRule>
  </conditionalFormatting>
  <conditionalFormatting sqref="I343:I349">
    <cfRule type="cellIs" dxfId="1721" priority="989" operator="between">
      <formula>3</formula>
      <formula>4</formula>
    </cfRule>
  </conditionalFormatting>
  <conditionalFormatting sqref="I343:I349">
    <cfRule type="cellIs" dxfId="1720" priority="990" operator="between">
      <formula>1</formula>
      <formula>2</formula>
    </cfRule>
  </conditionalFormatting>
  <conditionalFormatting sqref="E352:E358">
    <cfRule type="containsText" dxfId="1719" priority="979" operator="containsText" text="BAJO">
      <formula>NOT(ISERROR(SEARCH(("BAJO"),(E352))))</formula>
    </cfRule>
  </conditionalFormatting>
  <conditionalFormatting sqref="E352:E358">
    <cfRule type="containsText" dxfId="1718" priority="980" operator="containsText" text="MEDIO">
      <formula>NOT(ISERROR(SEARCH(("MEDIO"),(E352))))</formula>
    </cfRule>
  </conditionalFormatting>
  <conditionalFormatting sqref="E352:E358">
    <cfRule type="containsText" dxfId="1717" priority="981" operator="containsText" text="ALTO">
      <formula>NOT(ISERROR(SEARCH(("ALTO"),(E352))))</formula>
    </cfRule>
  </conditionalFormatting>
  <conditionalFormatting sqref="E352:E358">
    <cfRule type="cellIs" dxfId="1716" priority="982" operator="between">
      <formula>5</formula>
      <formula>9</formula>
    </cfRule>
  </conditionalFormatting>
  <conditionalFormatting sqref="E352:E358">
    <cfRule type="cellIs" dxfId="1715" priority="983" operator="between">
      <formula>3</formula>
      <formula>4</formula>
    </cfRule>
  </conditionalFormatting>
  <conditionalFormatting sqref="E352:E358">
    <cfRule type="cellIs" dxfId="1714" priority="984" operator="between">
      <formula>1</formula>
      <formula>2</formula>
    </cfRule>
  </conditionalFormatting>
  <conditionalFormatting sqref="I352:I358">
    <cfRule type="containsText" dxfId="1713" priority="973" operator="containsText" text="BAJO">
      <formula>NOT(ISERROR(SEARCH(("BAJO"),(I352))))</formula>
    </cfRule>
  </conditionalFormatting>
  <conditionalFormatting sqref="I352:I358">
    <cfRule type="containsText" dxfId="1712" priority="974" operator="containsText" text="MEDIO">
      <formula>NOT(ISERROR(SEARCH(("MEDIO"),(I352))))</formula>
    </cfRule>
  </conditionalFormatting>
  <conditionalFormatting sqref="I352:I358">
    <cfRule type="containsText" dxfId="1711" priority="975" operator="containsText" text="ALTO">
      <formula>NOT(ISERROR(SEARCH(("ALTO"),(I352))))</formula>
    </cfRule>
  </conditionalFormatting>
  <conditionalFormatting sqref="I352:I358">
    <cfRule type="cellIs" dxfId="1710" priority="976" operator="between">
      <formula>5</formula>
      <formula>9</formula>
    </cfRule>
  </conditionalFormatting>
  <conditionalFormatting sqref="I352:I358">
    <cfRule type="cellIs" dxfId="1709" priority="977" operator="between">
      <formula>3</formula>
      <formula>4</formula>
    </cfRule>
  </conditionalFormatting>
  <conditionalFormatting sqref="I352:I358">
    <cfRule type="cellIs" dxfId="1708" priority="978" operator="between">
      <formula>1</formula>
      <formula>2</formula>
    </cfRule>
  </conditionalFormatting>
  <conditionalFormatting sqref="E361:E367">
    <cfRule type="containsText" dxfId="1707" priority="967" operator="containsText" text="BAJO">
      <formula>NOT(ISERROR(SEARCH(("BAJO"),(E361))))</formula>
    </cfRule>
  </conditionalFormatting>
  <conditionalFormatting sqref="E361:E367">
    <cfRule type="containsText" dxfId="1706" priority="968" operator="containsText" text="MEDIO">
      <formula>NOT(ISERROR(SEARCH(("MEDIO"),(E361))))</formula>
    </cfRule>
  </conditionalFormatting>
  <conditionalFormatting sqref="E361:E367">
    <cfRule type="containsText" dxfId="1705" priority="969" operator="containsText" text="ALTO">
      <formula>NOT(ISERROR(SEARCH(("ALTO"),(E361))))</formula>
    </cfRule>
  </conditionalFormatting>
  <conditionalFormatting sqref="E361:E367">
    <cfRule type="cellIs" dxfId="1704" priority="970" operator="between">
      <formula>5</formula>
      <formula>9</formula>
    </cfRule>
  </conditionalFormatting>
  <conditionalFormatting sqref="E361:E367">
    <cfRule type="cellIs" dxfId="1703" priority="971" operator="between">
      <formula>3</formula>
      <formula>4</formula>
    </cfRule>
  </conditionalFormatting>
  <conditionalFormatting sqref="E361:E367">
    <cfRule type="cellIs" dxfId="1702" priority="972" operator="between">
      <formula>1</formula>
      <formula>2</formula>
    </cfRule>
  </conditionalFormatting>
  <conditionalFormatting sqref="I361:I367">
    <cfRule type="containsText" dxfId="1701" priority="961" operator="containsText" text="BAJO">
      <formula>NOT(ISERROR(SEARCH(("BAJO"),(I361))))</formula>
    </cfRule>
  </conditionalFormatting>
  <conditionalFormatting sqref="I361:I367">
    <cfRule type="containsText" dxfId="1700" priority="962" operator="containsText" text="MEDIO">
      <formula>NOT(ISERROR(SEARCH(("MEDIO"),(I361))))</formula>
    </cfRule>
  </conditionalFormatting>
  <conditionalFormatting sqref="I361:I367">
    <cfRule type="containsText" dxfId="1699" priority="963" operator="containsText" text="ALTO">
      <formula>NOT(ISERROR(SEARCH(("ALTO"),(I361))))</formula>
    </cfRule>
  </conditionalFormatting>
  <conditionalFormatting sqref="I361:I367">
    <cfRule type="cellIs" dxfId="1698" priority="964" operator="between">
      <formula>5</formula>
      <formula>9</formula>
    </cfRule>
  </conditionalFormatting>
  <conditionalFormatting sqref="I361:I367">
    <cfRule type="cellIs" dxfId="1697" priority="965" operator="between">
      <formula>3</formula>
      <formula>4</formula>
    </cfRule>
  </conditionalFormatting>
  <conditionalFormatting sqref="I361:I367">
    <cfRule type="cellIs" dxfId="1696" priority="966" operator="between">
      <formula>1</formula>
      <formula>2</formula>
    </cfRule>
  </conditionalFormatting>
  <conditionalFormatting sqref="E370:E376">
    <cfRule type="containsText" dxfId="1695" priority="955" operator="containsText" text="BAJO">
      <formula>NOT(ISERROR(SEARCH(("BAJO"),(E370))))</formula>
    </cfRule>
  </conditionalFormatting>
  <conditionalFormatting sqref="E370:E376">
    <cfRule type="containsText" dxfId="1694" priority="956" operator="containsText" text="MEDIO">
      <formula>NOT(ISERROR(SEARCH(("MEDIO"),(E370))))</formula>
    </cfRule>
  </conditionalFormatting>
  <conditionalFormatting sqref="E370:E376">
    <cfRule type="containsText" dxfId="1693" priority="957" operator="containsText" text="ALTO">
      <formula>NOT(ISERROR(SEARCH(("ALTO"),(E370))))</formula>
    </cfRule>
  </conditionalFormatting>
  <conditionalFormatting sqref="E370:E376">
    <cfRule type="cellIs" dxfId="1692" priority="958" operator="between">
      <formula>5</formula>
      <formula>9</formula>
    </cfRule>
  </conditionalFormatting>
  <conditionalFormatting sqref="E370:E376">
    <cfRule type="cellIs" dxfId="1691" priority="959" operator="between">
      <formula>3</formula>
      <formula>4</formula>
    </cfRule>
  </conditionalFormatting>
  <conditionalFormatting sqref="E370:E376">
    <cfRule type="cellIs" dxfId="1690" priority="960" operator="between">
      <formula>1</formula>
      <formula>2</formula>
    </cfRule>
  </conditionalFormatting>
  <conditionalFormatting sqref="I370:I376">
    <cfRule type="containsText" dxfId="1689" priority="949" operator="containsText" text="BAJO">
      <formula>NOT(ISERROR(SEARCH(("BAJO"),(I370))))</formula>
    </cfRule>
  </conditionalFormatting>
  <conditionalFormatting sqref="I370:I376">
    <cfRule type="containsText" dxfId="1688" priority="950" operator="containsText" text="MEDIO">
      <formula>NOT(ISERROR(SEARCH(("MEDIO"),(I370))))</formula>
    </cfRule>
  </conditionalFormatting>
  <conditionalFormatting sqref="I370:I376">
    <cfRule type="containsText" dxfId="1687" priority="951" operator="containsText" text="ALTO">
      <formula>NOT(ISERROR(SEARCH(("ALTO"),(I370))))</formula>
    </cfRule>
  </conditionalFormatting>
  <conditionalFormatting sqref="I370:I376">
    <cfRule type="cellIs" dxfId="1686" priority="952" operator="between">
      <formula>5</formula>
      <formula>9</formula>
    </cfRule>
  </conditionalFormatting>
  <conditionalFormatting sqref="I370:I376">
    <cfRule type="cellIs" dxfId="1685" priority="953" operator="between">
      <formula>3</formula>
      <formula>4</formula>
    </cfRule>
  </conditionalFormatting>
  <conditionalFormatting sqref="I370:I376">
    <cfRule type="cellIs" dxfId="1684" priority="954" operator="between">
      <formula>1</formula>
      <formula>2</formula>
    </cfRule>
  </conditionalFormatting>
  <conditionalFormatting sqref="E379:E385">
    <cfRule type="containsText" dxfId="1683" priority="943" operator="containsText" text="BAJO">
      <formula>NOT(ISERROR(SEARCH(("BAJO"),(E379))))</formula>
    </cfRule>
  </conditionalFormatting>
  <conditionalFormatting sqref="E379:E385">
    <cfRule type="containsText" dxfId="1682" priority="944" operator="containsText" text="MEDIO">
      <formula>NOT(ISERROR(SEARCH(("MEDIO"),(E379))))</formula>
    </cfRule>
  </conditionalFormatting>
  <conditionalFormatting sqref="E379:E385">
    <cfRule type="containsText" dxfId="1681" priority="945" operator="containsText" text="ALTO">
      <formula>NOT(ISERROR(SEARCH(("ALTO"),(E379))))</formula>
    </cfRule>
  </conditionalFormatting>
  <conditionalFormatting sqref="E379:E385">
    <cfRule type="cellIs" dxfId="1680" priority="946" operator="between">
      <formula>5</formula>
      <formula>9</formula>
    </cfRule>
  </conditionalFormatting>
  <conditionalFormatting sqref="E379:E385">
    <cfRule type="cellIs" dxfId="1679" priority="947" operator="between">
      <formula>3</formula>
      <formula>4</formula>
    </cfRule>
  </conditionalFormatting>
  <conditionalFormatting sqref="E379:E385">
    <cfRule type="cellIs" dxfId="1678" priority="948" operator="between">
      <formula>1</formula>
      <formula>2</formula>
    </cfRule>
  </conditionalFormatting>
  <conditionalFormatting sqref="I379:I385">
    <cfRule type="containsText" dxfId="1677" priority="937" operator="containsText" text="BAJO">
      <formula>NOT(ISERROR(SEARCH(("BAJO"),(I379))))</formula>
    </cfRule>
  </conditionalFormatting>
  <conditionalFormatting sqref="I379:I385">
    <cfRule type="containsText" dxfId="1676" priority="938" operator="containsText" text="MEDIO">
      <formula>NOT(ISERROR(SEARCH(("MEDIO"),(I379))))</formula>
    </cfRule>
  </conditionalFormatting>
  <conditionalFormatting sqref="I379:I385">
    <cfRule type="containsText" dxfId="1675" priority="939" operator="containsText" text="ALTO">
      <formula>NOT(ISERROR(SEARCH(("ALTO"),(I379))))</formula>
    </cfRule>
  </conditionalFormatting>
  <conditionalFormatting sqref="I379:I385">
    <cfRule type="cellIs" dxfId="1674" priority="940" operator="between">
      <formula>5</formula>
      <formula>9</formula>
    </cfRule>
  </conditionalFormatting>
  <conditionalFormatting sqref="I379:I385">
    <cfRule type="cellIs" dxfId="1673" priority="941" operator="between">
      <formula>3</formula>
      <formula>4</formula>
    </cfRule>
  </conditionalFormatting>
  <conditionalFormatting sqref="I379:I385">
    <cfRule type="cellIs" dxfId="1672" priority="942" operator="between">
      <formula>1</formula>
      <formula>2</formula>
    </cfRule>
  </conditionalFormatting>
  <conditionalFormatting sqref="E388:E394">
    <cfRule type="containsText" dxfId="1671" priority="931" operator="containsText" text="BAJO">
      <formula>NOT(ISERROR(SEARCH(("BAJO"),(E388))))</formula>
    </cfRule>
  </conditionalFormatting>
  <conditionalFormatting sqref="E388:E394">
    <cfRule type="containsText" dxfId="1670" priority="932" operator="containsText" text="MEDIO">
      <formula>NOT(ISERROR(SEARCH(("MEDIO"),(E388))))</formula>
    </cfRule>
  </conditionalFormatting>
  <conditionalFormatting sqref="E388:E394">
    <cfRule type="containsText" dxfId="1669" priority="933" operator="containsText" text="ALTO">
      <formula>NOT(ISERROR(SEARCH(("ALTO"),(E388))))</formula>
    </cfRule>
  </conditionalFormatting>
  <conditionalFormatting sqref="E388:E394">
    <cfRule type="cellIs" dxfId="1668" priority="934" operator="between">
      <formula>5</formula>
      <formula>9</formula>
    </cfRule>
  </conditionalFormatting>
  <conditionalFormatting sqref="E388:E394">
    <cfRule type="cellIs" dxfId="1667" priority="935" operator="between">
      <formula>3</formula>
      <formula>4</formula>
    </cfRule>
  </conditionalFormatting>
  <conditionalFormatting sqref="E388:E394">
    <cfRule type="cellIs" dxfId="1666" priority="936" operator="between">
      <formula>1</formula>
      <formula>2</formula>
    </cfRule>
  </conditionalFormatting>
  <conditionalFormatting sqref="I388:I394">
    <cfRule type="containsText" dxfId="1665" priority="925" operator="containsText" text="BAJO">
      <formula>NOT(ISERROR(SEARCH(("BAJO"),(I388))))</formula>
    </cfRule>
  </conditionalFormatting>
  <conditionalFormatting sqref="I388:I394">
    <cfRule type="containsText" dxfId="1664" priority="926" operator="containsText" text="MEDIO">
      <formula>NOT(ISERROR(SEARCH(("MEDIO"),(I388))))</formula>
    </cfRule>
  </conditionalFormatting>
  <conditionalFormatting sqref="I388:I394">
    <cfRule type="containsText" dxfId="1663" priority="927" operator="containsText" text="ALTO">
      <formula>NOT(ISERROR(SEARCH(("ALTO"),(I388))))</formula>
    </cfRule>
  </conditionalFormatting>
  <conditionalFormatting sqref="I388:I394">
    <cfRule type="cellIs" dxfId="1662" priority="928" operator="between">
      <formula>5</formula>
      <formula>9</formula>
    </cfRule>
  </conditionalFormatting>
  <conditionalFormatting sqref="I388:I394">
    <cfRule type="cellIs" dxfId="1661" priority="929" operator="between">
      <formula>3</formula>
      <formula>4</formula>
    </cfRule>
  </conditionalFormatting>
  <conditionalFormatting sqref="I388:I394">
    <cfRule type="cellIs" dxfId="1660" priority="930" operator="between">
      <formula>1</formula>
      <formula>2</formula>
    </cfRule>
  </conditionalFormatting>
  <conditionalFormatting sqref="E397:E403">
    <cfRule type="containsText" dxfId="1659" priority="919" operator="containsText" text="BAJO">
      <formula>NOT(ISERROR(SEARCH(("BAJO"),(E397))))</formula>
    </cfRule>
  </conditionalFormatting>
  <conditionalFormatting sqref="E397:E403">
    <cfRule type="containsText" dxfId="1658" priority="920" operator="containsText" text="MEDIO">
      <formula>NOT(ISERROR(SEARCH(("MEDIO"),(E397))))</formula>
    </cfRule>
  </conditionalFormatting>
  <conditionalFormatting sqref="E397:E403">
    <cfRule type="containsText" dxfId="1657" priority="921" operator="containsText" text="ALTO">
      <formula>NOT(ISERROR(SEARCH(("ALTO"),(E397))))</formula>
    </cfRule>
  </conditionalFormatting>
  <conditionalFormatting sqref="E397:E403">
    <cfRule type="cellIs" dxfId="1656" priority="922" operator="between">
      <formula>5</formula>
      <formula>9</formula>
    </cfRule>
  </conditionalFormatting>
  <conditionalFormatting sqref="E397:E403">
    <cfRule type="cellIs" dxfId="1655" priority="923" operator="between">
      <formula>3</formula>
      <formula>4</formula>
    </cfRule>
  </conditionalFormatting>
  <conditionalFormatting sqref="E397:E403">
    <cfRule type="cellIs" dxfId="1654" priority="924" operator="between">
      <formula>1</formula>
      <formula>2</formula>
    </cfRule>
  </conditionalFormatting>
  <conditionalFormatting sqref="I397:I403">
    <cfRule type="containsText" dxfId="1653" priority="913" operator="containsText" text="BAJO">
      <formula>NOT(ISERROR(SEARCH(("BAJO"),(I397))))</formula>
    </cfRule>
  </conditionalFormatting>
  <conditionalFormatting sqref="I397:I403">
    <cfRule type="containsText" dxfId="1652" priority="914" operator="containsText" text="MEDIO">
      <formula>NOT(ISERROR(SEARCH(("MEDIO"),(I397))))</formula>
    </cfRule>
  </conditionalFormatting>
  <conditionalFormatting sqref="I397:I403">
    <cfRule type="containsText" dxfId="1651" priority="915" operator="containsText" text="ALTO">
      <formula>NOT(ISERROR(SEARCH(("ALTO"),(I397))))</formula>
    </cfRule>
  </conditionalFormatting>
  <conditionalFormatting sqref="I397:I403">
    <cfRule type="cellIs" dxfId="1650" priority="916" operator="between">
      <formula>5</formula>
      <formula>9</formula>
    </cfRule>
  </conditionalFormatting>
  <conditionalFormatting sqref="I397:I403">
    <cfRule type="cellIs" dxfId="1649" priority="917" operator="between">
      <formula>3</formula>
      <formula>4</formula>
    </cfRule>
  </conditionalFormatting>
  <conditionalFormatting sqref="I397:I403">
    <cfRule type="cellIs" dxfId="1648" priority="918" operator="between">
      <formula>1</formula>
      <formula>2</formula>
    </cfRule>
  </conditionalFormatting>
  <conditionalFormatting sqref="E406:E412">
    <cfRule type="containsText" dxfId="1647" priority="907" operator="containsText" text="BAJO">
      <formula>NOT(ISERROR(SEARCH(("BAJO"),(E406))))</formula>
    </cfRule>
  </conditionalFormatting>
  <conditionalFormatting sqref="E406:E412">
    <cfRule type="containsText" dxfId="1646" priority="908" operator="containsText" text="MEDIO">
      <formula>NOT(ISERROR(SEARCH(("MEDIO"),(E406))))</formula>
    </cfRule>
  </conditionalFormatting>
  <conditionalFormatting sqref="E406:E412">
    <cfRule type="containsText" dxfId="1645" priority="909" operator="containsText" text="ALTO">
      <formula>NOT(ISERROR(SEARCH(("ALTO"),(E406))))</formula>
    </cfRule>
  </conditionalFormatting>
  <conditionalFormatting sqref="E406:E412">
    <cfRule type="cellIs" dxfId="1644" priority="910" operator="between">
      <formula>5</formula>
      <formula>9</formula>
    </cfRule>
  </conditionalFormatting>
  <conditionalFormatting sqref="E406:E412">
    <cfRule type="cellIs" dxfId="1643" priority="911" operator="between">
      <formula>3</formula>
      <formula>4</formula>
    </cfRule>
  </conditionalFormatting>
  <conditionalFormatting sqref="E406:E412">
    <cfRule type="cellIs" dxfId="1642" priority="912" operator="between">
      <formula>1</formula>
      <formula>2</formula>
    </cfRule>
  </conditionalFormatting>
  <conditionalFormatting sqref="I406:I412">
    <cfRule type="containsText" dxfId="1641" priority="901" operator="containsText" text="BAJO">
      <formula>NOT(ISERROR(SEARCH(("BAJO"),(I406))))</formula>
    </cfRule>
  </conditionalFormatting>
  <conditionalFormatting sqref="I406:I412">
    <cfRule type="containsText" dxfId="1640" priority="902" operator="containsText" text="MEDIO">
      <formula>NOT(ISERROR(SEARCH(("MEDIO"),(I406))))</formula>
    </cfRule>
  </conditionalFormatting>
  <conditionalFormatting sqref="I406:I412">
    <cfRule type="containsText" dxfId="1639" priority="903" operator="containsText" text="ALTO">
      <formula>NOT(ISERROR(SEARCH(("ALTO"),(I406))))</formula>
    </cfRule>
  </conditionalFormatting>
  <conditionalFormatting sqref="I406:I412">
    <cfRule type="cellIs" dxfId="1638" priority="904" operator="between">
      <formula>5</formula>
      <formula>9</formula>
    </cfRule>
  </conditionalFormatting>
  <conditionalFormatting sqref="I406:I412">
    <cfRule type="cellIs" dxfId="1637" priority="905" operator="between">
      <formula>3</formula>
      <formula>4</formula>
    </cfRule>
  </conditionalFormatting>
  <conditionalFormatting sqref="I406:I412">
    <cfRule type="cellIs" dxfId="1636" priority="906" operator="between">
      <formula>1</formula>
      <formula>2</formula>
    </cfRule>
  </conditionalFormatting>
  <conditionalFormatting sqref="E415:E421">
    <cfRule type="containsText" dxfId="1635" priority="895" operator="containsText" text="BAJO">
      <formula>NOT(ISERROR(SEARCH(("BAJO"),(E415))))</formula>
    </cfRule>
  </conditionalFormatting>
  <conditionalFormatting sqref="E415:E421">
    <cfRule type="containsText" dxfId="1634" priority="896" operator="containsText" text="MEDIO">
      <formula>NOT(ISERROR(SEARCH(("MEDIO"),(E415))))</formula>
    </cfRule>
  </conditionalFormatting>
  <conditionalFormatting sqref="E415:E421">
    <cfRule type="containsText" dxfId="1633" priority="897" operator="containsText" text="ALTO">
      <formula>NOT(ISERROR(SEARCH(("ALTO"),(E415))))</formula>
    </cfRule>
  </conditionalFormatting>
  <conditionalFormatting sqref="E415:E421">
    <cfRule type="cellIs" dxfId="1632" priority="898" operator="between">
      <formula>5</formula>
      <formula>9</formula>
    </cfRule>
  </conditionalFormatting>
  <conditionalFormatting sqref="E415:E421">
    <cfRule type="cellIs" dxfId="1631" priority="899" operator="between">
      <formula>3</formula>
      <formula>4</formula>
    </cfRule>
  </conditionalFormatting>
  <conditionalFormatting sqref="E415:E421">
    <cfRule type="cellIs" dxfId="1630" priority="900" operator="between">
      <formula>1</formula>
      <formula>2</formula>
    </cfRule>
  </conditionalFormatting>
  <conditionalFormatting sqref="I415:I421">
    <cfRule type="containsText" dxfId="1629" priority="889" operator="containsText" text="BAJO">
      <formula>NOT(ISERROR(SEARCH(("BAJO"),(I415))))</formula>
    </cfRule>
  </conditionalFormatting>
  <conditionalFormatting sqref="I415:I421">
    <cfRule type="containsText" dxfId="1628" priority="890" operator="containsText" text="MEDIO">
      <formula>NOT(ISERROR(SEARCH(("MEDIO"),(I415))))</formula>
    </cfRule>
  </conditionalFormatting>
  <conditionalFormatting sqref="I415:I421">
    <cfRule type="containsText" dxfId="1627" priority="891" operator="containsText" text="ALTO">
      <formula>NOT(ISERROR(SEARCH(("ALTO"),(I415))))</formula>
    </cfRule>
  </conditionalFormatting>
  <conditionalFormatting sqref="I415:I421">
    <cfRule type="cellIs" dxfId="1626" priority="892" operator="between">
      <formula>5</formula>
      <formula>9</formula>
    </cfRule>
  </conditionalFormatting>
  <conditionalFormatting sqref="I415:I421">
    <cfRule type="cellIs" dxfId="1625" priority="893" operator="between">
      <formula>3</formula>
      <formula>4</formula>
    </cfRule>
  </conditionalFormatting>
  <conditionalFormatting sqref="I415:I421">
    <cfRule type="cellIs" dxfId="1624" priority="894" operator="between">
      <formula>1</formula>
      <formula>2</formula>
    </cfRule>
  </conditionalFormatting>
  <conditionalFormatting sqref="E424:E430">
    <cfRule type="containsText" dxfId="1623" priority="883" operator="containsText" text="BAJO">
      <formula>NOT(ISERROR(SEARCH(("BAJO"),(E424))))</formula>
    </cfRule>
  </conditionalFormatting>
  <conditionalFormatting sqref="E424:E430">
    <cfRule type="containsText" dxfId="1622" priority="884" operator="containsText" text="MEDIO">
      <formula>NOT(ISERROR(SEARCH(("MEDIO"),(E424))))</formula>
    </cfRule>
  </conditionalFormatting>
  <conditionalFormatting sqref="E424:E430">
    <cfRule type="containsText" dxfId="1621" priority="885" operator="containsText" text="ALTO">
      <formula>NOT(ISERROR(SEARCH(("ALTO"),(E424))))</formula>
    </cfRule>
  </conditionalFormatting>
  <conditionalFormatting sqref="E424:E430">
    <cfRule type="cellIs" dxfId="1620" priority="886" operator="between">
      <formula>5</formula>
      <formula>9</formula>
    </cfRule>
  </conditionalFormatting>
  <conditionalFormatting sqref="E424:E430">
    <cfRule type="cellIs" dxfId="1619" priority="887" operator="between">
      <formula>3</formula>
      <formula>4</formula>
    </cfRule>
  </conditionalFormatting>
  <conditionalFormatting sqref="E424:E430">
    <cfRule type="cellIs" dxfId="1618" priority="888" operator="between">
      <formula>1</formula>
      <formula>2</formula>
    </cfRule>
  </conditionalFormatting>
  <conditionalFormatting sqref="I424:I430">
    <cfRule type="containsText" dxfId="1617" priority="877" operator="containsText" text="BAJO">
      <formula>NOT(ISERROR(SEARCH(("BAJO"),(I424))))</formula>
    </cfRule>
  </conditionalFormatting>
  <conditionalFormatting sqref="I424:I430">
    <cfRule type="containsText" dxfId="1616" priority="878" operator="containsText" text="MEDIO">
      <formula>NOT(ISERROR(SEARCH(("MEDIO"),(I424))))</formula>
    </cfRule>
  </conditionalFormatting>
  <conditionalFormatting sqref="I424:I430">
    <cfRule type="containsText" dxfId="1615" priority="879" operator="containsText" text="ALTO">
      <formula>NOT(ISERROR(SEARCH(("ALTO"),(I424))))</formula>
    </cfRule>
  </conditionalFormatting>
  <conditionalFormatting sqref="I424:I430">
    <cfRule type="cellIs" dxfId="1614" priority="880" operator="between">
      <formula>5</formula>
      <formula>9</formula>
    </cfRule>
  </conditionalFormatting>
  <conditionalFormatting sqref="I424:I430">
    <cfRule type="cellIs" dxfId="1613" priority="881" operator="between">
      <formula>3</formula>
      <formula>4</formula>
    </cfRule>
  </conditionalFormatting>
  <conditionalFormatting sqref="I424:I430">
    <cfRule type="cellIs" dxfId="1612" priority="882" operator="between">
      <formula>1</formula>
      <formula>2</formula>
    </cfRule>
  </conditionalFormatting>
  <conditionalFormatting sqref="E433:E439">
    <cfRule type="containsText" dxfId="1611" priority="871" operator="containsText" text="BAJO">
      <formula>NOT(ISERROR(SEARCH(("BAJO"),(E433))))</formula>
    </cfRule>
  </conditionalFormatting>
  <conditionalFormatting sqref="E433:E439">
    <cfRule type="containsText" dxfId="1610" priority="872" operator="containsText" text="MEDIO">
      <formula>NOT(ISERROR(SEARCH(("MEDIO"),(E433))))</formula>
    </cfRule>
  </conditionalFormatting>
  <conditionalFormatting sqref="E433:E439">
    <cfRule type="containsText" dxfId="1609" priority="873" operator="containsText" text="ALTO">
      <formula>NOT(ISERROR(SEARCH(("ALTO"),(E433))))</formula>
    </cfRule>
  </conditionalFormatting>
  <conditionalFormatting sqref="E433:E439">
    <cfRule type="cellIs" dxfId="1608" priority="874" operator="between">
      <formula>5</formula>
      <formula>9</formula>
    </cfRule>
  </conditionalFormatting>
  <conditionalFormatting sqref="E433:E439">
    <cfRule type="cellIs" dxfId="1607" priority="875" operator="between">
      <formula>3</formula>
      <formula>4</formula>
    </cfRule>
  </conditionalFormatting>
  <conditionalFormatting sqref="E433:E439">
    <cfRule type="cellIs" dxfId="1606" priority="876" operator="between">
      <formula>1</formula>
      <formula>2</formula>
    </cfRule>
  </conditionalFormatting>
  <conditionalFormatting sqref="I433:I439">
    <cfRule type="containsText" dxfId="1605" priority="865" operator="containsText" text="BAJO">
      <formula>NOT(ISERROR(SEARCH(("BAJO"),(I433))))</formula>
    </cfRule>
  </conditionalFormatting>
  <conditionalFormatting sqref="I433:I439">
    <cfRule type="containsText" dxfId="1604" priority="866" operator="containsText" text="MEDIO">
      <formula>NOT(ISERROR(SEARCH(("MEDIO"),(I433))))</formula>
    </cfRule>
  </conditionalFormatting>
  <conditionalFormatting sqref="I433:I439">
    <cfRule type="containsText" dxfId="1603" priority="867" operator="containsText" text="ALTO">
      <formula>NOT(ISERROR(SEARCH(("ALTO"),(I433))))</formula>
    </cfRule>
  </conditionalFormatting>
  <conditionalFormatting sqref="I433:I439">
    <cfRule type="cellIs" dxfId="1602" priority="868" operator="between">
      <formula>5</formula>
      <formula>9</formula>
    </cfRule>
  </conditionalFormatting>
  <conditionalFormatting sqref="I433:I439">
    <cfRule type="cellIs" dxfId="1601" priority="869" operator="between">
      <formula>3</formula>
      <formula>4</formula>
    </cfRule>
  </conditionalFormatting>
  <conditionalFormatting sqref="I433:I439">
    <cfRule type="cellIs" dxfId="1600" priority="870" operator="between">
      <formula>1</formula>
      <formula>2</formula>
    </cfRule>
  </conditionalFormatting>
  <conditionalFormatting sqref="E442:E448">
    <cfRule type="containsText" dxfId="1599" priority="859" operator="containsText" text="BAJO">
      <formula>NOT(ISERROR(SEARCH(("BAJO"),(E442))))</formula>
    </cfRule>
  </conditionalFormatting>
  <conditionalFormatting sqref="E442:E448">
    <cfRule type="containsText" dxfId="1598" priority="860" operator="containsText" text="MEDIO">
      <formula>NOT(ISERROR(SEARCH(("MEDIO"),(E442))))</formula>
    </cfRule>
  </conditionalFormatting>
  <conditionalFormatting sqref="E442:E448">
    <cfRule type="containsText" dxfId="1597" priority="861" operator="containsText" text="ALTO">
      <formula>NOT(ISERROR(SEARCH(("ALTO"),(E442))))</formula>
    </cfRule>
  </conditionalFormatting>
  <conditionalFormatting sqref="E442:E448">
    <cfRule type="cellIs" dxfId="1596" priority="862" operator="between">
      <formula>5</formula>
      <formula>9</formula>
    </cfRule>
  </conditionalFormatting>
  <conditionalFormatting sqref="E442:E448">
    <cfRule type="cellIs" dxfId="1595" priority="863" operator="between">
      <formula>3</formula>
      <formula>4</formula>
    </cfRule>
  </conditionalFormatting>
  <conditionalFormatting sqref="E442:E448">
    <cfRule type="cellIs" dxfId="1594" priority="864" operator="between">
      <formula>1</formula>
      <formula>2</formula>
    </cfRule>
  </conditionalFormatting>
  <conditionalFormatting sqref="I442:I448">
    <cfRule type="containsText" dxfId="1593" priority="853" operator="containsText" text="BAJO">
      <formula>NOT(ISERROR(SEARCH(("BAJO"),(I442))))</formula>
    </cfRule>
  </conditionalFormatting>
  <conditionalFormatting sqref="I442:I448">
    <cfRule type="containsText" dxfId="1592" priority="854" operator="containsText" text="MEDIO">
      <formula>NOT(ISERROR(SEARCH(("MEDIO"),(I442))))</formula>
    </cfRule>
  </conditionalFormatting>
  <conditionalFormatting sqref="I442:I448">
    <cfRule type="containsText" dxfId="1591" priority="855" operator="containsText" text="ALTO">
      <formula>NOT(ISERROR(SEARCH(("ALTO"),(I442))))</formula>
    </cfRule>
  </conditionalFormatting>
  <conditionalFormatting sqref="I442:I448">
    <cfRule type="cellIs" dxfId="1590" priority="856" operator="between">
      <formula>5</formula>
      <formula>9</formula>
    </cfRule>
  </conditionalFormatting>
  <conditionalFormatting sqref="I442:I448">
    <cfRule type="cellIs" dxfId="1589" priority="857" operator="between">
      <formula>3</formula>
      <formula>4</formula>
    </cfRule>
  </conditionalFormatting>
  <conditionalFormatting sqref="I442:I448">
    <cfRule type="cellIs" dxfId="1588" priority="858" operator="between">
      <formula>1</formula>
      <formula>2</formula>
    </cfRule>
  </conditionalFormatting>
  <conditionalFormatting sqref="E451:E457">
    <cfRule type="containsText" dxfId="1587" priority="847" operator="containsText" text="BAJO">
      <formula>NOT(ISERROR(SEARCH(("BAJO"),(E451))))</formula>
    </cfRule>
  </conditionalFormatting>
  <conditionalFormatting sqref="E451:E457">
    <cfRule type="containsText" dxfId="1586" priority="848" operator="containsText" text="MEDIO">
      <formula>NOT(ISERROR(SEARCH(("MEDIO"),(E451))))</formula>
    </cfRule>
  </conditionalFormatting>
  <conditionalFormatting sqref="E451:E457">
    <cfRule type="containsText" dxfId="1585" priority="849" operator="containsText" text="ALTO">
      <formula>NOT(ISERROR(SEARCH(("ALTO"),(E451))))</formula>
    </cfRule>
  </conditionalFormatting>
  <conditionalFormatting sqref="E451:E457">
    <cfRule type="cellIs" dxfId="1584" priority="850" operator="between">
      <formula>5</formula>
      <formula>9</formula>
    </cfRule>
  </conditionalFormatting>
  <conditionalFormatting sqref="E451:E457">
    <cfRule type="cellIs" dxfId="1583" priority="851" operator="between">
      <formula>3</formula>
      <formula>4</formula>
    </cfRule>
  </conditionalFormatting>
  <conditionalFormatting sqref="E451:E457">
    <cfRule type="cellIs" dxfId="1582" priority="852" operator="between">
      <formula>1</formula>
      <formula>2</formula>
    </cfRule>
  </conditionalFormatting>
  <conditionalFormatting sqref="I451:I457">
    <cfRule type="containsText" dxfId="1581" priority="841" operator="containsText" text="BAJO">
      <formula>NOT(ISERROR(SEARCH(("BAJO"),(I451))))</formula>
    </cfRule>
  </conditionalFormatting>
  <conditionalFormatting sqref="I451:I457">
    <cfRule type="containsText" dxfId="1580" priority="842" operator="containsText" text="MEDIO">
      <formula>NOT(ISERROR(SEARCH(("MEDIO"),(I451))))</formula>
    </cfRule>
  </conditionalFormatting>
  <conditionalFormatting sqref="I451:I457">
    <cfRule type="containsText" dxfId="1579" priority="843" operator="containsText" text="ALTO">
      <formula>NOT(ISERROR(SEARCH(("ALTO"),(I451))))</formula>
    </cfRule>
  </conditionalFormatting>
  <conditionalFormatting sqref="I451:I457">
    <cfRule type="cellIs" dxfId="1578" priority="844" operator="between">
      <formula>5</formula>
      <formula>9</formula>
    </cfRule>
  </conditionalFormatting>
  <conditionalFormatting sqref="I451:I457">
    <cfRule type="cellIs" dxfId="1577" priority="845" operator="between">
      <formula>3</formula>
      <formula>4</formula>
    </cfRule>
  </conditionalFormatting>
  <conditionalFormatting sqref="I451:I457">
    <cfRule type="cellIs" dxfId="1576" priority="846" operator="between">
      <formula>1</formula>
      <formula>2</formula>
    </cfRule>
  </conditionalFormatting>
  <conditionalFormatting sqref="E460:E466">
    <cfRule type="containsText" dxfId="1575" priority="835" operator="containsText" text="BAJO">
      <formula>NOT(ISERROR(SEARCH(("BAJO"),(E460))))</formula>
    </cfRule>
  </conditionalFormatting>
  <conditionalFormatting sqref="E460:E466">
    <cfRule type="containsText" dxfId="1574" priority="836" operator="containsText" text="MEDIO">
      <formula>NOT(ISERROR(SEARCH(("MEDIO"),(E460))))</formula>
    </cfRule>
  </conditionalFormatting>
  <conditionalFormatting sqref="E460:E466">
    <cfRule type="containsText" dxfId="1573" priority="837" operator="containsText" text="ALTO">
      <formula>NOT(ISERROR(SEARCH(("ALTO"),(E460))))</formula>
    </cfRule>
  </conditionalFormatting>
  <conditionalFormatting sqref="E460:E466">
    <cfRule type="cellIs" dxfId="1572" priority="838" operator="between">
      <formula>5</formula>
      <formula>9</formula>
    </cfRule>
  </conditionalFormatting>
  <conditionalFormatting sqref="E460:E466">
    <cfRule type="cellIs" dxfId="1571" priority="839" operator="between">
      <formula>3</formula>
      <formula>4</formula>
    </cfRule>
  </conditionalFormatting>
  <conditionalFormatting sqref="E460:E466">
    <cfRule type="cellIs" dxfId="1570" priority="840" operator="between">
      <formula>1</formula>
      <formula>2</formula>
    </cfRule>
  </conditionalFormatting>
  <conditionalFormatting sqref="I460:I466">
    <cfRule type="containsText" dxfId="1569" priority="829" operator="containsText" text="BAJO">
      <formula>NOT(ISERROR(SEARCH(("BAJO"),(I460))))</formula>
    </cfRule>
  </conditionalFormatting>
  <conditionalFormatting sqref="I460:I466">
    <cfRule type="containsText" dxfId="1568" priority="830" operator="containsText" text="MEDIO">
      <formula>NOT(ISERROR(SEARCH(("MEDIO"),(I460))))</formula>
    </cfRule>
  </conditionalFormatting>
  <conditionalFormatting sqref="I460:I466">
    <cfRule type="containsText" dxfId="1567" priority="831" operator="containsText" text="ALTO">
      <formula>NOT(ISERROR(SEARCH(("ALTO"),(I460))))</formula>
    </cfRule>
  </conditionalFormatting>
  <conditionalFormatting sqref="I460:I466">
    <cfRule type="cellIs" dxfId="1566" priority="832" operator="between">
      <formula>5</formula>
      <formula>9</formula>
    </cfRule>
  </conditionalFormatting>
  <conditionalFormatting sqref="I460:I466">
    <cfRule type="cellIs" dxfId="1565" priority="833" operator="between">
      <formula>3</formula>
      <formula>4</formula>
    </cfRule>
  </conditionalFormatting>
  <conditionalFormatting sqref="I460:I466">
    <cfRule type="cellIs" dxfId="1564" priority="834" operator="between">
      <formula>1</formula>
      <formula>2</formula>
    </cfRule>
  </conditionalFormatting>
  <conditionalFormatting sqref="E469:E475">
    <cfRule type="containsText" dxfId="1563" priority="823" operator="containsText" text="BAJO">
      <formula>NOT(ISERROR(SEARCH(("BAJO"),(E469))))</formula>
    </cfRule>
  </conditionalFormatting>
  <conditionalFormatting sqref="E469:E475">
    <cfRule type="containsText" dxfId="1562" priority="824" operator="containsText" text="MEDIO">
      <formula>NOT(ISERROR(SEARCH(("MEDIO"),(E469))))</formula>
    </cfRule>
  </conditionalFormatting>
  <conditionalFormatting sqref="E469:E475">
    <cfRule type="containsText" dxfId="1561" priority="825" operator="containsText" text="ALTO">
      <formula>NOT(ISERROR(SEARCH(("ALTO"),(E469))))</formula>
    </cfRule>
  </conditionalFormatting>
  <conditionalFormatting sqref="E469:E475">
    <cfRule type="cellIs" dxfId="1560" priority="826" operator="between">
      <formula>5</formula>
      <formula>9</formula>
    </cfRule>
  </conditionalFormatting>
  <conditionalFormatting sqref="E469:E475">
    <cfRule type="cellIs" dxfId="1559" priority="827" operator="between">
      <formula>3</formula>
      <formula>4</formula>
    </cfRule>
  </conditionalFormatting>
  <conditionalFormatting sqref="E469:E475">
    <cfRule type="cellIs" dxfId="1558" priority="828" operator="between">
      <formula>1</formula>
      <formula>2</formula>
    </cfRule>
  </conditionalFormatting>
  <conditionalFormatting sqref="I469:I475">
    <cfRule type="containsText" dxfId="1557" priority="817" operator="containsText" text="BAJO">
      <formula>NOT(ISERROR(SEARCH(("BAJO"),(I469))))</formula>
    </cfRule>
  </conditionalFormatting>
  <conditionalFormatting sqref="I469:I475">
    <cfRule type="containsText" dxfId="1556" priority="818" operator="containsText" text="MEDIO">
      <formula>NOT(ISERROR(SEARCH(("MEDIO"),(I469))))</formula>
    </cfRule>
  </conditionalFormatting>
  <conditionalFormatting sqref="I469:I475">
    <cfRule type="containsText" dxfId="1555" priority="819" operator="containsText" text="ALTO">
      <formula>NOT(ISERROR(SEARCH(("ALTO"),(I469))))</formula>
    </cfRule>
  </conditionalFormatting>
  <conditionalFormatting sqref="I469:I475">
    <cfRule type="cellIs" dxfId="1554" priority="820" operator="between">
      <formula>5</formula>
      <formula>9</formula>
    </cfRule>
  </conditionalFormatting>
  <conditionalFormatting sqref="I469:I475">
    <cfRule type="cellIs" dxfId="1553" priority="821" operator="between">
      <formula>3</formula>
      <formula>4</formula>
    </cfRule>
  </conditionalFormatting>
  <conditionalFormatting sqref="I469:I475">
    <cfRule type="cellIs" dxfId="1552" priority="822" operator="between">
      <formula>1</formula>
      <formula>2</formula>
    </cfRule>
  </conditionalFormatting>
  <conditionalFormatting sqref="E478:E484">
    <cfRule type="containsText" dxfId="1551" priority="811" operator="containsText" text="BAJO">
      <formula>NOT(ISERROR(SEARCH(("BAJO"),(E478))))</formula>
    </cfRule>
  </conditionalFormatting>
  <conditionalFormatting sqref="E478:E484">
    <cfRule type="containsText" dxfId="1550" priority="812" operator="containsText" text="MEDIO">
      <formula>NOT(ISERROR(SEARCH(("MEDIO"),(E478))))</formula>
    </cfRule>
  </conditionalFormatting>
  <conditionalFormatting sqref="E478:E484">
    <cfRule type="containsText" dxfId="1549" priority="813" operator="containsText" text="ALTO">
      <formula>NOT(ISERROR(SEARCH(("ALTO"),(E478))))</formula>
    </cfRule>
  </conditionalFormatting>
  <conditionalFormatting sqref="E478:E484">
    <cfRule type="cellIs" dxfId="1548" priority="814" operator="between">
      <formula>5</formula>
      <formula>9</formula>
    </cfRule>
  </conditionalFormatting>
  <conditionalFormatting sqref="E478:E484">
    <cfRule type="cellIs" dxfId="1547" priority="815" operator="between">
      <formula>3</formula>
      <formula>4</formula>
    </cfRule>
  </conditionalFormatting>
  <conditionalFormatting sqref="E478:E484">
    <cfRule type="cellIs" dxfId="1546" priority="816" operator="between">
      <formula>1</formula>
      <formula>2</formula>
    </cfRule>
  </conditionalFormatting>
  <conditionalFormatting sqref="I478:I484">
    <cfRule type="containsText" dxfId="1545" priority="805" operator="containsText" text="BAJO">
      <formula>NOT(ISERROR(SEARCH(("BAJO"),(I478))))</formula>
    </cfRule>
  </conditionalFormatting>
  <conditionalFormatting sqref="I478:I484">
    <cfRule type="containsText" dxfId="1544" priority="806" operator="containsText" text="MEDIO">
      <formula>NOT(ISERROR(SEARCH(("MEDIO"),(I478))))</formula>
    </cfRule>
  </conditionalFormatting>
  <conditionalFormatting sqref="I478:I484">
    <cfRule type="containsText" dxfId="1543" priority="807" operator="containsText" text="ALTO">
      <formula>NOT(ISERROR(SEARCH(("ALTO"),(I478))))</formula>
    </cfRule>
  </conditionalFormatting>
  <conditionalFormatting sqref="I478:I484">
    <cfRule type="cellIs" dxfId="1542" priority="808" operator="between">
      <formula>5</formula>
      <formula>9</formula>
    </cfRule>
  </conditionalFormatting>
  <conditionalFormatting sqref="I478:I484">
    <cfRule type="cellIs" dxfId="1541" priority="809" operator="between">
      <formula>3</formula>
      <formula>4</formula>
    </cfRule>
  </conditionalFormatting>
  <conditionalFormatting sqref="I478:I484">
    <cfRule type="cellIs" dxfId="1540" priority="810" operator="between">
      <formula>1</formula>
      <formula>2</formula>
    </cfRule>
  </conditionalFormatting>
  <conditionalFormatting sqref="E487:E493">
    <cfRule type="containsText" dxfId="1539" priority="799" operator="containsText" text="BAJO">
      <formula>NOT(ISERROR(SEARCH(("BAJO"),(E487))))</formula>
    </cfRule>
  </conditionalFormatting>
  <conditionalFormatting sqref="E487:E493">
    <cfRule type="containsText" dxfId="1538" priority="800" operator="containsText" text="MEDIO">
      <formula>NOT(ISERROR(SEARCH(("MEDIO"),(E487))))</formula>
    </cfRule>
  </conditionalFormatting>
  <conditionalFormatting sqref="E487:E493">
    <cfRule type="containsText" dxfId="1537" priority="801" operator="containsText" text="ALTO">
      <formula>NOT(ISERROR(SEARCH(("ALTO"),(E487))))</formula>
    </cfRule>
  </conditionalFormatting>
  <conditionalFormatting sqref="E487:E493">
    <cfRule type="cellIs" dxfId="1536" priority="802" operator="between">
      <formula>5</formula>
      <formula>9</formula>
    </cfRule>
  </conditionalFormatting>
  <conditionalFormatting sqref="E487:E493">
    <cfRule type="cellIs" dxfId="1535" priority="803" operator="between">
      <formula>3</formula>
      <formula>4</formula>
    </cfRule>
  </conditionalFormatting>
  <conditionalFormatting sqref="E487:E493">
    <cfRule type="cellIs" dxfId="1534" priority="804" operator="between">
      <formula>1</formula>
      <formula>2</formula>
    </cfRule>
  </conditionalFormatting>
  <conditionalFormatting sqref="I487:I493">
    <cfRule type="containsText" dxfId="1533" priority="793" operator="containsText" text="BAJO">
      <formula>NOT(ISERROR(SEARCH(("BAJO"),(I487))))</formula>
    </cfRule>
  </conditionalFormatting>
  <conditionalFormatting sqref="I487:I493">
    <cfRule type="containsText" dxfId="1532" priority="794" operator="containsText" text="MEDIO">
      <formula>NOT(ISERROR(SEARCH(("MEDIO"),(I487))))</formula>
    </cfRule>
  </conditionalFormatting>
  <conditionalFormatting sqref="I487:I493">
    <cfRule type="containsText" dxfId="1531" priority="795" operator="containsText" text="ALTO">
      <formula>NOT(ISERROR(SEARCH(("ALTO"),(I487))))</formula>
    </cfRule>
  </conditionalFormatting>
  <conditionalFormatting sqref="I487:I493">
    <cfRule type="cellIs" dxfId="1530" priority="796" operator="between">
      <formula>5</formula>
      <formula>9</formula>
    </cfRule>
  </conditionalFormatting>
  <conditionalFormatting sqref="I487:I493">
    <cfRule type="cellIs" dxfId="1529" priority="797" operator="between">
      <formula>3</formula>
      <formula>4</formula>
    </cfRule>
  </conditionalFormatting>
  <conditionalFormatting sqref="I487:I493">
    <cfRule type="cellIs" dxfId="1528" priority="798" operator="between">
      <formula>1</formula>
      <formula>2</formula>
    </cfRule>
  </conditionalFormatting>
  <conditionalFormatting sqref="E496:E502">
    <cfRule type="containsText" dxfId="1527" priority="787" operator="containsText" text="BAJO">
      <formula>NOT(ISERROR(SEARCH(("BAJO"),(E496))))</formula>
    </cfRule>
  </conditionalFormatting>
  <conditionalFormatting sqref="E496:E502">
    <cfRule type="containsText" dxfId="1526" priority="788" operator="containsText" text="MEDIO">
      <formula>NOT(ISERROR(SEARCH(("MEDIO"),(E496))))</formula>
    </cfRule>
  </conditionalFormatting>
  <conditionalFormatting sqref="E496:E502">
    <cfRule type="containsText" dxfId="1525" priority="789" operator="containsText" text="ALTO">
      <formula>NOT(ISERROR(SEARCH(("ALTO"),(E496))))</formula>
    </cfRule>
  </conditionalFormatting>
  <conditionalFormatting sqref="E496:E502">
    <cfRule type="cellIs" dxfId="1524" priority="790" operator="between">
      <formula>5</formula>
      <formula>9</formula>
    </cfRule>
  </conditionalFormatting>
  <conditionalFormatting sqref="E496:E502">
    <cfRule type="cellIs" dxfId="1523" priority="791" operator="between">
      <formula>3</formula>
      <formula>4</formula>
    </cfRule>
  </conditionalFormatting>
  <conditionalFormatting sqref="E496:E502">
    <cfRule type="cellIs" dxfId="1522" priority="792" operator="between">
      <formula>1</formula>
      <formula>2</formula>
    </cfRule>
  </conditionalFormatting>
  <conditionalFormatting sqref="I496:I502">
    <cfRule type="containsText" dxfId="1521" priority="781" operator="containsText" text="BAJO">
      <formula>NOT(ISERROR(SEARCH(("BAJO"),(I496))))</formula>
    </cfRule>
  </conditionalFormatting>
  <conditionalFormatting sqref="I496:I502">
    <cfRule type="containsText" dxfId="1520" priority="782" operator="containsText" text="MEDIO">
      <formula>NOT(ISERROR(SEARCH(("MEDIO"),(I496))))</formula>
    </cfRule>
  </conditionalFormatting>
  <conditionalFormatting sqref="I496:I502">
    <cfRule type="containsText" dxfId="1519" priority="783" operator="containsText" text="ALTO">
      <formula>NOT(ISERROR(SEARCH(("ALTO"),(I496))))</formula>
    </cfRule>
  </conditionalFormatting>
  <conditionalFormatting sqref="I496:I502">
    <cfRule type="cellIs" dxfId="1518" priority="784" operator="between">
      <formula>5</formula>
      <formula>9</formula>
    </cfRule>
  </conditionalFormatting>
  <conditionalFormatting sqref="I496:I502">
    <cfRule type="cellIs" dxfId="1517" priority="785" operator="between">
      <formula>3</formula>
      <formula>4</formula>
    </cfRule>
  </conditionalFormatting>
  <conditionalFormatting sqref="I496:I502">
    <cfRule type="cellIs" dxfId="1516" priority="786" operator="between">
      <formula>1</formula>
      <formula>2</formula>
    </cfRule>
  </conditionalFormatting>
  <conditionalFormatting sqref="E505:E511">
    <cfRule type="containsText" dxfId="1515" priority="775" operator="containsText" text="BAJO">
      <formula>NOT(ISERROR(SEARCH(("BAJO"),(E505))))</formula>
    </cfRule>
  </conditionalFormatting>
  <conditionalFormatting sqref="E505:E511">
    <cfRule type="containsText" dxfId="1514" priority="776" operator="containsText" text="MEDIO">
      <formula>NOT(ISERROR(SEARCH(("MEDIO"),(E505))))</formula>
    </cfRule>
  </conditionalFormatting>
  <conditionalFormatting sqref="E505:E511">
    <cfRule type="containsText" dxfId="1513" priority="777" operator="containsText" text="ALTO">
      <formula>NOT(ISERROR(SEARCH(("ALTO"),(E505))))</formula>
    </cfRule>
  </conditionalFormatting>
  <conditionalFormatting sqref="E505:E511">
    <cfRule type="cellIs" dxfId="1512" priority="778" operator="between">
      <formula>5</formula>
      <formula>9</formula>
    </cfRule>
  </conditionalFormatting>
  <conditionalFormatting sqref="E505:E511">
    <cfRule type="cellIs" dxfId="1511" priority="779" operator="between">
      <formula>3</formula>
      <formula>4</formula>
    </cfRule>
  </conditionalFormatting>
  <conditionalFormatting sqref="E505:E511">
    <cfRule type="cellIs" dxfId="1510" priority="780" operator="between">
      <formula>1</formula>
      <formula>2</formula>
    </cfRule>
  </conditionalFormatting>
  <conditionalFormatting sqref="I505:I511">
    <cfRule type="containsText" dxfId="1509" priority="769" operator="containsText" text="BAJO">
      <formula>NOT(ISERROR(SEARCH(("BAJO"),(I505))))</formula>
    </cfRule>
  </conditionalFormatting>
  <conditionalFormatting sqref="I505:I511">
    <cfRule type="containsText" dxfId="1508" priority="770" operator="containsText" text="MEDIO">
      <formula>NOT(ISERROR(SEARCH(("MEDIO"),(I505))))</formula>
    </cfRule>
  </conditionalFormatting>
  <conditionalFormatting sqref="I505:I511">
    <cfRule type="containsText" dxfId="1507" priority="771" operator="containsText" text="ALTO">
      <formula>NOT(ISERROR(SEARCH(("ALTO"),(I505))))</formula>
    </cfRule>
  </conditionalFormatting>
  <conditionalFormatting sqref="I505:I511">
    <cfRule type="cellIs" dxfId="1506" priority="772" operator="between">
      <formula>5</formula>
      <formula>9</formula>
    </cfRule>
  </conditionalFormatting>
  <conditionalFormatting sqref="I505:I511">
    <cfRule type="cellIs" dxfId="1505" priority="773" operator="between">
      <formula>3</formula>
      <formula>4</formula>
    </cfRule>
  </conditionalFormatting>
  <conditionalFormatting sqref="I505:I511">
    <cfRule type="cellIs" dxfId="1504" priority="774" operator="between">
      <formula>1</formula>
      <formula>2</formula>
    </cfRule>
  </conditionalFormatting>
  <conditionalFormatting sqref="E514:E520">
    <cfRule type="containsText" dxfId="1503" priority="763" operator="containsText" text="BAJO">
      <formula>NOT(ISERROR(SEARCH(("BAJO"),(E514))))</formula>
    </cfRule>
  </conditionalFormatting>
  <conditionalFormatting sqref="E514:E520">
    <cfRule type="containsText" dxfId="1502" priority="764" operator="containsText" text="MEDIO">
      <formula>NOT(ISERROR(SEARCH(("MEDIO"),(E514))))</formula>
    </cfRule>
  </conditionalFormatting>
  <conditionalFormatting sqref="E514:E520">
    <cfRule type="containsText" dxfId="1501" priority="765" operator="containsText" text="ALTO">
      <formula>NOT(ISERROR(SEARCH(("ALTO"),(E514))))</formula>
    </cfRule>
  </conditionalFormatting>
  <conditionalFormatting sqref="E514:E520">
    <cfRule type="cellIs" dxfId="1500" priority="766" operator="between">
      <formula>5</formula>
      <formula>9</formula>
    </cfRule>
  </conditionalFormatting>
  <conditionalFormatting sqref="E514:E520">
    <cfRule type="cellIs" dxfId="1499" priority="767" operator="between">
      <formula>3</formula>
      <formula>4</formula>
    </cfRule>
  </conditionalFormatting>
  <conditionalFormatting sqref="E514:E520">
    <cfRule type="cellIs" dxfId="1498" priority="768" operator="between">
      <formula>1</formula>
      <formula>2</formula>
    </cfRule>
  </conditionalFormatting>
  <conditionalFormatting sqref="I514:I520">
    <cfRule type="containsText" dxfId="1497" priority="757" operator="containsText" text="BAJO">
      <formula>NOT(ISERROR(SEARCH(("BAJO"),(I514))))</formula>
    </cfRule>
  </conditionalFormatting>
  <conditionalFormatting sqref="I514:I520">
    <cfRule type="containsText" dxfId="1496" priority="758" operator="containsText" text="MEDIO">
      <formula>NOT(ISERROR(SEARCH(("MEDIO"),(I514))))</formula>
    </cfRule>
  </conditionalFormatting>
  <conditionalFormatting sqref="I514:I520">
    <cfRule type="containsText" dxfId="1495" priority="759" operator="containsText" text="ALTO">
      <formula>NOT(ISERROR(SEARCH(("ALTO"),(I514))))</formula>
    </cfRule>
  </conditionalFormatting>
  <conditionalFormatting sqref="I514:I520">
    <cfRule type="cellIs" dxfId="1494" priority="760" operator="between">
      <formula>5</formula>
      <formula>9</formula>
    </cfRule>
  </conditionalFormatting>
  <conditionalFormatting sqref="I514:I520">
    <cfRule type="cellIs" dxfId="1493" priority="761" operator="between">
      <formula>3</formula>
      <formula>4</formula>
    </cfRule>
  </conditionalFormatting>
  <conditionalFormatting sqref="I514:I520">
    <cfRule type="cellIs" dxfId="1492" priority="762" operator="between">
      <formula>1</formula>
      <formula>2</formula>
    </cfRule>
  </conditionalFormatting>
  <conditionalFormatting sqref="E523:E529">
    <cfRule type="containsText" dxfId="1491" priority="751" operator="containsText" text="BAJO">
      <formula>NOT(ISERROR(SEARCH(("BAJO"),(E523))))</formula>
    </cfRule>
  </conditionalFormatting>
  <conditionalFormatting sqref="E523:E529">
    <cfRule type="containsText" dxfId="1490" priority="752" operator="containsText" text="MEDIO">
      <formula>NOT(ISERROR(SEARCH(("MEDIO"),(E523))))</formula>
    </cfRule>
  </conditionalFormatting>
  <conditionalFormatting sqref="E523:E529">
    <cfRule type="containsText" dxfId="1489" priority="753" operator="containsText" text="ALTO">
      <formula>NOT(ISERROR(SEARCH(("ALTO"),(E523))))</formula>
    </cfRule>
  </conditionalFormatting>
  <conditionalFormatting sqref="E523:E529">
    <cfRule type="cellIs" dxfId="1488" priority="754" operator="between">
      <formula>5</formula>
      <formula>9</formula>
    </cfRule>
  </conditionalFormatting>
  <conditionalFormatting sqref="E523:E529">
    <cfRule type="cellIs" dxfId="1487" priority="755" operator="between">
      <formula>3</formula>
      <formula>4</formula>
    </cfRule>
  </conditionalFormatting>
  <conditionalFormatting sqref="E523:E529">
    <cfRule type="cellIs" dxfId="1486" priority="756" operator="between">
      <formula>1</formula>
      <formula>2</formula>
    </cfRule>
  </conditionalFormatting>
  <conditionalFormatting sqref="I523:I529">
    <cfRule type="containsText" dxfId="1485" priority="745" operator="containsText" text="BAJO">
      <formula>NOT(ISERROR(SEARCH(("BAJO"),(I523))))</formula>
    </cfRule>
  </conditionalFormatting>
  <conditionalFormatting sqref="I523:I529">
    <cfRule type="containsText" dxfId="1484" priority="746" operator="containsText" text="MEDIO">
      <formula>NOT(ISERROR(SEARCH(("MEDIO"),(I523))))</formula>
    </cfRule>
  </conditionalFormatting>
  <conditionalFormatting sqref="I523:I529">
    <cfRule type="containsText" dxfId="1483" priority="747" operator="containsText" text="ALTO">
      <formula>NOT(ISERROR(SEARCH(("ALTO"),(I523))))</formula>
    </cfRule>
  </conditionalFormatting>
  <conditionalFormatting sqref="I523:I529">
    <cfRule type="cellIs" dxfId="1482" priority="748" operator="between">
      <formula>5</formula>
      <formula>9</formula>
    </cfRule>
  </conditionalFormatting>
  <conditionalFormatting sqref="I523:I529">
    <cfRule type="cellIs" dxfId="1481" priority="749" operator="between">
      <formula>3</formula>
      <formula>4</formula>
    </cfRule>
  </conditionalFormatting>
  <conditionalFormatting sqref="I523:I529">
    <cfRule type="cellIs" dxfId="1480" priority="750" operator="between">
      <formula>1</formula>
      <formula>2</formula>
    </cfRule>
  </conditionalFormatting>
  <conditionalFormatting sqref="E532:E538">
    <cfRule type="containsText" dxfId="1479" priority="739" operator="containsText" text="BAJO">
      <formula>NOT(ISERROR(SEARCH(("BAJO"),(E532))))</formula>
    </cfRule>
  </conditionalFormatting>
  <conditionalFormatting sqref="E532:E538">
    <cfRule type="containsText" dxfId="1478" priority="740" operator="containsText" text="MEDIO">
      <formula>NOT(ISERROR(SEARCH(("MEDIO"),(E532))))</formula>
    </cfRule>
  </conditionalFormatting>
  <conditionalFormatting sqref="E532:E538">
    <cfRule type="containsText" dxfId="1477" priority="741" operator="containsText" text="ALTO">
      <formula>NOT(ISERROR(SEARCH(("ALTO"),(E532))))</formula>
    </cfRule>
  </conditionalFormatting>
  <conditionalFormatting sqref="E532:E538">
    <cfRule type="cellIs" dxfId="1476" priority="742" operator="between">
      <formula>5</formula>
      <formula>9</formula>
    </cfRule>
  </conditionalFormatting>
  <conditionalFormatting sqref="E532:E538">
    <cfRule type="cellIs" dxfId="1475" priority="743" operator="between">
      <formula>3</formula>
      <formula>4</formula>
    </cfRule>
  </conditionalFormatting>
  <conditionalFormatting sqref="E532:E538">
    <cfRule type="cellIs" dxfId="1474" priority="744" operator="between">
      <formula>1</formula>
      <formula>2</formula>
    </cfRule>
  </conditionalFormatting>
  <conditionalFormatting sqref="I532:I538">
    <cfRule type="containsText" dxfId="1473" priority="733" operator="containsText" text="BAJO">
      <formula>NOT(ISERROR(SEARCH(("BAJO"),(I532))))</formula>
    </cfRule>
  </conditionalFormatting>
  <conditionalFormatting sqref="I532:I538">
    <cfRule type="containsText" dxfId="1472" priority="734" operator="containsText" text="MEDIO">
      <formula>NOT(ISERROR(SEARCH(("MEDIO"),(I532))))</formula>
    </cfRule>
  </conditionalFormatting>
  <conditionalFormatting sqref="I532:I538">
    <cfRule type="containsText" dxfId="1471" priority="735" operator="containsText" text="ALTO">
      <formula>NOT(ISERROR(SEARCH(("ALTO"),(I532))))</formula>
    </cfRule>
  </conditionalFormatting>
  <conditionalFormatting sqref="I532:I538">
    <cfRule type="cellIs" dxfId="1470" priority="736" operator="between">
      <formula>5</formula>
      <formula>9</formula>
    </cfRule>
  </conditionalFormatting>
  <conditionalFormatting sqref="I532:I538">
    <cfRule type="cellIs" dxfId="1469" priority="737" operator="between">
      <formula>3</formula>
      <formula>4</formula>
    </cfRule>
  </conditionalFormatting>
  <conditionalFormatting sqref="I532:I538">
    <cfRule type="cellIs" dxfId="1468" priority="738" operator="between">
      <formula>1</formula>
      <formula>2</formula>
    </cfRule>
  </conditionalFormatting>
  <conditionalFormatting sqref="E541:E547">
    <cfRule type="containsText" dxfId="1467" priority="727" operator="containsText" text="BAJO">
      <formula>NOT(ISERROR(SEARCH(("BAJO"),(E541))))</formula>
    </cfRule>
  </conditionalFormatting>
  <conditionalFormatting sqref="E541:E547">
    <cfRule type="containsText" dxfId="1466" priority="728" operator="containsText" text="MEDIO">
      <formula>NOT(ISERROR(SEARCH(("MEDIO"),(E541))))</formula>
    </cfRule>
  </conditionalFormatting>
  <conditionalFormatting sqref="E541:E547">
    <cfRule type="containsText" dxfId="1465" priority="729" operator="containsText" text="ALTO">
      <formula>NOT(ISERROR(SEARCH(("ALTO"),(E541))))</formula>
    </cfRule>
  </conditionalFormatting>
  <conditionalFormatting sqref="E541:E547">
    <cfRule type="cellIs" dxfId="1464" priority="730" operator="between">
      <formula>5</formula>
      <formula>9</formula>
    </cfRule>
  </conditionalFormatting>
  <conditionalFormatting sqref="E541:E547">
    <cfRule type="cellIs" dxfId="1463" priority="731" operator="between">
      <formula>3</formula>
      <formula>4</formula>
    </cfRule>
  </conditionalFormatting>
  <conditionalFormatting sqref="E541:E547">
    <cfRule type="cellIs" dxfId="1462" priority="732" operator="between">
      <formula>1</formula>
      <formula>2</formula>
    </cfRule>
  </conditionalFormatting>
  <conditionalFormatting sqref="I541:I547">
    <cfRule type="containsText" dxfId="1461" priority="721" operator="containsText" text="BAJO">
      <formula>NOT(ISERROR(SEARCH(("BAJO"),(I541))))</formula>
    </cfRule>
  </conditionalFormatting>
  <conditionalFormatting sqref="I541:I547">
    <cfRule type="containsText" dxfId="1460" priority="722" operator="containsText" text="MEDIO">
      <formula>NOT(ISERROR(SEARCH(("MEDIO"),(I541))))</formula>
    </cfRule>
  </conditionalFormatting>
  <conditionalFormatting sqref="I541:I547">
    <cfRule type="containsText" dxfId="1459" priority="723" operator="containsText" text="ALTO">
      <formula>NOT(ISERROR(SEARCH(("ALTO"),(I541))))</formula>
    </cfRule>
  </conditionalFormatting>
  <conditionalFormatting sqref="I541:I547">
    <cfRule type="cellIs" dxfId="1458" priority="724" operator="between">
      <formula>5</formula>
      <formula>9</formula>
    </cfRule>
  </conditionalFormatting>
  <conditionalFormatting sqref="I541:I547">
    <cfRule type="cellIs" dxfId="1457" priority="725" operator="between">
      <formula>3</formula>
      <formula>4</formula>
    </cfRule>
  </conditionalFormatting>
  <conditionalFormatting sqref="I541:I547">
    <cfRule type="cellIs" dxfId="1456" priority="726" operator="between">
      <formula>1</formula>
      <formula>2</formula>
    </cfRule>
  </conditionalFormatting>
  <conditionalFormatting sqref="E550:E556">
    <cfRule type="containsText" dxfId="1455" priority="715" operator="containsText" text="BAJO">
      <formula>NOT(ISERROR(SEARCH(("BAJO"),(E550))))</formula>
    </cfRule>
  </conditionalFormatting>
  <conditionalFormatting sqref="E550:E556">
    <cfRule type="containsText" dxfId="1454" priority="716" operator="containsText" text="MEDIO">
      <formula>NOT(ISERROR(SEARCH(("MEDIO"),(E550))))</formula>
    </cfRule>
  </conditionalFormatting>
  <conditionalFormatting sqref="E550:E556">
    <cfRule type="containsText" dxfId="1453" priority="717" operator="containsText" text="ALTO">
      <formula>NOT(ISERROR(SEARCH(("ALTO"),(E550))))</formula>
    </cfRule>
  </conditionalFormatting>
  <conditionalFormatting sqref="E550:E556">
    <cfRule type="cellIs" dxfId="1452" priority="718" operator="between">
      <formula>5</formula>
      <formula>9</formula>
    </cfRule>
  </conditionalFormatting>
  <conditionalFormatting sqref="E550:E556">
    <cfRule type="cellIs" dxfId="1451" priority="719" operator="between">
      <formula>3</formula>
      <formula>4</formula>
    </cfRule>
  </conditionalFormatting>
  <conditionalFormatting sqref="E550:E556">
    <cfRule type="cellIs" dxfId="1450" priority="720" operator="between">
      <formula>1</formula>
      <formula>2</formula>
    </cfRule>
  </conditionalFormatting>
  <conditionalFormatting sqref="I550:I556">
    <cfRule type="containsText" dxfId="1449" priority="709" operator="containsText" text="BAJO">
      <formula>NOT(ISERROR(SEARCH(("BAJO"),(I550))))</formula>
    </cfRule>
  </conditionalFormatting>
  <conditionalFormatting sqref="I550:I556">
    <cfRule type="containsText" dxfId="1448" priority="710" operator="containsText" text="MEDIO">
      <formula>NOT(ISERROR(SEARCH(("MEDIO"),(I550))))</formula>
    </cfRule>
  </conditionalFormatting>
  <conditionalFormatting sqref="I550:I556">
    <cfRule type="containsText" dxfId="1447" priority="711" operator="containsText" text="ALTO">
      <formula>NOT(ISERROR(SEARCH(("ALTO"),(I550))))</formula>
    </cfRule>
  </conditionalFormatting>
  <conditionalFormatting sqref="I550:I556">
    <cfRule type="cellIs" dxfId="1446" priority="712" operator="between">
      <formula>5</formula>
      <formula>9</formula>
    </cfRule>
  </conditionalFormatting>
  <conditionalFormatting sqref="I550:I556">
    <cfRule type="cellIs" dxfId="1445" priority="713" operator="between">
      <formula>3</formula>
      <formula>4</formula>
    </cfRule>
  </conditionalFormatting>
  <conditionalFormatting sqref="I550:I556">
    <cfRule type="cellIs" dxfId="1444" priority="714" operator="between">
      <formula>1</formula>
      <formula>2</formula>
    </cfRule>
  </conditionalFormatting>
  <conditionalFormatting sqref="E559:E565">
    <cfRule type="containsText" dxfId="1443" priority="703" operator="containsText" text="BAJO">
      <formula>NOT(ISERROR(SEARCH(("BAJO"),(E559))))</formula>
    </cfRule>
  </conditionalFormatting>
  <conditionalFormatting sqref="E559:E565">
    <cfRule type="containsText" dxfId="1442" priority="704" operator="containsText" text="MEDIO">
      <formula>NOT(ISERROR(SEARCH(("MEDIO"),(E559))))</formula>
    </cfRule>
  </conditionalFormatting>
  <conditionalFormatting sqref="E559:E565">
    <cfRule type="containsText" dxfId="1441" priority="705" operator="containsText" text="ALTO">
      <formula>NOT(ISERROR(SEARCH(("ALTO"),(E559))))</formula>
    </cfRule>
  </conditionalFormatting>
  <conditionalFormatting sqref="E559:E565">
    <cfRule type="cellIs" dxfId="1440" priority="706" operator="between">
      <formula>5</formula>
      <formula>9</formula>
    </cfRule>
  </conditionalFormatting>
  <conditionalFormatting sqref="E559:E565">
    <cfRule type="cellIs" dxfId="1439" priority="707" operator="between">
      <formula>3</formula>
      <formula>4</formula>
    </cfRule>
  </conditionalFormatting>
  <conditionalFormatting sqref="E559:E565">
    <cfRule type="cellIs" dxfId="1438" priority="708" operator="between">
      <formula>1</formula>
      <formula>2</formula>
    </cfRule>
  </conditionalFormatting>
  <conditionalFormatting sqref="I559:I565">
    <cfRule type="containsText" dxfId="1437" priority="697" operator="containsText" text="BAJO">
      <formula>NOT(ISERROR(SEARCH(("BAJO"),(I559))))</formula>
    </cfRule>
  </conditionalFormatting>
  <conditionalFormatting sqref="I559:I565">
    <cfRule type="containsText" dxfId="1436" priority="698" operator="containsText" text="MEDIO">
      <formula>NOT(ISERROR(SEARCH(("MEDIO"),(I559))))</formula>
    </cfRule>
  </conditionalFormatting>
  <conditionalFormatting sqref="I559:I565">
    <cfRule type="containsText" dxfId="1435" priority="699" operator="containsText" text="ALTO">
      <formula>NOT(ISERROR(SEARCH(("ALTO"),(I559))))</formula>
    </cfRule>
  </conditionalFormatting>
  <conditionalFormatting sqref="I559:I565">
    <cfRule type="cellIs" dxfId="1434" priority="700" operator="between">
      <formula>5</formula>
      <formula>9</formula>
    </cfRule>
  </conditionalFormatting>
  <conditionalFormatting sqref="I559:I565">
    <cfRule type="cellIs" dxfId="1433" priority="701" operator="between">
      <formula>3</formula>
      <formula>4</formula>
    </cfRule>
  </conditionalFormatting>
  <conditionalFormatting sqref="I559:I565">
    <cfRule type="cellIs" dxfId="1432" priority="702" operator="between">
      <formula>1</formula>
      <formula>2</formula>
    </cfRule>
  </conditionalFormatting>
  <conditionalFormatting sqref="E568:E574">
    <cfRule type="containsText" dxfId="1431" priority="691" operator="containsText" text="BAJO">
      <formula>NOT(ISERROR(SEARCH(("BAJO"),(E568))))</formula>
    </cfRule>
  </conditionalFormatting>
  <conditionalFormatting sqref="E568:E574">
    <cfRule type="containsText" dxfId="1430" priority="692" operator="containsText" text="MEDIO">
      <formula>NOT(ISERROR(SEARCH(("MEDIO"),(E568))))</formula>
    </cfRule>
  </conditionalFormatting>
  <conditionalFormatting sqref="E568:E574">
    <cfRule type="containsText" dxfId="1429" priority="693" operator="containsText" text="ALTO">
      <formula>NOT(ISERROR(SEARCH(("ALTO"),(E568))))</formula>
    </cfRule>
  </conditionalFormatting>
  <conditionalFormatting sqref="E568:E574">
    <cfRule type="cellIs" dxfId="1428" priority="694" operator="between">
      <formula>5</formula>
      <formula>9</formula>
    </cfRule>
  </conditionalFormatting>
  <conditionalFormatting sqref="E568:E574">
    <cfRule type="cellIs" dxfId="1427" priority="695" operator="between">
      <formula>3</formula>
      <formula>4</formula>
    </cfRule>
  </conditionalFormatting>
  <conditionalFormatting sqref="E568:E574">
    <cfRule type="cellIs" dxfId="1426" priority="696" operator="between">
      <formula>1</formula>
      <formula>2</formula>
    </cfRule>
  </conditionalFormatting>
  <conditionalFormatting sqref="I568:I574">
    <cfRule type="containsText" dxfId="1425" priority="685" operator="containsText" text="BAJO">
      <formula>NOT(ISERROR(SEARCH(("BAJO"),(I568))))</formula>
    </cfRule>
  </conditionalFormatting>
  <conditionalFormatting sqref="I568:I574">
    <cfRule type="containsText" dxfId="1424" priority="686" operator="containsText" text="MEDIO">
      <formula>NOT(ISERROR(SEARCH(("MEDIO"),(I568))))</formula>
    </cfRule>
  </conditionalFormatting>
  <conditionalFormatting sqref="I568:I574">
    <cfRule type="containsText" dxfId="1423" priority="687" operator="containsText" text="ALTO">
      <formula>NOT(ISERROR(SEARCH(("ALTO"),(I568))))</formula>
    </cfRule>
  </conditionalFormatting>
  <conditionalFormatting sqref="I568:I574">
    <cfRule type="cellIs" dxfId="1422" priority="688" operator="between">
      <formula>5</formula>
      <formula>9</formula>
    </cfRule>
  </conditionalFormatting>
  <conditionalFormatting sqref="I568:I574">
    <cfRule type="cellIs" dxfId="1421" priority="689" operator="between">
      <formula>3</formula>
      <formula>4</formula>
    </cfRule>
  </conditionalFormatting>
  <conditionalFormatting sqref="I568:I574">
    <cfRule type="cellIs" dxfId="1420" priority="690" operator="between">
      <formula>1</formula>
      <formula>2</formula>
    </cfRule>
  </conditionalFormatting>
  <conditionalFormatting sqref="E577:E583">
    <cfRule type="containsText" dxfId="1419" priority="679" operator="containsText" text="BAJO">
      <formula>NOT(ISERROR(SEARCH(("BAJO"),(E577))))</formula>
    </cfRule>
  </conditionalFormatting>
  <conditionalFormatting sqref="E577:E583">
    <cfRule type="containsText" dxfId="1418" priority="680" operator="containsText" text="MEDIO">
      <formula>NOT(ISERROR(SEARCH(("MEDIO"),(E577))))</formula>
    </cfRule>
  </conditionalFormatting>
  <conditionalFormatting sqref="E577:E583">
    <cfRule type="containsText" dxfId="1417" priority="681" operator="containsText" text="ALTO">
      <formula>NOT(ISERROR(SEARCH(("ALTO"),(E577))))</formula>
    </cfRule>
  </conditionalFormatting>
  <conditionalFormatting sqref="E577:E583">
    <cfRule type="cellIs" dxfId="1416" priority="682" operator="between">
      <formula>5</formula>
      <formula>9</formula>
    </cfRule>
  </conditionalFormatting>
  <conditionalFormatting sqref="E577:E583">
    <cfRule type="cellIs" dxfId="1415" priority="683" operator="between">
      <formula>3</formula>
      <formula>4</formula>
    </cfRule>
  </conditionalFormatting>
  <conditionalFormatting sqref="E577:E583">
    <cfRule type="cellIs" dxfId="1414" priority="684" operator="between">
      <formula>1</formula>
      <formula>2</formula>
    </cfRule>
  </conditionalFormatting>
  <conditionalFormatting sqref="I577:I583">
    <cfRule type="containsText" dxfId="1413" priority="673" operator="containsText" text="BAJO">
      <formula>NOT(ISERROR(SEARCH(("BAJO"),(I577))))</formula>
    </cfRule>
  </conditionalFormatting>
  <conditionalFormatting sqref="I577:I583">
    <cfRule type="containsText" dxfId="1412" priority="674" operator="containsText" text="MEDIO">
      <formula>NOT(ISERROR(SEARCH(("MEDIO"),(I577))))</formula>
    </cfRule>
  </conditionalFormatting>
  <conditionalFormatting sqref="I577:I583">
    <cfRule type="containsText" dxfId="1411" priority="675" operator="containsText" text="ALTO">
      <formula>NOT(ISERROR(SEARCH(("ALTO"),(I577))))</formula>
    </cfRule>
  </conditionalFormatting>
  <conditionalFormatting sqref="I577:I583">
    <cfRule type="cellIs" dxfId="1410" priority="676" operator="between">
      <formula>5</formula>
      <formula>9</formula>
    </cfRule>
  </conditionalFormatting>
  <conditionalFormatting sqref="I577:I583">
    <cfRule type="cellIs" dxfId="1409" priority="677" operator="between">
      <formula>3</formula>
      <formula>4</formula>
    </cfRule>
  </conditionalFormatting>
  <conditionalFormatting sqref="I577:I583">
    <cfRule type="cellIs" dxfId="1408" priority="678" operator="between">
      <formula>1</formula>
      <formula>2</formula>
    </cfRule>
  </conditionalFormatting>
  <conditionalFormatting sqref="E586:E592">
    <cfRule type="containsText" dxfId="1407" priority="667" operator="containsText" text="BAJO">
      <formula>NOT(ISERROR(SEARCH(("BAJO"),(E586))))</formula>
    </cfRule>
  </conditionalFormatting>
  <conditionalFormatting sqref="E586:E592">
    <cfRule type="containsText" dxfId="1406" priority="668" operator="containsText" text="MEDIO">
      <formula>NOT(ISERROR(SEARCH(("MEDIO"),(E586))))</formula>
    </cfRule>
  </conditionalFormatting>
  <conditionalFormatting sqref="E586:E592">
    <cfRule type="containsText" dxfId="1405" priority="669" operator="containsText" text="ALTO">
      <formula>NOT(ISERROR(SEARCH(("ALTO"),(E586))))</formula>
    </cfRule>
  </conditionalFormatting>
  <conditionalFormatting sqref="E586:E592">
    <cfRule type="cellIs" dxfId="1404" priority="670" operator="between">
      <formula>5</formula>
      <formula>9</formula>
    </cfRule>
  </conditionalFormatting>
  <conditionalFormatting sqref="E586:E592">
    <cfRule type="cellIs" dxfId="1403" priority="671" operator="between">
      <formula>3</formula>
      <formula>4</formula>
    </cfRule>
  </conditionalFormatting>
  <conditionalFormatting sqref="E586:E592">
    <cfRule type="cellIs" dxfId="1402" priority="672" operator="between">
      <formula>1</formula>
      <formula>2</formula>
    </cfRule>
  </conditionalFormatting>
  <conditionalFormatting sqref="I586:I592">
    <cfRule type="containsText" dxfId="1401" priority="661" operator="containsText" text="BAJO">
      <formula>NOT(ISERROR(SEARCH(("BAJO"),(I586))))</formula>
    </cfRule>
  </conditionalFormatting>
  <conditionalFormatting sqref="I586:I592">
    <cfRule type="containsText" dxfId="1400" priority="662" operator="containsText" text="MEDIO">
      <formula>NOT(ISERROR(SEARCH(("MEDIO"),(I586))))</formula>
    </cfRule>
  </conditionalFormatting>
  <conditionalFormatting sqref="I586:I592">
    <cfRule type="containsText" dxfId="1399" priority="663" operator="containsText" text="ALTO">
      <formula>NOT(ISERROR(SEARCH(("ALTO"),(I586))))</formula>
    </cfRule>
  </conditionalFormatting>
  <conditionalFormatting sqref="I586:I592">
    <cfRule type="cellIs" dxfId="1398" priority="664" operator="between">
      <formula>5</formula>
      <formula>9</formula>
    </cfRule>
  </conditionalFormatting>
  <conditionalFormatting sqref="I586:I592">
    <cfRule type="cellIs" dxfId="1397" priority="665" operator="between">
      <formula>3</formula>
      <formula>4</formula>
    </cfRule>
  </conditionalFormatting>
  <conditionalFormatting sqref="I586:I592">
    <cfRule type="cellIs" dxfId="1396" priority="666" operator="between">
      <formula>1</formula>
      <formula>2</formula>
    </cfRule>
  </conditionalFormatting>
  <conditionalFormatting sqref="E595:E601">
    <cfRule type="containsText" dxfId="1395" priority="655" operator="containsText" text="BAJO">
      <formula>NOT(ISERROR(SEARCH(("BAJO"),(E595))))</formula>
    </cfRule>
  </conditionalFormatting>
  <conditionalFormatting sqref="E595:E601">
    <cfRule type="containsText" dxfId="1394" priority="656" operator="containsText" text="MEDIO">
      <formula>NOT(ISERROR(SEARCH(("MEDIO"),(E595))))</formula>
    </cfRule>
  </conditionalFormatting>
  <conditionalFormatting sqref="E595:E601">
    <cfRule type="containsText" dxfId="1393" priority="657" operator="containsText" text="ALTO">
      <formula>NOT(ISERROR(SEARCH(("ALTO"),(E595))))</formula>
    </cfRule>
  </conditionalFormatting>
  <conditionalFormatting sqref="E595:E601">
    <cfRule type="cellIs" dxfId="1392" priority="658" operator="between">
      <formula>5</formula>
      <formula>9</formula>
    </cfRule>
  </conditionalFormatting>
  <conditionalFormatting sqref="E595:E601">
    <cfRule type="cellIs" dxfId="1391" priority="659" operator="between">
      <formula>3</formula>
      <formula>4</formula>
    </cfRule>
  </conditionalFormatting>
  <conditionalFormatting sqref="E595:E601">
    <cfRule type="cellIs" dxfId="1390" priority="660" operator="between">
      <formula>1</formula>
      <formula>2</formula>
    </cfRule>
  </conditionalFormatting>
  <conditionalFormatting sqref="I595:I601">
    <cfRule type="containsText" dxfId="1389" priority="649" operator="containsText" text="BAJO">
      <formula>NOT(ISERROR(SEARCH(("BAJO"),(I595))))</formula>
    </cfRule>
  </conditionalFormatting>
  <conditionalFormatting sqref="I595:I601">
    <cfRule type="containsText" dxfId="1388" priority="650" operator="containsText" text="MEDIO">
      <formula>NOT(ISERROR(SEARCH(("MEDIO"),(I595))))</formula>
    </cfRule>
  </conditionalFormatting>
  <conditionalFormatting sqref="I595:I601">
    <cfRule type="containsText" dxfId="1387" priority="651" operator="containsText" text="ALTO">
      <formula>NOT(ISERROR(SEARCH(("ALTO"),(I595))))</formula>
    </cfRule>
  </conditionalFormatting>
  <conditionalFormatting sqref="I595:I601">
    <cfRule type="cellIs" dxfId="1386" priority="652" operator="between">
      <formula>5</formula>
      <formula>9</formula>
    </cfRule>
  </conditionalFormatting>
  <conditionalFormatting sqref="I595:I601">
    <cfRule type="cellIs" dxfId="1385" priority="653" operator="between">
      <formula>3</formula>
      <formula>4</formula>
    </cfRule>
  </conditionalFormatting>
  <conditionalFormatting sqref="I595:I601">
    <cfRule type="cellIs" dxfId="1384" priority="654" operator="between">
      <formula>1</formula>
      <formula>2</formula>
    </cfRule>
  </conditionalFormatting>
  <conditionalFormatting sqref="E604:E610">
    <cfRule type="containsText" dxfId="1383" priority="643" operator="containsText" text="BAJO">
      <formula>NOT(ISERROR(SEARCH(("BAJO"),(E604))))</formula>
    </cfRule>
  </conditionalFormatting>
  <conditionalFormatting sqref="E604:E610">
    <cfRule type="containsText" dxfId="1382" priority="644" operator="containsText" text="MEDIO">
      <formula>NOT(ISERROR(SEARCH(("MEDIO"),(E604))))</formula>
    </cfRule>
  </conditionalFormatting>
  <conditionalFormatting sqref="E604:E610">
    <cfRule type="containsText" dxfId="1381" priority="645" operator="containsText" text="ALTO">
      <formula>NOT(ISERROR(SEARCH(("ALTO"),(E604))))</formula>
    </cfRule>
  </conditionalFormatting>
  <conditionalFormatting sqref="E604:E610">
    <cfRule type="cellIs" dxfId="1380" priority="646" operator="between">
      <formula>5</formula>
      <formula>9</formula>
    </cfRule>
  </conditionalFormatting>
  <conditionalFormatting sqref="E604:E610">
    <cfRule type="cellIs" dxfId="1379" priority="647" operator="between">
      <formula>3</formula>
      <formula>4</formula>
    </cfRule>
  </conditionalFormatting>
  <conditionalFormatting sqref="E604:E610">
    <cfRule type="cellIs" dxfId="1378" priority="648" operator="between">
      <formula>1</formula>
      <formula>2</formula>
    </cfRule>
  </conditionalFormatting>
  <conditionalFormatting sqref="I604:I610">
    <cfRule type="containsText" dxfId="1377" priority="637" operator="containsText" text="BAJO">
      <formula>NOT(ISERROR(SEARCH(("BAJO"),(I604))))</formula>
    </cfRule>
  </conditionalFormatting>
  <conditionalFormatting sqref="I604:I610">
    <cfRule type="containsText" dxfId="1376" priority="638" operator="containsText" text="MEDIO">
      <formula>NOT(ISERROR(SEARCH(("MEDIO"),(I604))))</formula>
    </cfRule>
  </conditionalFormatting>
  <conditionalFormatting sqref="I604:I610">
    <cfRule type="containsText" dxfId="1375" priority="639" operator="containsText" text="ALTO">
      <formula>NOT(ISERROR(SEARCH(("ALTO"),(I604))))</formula>
    </cfRule>
  </conditionalFormatting>
  <conditionalFormatting sqref="I604:I610">
    <cfRule type="cellIs" dxfId="1374" priority="640" operator="between">
      <formula>5</formula>
      <formula>9</formula>
    </cfRule>
  </conditionalFormatting>
  <conditionalFormatting sqref="I604:I610">
    <cfRule type="cellIs" dxfId="1373" priority="641" operator="between">
      <formula>3</formula>
      <formula>4</formula>
    </cfRule>
  </conditionalFormatting>
  <conditionalFormatting sqref="I604:I610">
    <cfRule type="cellIs" dxfId="1372" priority="642" operator="between">
      <formula>1</formula>
      <formula>2</formula>
    </cfRule>
  </conditionalFormatting>
  <conditionalFormatting sqref="E613:E619">
    <cfRule type="containsText" dxfId="1371" priority="631" operator="containsText" text="BAJO">
      <formula>NOT(ISERROR(SEARCH(("BAJO"),(E613))))</formula>
    </cfRule>
  </conditionalFormatting>
  <conditionalFormatting sqref="E613:E619">
    <cfRule type="containsText" dxfId="1370" priority="632" operator="containsText" text="MEDIO">
      <formula>NOT(ISERROR(SEARCH(("MEDIO"),(E613))))</formula>
    </cfRule>
  </conditionalFormatting>
  <conditionalFormatting sqref="E613:E619">
    <cfRule type="containsText" dxfId="1369" priority="633" operator="containsText" text="ALTO">
      <formula>NOT(ISERROR(SEARCH(("ALTO"),(E613))))</formula>
    </cfRule>
  </conditionalFormatting>
  <conditionalFormatting sqref="E613:E619">
    <cfRule type="cellIs" dxfId="1368" priority="634" operator="between">
      <formula>5</formula>
      <formula>9</formula>
    </cfRule>
  </conditionalFormatting>
  <conditionalFormatting sqref="E613:E619">
    <cfRule type="cellIs" dxfId="1367" priority="635" operator="between">
      <formula>3</formula>
      <formula>4</formula>
    </cfRule>
  </conditionalFormatting>
  <conditionalFormatting sqref="E613:E619">
    <cfRule type="cellIs" dxfId="1366" priority="636" operator="between">
      <formula>1</formula>
      <formula>2</formula>
    </cfRule>
  </conditionalFormatting>
  <conditionalFormatting sqref="I613:I619">
    <cfRule type="containsText" dxfId="1365" priority="625" operator="containsText" text="BAJO">
      <formula>NOT(ISERROR(SEARCH(("BAJO"),(I613))))</formula>
    </cfRule>
  </conditionalFormatting>
  <conditionalFormatting sqref="I613:I619">
    <cfRule type="containsText" dxfId="1364" priority="626" operator="containsText" text="MEDIO">
      <formula>NOT(ISERROR(SEARCH(("MEDIO"),(I613))))</formula>
    </cfRule>
  </conditionalFormatting>
  <conditionalFormatting sqref="I613:I619">
    <cfRule type="containsText" dxfId="1363" priority="627" operator="containsText" text="ALTO">
      <formula>NOT(ISERROR(SEARCH(("ALTO"),(I613))))</formula>
    </cfRule>
  </conditionalFormatting>
  <conditionalFormatting sqref="I613:I619">
    <cfRule type="cellIs" dxfId="1362" priority="628" operator="between">
      <formula>5</formula>
      <formula>9</formula>
    </cfRule>
  </conditionalFormatting>
  <conditionalFormatting sqref="I613:I619">
    <cfRule type="cellIs" dxfId="1361" priority="629" operator="between">
      <formula>3</formula>
      <formula>4</formula>
    </cfRule>
  </conditionalFormatting>
  <conditionalFormatting sqref="I613:I619">
    <cfRule type="cellIs" dxfId="1360" priority="630" operator="between">
      <formula>1</formula>
      <formula>2</formula>
    </cfRule>
  </conditionalFormatting>
  <conditionalFormatting sqref="E622:E628">
    <cfRule type="containsText" dxfId="1359" priority="619" operator="containsText" text="BAJO">
      <formula>NOT(ISERROR(SEARCH(("BAJO"),(E622))))</formula>
    </cfRule>
  </conditionalFormatting>
  <conditionalFormatting sqref="E622:E628">
    <cfRule type="containsText" dxfId="1358" priority="620" operator="containsText" text="MEDIO">
      <formula>NOT(ISERROR(SEARCH(("MEDIO"),(E622))))</formula>
    </cfRule>
  </conditionalFormatting>
  <conditionalFormatting sqref="E622:E628">
    <cfRule type="containsText" dxfId="1357" priority="621" operator="containsText" text="ALTO">
      <formula>NOT(ISERROR(SEARCH(("ALTO"),(E622))))</formula>
    </cfRule>
  </conditionalFormatting>
  <conditionalFormatting sqref="E622:E628">
    <cfRule type="cellIs" dxfId="1356" priority="622" operator="between">
      <formula>5</formula>
      <formula>9</formula>
    </cfRule>
  </conditionalFormatting>
  <conditionalFormatting sqref="E622:E628">
    <cfRule type="cellIs" dxfId="1355" priority="623" operator="between">
      <formula>3</formula>
      <formula>4</formula>
    </cfRule>
  </conditionalFormatting>
  <conditionalFormatting sqref="E622:E628">
    <cfRule type="cellIs" dxfId="1354" priority="624" operator="between">
      <formula>1</formula>
      <formula>2</formula>
    </cfRule>
  </conditionalFormatting>
  <conditionalFormatting sqref="I622:I628">
    <cfRule type="containsText" dxfId="1353" priority="613" operator="containsText" text="BAJO">
      <formula>NOT(ISERROR(SEARCH(("BAJO"),(I622))))</formula>
    </cfRule>
  </conditionalFormatting>
  <conditionalFormatting sqref="I622:I628">
    <cfRule type="containsText" dxfId="1352" priority="614" operator="containsText" text="MEDIO">
      <formula>NOT(ISERROR(SEARCH(("MEDIO"),(I622))))</formula>
    </cfRule>
  </conditionalFormatting>
  <conditionalFormatting sqref="I622:I628">
    <cfRule type="containsText" dxfId="1351" priority="615" operator="containsText" text="ALTO">
      <formula>NOT(ISERROR(SEARCH(("ALTO"),(I622))))</formula>
    </cfRule>
  </conditionalFormatting>
  <conditionalFormatting sqref="I622:I628">
    <cfRule type="cellIs" dxfId="1350" priority="616" operator="between">
      <formula>5</formula>
      <formula>9</formula>
    </cfRule>
  </conditionalFormatting>
  <conditionalFormatting sqref="I622:I628">
    <cfRule type="cellIs" dxfId="1349" priority="617" operator="between">
      <formula>3</formula>
      <formula>4</formula>
    </cfRule>
  </conditionalFormatting>
  <conditionalFormatting sqref="I622:I628">
    <cfRule type="cellIs" dxfId="1348" priority="618" operator="between">
      <formula>1</formula>
      <formula>2</formula>
    </cfRule>
  </conditionalFormatting>
  <conditionalFormatting sqref="E631:E637">
    <cfRule type="containsText" dxfId="1347" priority="607" operator="containsText" text="BAJO">
      <formula>NOT(ISERROR(SEARCH(("BAJO"),(E631))))</formula>
    </cfRule>
  </conditionalFormatting>
  <conditionalFormatting sqref="E631:E637">
    <cfRule type="containsText" dxfId="1346" priority="608" operator="containsText" text="MEDIO">
      <formula>NOT(ISERROR(SEARCH(("MEDIO"),(E631))))</formula>
    </cfRule>
  </conditionalFormatting>
  <conditionalFormatting sqref="E631:E637">
    <cfRule type="containsText" dxfId="1345" priority="609" operator="containsText" text="ALTO">
      <formula>NOT(ISERROR(SEARCH(("ALTO"),(E631))))</formula>
    </cfRule>
  </conditionalFormatting>
  <conditionalFormatting sqref="E631:E637">
    <cfRule type="cellIs" dxfId="1344" priority="610" operator="between">
      <formula>5</formula>
      <formula>9</formula>
    </cfRule>
  </conditionalFormatting>
  <conditionalFormatting sqref="E631:E637">
    <cfRule type="cellIs" dxfId="1343" priority="611" operator="between">
      <formula>3</formula>
      <formula>4</formula>
    </cfRule>
  </conditionalFormatting>
  <conditionalFormatting sqref="E631:E637">
    <cfRule type="cellIs" dxfId="1342" priority="612" operator="between">
      <formula>1</formula>
      <formula>2</formula>
    </cfRule>
  </conditionalFormatting>
  <conditionalFormatting sqref="I631:I637">
    <cfRule type="containsText" dxfId="1341" priority="601" operator="containsText" text="BAJO">
      <formula>NOT(ISERROR(SEARCH(("BAJO"),(I631))))</formula>
    </cfRule>
  </conditionalFormatting>
  <conditionalFormatting sqref="I631:I637">
    <cfRule type="containsText" dxfId="1340" priority="602" operator="containsText" text="MEDIO">
      <formula>NOT(ISERROR(SEARCH(("MEDIO"),(I631))))</formula>
    </cfRule>
  </conditionalFormatting>
  <conditionalFormatting sqref="I631:I637">
    <cfRule type="containsText" dxfId="1339" priority="603" operator="containsText" text="ALTO">
      <formula>NOT(ISERROR(SEARCH(("ALTO"),(I631))))</formula>
    </cfRule>
  </conditionalFormatting>
  <conditionalFormatting sqref="I631:I637">
    <cfRule type="cellIs" dxfId="1338" priority="604" operator="between">
      <formula>5</formula>
      <formula>9</formula>
    </cfRule>
  </conditionalFormatting>
  <conditionalFormatting sqref="I631:I637">
    <cfRule type="cellIs" dxfId="1337" priority="605" operator="between">
      <formula>3</formula>
      <formula>4</formula>
    </cfRule>
  </conditionalFormatting>
  <conditionalFormatting sqref="I631:I637">
    <cfRule type="cellIs" dxfId="1336" priority="606" operator="between">
      <formula>1</formula>
      <formula>2</formula>
    </cfRule>
  </conditionalFormatting>
  <conditionalFormatting sqref="E640:E646">
    <cfRule type="containsText" dxfId="1335" priority="595" operator="containsText" text="BAJO">
      <formula>NOT(ISERROR(SEARCH(("BAJO"),(E640))))</formula>
    </cfRule>
  </conditionalFormatting>
  <conditionalFormatting sqref="E640:E646">
    <cfRule type="containsText" dxfId="1334" priority="596" operator="containsText" text="MEDIO">
      <formula>NOT(ISERROR(SEARCH(("MEDIO"),(E640))))</formula>
    </cfRule>
  </conditionalFormatting>
  <conditionalFormatting sqref="E640:E646">
    <cfRule type="containsText" dxfId="1333" priority="597" operator="containsText" text="ALTO">
      <formula>NOT(ISERROR(SEARCH(("ALTO"),(E640))))</formula>
    </cfRule>
  </conditionalFormatting>
  <conditionalFormatting sqref="E640:E646">
    <cfRule type="cellIs" dxfId="1332" priority="598" operator="between">
      <formula>5</formula>
      <formula>9</formula>
    </cfRule>
  </conditionalFormatting>
  <conditionalFormatting sqref="E640:E646">
    <cfRule type="cellIs" dxfId="1331" priority="599" operator="between">
      <formula>3</formula>
      <formula>4</formula>
    </cfRule>
  </conditionalFormatting>
  <conditionalFormatting sqref="E640:E646">
    <cfRule type="cellIs" dxfId="1330" priority="600" operator="between">
      <formula>1</formula>
      <formula>2</formula>
    </cfRule>
  </conditionalFormatting>
  <conditionalFormatting sqref="I640:I646">
    <cfRule type="containsText" dxfId="1329" priority="589" operator="containsText" text="BAJO">
      <formula>NOT(ISERROR(SEARCH(("BAJO"),(I640))))</formula>
    </cfRule>
  </conditionalFormatting>
  <conditionalFormatting sqref="I640:I646">
    <cfRule type="containsText" dxfId="1328" priority="590" operator="containsText" text="MEDIO">
      <formula>NOT(ISERROR(SEARCH(("MEDIO"),(I640))))</formula>
    </cfRule>
  </conditionalFormatting>
  <conditionalFormatting sqref="I640:I646">
    <cfRule type="containsText" dxfId="1327" priority="591" operator="containsText" text="ALTO">
      <formula>NOT(ISERROR(SEARCH(("ALTO"),(I640))))</formula>
    </cfRule>
  </conditionalFormatting>
  <conditionalFormatting sqref="I640:I646">
    <cfRule type="cellIs" dxfId="1326" priority="592" operator="between">
      <formula>5</formula>
      <formula>9</formula>
    </cfRule>
  </conditionalFormatting>
  <conditionalFormatting sqref="I640:I646">
    <cfRule type="cellIs" dxfId="1325" priority="593" operator="between">
      <formula>3</formula>
      <formula>4</formula>
    </cfRule>
  </conditionalFormatting>
  <conditionalFormatting sqref="I640:I646">
    <cfRule type="cellIs" dxfId="1324" priority="594" operator="between">
      <formula>1</formula>
      <formula>2</formula>
    </cfRule>
  </conditionalFormatting>
  <conditionalFormatting sqref="E649:E655">
    <cfRule type="containsText" dxfId="1323" priority="583" operator="containsText" text="BAJO">
      <formula>NOT(ISERROR(SEARCH(("BAJO"),(E649))))</formula>
    </cfRule>
  </conditionalFormatting>
  <conditionalFormatting sqref="E649:E655">
    <cfRule type="containsText" dxfId="1322" priority="584" operator="containsText" text="MEDIO">
      <formula>NOT(ISERROR(SEARCH(("MEDIO"),(E649))))</formula>
    </cfRule>
  </conditionalFormatting>
  <conditionalFormatting sqref="E649:E655">
    <cfRule type="containsText" dxfId="1321" priority="585" operator="containsText" text="ALTO">
      <formula>NOT(ISERROR(SEARCH(("ALTO"),(E649))))</formula>
    </cfRule>
  </conditionalFormatting>
  <conditionalFormatting sqref="E649:E655">
    <cfRule type="cellIs" dxfId="1320" priority="586" operator="between">
      <formula>5</formula>
      <formula>9</formula>
    </cfRule>
  </conditionalFormatting>
  <conditionalFormatting sqref="E649:E655">
    <cfRule type="cellIs" dxfId="1319" priority="587" operator="between">
      <formula>3</formula>
      <formula>4</formula>
    </cfRule>
  </conditionalFormatting>
  <conditionalFormatting sqref="E649:E655">
    <cfRule type="cellIs" dxfId="1318" priority="588" operator="between">
      <formula>1</formula>
      <formula>2</formula>
    </cfRule>
  </conditionalFormatting>
  <conditionalFormatting sqref="I649:I655">
    <cfRule type="containsText" dxfId="1317" priority="577" operator="containsText" text="BAJO">
      <formula>NOT(ISERROR(SEARCH(("BAJO"),(I649))))</formula>
    </cfRule>
  </conditionalFormatting>
  <conditionalFormatting sqref="I649:I655">
    <cfRule type="containsText" dxfId="1316" priority="578" operator="containsText" text="MEDIO">
      <formula>NOT(ISERROR(SEARCH(("MEDIO"),(I649))))</formula>
    </cfRule>
  </conditionalFormatting>
  <conditionalFormatting sqref="I649:I655">
    <cfRule type="containsText" dxfId="1315" priority="579" operator="containsText" text="ALTO">
      <formula>NOT(ISERROR(SEARCH(("ALTO"),(I649))))</formula>
    </cfRule>
  </conditionalFormatting>
  <conditionalFormatting sqref="I649:I655">
    <cfRule type="cellIs" dxfId="1314" priority="580" operator="between">
      <formula>5</formula>
      <formula>9</formula>
    </cfRule>
  </conditionalFormatting>
  <conditionalFormatting sqref="I649:I655">
    <cfRule type="cellIs" dxfId="1313" priority="581" operator="between">
      <formula>3</formula>
      <formula>4</formula>
    </cfRule>
  </conditionalFormatting>
  <conditionalFormatting sqref="I649:I655">
    <cfRule type="cellIs" dxfId="1312" priority="582" operator="between">
      <formula>1</formula>
      <formula>2</formula>
    </cfRule>
  </conditionalFormatting>
  <conditionalFormatting sqref="E658:E664">
    <cfRule type="containsText" dxfId="1311" priority="571" operator="containsText" text="BAJO">
      <formula>NOT(ISERROR(SEARCH(("BAJO"),(E658))))</formula>
    </cfRule>
  </conditionalFormatting>
  <conditionalFormatting sqref="E658:E664">
    <cfRule type="containsText" dxfId="1310" priority="572" operator="containsText" text="MEDIO">
      <formula>NOT(ISERROR(SEARCH(("MEDIO"),(E658))))</formula>
    </cfRule>
  </conditionalFormatting>
  <conditionalFormatting sqref="E658:E664">
    <cfRule type="containsText" dxfId="1309" priority="573" operator="containsText" text="ALTO">
      <formula>NOT(ISERROR(SEARCH(("ALTO"),(E658))))</formula>
    </cfRule>
  </conditionalFormatting>
  <conditionalFormatting sqref="E658:E664">
    <cfRule type="cellIs" dxfId="1308" priority="574" operator="between">
      <formula>5</formula>
      <formula>9</formula>
    </cfRule>
  </conditionalFormatting>
  <conditionalFormatting sqref="E658:E664">
    <cfRule type="cellIs" dxfId="1307" priority="575" operator="between">
      <formula>3</formula>
      <formula>4</formula>
    </cfRule>
  </conditionalFormatting>
  <conditionalFormatting sqref="E658:E664">
    <cfRule type="cellIs" dxfId="1306" priority="576" operator="between">
      <formula>1</formula>
      <formula>2</formula>
    </cfRule>
  </conditionalFormatting>
  <conditionalFormatting sqref="I658:I664">
    <cfRule type="containsText" dxfId="1305" priority="565" operator="containsText" text="BAJO">
      <formula>NOT(ISERROR(SEARCH(("BAJO"),(I658))))</formula>
    </cfRule>
  </conditionalFormatting>
  <conditionalFormatting sqref="I658:I664">
    <cfRule type="containsText" dxfId="1304" priority="566" operator="containsText" text="MEDIO">
      <formula>NOT(ISERROR(SEARCH(("MEDIO"),(I658))))</formula>
    </cfRule>
  </conditionalFormatting>
  <conditionalFormatting sqref="I658:I664">
    <cfRule type="containsText" dxfId="1303" priority="567" operator="containsText" text="ALTO">
      <formula>NOT(ISERROR(SEARCH(("ALTO"),(I658))))</formula>
    </cfRule>
  </conditionalFormatting>
  <conditionalFormatting sqref="I658:I664">
    <cfRule type="cellIs" dxfId="1302" priority="568" operator="between">
      <formula>5</formula>
      <formula>9</formula>
    </cfRule>
  </conditionalFormatting>
  <conditionalFormatting sqref="I658:I664">
    <cfRule type="cellIs" dxfId="1301" priority="569" operator="between">
      <formula>3</formula>
      <formula>4</formula>
    </cfRule>
  </conditionalFormatting>
  <conditionalFormatting sqref="I658:I664">
    <cfRule type="cellIs" dxfId="1300" priority="570" operator="between">
      <formula>1</formula>
      <formula>2</formula>
    </cfRule>
  </conditionalFormatting>
  <conditionalFormatting sqref="E667:E673">
    <cfRule type="containsText" dxfId="1299" priority="559" operator="containsText" text="BAJO">
      <formula>NOT(ISERROR(SEARCH(("BAJO"),(E667))))</formula>
    </cfRule>
  </conditionalFormatting>
  <conditionalFormatting sqref="E667:E673">
    <cfRule type="containsText" dxfId="1298" priority="560" operator="containsText" text="MEDIO">
      <formula>NOT(ISERROR(SEARCH(("MEDIO"),(E667))))</formula>
    </cfRule>
  </conditionalFormatting>
  <conditionalFormatting sqref="E667:E673">
    <cfRule type="containsText" dxfId="1297" priority="561" operator="containsText" text="ALTO">
      <formula>NOT(ISERROR(SEARCH(("ALTO"),(E667))))</formula>
    </cfRule>
  </conditionalFormatting>
  <conditionalFormatting sqref="E667:E673">
    <cfRule type="cellIs" dxfId="1296" priority="562" operator="between">
      <formula>5</formula>
      <formula>9</formula>
    </cfRule>
  </conditionalFormatting>
  <conditionalFormatting sqref="E667:E673">
    <cfRule type="cellIs" dxfId="1295" priority="563" operator="between">
      <formula>3</formula>
      <formula>4</formula>
    </cfRule>
  </conditionalFormatting>
  <conditionalFormatting sqref="E667:E673">
    <cfRule type="cellIs" dxfId="1294" priority="564" operator="between">
      <formula>1</formula>
      <formula>2</formula>
    </cfRule>
  </conditionalFormatting>
  <conditionalFormatting sqref="I667:I673">
    <cfRule type="containsText" dxfId="1293" priority="553" operator="containsText" text="BAJO">
      <formula>NOT(ISERROR(SEARCH(("BAJO"),(I667))))</formula>
    </cfRule>
  </conditionalFormatting>
  <conditionalFormatting sqref="I667:I673">
    <cfRule type="containsText" dxfId="1292" priority="554" operator="containsText" text="MEDIO">
      <formula>NOT(ISERROR(SEARCH(("MEDIO"),(I667))))</formula>
    </cfRule>
  </conditionalFormatting>
  <conditionalFormatting sqref="I667:I673">
    <cfRule type="containsText" dxfId="1291" priority="555" operator="containsText" text="ALTO">
      <formula>NOT(ISERROR(SEARCH(("ALTO"),(I667))))</formula>
    </cfRule>
  </conditionalFormatting>
  <conditionalFormatting sqref="I667:I673">
    <cfRule type="cellIs" dxfId="1290" priority="556" operator="between">
      <formula>5</formula>
      <formula>9</formula>
    </cfRule>
  </conditionalFormatting>
  <conditionalFormatting sqref="I667:I673">
    <cfRule type="cellIs" dxfId="1289" priority="557" operator="between">
      <formula>3</formula>
      <formula>4</formula>
    </cfRule>
  </conditionalFormatting>
  <conditionalFormatting sqref="I667:I673">
    <cfRule type="cellIs" dxfId="1288" priority="558" operator="between">
      <formula>1</formula>
      <formula>2</formula>
    </cfRule>
  </conditionalFormatting>
  <conditionalFormatting sqref="E676:E682">
    <cfRule type="containsText" dxfId="1287" priority="547" operator="containsText" text="BAJO">
      <formula>NOT(ISERROR(SEARCH(("BAJO"),(E676))))</formula>
    </cfRule>
  </conditionalFormatting>
  <conditionalFormatting sqref="E676:E682">
    <cfRule type="containsText" dxfId="1286" priority="548" operator="containsText" text="MEDIO">
      <formula>NOT(ISERROR(SEARCH(("MEDIO"),(E676))))</formula>
    </cfRule>
  </conditionalFormatting>
  <conditionalFormatting sqref="E676:E682">
    <cfRule type="containsText" dxfId="1285" priority="549" operator="containsText" text="ALTO">
      <formula>NOT(ISERROR(SEARCH(("ALTO"),(E676))))</formula>
    </cfRule>
  </conditionalFormatting>
  <conditionalFormatting sqref="E676:E682">
    <cfRule type="cellIs" dxfId="1284" priority="550" operator="between">
      <formula>5</formula>
      <formula>9</formula>
    </cfRule>
  </conditionalFormatting>
  <conditionalFormatting sqref="E676:E682">
    <cfRule type="cellIs" dxfId="1283" priority="551" operator="between">
      <formula>3</formula>
      <formula>4</formula>
    </cfRule>
  </conditionalFormatting>
  <conditionalFormatting sqref="E676:E682">
    <cfRule type="cellIs" dxfId="1282" priority="552" operator="between">
      <formula>1</formula>
      <formula>2</formula>
    </cfRule>
  </conditionalFormatting>
  <conditionalFormatting sqref="I676:I682">
    <cfRule type="containsText" dxfId="1281" priority="541" operator="containsText" text="BAJO">
      <formula>NOT(ISERROR(SEARCH(("BAJO"),(I676))))</formula>
    </cfRule>
  </conditionalFormatting>
  <conditionalFormatting sqref="I676:I682">
    <cfRule type="containsText" dxfId="1280" priority="542" operator="containsText" text="MEDIO">
      <formula>NOT(ISERROR(SEARCH(("MEDIO"),(I676))))</formula>
    </cfRule>
  </conditionalFormatting>
  <conditionalFormatting sqref="I676:I682">
    <cfRule type="containsText" dxfId="1279" priority="543" operator="containsText" text="ALTO">
      <formula>NOT(ISERROR(SEARCH(("ALTO"),(I676))))</formula>
    </cfRule>
  </conditionalFormatting>
  <conditionalFormatting sqref="I676:I682">
    <cfRule type="cellIs" dxfId="1278" priority="544" operator="between">
      <formula>5</formula>
      <formula>9</formula>
    </cfRule>
  </conditionalFormatting>
  <conditionalFormatting sqref="I676:I682">
    <cfRule type="cellIs" dxfId="1277" priority="545" operator="between">
      <formula>3</formula>
      <formula>4</formula>
    </cfRule>
  </conditionalFormatting>
  <conditionalFormatting sqref="I676:I682">
    <cfRule type="cellIs" dxfId="1276" priority="546" operator="between">
      <formula>1</formula>
      <formula>2</formula>
    </cfRule>
  </conditionalFormatting>
  <conditionalFormatting sqref="E685:E691">
    <cfRule type="containsText" dxfId="1275" priority="535" operator="containsText" text="BAJO">
      <formula>NOT(ISERROR(SEARCH(("BAJO"),(E685))))</formula>
    </cfRule>
  </conditionalFormatting>
  <conditionalFormatting sqref="E685:E691">
    <cfRule type="containsText" dxfId="1274" priority="536" operator="containsText" text="MEDIO">
      <formula>NOT(ISERROR(SEARCH(("MEDIO"),(E685))))</formula>
    </cfRule>
  </conditionalFormatting>
  <conditionalFormatting sqref="E685:E691">
    <cfRule type="containsText" dxfId="1273" priority="537" operator="containsText" text="ALTO">
      <formula>NOT(ISERROR(SEARCH(("ALTO"),(E685))))</formula>
    </cfRule>
  </conditionalFormatting>
  <conditionalFormatting sqref="E685:E691">
    <cfRule type="cellIs" dxfId="1272" priority="538" operator="between">
      <formula>5</formula>
      <formula>9</formula>
    </cfRule>
  </conditionalFormatting>
  <conditionalFormatting sqref="E685:E691">
    <cfRule type="cellIs" dxfId="1271" priority="539" operator="between">
      <formula>3</formula>
      <formula>4</formula>
    </cfRule>
  </conditionalFormatting>
  <conditionalFormatting sqref="E685:E691">
    <cfRule type="cellIs" dxfId="1270" priority="540" operator="between">
      <formula>1</formula>
      <formula>2</formula>
    </cfRule>
  </conditionalFormatting>
  <conditionalFormatting sqref="I685:I691">
    <cfRule type="containsText" dxfId="1269" priority="529" operator="containsText" text="BAJO">
      <formula>NOT(ISERROR(SEARCH(("BAJO"),(I685))))</formula>
    </cfRule>
  </conditionalFormatting>
  <conditionalFormatting sqref="I685:I691">
    <cfRule type="containsText" dxfId="1268" priority="530" operator="containsText" text="MEDIO">
      <formula>NOT(ISERROR(SEARCH(("MEDIO"),(I685))))</formula>
    </cfRule>
  </conditionalFormatting>
  <conditionalFormatting sqref="I685:I691">
    <cfRule type="containsText" dxfId="1267" priority="531" operator="containsText" text="ALTO">
      <formula>NOT(ISERROR(SEARCH(("ALTO"),(I685))))</formula>
    </cfRule>
  </conditionalFormatting>
  <conditionalFormatting sqref="I685:I691">
    <cfRule type="cellIs" dxfId="1266" priority="532" operator="between">
      <formula>5</formula>
      <formula>9</formula>
    </cfRule>
  </conditionalFormatting>
  <conditionalFormatting sqref="I685:I691">
    <cfRule type="cellIs" dxfId="1265" priority="533" operator="between">
      <formula>3</formula>
      <formula>4</formula>
    </cfRule>
  </conditionalFormatting>
  <conditionalFormatting sqref="I685:I691">
    <cfRule type="cellIs" dxfId="1264" priority="534" operator="between">
      <formula>1</formula>
      <formula>2</formula>
    </cfRule>
  </conditionalFormatting>
  <conditionalFormatting sqref="E694:E700">
    <cfRule type="containsText" dxfId="1263" priority="523" operator="containsText" text="BAJO">
      <formula>NOT(ISERROR(SEARCH(("BAJO"),(E694))))</formula>
    </cfRule>
  </conditionalFormatting>
  <conditionalFormatting sqref="E694:E700">
    <cfRule type="containsText" dxfId="1262" priority="524" operator="containsText" text="MEDIO">
      <formula>NOT(ISERROR(SEARCH(("MEDIO"),(E694))))</formula>
    </cfRule>
  </conditionalFormatting>
  <conditionalFormatting sqref="E694:E700">
    <cfRule type="containsText" dxfId="1261" priority="525" operator="containsText" text="ALTO">
      <formula>NOT(ISERROR(SEARCH(("ALTO"),(E694))))</formula>
    </cfRule>
  </conditionalFormatting>
  <conditionalFormatting sqref="E694:E700">
    <cfRule type="cellIs" dxfId="1260" priority="526" operator="between">
      <formula>5</formula>
      <formula>9</formula>
    </cfRule>
  </conditionalFormatting>
  <conditionalFormatting sqref="E694:E700">
    <cfRule type="cellIs" dxfId="1259" priority="527" operator="between">
      <formula>3</formula>
      <formula>4</formula>
    </cfRule>
  </conditionalFormatting>
  <conditionalFormatting sqref="E694:E700">
    <cfRule type="cellIs" dxfId="1258" priority="528" operator="between">
      <formula>1</formula>
      <formula>2</formula>
    </cfRule>
  </conditionalFormatting>
  <conditionalFormatting sqref="I694:I700">
    <cfRule type="containsText" dxfId="1257" priority="517" operator="containsText" text="BAJO">
      <formula>NOT(ISERROR(SEARCH(("BAJO"),(I694))))</formula>
    </cfRule>
  </conditionalFormatting>
  <conditionalFormatting sqref="I694:I700">
    <cfRule type="containsText" dxfId="1256" priority="518" operator="containsText" text="MEDIO">
      <formula>NOT(ISERROR(SEARCH(("MEDIO"),(I694))))</formula>
    </cfRule>
  </conditionalFormatting>
  <conditionalFormatting sqref="I694:I700">
    <cfRule type="containsText" dxfId="1255" priority="519" operator="containsText" text="ALTO">
      <formula>NOT(ISERROR(SEARCH(("ALTO"),(I694))))</formula>
    </cfRule>
  </conditionalFormatting>
  <conditionalFormatting sqref="I694:I700">
    <cfRule type="cellIs" dxfId="1254" priority="520" operator="between">
      <formula>5</formula>
      <formula>9</formula>
    </cfRule>
  </conditionalFormatting>
  <conditionalFormatting sqref="I694:I700">
    <cfRule type="cellIs" dxfId="1253" priority="521" operator="between">
      <formula>3</formula>
      <formula>4</formula>
    </cfRule>
  </conditionalFormatting>
  <conditionalFormatting sqref="I694:I700">
    <cfRule type="cellIs" dxfId="1252" priority="522" operator="between">
      <formula>1</formula>
      <formula>2</formula>
    </cfRule>
  </conditionalFormatting>
  <conditionalFormatting sqref="E703:E709">
    <cfRule type="containsText" dxfId="1251" priority="511" operator="containsText" text="BAJO">
      <formula>NOT(ISERROR(SEARCH(("BAJO"),(E703))))</formula>
    </cfRule>
  </conditionalFormatting>
  <conditionalFormatting sqref="E703:E709">
    <cfRule type="containsText" dxfId="1250" priority="512" operator="containsText" text="MEDIO">
      <formula>NOT(ISERROR(SEARCH(("MEDIO"),(E703))))</formula>
    </cfRule>
  </conditionalFormatting>
  <conditionalFormatting sqref="E703:E709">
    <cfRule type="containsText" dxfId="1249" priority="513" operator="containsText" text="ALTO">
      <formula>NOT(ISERROR(SEARCH(("ALTO"),(E703))))</formula>
    </cfRule>
  </conditionalFormatting>
  <conditionalFormatting sqref="E703:E709">
    <cfRule type="cellIs" dxfId="1248" priority="514" operator="between">
      <formula>5</formula>
      <formula>9</formula>
    </cfRule>
  </conditionalFormatting>
  <conditionalFormatting sqref="E703:E709">
    <cfRule type="cellIs" dxfId="1247" priority="515" operator="between">
      <formula>3</formula>
      <formula>4</formula>
    </cfRule>
  </conditionalFormatting>
  <conditionalFormatting sqref="E703:E709">
    <cfRule type="cellIs" dxfId="1246" priority="516" operator="between">
      <formula>1</formula>
      <formula>2</formula>
    </cfRule>
  </conditionalFormatting>
  <conditionalFormatting sqref="I703:I709">
    <cfRule type="containsText" dxfId="1245" priority="505" operator="containsText" text="BAJO">
      <formula>NOT(ISERROR(SEARCH(("BAJO"),(I703))))</formula>
    </cfRule>
  </conditionalFormatting>
  <conditionalFormatting sqref="I703:I709">
    <cfRule type="containsText" dxfId="1244" priority="506" operator="containsText" text="MEDIO">
      <formula>NOT(ISERROR(SEARCH(("MEDIO"),(I703))))</formula>
    </cfRule>
  </conditionalFormatting>
  <conditionalFormatting sqref="I703:I709">
    <cfRule type="containsText" dxfId="1243" priority="507" operator="containsText" text="ALTO">
      <formula>NOT(ISERROR(SEARCH(("ALTO"),(I703))))</formula>
    </cfRule>
  </conditionalFormatting>
  <conditionalFormatting sqref="I703:I709">
    <cfRule type="cellIs" dxfId="1242" priority="508" operator="between">
      <formula>5</formula>
      <formula>9</formula>
    </cfRule>
  </conditionalFormatting>
  <conditionalFormatting sqref="I703:I709">
    <cfRule type="cellIs" dxfId="1241" priority="509" operator="between">
      <formula>3</formula>
      <formula>4</formula>
    </cfRule>
  </conditionalFormatting>
  <conditionalFormatting sqref="I703:I709">
    <cfRule type="cellIs" dxfId="1240" priority="510" operator="between">
      <formula>1</formula>
      <formula>2</formula>
    </cfRule>
  </conditionalFormatting>
  <conditionalFormatting sqref="E712:E718">
    <cfRule type="containsText" dxfId="1239" priority="499" operator="containsText" text="BAJO">
      <formula>NOT(ISERROR(SEARCH(("BAJO"),(E712))))</formula>
    </cfRule>
  </conditionalFormatting>
  <conditionalFormatting sqref="E712:E718">
    <cfRule type="containsText" dxfId="1238" priority="500" operator="containsText" text="MEDIO">
      <formula>NOT(ISERROR(SEARCH(("MEDIO"),(E712))))</formula>
    </cfRule>
  </conditionalFormatting>
  <conditionalFormatting sqref="E712:E718">
    <cfRule type="containsText" dxfId="1237" priority="501" operator="containsText" text="ALTO">
      <formula>NOT(ISERROR(SEARCH(("ALTO"),(E712))))</formula>
    </cfRule>
  </conditionalFormatting>
  <conditionalFormatting sqref="E712:E718">
    <cfRule type="cellIs" dxfId="1236" priority="502" operator="between">
      <formula>5</formula>
      <formula>9</formula>
    </cfRule>
  </conditionalFormatting>
  <conditionalFormatting sqref="E712:E718">
    <cfRule type="cellIs" dxfId="1235" priority="503" operator="between">
      <formula>3</formula>
      <formula>4</formula>
    </cfRule>
  </conditionalFormatting>
  <conditionalFormatting sqref="E712:E718">
    <cfRule type="cellIs" dxfId="1234" priority="504" operator="between">
      <formula>1</formula>
      <formula>2</formula>
    </cfRule>
  </conditionalFormatting>
  <conditionalFormatting sqref="I712:I718">
    <cfRule type="containsText" dxfId="1233" priority="493" operator="containsText" text="BAJO">
      <formula>NOT(ISERROR(SEARCH(("BAJO"),(I712))))</formula>
    </cfRule>
  </conditionalFormatting>
  <conditionalFormatting sqref="I712:I718">
    <cfRule type="containsText" dxfId="1232" priority="494" operator="containsText" text="MEDIO">
      <formula>NOT(ISERROR(SEARCH(("MEDIO"),(I712))))</formula>
    </cfRule>
  </conditionalFormatting>
  <conditionalFormatting sqref="I712:I718">
    <cfRule type="containsText" dxfId="1231" priority="495" operator="containsText" text="ALTO">
      <formula>NOT(ISERROR(SEARCH(("ALTO"),(I712))))</formula>
    </cfRule>
  </conditionalFormatting>
  <conditionalFormatting sqref="I712:I718">
    <cfRule type="cellIs" dxfId="1230" priority="496" operator="between">
      <formula>5</formula>
      <formula>9</formula>
    </cfRule>
  </conditionalFormatting>
  <conditionalFormatting sqref="I712:I718">
    <cfRule type="cellIs" dxfId="1229" priority="497" operator="between">
      <formula>3</formula>
      <formula>4</formula>
    </cfRule>
  </conditionalFormatting>
  <conditionalFormatting sqref="I712:I718">
    <cfRule type="cellIs" dxfId="1228" priority="498" operator="between">
      <formula>1</formula>
      <formula>2</formula>
    </cfRule>
  </conditionalFormatting>
  <conditionalFormatting sqref="E721:E727">
    <cfRule type="containsText" dxfId="1227" priority="487" operator="containsText" text="BAJO">
      <formula>NOT(ISERROR(SEARCH(("BAJO"),(E721))))</formula>
    </cfRule>
  </conditionalFormatting>
  <conditionalFormatting sqref="E721:E727">
    <cfRule type="containsText" dxfId="1226" priority="488" operator="containsText" text="MEDIO">
      <formula>NOT(ISERROR(SEARCH(("MEDIO"),(E721))))</formula>
    </cfRule>
  </conditionalFormatting>
  <conditionalFormatting sqref="E721:E727">
    <cfRule type="containsText" dxfId="1225" priority="489" operator="containsText" text="ALTO">
      <formula>NOT(ISERROR(SEARCH(("ALTO"),(E721))))</formula>
    </cfRule>
  </conditionalFormatting>
  <conditionalFormatting sqref="E721:E727">
    <cfRule type="cellIs" dxfId="1224" priority="490" operator="between">
      <formula>5</formula>
      <formula>9</formula>
    </cfRule>
  </conditionalFormatting>
  <conditionalFormatting sqref="E721:E727">
    <cfRule type="cellIs" dxfId="1223" priority="491" operator="between">
      <formula>3</formula>
      <formula>4</formula>
    </cfRule>
  </conditionalFormatting>
  <conditionalFormatting sqref="E721:E727">
    <cfRule type="cellIs" dxfId="1222" priority="492" operator="between">
      <formula>1</formula>
      <formula>2</formula>
    </cfRule>
  </conditionalFormatting>
  <conditionalFormatting sqref="I721:I727">
    <cfRule type="containsText" dxfId="1221" priority="481" operator="containsText" text="BAJO">
      <formula>NOT(ISERROR(SEARCH(("BAJO"),(I721))))</formula>
    </cfRule>
  </conditionalFormatting>
  <conditionalFormatting sqref="I721:I727">
    <cfRule type="containsText" dxfId="1220" priority="482" operator="containsText" text="MEDIO">
      <formula>NOT(ISERROR(SEARCH(("MEDIO"),(I721))))</formula>
    </cfRule>
  </conditionalFormatting>
  <conditionalFormatting sqref="I721:I727">
    <cfRule type="containsText" dxfId="1219" priority="483" operator="containsText" text="ALTO">
      <formula>NOT(ISERROR(SEARCH(("ALTO"),(I721))))</formula>
    </cfRule>
  </conditionalFormatting>
  <conditionalFormatting sqref="I721:I727">
    <cfRule type="cellIs" dxfId="1218" priority="484" operator="between">
      <formula>5</formula>
      <formula>9</formula>
    </cfRule>
  </conditionalFormatting>
  <conditionalFormatting sqref="I721:I727">
    <cfRule type="cellIs" dxfId="1217" priority="485" operator="between">
      <formula>3</formula>
      <formula>4</formula>
    </cfRule>
  </conditionalFormatting>
  <conditionalFormatting sqref="I721:I727">
    <cfRule type="cellIs" dxfId="1216" priority="486" operator="between">
      <formula>1</formula>
      <formula>2</formula>
    </cfRule>
  </conditionalFormatting>
  <conditionalFormatting sqref="E730:E736">
    <cfRule type="containsText" dxfId="1215" priority="475" operator="containsText" text="BAJO">
      <formula>NOT(ISERROR(SEARCH(("BAJO"),(E730))))</formula>
    </cfRule>
  </conditionalFormatting>
  <conditionalFormatting sqref="E730:E736">
    <cfRule type="containsText" dxfId="1214" priority="476" operator="containsText" text="MEDIO">
      <formula>NOT(ISERROR(SEARCH(("MEDIO"),(E730))))</formula>
    </cfRule>
  </conditionalFormatting>
  <conditionalFormatting sqref="E730:E736">
    <cfRule type="containsText" dxfId="1213" priority="477" operator="containsText" text="ALTO">
      <formula>NOT(ISERROR(SEARCH(("ALTO"),(E730))))</formula>
    </cfRule>
  </conditionalFormatting>
  <conditionalFormatting sqref="E730:E736">
    <cfRule type="cellIs" dxfId="1212" priority="478" operator="between">
      <formula>5</formula>
      <formula>9</formula>
    </cfRule>
  </conditionalFormatting>
  <conditionalFormatting sqref="E730:E736">
    <cfRule type="cellIs" dxfId="1211" priority="479" operator="between">
      <formula>3</formula>
      <formula>4</formula>
    </cfRule>
  </conditionalFormatting>
  <conditionalFormatting sqref="E730:E736">
    <cfRule type="cellIs" dxfId="1210" priority="480" operator="between">
      <formula>1</formula>
      <formula>2</formula>
    </cfRule>
  </conditionalFormatting>
  <conditionalFormatting sqref="I730:I736">
    <cfRule type="containsText" dxfId="1209" priority="469" operator="containsText" text="BAJO">
      <formula>NOT(ISERROR(SEARCH(("BAJO"),(I730))))</formula>
    </cfRule>
  </conditionalFormatting>
  <conditionalFormatting sqref="I730:I736">
    <cfRule type="containsText" dxfId="1208" priority="470" operator="containsText" text="MEDIO">
      <formula>NOT(ISERROR(SEARCH(("MEDIO"),(I730))))</formula>
    </cfRule>
  </conditionalFormatting>
  <conditionalFormatting sqref="I730:I736">
    <cfRule type="containsText" dxfId="1207" priority="471" operator="containsText" text="ALTO">
      <formula>NOT(ISERROR(SEARCH(("ALTO"),(I730))))</formula>
    </cfRule>
  </conditionalFormatting>
  <conditionalFormatting sqref="I730:I736">
    <cfRule type="cellIs" dxfId="1206" priority="472" operator="between">
      <formula>5</formula>
      <formula>9</formula>
    </cfRule>
  </conditionalFormatting>
  <conditionalFormatting sqref="I730:I736">
    <cfRule type="cellIs" dxfId="1205" priority="473" operator="between">
      <formula>3</formula>
      <formula>4</formula>
    </cfRule>
  </conditionalFormatting>
  <conditionalFormatting sqref="I730:I736">
    <cfRule type="cellIs" dxfId="1204" priority="474" operator="between">
      <formula>1</formula>
      <formula>2</formula>
    </cfRule>
  </conditionalFormatting>
  <conditionalFormatting sqref="E739:E745">
    <cfRule type="containsText" dxfId="1203" priority="463" operator="containsText" text="BAJO">
      <formula>NOT(ISERROR(SEARCH(("BAJO"),(E739))))</formula>
    </cfRule>
  </conditionalFormatting>
  <conditionalFormatting sqref="E739:E745">
    <cfRule type="containsText" dxfId="1202" priority="464" operator="containsText" text="MEDIO">
      <formula>NOT(ISERROR(SEARCH(("MEDIO"),(E739))))</formula>
    </cfRule>
  </conditionalFormatting>
  <conditionalFormatting sqref="E739:E745">
    <cfRule type="containsText" dxfId="1201" priority="465" operator="containsText" text="ALTO">
      <formula>NOT(ISERROR(SEARCH(("ALTO"),(E739))))</formula>
    </cfRule>
  </conditionalFormatting>
  <conditionalFormatting sqref="E739:E745">
    <cfRule type="cellIs" dxfId="1200" priority="466" operator="between">
      <formula>5</formula>
      <formula>9</formula>
    </cfRule>
  </conditionalFormatting>
  <conditionalFormatting sqref="E739:E745">
    <cfRule type="cellIs" dxfId="1199" priority="467" operator="between">
      <formula>3</formula>
      <formula>4</formula>
    </cfRule>
  </conditionalFormatting>
  <conditionalFormatting sqref="E739:E745">
    <cfRule type="cellIs" dxfId="1198" priority="468" operator="between">
      <formula>1</formula>
      <formula>2</formula>
    </cfRule>
  </conditionalFormatting>
  <conditionalFormatting sqref="I739:I745">
    <cfRule type="containsText" dxfId="1197" priority="457" operator="containsText" text="BAJO">
      <formula>NOT(ISERROR(SEARCH(("BAJO"),(I739))))</formula>
    </cfRule>
  </conditionalFormatting>
  <conditionalFormatting sqref="I739:I745">
    <cfRule type="containsText" dxfId="1196" priority="458" operator="containsText" text="MEDIO">
      <formula>NOT(ISERROR(SEARCH(("MEDIO"),(I739))))</formula>
    </cfRule>
  </conditionalFormatting>
  <conditionalFormatting sqref="I739:I745">
    <cfRule type="containsText" dxfId="1195" priority="459" operator="containsText" text="ALTO">
      <formula>NOT(ISERROR(SEARCH(("ALTO"),(I739))))</formula>
    </cfRule>
  </conditionalFormatting>
  <conditionalFormatting sqref="I739:I745">
    <cfRule type="cellIs" dxfId="1194" priority="460" operator="between">
      <formula>5</formula>
      <formula>9</formula>
    </cfRule>
  </conditionalFormatting>
  <conditionalFormatting sqref="I739:I745">
    <cfRule type="cellIs" dxfId="1193" priority="461" operator="between">
      <formula>3</formula>
      <formula>4</formula>
    </cfRule>
  </conditionalFormatting>
  <conditionalFormatting sqref="I739:I745">
    <cfRule type="cellIs" dxfId="1192" priority="462" operator="between">
      <formula>1</formula>
      <formula>2</formula>
    </cfRule>
  </conditionalFormatting>
  <conditionalFormatting sqref="E748:E754">
    <cfRule type="containsText" dxfId="1191" priority="451" operator="containsText" text="BAJO">
      <formula>NOT(ISERROR(SEARCH(("BAJO"),(E748))))</formula>
    </cfRule>
  </conditionalFormatting>
  <conditionalFormatting sqref="E748:E754">
    <cfRule type="containsText" dxfId="1190" priority="452" operator="containsText" text="MEDIO">
      <formula>NOT(ISERROR(SEARCH(("MEDIO"),(E748))))</formula>
    </cfRule>
  </conditionalFormatting>
  <conditionalFormatting sqref="E748:E754">
    <cfRule type="containsText" dxfId="1189" priority="453" operator="containsText" text="ALTO">
      <formula>NOT(ISERROR(SEARCH(("ALTO"),(E748))))</formula>
    </cfRule>
  </conditionalFormatting>
  <conditionalFormatting sqref="E748:E754">
    <cfRule type="cellIs" dxfId="1188" priority="454" operator="between">
      <formula>5</formula>
      <formula>9</formula>
    </cfRule>
  </conditionalFormatting>
  <conditionalFormatting sqref="E748:E754">
    <cfRule type="cellIs" dxfId="1187" priority="455" operator="between">
      <formula>3</formula>
      <formula>4</formula>
    </cfRule>
  </conditionalFormatting>
  <conditionalFormatting sqref="E748:E754">
    <cfRule type="cellIs" dxfId="1186" priority="456" operator="between">
      <formula>1</formula>
      <formula>2</formula>
    </cfRule>
  </conditionalFormatting>
  <conditionalFormatting sqref="I748:I754">
    <cfRule type="containsText" dxfId="1185" priority="445" operator="containsText" text="BAJO">
      <formula>NOT(ISERROR(SEARCH(("BAJO"),(I748))))</formula>
    </cfRule>
  </conditionalFormatting>
  <conditionalFormatting sqref="I748:I754">
    <cfRule type="containsText" dxfId="1184" priority="446" operator="containsText" text="MEDIO">
      <formula>NOT(ISERROR(SEARCH(("MEDIO"),(I748))))</formula>
    </cfRule>
  </conditionalFormatting>
  <conditionalFormatting sqref="I748:I754">
    <cfRule type="containsText" dxfId="1183" priority="447" operator="containsText" text="ALTO">
      <formula>NOT(ISERROR(SEARCH(("ALTO"),(I748))))</formula>
    </cfRule>
  </conditionalFormatting>
  <conditionalFormatting sqref="I748:I754">
    <cfRule type="cellIs" dxfId="1182" priority="448" operator="between">
      <formula>5</formula>
      <formula>9</formula>
    </cfRule>
  </conditionalFormatting>
  <conditionalFormatting sqref="I748:I754">
    <cfRule type="cellIs" dxfId="1181" priority="449" operator="between">
      <formula>3</formula>
      <formula>4</formula>
    </cfRule>
  </conditionalFormatting>
  <conditionalFormatting sqref="I748:I754">
    <cfRule type="cellIs" dxfId="1180" priority="450" operator="between">
      <formula>1</formula>
      <formula>2</formula>
    </cfRule>
  </conditionalFormatting>
  <conditionalFormatting sqref="E757:E763">
    <cfRule type="containsText" dxfId="1179" priority="439" operator="containsText" text="BAJO">
      <formula>NOT(ISERROR(SEARCH(("BAJO"),(E757))))</formula>
    </cfRule>
  </conditionalFormatting>
  <conditionalFormatting sqref="E757:E763">
    <cfRule type="containsText" dxfId="1178" priority="440" operator="containsText" text="MEDIO">
      <formula>NOT(ISERROR(SEARCH(("MEDIO"),(E757))))</formula>
    </cfRule>
  </conditionalFormatting>
  <conditionalFormatting sqref="E757:E763">
    <cfRule type="containsText" dxfId="1177" priority="441" operator="containsText" text="ALTO">
      <formula>NOT(ISERROR(SEARCH(("ALTO"),(E757))))</formula>
    </cfRule>
  </conditionalFormatting>
  <conditionalFormatting sqref="E757:E763">
    <cfRule type="cellIs" dxfId="1176" priority="442" operator="between">
      <formula>5</formula>
      <formula>9</formula>
    </cfRule>
  </conditionalFormatting>
  <conditionalFormatting sqref="E757:E763">
    <cfRule type="cellIs" dxfId="1175" priority="443" operator="between">
      <formula>3</formula>
      <formula>4</formula>
    </cfRule>
  </conditionalFormatting>
  <conditionalFormatting sqref="E757:E763">
    <cfRule type="cellIs" dxfId="1174" priority="444" operator="between">
      <formula>1</formula>
      <formula>2</formula>
    </cfRule>
  </conditionalFormatting>
  <conditionalFormatting sqref="I757:I763">
    <cfRule type="containsText" dxfId="1173" priority="433" operator="containsText" text="BAJO">
      <formula>NOT(ISERROR(SEARCH(("BAJO"),(I757))))</formula>
    </cfRule>
  </conditionalFormatting>
  <conditionalFormatting sqref="I757:I763">
    <cfRule type="containsText" dxfId="1172" priority="434" operator="containsText" text="MEDIO">
      <formula>NOT(ISERROR(SEARCH(("MEDIO"),(I757))))</formula>
    </cfRule>
  </conditionalFormatting>
  <conditionalFormatting sqref="I757:I763">
    <cfRule type="containsText" dxfId="1171" priority="435" operator="containsText" text="ALTO">
      <formula>NOT(ISERROR(SEARCH(("ALTO"),(I757))))</formula>
    </cfRule>
  </conditionalFormatting>
  <conditionalFormatting sqref="I757:I763">
    <cfRule type="cellIs" dxfId="1170" priority="436" operator="between">
      <formula>5</formula>
      <formula>9</formula>
    </cfRule>
  </conditionalFormatting>
  <conditionalFormatting sqref="I757:I763">
    <cfRule type="cellIs" dxfId="1169" priority="437" operator="between">
      <formula>3</formula>
      <formula>4</formula>
    </cfRule>
  </conditionalFormatting>
  <conditionalFormatting sqref="I757:I763">
    <cfRule type="cellIs" dxfId="1168" priority="438" operator="between">
      <formula>1</formula>
      <formula>2</formula>
    </cfRule>
  </conditionalFormatting>
  <conditionalFormatting sqref="E766:E772">
    <cfRule type="containsText" dxfId="1167" priority="427" operator="containsText" text="BAJO">
      <formula>NOT(ISERROR(SEARCH(("BAJO"),(E766))))</formula>
    </cfRule>
  </conditionalFormatting>
  <conditionalFormatting sqref="E766:E772">
    <cfRule type="containsText" dxfId="1166" priority="428" operator="containsText" text="MEDIO">
      <formula>NOT(ISERROR(SEARCH(("MEDIO"),(E766))))</formula>
    </cfRule>
  </conditionalFormatting>
  <conditionalFormatting sqref="E766:E772">
    <cfRule type="containsText" dxfId="1165" priority="429" operator="containsText" text="ALTO">
      <formula>NOT(ISERROR(SEARCH(("ALTO"),(E766))))</formula>
    </cfRule>
  </conditionalFormatting>
  <conditionalFormatting sqref="E766:E772">
    <cfRule type="cellIs" dxfId="1164" priority="430" operator="between">
      <formula>5</formula>
      <formula>9</formula>
    </cfRule>
  </conditionalFormatting>
  <conditionalFormatting sqref="E766:E772">
    <cfRule type="cellIs" dxfId="1163" priority="431" operator="between">
      <formula>3</formula>
      <formula>4</formula>
    </cfRule>
  </conditionalFormatting>
  <conditionalFormatting sqref="E766:E772">
    <cfRule type="cellIs" dxfId="1162" priority="432" operator="between">
      <formula>1</formula>
      <formula>2</formula>
    </cfRule>
  </conditionalFormatting>
  <conditionalFormatting sqref="I766:I772">
    <cfRule type="containsText" dxfId="1161" priority="421" operator="containsText" text="BAJO">
      <formula>NOT(ISERROR(SEARCH(("BAJO"),(I766))))</formula>
    </cfRule>
  </conditionalFormatting>
  <conditionalFormatting sqref="I766:I772">
    <cfRule type="containsText" dxfId="1160" priority="422" operator="containsText" text="MEDIO">
      <formula>NOT(ISERROR(SEARCH(("MEDIO"),(I766))))</formula>
    </cfRule>
  </conditionalFormatting>
  <conditionalFormatting sqref="I766:I772">
    <cfRule type="containsText" dxfId="1159" priority="423" operator="containsText" text="ALTO">
      <formula>NOT(ISERROR(SEARCH(("ALTO"),(I766))))</formula>
    </cfRule>
  </conditionalFormatting>
  <conditionalFormatting sqref="I766:I772">
    <cfRule type="cellIs" dxfId="1158" priority="424" operator="between">
      <formula>5</formula>
      <formula>9</formula>
    </cfRule>
  </conditionalFormatting>
  <conditionalFormatting sqref="I766:I772">
    <cfRule type="cellIs" dxfId="1157" priority="425" operator="between">
      <formula>3</formula>
      <formula>4</formula>
    </cfRule>
  </conditionalFormatting>
  <conditionalFormatting sqref="I766:I772">
    <cfRule type="cellIs" dxfId="1156" priority="426" operator="between">
      <formula>1</formula>
      <formula>2</formula>
    </cfRule>
  </conditionalFormatting>
  <conditionalFormatting sqref="E775:E781">
    <cfRule type="containsText" dxfId="1155" priority="415" operator="containsText" text="BAJO">
      <formula>NOT(ISERROR(SEARCH(("BAJO"),(E775))))</formula>
    </cfRule>
  </conditionalFormatting>
  <conditionalFormatting sqref="E775:E781">
    <cfRule type="containsText" dxfId="1154" priority="416" operator="containsText" text="MEDIO">
      <formula>NOT(ISERROR(SEARCH(("MEDIO"),(E775))))</formula>
    </cfRule>
  </conditionalFormatting>
  <conditionalFormatting sqref="E775:E781">
    <cfRule type="containsText" dxfId="1153" priority="417" operator="containsText" text="ALTO">
      <formula>NOT(ISERROR(SEARCH(("ALTO"),(E775))))</formula>
    </cfRule>
  </conditionalFormatting>
  <conditionalFormatting sqref="E775:E781">
    <cfRule type="cellIs" dxfId="1152" priority="418" operator="between">
      <formula>5</formula>
      <formula>9</formula>
    </cfRule>
  </conditionalFormatting>
  <conditionalFormatting sqref="E775:E781">
    <cfRule type="cellIs" dxfId="1151" priority="419" operator="between">
      <formula>3</formula>
      <formula>4</formula>
    </cfRule>
  </conditionalFormatting>
  <conditionalFormatting sqref="E775:E781">
    <cfRule type="cellIs" dxfId="1150" priority="420" operator="between">
      <formula>1</formula>
      <formula>2</formula>
    </cfRule>
  </conditionalFormatting>
  <conditionalFormatting sqref="I775:I781">
    <cfRule type="containsText" dxfId="1149" priority="409" operator="containsText" text="BAJO">
      <formula>NOT(ISERROR(SEARCH(("BAJO"),(I775))))</formula>
    </cfRule>
  </conditionalFormatting>
  <conditionalFormatting sqref="I775:I781">
    <cfRule type="containsText" dxfId="1148" priority="410" operator="containsText" text="MEDIO">
      <formula>NOT(ISERROR(SEARCH(("MEDIO"),(I775))))</formula>
    </cfRule>
  </conditionalFormatting>
  <conditionalFormatting sqref="I775:I781">
    <cfRule type="containsText" dxfId="1147" priority="411" operator="containsText" text="ALTO">
      <formula>NOT(ISERROR(SEARCH(("ALTO"),(I775))))</formula>
    </cfRule>
  </conditionalFormatting>
  <conditionalFormatting sqref="I775:I781">
    <cfRule type="cellIs" dxfId="1146" priority="412" operator="between">
      <formula>5</formula>
      <formula>9</formula>
    </cfRule>
  </conditionalFormatting>
  <conditionalFormatting sqref="I775:I781">
    <cfRule type="cellIs" dxfId="1145" priority="413" operator="between">
      <formula>3</formula>
      <formula>4</formula>
    </cfRule>
  </conditionalFormatting>
  <conditionalFormatting sqref="I775:I781">
    <cfRule type="cellIs" dxfId="1144" priority="414" operator="between">
      <formula>1</formula>
      <formula>2</formula>
    </cfRule>
  </conditionalFormatting>
  <conditionalFormatting sqref="E784:E790">
    <cfRule type="containsText" dxfId="1143" priority="403" operator="containsText" text="BAJO">
      <formula>NOT(ISERROR(SEARCH(("BAJO"),(E784))))</formula>
    </cfRule>
  </conditionalFormatting>
  <conditionalFormatting sqref="E784:E790">
    <cfRule type="containsText" dxfId="1142" priority="404" operator="containsText" text="MEDIO">
      <formula>NOT(ISERROR(SEARCH(("MEDIO"),(E784))))</formula>
    </cfRule>
  </conditionalFormatting>
  <conditionalFormatting sqref="E784:E790">
    <cfRule type="containsText" dxfId="1141" priority="405" operator="containsText" text="ALTO">
      <formula>NOT(ISERROR(SEARCH(("ALTO"),(E784))))</formula>
    </cfRule>
  </conditionalFormatting>
  <conditionalFormatting sqref="E784:E790">
    <cfRule type="cellIs" dxfId="1140" priority="406" operator="between">
      <formula>5</formula>
      <formula>9</formula>
    </cfRule>
  </conditionalFormatting>
  <conditionalFormatting sqref="E784:E790">
    <cfRule type="cellIs" dxfId="1139" priority="407" operator="between">
      <formula>3</formula>
      <formula>4</formula>
    </cfRule>
  </conditionalFormatting>
  <conditionalFormatting sqref="E784:E790">
    <cfRule type="cellIs" dxfId="1138" priority="408" operator="between">
      <formula>1</formula>
      <formula>2</formula>
    </cfRule>
  </conditionalFormatting>
  <conditionalFormatting sqref="I784:I790">
    <cfRule type="containsText" dxfId="1137" priority="397" operator="containsText" text="BAJO">
      <formula>NOT(ISERROR(SEARCH(("BAJO"),(I784))))</formula>
    </cfRule>
  </conditionalFormatting>
  <conditionalFormatting sqref="I784:I790">
    <cfRule type="containsText" dxfId="1136" priority="398" operator="containsText" text="MEDIO">
      <formula>NOT(ISERROR(SEARCH(("MEDIO"),(I784))))</formula>
    </cfRule>
  </conditionalFormatting>
  <conditionalFormatting sqref="I784:I790">
    <cfRule type="containsText" dxfId="1135" priority="399" operator="containsText" text="ALTO">
      <formula>NOT(ISERROR(SEARCH(("ALTO"),(I784))))</formula>
    </cfRule>
  </conditionalFormatting>
  <conditionalFormatting sqref="I784:I790">
    <cfRule type="cellIs" dxfId="1134" priority="400" operator="between">
      <formula>5</formula>
      <formula>9</formula>
    </cfRule>
  </conditionalFormatting>
  <conditionalFormatting sqref="I784:I790">
    <cfRule type="cellIs" dxfId="1133" priority="401" operator="between">
      <formula>3</formula>
      <formula>4</formula>
    </cfRule>
  </conditionalFormatting>
  <conditionalFormatting sqref="I784:I790">
    <cfRule type="cellIs" dxfId="1132" priority="402" operator="between">
      <formula>1</formula>
      <formula>2</formula>
    </cfRule>
  </conditionalFormatting>
  <conditionalFormatting sqref="E793:E799">
    <cfRule type="containsText" dxfId="1131" priority="391" operator="containsText" text="BAJO">
      <formula>NOT(ISERROR(SEARCH(("BAJO"),(E793))))</formula>
    </cfRule>
  </conditionalFormatting>
  <conditionalFormatting sqref="E793:E799">
    <cfRule type="containsText" dxfId="1130" priority="392" operator="containsText" text="MEDIO">
      <formula>NOT(ISERROR(SEARCH(("MEDIO"),(E793))))</formula>
    </cfRule>
  </conditionalFormatting>
  <conditionalFormatting sqref="E793:E799">
    <cfRule type="containsText" dxfId="1129" priority="393" operator="containsText" text="ALTO">
      <formula>NOT(ISERROR(SEARCH(("ALTO"),(E793))))</formula>
    </cfRule>
  </conditionalFormatting>
  <conditionalFormatting sqref="E793:E799">
    <cfRule type="cellIs" dxfId="1128" priority="394" operator="between">
      <formula>5</formula>
      <formula>9</formula>
    </cfRule>
  </conditionalFormatting>
  <conditionalFormatting sqref="E793:E799">
    <cfRule type="cellIs" dxfId="1127" priority="395" operator="between">
      <formula>3</formula>
      <formula>4</formula>
    </cfRule>
  </conditionalFormatting>
  <conditionalFormatting sqref="E793:E799">
    <cfRule type="cellIs" dxfId="1126" priority="396" operator="between">
      <formula>1</formula>
      <formula>2</formula>
    </cfRule>
  </conditionalFormatting>
  <conditionalFormatting sqref="I793:I799">
    <cfRule type="containsText" dxfId="1125" priority="385" operator="containsText" text="BAJO">
      <formula>NOT(ISERROR(SEARCH(("BAJO"),(I793))))</formula>
    </cfRule>
  </conditionalFormatting>
  <conditionalFormatting sqref="I793:I799">
    <cfRule type="containsText" dxfId="1124" priority="386" operator="containsText" text="MEDIO">
      <formula>NOT(ISERROR(SEARCH(("MEDIO"),(I793))))</formula>
    </cfRule>
  </conditionalFormatting>
  <conditionalFormatting sqref="I793:I799">
    <cfRule type="containsText" dxfId="1123" priority="387" operator="containsText" text="ALTO">
      <formula>NOT(ISERROR(SEARCH(("ALTO"),(I793))))</formula>
    </cfRule>
  </conditionalFormatting>
  <conditionalFormatting sqref="I793:I799">
    <cfRule type="cellIs" dxfId="1122" priority="388" operator="between">
      <formula>5</formula>
      <formula>9</formula>
    </cfRule>
  </conditionalFormatting>
  <conditionalFormatting sqref="I793:I799">
    <cfRule type="cellIs" dxfId="1121" priority="389" operator="between">
      <formula>3</formula>
      <formula>4</formula>
    </cfRule>
  </conditionalFormatting>
  <conditionalFormatting sqref="I793:I799">
    <cfRule type="cellIs" dxfId="1120" priority="390" operator="between">
      <formula>1</formula>
      <formula>2</formula>
    </cfRule>
  </conditionalFormatting>
  <conditionalFormatting sqref="E802:E808">
    <cfRule type="containsText" dxfId="1119" priority="379" operator="containsText" text="BAJO">
      <formula>NOT(ISERROR(SEARCH(("BAJO"),(E802))))</formula>
    </cfRule>
  </conditionalFormatting>
  <conditionalFormatting sqref="E802:E808">
    <cfRule type="containsText" dxfId="1118" priority="380" operator="containsText" text="MEDIO">
      <formula>NOT(ISERROR(SEARCH(("MEDIO"),(E802))))</formula>
    </cfRule>
  </conditionalFormatting>
  <conditionalFormatting sqref="E802:E808">
    <cfRule type="containsText" dxfId="1117" priority="381" operator="containsText" text="ALTO">
      <formula>NOT(ISERROR(SEARCH(("ALTO"),(E802))))</formula>
    </cfRule>
  </conditionalFormatting>
  <conditionalFormatting sqref="E802:E808">
    <cfRule type="cellIs" dxfId="1116" priority="382" operator="between">
      <formula>5</formula>
      <formula>9</formula>
    </cfRule>
  </conditionalFormatting>
  <conditionalFormatting sqref="E802:E808">
    <cfRule type="cellIs" dxfId="1115" priority="383" operator="between">
      <formula>3</formula>
      <formula>4</formula>
    </cfRule>
  </conditionalFormatting>
  <conditionalFormatting sqref="E802:E808">
    <cfRule type="cellIs" dxfId="1114" priority="384" operator="between">
      <formula>1</formula>
      <formula>2</formula>
    </cfRule>
  </conditionalFormatting>
  <conditionalFormatting sqref="I802:I808">
    <cfRule type="containsText" dxfId="1113" priority="373" operator="containsText" text="BAJO">
      <formula>NOT(ISERROR(SEARCH(("BAJO"),(I802))))</formula>
    </cfRule>
  </conditionalFormatting>
  <conditionalFormatting sqref="I802:I808">
    <cfRule type="containsText" dxfId="1112" priority="374" operator="containsText" text="MEDIO">
      <formula>NOT(ISERROR(SEARCH(("MEDIO"),(I802))))</formula>
    </cfRule>
  </conditionalFormatting>
  <conditionalFormatting sqref="I802:I808">
    <cfRule type="containsText" dxfId="1111" priority="375" operator="containsText" text="ALTO">
      <formula>NOT(ISERROR(SEARCH(("ALTO"),(I802))))</formula>
    </cfRule>
  </conditionalFormatting>
  <conditionalFormatting sqref="I802:I808">
    <cfRule type="cellIs" dxfId="1110" priority="376" operator="between">
      <formula>5</formula>
      <formula>9</formula>
    </cfRule>
  </conditionalFormatting>
  <conditionalFormatting sqref="I802:I808">
    <cfRule type="cellIs" dxfId="1109" priority="377" operator="between">
      <formula>3</formula>
      <formula>4</formula>
    </cfRule>
  </conditionalFormatting>
  <conditionalFormatting sqref="I802:I808">
    <cfRule type="cellIs" dxfId="1108" priority="378" operator="between">
      <formula>1</formula>
      <formula>2</formula>
    </cfRule>
  </conditionalFormatting>
  <conditionalFormatting sqref="E811:E817">
    <cfRule type="containsText" dxfId="1107" priority="367" operator="containsText" text="BAJO">
      <formula>NOT(ISERROR(SEARCH(("BAJO"),(E811))))</formula>
    </cfRule>
  </conditionalFormatting>
  <conditionalFormatting sqref="E811:E817">
    <cfRule type="containsText" dxfId="1106" priority="368" operator="containsText" text="MEDIO">
      <formula>NOT(ISERROR(SEARCH(("MEDIO"),(E811))))</formula>
    </cfRule>
  </conditionalFormatting>
  <conditionalFormatting sqref="E811:E817">
    <cfRule type="containsText" dxfId="1105" priority="369" operator="containsText" text="ALTO">
      <formula>NOT(ISERROR(SEARCH(("ALTO"),(E811))))</formula>
    </cfRule>
  </conditionalFormatting>
  <conditionalFormatting sqref="E811:E817">
    <cfRule type="cellIs" dxfId="1104" priority="370" operator="between">
      <formula>5</formula>
      <formula>9</formula>
    </cfRule>
  </conditionalFormatting>
  <conditionalFormatting sqref="E811:E817">
    <cfRule type="cellIs" dxfId="1103" priority="371" operator="between">
      <formula>3</formula>
      <formula>4</formula>
    </cfRule>
  </conditionalFormatting>
  <conditionalFormatting sqref="E811:E817">
    <cfRule type="cellIs" dxfId="1102" priority="372" operator="between">
      <formula>1</formula>
      <formula>2</formula>
    </cfRule>
  </conditionalFormatting>
  <conditionalFormatting sqref="I811:I817">
    <cfRule type="containsText" dxfId="1101" priority="361" operator="containsText" text="BAJO">
      <formula>NOT(ISERROR(SEARCH(("BAJO"),(I811))))</formula>
    </cfRule>
  </conditionalFormatting>
  <conditionalFormatting sqref="I811:I817">
    <cfRule type="containsText" dxfId="1100" priority="362" operator="containsText" text="MEDIO">
      <formula>NOT(ISERROR(SEARCH(("MEDIO"),(I811))))</formula>
    </cfRule>
  </conditionalFormatting>
  <conditionalFormatting sqref="I811:I817">
    <cfRule type="containsText" dxfId="1099" priority="363" operator="containsText" text="ALTO">
      <formula>NOT(ISERROR(SEARCH(("ALTO"),(I811))))</formula>
    </cfRule>
  </conditionalFormatting>
  <conditionalFormatting sqref="I811:I817">
    <cfRule type="cellIs" dxfId="1098" priority="364" operator="between">
      <formula>5</formula>
      <formula>9</formula>
    </cfRule>
  </conditionalFormatting>
  <conditionalFormatting sqref="I811:I817">
    <cfRule type="cellIs" dxfId="1097" priority="365" operator="between">
      <formula>3</formula>
      <formula>4</formula>
    </cfRule>
  </conditionalFormatting>
  <conditionalFormatting sqref="I811:I817">
    <cfRule type="cellIs" dxfId="1096" priority="366" operator="between">
      <formula>1</formula>
      <formula>2</formula>
    </cfRule>
  </conditionalFormatting>
  <conditionalFormatting sqref="E820:E826">
    <cfRule type="containsText" dxfId="1095" priority="355" operator="containsText" text="BAJO">
      <formula>NOT(ISERROR(SEARCH(("BAJO"),(E820))))</formula>
    </cfRule>
  </conditionalFormatting>
  <conditionalFormatting sqref="E820:E826">
    <cfRule type="containsText" dxfId="1094" priority="356" operator="containsText" text="MEDIO">
      <formula>NOT(ISERROR(SEARCH(("MEDIO"),(E820))))</formula>
    </cfRule>
  </conditionalFormatting>
  <conditionalFormatting sqref="E820:E826">
    <cfRule type="containsText" dxfId="1093" priority="357" operator="containsText" text="ALTO">
      <formula>NOT(ISERROR(SEARCH(("ALTO"),(E820))))</formula>
    </cfRule>
  </conditionalFormatting>
  <conditionalFormatting sqref="E820:E826">
    <cfRule type="cellIs" dxfId="1092" priority="358" operator="between">
      <formula>5</formula>
      <formula>9</formula>
    </cfRule>
  </conditionalFormatting>
  <conditionalFormatting sqref="E820:E826">
    <cfRule type="cellIs" dxfId="1091" priority="359" operator="between">
      <formula>3</formula>
      <formula>4</formula>
    </cfRule>
  </conditionalFormatting>
  <conditionalFormatting sqref="E820:E826">
    <cfRule type="cellIs" dxfId="1090" priority="360" operator="between">
      <formula>1</formula>
      <formula>2</formula>
    </cfRule>
  </conditionalFormatting>
  <conditionalFormatting sqref="I820:I826">
    <cfRule type="containsText" dxfId="1089" priority="349" operator="containsText" text="BAJO">
      <formula>NOT(ISERROR(SEARCH(("BAJO"),(I820))))</formula>
    </cfRule>
  </conditionalFormatting>
  <conditionalFormatting sqref="I820:I826">
    <cfRule type="containsText" dxfId="1088" priority="350" operator="containsText" text="MEDIO">
      <formula>NOT(ISERROR(SEARCH(("MEDIO"),(I820))))</formula>
    </cfRule>
  </conditionalFormatting>
  <conditionalFormatting sqref="I820:I826">
    <cfRule type="containsText" dxfId="1087" priority="351" operator="containsText" text="ALTO">
      <formula>NOT(ISERROR(SEARCH(("ALTO"),(I820))))</formula>
    </cfRule>
  </conditionalFormatting>
  <conditionalFormatting sqref="I820:I826">
    <cfRule type="cellIs" dxfId="1086" priority="352" operator="between">
      <formula>5</formula>
      <formula>9</formula>
    </cfRule>
  </conditionalFormatting>
  <conditionalFormatting sqref="I820:I826">
    <cfRule type="cellIs" dxfId="1085" priority="353" operator="between">
      <formula>3</formula>
      <formula>4</formula>
    </cfRule>
  </conditionalFormatting>
  <conditionalFormatting sqref="I820:I826">
    <cfRule type="cellIs" dxfId="1084" priority="354" operator="between">
      <formula>1</formula>
      <formula>2</formula>
    </cfRule>
  </conditionalFormatting>
  <conditionalFormatting sqref="E829:E835">
    <cfRule type="containsText" dxfId="1083" priority="343" operator="containsText" text="BAJO">
      <formula>NOT(ISERROR(SEARCH(("BAJO"),(E829))))</formula>
    </cfRule>
  </conditionalFormatting>
  <conditionalFormatting sqref="E829:E835">
    <cfRule type="containsText" dxfId="1082" priority="344" operator="containsText" text="MEDIO">
      <formula>NOT(ISERROR(SEARCH(("MEDIO"),(E829))))</formula>
    </cfRule>
  </conditionalFormatting>
  <conditionalFormatting sqref="E829:E835">
    <cfRule type="containsText" dxfId="1081" priority="345" operator="containsText" text="ALTO">
      <formula>NOT(ISERROR(SEARCH(("ALTO"),(E829))))</formula>
    </cfRule>
  </conditionalFormatting>
  <conditionalFormatting sqref="E829:E835">
    <cfRule type="cellIs" dxfId="1080" priority="346" operator="between">
      <formula>5</formula>
      <formula>9</formula>
    </cfRule>
  </conditionalFormatting>
  <conditionalFormatting sqref="E829:E835">
    <cfRule type="cellIs" dxfId="1079" priority="347" operator="between">
      <formula>3</formula>
      <formula>4</formula>
    </cfRule>
  </conditionalFormatting>
  <conditionalFormatting sqref="E829:E835">
    <cfRule type="cellIs" dxfId="1078" priority="348" operator="between">
      <formula>1</formula>
      <formula>2</formula>
    </cfRule>
  </conditionalFormatting>
  <conditionalFormatting sqref="I829:I835">
    <cfRule type="containsText" dxfId="1077" priority="337" operator="containsText" text="BAJO">
      <formula>NOT(ISERROR(SEARCH(("BAJO"),(I829))))</formula>
    </cfRule>
  </conditionalFormatting>
  <conditionalFormatting sqref="I829:I835">
    <cfRule type="containsText" dxfId="1076" priority="338" operator="containsText" text="MEDIO">
      <formula>NOT(ISERROR(SEARCH(("MEDIO"),(I829))))</formula>
    </cfRule>
  </conditionalFormatting>
  <conditionalFormatting sqref="I829:I835">
    <cfRule type="containsText" dxfId="1075" priority="339" operator="containsText" text="ALTO">
      <formula>NOT(ISERROR(SEARCH(("ALTO"),(I829))))</formula>
    </cfRule>
  </conditionalFormatting>
  <conditionalFormatting sqref="I829:I835">
    <cfRule type="cellIs" dxfId="1074" priority="340" operator="between">
      <formula>5</formula>
      <formula>9</formula>
    </cfRule>
  </conditionalFormatting>
  <conditionalFormatting sqref="I829:I835">
    <cfRule type="cellIs" dxfId="1073" priority="341" operator="between">
      <formula>3</formula>
      <formula>4</formula>
    </cfRule>
  </conditionalFormatting>
  <conditionalFormatting sqref="I829:I835">
    <cfRule type="cellIs" dxfId="1072" priority="342" operator="between">
      <formula>1</formula>
      <formula>2</formula>
    </cfRule>
  </conditionalFormatting>
  <conditionalFormatting sqref="E838:E844">
    <cfRule type="containsText" dxfId="1071" priority="331" operator="containsText" text="BAJO">
      <formula>NOT(ISERROR(SEARCH(("BAJO"),(E838))))</formula>
    </cfRule>
  </conditionalFormatting>
  <conditionalFormatting sqref="E838:E844">
    <cfRule type="containsText" dxfId="1070" priority="332" operator="containsText" text="MEDIO">
      <formula>NOT(ISERROR(SEARCH(("MEDIO"),(E838))))</formula>
    </cfRule>
  </conditionalFormatting>
  <conditionalFormatting sqref="E838:E844">
    <cfRule type="containsText" dxfId="1069" priority="333" operator="containsText" text="ALTO">
      <formula>NOT(ISERROR(SEARCH(("ALTO"),(E838))))</formula>
    </cfRule>
  </conditionalFormatting>
  <conditionalFormatting sqref="E838:E844">
    <cfRule type="cellIs" dxfId="1068" priority="334" operator="between">
      <formula>5</formula>
      <formula>9</formula>
    </cfRule>
  </conditionalFormatting>
  <conditionalFormatting sqref="E838:E844">
    <cfRule type="cellIs" dxfId="1067" priority="335" operator="between">
      <formula>3</formula>
      <formula>4</formula>
    </cfRule>
  </conditionalFormatting>
  <conditionalFormatting sqref="E838:E844">
    <cfRule type="cellIs" dxfId="1066" priority="336" operator="between">
      <formula>1</formula>
      <formula>2</formula>
    </cfRule>
  </conditionalFormatting>
  <conditionalFormatting sqref="I838:I844">
    <cfRule type="containsText" dxfId="1065" priority="325" operator="containsText" text="BAJO">
      <formula>NOT(ISERROR(SEARCH(("BAJO"),(I838))))</formula>
    </cfRule>
  </conditionalFormatting>
  <conditionalFormatting sqref="I838:I844">
    <cfRule type="containsText" dxfId="1064" priority="326" operator="containsText" text="MEDIO">
      <formula>NOT(ISERROR(SEARCH(("MEDIO"),(I838))))</formula>
    </cfRule>
  </conditionalFormatting>
  <conditionalFormatting sqref="I838:I844">
    <cfRule type="containsText" dxfId="1063" priority="327" operator="containsText" text="ALTO">
      <formula>NOT(ISERROR(SEARCH(("ALTO"),(I838))))</formula>
    </cfRule>
  </conditionalFormatting>
  <conditionalFormatting sqref="I838:I844">
    <cfRule type="cellIs" dxfId="1062" priority="328" operator="between">
      <formula>5</formula>
      <formula>9</formula>
    </cfRule>
  </conditionalFormatting>
  <conditionalFormatting sqref="I838:I844">
    <cfRule type="cellIs" dxfId="1061" priority="329" operator="between">
      <formula>3</formula>
      <formula>4</formula>
    </cfRule>
  </conditionalFormatting>
  <conditionalFormatting sqref="I838:I844">
    <cfRule type="cellIs" dxfId="1060" priority="330" operator="between">
      <formula>1</formula>
      <formula>2</formula>
    </cfRule>
  </conditionalFormatting>
  <conditionalFormatting sqref="E847:E853">
    <cfRule type="containsText" dxfId="1059" priority="319" operator="containsText" text="BAJO">
      <formula>NOT(ISERROR(SEARCH(("BAJO"),(E847))))</formula>
    </cfRule>
  </conditionalFormatting>
  <conditionalFormatting sqref="E847:E853">
    <cfRule type="containsText" dxfId="1058" priority="320" operator="containsText" text="MEDIO">
      <formula>NOT(ISERROR(SEARCH(("MEDIO"),(E847))))</formula>
    </cfRule>
  </conditionalFormatting>
  <conditionalFormatting sqref="E847:E853">
    <cfRule type="containsText" dxfId="1057" priority="321" operator="containsText" text="ALTO">
      <formula>NOT(ISERROR(SEARCH(("ALTO"),(E847))))</formula>
    </cfRule>
  </conditionalFormatting>
  <conditionalFormatting sqref="E847:E853">
    <cfRule type="cellIs" dxfId="1056" priority="322" operator="between">
      <formula>5</formula>
      <formula>9</formula>
    </cfRule>
  </conditionalFormatting>
  <conditionalFormatting sqref="E847:E853">
    <cfRule type="cellIs" dxfId="1055" priority="323" operator="between">
      <formula>3</formula>
      <formula>4</formula>
    </cfRule>
  </conditionalFormatting>
  <conditionalFormatting sqref="E847:E853">
    <cfRule type="cellIs" dxfId="1054" priority="324" operator="between">
      <formula>1</formula>
      <formula>2</formula>
    </cfRule>
  </conditionalFormatting>
  <conditionalFormatting sqref="I847:I853">
    <cfRule type="containsText" dxfId="1053" priority="313" operator="containsText" text="BAJO">
      <formula>NOT(ISERROR(SEARCH(("BAJO"),(I847))))</formula>
    </cfRule>
  </conditionalFormatting>
  <conditionalFormatting sqref="I847:I853">
    <cfRule type="containsText" dxfId="1052" priority="314" operator="containsText" text="MEDIO">
      <formula>NOT(ISERROR(SEARCH(("MEDIO"),(I847))))</formula>
    </cfRule>
  </conditionalFormatting>
  <conditionalFormatting sqref="I847:I853">
    <cfRule type="containsText" dxfId="1051" priority="315" operator="containsText" text="ALTO">
      <formula>NOT(ISERROR(SEARCH(("ALTO"),(I847))))</formula>
    </cfRule>
  </conditionalFormatting>
  <conditionalFormatting sqref="I847:I853">
    <cfRule type="cellIs" dxfId="1050" priority="316" operator="between">
      <formula>5</formula>
      <formula>9</formula>
    </cfRule>
  </conditionalFormatting>
  <conditionalFormatting sqref="I847:I853">
    <cfRule type="cellIs" dxfId="1049" priority="317" operator="between">
      <formula>3</formula>
      <formula>4</formula>
    </cfRule>
  </conditionalFormatting>
  <conditionalFormatting sqref="I847:I853">
    <cfRule type="cellIs" dxfId="1048" priority="318" operator="between">
      <formula>1</formula>
      <formula>2</formula>
    </cfRule>
  </conditionalFormatting>
  <conditionalFormatting sqref="E856:E862">
    <cfRule type="containsText" dxfId="1047" priority="307" operator="containsText" text="BAJO">
      <formula>NOT(ISERROR(SEARCH(("BAJO"),(E856))))</formula>
    </cfRule>
  </conditionalFormatting>
  <conditionalFormatting sqref="E856:E862">
    <cfRule type="containsText" dxfId="1046" priority="308" operator="containsText" text="MEDIO">
      <formula>NOT(ISERROR(SEARCH(("MEDIO"),(E856))))</formula>
    </cfRule>
  </conditionalFormatting>
  <conditionalFormatting sqref="E856:E862">
    <cfRule type="containsText" dxfId="1045" priority="309" operator="containsText" text="ALTO">
      <formula>NOT(ISERROR(SEARCH(("ALTO"),(E856))))</formula>
    </cfRule>
  </conditionalFormatting>
  <conditionalFormatting sqref="E856:E862">
    <cfRule type="cellIs" dxfId="1044" priority="310" operator="between">
      <formula>5</formula>
      <formula>9</formula>
    </cfRule>
  </conditionalFormatting>
  <conditionalFormatting sqref="E856:E862">
    <cfRule type="cellIs" dxfId="1043" priority="311" operator="between">
      <formula>3</formula>
      <formula>4</formula>
    </cfRule>
  </conditionalFormatting>
  <conditionalFormatting sqref="E856:E862">
    <cfRule type="cellIs" dxfId="1042" priority="312" operator="between">
      <formula>1</formula>
      <formula>2</formula>
    </cfRule>
  </conditionalFormatting>
  <conditionalFormatting sqref="I856:I862">
    <cfRule type="containsText" dxfId="1041" priority="301" operator="containsText" text="BAJO">
      <formula>NOT(ISERROR(SEARCH(("BAJO"),(I856))))</formula>
    </cfRule>
  </conditionalFormatting>
  <conditionalFormatting sqref="I856:I862">
    <cfRule type="containsText" dxfId="1040" priority="302" operator="containsText" text="MEDIO">
      <formula>NOT(ISERROR(SEARCH(("MEDIO"),(I856))))</formula>
    </cfRule>
  </conditionalFormatting>
  <conditionalFormatting sqref="I856:I862">
    <cfRule type="containsText" dxfId="1039" priority="303" operator="containsText" text="ALTO">
      <formula>NOT(ISERROR(SEARCH(("ALTO"),(I856))))</formula>
    </cfRule>
  </conditionalFormatting>
  <conditionalFormatting sqref="I856:I862">
    <cfRule type="cellIs" dxfId="1038" priority="304" operator="between">
      <formula>5</formula>
      <formula>9</formula>
    </cfRule>
  </conditionalFormatting>
  <conditionalFormatting sqref="I856:I862">
    <cfRule type="cellIs" dxfId="1037" priority="305" operator="between">
      <formula>3</formula>
      <formula>4</formula>
    </cfRule>
  </conditionalFormatting>
  <conditionalFormatting sqref="I856:I862">
    <cfRule type="cellIs" dxfId="1036" priority="306" operator="between">
      <formula>1</formula>
      <formula>2</formula>
    </cfRule>
  </conditionalFormatting>
  <conditionalFormatting sqref="E865:E871">
    <cfRule type="containsText" dxfId="1035" priority="295" operator="containsText" text="BAJO">
      <formula>NOT(ISERROR(SEARCH(("BAJO"),(E865))))</formula>
    </cfRule>
  </conditionalFormatting>
  <conditionalFormatting sqref="E865:E871">
    <cfRule type="containsText" dxfId="1034" priority="296" operator="containsText" text="MEDIO">
      <formula>NOT(ISERROR(SEARCH(("MEDIO"),(E865))))</formula>
    </cfRule>
  </conditionalFormatting>
  <conditionalFormatting sqref="E865:E871">
    <cfRule type="containsText" dxfId="1033" priority="297" operator="containsText" text="ALTO">
      <formula>NOT(ISERROR(SEARCH(("ALTO"),(E865))))</formula>
    </cfRule>
  </conditionalFormatting>
  <conditionalFormatting sqref="E865:E871">
    <cfRule type="cellIs" dxfId="1032" priority="298" operator="between">
      <formula>5</formula>
      <formula>9</formula>
    </cfRule>
  </conditionalFormatting>
  <conditionalFormatting sqref="E865:E871">
    <cfRule type="cellIs" dxfId="1031" priority="299" operator="between">
      <formula>3</formula>
      <formula>4</formula>
    </cfRule>
  </conditionalFormatting>
  <conditionalFormatting sqref="E865:E871">
    <cfRule type="cellIs" dxfId="1030" priority="300" operator="between">
      <formula>1</formula>
      <formula>2</formula>
    </cfRule>
  </conditionalFormatting>
  <conditionalFormatting sqref="I865:I871">
    <cfRule type="containsText" dxfId="1029" priority="289" operator="containsText" text="BAJO">
      <formula>NOT(ISERROR(SEARCH(("BAJO"),(I865))))</formula>
    </cfRule>
  </conditionalFormatting>
  <conditionalFormatting sqref="I865:I871">
    <cfRule type="containsText" dxfId="1028" priority="290" operator="containsText" text="MEDIO">
      <formula>NOT(ISERROR(SEARCH(("MEDIO"),(I865))))</formula>
    </cfRule>
  </conditionalFormatting>
  <conditionalFormatting sqref="I865:I871">
    <cfRule type="containsText" dxfId="1027" priority="291" operator="containsText" text="ALTO">
      <formula>NOT(ISERROR(SEARCH(("ALTO"),(I865))))</formula>
    </cfRule>
  </conditionalFormatting>
  <conditionalFormatting sqref="I865:I871">
    <cfRule type="cellIs" dxfId="1026" priority="292" operator="between">
      <formula>5</formula>
      <formula>9</formula>
    </cfRule>
  </conditionalFormatting>
  <conditionalFormatting sqref="I865:I871">
    <cfRule type="cellIs" dxfId="1025" priority="293" operator="between">
      <formula>3</formula>
      <formula>4</formula>
    </cfRule>
  </conditionalFormatting>
  <conditionalFormatting sqref="I865:I871">
    <cfRule type="cellIs" dxfId="1024" priority="294" operator="between">
      <formula>1</formula>
      <formula>2</formula>
    </cfRule>
  </conditionalFormatting>
  <conditionalFormatting sqref="E874:E880">
    <cfRule type="containsText" dxfId="1023" priority="283" operator="containsText" text="BAJO">
      <formula>NOT(ISERROR(SEARCH(("BAJO"),(E874))))</formula>
    </cfRule>
  </conditionalFormatting>
  <conditionalFormatting sqref="E874:E880">
    <cfRule type="containsText" dxfId="1022" priority="284" operator="containsText" text="MEDIO">
      <formula>NOT(ISERROR(SEARCH(("MEDIO"),(E874))))</formula>
    </cfRule>
  </conditionalFormatting>
  <conditionalFormatting sqref="E874:E880">
    <cfRule type="containsText" dxfId="1021" priority="285" operator="containsText" text="ALTO">
      <formula>NOT(ISERROR(SEARCH(("ALTO"),(E874))))</formula>
    </cfRule>
  </conditionalFormatting>
  <conditionalFormatting sqref="E874:E880">
    <cfRule type="cellIs" dxfId="1020" priority="286" operator="between">
      <formula>5</formula>
      <formula>9</formula>
    </cfRule>
  </conditionalFormatting>
  <conditionalFormatting sqref="E874:E880">
    <cfRule type="cellIs" dxfId="1019" priority="287" operator="between">
      <formula>3</formula>
      <formula>4</formula>
    </cfRule>
  </conditionalFormatting>
  <conditionalFormatting sqref="E874:E880">
    <cfRule type="cellIs" dxfId="1018" priority="288" operator="between">
      <formula>1</formula>
      <formula>2</formula>
    </cfRule>
  </conditionalFormatting>
  <conditionalFormatting sqref="I874:I880">
    <cfRule type="containsText" dxfId="1017" priority="277" operator="containsText" text="BAJO">
      <formula>NOT(ISERROR(SEARCH(("BAJO"),(I874))))</formula>
    </cfRule>
  </conditionalFormatting>
  <conditionalFormatting sqref="I874:I880">
    <cfRule type="containsText" dxfId="1016" priority="278" operator="containsText" text="MEDIO">
      <formula>NOT(ISERROR(SEARCH(("MEDIO"),(I874))))</formula>
    </cfRule>
  </conditionalFormatting>
  <conditionalFormatting sqref="I874:I880">
    <cfRule type="containsText" dxfId="1015" priority="279" operator="containsText" text="ALTO">
      <formula>NOT(ISERROR(SEARCH(("ALTO"),(I874))))</formula>
    </cfRule>
  </conditionalFormatting>
  <conditionalFormatting sqref="I874:I880">
    <cfRule type="cellIs" dxfId="1014" priority="280" operator="between">
      <formula>5</formula>
      <formula>9</formula>
    </cfRule>
  </conditionalFormatting>
  <conditionalFormatting sqref="I874:I880">
    <cfRule type="cellIs" dxfId="1013" priority="281" operator="between">
      <formula>3</formula>
      <formula>4</formula>
    </cfRule>
  </conditionalFormatting>
  <conditionalFormatting sqref="I874:I880">
    <cfRule type="cellIs" dxfId="1012" priority="282" operator="between">
      <formula>1</formula>
      <formula>2</formula>
    </cfRule>
  </conditionalFormatting>
  <conditionalFormatting sqref="E883:E889">
    <cfRule type="containsText" dxfId="1011" priority="271" operator="containsText" text="BAJO">
      <formula>NOT(ISERROR(SEARCH(("BAJO"),(E883))))</formula>
    </cfRule>
  </conditionalFormatting>
  <conditionalFormatting sqref="E883:E889">
    <cfRule type="containsText" dxfId="1010" priority="272" operator="containsText" text="MEDIO">
      <formula>NOT(ISERROR(SEARCH(("MEDIO"),(E883))))</formula>
    </cfRule>
  </conditionalFormatting>
  <conditionalFormatting sqref="E883:E889">
    <cfRule type="containsText" dxfId="1009" priority="273" operator="containsText" text="ALTO">
      <formula>NOT(ISERROR(SEARCH(("ALTO"),(E883))))</formula>
    </cfRule>
  </conditionalFormatting>
  <conditionalFormatting sqref="E883:E889">
    <cfRule type="cellIs" dxfId="1008" priority="274" operator="between">
      <formula>5</formula>
      <formula>9</formula>
    </cfRule>
  </conditionalFormatting>
  <conditionalFormatting sqref="E883:E889">
    <cfRule type="cellIs" dxfId="1007" priority="275" operator="between">
      <formula>3</formula>
      <formula>4</formula>
    </cfRule>
  </conditionalFormatting>
  <conditionalFormatting sqref="E883:E889">
    <cfRule type="cellIs" dxfId="1006" priority="276" operator="between">
      <formula>1</formula>
      <formula>2</formula>
    </cfRule>
  </conditionalFormatting>
  <conditionalFormatting sqref="I883:I889">
    <cfRule type="containsText" dxfId="1005" priority="265" operator="containsText" text="BAJO">
      <formula>NOT(ISERROR(SEARCH(("BAJO"),(I883))))</formula>
    </cfRule>
  </conditionalFormatting>
  <conditionalFormatting sqref="I883:I889">
    <cfRule type="containsText" dxfId="1004" priority="266" operator="containsText" text="MEDIO">
      <formula>NOT(ISERROR(SEARCH(("MEDIO"),(I883))))</formula>
    </cfRule>
  </conditionalFormatting>
  <conditionalFormatting sqref="I883:I889">
    <cfRule type="containsText" dxfId="1003" priority="267" operator="containsText" text="ALTO">
      <formula>NOT(ISERROR(SEARCH(("ALTO"),(I883))))</formula>
    </cfRule>
  </conditionalFormatting>
  <conditionalFormatting sqref="I883:I889">
    <cfRule type="cellIs" dxfId="1002" priority="268" operator="between">
      <formula>5</formula>
      <formula>9</formula>
    </cfRule>
  </conditionalFormatting>
  <conditionalFormatting sqref="I883:I889">
    <cfRule type="cellIs" dxfId="1001" priority="269" operator="between">
      <formula>3</formula>
      <formula>4</formula>
    </cfRule>
  </conditionalFormatting>
  <conditionalFormatting sqref="I883:I889">
    <cfRule type="cellIs" dxfId="1000" priority="270" operator="between">
      <formula>1</formula>
      <formula>2</formula>
    </cfRule>
  </conditionalFormatting>
  <conditionalFormatting sqref="E892:E898">
    <cfRule type="containsText" dxfId="999" priority="259" operator="containsText" text="BAJO">
      <formula>NOT(ISERROR(SEARCH(("BAJO"),(E892))))</formula>
    </cfRule>
  </conditionalFormatting>
  <conditionalFormatting sqref="E892:E898">
    <cfRule type="containsText" dxfId="998" priority="260" operator="containsText" text="MEDIO">
      <formula>NOT(ISERROR(SEARCH(("MEDIO"),(E892))))</formula>
    </cfRule>
  </conditionalFormatting>
  <conditionalFormatting sqref="E892:E898">
    <cfRule type="containsText" dxfId="997" priority="261" operator="containsText" text="ALTO">
      <formula>NOT(ISERROR(SEARCH(("ALTO"),(E892))))</formula>
    </cfRule>
  </conditionalFormatting>
  <conditionalFormatting sqref="E892:E898">
    <cfRule type="cellIs" dxfId="996" priority="262" operator="between">
      <formula>5</formula>
      <formula>9</formula>
    </cfRule>
  </conditionalFormatting>
  <conditionalFormatting sqref="E892:E898">
    <cfRule type="cellIs" dxfId="995" priority="263" operator="between">
      <formula>3</formula>
      <formula>4</formula>
    </cfRule>
  </conditionalFormatting>
  <conditionalFormatting sqref="E892:E898">
    <cfRule type="cellIs" dxfId="994" priority="264" operator="between">
      <formula>1</formula>
      <formula>2</formula>
    </cfRule>
  </conditionalFormatting>
  <conditionalFormatting sqref="I892:I898">
    <cfRule type="containsText" dxfId="993" priority="253" operator="containsText" text="BAJO">
      <formula>NOT(ISERROR(SEARCH(("BAJO"),(I892))))</formula>
    </cfRule>
  </conditionalFormatting>
  <conditionalFormatting sqref="I892:I898">
    <cfRule type="containsText" dxfId="992" priority="254" operator="containsText" text="MEDIO">
      <formula>NOT(ISERROR(SEARCH(("MEDIO"),(I892))))</formula>
    </cfRule>
  </conditionalFormatting>
  <conditionalFormatting sqref="I892:I898">
    <cfRule type="containsText" dxfId="991" priority="255" operator="containsText" text="ALTO">
      <formula>NOT(ISERROR(SEARCH(("ALTO"),(I892))))</formula>
    </cfRule>
  </conditionalFormatting>
  <conditionalFormatting sqref="I892:I898">
    <cfRule type="cellIs" dxfId="990" priority="256" operator="between">
      <formula>5</formula>
      <formula>9</formula>
    </cfRule>
  </conditionalFormatting>
  <conditionalFormatting sqref="I892:I898">
    <cfRule type="cellIs" dxfId="989" priority="257" operator="between">
      <formula>3</formula>
      <formula>4</formula>
    </cfRule>
  </conditionalFormatting>
  <conditionalFormatting sqref="I892:I898">
    <cfRule type="cellIs" dxfId="988" priority="258" operator="between">
      <formula>1</formula>
      <formula>2</formula>
    </cfRule>
  </conditionalFormatting>
  <conditionalFormatting sqref="E901:E907">
    <cfRule type="containsText" dxfId="987" priority="247" operator="containsText" text="BAJO">
      <formula>NOT(ISERROR(SEARCH(("BAJO"),(E901))))</formula>
    </cfRule>
  </conditionalFormatting>
  <conditionalFormatting sqref="E901:E907">
    <cfRule type="containsText" dxfId="986" priority="248" operator="containsText" text="MEDIO">
      <formula>NOT(ISERROR(SEARCH(("MEDIO"),(E901))))</formula>
    </cfRule>
  </conditionalFormatting>
  <conditionalFormatting sqref="E901:E907">
    <cfRule type="containsText" dxfId="985" priority="249" operator="containsText" text="ALTO">
      <formula>NOT(ISERROR(SEARCH(("ALTO"),(E901))))</formula>
    </cfRule>
  </conditionalFormatting>
  <conditionalFormatting sqref="E901:E907">
    <cfRule type="cellIs" dxfId="984" priority="250" operator="between">
      <formula>5</formula>
      <formula>9</formula>
    </cfRule>
  </conditionalFormatting>
  <conditionalFormatting sqref="E901:E907">
    <cfRule type="cellIs" dxfId="983" priority="251" operator="between">
      <formula>3</formula>
      <formula>4</formula>
    </cfRule>
  </conditionalFormatting>
  <conditionalFormatting sqref="E901:E907">
    <cfRule type="cellIs" dxfId="982" priority="252" operator="between">
      <formula>1</formula>
      <formula>2</formula>
    </cfRule>
  </conditionalFormatting>
  <conditionalFormatting sqref="I901:I907">
    <cfRule type="containsText" dxfId="981" priority="241" operator="containsText" text="BAJO">
      <formula>NOT(ISERROR(SEARCH(("BAJO"),(I901))))</formula>
    </cfRule>
  </conditionalFormatting>
  <conditionalFormatting sqref="I901:I907">
    <cfRule type="containsText" dxfId="980" priority="242" operator="containsText" text="MEDIO">
      <formula>NOT(ISERROR(SEARCH(("MEDIO"),(I901))))</formula>
    </cfRule>
  </conditionalFormatting>
  <conditionalFormatting sqref="I901:I907">
    <cfRule type="containsText" dxfId="979" priority="243" operator="containsText" text="ALTO">
      <formula>NOT(ISERROR(SEARCH(("ALTO"),(I901))))</formula>
    </cfRule>
  </conditionalFormatting>
  <conditionalFormatting sqref="I901:I907">
    <cfRule type="cellIs" dxfId="978" priority="244" operator="between">
      <formula>5</formula>
      <formula>9</formula>
    </cfRule>
  </conditionalFormatting>
  <conditionalFormatting sqref="I901:I907">
    <cfRule type="cellIs" dxfId="977" priority="245" operator="between">
      <formula>3</formula>
      <formula>4</formula>
    </cfRule>
  </conditionalFormatting>
  <conditionalFormatting sqref="I901:I907">
    <cfRule type="cellIs" dxfId="976" priority="246" operator="between">
      <formula>1</formula>
      <formula>2</formula>
    </cfRule>
  </conditionalFormatting>
  <conditionalFormatting sqref="E910:E916">
    <cfRule type="containsText" dxfId="975" priority="235" operator="containsText" text="BAJO">
      <formula>NOT(ISERROR(SEARCH(("BAJO"),(E910))))</formula>
    </cfRule>
  </conditionalFormatting>
  <conditionalFormatting sqref="E910:E916">
    <cfRule type="containsText" dxfId="974" priority="236" operator="containsText" text="MEDIO">
      <formula>NOT(ISERROR(SEARCH(("MEDIO"),(E910))))</formula>
    </cfRule>
  </conditionalFormatting>
  <conditionalFormatting sqref="E910:E916">
    <cfRule type="containsText" dxfId="973" priority="237" operator="containsText" text="ALTO">
      <formula>NOT(ISERROR(SEARCH(("ALTO"),(E910))))</formula>
    </cfRule>
  </conditionalFormatting>
  <conditionalFormatting sqref="E910:E916">
    <cfRule type="cellIs" dxfId="972" priority="238" operator="between">
      <formula>5</formula>
      <formula>9</formula>
    </cfRule>
  </conditionalFormatting>
  <conditionalFormatting sqref="E910:E916">
    <cfRule type="cellIs" dxfId="971" priority="239" operator="between">
      <formula>3</formula>
      <formula>4</formula>
    </cfRule>
  </conditionalFormatting>
  <conditionalFormatting sqref="E910:E916">
    <cfRule type="cellIs" dxfId="970" priority="240" operator="between">
      <formula>1</formula>
      <formula>2</formula>
    </cfRule>
  </conditionalFormatting>
  <conditionalFormatting sqref="I910:I916">
    <cfRule type="containsText" dxfId="969" priority="229" operator="containsText" text="BAJO">
      <formula>NOT(ISERROR(SEARCH(("BAJO"),(I910))))</formula>
    </cfRule>
  </conditionalFormatting>
  <conditionalFormatting sqref="I910:I916">
    <cfRule type="containsText" dxfId="968" priority="230" operator="containsText" text="MEDIO">
      <formula>NOT(ISERROR(SEARCH(("MEDIO"),(I910))))</formula>
    </cfRule>
  </conditionalFormatting>
  <conditionalFormatting sqref="I910:I916">
    <cfRule type="containsText" dxfId="967" priority="231" operator="containsText" text="ALTO">
      <formula>NOT(ISERROR(SEARCH(("ALTO"),(I910))))</formula>
    </cfRule>
  </conditionalFormatting>
  <conditionalFormatting sqref="I910:I916">
    <cfRule type="cellIs" dxfId="966" priority="232" operator="between">
      <formula>5</formula>
      <formula>9</formula>
    </cfRule>
  </conditionalFormatting>
  <conditionalFormatting sqref="I910:I916">
    <cfRule type="cellIs" dxfId="965" priority="233" operator="between">
      <formula>3</formula>
      <formula>4</formula>
    </cfRule>
  </conditionalFormatting>
  <conditionalFormatting sqref="I910:I916">
    <cfRule type="cellIs" dxfId="964" priority="234" operator="between">
      <formula>1</formula>
      <formula>2</formula>
    </cfRule>
  </conditionalFormatting>
  <conditionalFormatting sqref="E919:E925">
    <cfRule type="containsText" dxfId="963" priority="223" operator="containsText" text="BAJO">
      <formula>NOT(ISERROR(SEARCH(("BAJO"),(E919))))</formula>
    </cfRule>
  </conditionalFormatting>
  <conditionalFormatting sqref="E919:E925">
    <cfRule type="containsText" dxfId="962" priority="224" operator="containsText" text="MEDIO">
      <formula>NOT(ISERROR(SEARCH(("MEDIO"),(E919))))</formula>
    </cfRule>
  </conditionalFormatting>
  <conditionalFormatting sqref="E919:E925">
    <cfRule type="containsText" dxfId="961" priority="225" operator="containsText" text="ALTO">
      <formula>NOT(ISERROR(SEARCH(("ALTO"),(E919))))</formula>
    </cfRule>
  </conditionalFormatting>
  <conditionalFormatting sqref="E919:E925">
    <cfRule type="cellIs" dxfId="960" priority="226" operator="between">
      <formula>5</formula>
      <formula>9</formula>
    </cfRule>
  </conditionalFormatting>
  <conditionalFormatting sqref="E919:E925">
    <cfRule type="cellIs" dxfId="959" priority="227" operator="between">
      <formula>3</formula>
      <formula>4</formula>
    </cfRule>
  </conditionalFormatting>
  <conditionalFormatting sqref="E919:E925">
    <cfRule type="cellIs" dxfId="958" priority="228" operator="between">
      <formula>1</formula>
      <formula>2</formula>
    </cfRule>
  </conditionalFormatting>
  <conditionalFormatting sqref="I919:I925">
    <cfRule type="containsText" dxfId="957" priority="217" operator="containsText" text="BAJO">
      <formula>NOT(ISERROR(SEARCH(("BAJO"),(I919))))</formula>
    </cfRule>
  </conditionalFormatting>
  <conditionalFormatting sqref="I919:I925">
    <cfRule type="containsText" dxfId="956" priority="218" operator="containsText" text="MEDIO">
      <formula>NOT(ISERROR(SEARCH(("MEDIO"),(I919))))</formula>
    </cfRule>
  </conditionalFormatting>
  <conditionalFormatting sqref="I919:I925">
    <cfRule type="containsText" dxfId="955" priority="219" operator="containsText" text="ALTO">
      <formula>NOT(ISERROR(SEARCH(("ALTO"),(I919))))</formula>
    </cfRule>
  </conditionalFormatting>
  <conditionalFormatting sqref="I919:I925">
    <cfRule type="cellIs" dxfId="954" priority="220" operator="between">
      <formula>5</formula>
      <formula>9</formula>
    </cfRule>
  </conditionalFormatting>
  <conditionalFormatting sqref="I919:I925">
    <cfRule type="cellIs" dxfId="953" priority="221" operator="between">
      <formula>3</formula>
      <formula>4</formula>
    </cfRule>
  </conditionalFormatting>
  <conditionalFormatting sqref="I919:I925">
    <cfRule type="cellIs" dxfId="952" priority="222" operator="between">
      <formula>1</formula>
      <formula>2</formula>
    </cfRule>
  </conditionalFormatting>
  <conditionalFormatting sqref="E928:E934">
    <cfRule type="containsText" dxfId="951" priority="211" operator="containsText" text="BAJO">
      <formula>NOT(ISERROR(SEARCH(("BAJO"),(E928))))</formula>
    </cfRule>
  </conditionalFormatting>
  <conditionalFormatting sqref="E928:E934">
    <cfRule type="containsText" dxfId="950" priority="212" operator="containsText" text="MEDIO">
      <formula>NOT(ISERROR(SEARCH(("MEDIO"),(E928))))</formula>
    </cfRule>
  </conditionalFormatting>
  <conditionalFormatting sqref="E928:E934">
    <cfRule type="containsText" dxfId="949" priority="213" operator="containsText" text="ALTO">
      <formula>NOT(ISERROR(SEARCH(("ALTO"),(E928))))</formula>
    </cfRule>
  </conditionalFormatting>
  <conditionalFormatting sqref="E928:E934">
    <cfRule type="cellIs" dxfId="948" priority="214" operator="between">
      <formula>5</formula>
      <formula>9</formula>
    </cfRule>
  </conditionalFormatting>
  <conditionalFormatting sqref="E928:E934">
    <cfRule type="cellIs" dxfId="947" priority="215" operator="between">
      <formula>3</formula>
      <formula>4</formula>
    </cfRule>
  </conditionalFormatting>
  <conditionalFormatting sqref="E928:E934">
    <cfRule type="cellIs" dxfId="946" priority="216" operator="between">
      <formula>1</formula>
      <formula>2</formula>
    </cfRule>
  </conditionalFormatting>
  <conditionalFormatting sqref="I928:I934">
    <cfRule type="containsText" dxfId="945" priority="205" operator="containsText" text="BAJO">
      <formula>NOT(ISERROR(SEARCH(("BAJO"),(I928))))</formula>
    </cfRule>
  </conditionalFormatting>
  <conditionalFormatting sqref="I928:I934">
    <cfRule type="containsText" dxfId="944" priority="206" operator="containsText" text="MEDIO">
      <formula>NOT(ISERROR(SEARCH(("MEDIO"),(I928))))</formula>
    </cfRule>
  </conditionalFormatting>
  <conditionalFormatting sqref="I928:I934">
    <cfRule type="containsText" dxfId="943" priority="207" operator="containsText" text="ALTO">
      <formula>NOT(ISERROR(SEARCH(("ALTO"),(I928))))</formula>
    </cfRule>
  </conditionalFormatting>
  <conditionalFormatting sqref="I928:I934">
    <cfRule type="cellIs" dxfId="942" priority="208" operator="between">
      <formula>5</formula>
      <formula>9</formula>
    </cfRule>
  </conditionalFormatting>
  <conditionalFormatting sqref="I928:I934">
    <cfRule type="cellIs" dxfId="941" priority="209" operator="between">
      <formula>3</formula>
      <formula>4</formula>
    </cfRule>
  </conditionalFormatting>
  <conditionalFormatting sqref="I928:I934">
    <cfRule type="cellIs" dxfId="940" priority="210" operator="between">
      <formula>1</formula>
      <formula>2</formula>
    </cfRule>
  </conditionalFormatting>
  <conditionalFormatting sqref="E937:E943">
    <cfRule type="containsText" dxfId="939" priority="199" operator="containsText" text="BAJO">
      <formula>NOT(ISERROR(SEARCH(("BAJO"),(E937))))</formula>
    </cfRule>
  </conditionalFormatting>
  <conditionalFormatting sqref="E937:E943">
    <cfRule type="containsText" dxfId="938" priority="200" operator="containsText" text="MEDIO">
      <formula>NOT(ISERROR(SEARCH(("MEDIO"),(E937))))</formula>
    </cfRule>
  </conditionalFormatting>
  <conditionalFormatting sqref="E937:E943">
    <cfRule type="containsText" dxfId="937" priority="201" operator="containsText" text="ALTO">
      <formula>NOT(ISERROR(SEARCH(("ALTO"),(E937))))</formula>
    </cfRule>
  </conditionalFormatting>
  <conditionalFormatting sqref="E937:E943">
    <cfRule type="cellIs" dxfId="936" priority="202" operator="between">
      <formula>5</formula>
      <formula>9</formula>
    </cfRule>
  </conditionalFormatting>
  <conditionalFormatting sqref="E937:E943">
    <cfRule type="cellIs" dxfId="935" priority="203" operator="between">
      <formula>3</formula>
      <formula>4</formula>
    </cfRule>
  </conditionalFormatting>
  <conditionalFormatting sqref="E937:E943">
    <cfRule type="cellIs" dxfId="934" priority="204" operator="between">
      <formula>1</formula>
      <formula>2</formula>
    </cfRule>
  </conditionalFormatting>
  <conditionalFormatting sqref="I937:I943">
    <cfRule type="containsText" dxfId="933" priority="193" operator="containsText" text="BAJO">
      <formula>NOT(ISERROR(SEARCH(("BAJO"),(I937))))</formula>
    </cfRule>
  </conditionalFormatting>
  <conditionalFormatting sqref="I937:I943">
    <cfRule type="containsText" dxfId="932" priority="194" operator="containsText" text="MEDIO">
      <formula>NOT(ISERROR(SEARCH(("MEDIO"),(I937))))</formula>
    </cfRule>
  </conditionalFormatting>
  <conditionalFormatting sqref="I937:I943">
    <cfRule type="containsText" dxfId="931" priority="195" operator="containsText" text="ALTO">
      <formula>NOT(ISERROR(SEARCH(("ALTO"),(I937))))</formula>
    </cfRule>
  </conditionalFormatting>
  <conditionalFormatting sqref="I937:I943">
    <cfRule type="cellIs" dxfId="930" priority="196" operator="between">
      <formula>5</formula>
      <formula>9</formula>
    </cfRule>
  </conditionalFormatting>
  <conditionalFormatting sqref="I937:I943">
    <cfRule type="cellIs" dxfId="929" priority="197" operator="between">
      <formula>3</formula>
      <formula>4</formula>
    </cfRule>
  </conditionalFormatting>
  <conditionalFormatting sqref="I937:I943">
    <cfRule type="cellIs" dxfId="928" priority="198" operator="between">
      <formula>1</formula>
      <formula>2</formula>
    </cfRule>
  </conditionalFormatting>
  <conditionalFormatting sqref="E946:E952">
    <cfRule type="containsText" dxfId="927" priority="187" operator="containsText" text="BAJO">
      <formula>NOT(ISERROR(SEARCH(("BAJO"),(E946))))</formula>
    </cfRule>
  </conditionalFormatting>
  <conditionalFormatting sqref="E946:E952">
    <cfRule type="containsText" dxfId="926" priority="188" operator="containsText" text="MEDIO">
      <formula>NOT(ISERROR(SEARCH(("MEDIO"),(E946))))</formula>
    </cfRule>
  </conditionalFormatting>
  <conditionalFormatting sqref="E946:E952">
    <cfRule type="containsText" dxfId="925" priority="189" operator="containsText" text="ALTO">
      <formula>NOT(ISERROR(SEARCH(("ALTO"),(E946))))</formula>
    </cfRule>
  </conditionalFormatting>
  <conditionalFormatting sqref="E946:E952">
    <cfRule type="cellIs" dxfId="924" priority="190" operator="between">
      <formula>5</formula>
      <formula>9</formula>
    </cfRule>
  </conditionalFormatting>
  <conditionalFormatting sqref="E946:E952">
    <cfRule type="cellIs" dxfId="923" priority="191" operator="between">
      <formula>3</formula>
      <formula>4</formula>
    </cfRule>
  </conditionalFormatting>
  <conditionalFormatting sqref="E946:E952">
    <cfRule type="cellIs" dxfId="922" priority="192" operator="between">
      <formula>1</formula>
      <formula>2</formula>
    </cfRule>
  </conditionalFormatting>
  <conditionalFormatting sqref="I946:I952">
    <cfRule type="containsText" dxfId="921" priority="181" operator="containsText" text="BAJO">
      <formula>NOT(ISERROR(SEARCH(("BAJO"),(I946))))</formula>
    </cfRule>
  </conditionalFormatting>
  <conditionalFormatting sqref="I946:I952">
    <cfRule type="containsText" dxfId="920" priority="182" operator="containsText" text="MEDIO">
      <formula>NOT(ISERROR(SEARCH(("MEDIO"),(I946))))</formula>
    </cfRule>
  </conditionalFormatting>
  <conditionalFormatting sqref="I946:I952">
    <cfRule type="containsText" dxfId="919" priority="183" operator="containsText" text="ALTO">
      <formula>NOT(ISERROR(SEARCH(("ALTO"),(I946))))</formula>
    </cfRule>
  </conditionalFormatting>
  <conditionalFormatting sqref="I946:I952">
    <cfRule type="cellIs" dxfId="918" priority="184" operator="between">
      <formula>5</formula>
      <formula>9</formula>
    </cfRule>
  </conditionalFormatting>
  <conditionalFormatting sqref="I946:I952">
    <cfRule type="cellIs" dxfId="917" priority="185" operator="between">
      <formula>3</formula>
      <formula>4</formula>
    </cfRule>
  </conditionalFormatting>
  <conditionalFormatting sqref="I946:I952">
    <cfRule type="cellIs" dxfId="916" priority="186" operator="between">
      <formula>1</formula>
      <formula>2</formula>
    </cfRule>
  </conditionalFormatting>
  <conditionalFormatting sqref="E955:E961">
    <cfRule type="containsText" dxfId="915" priority="175" operator="containsText" text="BAJO">
      <formula>NOT(ISERROR(SEARCH(("BAJO"),(E955))))</formula>
    </cfRule>
  </conditionalFormatting>
  <conditionalFormatting sqref="E955:E961">
    <cfRule type="containsText" dxfId="914" priority="176" operator="containsText" text="MEDIO">
      <formula>NOT(ISERROR(SEARCH(("MEDIO"),(E955))))</formula>
    </cfRule>
  </conditionalFormatting>
  <conditionalFormatting sqref="E955:E961">
    <cfRule type="containsText" dxfId="913" priority="177" operator="containsText" text="ALTO">
      <formula>NOT(ISERROR(SEARCH(("ALTO"),(E955))))</formula>
    </cfRule>
  </conditionalFormatting>
  <conditionalFormatting sqref="E955:E961">
    <cfRule type="cellIs" dxfId="912" priority="178" operator="between">
      <formula>5</formula>
      <formula>9</formula>
    </cfRule>
  </conditionalFormatting>
  <conditionalFormatting sqref="E955:E961">
    <cfRule type="cellIs" dxfId="911" priority="179" operator="between">
      <formula>3</formula>
      <formula>4</formula>
    </cfRule>
  </conditionalFormatting>
  <conditionalFormatting sqref="E955:E961">
    <cfRule type="cellIs" dxfId="910" priority="180" operator="between">
      <formula>1</formula>
      <formula>2</formula>
    </cfRule>
  </conditionalFormatting>
  <conditionalFormatting sqref="I955:I961">
    <cfRule type="containsText" dxfId="909" priority="169" operator="containsText" text="BAJO">
      <formula>NOT(ISERROR(SEARCH(("BAJO"),(I955))))</formula>
    </cfRule>
  </conditionalFormatting>
  <conditionalFormatting sqref="I955:I961">
    <cfRule type="containsText" dxfId="908" priority="170" operator="containsText" text="MEDIO">
      <formula>NOT(ISERROR(SEARCH(("MEDIO"),(I955))))</formula>
    </cfRule>
  </conditionalFormatting>
  <conditionalFormatting sqref="I955:I961">
    <cfRule type="containsText" dxfId="907" priority="171" operator="containsText" text="ALTO">
      <formula>NOT(ISERROR(SEARCH(("ALTO"),(I955))))</formula>
    </cfRule>
  </conditionalFormatting>
  <conditionalFormatting sqref="I955:I961">
    <cfRule type="cellIs" dxfId="906" priority="172" operator="between">
      <formula>5</formula>
      <formula>9</formula>
    </cfRule>
  </conditionalFormatting>
  <conditionalFormatting sqref="I955:I961">
    <cfRule type="cellIs" dxfId="905" priority="173" operator="between">
      <formula>3</formula>
      <formula>4</formula>
    </cfRule>
  </conditionalFormatting>
  <conditionalFormatting sqref="I955:I961">
    <cfRule type="cellIs" dxfId="904" priority="174" operator="between">
      <formula>1</formula>
      <formula>2</formula>
    </cfRule>
  </conditionalFormatting>
  <conditionalFormatting sqref="E964:E970">
    <cfRule type="containsText" dxfId="903" priority="163" operator="containsText" text="BAJO">
      <formula>NOT(ISERROR(SEARCH(("BAJO"),(E964))))</formula>
    </cfRule>
  </conditionalFormatting>
  <conditionalFormatting sqref="E964:E970">
    <cfRule type="containsText" dxfId="902" priority="164" operator="containsText" text="MEDIO">
      <formula>NOT(ISERROR(SEARCH(("MEDIO"),(E964))))</formula>
    </cfRule>
  </conditionalFormatting>
  <conditionalFormatting sqref="E964:E970">
    <cfRule type="containsText" dxfId="901" priority="165" operator="containsText" text="ALTO">
      <formula>NOT(ISERROR(SEARCH(("ALTO"),(E964))))</formula>
    </cfRule>
  </conditionalFormatting>
  <conditionalFormatting sqref="E964:E970">
    <cfRule type="cellIs" dxfId="900" priority="166" operator="between">
      <formula>5</formula>
      <formula>9</formula>
    </cfRule>
  </conditionalFormatting>
  <conditionalFormatting sqref="E964:E970">
    <cfRule type="cellIs" dxfId="899" priority="167" operator="between">
      <formula>3</formula>
      <formula>4</formula>
    </cfRule>
  </conditionalFormatting>
  <conditionalFormatting sqref="E964:E970">
    <cfRule type="cellIs" dxfId="898" priority="168" operator="between">
      <formula>1</formula>
      <formula>2</formula>
    </cfRule>
  </conditionalFormatting>
  <conditionalFormatting sqref="I964:I970">
    <cfRule type="containsText" dxfId="897" priority="157" operator="containsText" text="BAJO">
      <formula>NOT(ISERROR(SEARCH(("BAJO"),(I964))))</formula>
    </cfRule>
  </conditionalFormatting>
  <conditionalFormatting sqref="I964:I970">
    <cfRule type="containsText" dxfId="896" priority="158" operator="containsText" text="MEDIO">
      <formula>NOT(ISERROR(SEARCH(("MEDIO"),(I964))))</formula>
    </cfRule>
  </conditionalFormatting>
  <conditionalFormatting sqref="I964:I970">
    <cfRule type="containsText" dxfId="895" priority="159" operator="containsText" text="ALTO">
      <formula>NOT(ISERROR(SEARCH(("ALTO"),(I964))))</formula>
    </cfRule>
  </conditionalFormatting>
  <conditionalFormatting sqref="I964:I970">
    <cfRule type="cellIs" dxfId="894" priority="160" operator="between">
      <formula>5</formula>
      <formula>9</formula>
    </cfRule>
  </conditionalFormatting>
  <conditionalFormatting sqref="I964:I970">
    <cfRule type="cellIs" dxfId="893" priority="161" operator="between">
      <formula>3</formula>
      <formula>4</formula>
    </cfRule>
  </conditionalFormatting>
  <conditionalFormatting sqref="I964:I970">
    <cfRule type="cellIs" dxfId="892" priority="162" operator="between">
      <formula>1</formula>
      <formula>2</formula>
    </cfRule>
  </conditionalFormatting>
  <conditionalFormatting sqref="E973:E979">
    <cfRule type="containsText" dxfId="891" priority="151" operator="containsText" text="BAJO">
      <formula>NOT(ISERROR(SEARCH(("BAJO"),(E973))))</formula>
    </cfRule>
  </conditionalFormatting>
  <conditionalFormatting sqref="E973:E979">
    <cfRule type="containsText" dxfId="890" priority="152" operator="containsText" text="MEDIO">
      <formula>NOT(ISERROR(SEARCH(("MEDIO"),(E973))))</formula>
    </cfRule>
  </conditionalFormatting>
  <conditionalFormatting sqref="E973:E979">
    <cfRule type="containsText" dxfId="889" priority="153" operator="containsText" text="ALTO">
      <formula>NOT(ISERROR(SEARCH(("ALTO"),(E973))))</formula>
    </cfRule>
  </conditionalFormatting>
  <conditionalFormatting sqref="E973:E979">
    <cfRule type="cellIs" dxfId="888" priority="154" operator="between">
      <formula>5</formula>
      <formula>9</formula>
    </cfRule>
  </conditionalFormatting>
  <conditionalFormatting sqref="E973:E979">
    <cfRule type="cellIs" dxfId="887" priority="155" operator="between">
      <formula>3</formula>
      <formula>4</formula>
    </cfRule>
  </conditionalFormatting>
  <conditionalFormatting sqref="E973:E979">
    <cfRule type="cellIs" dxfId="886" priority="156" operator="between">
      <formula>1</formula>
      <formula>2</formula>
    </cfRule>
  </conditionalFormatting>
  <conditionalFormatting sqref="I973:I979">
    <cfRule type="containsText" dxfId="885" priority="145" operator="containsText" text="BAJO">
      <formula>NOT(ISERROR(SEARCH(("BAJO"),(I973))))</formula>
    </cfRule>
  </conditionalFormatting>
  <conditionalFormatting sqref="I973:I979">
    <cfRule type="containsText" dxfId="884" priority="146" operator="containsText" text="MEDIO">
      <formula>NOT(ISERROR(SEARCH(("MEDIO"),(I973))))</formula>
    </cfRule>
  </conditionalFormatting>
  <conditionalFormatting sqref="I973:I979">
    <cfRule type="containsText" dxfId="883" priority="147" operator="containsText" text="ALTO">
      <formula>NOT(ISERROR(SEARCH(("ALTO"),(I973))))</formula>
    </cfRule>
  </conditionalFormatting>
  <conditionalFormatting sqref="I973:I979">
    <cfRule type="cellIs" dxfId="882" priority="148" operator="between">
      <formula>5</formula>
      <formula>9</formula>
    </cfRule>
  </conditionalFormatting>
  <conditionalFormatting sqref="I973:I979">
    <cfRule type="cellIs" dxfId="881" priority="149" operator="between">
      <formula>3</formula>
      <formula>4</formula>
    </cfRule>
  </conditionalFormatting>
  <conditionalFormatting sqref="I973:I979">
    <cfRule type="cellIs" dxfId="880" priority="150" operator="between">
      <formula>1</formula>
      <formula>2</formula>
    </cfRule>
  </conditionalFormatting>
  <conditionalFormatting sqref="E982:E988">
    <cfRule type="containsText" dxfId="879" priority="139" operator="containsText" text="BAJO">
      <formula>NOT(ISERROR(SEARCH(("BAJO"),(E982))))</formula>
    </cfRule>
  </conditionalFormatting>
  <conditionalFormatting sqref="E982:E988">
    <cfRule type="containsText" dxfId="878" priority="140" operator="containsText" text="MEDIO">
      <formula>NOT(ISERROR(SEARCH(("MEDIO"),(E982))))</formula>
    </cfRule>
  </conditionalFormatting>
  <conditionalFormatting sqref="E982:E988">
    <cfRule type="containsText" dxfId="877" priority="141" operator="containsText" text="ALTO">
      <formula>NOT(ISERROR(SEARCH(("ALTO"),(E982))))</formula>
    </cfRule>
  </conditionalFormatting>
  <conditionalFormatting sqref="E982:E988">
    <cfRule type="cellIs" dxfId="876" priority="142" operator="between">
      <formula>5</formula>
      <formula>9</formula>
    </cfRule>
  </conditionalFormatting>
  <conditionalFormatting sqref="E982:E988">
    <cfRule type="cellIs" dxfId="875" priority="143" operator="between">
      <formula>3</formula>
      <formula>4</formula>
    </cfRule>
  </conditionalFormatting>
  <conditionalFormatting sqref="E982:E988">
    <cfRule type="cellIs" dxfId="874" priority="144" operator="between">
      <formula>1</formula>
      <formula>2</formula>
    </cfRule>
  </conditionalFormatting>
  <conditionalFormatting sqref="I982:I988">
    <cfRule type="containsText" dxfId="873" priority="133" operator="containsText" text="BAJO">
      <formula>NOT(ISERROR(SEARCH(("BAJO"),(I982))))</formula>
    </cfRule>
  </conditionalFormatting>
  <conditionalFormatting sqref="I982:I988">
    <cfRule type="containsText" dxfId="872" priority="134" operator="containsText" text="MEDIO">
      <formula>NOT(ISERROR(SEARCH(("MEDIO"),(I982))))</formula>
    </cfRule>
  </conditionalFormatting>
  <conditionalFormatting sqref="I982:I988">
    <cfRule type="containsText" dxfId="871" priority="135" operator="containsText" text="ALTO">
      <formula>NOT(ISERROR(SEARCH(("ALTO"),(I982))))</formula>
    </cfRule>
  </conditionalFormatting>
  <conditionalFormatting sqref="I982:I988">
    <cfRule type="cellIs" dxfId="870" priority="136" operator="between">
      <formula>5</formula>
      <formula>9</formula>
    </cfRule>
  </conditionalFormatting>
  <conditionalFormatting sqref="I982:I988">
    <cfRule type="cellIs" dxfId="869" priority="137" operator="between">
      <formula>3</formula>
      <formula>4</formula>
    </cfRule>
  </conditionalFormatting>
  <conditionalFormatting sqref="I982:I988">
    <cfRule type="cellIs" dxfId="868" priority="138" operator="between">
      <formula>1</formula>
      <formula>2</formula>
    </cfRule>
  </conditionalFormatting>
  <conditionalFormatting sqref="E991:E997">
    <cfRule type="containsText" dxfId="867" priority="127" operator="containsText" text="BAJO">
      <formula>NOT(ISERROR(SEARCH(("BAJO"),(E991))))</formula>
    </cfRule>
  </conditionalFormatting>
  <conditionalFormatting sqref="E991:E997">
    <cfRule type="containsText" dxfId="866" priority="128" operator="containsText" text="MEDIO">
      <formula>NOT(ISERROR(SEARCH(("MEDIO"),(E991))))</formula>
    </cfRule>
  </conditionalFormatting>
  <conditionalFormatting sqref="E991:E997">
    <cfRule type="containsText" dxfId="865" priority="129" operator="containsText" text="ALTO">
      <formula>NOT(ISERROR(SEARCH(("ALTO"),(E991))))</formula>
    </cfRule>
  </conditionalFormatting>
  <conditionalFormatting sqref="E991:E997">
    <cfRule type="cellIs" dxfId="864" priority="130" operator="between">
      <formula>5</formula>
      <formula>9</formula>
    </cfRule>
  </conditionalFormatting>
  <conditionalFormatting sqref="E991:E997">
    <cfRule type="cellIs" dxfId="863" priority="131" operator="between">
      <formula>3</formula>
      <formula>4</formula>
    </cfRule>
  </conditionalFormatting>
  <conditionalFormatting sqref="E991:E997">
    <cfRule type="cellIs" dxfId="862" priority="132" operator="between">
      <formula>1</formula>
      <formula>2</formula>
    </cfRule>
  </conditionalFormatting>
  <conditionalFormatting sqref="I991:I997">
    <cfRule type="containsText" dxfId="861" priority="121" operator="containsText" text="BAJO">
      <formula>NOT(ISERROR(SEARCH(("BAJO"),(I991))))</formula>
    </cfRule>
  </conditionalFormatting>
  <conditionalFormatting sqref="I991:I997">
    <cfRule type="containsText" dxfId="860" priority="122" operator="containsText" text="MEDIO">
      <formula>NOT(ISERROR(SEARCH(("MEDIO"),(I991))))</formula>
    </cfRule>
  </conditionalFormatting>
  <conditionalFormatting sqref="I991:I997">
    <cfRule type="containsText" dxfId="859" priority="123" operator="containsText" text="ALTO">
      <formula>NOT(ISERROR(SEARCH(("ALTO"),(I991))))</formula>
    </cfRule>
  </conditionalFormatting>
  <conditionalFormatting sqref="I991:I997">
    <cfRule type="cellIs" dxfId="858" priority="124" operator="between">
      <formula>5</formula>
      <formula>9</formula>
    </cfRule>
  </conditionalFormatting>
  <conditionalFormatting sqref="I991:I997">
    <cfRule type="cellIs" dxfId="857" priority="125" operator="between">
      <formula>3</formula>
      <formula>4</formula>
    </cfRule>
  </conditionalFormatting>
  <conditionalFormatting sqref="I991:I997">
    <cfRule type="cellIs" dxfId="856" priority="126" operator="between">
      <formula>1</formula>
      <formula>2</formula>
    </cfRule>
  </conditionalFormatting>
  <conditionalFormatting sqref="E1000:E1006">
    <cfRule type="containsText" dxfId="855" priority="115" operator="containsText" text="BAJO">
      <formula>NOT(ISERROR(SEARCH(("BAJO"),(E1000))))</formula>
    </cfRule>
  </conditionalFormatting>
  <conditionalFormatting sqref="E1000:E1006">
    <cfRule type="containsText" dxfId="854" priority="116" operator="containsText" text="MEDIO">
      <formula>NOT(ISERROR(SEARCH(("MEDIO"),(E1000))))</formula>
    </cfRule>
  </conditionalFormatting>
  <conditionalFormatting sqref="E1000:E1006">
    <cfRule type="containsText" dxfId="853" priority="117" operator="containsText" text="ALTO">
      <formula>NOT(ISERROR(SEARCH(("ALTO"),(E1000))))</formula>
    </cfRule>
  </conditionalFormatting>
  <conditionalFormatting sqref="E1000:E1006">
    <cfRule type="cellIs" dxfId="852" priority="118" operator="between">
      <formula>5</formula>
      <formula>9</formula>
    </cfRule>
  </conditionalFormatting>
  <conditionalFormatting sqref="E1000:E1006">
    <cfRule type="cellIs" dxfId="851" priority="119" operator="between">
      <formula>3</formula>
      <formula>4</formula>
    </cfRule>
  </conditionalFormatting>
  <conditionalFormatting sqref="E1000:E1006">
    <cfRule type="cellIs" dxfId="850" priority="120" operator="between">
      <formula>1</formula>
      <formula>2</formula>
    </cfRule>
  </conditionalFormatting>
  <conditionalFormatting sqref="I1000:I1006">
    <cfRule type="containsText" dxfId="849" priority="109" operator="containsText" text="BAJO">
      <formula>NOT(ISERROR(SEARCH(("BAJO"),(I1000))))</formula>
    </cfRule>
  </conditionalFormatting>
  <conditionalFormatting sqref="I1000:I1006">
    <cfRule type="containsText" dxfId="848" priority="110" operator="containsText" text="MEDIO">
      <formula>NOT(ISERROR(SEARCH(("MEDIO"),(I1000))))</formula>
    </cfRule>
  </conditionalFormatting>
  <conditionalFormatting sqref="I1000:I1006">
    <cfRule type="containsText" dxfId="847" priority="111" operator="containsText" text="ALTO">
      <formula>NOT(ISERROR(SEARCH(("ALTO"),(I1000))))</formula>
    </cfRule>
  </conditionalFormatting>
  <conditionalFormatting sqref="I1000:I1006">
    <cfRule type="cellIs" dxfId="846" priority="112" operator="between">
      <formula>5</formula>
      <formula>9</formula>
    </cfRule>
  </conditionalFormatting>
  <conditionalFormatting sqref="I1000:I1006">
    <cfRule type="cellIs" dxfId="845" priority="113" operator="between">
      <formula>3</formula>
      <formula>4</formula>
    </cfRule>
  </conditionalFormatting>
  <conditionalFormatting sqref="I1000:I1006">
    <cfRule type="cellIs" dxfId="844" priority="114" operator="between">
      <formula>1</formula>
      <formula>2</formula>
    </cfRule>
  </conditionalFormatting>
  <conditionalFormatting sqref="E1009:E1015">
    <cfRule type="containsText" dxfId="843" priority="103" operator="containsText" text="BAJO">
      <formula>NOT(ISERROR(SEARCH(("BAJO"),(E1009))))</formula>
    </cfRule>
  </conditionalFormatting>
  <conditionalFormatting sqref="E1009:E1015">
    <cfRule type="containsText" dxfId="842" priority="104" operator="containsText" text="MEDIO">
      <formula>NOT(ISERROR(SEARCH(("MEDIO"),(E1009))))</formula>
    </cfRule>
  </conditionalFormatting>
  <conditionalFormatting sqref="E1009:E1015">
    <cfRule type="containsText" dxfId="841" priority="105" operator="containsText" text="ALTO">
      <formula>NOT(ISERROR(SEARCH(("ALTO"),(E1009))))</formula>
    </cfRule>
  </conditionalFormatting>
  <conditionalFormatting sqref="E1009:E1015">
    <cfRule type="cellIs" dxfId="840" priority="106" operator="between">
      <formula>5</formula>
      <formula>9</formula>
    </cfRule>
  </conditionalFormatting>
  <conditionalFormatting sqref="E1009:E1015">
    <cfRule type="cellIs" dxfId="839" priority="107" operator="between">
      <formula>3</formula>
      <formula>4</formula>
    </cfRule>
  </conditionalFormatting>
  <conditionalFormatting sqref="E1009:E1015">
    <cfRule type="cellIs" dxfId="838" priority="108" operator="between">
      <formula>1</formula>
      <formula>2</formula>
    </cfRule>
  </conditionalFormatting>
  <conditionalFormatting sqref="I1009:I1015">
    <cfRule type="containsText" dxfId="837" priority="97" operator="containsText" text="BAJO">
      <formula>NOT(ISERROR(SEARCH(("BAJO"),(I1009))))</formula>
    </cfRule>
  </conditionalFormatting>
  <conditionalFormatting sqref="I1009:I1015">
    <cfRule type="containsText" dxfId="836" priority="98" operator="containsText" text="MEDIO">
      <formula>NOT(ISERROR(SEARCH(("MEDIO"),(I1009))))</formula>
    </cfRule>
  </conditionalFormatting>
  <conditionalFormatting sqref="I1009:I1015">
    <cfRule type="containsText" dxfId="835" priority="99" operator="containsText" text="ALTO">
      <formula>NOT(ISERROR(SEARCH(("ALTO"),(I1009))))</formula>
    </cfRule>
  </conditionalFormatting>
  <conditionalFormatting sqref="I1009:I1015">
    <cfRule type="cellIs" dxfId="834" priority="100" operator="between">
      <formula>5</formula>
      <formula>9</formula>
    </cfRule>
  </conditionalFormatting>
  <conditionalFormatting sqref="I1009:I1015">
    <cfRule type="cellIs" dxfId="833" priority="101" operator="between">
      <formula>3</formula>
      <formula>4</formula>
    </cfRule>
  </conditionalFormatting>
  <conditionalFormatting sqref="I1009:I1015">
    <cfRule type="cellIs" dxfId="832" priority="102" operator="between">
      <formula>1</formula>
      <formula>2</formula>
    </cfRule>
  </conditionalFormatting>
  <conditionalFormatting sqref="E1018:E1024">
    <cfRule type="containsText" dxfId="831" priority="91" operator="containsText" text="BAJO">
      <formula>NOT(ISERROR(SEARCH(("BAJO"),(E1018))))</formula>
    </cfRule>
  </conditionalFormatting>
  <conditionalFormatting sqref="E1018:E1024">
    <cfRule type="containsText" dxfId="830" priority="92" operator="containsText" text="MEDIO">
      <formula>NOT(ISERROR(SEARCH(("MEDIO"),(E1018))))</formula>
    </cfRule>
  </conditionalFormatting>
  <conditionalFormatting sqref="E1018:E1024">
    <cfRule type="containsText" dxfId="829" priority="93" operator="containsText" text="ALTO">
      <formula>NOT(ISERROR(SEARCH(("ALTO"),(E1018))))</formula>
    </cfRule>
  </conditionalFormatting>
  <conditionalFormatting sqref="E1018:E1024">
    <cfRule type="cellIs" dxfId="828" priority="94" operator="between">
      <formula>5</formula>
      <formula>9</formula>
    </cfRule>
  </conditionalFormatting>
  <conditionalFormatting sqref="E1018:E1024">
    <cfRule type="cellIs" dxfId="827" priority="95" operator="between">
      <formula>3</formula>
      <formula>4</formula>
    </cfRule>
  </conditionalFormatting>
  <conditionalFormatting sqref="E1018:E1024">
    <cfRule type="cellIs" dxfId="826" priority="96" operator="between">
      <formula>1</formula>
      <formula>2</formula>
    </cfRule>
  </conditionalFormatting>
  <conditionalFormatting sqref="I1018:I1024">
    <cfRule type="containsText" dxfId="825" priority="85" operator="containsText" text="BAJO">
      <formula>NOT(ISERROR(SEARCH(("BAJO"),(I1018))))</formula>
    </cfRule>
  </conditionalFormatting>
  <conditionalFormatting sqref="I1018:I1024">
    <cfRule type="containsText" dxfId="824" priority="86" operator="containsText" text="MEDIO">
      <formula>NOT(ISERROR(SEARCH(("MEDIO"),(I1018))))</formula>
    </cfRule>
  </conditionalFormatting>
  <conditionalFormatting sqref="I1018:I1024">
    <cfRule type="containsText" dxfId="823" priority="87" operator="containsText" text="ALTO">
      <formula>NOT(ISERROR(SEARCH(("ALTO"),(I1018))))</formula>
    </cfRule>
  </conditionalFormatting>
  <conditionalFormatting sqref="I1018:I1024">
    <cfRule type="cellIs" dxfId="822" priority="88" operator="between">
      <formula>5</formula>
      <formula>9</formula>
    </cfRule>
  </conditionalFormatting>
  <conditionalFormatting sqref="I1018:I1024">
    <cfRule type="cellIs" dxfId="821" priority="89" operator="between">
      <formula>3</formula>
      <formula>4</formula>
    </cfRule>
  </conditionalFormatting>
  <conditionalFormatting sqref="I1018:I1024">
    <cfRule type="cellIs" dxfId="820" priority="90" operator="between">
      <formula>1</formula>
      <formula>2</formula>
    </cfRule>
  </conditionalFormatting>
  <conditionalFormatting sqref="E1027:E1033">
    <cfRule type="containsText" dxfId="819" priority="79" operator="containsText" text="BAJO">
      <formula>NOT(ISERROR(SEARCH(("BAJO"),(E1027))))</formula>
    </cfRule>
  </conditionalFormatting>
  <conditionalFormatting sqref="E1027:E1033">
    <cfRule type="containsText" dxfId="818" priority="80" operator="containsText" text="MEDIO">
      <formula>NOT(ISERROR(SEARCH(("MEDIO"),(E1027))))</formula>
    </cfRule>
  </conditionalFormatting>
  <conditionalFormatting sqref="E1027:E1033">
    <cfRule type="containsText" dxfId="817" priority="81" operator="containsText" text="ALTO">
      <formula>NOT(ISERROR(SEARCH(("ALTO"),(E1027))))</formula>
    </cfRule>
  </conditionalFormatting>
  <conditionalFormatting sqref="E1027:E1033">
    <cfRule type="cellIs" dxfId="816" priority="82" operator="between">
      <formula>5</formula>
      <formula>9</formula>
    </cfRule>
  </conditionalFormatting>
  <conditionalFormatting sqref="E1027:E1033">
    <cfRule type="cellIs" dxfId="815" priority="83" operator="between">
      <formula>3</formula>
      <formula>4</formula>
    </cfRule>
  </conditionalFormatting>
  <conditionalFormatting sqref="E1027:E1033">
    <cfRule type="cellIs" dxfId="814" priority="84" operator="between">
      <formula>1</formula>
      <formula>2</formula>
    </cfRule>
  </conditionalFormatting>
  <conditionalFormatting sqref="I1027:I1033">
    <cfRule type="containsText" dxfId="813" priority="73" operator="containsText" text="BAJO">
      <formula>NOT(ISERROR(SEARCH(("BAJO"),(I1027))))</formula>
    </cfRule>
  </conditionalFormatting>
  <conditionalFormatting sqref="I1027:I1033">
    <cfRule type="containsText" dxfId="812" priority="74" operator="containsText" text="MEDIO">
      <formula>NOT(ISERROR(SEARCH(("MEDIO"),(I1027))))</formula>
    </cfRule>
  </conditionalFormatting>
  <conditionalFormatting sqref="I1027:I1033">
    <cfRule type="containsText" dxfId="811" priority="75" operator="containsText" text="ALTO">
      <formula>NOT(ISERROR(SEARCH(("ALTO"),(I1027))))</formula>
    </cfRule>
  </conditionalFormatting>
  <conditionalFormatting sqref="I1027:I1033">
    <cfRule type="cellIs" dxfId="810" priority="76" operator="between">
      <formula>5</formula>
      <formula>9</formula>
    </cfRule>
  </conditionalFormatting>
  <conditionalFormatting sqref="I1027:I1033">
    <cfRule type="cellIs" dxfId="809" priority="77" operator="between">
      <formula>3</formula>
      <formula>4</formula>
    </cfRule>
  </conditionalFormatting>
  <conditionalFormatting sqref="I1027:I1033">
    <cfRule type="cellIs" dxfId="808" priority="78" operator="between">
      <formula>1</formula>
      <formula>2</formula>
    </cfRule>
  </conditionalFormatting>
  <conditionalFormatting sqref="E1036:E1042">
    <cfRule type="containsText" dxfId="807" priority="67" operator="containsText" text="BAJO">
      <formula>NOT(ISERROR(SEARCH(("BAJO"),(E1036))))</formula>
    </cfRule>
  </conditionalFormatting>
  <conditionalFormatting sqref="E1036:E1042">
    <cfRule type="containsText" dxfId="806" priority="68" operator="containsText" text="MEDIO">
      <formula>NOT(ISERROR(SEARCH(("MEDIO"),(E1036))))</formula>
    </cfRule>
  </conditionalFormatting>
  <conditionalFormatting sqref="E1036:E1042">
    <cfRule type="containsText" dxfId="805" priority="69" operator="containsText" text="ALTO">
      <formula>NOT(ISERROR(SEARCH(("ALTO"),(E1036))))</formula>
    </cfRule>
  </conditionalFormatting>
  <conditionalFormatting sqref="E1036:E1042">
    <cfRule type="cellIs" dxfId="804" priority="70" operator="between">
      <formula>5</formula>
      <formula>9</formula>
    </cfRule>
  </conditionalFormatting>
  <conditionalFormatting sqref="E1036:E1042">
    <cfRule type="cellIs" dxfId="803" priority="71" operator="between">
      <formula>3</formula>
      <formula>4</formula>
    </cfRule>
  </conditionalFormatting>
  <conditionalFormatting sqref="E1036:E1042">
    <cfRule type="cellIs" dxfId="802" priority="72" operator="between">
      <formula>1</formula>
      <formula>2</formula>
    </cfRule>
  </conditionalFormatting>
  <conditionalFormatting sqref="I1036:I1042">
    <cfRule type="containsText" dxfId="801" priority="61" operator="containsText" text="BAJO">
      <formula>NOT(ISERROR(SEARCH(("BAJO"),(I1036))))</formula>
    </cfRule>
  </conditionalFormatting>
  <conditionalFormatting sqref="I1036:I1042">
    <cfRule type="containsText" dxfId="800" priority="62" operator="containsText" text="MEDIO">
      <formula>NOT(ISERROR(SEARCH(("MEDIO"),(I1036))))</formula>
    </cfRule>
  </conditionalFormatting>
  <conditionalFormatting sqref="I1036:I1042">
    <cfRule type="containsText" dxfId="799" priority="63" operator="containsText" text="ALTO">
      <formula>NOT(ISERROR(SEARCH(("ALTO"),(I1036))))</formula>
    </cfRule>
  </conditionalFormatting>
  <conditionalFormatting sqref="I1036:I1042">
    <cfRule type="cellIs" dxfId="798" priority="64" operator="between">
      <formula>5</formula>
      <formula>9</formula>
    </cfRule>
  </conditionalFormatting>
  <conditionalFormatting sqref="I1036:I1042">
    <cfRule type="cellIs" dxfId="797" priority="65" operator="between">
      <formula>3</formula>
      <formula>4</formula>
    </cfRule>
  </conditionalFormatting>
  <conditionalFormatting sqref="I1036:I1042">
    <cfRule type="cellIs" dxfId="796" priority="66" operator="between">
      <formula>1</formula>
      <formula>2</formula>
    </cfRule>
  </conditionalFormatting>
  <conditionalFormatting sqref="E1045:E1051">
    <cfRule type="containsText" dxfId="795" priority="55" operator="containsText" text="BAJO">
      <formula>NOT(ISERROR(SEARCH(("BAJO"),(E1045))))</formula>
    </cfRule>
  </conditionalFormatting>
  <conditionalFormatting sqref="E1045:E1051">
    <cfRule type="containsText" dxfId="794" priority="56" operator="containsText" text="MEDIO">
      <formula>NOT(ISERROR(SEARCH(("MEDIO"),(E1045))))</formula>
    </cfRule>
  </conditionalFormatting>
  <conditionalFormatting sqref="E1045:E1051">
    <cfRule type="containsText" dxfId="793" priority="57" operator="containsText" text="ALTO">
      <formula>NOT(ISERROR(SEARCH(("ALTO"),(E1045))))</formula>
    </cfRule>
  </conditionalFormatting>
  <conditionalFormatting sqref="E1045:E1051">
    <cfRule type="cellIs" dxfId="792" priority="58" operator="between">
      <formula>5</formula>
      <formula>9</formula>
    </cfRule>
  </conditionalFormatting>
  <conditionalFormatting sqref="E1045:E1051">
    <cfRule type="cellIs" dxfId="791" priority="59" operator="between">
      <formula>3</formula>
      <formula>4</formula>
    </cfRule>
  </conditionalFormatting>
  <conditionalFormatting sqref="E1045:E1051">
    <cfRule type="cellIs" dxfId="790" priority="60" operator="between">
      <formula>1</formula>
      <formula>2</formula>
    </cfRule>
  </conditionalFormatting>
  <conditionalFormatting sqref="I1045:I1051">
    <cfRule type="containsText" dxfId="789" priority="49" operator="containsText" text="BAJO">
      <formula>NOT(ISERROR(SEARCH(("BAJO"),(I1045))))</formula>
    </cfRule>
  </conditionalFormatting>
  <conditionalFormatting sqref="I1045:I1051">
    <cfRule type="containsText" dxfId="788" priority="50" operator="containsText" text="MEDIO">
      <formula>NOT(ISERROR(SEARCH(("MEDIO"),(I1045))))</formula>
    </cfRule>
  </conditionalFormatting>
  <conditionalFormatting sqref="I1045:I1051">
    <cfRule type="containsText" dxfId="787" priority="51" operator="containsText" text="ALTO">
      <formula>NOT(ISERROR(SEARCH(("ALTO"),(I1045))))</formula>
    </cfRule>
  </conditionalFormatting>
  <conditionalFormatting sqref="I1045:I1051">
    <cfRule type="cellIs" dxfId="786" priority="52" operator="between">
      <formula>5</formula>
      <formula>9</formula>
    </cfRule>
  </conditionalFormatting>
  <conditionalFormatting sqref="I1045:I1051">
    <cfRule type="cellIs" dxfId="785" priority="53" operator="between">
      <formula>3</formula>
      <formula>4</formula>
    </cfRule>
  </conditionalFormatting>
  <conditionalFormatting sqref="I1045:I1051">
    <cfRule type="cellIs" dxfId="784" priority="54" operator="between">
      <formula>1</formula>
      <formula>2</formula>
    </cfRule>
  </conditionalFormatting>
  <conditionalFormatting sqref="E1054:E1060">
    <cfRule type="containsText" dxfId="783" priority="43" operator="containsText" text="BAJO">
      <formula>NOT(ISERROR(SEARCH(("BAJO"),(E1054))))</formula>
    </cfRule>
  </conditionalFormatting>
  <conditionalFormatting sqref="E1054:E1060">
    <cfRule type="containsText" dxfId="782" priority="44" operator="containsText" text="MEDIO">
      <formula>NOT(ISERROR(SEARCH(("MEDIO"),(E1054))))</formula>
    </cfRule>
  </conditionalFormatting>
  <conditionalFormatting sqref="E1054:E1060">
    <cfRule type="containsText" dxfId="781" priority="45" operator="containsText" text="ALTO">
      <formula>NOT(ISERROR(SEARCH(("ALTO"),(E1054))))</formula>
    </cfRule>
  </conditionalFormatting>
  <conditionalFormatting sqref="E1054:E1060">
    <cfRule type="cellIs" dxfId="780" priority="46" operator="between">
      <formula>5</formula>
      <formula>9</formula>
    </cfRule>
  </conditionalFormatting>
  <conditionalFormatting sqref="E1054:E1060">
    <cfRule type="cellIs" dxfId="779" priority="47" operator="between">
      <formula>3</formula>
      <formula>4</formula>
    </cfRule>
  </conditionalFormatting>
  <conditionalFormatting sqref="E1054:E1060">
    <cfRule type="cellIs" dxfId="778" priority="48" operator="between">
      <formula>1</formula>
      <formula>2</formula>
    </cfRule>
  </conditionalFormatting>
  <conditionalFormatting sqref="I1054:I1060">
    <cfRule type="containsText" dxfId="777" priority="37" operator="containsText" text="BAJO">
      <formula>NOT(ISERROR(SEARCH(("BAJO"),(I1054))))</formula>
    </cfRule>
  </conditionalFormatting>
  <conditionalFormatting sqref="I1054:I1060">
    <cfRule type="containsText" dxfId="776" priority="38" operator="containsText" text="MEDIO">
      <formula>NOT(ISERROR(SEARCH(("MEDIO"),(I1054))))</formula>
    </cfRule>
  </conditionalFormatting>
  <conditionalFormatting sqref="I1054:I1060">
    <cfRule type="containsText" dxfId="775" priority="39" operator="containsText" text="ALTO">
      <formula>NOT(ISERROR(SEARCH(("ALTO"),(I1054))))</formula>
    </cfRule>
  </conditionalFormatting>
  <conditionalFormatting sqref="I1054:I1060">
    <cfRule type="cellIs" dxfId="774" priority="40" operator="between">
      <formula>5</formula>
      <formula>9</formula>
    </cfRule>
  </conditionalFormatting>
  <conditionalFormatting sqref="I1054:I1060">
    <cfRule type="cellIs" dxfId="773" priority="41" operator="between">
      <formula>3</formula>
      <formula>4</formula>
    </cfRule>
  </conditionalFormatting>
  <conditionalFormatting sqref="I1054:I1060">
    <cfRule type="cellIs" dxfId="772" priority="42" operator="between">
      <formula>1</formula>
      <formula>2</formula>
    </cfRule>
  </conditionalFormatting>
  <conditionalFormatting sqref="E1063:E1069">
    <cfRule type="containsText" dxfId="771" priority="31" operator="containsText" text="BAJO">
      <formula>NOT(ISERROR(SEARCH(("BAJO"),(E1063))))</formula>
    </cfRule>
  </conditionalFormatting>
  <conditionalFormatting sqref="E1063:E1069">
    <cfRule type="containsText" dxfId="770" priority="32" operator="containsText" text="MEDIO">
      <formula>NOT(ISERROR(SEARCH(("MEDIO"),(E1063))))</formula>
    </cfRule>
  </conditionalFormatting>
  <conditionalFormatting sqref="E1063:E1069">
    <cfRule type="containsText" dxfId="769" priority="33" operator="containsText" text="ALTO">
      <formula>NOT(ISERROR(SEARCH(("ALTO"),(E1063))))</formula>
    </cfRule>
  </conditionalFormatting>
  <conditionalFormatting sqref="E1063:E1069">
    <cfRule type="cellIs" dxfId="768" priority="34" operator="between">
      <formula>5</formula>
      <formula>9</formula>
    </cfRule>
  </conditionalFormatting>
  <conditionalFormatting sqref="E1063:E1069">
    <cfRule type="cellIs" dxfId="767" priority="35" operator="between">
      <formula>3</formula>
      <formula>4</formula>
    </cfRule>
  </conditionalFormatting>
  <conditionalFormatting sqref="E1063:E1069">
    <cfRule type="cellIs" dxfId="766" priority="36" operator="between">
      <formula>1</formula>
      <formula>2</formula>
    </cfRule>
  </conditionalFormatting>
  <conditionalFormatting sqref="I1063:I1069">
    <cfRule type="containsText" dxfId="765" priority="25" operator="containsText" text="BAJO">
      <formula>NOT(ISERROR(SEARCH(("BAJO"),(I1063))))</formula>
    </cfRule>
  </conditionalFormatting>
  <conditionalFormatting sqref="I1063:I1069">
    <cfRule type="containsText" dxfId="764" priority="26" operator="containsText" text="MEDIO">
      <formula>NOT(ISERROR(SEARCH(("MEDIO"),(I1063))))</formula>
    </cfRule>
  </conditionalFormatting>
  <conditionalFormatting sqref="I1063:I1069">
    <cfRule type="containsText" dxfId="763" priority="27" operator="containsText" text="ALTO">
      <formula>NOT(ISERROR(SEARCH(("ALTO"),(I1063))))</formula>
    </cfRule>
  </conditionalFormatting>
  <conditionalFormatting sqref="I1063:I1069">
    <cfRule type="cellIs" dxfId="762" priority="28" operator="between">
      <formula>5</formula>
      <formula>9</formula>
    </cfRule>
  </conditionalFormatting>
  <conditionalFormatting sqref="I1063:I1069">
    <cfRule type="cellIs" dxfId="761" priority="29" operator="between">
      <formula>3</formula>
      <formula>4</formula>
    </cfRule>
  </conditionalFormatting>
  <conditionalFormatting sqref="I1063:I1069">
    <cfRule type="cellIs" dxfId="760" priority="30" operator="between">
      <formula>1</formula>
      <formula>2</formula>
    </cfRule>
  </conditionalFormatting>
  <conditionalFormatting sqref="E1072:E1078">
    <cfRule type="containsText" dxfId="759" priority="19" operator="containsText" text="BAJO">
      <formula>NOT(ISERROR(SEARCH(("BAJO"),(E1072))))</formula>
    </cfRule>
  </conditionalFormatting>
  <conditionalFormatting sqref="E1072:E1078">
    <cfRule type="containsText" dxfId="758" priority="20" operator="containsText" text="MEDIO">
      <formula>NOT(ISERROR(SEARCH(("MEDIO"),(E1072))))</formula>
    </cfRule>
  </conditionalFormatting>
  <conditionalFormatting sqref="E1072:E1078">
    <cfRule type="containsText" dxfId="757" priority="21" operator="containsText" text="ALTO">
      <formula>NOT(ISERROR(SEARCH(("ALTO"),(E1072))))</formula>
    </cfRule>
  </conditionalFormatting>
  <conditionalFormatting sqref="E1072:E1078">
    <cfRule type="cellIs" dxfId="756" priority="22" operator="between">
      <formula>5</formula>
      <formula>9</formula>
    </cfRule>
  </conditionalFormatting>
  <conditionalFormatting sqref="E1072:E1078">
    <cfRule type="cellIs" dxfId="755" priority="23" operator="between">
      <formula>3</formula>
      <formula>4</formula>
    </cfRule>
  </conditionalFormatting>
  <conditionalFormatting sqref="E1072:E1078">
    <cfRule type="cellIs" dxfId="754" priority="24" operator="between">
      <formula>1</formula>
      <formula>2</formula>
    </cfRule>
  </conditionalFormatting>
  <conditionalFormatting sqref="I1072:I1078">
    <cfRule type="containsText" dxfId="753" priority="13" operator="containsText" text="BAJO">
      <formula>NOT(ISERROR(SEARCH(("BAJO"),(I1072))))</formula>
    </cfRule>
  </conditionalFormatting>
  <conditionalFormatting sqref="I1072:I1078">
    <cfRule type="containsText" dxfId="752" priority="14" operator="containsText" text="MEDIO">
      <formula>NOT(ISERROR(SEARCH(("MEDIO"),(I1072))))</formula>
    </cfRule>
  </conditionalFormatting>
  <conditionalFormatting sqref="I1072:I1078">
    <cfRule type="containsText" dxfId="751" priority="15" operator="containsText" text="ALTO">
      <formula>NOT(ISERROR(SEARCH(("ALTO"),(I1072))))</formula>
    </cfRule>
  </conditionalFormatting>
  <conditionalFormatting sqref="I1072:I1078">
    <cfRule type="cellIs" dxfId="750" priority="16" operator="between">
      <formula>5</formula>
      <formula>9</formula>
    </cfRule>
  </conditionalFormatting>
  <conditionalFormatting sqref="I1072:I1078">
    <cfRule type="cellIs" dxfId="749" priority="17" operator="between">
      <formula>3</formula>
      <formula>4</formula>
    </cfRule>
  </conditionalFormatting>
  <conditionalFormatting sqref="I1072:I1078">
    <cfRule type="cellIs" dxfId="748" priority="18" operator="between">
      <formula>1</formula>
      <formula>2</formula>
    </cfRule>
  </conditionalFormatting>
  <conditionalFormatting sqref="E1081:E1087">
    <cfRule type="containsText" dxfId="747" priority="7" operator="containsText" text="BAJO">
      <formula>NOT(ISERROR(SEARCH(("BAJO"),(E1081))))</formula>
    </cfRule>
  </conditionalFormatting>
  <conditionalFormatting sqref="E1081:E1087">
    <cfRule type="containsText" dxfId="746" priority="8" operator="containsText" text="MEDIO">
      <formula>NOT(ISERROR(SEARCH(("MEDIO"),(E1081))))</formula>
    </cfRule>
  </conditionalFormatting>
  <conditionalFormatting sqref="E1081:E1087">
    <cfRule type="containsText" dxfId="745" priority="9" operator="containsText" text="ALTO">
      <formula>NOT(ISERROR(SEARCH(("ALTO"),(E1081))))</formula>
    </cfRule>
  </conditionalFormatting>
  <conditionalFormatting sqref="E1081:E1087">
    <cfRule type="cellIs" dxfId="744" priority="10" operator="between">
      <formula>5</formula>
      <formula>9</formula>
    </cfRule>
  </conditionalFormatting>
  <conditionalFormatting sqref="E1081:E1087">
    <cfRule type="cellIs" dxfId="743" priority="11" operator="between">
      <formula>3</formula>
      <formula>4</formula>
    </cfRule>
  </conditionalFormatting>
  <conditionalFormatting sqref="E1081:E1087">
    <cfRule type="cellIs" dxfId="742" priority="12" operator="between">
      <formula>1</formula>
      <formula>2</formula>
    </cfRule>
  </conditionalFormatting>
  <conditionalFormatting sqref="I1081:I1087">
    <cfRule type="containsText" dxfId="741" priority="1" operator="containsText" text="BAJO">
      <formula>NOT(ISERROR(SEARCH(("BAJO"),(I1081))))</formula>
    </cfRule>
  </conditionalFormatting>
  <conditionalFormatting sqref="I1081:I1087">
    <cfRule type="containsText" dxfId="740" priority="2" operator="containsText" text="MEDIO">
      <formula>NOT(ISERROR(SEARCH(("MEDIO"),(I1081))))</formula>
    </cfRule>
  </conditionalFormatting>
  <conditionalFormatting sqref="I1081:I1087">
    <cfRule type="containsText" dxfId="739" priority="3" operator="containsText" text="ALTO">
      <formula>NOT(ISERROR(SEARCH(("ALTO"),(I1081))))</formula>
    </cfRule>
  </conditionalFormatting>
  <conditionalFormatting sqref="I1081:I1087">
    <cfRule type="cellIs" dxfId="738" priority="4" operator="between">
      <formula>5</formula>
      <formula>9</formula>
    </cfRule>
  </conditionalFormatting>
  <conditionalFormatting sqref="I1081:I1087">
    <cfRule type="cellIs" dxfId="737" priority="5" operator="between">
      <formula>3</formula>
      <formula>4</formula>
    </cfRule>
  </conditionalFormatting>
  <conditionalFormatting sqref="I1081:I1087">
    <cfRule type="cellIs" dxfId="736" priority="6" operator="between">
      <formula>1</formula>
      <formula>2</formula>
    </cfRule>
  </conditionalFormatting>
  <printOptions horizontalCentered="1"/>
  <pageMargins left="0.59055118110236227" right="0.59055118110236227" top="0.74803149606299213" bottom="0.74803149606299213" header="0" footer="0"/>
  <pageSetup scale="51" orientation="landscape"/>
  <headerFooter>
    <oddFooter>&amp;CPágina &amp;P de</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2851" id="{0C402B2C-D8FB-4589-A834-E6DA061CB2A0}">
            <xm:f>AND(PAO!D9&lt;&gt;"",A10&lt;&gt;"Objetivo táctico")</xm:f>
            <x14:dxf>
              <fill>
                <patternFill>
                  <bgColor theme="9" tint="0.59996337778862885"/>
                </patternFill>
              </fill>
            </x14:dxf>
          </x14:cfRule>
          <xm:sqref>A10:A1087</xm:sqref>
        </x14:conditionalFormatting>
      </x14:conditionalFormattings>
    </ext>
    <ext xmlns:x14="http://schemas.microsoft.com/office/spreadsheetml/2009/9/main" uri="{CCE6A557-97BC-4b89-ADB6-D9C93CAAB3DF}">
      <x14:dataValidations xmlns:xm="http://schemas.microsoft.com/office/excel/2006/main" xWindow="827" yWindow="648" count="1">
        <x14:dataValidation type="list" allowBlank="1" showInputMessage="1" showErrorMessage="1" prompt="Probabilidad - Esta es la medida o descripción de la posibilidad de ocurrencia de un evento" xr:uid="{00000000-0002-0000-0A00-000000000000}">
          <x14:formula1>
            <xm:f>'Tabla 2-3-4-5'!$C$11:$C$13</xm:f>
          </x14:formula1>
          <xm:sqref>G739:H745 G10:H16 C19:D25 C28:D34 C37:D43 C46:D52 C55:D61 C64:D70 C73:D79 C82:D88 C91:D97 C100:D106 C109:D115 C118:D124 C127:D133 C136:D142 C145:D151 C154:D160 C163:D169 C172:D178 C181:D187 C190:D196 C199:D205 C208:D214 C217:D223 C226:D232 C235:D241 C244:D250 C253:D259 C262:D268 C271:D277 C280:D286 C289:D295 C298:D304 C307:D313 C316:D322 C325:D331 C334:D340 C343:D349 C352:D358 C361:D367 C370:D376 C379:D385 C388:D394 C397:D403 C406:D412 C415:D421 C424:D430 C433:D439 C442:D448 C451:D457 C460:D466 C469:D475 C478:D484 C487:D493 C496:D502 C505:D511 C514:D520 C523:D529 C532:D538 C541:D547 C550:D556 C559:D565 C568:D574 C577:D583 C586:D592 C595:D601 C604:D610 C613:D619 C622:D628 C631:D637 C640:D646 C649:D655 C658:D664 C667:D673 C676:D682 C685:D691 C694:D700 C703:D709 C712:D718 C721:D727 C730:D736 C739:D745 C748:D754 C757:D763 C766:D772 C775:D781 C784:D790 C793:D799 C802:D808 C811:D817 C820:D826 C829:D835 C838:D844 C847:D853 C856:D862 C865:D871 C874:D880 C883:D889 C892:D898 C901:D907 C910:D916 C919:D925 C928:D934 C937:D943 C946:D952 C955:D961 C964:D970 C973:D979 C982:D988 C991:D997 C1000:D1006 C1009:D1015 C1018:D1024 C1027:D1033 C1036:D1042 C1045:D1051 C1054:D1060 C1063:D1069 C1072:D1078 C1081:D1087 G1072:H1078 C10:D16 G541:H547 G19:H25 G1063:H1069 G28:H34 G802:H808 G37:H43 G1054:H1060 G46:H52 G550:H556 G55:H61 G1045:H1051 G64:H70 G676:H682 G73:H79 G1036:H1042 G82:H88 G559:H565 G91:H97 G1027:H1033 G100:H106 G793:H799 G109:H115 G1018:H1024 G118:H124 G568:H574 G127:H133 G1009:H1015 G136:H142 G721:H727 G145:H151 G1000:H1006 G154:H160 G577:H583 G163:H169 G991:H997 G172:H178 G784:H790 G181:H187 G982:H988 G190:H196 G586:H592 G199:H205 G973:H979 G208:H214 G685:H691 G217:H223 G964:H970 G226:H232 G595:H601 G235:H241 G955:H961 G244:H250 G775:H781 G253:H259 G946:H952 G262:H268 G604:H610 G271:H277 G937:H943 G280:H286 G730:H736 G289:H295 G928:H934 G298:H304 G613:H619 G307:H313 G919:H925 G316:H322 G766:H772 G325:H331 G910:H916 G334:H340 G622:H628 G343:H349 G901:H907 G352:H358 G694:H700 G361:H367 G892:H898 G370:H376 G631:H637 G379:H385 G883:H889 G388:H394 G757:H763 G397:H403 G874:H880 G406:H412 G640:H646 G415:H421 G865:H871 G424:H430 G712:H718 G433:H439 G856:H862 G442:H448 G649:H655 G451:H457 G847:H853 G460:H466 G748:H754 G469:H475 G838:H844 G478:H484 G658:H664 G487:H493 G829:H835 G496:H502 G703:H709 G505:H511 G820:H826 G514:H520 G667:H673 G523:H529 G811:H817 G532:H538 G1081:H1087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B1:R1001"/>
  <sheetViews>
    <sheetView showGridLines="0" topLeftCell="A7" workbookViewId="0">
      <selection activeCell="C11" sqref="C11"/>
    </sheetView>
  </sheetViews>
  <sheetFormatPr baseColWidth="10" defaultColWidth="14.453125" defaultRowHeight="15" customHeight="1" x14ac:dyDescent="0.35"/>
  <cols>
    <col min="1" max="1" width="6.36328125" style="117" customWidth="1"/>
    <col min="2" max="2" width="52" style="117" customWidth="1"/>
    <col min="3" max="3" width="24.54296875" style="117" customWidth="1"/>
    <col min="4" max="4" width="5.90625" style="117" customWidth="1"/>
    <col min="5" max="6" width="20.453125" style="117" customWidth="1"/>
    <col min="7" max="7" width="5.453125" style="117" customWidth="1"/>
    <col min="8" max="8" width="28" style="117" customWidth="1"/>
    <col min="9" max="9" width="51.453125" style="117" customWidth="1"/>
    <col min="10" max="10" width="18.90625" style="117" customWidth="1"/>
    <col min="11" max="11" width="40.90625" style="117" customWidth="1"/>
    <col min="12" max="12" width="54.90625" style="117" customWidth="1"/>
    <col min="13" max="13" width="27.54296875" style="117" customWidth="1"/>
    <col min="14" max="14" width="88.36328125" style="117" customWidth="1"/>
    <col min="15" max="15" width="14.453125" style="117"/>
    <col min="16" max="16" width="16.36328125" style="117" customWidth="1"/>
    <col min="17" max="17" width="57.54296875" style="117" customWidth="1"/>
    <col min="18" max="18" width="56.08984375" style="117" customWidth="1"/>
    <col min="19" max="16384" width="14.453125" style="117"/>
  </cols>
  <sheetData>
    <row r="1" spans="2:18" ht="46.5" customHeight="1" thickBot="1" x14ac:dyDescent="0.4">
      <c r="B1" s="506" t="s">
        <v>959</v>
      </c>
      <c r="C1" s="507"/>
      <c r="J1" s="506" t="s">
        <v>960</v>
      </c>
      <c r="K1" s="507"/>
      <c r="M1" s="506" t="s">
        <v>961</v>
      </c>
      <c r="N1" s="507"/>
      <c r="P1" s="506" t="s">
        <v>962</v>
      </c>
      <c r="Q1" s="508"/>
      <c r="R1" s="507"/>
    </row>
    <row r="2" spans="2:18" ht="34.5" customHeight="1" thickBot="1" x14ac:dyDescent="0.4">
      <c r="B2" s="254"/>
      <c r="C2" s="255"/>
    </row>
    <row r="3" spans="2:18" ht="28.5" customHeight="1" thickBot="1" x14ac:dyDescent="0.4">
      <c r="B3" s="506" t="s">
        <v>963</v>
      </c>
      <c r="C3" s="507"/>
      <c r="J3" s="506" t="s">
        <v>964</v>
      </c>
      <c r="K3" s="507"/>
      <c r="M3" s="506" t="s">
        <v>965</v>
      </c>
      <c r="N3" s="507"/>
      <c r="P3" s="506" t="s">
        <v>966</v>
      </c>
      <c r="Q3" s="508"/>
      <c r="R3" s="507"/>
    </row>
    <row r="4" spans="2:18" ht="29.25" customHeight="1" x14ac:dyDescent="0.35">
      <c r="B4" s="5" t="s">
        <v>967</v>
      </c>
      <c r="C4" s="66" t="s">
        <v>968</v>
      </c>
      <c r="J4" s="5" t="s">
        <v>968</v>
      </c>
      <c r="K4" s="53" t="s">
        <v>967</v>
      </c>
      <c r="M4" s="4" t="s">
        <v>968</v>
      </c>
      <c r="N4" s="18" t="s">
        <v>967</v>
      </c>
      <c r="P4" s="7" t="s">
        <v>968</v>
      </c>
      <c r="Q4" s="66" t="s">
        <v>969</v>
      </c>
      <c r="R4" s="66" t="s">
        <v>970</v>
      </c>
    </row>
    <row r="5" spans="2:18" ht="31" x14ac:dyDescent="0.35">
      <c r="B5" s="19" t="s">
        <v>971</v>
      </c>
      <c r="C5" s="20" t="s">
        <v>951</v>
      </c>
      <c r="J5" s="5">
        <v>3</v>
      </c>
      <c r="K5" s="67" t="s">
        <v>972</v>
      </c>
      <c r="M5" s="5" t="s">
        <v>951</v>
      </c>
      <c r="N5" s="67" t="s">
        <v>973</v>
      </c>
      <c r="P5" s="235">
        <v>3</v>
      </c>
      <c r="Q5" s="6" t="s">
        <v>974</v>
      </c>
      <c r="R5" s="6" t="s">
        <v>975</v>
      </c>
    </row>
    <row r="6" spans="2:18" ht="31.5" thickBot="1" x14ac:dyDescent="0.4">
      <c r="B6" s="19" t="s">
        <v>976</v>
      </c>
      <c r="C6" s="20" t="s">
        <v>951</v>
      </c>
      <c r="J6" s="5">
        <v>2</v>
      </c>
      <c r="K6" s="67" t="s">
        <v>977</v>
      </c>
      <c r="M6" s="235" t="s">
        <v>950</v>
      </c>
      <c r="N6" s="6" t="s">
        <v>978</v>
      </c>
      <c r="P6" s="235">
        <v>2</v>
      </c>
      <c r="Q6" s="6" t="s">
        <v>979</v>
      </c>
      <c r="R6" s="6" t="s">
        <v>980</v>
      </c>
    </row>
    <row r="7" spans="2:18" ht="31.5" thickBot="1" x14ac:dyDescent="0.4">
      <c r="B7" s="19" t="s">
        <v>981</v>
      </c>
      <c r="C7" s="20" t="s">
        <v>950</v>
      </c>
      <c r="J7" s="5">
        <v>1</v>
      </c>
      <c r="K7" s="67" t="s">
        <v>982</v>
      </c>
      <c r="M7" s="4" t="s">
        <v>954</v>
      </c>
      <c r="N7" s="19" t="s">
        <v>983</v>
      </c>
      <c r="P7" s="50">
        <v>1</v>
      </c>
      <c r="Q7" s="51" t="s">
        <v>984</v>
      </c>
      <c r="R7" s="51" t="s">
        <v>985</v>
      </c>
    </row>
    <row r="8" spans="2:18" ht="46.5" customHeight="1" thickBot="1" x14ac:dyDescent="0.4">
      <c r="B8" s="19" t="s">
        <v>986</v>
      </c>
      <c r="C8" s="20" t="s">
        <v>950</v>
      </c>
    </row>
    <row r="9" spans="2:18" ht="46.5" customHeight="1" x14ac:dyDescent="0.35">
      <c r="B9" s="19" t="s">
        <v>987</v>
      </c>
      <c r="C9" s="20" t="s">
        <v>954</v>
      </c>
    </row>
    <row r="10" spans="2:18" ht="46.5" customHeight="1" x14ac:dyDescent="0.35">
      <c r="B10" s="19" t="s">
        <v>988</v>
      </c>
      <c r="C10" s="21" t="s">
        <v>954</v>
      </c>
    </row>
    <row r="11" spans="2:18" ht="46.5" customHeight="1" x14ac:dyDescent="0.35">
      <c r="C11" s="4" t="s">
        <v>951</v>
      </c>
      <c r="D11" s="4">
        <v>3</v>
      </c>
    </row>
    <row r="12" spans="2:18" ht="46.5" customHeight="1" x14ac:dyDescent="0.35">
      <c r="C12" s="4" t="s">
        <v>950</v>
      </c>
      <c r="D12" s="4">
        <v>2</v>
      </c>
    </row>
    <row r="13" spans="2:18" ht="46.5" customHeight="1" x14ac:dyDescent="0.35">
      <c r="C13" s="4" t="s">
        <v>954</v>
      </c>
      <c r="D13" s="4">
        <v>1</v>
      </c>
    </row>
    <row r="14" spans="2:18" ht="46.5" customHeight="1" x14ac:dyDescent="0.35"/>
    <row r="15" spans="2:18" ht="46.5" customHeight="1" thickBot="1" x14ac:dyDescent="0.4"/>
    <row r="16" spans="2:18" ht="46.5" customHeight="1" thickBot="1" x14ac:dyDescent="0.4">
      <c r="B16" s="500" t="s">
        <v>959</v>
      </c>
      <c r="C16" s="501"/>
      <c r="D16" s="246"/>
      <c r="E16" s="246"/>
      <c r="F16" s="246"/>
    </row>
    <row r="17" spans="2:6" ht="46.5" customHeight="1" thickBot="1" x14ac:dyDescent="0.4">
      <c r="B17" s="502" t="s">
        <v>963</v>
      </c>
      <c r="C17" s="503"/>
      <c r="D17" s="246"/>
      <c r="E17" s="246"/>
      <c r="F17" s="246"/>
    </row>
    <row r="18" spans="2:6" ht="46.5" customHeight="1" thickBot="1" x14ac:dyDescent="0.4">
      <c r="B18" s="247" t="s">
        <v>967</v>
      </c>
      <c r="C18" s="248" t="s">
        <v>968</v>
      </c>
      <c r="D18" s="246"/>
      <c r="E18" s="246"/>
      <c r="F18" s="246"/>
    </row>
    <row r="19" spans="2:6" ht="16" thickBot="1" x14ac:dyDescent="0.4">
      <c r="B19" s="249" t="s">
        <v>971</v>
      </c>
      <c r="C19" s="250" t="s">
        <v>951</v>
      </c>
      <c r="D19" s="246"/>
      <c r="E19" s="504" t="s">
        <v>951</v>
      </c>
      <c r="F19" s="505">
        <v>3</v>
      </c>
    </row>
    <row r="20" spans="2:6" ht="16" thickBot="1" x14ac:dyDescent="0.4">
      <c r="B20" s="249" t="s">
        <v>976</v>
      </c>
      <c r="C20" s="250" t="s">
        <v>951</v>
      </c>
      <c r="D20" s="246"/>
      <c r="E20" s="496"/>
      <c r="F20" s="498"/>
    </row>
    <row r="21" spans="2:6" ht="31.5" thickBot="1" x14ac:dyDescent="0.4">
      <c r="B21" s="249" t="s">
        <v>981</v>
      </c>
      <c r="C21" s="250" t="s">
        <v>950</v>
      </c>
      <c r="D21" s="246"/>
      <c r="E21" s="496" t="s">
        <v>950</v>
      </c>
      <c r="F21" s="498">
        <v>2</v>
      </c>
    </row>
    <row r="22" spans="2:6" ht="16" thickBot="1" x14ac:dyDescent="0.4">
      <c r="B22" s="249" t="s">
        <v>986</v>
      </c>
      <c r="C22" s="250" t="s">
        <v>950</v>
      </c>
      <c r="D22" s="246"/>
      <c r="E22" s="496"/>
      <c r="F22" s="498"/>
    </row>
    <row r="23" spans="2:6" ht="16" thickBot="1" x14ac:dyDescent="0.4">
      <c r="B23" s="249" t="s">
        <v>987</v>
      </c>
      <c r="C23" s="250" t="s">
        <v>954</v>
      </c>
      <c r="D23" s="246"/>
      <c r="E23" s="496" t="s">
        <v>954</v>
      </c>
      <c r="F23" s="498">
        <v>1</v>
      </c>
    </row>
    <row r="24" spans="2:6" ht="16" thickBot="1" x14ac:dyDescent="0.4">
      <c r="B24" s="251" t="s">
        <v>988</v>
      </c>
      <c r="C24" s="252" t="s">
        <v>954</v>
      </c>
      <c r="D24" s="246"/>
      <c r="E24" s="497"/>
      <c r="F24" s="499"/>
    </row>
    <row r="25" spans="2:6" ht="46.5" customHeight="1" x14ac:dyDescent="0.35"/>
    <row r="26" spans="2:6" ht="46.5" customHeight="1" x14ac:dyDescent="0.35"/>
    <row r="27" spans="2:6" ht="46.5" customHeight="1" x14ac:dyDescent="0.35"/>
    <row r="28" spans="2:6" ht="46.5" customHeight="1" x14ac:dyDescent="0.35"/>
    <row r="29" spans="2:6" ht="46.5" customHeight="1" x14ac:dyDescent="0.35"/>
    <row r="30" spans="2:6" ht="46.5" customHeight="1" x14ac:dyDescent="0.35"/>
    <row r="31" spans="2:6" ht="46.5" customHeight="1" x14ac:dyDescent="0.35"/>
    <row r="32" spans="2:6" ht="46.5" customHeight="1" x14ac:dyDescent="0.35"/>
    <row r="33" ht="46.5" customHeight="1" x14ac:dyDescent="0.35"/>
    <row r="34" ht="46.5" customHeight="1" x14ac:dyDescent="0.35"/>
    <row r="35" ht="46.5" customHeight="1" x14ac:dyDescent="0.35"/>
    <row r="36" ht="46.5" customHeight="1" x14ac:dyDescent="0.35"/>
    <row r="37" ht="46.5" customHeight="1" x14ac:dyDescent="0.35"/>
    <row r="38" ht="46.5" customHeight="1" x14ac:dyDescent="0.35"/>
    <row r="39" ht="46.5" customHeight="1" x14ac:dyDescent="0.35"/>
    <row r="40" ht="46.5" customHeight="1" x14ac:dyDescent="0.35"/>
    <row r="41" ht="46.5" customHeight="1" x14ac:dyDescent="0.35"/>
    <row r="42" ht="46.5" customHeight="1" x14ac:dyDescent="0.35"/>
    <row r="43" ht="46.5" customHeight="1" x14ac:dyDescent="0.35"/>
    <row r="44" ht="46.5" customHeight="1" x14ac:dyDescent="0.35"/>
    <row r="45" ht="46.5" customHeight="1" x14ac:dyDescent="0.35"/>
    <row r="46" ht="46.5" customHeight="1" x14ac:dyDescent="0.35"/>
    <row r="47" ht="46.5" customHeight="1" x14ac:dyDescent="0.35"/>
    <row r="48" ht="46.5" customHeight="1" x14ac:dyDescent="0.35"/>
    <row r="49" ht="46.5" customHeight="1" x14ac:dyDescent="0.35"/>
    <row r="50" ht="46.5" customHeight="1" x14ac:dyDescent="0.35"/>
    <row r="51" ht="46.5" customHeight="1" x14ac:dyDescent="0.35"/>
    <row r="52" ht="46.5" customHeight="1" x14ac:dyDescent="0.35"/>
    <row r="53" ht="46.5" customHeight="1" x14ac:dyDescent="0.35"/>
    <row r="54" ht="46.5" customHeight="1" x14ac:dyDescent="0.35"/>
    <row r="55" ht="46.5" customHeight="1" x14ac:dyDescent="0.35"/>
    <row r="56" ht="46.5" customHeight="1" x14ac:dyDescent="0.35"/>
    <row r="57" ht="46.5" customHeight="1" x14ac:dyDescent="0.35"/>
    <row r="58" ht="46.5" customHeight="1" x14ac:dyDescent="0.35"/>
    <row r="59" ht="46.5" customHeight="1" x14ac:dyDescent="0.35"/>
    <row r="60" ht="46.5" customHeight="1" x14ac:dyDescent="0.35"/>
    <row r="61" ht="46.5" customHeight="1" x14ac:dyDescent="0.35"/>
    <row r="62" ht="46.5" customHeight="1" x14ac:dyDescent="0.35"/>
    <row r="63" ht="46.5" customHeight="1" x14ac:dyDescent="0.35"/>
    <row r="64" ht="46.5" customHeight="1" x14ac:dyDescent="0.35"/>
    <row r="65" ht="46.5" customHeight="1" x14ac:dyDescent="0.35"/>
    <row r="66" ht="46.5" customHeight="1" x14ac:dyDescent="0.35"/>
    <row r="67" ht="46.5" customHeight="1" x14ac:dyDescent="0.35"/>
    <row r="68" ht="46.5" customHeight="1" x14ac:dyDescent="0.35"/>
    <row r="69" ht="46.5" customHeight="1" x14ac:dyDescent="0.35"/>
    <row r="70" ht="46.5" customHeight="1" x14ac:dyDescent="0.35"/>
    <row r="71" ht="46.5" customHeight="1" x14ac:dyDescent="0.35"/>
    <row r="72" ht="46.5" customHeight="1" x14ac:dyDescent="0.35"/>
    <row r="73" ht="46.5" customHeight="1" x14ac:dyDescent="0.35"/>
    <row r="74" ht="46.5" customHeight="1" x14ac:dyDescent="0.35"/>
    <row r="75" ht="46.5" customHeight="1" x14ac:dyDescent="0.35"/>
    <row r="76" ht="46.5" customHeight="1" x14ac:dyDescent="0.35"/>
    <row r="77" ht="46.5" customHeight="1" x14ac:dyDescent="0.35"/>
    <row r="78" ht="46.5" customHeight="1" x14ac:dyDescent="0.35"/>
    <row r="79" ht="46.5" customHeight="1" x14ac:dyDescent="0.35"/>
    <row r="80" ht="46.5" customHeight="1" x14ac:dyDescent="0.35"/>
    <row r="81" ht="46.5" customHeight="1" x14ac:dyDescent="0.35"/>
    <row r="82" ht="46.5" customHeight="1" x14ac:dyDescent="0.35"/>
    <row r="83" ht="46.5" customHeight="1" x14ac:dyDescent="0.35"/>
    <row r="84" ht="46.5" customHeight="1" x14ac:dyDescent="0.35"/>
    <row r="85" ht="46.5" customHeight="1" x14ac:dyDescent="0.35"/>
    <row r="86" ht="46.5" customHeight="1" x14ac:dyDescent="0.35"/>
    <row r="87" ht="46.5" customHeight="1" x14ac:dyDescent="0.35"/>
    <row r="88" ht="46.5" customHeight="1" x14ac:dyDescent="0.35"/>
    <row r="89" ht="46.5" customHeight="1" x14ac:dyDescent="0.35"/>
    <row r="90" ht="46.5" customHeight="1" x14ac:dyDescent="0.35"/>
    <row r="91" ht="46.5" customHeight="1" x14ac:dyDescent="0.35"/>
    <row r="92" ht="46.5" customHeight="1" x14ac:dyDescent="0.35"/>
    <row r="93" ht="46.5" customHeight="1" x14ac:dyDescent="0.35"/>
    <row r="94" ht="46.5" customHeight="1" x14ac:dyDescent="0.35"/>
    <row r="95" ht="46.5" customHeight="1" x14ac:dyDescent="0.35"/>
    <row r="96" ht="46.5" customHeight="1" x14ac:dyDescent="0.35"/>
    <row r="97" ht="46.5" customHeight="1" x14ac:dyDescent="0.35"/>
    <row r="98" ht="46.5" customHeight="1" x14ac:dyDescent="0.35"/>
    <row r="99" ht="46.5" customHeight="1" x14ac:dyDescent="0.35"/>
    <row r="100" ht="46.5" customHeight="1" x14ac:dyDescent="0.35"/>
    <row r="101" ht="46.5" customHeight="1" x14ac:dyDescent="0.35"/>
    <row r="102" ht="46.5" customHeight="1" x14ac:dyDescent="0.35"/>
    <row r="103" ht="46.5" customHeight="1" x14ac:dyDescent="0.35"/>
    <row r="104" ht="46.5" customHeight="1" x14ac:dyDescent="0.35"/>
    <row r="105" ht="46.5" customHeight="1" x14ac:dyDescent="0.35"/>
    <row r="106" ht="46.5" customHeight="1" x14ac:dyDescent="0.35"/>
    <row r="107" ht="46.5" customHeight="1" x14ac:dyDescent="0.35"/>
    <row r="108" ht="46.5" customHeight="1" x14ac:dyDescent="0.35"/>
    <row r="109" ht="46.5" customHeight="1" x14ac:dyDescent="0.35"/>
    <row r="110" ht="46.5" customHeight="1" x14ac:dyDescent="0.35"/>
    <row r="111" ht="46.5" customHeight="1" x14ac:dyDescent="0.35"/>
    <row r="112" ht="46.5" customHeight="1" x14ac:dyDescent="0.35"/>
    <row r="113" ht="46.5" customHeight="1" x14ac:dyDescent="0.35"/>
    <row r="114" ht="46.5" customHeight="1" x14ac:dyDescent="0.35"/>
    <row r="115" ht="46.5" customHeight="1" x14ac:dyDescent="0.35"/>
    <row r="116" ht="46.5" customHeight="1" x14ac:dyDescent="0.35"/>
    <row r="117" ht="46.5" customHeight="1" x14ac:dyDescent="0.35"/>
    <row r="118" ht="46.5" customHeight="1" x14ac:dyDescent="0.35"/>
    <row r="119" ht="46.5" customHeight="1" x14ac:dyDescent="0.35"/>
    <row r="120" ht="46.5" customHeight="1" x14ac:dyDescent="0.35"/>
    <row r="121" ht="46.5" customHeight="1" x14ac:dyDescent="0.35"/>
    <row r="122" ht="46.5" customHeight="1" x14ac:dyDescent="0.35"/>
    <row r="123" ht="46.5" customHeight="1" x14ac:dyDescent="0.35"/>
    <row r="124" ht="46.5" customHeight="1" x14ac:dyDescent="0.35"/>
    <row r="125" ht="46.5" customHeight="1" x14ac:dyDescent="0.35"/>
    <row r="126" ht="46.5" customHeight="1" x14ac:dyDescent="0.35"/>
    <row r="127" ht="46.5" customHeight="1" x14ac:dyDescent="0.35"/>
    <row r="128" ht="46.5" customHeight="1" x14ac:dyDescent="0.35"/>
    <row r="129" ht="46.5" customHeight="1" x14ac:dyDescent="0.35"/>
    <row r="130" ht="46.5" customHeight="1" x14ac:dyDescent="0.35"/>
    <row r="131" ht="46.5" customHeight="1" x14ac:dyDescent="0.35"/>
    <row r="132" ht="46.5" customHeight="1" x14ac:dyDescent="0.35"/>
    <row r="133" ht="46.5" customHeight="1" x14ac:dyDescent="0.35"/>
    <row r="134" ht="46.5" customHeight="1" x14ac:dyDescent="0.35"/>
    <row r="135" ht="46.5" customHeight="1" x14ac:dyDescent="0.35"/>
    <row r="136" ht="46.5" customHeight="1" x14ac:dyDescent="0.35"/>
    <row r="137" ht="46.5" customHeight="1" x14ac:dyDescent="0.35"/>
    <row r="138" ht="46.5" customHeight="1" x14ac:dyDescent="0.35"/>
    <row r="139" ht="46.5" customHeight="1" x14ac:dyDescent="0.35"/>
    <row r="140" ht="46.5" customHeight="1" x14ac:dyDescent="0.35"/>
    <row r="141" ht="46.5" customHeight="1" x14ac:dyDescent="0.35"/>
    <row r="142" ht="46.5" customHeight="1" x14ac:dyDescent="0.35"/>
    <row r="143" ht="46.5" customHeight="1" x14ac:dyDescent="0.35"/>
    <row r="144" ht="46.5" customHeight="1" x14ac:dyDescent="0.35"/>
    <row r="145" ht="46.5" customHeight="1" x14ac:dyDescent="0.35"/>
    <row r="146" ht="46.5" customHeight="1" x14ac:dyDescent="0.35"/>
    <row r="147" ht="46.5" customHeight="1" x14ac:dyDescent="0.35"/>
    <row r="148" ht="46.5" customHeight="1" x14ac:dyDescent="0.35"/>
    <row r="149" ht="46.5" customHeight="1" x14ac:dyDescent="0.35"/>
    <row r="150" ht="46.5" customHeight="1" x14ac:dyDescent="0.35"/>
    <row r="151" ht="46.5" customHeight="1" x14ac:dyDescent="0.35"/>
    <row r="152" ht="46.5" customHeight="1" x14ac:dyDescent="0.35"/>
    <row r="153" ht="46.5" customHeight="1" x14ac:dyDescent="0.35"/>
    <row r="154" ht="46.5" customHeight="1" x14ac:dyDescent="0.35"/>
    <row r="155" ht="46.5" customHeight="1" x14ac:dyDescent="0.35"/>
    <row r="156" ht="46.5" customHeight="1" x14ac:dyDescent="0.35"/>
    <row r="157" ht="46.5" customHeight="1" x14ac:dyDescent="0.35"/>
    <row r="158" ht="46.5" customHeight="1" x14ac:dyDescent="0.35"/>
    <row r="159" ht="46.5" customHeight="1" x14ac:dyDescent="0.35"/>
    <row r="160" ht="46.5" customHeight="1" x14ac:dyDescent="0.35"/>
    <row r="161" ht="46.5" customHeight="1" x14ac:dyDescent="0.35"/>
    <row r="162" ht="46.5" customHeight="1" x14ac:dyDescent="0.35"/>
    <row r="163" ht="46.5" customHeight="1" x14ac:dyDescent="0.35"/>
    <row r="164" ht="46.5" customHeight="1" x14ac:dyDescent="0.35"/>
    <row r="165" ht="46.5" customHeight="1" x14ac:dyDescent="0.35"/>
    <row r="166" ht="46.5" customHeight="1" x14ac:dyDescent="0.35"/>
    <row r="167" ht="46.5" customHeight="1" x14ac:dyDescent="0.35"/>
    <row r="168" ht="46.5" customHeight="1" x14ac:dyDescent="0.35"/>
    <row r="169" ht="46.5" customHeight="1" x14ac:dyDescent="0.35"/>
    <row r="170" ht="46.5" customHeight="1" x14ac:dyDescent="0.35"/>
    <row r="171" ht="46.5" customHeight="1" x14ac:dyDescent="0.35"/>
    <row r="172" ht="46.5" customHeight="1" x14ac:dyDescent="0.35"/>
    <row r="173" ht="46.5" customHeight="1" x14ac:dyDescent="0.35"/>
    <row r="174" ht="46.5" customHeight="1" x14ac:dyDescent="0.35"/>
    <row r="175" ht="46.5" customHeight="1" x14ac:dyDescent="0.35"/>
    <row r="176" ht="46.5" customHeight="1" x14ac:dyDescent="0.35"/>
    <row r="177" ht="46.5" customHeight="1" x14ac:dyDescent="0.35"/>
    <row r="178" ht="46.5" customHeight="1" x14ac:dyDescent="0.35"/>
    <row r="179" ht="46.5" customHeight="1" x14ac:dyDescent="0.35"/>
    <row r="180" ht="46.5" customHeight="1" x14ac:dyDescent="0.35"/>
    <row r="181" ht="46.5" customHeight="1" x14ac:dyDescent="0.35"/>
    <row r="182" ht="46.5" customHeight="1" x14ac:dyDescent="0.35"/>
    <row r="183" ht="46.5" customHeight="1" x14ac:dyDescent="0.35"/>
    <row r="184" ht="46.5" customHeight="1" x14ac:dyDescent="0.35"/>
    <row r="185" ht="46.5" customHeight="1" x14ac:dyDescent="0.35"/>
    <row r="186" ht="46.5" customHeight="1" x14ac:dyDescent="0.35"/>
    <row r="187" ht="46.5" customHeight="1" x14ac:dyDescent="0.35"/>
    <row r="188" ht="46.5" customHeight="1" x14ac:dyDescent="0.35"/>
    <row r="189" ht="46.5" customHeight="1" x14ac:dyDescent="0.35"/>
    <row r="190" ht="46.5" customHeight="1" x14ac:dyDescent="0.35"/>
    <row r="191" ht="46.5" customHeight="1" x14ac:dyDescent="0.35"/>
    <row r="192" ht="46.5" customHeight="1" x14ac:dyDescent="0.35"/>
    <row r="193" ht="46.5" customHeight="1" x14ac:dyDescent="0.35"/>
    <row r="194" ht="46.5" customHeight="1" x14ac:dyDescent="0.35"/>
    <row r="195" ht="46.5" customHeight="1" x14ac:dyDescent="0.35"/>
    <row r="196" ht="46.5" customHeight="1" x14ac:dyDescent="0.35"/>
    <row r="197" ht="46.5" customHeight="1" x14ac:dyDescent="0.35"/>
    <row r="198" ht="46.5" customHeight="1" x14ac:dyDescent="0.35"/>
    <row r="199" ht="46.5" customHeight="1" x14ac:dyDescent="0.35"/>
    <row r="200" ht="46.5" customHeight="1" x14ac:dyDescent="0.35"/>
    <row r="201" ht="46.5" customHeight="1" x14ac:dyDescent="0.35"/>
    <row r="202" ht="46.5" customHeight="1" x14ac:dyDescent="0.35"/>
    <row r="203" ht="46.5" customHeight="1" x14ac:dyDescent="0.35"/>
    <row r="204" ht="46.5" customHeight="1" x14ac:dyDescent="0.35"/>
    <row r="205" ht="46.5" customHeight="1" x14ac:dyDescent="0.35"/>
    <row r="206" ht="46.5" customHeight="1" x14ac:dyDescent="0.35"/>
    <row r="207" ht="46.5" customHeight="1" x14ac:dyDescent="0.35"/>
    <row r="208" ht="46.5" customHeight="1" x14ac:dyDescent="0.35"/>
    <row r="209" ht="46.5" customHeight="1" x14ac:dyDescent="0.35"/>
    <row r="210" ht="46.5" customHeight="1" x14ac:dyDescent="0.35"/>
    <row r="211" ht="46.5" customHeight="1" x14ac:dyDescent="0.35"/>
    <row r="212" ht="46.5" customHeight="1" x14ac:dyDescent="0.35"/>
    <row r="213" ht="46.5" customHeight="1" x14ac:dyDescent="0.35"/>
    <row r="214" ht="46.5" customHeight="1" x14ac:dyDescent="0.35"/>
    <row r="215" ht="46.5" customHeight="1" x14ac:dyDescent="0.35"/>
    <row r="216" ht="46.5" customHeight="1" x14ac:dyDescent="0.35"/>
    <row r="217" ht="46.5" customHeight="1" x14ac:dyDescent="0.35"/>
    <row r="218" ht="46.5" customHeight="1" x14ac:dyDescent="0.35"/>
    <row r="219" ht="46.5" customHeight="1" x14ac:dyDescent="0.35"/>
    <row r="220" ht="46.5" customHeight="1" x14ac:dyDescent="0.35"/>
    <row r="221" ht="46.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16">
    <mergeCell ref="B1:C1"/>
    <mergeCell ref="J1:K1"/>
    <mergeCell ref="M1:N1"/>
    <mergeCell ref="P1:R1"/>
    <mergeCell ref="B3:C3"/>
    <mergeCell ref="J3:K3"/>
    <mergeCell ref="M3:N3"/>
    <mergeCell ref="P3:R3"/>
    <mergeCell ref="E23:E24"/>
    <mergeCell ref="F23:F24"/>
    <mergeCell ref="B16:C16"/>
    <mergeCell ref="B17:C17"/>
    <mergeCell ref="E19:E20"/>
    <mergeCell ref="F19:F20"/>
    <mergeCell ref="E21:E22"/>
    <mergeCell ref="F21:F22"/>
  </mergeCell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pageSetUpPr fitToPage="1"/>
  </sheetPr>
  <dimension ref="A1:AG2024"/>
  <sheetViews>
    <sheetView showGridLines="0" zoomScaleNormal="100" workbookViewId="0">
      <pane ySplit="7" topLeftCell="A8" activePane="bottomLeft" state="frozen"/>
      <selection pane="bottomLeft" activeCell="G191" sqref="G191"/>
    </sheetView>
  </sheetViews>
  <sheetFormatPr baseColWidth="10" defaultColWidth="14.453125" defaultRowHeight="15" customHeight="1" x14ac:dyDescent="0.35"/>
  <cols>
    <col min="1" max="1" width="23.453125" customWidth="1"/>
    <col min="2" max="2" width="26.36328125" customWidth="1"/>
    <col min="3" max="3" width="12.453125" customWidth="1"/>
    <col min="4" max="4" width="22.36328125" customWidth="1"/>
    <col min="5" max="5" width="20.90625" customWidth="1"/>
    <col min="6" max="6" width="15.90625" customWidth="1"/>
    <col min="7" max="7" width="18.08984375" customWidth="1"/>
    <col min="8" max="8" width="19.54296875" customWidth="1"/>
    <col min="9" max="9" width="19.453125" customWidth="1"/>
    <col min="10" max="10" width="22.08984375" customWidth="1"/>
    <col min="11" max="11" width="2.453125" customWidth="1"/>
    <col min="12" max="13" width="17.36328125" customWidth="1"/>
    <col min="14" max="15" width="11.453125" customWidth="1"/>
    <col min="16" max="16" width="20.90625" hidden="1" customWidth="1"/>
    <col min="17" max="17" width="20.6328125" style="117" hidden="1" customWidth="1"/>
    <col min="18" max="18" width="19.36328125" hidden="1" customWidth="1"/>
    <col min="19" max="19" width="21.453125" hidden="1" customWidth="1"/>
    <col min="20" max="22" width="11.453125" hidden="1" customWidth="1"/>
    <col min="23" max="23" width="36.453125" hidden="1" customWidth="1"/>
    <col min="24" max="24" width="19.6328125" hidden="1" customWidth="1"/>
    <col min="25" max="25" width="12.6328125" hidden="1" customWidth="1"/>
    <col min="26" max="26" width="14.453125" hidden="1" customWidth="1"/>
    <col min="27" max="27" width="7.36328125" hidden="1" customWidth="1"/>
    <col min="28" max="33" width="11.453125" hidden="1" customWidth="1"/>
    <col min="34" max="35" width="0" hidden="1" customWidth="1"/>
  </cols>
  <sheetData>
    <row r="1" spans="1:33" ht="14.5" x14ac:dyDescent="0.35">
      <c r="A1" s="509" t="str">
        <f>+'Matriz Nº1 Identificación'!A1:H1</f>
        <v>MINISTERIO DE GOBERNACIÓN Y POLICÍA</v>
      </c>
      <c r="B1" s="486"/>
      <c r="C1" s="486"/>
      <c r="D1" s="486"/>
      <c r="E1" s="486"/>
      <c r="F1" s="486"/>
      <c r="G1" s="486"/>
      <c r="H1" s="486"/>
      <c r="I1" s="486"/>
      <c r="J1" s="487"/>
    </row>
    <row r="2" spans="1:33" ht="14.5" x14ac:dyDescent="0.35">
      <c r="A2" s="473" t="str">
        <f>+'Matriz Nº1 Identificación'!A2:H2</f>
        <v>SISTEMA ESPECÍFICO DE VALORACIÓN DE RIESGO INSTITUCIONAL</v>
      </c>
      <c r="B2" s="489"/>
      <c r="C2" s="489"/>
      <c r="D2" s="489"/>
      <c r="E2" s="489"/>
      <c r="F2" s="489"/>
      <c r="G2" s="489"/>
      <c r="H2" s="489"/>
      <c r="I2" s="489"/>
      <c r="J2" s="490"/>
    </row>
    <row r="3" spans="1:33" ht="14.5" x14ac:dyDescent="0.35">
      <c r="A3" s="473" t="str">
        <f>+'Matriz Nº1 Identificación'!A3:H3</f>
        <v>Unidad de Planificación</v>
      </c>
      <c r="B3" s="489"/>
      <c r="C3" s="489"/>
      <c r="D3" s="489"/>
      <c r="E3" s="489"/>
      <c r="F3" s="489"/>
      <c r="G3" s="489"/>
      <c r="H3" s="489"/>
      <c r="I3" s="489"/>
      <c r="J3" s="490"/>
    </row>
    <row r="4" spans="1:33" ht="15.75" customHeight="1" x14ac:dyDescent="0.35">
      <c r="A4" s="510" t="s">
        <v>989</v>
      </c>
      <c r="B4" s="489"/>
      <c r="C4" s="489"/>
      <c r="D4" s="489"/>
      <c r="E4" s="489"/>
      <c r="F4" s="489"/>
      <c r="G4" s="489"/>
      <c r="H4" s="489"/>
      <c r="I4" s="489"/>
      <c r="J4" s="490"/>
    </row>
    <row r="5" spans="1:33" ht="15.75" customHeight="1" thickBot="1" x14ac:dyDescent="0.4">
      <c r="A5" s="511" t="s">
        <v>990</v>
      </c>
      <c r="B5" s="492"/>
      <c r="C5" s="492"/>
      <c r="D5" s="492"/>
      <c r="E5" s="492"/>
      <c r="F5" s="492"/>
      <c r="G5" s="492"/>
      <c r="H5" s="492"/>
      <c r="I5" s="492"/>
      <c r="J5" s="493"/>
      <c r="L5" s="495" t="str">
        <f>IF(M13= 0,"","Los datos que se deben registrar estan incompletos, por favor verifique y ajuste.")</f>
        <v>Los datos que se deben registrar estan incompletos, por favor verifique y ajuste.</v>
      </c>
      <c r="M5" s="495"/>
      <c r="N5" s="495"/>
    </row>
    <row r="6" spans="1:33" ht="46.5" customHeight="1" thickBot="1" x14ac:dyDescent="0.4">
      <c r="A6" s="467" t="s">
        <v>942</v>
      </c>
      <c r="B6" s="467" t="s">
        <v>991</v>
      </c>
      <c r="C6" s="494" t="s">
        <v>992</v>
      </c>
      <c r="D6" s="493"/>
      <c r="E6" s="467" t="s">
        <v>993</v>
      </c>
      <c r="F6" s="467" t="s">
        <v>994</v>
      </c>
      <c r="G6" s="494" t="s">
        <v>995</v>
      </c>
      <c r="H6" s="493"/>
      <c r="I6" s="467" t="s">
        <v>996</v>
      </c>
      <c r="J6" s="467" t="s">
        <v>997</v>
      </c>
      <c r="K6" s="128"/>
      <c r="L6" s="495"/>
      <c r="M6" s="495"/>
      <c r="N6" s="495"/>
      <c r="O6" s="128"/>
      <c r="P6" s="128"/>
      <c r="Q6" s="129"/>
      <c r="R6" s="128"/>
      <c r="S6" s="128"/>
      <c r="T6" s="128"/>
      <c r="U6" s="128"/>
      <c r="V6" s="128"/>
      <c r="W6" s="128"/>
      <c r="X6" s="128"/>
      <c r="Y6" s="128"/>
      <c r="Z6" s="128"/>
      <c r="AA6" s="128"/>
      <c r="AB6" s="128"/>
      <c r="AC6" s="128"/>
      <c r="AD6" s="128"/>
      <c r="AE6" s="128"/>
      <c r="AF6" s="128"/>
      <c r="AG6" s="128"/>
    </row>
    <row r="7" spans="1:33" ht="57.75" customHeight="1" thickBot="1" x14ac:dyDescent="0.4">
      <c r="A7" s="524"/>
      <c r="B7" s="524"/>
      <c r="C7" s="253" t="s">
        <v>998</v>
      </c>
      <c r="D7" s="253" t="s">
        <v>999</v>
      </c>
      <c r="E7" s="524"/>
      <c r="F7" s="524"/>
      <c r="G7" s="293" t="s">
        <v>1000</v>
      </c>
      <c r="H7" s="293" t="s">
        <v>1001</v>
      </c>
      <c r="I7" s="524"/>
      <c r="J7" s="524"/>
      <c r="K7" s="3"/>
      <c r="L7" s="3"/>
      <c r="M7" s="3"/>
      <c r="N7" s="3"/>
      <c r="O7" s="3"/>
      <c r="P7" s="3"/>
      <c r="Q7" s="2"/>
      <c r="R7" s="3"/>
      <c r="S7" s="3"/>
      <c r="T7" s="3"/>
      <c r="U7" s="3"/>
      <c r="V7" s="3"/>
      <c r="W7" s="3"/>
      <c r="X7" s="3"/>
      <c r="Y7" s="3"/>
      <c r="Z7" s="3"/>
      <c r="AA7" s="3"/>
      <c r="AB7" s="3"/>
      <c r="AC7" s="3"/>
      <c r="AD7" s="3"/>
      <c r="AE7" s="3"/>
      <c r="AF7" s="3"/>
      <c r="AG7" s="3"/>
    </row>
    <row r="8" spans="1:33" ht="39.9" customHeight="1" thickBot="1" x14ac:dyDescent="0.4">
      <c r="A8" s="181" t="str">
        <f>'Matriz Nº1 Identificación'!A8</f>
        <v xml:space="preserve">Objetivo Estratégico: </v>
      </c>
      <c r="B8" s="515" t="str">
        <f>+'Matriz Nº1 Identificación'!B8:H8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 s="516"/>
      <c r="D8" s="516"/>
      <c r="E8" s="516"/>
      <c r="F8" s="516"/>
      <c r="G8" s="516"/>
      <c r="H8" s="516"/>
      <c r="I8" s="516"/>
      <c r="J8" s="516"/>
      <c r="L8" s="525" t="str">
        <f>A3</f>
        <v>Unidad de Planificación</v>
      </c>
      <c r="M8" s="526"/>
    </row>
    <row r="9" spans="1:33" ht="39.9" customHeight="1" thickBot="1" x14ac:dyDescent="0.4">
      <c r="A9" s="182" t="str">
        <f>'Matriz Nº1 Identificación'!A9</f>
        <v>Objetivo táctico</v>
      </c>
      <c r="B9" s="517" t="str">
        <f>+'Matriz Nº1 Identificación'!B9:H9</f>
        <v>1. Contar con los recursos que nos permita efectuar el cambio o reparación del montacargas en forma expedita cuando este sufra algun tipo de problema que le impida un normal funcionamiento.</v>
      </c>
      <c r="C9" s="518"/>
      <c r="D9" s="518"/>
      <c r="E9" s="518"/>
      <c r="F9" s="519"/>
      <c r="G9" s="519"/>
      <c r="H9" s="519"/>
      <c r="I9" s="519"/>
      <c r="J9" s="520"/>
      <c r="L9" s="483" t="s">
        <v>1002</v>
      </c>
      <c r="M9" s="484"/>
      <c r="P9" s="126" t="s">
        <v>1003</v>
      </c>
      <c r="Q9" s="117" t="e">
        <f>COUNTIF($B$8:$B$1087, P10)</f>
        <v>#VALUE!</v>
      </c>
      <c r="R9" s="130" t="s">
        <v>1004</v>
      </c>
      <c r="S9" s="130" t="s">
        <v>1005</v>
      </c>
      <c r="T9" s="126" t="s">
        <v>1006</v>
      </c>
      <c r="W9" s="126" t="s">
        <v>1003</v>
      </c>
      <c r="X9">
        <f>COUNTIF($B$8:$B$1087, "1. Lograr una estructura orgánica robusta que visualice la razón de ser de la institución")</f>
        <v>0</v>
      </c>
      <c r="Y9" s="131" t="s">
        <v>1004</v>
      </c>
      <c r="Z9" s="131" t="s">
        <v>1005</v>
      </c>
      <c r="AA9" s="126" t="s">
        <v>1006</v>
      </c>
    </row>
    <row r="10" spans="1:33" ht="50.25" customHeight="1" thickBot="1" x14ac:dyDescent="0.4">
      <c r="A10" s="120" t="str">
        <f>'Matriz Nº2 Análisis'!A10</f>
        <v>1. 1</v>
      </c>
      <c r="B10" s="132" t="str">
        <f>IF(A10&lt;1,'Matriz Nº1 Identificación'!F10,'Matriz Nº2 Análisis'!B10)</f>
        <v>R003 Operativo</v>
      </c>
      <c r="C10" s="132" t="str">
        <f>IFERROR(IF(A10&lt;1,'Matriz Nº1 Identificación'!B10,'Matriz Nº2 Análisis'!E10)," ")</f>
        <v>MEDIO</v>
      </c>
      <c r="D10" s="132" t="str">
        <f>IF(A10&lt;1,'Matriz Nº1 Identificación'!B10,'Matriz Nº2 Análisis'!I10)</f>
        <v>BAJO</v>
      </c>
      <c r="E10" s="149" t="s">
        <v>950</v>
      </c>
      <c r="F10" s="150" t="s">
        <v>951</v>
      </c>
      <c r="G10" s="150" t="s">
        <v>1038</v>
      </c>
      <c r="H10" s="150" t="s">
        <v>1028</v>
      </c>
      <c r="I10" s="184" t="str">
        <f>IFERROR(VLOOKUP(D10,'Tabla 12'!$B$4:$E$6,3,FALSE)," ")</f>
        <v>ACEPTABLE</v>
      </c>
      <c r="J10" s="185" t="str">
        <f>IFERROR(VLOOKUP(I10,'Tabla 12'!$D$4:$E$6,2,FALSE)," ")</f>
        <v>NO ADMINISTRAR</v>
      </c>
      <c r="K10" s="3"/>
      <c r="L10" s="122" t="s">
        <v>1004</v>
      </c>
      <c r="M10" s="123">
        <f>COUNTIF(J10:J2000,"ADMINISTRAR")</f>
        <v>2</v>
      </c>
      <c r="N10" s="3"/>
      <c r="O10" s="3"/>
      <c r="P10" s="521" t="str">
        <f>'Datos Validaciones PAO'!A2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Q10" s="133" t="s">
        <v>896</v>
      </c>
      <c r="R10" s="134">
        <f>+COUNTIFS($B$10:$B$1087,$Q10,$J$10:$J$1087,R$9)</f>
        <v>0</v>
      </c>
      <c r="S10" s="134">
        <f>+COUNTIFS($B$10:$B$1087,$Q10,$J$10:$J$1087,S$9)</f>
        <v>0</v>
      </c>
      <c r="T10" s="134"/>
      <c r="U10" s="3"/>
      <c r="V10" s="3"/>
      <c r="W10" s="512" t="str">
        <f>'Datos Validaciones PAO'!A7</f>
        <v/>
      </c>
      <c r="X10" s="133" t="s">
        <v>896</v>
      </c>
      <c r="Y10" s="134">
        <f>+COUNTIFS($B$10:$B$1087,$Q10,$J$10:$J$1087,Y$9)</f>
        <v>0</v>
      </c>
      <c r="Z10" s="134">
        <f>+COUNTIFS($B$10:$B$1087,$Q10,$J$10:$J$1087,Z$9)</f>
        <v>0</v>
      </c>
      <c r="AA10" s="134"/>
      <c r="AB10" s="3"/>
      <c r="AC10" s="3"/>
      <c r="AD10" s="3"/>
      <c r="AE10" s="3"/>
      <c r="AF10" s="3"/>
      <c r="AG10" s="3"/>
    </row>
    <row r="11" spans="1:33" ht="39" customHeight="1" thickBot="1" x14ac:dyDescent="0.4">
      <c r="A11" s="120" t="str">
        <f>'Matriz Nº2 Análisis'!A11</f>
        <v>1. 2</v>
      </c>
      <c r="B11" s="132" t="str">
        <f>IF(A11&lt;1,'Matriz Nº1 Identificación'!F11,'Matriz Nº2 Análisis'!B11)</f>
        <v/>
      </c>
      <c r="C11" s="132" t="str">
        <f>IFERROR(IF(A11&lt;1,'Matriz Nº1 Identificación'!B11,'Matriz Nº2 Análisis'!E11)," ")</f>
        <v/>
      </c>
      <c r="D11" s="132" t="str">
        <f>IF(A11&lt;1,'Matriz Nº1 Identificación'!B11,'Matriz Nº2 Análisis'!I11)</f>
        <v/>
      </c>
      <c r="E11" s="149"/>
      <c r="F11" s="150"/>
      <c r="G11" s="150"/>
      <c r="H11" s="150"/>
      <c r="I11" s="184" t="str">
        <f>IFERROR(VLOOKUP(D11,'Tabla 12'!$B$4:$E$6,3,FALSE)," ")</f>
        <v xml:space="preserve"> </v>
      </c>
      <c r="J11" s="185" t="str">
        <f>IFERROR(VLOOKUP(I11,'Tabla 12'!$D$4:$E$6,2,FALSE)," ")</f>
        <v xml:space="preserve"> </v>
      </c>
      <c r="K11" s="3"/>
      <c r="L11" s="122" t="s">
        <v>1007</v>
      </c>
      <c r="M11" s="123">
        <f>COUNTIF(J10:J2000,"NO ADMINISTRAR")</f>
        <v>29</v>
      </c>
      <c r="N11" s="3"/>
      <c r="O11" s="3"/>
      <c r="P11" s="522"/>
      <c r="Q11" s="133" t="s">
        <v>900</v>
      </c>
      <c r="R11" s="134">
        <f t="shared" ref="R11:S24" si="0">+COUNTIFS($B$10:$B$1087,$Q11,$J$10:$J$1087,R$9)</f>
        <v>0</v>
      </c>
      <c r="S11" s="134">
        <f t="shared" si="0"/>
        <v>0</v>
      </c>
      <c r="T11" s="134"/>
      <c r="U11" s="3"/>
      <c r="V11" s="3"/>
      <c r="W11" s="513"/>
      <c r="X11" s="133" t="s">
        <v>900</v>
      </c>
      <c r="Y11" s="134">
        <f t="shared" ref="Y11:Z24" si="1">+COUNTIFS($B$10:$B$1087,$Q11,$J$10:$J$1087,Y$9)</f>
        <v>0</v>
      </c>
      <c r="Z11" s="134">
        <f t="shared" si="1"/>
        <v>0</v>
      </c>
      <c r="AA11" s="134"/>
      <c r="AB11" s="3"/>
      <c r="AC11" s="3"/>
      <c r="AD11" s="3"/>
      <c r="AE11" s="3"/>
      <c r="AF11" s="3"/>
      <c r="AG11" s="3"/>
    </row>
    <row r="12" spans="1:33" ht="50.25" customHeight="1" thickBot="1" x14ac:dyDescent="0.4">
      <c r="A12" s="120" t="str">
        <f>'Matriz Nº2 Análisis'!A12</f>
        <v>1. 3</v>
      </c>
      <c r="B12" s="132" t="str">
        <f>IF(A12&lt;1,'Matriz Nº1 Identificación'!F12,'Matriz Nº2 Análisis'!B12)</f>
        <v/>
      </c>
      <c r="C12" s="132" t="str">
        <f>IFERROR(IF(A12&lt;1,'Matriz Nº1 Identificación'!B12,'Matriz Nº2 Análisis'!E12)," ")</f>
        <v/>
      </c>
      <c r="D12" s="132" t="str">
        <f>IF(A12&lt;1,'Matriz Nº1 Identificación'!B12,'Matriz Nº2 Análisis'!I12)</f>
        <v/>
      </c>
      <c r="E12" s="149"/>
      <c r="F12" s="150"/>
      <c r="G12" s="150"/>
      <c r="H12" s="150"/>
      <c r="I12" s="184" t="str">
        <f>IFERROR(VLOOKUP(D12,'Tabla 12'!$B$4:$E$6,3,FALSE)," ")</f>
        <v xml:space="preserve"> </v>
      </c>
      <c r="J12" s="185" t="str">
        <f>IFERROR(VLOOKUP(I12,'Tabla 12'!$D$4:$E$6,2,FALSE)," ")</f>
        <v xml:space="preserve"> </v>
      </c>
      <c r="K12" s="3"/>
      <c r="L12" s="122" t="s">
        <v>1008</v>
      </c>
      <c r="M12" s="123">
        <f>SUM(M10:M11)</f>
        <v>31</v>
      </c>
      <c r="N12" s="3"/>
      <c r="O12" s="3"/>
      <c r="P12" s="522"/>
      <c r="Q12" s="133" t="s">
        <v>905</v>
      </c>
      <c r="R12" s="134">
        <f t="shared" si="0"/>
        <v>1</v>
      </c>
      <c r="S12" s="134">
        <f t="shared" si="0"/>
        <v>0</v>
      </c>
      <c r="T12" s="134"/>
      <c r="U12" s="3"/>
      <c r="V12" s="3"/>
      <c r="W12" s="513"/>
      <c r="X12" s="133" t="s">
        <v>905</v>
      </c>
      <c r="Y12" s="134">
        <f t="shared" si="1"/>
        <v>1</v>
      </c>
      <c r="Z12" s="134">
        <f t="shared" si="1"/>
        <v>0</v>
      </c>
      <c r="AA12" s="134"/>
      <c r="AB12" s="3"/>
      <c r="AC12" s="3"/>
      <c r="AD12" s="3"/>
      <c r="AE12" s="3"/>
      <c r="AF12" s="3"/>
      <c r="AG12" s="3"/>
    </row>
    <row r="13" spans="1:33" ht="36.75" customHeight="1" thickBot="1" x14ac:dyDescent="0.4">
      <c r="A13" s="120" t="str">
        <f>'Matriz Nº2 Análisis'!A13</f>
        <v>1. 4</v>
      </c>
      <c r="B13" s="132" t="str">
        <f>IF(A13&lt;1,'Matriz Nº1 Identificación'!F13,'Matriz Nº2 Análisis'!B13)</f>
        <v/>
      </c>
      <c r="C13" s="132" t="str">
        <f>IFERROR(IF(A13&lt;1,'Matriz Nº1 Identificación'!B13,'Matriz Nº2 Análisis'!E13)," ")</f>
        <v/>
      </c>
      <c r="D13" s="132" t="str">
        <f>IF(A13&lt;1,'Matriz Nº1 Identificación'!B13,'Matriz Nº2 Análisis'!I13)</f>
        <v/>
      </c>
      <c r="E13" s="149"/>
      <c r="F13" s="150"/>
      <c r="G13" s="150"/>
      <c r="H13" s="150"/>
      <c r="I13" s="184" t="str">
        <f>IFERROR(VLOOKUP(D13,'Tabla 12'!$B$4:$E$6,3,FALSE)," ")</f>
        <v xml:space="preserve"> </v>
      </c>
      <c r="J13" s="185" t="str">
        <f>IFERROR(VLOOKUP(I13,'Tabla 12'!$D$4:$E$6,2,FALSE)," ")</f>
        <v xml:space="preserve"> </v>
      </c>
      <c r="K13" s="3"/>
      <c r="L13" s="122" t="s">
        <v>1009</v>
      </c>
      <c r="M13" s="124">
        <f>M12-'Matriz Nº1 Identificación'!M11</f>
        <v>-1</v>
      </c>
      <c r="N13" s="3"/>
      <c r="O13" s="3"/>
      <c r="P13" s="522"/>
      <c r="Q13" s="133" t="s">
        <v>909</v>
      </c>
      <c r="R13" s="134">
        <f t="shared" si="0"/>
        <v>0</v>
      </c>
      <c r="S13" s="134">
        <f t="shared" si="0"/>
        <v>0</v>
      </c>
      <c r="T13" s="134"/>
      <c r="U13" s="3"/>
      <c r="V13" s="3"/>
      <c r="W13" s="513"/>
      <c r="X13" s="133" t="s">
        <v>909</v>
      </c>
      <c r="Y13" s="134">
        <f t="shared" si="1"/>
        <v>0</v>
      </c>
      <c r="Z13" s="134">
        <f t="shared" si="1"/>
        <v>0</v>
      </c>
      <c r="AA13" s="134"/>
      <c r="AB13" s="3"/>
      <c r="AC13" s="3"/>
      <c r="AD13" s="3"/>
      <c r="AE13" s="3"/>
      <c r="AF13" s="3"/>
      <c r="AG13" s="3"/>
    </row>
    <row r="14" spans="1:33" ht="36.75" customHeight="1" x14ac:dyDescent="0.35">
      <c r="A14" s="120" t="str">
        <f>'Matriz Nº2 Análisis'!A14</f>
        <v>1. 5</v>
      </c>
      <c r="B14" s="132" t="str">
        <f>IF(A14&lt;1,'Matriz Nº1 Identificación'!F14,'Matriz Nº2 Análisis'!B14)</f>
        <v/>
      </c>
      <c r="C14" s="132" t="str">
        <f>IFERROR(IF(A14&lt;1,'Matriz Nº1 Identificación'!B14,'Matriz Nº2 Análisis'!E14)," ")</f>
        <v/>
      </c>
      <c r="D14" s="132" t="str">
        <f>IF(A14&lt;1,'Matriz Nº1 Identificación'!B14,'Matriz Nº2 Análisis'!I14)</f>
        <v/>
      </c>
      <c r="E14" s="149"/>
      <c r="F14" s="150"/>
      <c r="G14" s="150"/>
      <c r="H14" s="150"/>
      <c r="I14" s="184" t="str">
        <f>IFERROR(VLOOKUP(D14,'Tabla 12'!$B$4:$E$6,3,FALSE)," ")</f>
        <v xml:space="preserve"> </v>
      </c>
      <c r="J14" s="185" t="str">
        <f>IFERROR(VLOOKUP(I14,'Tabla 12'!$D$4:$E$6,2,FALSE)," ")</f>
        <v xml:space="preserve"> </v>
      </c>
      <c r="K14" s="3"/>
      <c r="L14" s="3"/>
      <c r="M14" s="3"/>
      <c r="N14" s="3"/>
      <c r="O14" s="3"/>
      <c r="P14" s="522"/>
      <c r="Q14" s="133" t="s">
        <v>911</v>
      </c>
      <c r="R14" s="134">
        <f t="shared" si="0"/>
        <v>0</v>
      </c>
      <c r="S14" s="134">
        <f t="shared" si="0"/>
        <v>0</v>
      </c>
      <c r="T14" s="134"/>
      <c r="U14" s="3"/>
      <c r="V14" s="3"/>
      <c r="W14" s="513"/>
      <c r="X14" s="133" t="s">
        <v>911</v>
      </c>
      <c r="Y14" s="134">
        <f t="shared" si="1"/>
        <v>0</v>
      </c>
      <c r="Z14" s="134">
        <f t="shared" si="1"/>
        <v>0</v>
      </c>
      <c r="AA14" s="134"/>
      <c r="AB14" s="3"/>
      <c r="AC14" s="3"/>
      <c r="AD14" s="3"/>
      <c r="AE14" s="3"/>
      <c r="AF14" s="3"/>
      <c r="AG14" s="3"/>
    </row>
    <row r="15" spans="1:33" ht="36.75" customHeight="1" x14ac:dyDescent="0.35">
      <c r="A15" s="120" t="str">
        <f>'Matriz Nº2 Análisis'!A15</f>
        <v>1. 6</v>
      </c>
      <c r="B15" s="132" t="str">
        <f>IF(A15&lt;1,'Matriz Nº1 Identificación'!F15,'Matriz Nº2 Análisis'!B15)</f>
        <v/>
      </c>
      <c r="C15" s="132" t="str">
        <f>IFERROR(IF(A15&lt;1,'Matriz Nº1 Identificación'!B15,'Matriz Nº2 Análisis'!E15)," ")</f>
        <v/>
      </c>
      <c r="D15" s="132" t="str">
        <f>IF(A15&lt;1,'Matriz Nº1 Identificación'!B15,'Matriz Nº2 Análisis'!I15)</f>
        <v/>
      </c>
      <c r="E15" s="149"/>
      <c r="F15" s="150"/>
      <c r="G15" s="150"/>
      <c r="H15" s="150"/>
      <c r="I15" s="184" t="str">
        <f>IFERROR(VLOOKUP(D15,'Tabla 12'!$B$4:$E$6,3,FALSE)," ")</f>
        <v xml:space="preserve"> </v>
      </c>
      <c r="J15" s="185" t="str">
        <f>IFERROR(VLOOKUP(I15,'Tabla 12'!$D$4:$E$6,2,FALSE)," ")</f>
        <v xml:space="preserve"> </v>
      </c>
      <c r="K15" s="3"/>
      <c r="O15" s="3"/>
      <c r="P15" s="522"/>
      <c r="Q15" s="133" t="s">
        <v>912</v>
      </c>
      <c r="R15" s="134">
        <f t="shared" si="0"/>
        <v>1</v>
      </c>
      <c r="S15" s="134">
        <f t="shared" si="0"/>
        <v>0</v>
      </c>
      <c r="T15" s="134"/>
      <c r="U15" s="3"/>
      <c r="V15" s="3"/>
      <c r="W15" s="513"/>
      <c r="X15" s="133" t="s">
        <v>912</v>
      </c>
      <c r="Y15" s="134">
        <f t="shared" si="1"/>
        <v>1</v>
      </c>
      <c r="Z15" s="134">
        <f t="shared" si="1"/>
        <v>0</v>
      </c>
      <c r="AA15" s="134"/>
      <c r="AB15" s="3"/>
      <c r="AC15" s="3"/>
      <c r="AD15" s="3"/>
      <c r="AE15" s="3"/>
      <c r="AF15" s="3"/>
      <c r="AG15" s="3"/>
    </row>
    <row r="16" spans="1:33" ht="36.75" customHeight="1" thickBot="1" x14ac:dyDescent="0.4">
      <c r="A16" s="120" t="str">
        <f>'Matriz Nº2 Análisis'!A16</f>
        <v>1. 7</v>
      </c>
      <c r="B16" s="132" t="str">
        <f>IF(A16&lt;1,'Matriz Nº1 Identificación'!F16,'Matriz Nº2 Análisis'!B16)</f>
        <v/>
      </c>
      <c r="C16" s="132" t="str">
        <f>IFERROR(IF(A16&lt;1,'Matriz Nº1 Identificación'!B16,'Matriz Nº2 Análisis'!E16)," ")</f>
        <v/>
      </c>
      <c r="D16" s="132" t="str">
        <f>IF(A16&lt;1,'Matriz Nº1 Identificación'!B16,'Matriz Nº2 Análisis'!I16)</f>
        <v/>
      </c>
      <c r="E16" s="149"/>
      <c r="F16" s="150"/>
      <c r="G16" s="150"/>
      <c r="H16" s="150"/>
      <c r="I16" s="184" t="str">
        <f>IFERROR(VLOOKUP(D16,'Tabla 12'!$B$4:$E$6,3,FALSE)," ")</f>
        <v xml:space="preserve"> </v>
      </c>
      <c r="J16" s="185" t="str">
        <f>IFERROR(VLOOKUP(I16,'Tabla 12'!$D$4:$E$6,2,FALSE)," ")</f>
        <v xml:space="preserve"> </v>
      </c>
      <c r="K16" s="3"/>
      <c r="O16" s="3"/>
      <c r="P16" s="522"/>
      <c r="Q16" s="133" t="s">
        <v>914</v>
      </c>
      <c r="R16" s="134">
        <f t="shared" si="0"/>
        <v>0</v>
      </c>
      <c r="S16" s="134">
        <f t="shared" si="0"/>
        <v>0</v>
      </c>
      <c r="T16" s="134"/>
      <c r="U16" s="3"/>
      <c r="V16" s="3"/>
      <c r="W16" s="513"/>
      <c r="X16" s="133" t="s">
        <v>914</v>
      </c>
      <c r="Y16" s="134">
        <f t="shared" si="1"/>
        <v>0</v>
      </c>
      <c r="Z16" s="134">
        <f t="shared" si="1"/>
        <v>0</v>
      </c>
      <c r="AA16" s="134"/>
      <c r="AB16" s="3"/>
      <c r="AC16" s="3"/>
      <c r="AD16" s="3"/>
      <c r="AE16" s="3"/>
      <c r="AF16" s="3"/>
      <c r="AG16" s="3"/>
    </row>
    <row r="17" spans="1:33" ht="39.9" customHeight="1" thickBot="1" x14ac:dyDescent="0.4">
      <c r="A17" s="181" t="str">
        <f>'Matriz Nº1 Identificación'!A17</f>
        <v xml:space="preserve">Objetivo Estratégico: </v>
      </c>
      <c r="B17" s="477" t="str">
        <f>+'Matriz Nº1 Identificación'!B17:H17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 s="478"/>
      <c r="D17" s="478"/>
      <c r="E17" s="478"/>
      <c r="F17" s="478"/>
      <c r="G17" s="478"/>
      <c r="H17" s="478"/>
      <c r="I17" s="478"/>
      <c r="J17" s="478"/>
      <c r="P17" s="522"/>
      <c r="Q17" s="133" t="s">
        <v>915</v>
      </c>
      <c r="R17" s="134">
        <f t="shared" si="0"/>
        <v>0</v>
      </c>
      <c r="S17" s="134">
        <f t="shared" si="0"/>
        <v>0</v>
      </c>
      <c r="T17" s="135"/>
      <c r="W17" s="513"/>
      <c r="X17" s="133" t="s">
        <v>915</v>
      </c>
      <c r="Y17" s="134">
        <f t="shared" si="1"/>
        <v>0</v>
      </c>
      <c r="Z17" s="134">
        <f t="shared" si="1"/>
        <v>0</v>
      </c>
      <c r="AA17" s="135"/>
    </row>
    <row r="18" spans="1:33" ht="39.9" customHeight="1" x14ac:dyDescent="0.35">
      <c r="A18" s="182" t="str">
        <f>'Matriz Nº1 Identificación'!A18</f>
        <v>Objetivo táctico</v>
      </c>
      <c r="B18" s="297" t="str">
        <f>+'Matriz Nº1 Identificación'!B18:H18</f>
        <v>2. Cumplimiento del derecho de circulación.</v>
      </c>
      <c r="C18" s="298"/>
      <c r="D18" s="298"/>
      <c r="E18" s="298"/>
      <c r="F18" s="299"/>
      <c r="G18" s="299"/>
      <c r="H18" s="299"/>
      <c r="I18" s="299"/>
      <c r="J18" s="300"/>
      <c r="L18" s="3"/>
      <c r="M18" s="3"/>
      <c r="P18" s="522"/>
      <c r="Q18" s="133" t="s">
        <v>916</v>
      </c>
      <c r="R18" s="134">
        <f t="shared" si="0"/>
        <v>0</v>
      </c>
      <c r="S18" s="134">
        <f t="shared" si="0"/>
        <v>0</v>
      </c>
      <c r="T18" s="135"/>
      <c r="W18" s="513"/>
      <c r="X18" s="133" t="s">
        <v>916</v>
      </c>
      <c r="Y18" s="134">
        <f t="shared" si="1"/>
        <v>0</v>
      </c>
      <c r="Z18" s="134">
        <f t="shared" si="1"/>
        <v>0</v>
      </c>
      <c r="AA18" s="135"/>
    </row>
    <row r="19" spans="1:33" ht="36.75" customHeight="1" x14ac:dyDescent="0.35">
      <c r="A19" s="120" t="str">
        <f>'Matriz Nº2 Análisis'!A19</f>
        <v>2. 1</v>
      </c>
      <c r="B19" s="132" t="str">
        <f>IF(A19&lt;1,'Matriz Nº1 Identificación'!F19,'Matriz Nº2 Análisis'!B19)</f>
        <v>R014 Información</v>
      </c>
      <c r="C19" s="132" t="str">
        <f>IFERROR(IF(A19&lt;1,'Matriz Nº1 Identificación'!B19,'Matriz Nº2 Análisis'!E19)," ")</f>
        <v>MEDIO</v>
      </c>
      <c r="D19" s="132" t="str">
        <f>IF(A19&lt;1,'Matriz Nº1 Identificación'!B19,'Matriz Nº2 Análisis'!I19)</f>
        <v>BAJO</v>
      </c>
      <c r="E19" s="149" t="s">
        <v>951</v>
      </c>
      <c r="F19" s="150" t="s">
        <v>950</v>
      </c>
      <c r="G19" s="150" t="s">
        <v>1038</v>
      </c>
      <c r="H19" s="150" t="s">
        <v>1034</v>
      </c>
      <c r="I19" s="184" t="str">
        <f>IFERROR(VLOOKUP(D19,'Tabla 12'!$B$4:$E$6,3,FALSE)," ")</f>
        <v>ACEPTABLE</v>
      </c>
      <c r="J19" s="185" t="str">
        <f>IFERROR(VLOOKUP(I19,'Tabla 12'!$D$4:$E$6,2,FALSE)," ")</f>
        <v>NO ADMINISTRAR</v>
      </c>
      <c r="K19" s="3"/>
      <c r="L19" s="3"/>
      <c r="M19" s="3"/>
      <c r="N19" s="3"/>
      <c r="O19" s="3"/>
      <c r="P19" s="522"/>
      <c r="Q19" s="133" t="s">
        <v>917</v>
      </c>
      <c r="R19" s="134">
        <f t="shared" si="0"/>
        <v>0</v>
      </c>
      <c r="S19" s="134">
        <f t="shared" si="0"/>
        <v>0</v>
      </c>
      <c r="T19" s="134"/>
      <c r="U19" s="3"/>
      <c r="V19" s="3"/>
      <c r="W19" s="513"/>
      <c r="X19" s="133" t="s">
        <v>917</v>
      </c>
      <c r="Y19" s="134">
        <f t="shared" si="1"/>
        <v>0</v>
      </c>
      <c r="Z19" s="134">
        <f t="shared" si="1"/>
        <v>0</v>
      </c>
      <c r="AA19" s="134"/>
      <c r="AB19" s="3"/>
      <c r="AC19" s="3"/>
      <c r="AD19" s="3"/>
      <c r="AE19" s="3"/>
      <c r="AF19" s="3"/>
      <c r="AG19" s="3"/>
    </row>
    <row r="20" spans="1:33" ht="36.75" customHeight="1" x14ac:dyDescent="0.35">
      <c r="A20" s="120" t="str">
        <f>'Matriz Nº2 Análisis'!A20</f>
        <v>2. 2</v>
      </c>
      <c r="B20" s="132" t="str">
        <f>IF(A20&lt;1,'Matriz Nº1 Identificación'!F20,'Matriz Nº2 Análisis'!B20)</f>
        <v/>
      </c>
      <c r="C20" s="132" t="str">
        <f>IFERROR(IF(A20&lt;1,'Matriz Nº1 Identificación'!B20,'Matriz Nº2 Análisis'!E20)," ")</f>
        <v/>
      </c>
      <c r="D20" s="132" t="str">
        <f>IF(A20&lt;1,'Matriz Nº1 Identificación'!B20,'Matriz Nº2 Análisis'!I20)</f>
        <v/>
      </c>
      <c r="E20" s="149"/>
      <c r="F20" s="150"/>
      <c r="G20" s="150"/>
      <c r="H20" s="150"/>
      <c r="I20" s="184" t="str">
        <f>IFERROR(VLOOKUP(D20,'Tabla 12'!$B$4:$E$6,3,FALSE)," ")</f>
        <v xml:space="preserve"> </v>
      </c>
      <c r="J20" s="185" t="str">
        <f>IFERROR(VLOOKUP(I20,'Tabla 12'!$D$4:$E$6,2,FALSE)," ")</f>
        <v xml:space="preserve"> </v>
      </c>
      <c r="K20" s="3"/>
      <c r="L20" s="3"/>
      <c r="M20" s="3"/>
      <c r="N20" s="3"/>
      <c r="O20" s="3"/>
      <c r="P20" s="522"/>
      <c r="Q20" s="133" t="s">
        <v>918</v>
      </c>
      <c r="R20" s="134">
        <f t="shared" si="0"/>
        <v>0</v>
      </c>
      <c r="S20" s="134">
        <f t="shared" si="0"/>
        <v>0</v>
      </c>
      <c r="T20" s="134"/>
      <c r="U20" s="3"/>
      <c r="V20" s="3"/>
      <c r="W20" s="513"/>
      <c r="X20" s="133" t="s">
        <v>918</v>
      </c>
      <c r="Y20" s="134">
        <f t="shared" si="1"/>
        <v>0</v>
      </c>
      <c r="Z20" s="134">
        <f t="shared" si="1"/>
        <v>0</v>
      </c>
      <c r="AA20" s="134"/>
      <c r="AB20" s="3"/>
      <c r="AC20" s="3"/>
      <c r="AD20" s="3"/>
      <c r="AE20" s="3"/>
      <c r="AF20" s="3"/>
      <c r="AG20" s="3"/>
    </row>
    <row r="21" spans="1:33" ht="36.75" customHeight="1" x14ac:dyDescent="0.35">
      <c r="A21" s="120" t="str">
        <f>'Matriz Nº2 Análisis'!A21</f>
        <v>2. 3</v>
      </c>
      <c r="B21" s="132" t="str">
        <f>IF(A21&lt;1,'Matriz Nº1 Identificación'!F21,'Matriz Nº2 Análisis'!B21)</f>
        <v/>
      </c>
      <c r="C21" s="132" t="str">
        <f>IFERROR(IF(A21&lt;1,'Matriz Nº1 Identificación'!B21,'Matriz Nº2 Análisis'!E21)," ")</f>
        <v/>
      </c>
      <c r="D21" s="132" t="str">
        <f>IF(A21&lt;1,'Matriz Nº1 Identificación'!B21,'Matriz Nº2 Análisis'!I21)</f>
        <v/>
      </c>
      <c r="E21" s="149"/>
      <c r="F21" s="150"/>
      <c r="G21" s="150"/>
      <c r="H21" s="150"/>
      <c r="I21" s="184" t="str">
        <f>IFERROR(VLOOKUP(D21,'Tabla 12'!$B$4:$E$6,3,FALSE)," ")</f>
        <v xml:space="preserve"> </v>
      </c>
      <c r="J21" s="185" t="str">
        <f>IFERROR(VLOOKUP(I21,'Tabla 12'!$D$4:$E$6,2,FALSE)," ")</f>
        <v xml:space="preserve"> </v>
      </c>
      <c r="K21" s="3"/>
      <c r="L21" s="3"/>
      <c r="M21" s="3"/>
      <c r="N21" s="3"/>
      <c r="O21" s="3"/>
      <c r="P21" s="522"/>
      <c r="Q21" s="133" t="s">
        <v>920</v>
      </c>
      <c r="R21" s="134">
        <f t="shared" si="0"/>
        <v>0</v>
      </c>
      <c r="S21" s="134">
        <f t="shared" si="0"/>
        <v>0</v>
      </c>
      <c r="T21" s="134"/>
      <c r="U21" s="3"/>
      <c r="V21" s="3"/>
      <c r="W21" s="513"/>
      <c r="X21" s="133" t="s">
        <v>920</v>
      </c>
      <c r="Y21" s="134">
        <f t="shared" si="1"/>
        <v>0</v>
      </c>
      <c r="Z21" s="134">
        <f t="shared" si="1"/>
        <v>0</v>
      </c>
      <c r="AA21" s="134"/>
      <c r="AB21" s="3"/>
      <c r="AC21" s="3"/>
      <c r="AD21" s="3"/>
      <c r="AE21" s="3"/>
      <c r="AF21" s="3"/>
      <c r="AG21" s="3"/>
    </row>
    <row r="22" spans="1:33" ht="36.75" customHeight="1" x14ac:dyDescent="0.35">
      <c r="A22" s="120" t="str">
        <f>'Matriz Nº2 Análisis'!A22</f>
        <v>2. 4</v>
      </c>
      <c r="B22" s="132" t="str">
        <f>IF(A22&lt;1,'Matriz Nº1 Identificación'!F22,'Matriz Nº2 Análisis'!B22)</f>
        <v/>
      </c>
      <c r="C22" s="132" t="str">
        <f>IFERROR(IF(A22&lt;1,'Matriz Nº1 Identificación'!B22,'Matriz Nº2 Análisis'!E22)," ")</f>
        <v/>
      </c>
      <c r="D22" s="132" t="str">
        <f>IF(A22&lt;1,'Matriz Nº1 Identificación'!B22,'Matriz Nº2 Análisis'!I22)</f>
        <v/>
      </c>
      <c r="E22" s="149"/>
      <c r="F22" s="150"/>
      <c r="G22" s="150"/>
      <c r="H22" s="150"/>
      <c r="I22" s="184" t="str">
        <f>IFERROR(VLOOKUP(D22,'Tabla 12'!$B$4:$E$6,3,FALSE)," ")</f>
        <v xml:space="preserve"> </v>
      </c>
      <c r="J22" s="185" t="str">
        <f>IFERROR(VLOOKUP(I22,'Tabla 12'!$D$4:$E$6,2,FALSE)," ")</f>
        <v xml:space="preserve"> </v>
      </c>
      <c r="K22" s="3"/>
      <c r="L22" s="3"/>
      <c r="M22" s="3"/>
      <c r="N22" s="3"/>
      <c r="O22" s="3"/>
      <c r="P22" s="522"/>
      <c r="Q22" s="133" t="s">
        <v>921</v>
      </c>
      <c r="R22" s="134">
        <f t="shared" si="0"/>
        <v>0</v>
      </c>
      <c r="S22" s="134">
        <f t="shared" si="0"/>
        <v>0</v>
      </c>
      <c r="T22" s="134"/>
      <c r="U22" s="3"/>
      <c r="V22" s="3"/>
      <c r="W22" s="513"/>
      <c r="X22" s="133" t="s">
        <v>921</v>
      </c>
      <c r="Y22" s="134">
        <f t="shared" si="1"/>
        <v>0</v>
      </c>
      <c r="Z22" s="134">
        <f t="shared" si="1"/>
        <v>0</v>
      </c>
      <c r="AA22" s="134"/>
      <c r="AB22" s="3"/>
      <c r="AC22" s="3"/>
      <c r="AD22" s="3"/>
      <c r="AE22" s="3"/>
      <c r="AF22" s="3"/>
      <c r="AG22" s="3"/>
    </row>
    <row r="23" spans="1:33" ht="36.75" customHeight="1" x14ac:dyDescent="0.35">
      <c r="A23" s="120" t="str">
        <f>'Matriz Nº2 Análisis'!A23</f>
        <v>2. 5</v>
      </c>
      <c r="B23" s="132" t="str">
        <f>IF(A23&lt;1,'Matriz Nº1 Identificación'!F23,'Matriz Nº2 Análisis'!B23)</f>
        <v/>
      </c>
      <c r="C23" s="132" t="str">
        <f>IFERROR(IF(A23&lt;1,'Matriz Nº1 Identificación'!B23,'Matriz Nº2 Análisis'!E23)," ")</f>
        <v/>
      </c>
      <c r="D23" s="132" t="str">
        <f>IF(A23&lt;1,'Matriz Nº1 Identificación'!B23,'Matriz Nº2 Análisis'!I23)</f>
        <v/>
      </c>
      <c r="E23" s="149"/>
      <c r="F23" s="150"/>
      <c r="G23" s="150"/>
      <c r="H23" s="150"/>
      <c r="I23" s="184" t="str">
        <f>IFERROR(VLOOKUP(D23,'Tabla 12'!$B$4:$E$6,3,FALSE)," ")</f>
        <v xml:space="preserve"> </v>
      </c>
      <c r="J23" s="185" t="str">
        <f>IFERROR(VLOOKUP(I23,'Tabla 12'!$D$4:$E$6,2,FALSE)," ")</f>
        <v xml:space="preserve"> </v>
      </c>
      <c r="K23" s="3"/>
      <c r="L23" s="3"/>
      <c r="M23" s="3"/>
      <c r="N23" s="3"/>
      <c r="O23" s="3"/>
      <c r="P23" s="522"/>
      <c r="Q23" s="133" t="s">
        <v>922</v>
      </c>
      <c r="R23" s="134">
        <f t="shared" si="0"/>
        <v>0</v>
      </c>
      <c r="S23" s="134">
        <f t="shared" si="0"/>
        <v>0</v>
      </c>
      <c r="T23" s="134"/>
      <c r="U23" s="3"/>
      <c r="V23" s="3"/>
      <c r="W23" s="513"/>
      <c r="X23" s="133" t="s">
        <v>922</v>
      </c>
      <c r="Y23" s="134">
        <f t="shared" si="1"/>
        <v>0</v>
      </c>
      <c r="Z23" s="134">
        <f t="shared" si="1"/>
        <v>0</v>
      </c>
      <c r="AA23" s="134"/>
      <c r="AB23" s="3"/>
      <c r="AC23" s="3"/>
      <c r="AD23" s="3"/>
      <c r="AE23" s="3"/>
      <c r="AF23" s="3"/>
      <c r="AG23" s="3"/>
    </row>
    <row r="24" spans="1:33" ht="36.75" customHeight="1" x14ac:dyDescent="0.35">
      <c r="A24" s="120" t="str">
        <f>'Matriz Nº2 Análisis'!A24</f>
        <v>2. 6</v>
      </c>
      <c r="B24" s="132" t="str">
        <f>IF(A24&lt;1,'Matriz Nº1 Identificación'!F24,'Matriz Nº2 Análisis'!B24)</f>
        <v/>
      </c>
      <c r="C24" s="132" t="str">
        <f>IFERROR(IF(A24&lt;1,'Matriz Nº1 Identificación'!B24,'Matriz Nº2 Análisis'!E24)," ")</f>
        <v/>
      </c>
      <c r="D24" s="132" t="str">
        <f>IF(A24&lt;1,'Matriz Nº1 Identificación'!B24,'Matriz Nº2 Análisis'!I24)</f>
        <v/>
      </c>
      <c r="E24" s="149"/>
      <c r="F24" s="150"/>
      <c r="G24" s="150"/>
      <c r="H24" s="150"/>
      <c r="I24" s="184" t="str">
        <f>IFERROR(VLOOKUP(D24,'Tabla 12'!$B$4:$E$6,3,FALSE)," ")</f>
        <v xml:space="preserve"> </v>
      </c>
      <c r="J24" s="185" t="str">
        <f>IFERROR(VLOOKUP(I24,'Tabla 12'!$D$4:$E$6,2,FALSE)," ")</f>
        <v xml:space="preserve"> </v>
      </c>
      <c r="K24" s="3"/>
      <c r="L24" s="3"/>
      <c r="M24" s="3"/>
      <c r="N24" s="3"/>
      <c r="O24" s="3"/>
      <c r="P24" s="523"/>
      <c r="Q24" s="133" t="s">
        <v>923</v>
      </c>
      <c r="R24" s="134">
        <f t="shared" si="0"/>
        <v>0</v>
      </c>
      <c r="S24" s="134">
        <f t="shared" si="0"/>
        <v>0</v>
      </c>
      <c r="T24" s="134"/>
      <c r="U24" s="3"/>
      <c r="V24" s="3"/>
      <c r="W24" s="514"/>
      <c r="X24" s="133" t="s">
        <v>923</v>
      </c>
      <c r="Y24" s="134">
        <f t="shared" si="1"/>
        <v>0</v>
      </c>
      <c r="Z24" s="134">
        <f t="shared" si="1"/>
        <v>0</v>
      </c>
      <c r="AA24" s="134"/>
      <c r="AB24" s="3"/>
      <c r="AC24" s="3"/>
      <c r="AD24" s="3"/>
      <c r="AE24" s="3"/>
      <c r="AF24" s="3"/>
      <c r="AG24" s="3"/>
    </row>
    <row r="25" spans="1:33" ht="36.75" customHeight="1" thickBot="1" x14ac:dyDescent="0.4">
      <c r="A25" s="120" t="str">
        <f>'Matriz Nº2 Análisis'!A25</f>
        <v>2. 7</v>
      </c>
      <c r="B25" s="132" t="str">
        <f>IF(A25&lt;1,'Matriz Nº1 Identificación'!F25,'Matriz Nº2 Análisis'!B25)</f>
        <v/>
      </c>
      <c r="C25" s="132" t="str">
        <f>IFERROR(IF(A25&lt;1,'Matriz Nº1 Identificación'!B25,'Matriz Nº2 Análisis'!E25)," ")</f>
        <v/>
      </c>
      <c r="D25" s="132" t="str">
        <f>IF(A25&lt;1,'Matriz Nº1 Identificación'!B25,'Matriz Nº2 Análisis'!I25)</f>
        <v/>
      </c>
      <c r="E25" s="149"/>
      <c r="F25" s="150"/>
      <c r="G25" s="150"/>
      <c r="H25" s="150"/>
      <c r="I25" s="184" t="str">
        <f>IFERROR(VLOOKUP(D25,'Tabla 12'!$B$4:$E$6,3,FALSE)," ")</f>
        <v xml:space="preserve"> </v>
      </c>
      <c r="J25" s="185" t="str">
        <f>IFERROR(VLOOKUP(I25,'Tabla 12'!$D$4:$E$6,2,FALSE)," ")</f>
        <v xml:space="preserve"> </v>
      </c>
      <c r="K25" s="3"/>
      <c r="N25" s="3"/>
      <c r="O25" s="3"/>
      <c r="P25" s="3"/>
      <c r="Q25" s="2"/>
      <c r="R25" s="134">
        <f>SUM(R10:R24)</f>
        <v>2</v>
      </c>
      <c r="S25" s="134">
        <f>SUM(S10:S24)</f>
        <v>0</v>
      </c>
      <c r="T25" s="134">
        <f>R25+S25</f>
        <v>2</v>
      </c>
      <c r="U25" s="3"/>
      <c r="V25" s="3"/>
      <c r="W25" s="3"/>
      <c r="X25" s="3"/>
      <c r="Y25" s="134">
        <f>SUM(Y10:Y24)</f>
        <v>2</v>
      </c>
      <c r="Z25" s="134">
        <f>SUM(Z10:Z24)</f>
        <v>0</v>
      </c>
      <c r="AA25" s="134">
        <f>Y25+Z25</f>
        <v>2</v>
      </c>
    </row>
    <row r="26" spans="1:33" ht="39.9" customHeight="1" thickBot="1" x14ac:dyDescent="0.4">
      <c r="A26" s="181" t="str">
        <f>'Matriz Nº1 Identificación'!A26</f>
        <v xml:space="preserve">Objetivo Estratégico: </v>
      </c>
      <c r="B26" s="477" t="str">
        <f>+'Matriz Nº1 Identificación'!B26:H26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 s="478"/>
      <c r="D26" s="478"/>
      <c r="E26" s="478"/>
      <c r="F26" s="478"/>
      <c r="G26" s="478"/>
      <c r="H26" s="478"/>
      <c r="I26" s="478"/>
      <c r="J26" s="478"/>
    </row>
    <row r="27" spans="1:33" ht="39.9" customHeight="1" x14ac:dyDescent="0.35">
      <c r="A27" s="182" t="str">
        <f>'Matriz Nº1 Identificación'!A27</f>
        <v>Objetivo táctico</v>
      </c>
      <c r="B27" s="297" t="str">
        <f>+'Matriz Nº1 Identificación'!B27:H27</f>
        <v>3. Velar por el adecuado Ingreso(entrada), Registro, Almacenamiento, Control y Distribución de los insumos (salida)</v>
      </c>
      <c r="C27" s="298"/>
      <c r="D27" s="298"/>
      <c r="E27" s="298"/>
      <c r="F27" s="299"/>
      <c r="G27" s="299"/>
      <c r="H27" s="299"/>
      <c r="I27" s="299"/>
      <c r="J27" s="300"/>
      <c r="L27" s="3"/>
      <c r="M27" s="3"/>
      <c r="P27" s="126" t="s">
        <v>1003</v>
      </c>
      <c r="Q27" s="117" t="e">
        <f>COUNTIF($B$8:$B$1087, P28)</f>
        <v>#VALUE!</v>
      </c>
      <c r="R27" s="130" t="s">
        <v>1004</v>
      </c>
      <c r="S27" s="130" t="s">
        <v>1005</v>
      </c>
      <c r="T27" s="126" t="s">
        <v>1006</v>
      </c>
      <c r="W27" s="126" t="s">
        <v>1003</v>
      </c>
      <c r="X27">
        <f>COUNTIF($B$8:$B$1087, "1. Lograr una estructura orgánica robusta que visualice la razón de ser de la institución")</f>
        <v>0</v>
      </c>
      <c r="Y27" s="131" t="s">
        <v>1004</v>
      </c>
      <c r="Z27" s="131" t="s">
        <v>1005</v>
      </c>
      <c r="AA27" s="126" t="s">
        <v>1006</v>
      </c>
    </row>
    <row r="28" spans="1:33" ht="36.75" customHeight="1" x14ac:dyDescent="0.35">
      <c r="A28" s="120" t="str">
        <f>'Matriz Nº2 Análisis'!A28</f>
        <v>3. 1</v>
      </c>
      <c r="B28" s="132" t="str">
        <f>IF(A28&lt;1,'Matriz Nº1 Identificación'!F28,'Matriz Nº2 Análisis'!B28)</f>
        <v>R003 Operativo</v>
      </c>
      <c r="C28" s="132" t="str">
        <f>IFERROR(IF(A28&lt;1,'Matriz Nº1 Identificación'!B28,'Matriz Nº2 Análisis'!E28)," ")</f>
        <v>ALTO</v>
      </c>
      <c r="D28" s="132" t="str">
        <f>IF(A28&lt;1,'Matriz Nº1 Identificación'!B28,'Matriz Nº2 Análisis'!I28)</f>
        <v>BAJO</v>
      </c>
      <c r="E28" s="149" t="s">
        <v>950</v>
      </c>
      <c r="F28" s="150" t="s">
        <v>950</v>
      </c>
      <c r="G28" s="150" t="s">
        <v>1038</v>
      </c>
      <c r="H28" s="150" t="s">
        <v>1028</v>
      </c>
      <c r="I28" s="184" t="str">
        <f>IFERROR(VLOOKUP(D28,'Tabla 12'!$B$4:$E$6,3,FALSE)," ")</f>
        <v>ACEPTABLE</v>
      </c>
      <c r="J28" s="185" t="str">
        <f>IFERROR(VLOOKUP(I28,'Tabla 12'!$D$4:$E$6,2,FALSE)," ")</f>
        <v>NO ADMINISTRAR</v>
      </c>
      <c r="K28" s="3"/>
      <c r="L28" s="3"/>
      <c r="M28" s="3"/>
      <c r="N28" s="3"/>
      <c r="O28" s="3"/>
      <c r="P28" s="512" t="str">
        <f>'Datos Validaciones PAO'!A3</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Q28" s="133" t="s">
        <v>896</v>
      </c>
      <c r="R28" s="134">
        <f>+COUNTIFS($B$10:$B$1087,$Q28,$J$10:$J$1087,R$9)</f>
        <v>0</v>
      </c>
      <c r="S28" s="134">
        <f>+COUNTIFS($B$10:$B$1087,$Q28,$J$10:$J$1087,S$9)</f>
        <v>0</v>
      </c>
      <c r="T28" s="134"/>
      <c r="U28" s="3"/>
      <c r="V28" s="3"/>
      <c r="W28" s="512" t="str">
        <f>'Datos Validaciones PAO'!A8</f>
        <v/>
      </c>
      <c r="X28" s="133" t="s">
        <v>896</v>
      </c>
      <c r="Y28" s="134">
        <f>+COUNTIFS($B$10:$B$1087,$Q28,$J$10:$J$1087,Y$9)</f>
        <v>0</v>
      </c>
      <c r="Z28" s="134">
        <f>+COUNTIFS($B$10:$B$1087,$Q28,$J$10:$J$1087,Z$9)</f>
        <v>0</v>
      </c>
      <c r="AA28" s="134"/>
    </row>
    <row r="29" spans="1:33" ht="36.75" customHeight="1" x14ac:dyDescent="0.35">
      <c r="A29" s="120" t="str">
        <f>'Matriz Nº2 Análisis'!A29</f>
        <v>3. 2</v>
      </c>
      <c r="B29" s="132" t="str">
        <f>IF(A29&lt;1,'Matriz Nº1 Identificación'!F29,'Matriz Nº2 Análisis'!B29)</f>
        <v/>
      </c>
      <c r="C29" s="132" t="str">
        <f>IFERROR(IF(A29&lt;1,'Matriz Nº1 Identificación'!B29,'Matriz Nº2 Análisis'!E29)," ")</f>
        <v/>
      </c>
      <c r="D29" s="132" t="str">
        <f>IF(A29&lt;1,'Matriz Nº1 Identificación'!B29,'Matriz Nº2 Análisis'!I29)</f>
        <v/>
      </c>
      <c r="E29" s="149"/>
      <c r="F29" s="150"/>
      <c r="G29" s="150"/>
      <c r="H29" s="150"/>
      <c r="I29" s="184" t="str">
        <f>IFERROR(VLOOKUP(D29,'Tabla 12'!$B$4:$E$6,3,FALSE)," ")</f>
        <v xml:space="preserve"> </v>
      </c>
      <c r="J29" s="185" t="str">
        <f>IFERROR(VLOOKUP(I29,'Tabla 12'!$D$4:$E$6,2,FALSE)," ")</f>
        <v xml:space="preserve"> </v>
      </c>
      <c r="K29" s="3"/>
      <c r="L29" s="3"/>
      <c r="M29" s="3"/>
      <c r="N29" s="3"/>
      <c r="O29" s="3"/>
      <c r="P29" s="513"/>
      <c r="Q29" s="133" t="s">
        <v>900</v>
      </c>
      <c r="R29" s="134">
        <f t="shared" ref="R29:S42" si="2">+COUNTIFS($B$10:$B$1087,$Q29,$J$10:$J$1087,R$9)</f>
        <v>0</v>
      </c>
      <c r="S29" s="134">
        <f t="shared" si="2"/>
        <v>0</v>
      </c>
      <c r="T29" s="134"/>
      <c r="U29" s="3"/>
      <c r="V29" s="3"/>
      <c r="W29" s="513"/>
      <c r="X29" s="133" t="s">
        <v>900</v>
      </c>
      <c r="Y29" s="134">
        <f t="shared" ref="Y29:Z42" si="3">+COUNTIFS($B$10:$B$1087,$Q29,$J$10:$J$1087,Y$9)</f>
        <v>0</v>
      </c>
      <c r="Z29" s="134">
        <f t="shared" si="3"/>
        <v>0</v>
      </c>
      <c r="AA29" s="134"/>
    </row>
    <row r="30" spans="1:33" ht="36.75" customHeight="1" x14ac:dyDescent="0.35">
      <c r="A30" s="120" t="str">
        <f>'Matriz Nº2 Análisis'!A30</f>
        <v>3. 3</v>
      </c>
      <c r="B30" s="132" t="str">
        <f>IF(A30&lt;1,'Matriz Nº1 Identificación'!F30,'Matriz Nº2 Análisis'!B30)</f>
        <v/>
      </c>
      <c r="C30" s="132" t="str">
        <f>IFERROR(IF(A30&lt;1,'Matriz Nº1 Identificación'!B30,'Matriz Nº2 Análisis'!E30)," ")</f>
        <v/>
      </c>
      <c r="D30" s="132" t="str">
        <f>IF(A30&lt;1,'Matriz Nº1 Identificación'!B30,'Matriz Nº2 Análisis'!I30)</f>
        <v/>
      </c>
      <c r="E30" s="149"/>
      <c r="F30" s="150"/>
      <c r="G30" s="150"/>
      <c r="H30" s="150"/>
      <c r="I30" s="184" t="str">
        <f>IFERROR(VLOOKUP(D30,'Tabla 12'!$B$4:$E$6,3,FALSE)," ")</f>
        <v xml:space="preserve"> </v>
      </c>
      <c r="J30" s="185" t="str">
        <f>IFERROR(VLOOKUP(I30,'Tabla 12'!$D$4:$E$6,2,FALSE)," ")</f>
        <v xml:space="preserve"> </v>
      </c>
      <c r="K30" s="3"/>
      <c r="L30" s="3"/>
      <c r="M30" s="3"/>
      <c r="N30" s="3"/>
      <c r="O30" s="3"/>
      <c r="P30" s="513"/>
      <c r="Q30" s="133" t="s">
        <v>905</v>
      </c>
      <c r="R30" s="134">
        <f t="shared" si="2"/>
        <v>1</v>
      </c>
      <c r="S30" s="134">
        <f t="shared" si="2"/>
        <v>0</v>
      </c>
      <c r="T30" s="134"/>
      <c r="U30" s="3"/>
      <c r="V30" s="3"/>
      <c r="W30" s="513"/>
      <c r="X30" s="133" t="s">
        <v>905</v>
      </c>
      <c r="Y30" s="134">
        <f t="shared" si="3"/>
        <v>1</v>
      </c>
      <c r="Z30" s="134">
        <f t="shared" si="3"/>
        <v>0</v>
      </c>
      <c r="AA30" s="134"/>
    </row>
    <row r="31" spans="1:33" ht="36.75" customHeight="1" x14ac:dyDescent="0.35">
      <c r="A31" s="120" t="str">
        <f>'Matriz Nº2 Análisis'!A31</f>
        <v>3. 4</v>
      </c>
      <c r="B31" s="132" t="str">
        <f>IF(A31&lt;1,'Matriz Nº1 Identificación'!F31,'Matriz Nº2 Análisis'!B31)</f>
        <v/>
      </c>
      <c r="C31" s="132" t="str">
        <f>IFERROR(IF(A31&lt;1,'Matriz Nº1 Identificación'!B31,'Matriz Nº2 Análisis'!E31)," ")</f>
        <v/>
      </c>
      <c r="D31" s="132" t="str">
        <f>IF(A31&lt;1,'Matriz Nº1 Identificación'!B31,'Matriz Nº2 Análisis'!I31)</f>
        <v/>
      </c>
      <c r="E31" s="149"/>
      <c r="F31" s="150"/>
      <c r="G31" s="150"/>
      <c r="H31" s="150"/>
      <c r="I31" s="184" t="str">
        <f>IFERROR(VLOOKUP(D31,'Tabla 12'!$B$4:$E$6,3,FALSE)," ")</f>
        <v xml:space="preserve"> </v>
      </c>
      <c r="J31" s="185" t="str">
        <f>IFERROR(VLOOKUP(I31,'Tabla 12'!$D$4:$E$6,2,FALSE)," ")</f>
        <v xml:space="preserve"> </v>
      </c>
      <c r="K31" s="3"/>
      <c r="L31" s="3"/>
      <c r="M31" s="3"/>
      <c r="N31" s="3"/>
      <c r="O31" s="3"/>
      <c r="P31" s="513"/>
      <c r="Q31" s="133" t="s">
        <v>909</v>
      </c>
      <c r="R31" s="134">
        <f t="shared" si="2"/>
        <v>0</v>
      </c>
      <c r="S31" s="134">
        <f t="shared" si="2"/>
        <v>0</v>
      </c>
      <c r="T31" s="134"/>
      <c r="U31" s="3"/>
      <c r="V31" s="3"/>
      <c r="W31" s="513"/>
      <c r="X31" s="133" t="s">
        <v>909</v>
      </c>
      <c r="Y31" s="134">
        <f t="shared" si="3"/>
        <v>0</v>
      </c>
      <c r="Z31" s="134">
        <f t="shared" si="3"/>
        <v>0</v>
      </c>
      <c r="AA31" s="134"/>
    </row>
    <row r="32" spans="1:33" ht="36.75" customHeight="1" x14ac:dyDescent="0.35">
      <c r="A32" s="120" t="str">
        <f>'Matriz Nº2 Análisis'!A32</f>
        <v>3. 5</v>
      </c>
      <c r="B32" s="132" t="str">
        <f>IF(A32&lt;1,'Matriz Nº1 Identificación'!F32,'Matriz Nº2 Análisis'!B32)</f>
        <v/>
      </c>
      <c r="C32" s="132" t="str">
        <f>IFERROR(IF(A32&lt;1,'Matriz Nº1 Identificación'!B32,'Matriz Nº2 Análisis'!E32)," ")</f>
        <v/>
      </c>
      <c r="D32" s="132" t="str">
        <f>IF(A32&lt;1,'Matriz Nº1 Identificación'!B32,'Matriz Nº2 Análisis'!I32)</f>
        <v/>
      </c>
      <c r="E32" s="149"/>
      <c r="F32" s="150"/>
      <c r="G32" s="150"/>
      <c r="H32" s="150"/>
      <c r="I32" s="184" t="str">
        <f>IFERROR(VLOOKUP(D32,'Tabla 12'!$B$4:$E$6,3,FALSE)," ")</f>
        <v xml:space="preserve"> </v>
      </c>
      <c r="J32" s="185" t="str">
        <f>IFERROR(VLOOKUP(I32,'Tabla 12'!$D$4:$E$6,2,FALSE)," ")</f>
        <v xml:space="preserve"> </v>
      </c>
      <c r="K32" s="3"/>
      <c r="L32" s="3"/>
      <c r="M32" s="3"/>
      <c r="N32" s="3"/>
      <c r="O32" s="3"/>
      <c r="P32" s="513"/>
      <c r="Q32" s="133" t="s">
        <v>911</v>
      </c>
      <c r="R32" s="134">
        <f t="shared" si="2"/>
        <v>0</v>
      </c>
      <c r="S32" s="134">
        <f t="shared" si="2"/>
        <v>0</v>
      </c>
      <c r="T32" s="134"/>
      <c r="U32" s="3"/>
      <c r="V32" s="3"/>
      <c r="W32" s="513"/>
      <c r="X32" s="133" t="s">
        <v>911</v>
      </c>
      <c r="Y32" s="134">
        <f t="shared" si="3"/>
        <v>0</v>
      </c>
      <c r="Z32" s="134">
        <f t="shared" si="3"/>
        <v>0</v>
      </c>
      <c r="AA32" s="134"/>
    </row>
    <row r="33" spans="1:27" ht="36.75" customHeight="1" x14ac:dyDescent="0.35">
      <c r="A33" s="120" t="str">
        <f>'Matriz Nº2 Análisis'!A33</f>
        <v>3. 6</v>
      </c>
      <c r="B33" s="132" t="str">
        <f>IF(A33&lt;1,'Matriz Nº1 Identificación'!F33,'Matriz Nº2 Análisis'!B33)</f>
        <v/>
      </c>
      <c r="C33" s="132" t="str">
        <f>IFERROR(IF(A33&lt;1,'Matriz Nº1 Identificación'!B33,'Matriz Nº2 Análisis'!E33)," ")</f>
        <v/>
      </c>
      <c r="D33" s="132" t="str">
        <f>IF(A33&lt;1,'Matriz Nº1 Identificación'!B33,'Matriz Nº2 Análisis'!I33)</f>
        <v/>
      </c>
      <c r="E33" s="149"/>
      <c r="F33" s="150"/>
      <c r="G33" s="150"/>
      <c r="H33" s="150"/>
      <c r="I33" s="184" t="str">
        <f>IFERROR(VLOOKUP(D33,'Tabla 12'!$B$4:$E$6,3,FALSE)," ")</f>
        <v xml:space="preserve"> </v>
      </c>
      <c r="J33" s="185" t="str">
        <f>IFERROR(VLOOKUP(I33,'Tabla 12'!$D$4:$E$6,2,FALSE)," ")</f>
        <v xml:space="preserve"> </v>
      </c>
      <c r="K33" s="3"/>
      <c r="L33" s="3"/>
      <c r="M33" s="3"/>
      <c r="N33" s="3"/>
      <c r="O33" s="3"/>
      <c r="P33" s="513"/>
      <c r="Q33" s="133" t="s">
        <v>912</v>
      </c>
      <c r="R33" s="134">
        <f t="shared" si="2"/>
        <v>1</v>
      </c>
      <c r="S33" s="134">
        <f t="shared" si="2"/>
        <v>0</v>
      </c>
      <c r="T33" s="134"/>
      <c r="U33" s="3"/>
      <c r="V33" s="3"/>
      <c r="W33" s="513"/>
      <c r="X33" s="133" t="s">
        <v>912</v>
      </c>
      <c r="Y33" s="134">
        <f t="shared" si="3"/>
        <v>1</v>
      </c>
      <c r="Z33" s="134">
        <f t="shared" si="3"/>
        <v>0</v>
      </c>
      <c r="AA33" s="134"/>
    </row>
    <row r="34" spans="1:27" ht="36.75" customHeight="1" thickBot="1" x14ac:dyDescent="0.4">
      <c r="A34" s="120" t="str">
        <f>'Matriz Nº2 Análisis'!A34</f>
        <v>3. 7</v>
      </c>
      <c r="B34" s="132" t="str">
        <f>IF(A34&lt;1,'Matriz Nº1 Identificación'!F34,'Matriz Nº2 Análisis'!B34)</f>
        <v/>
      </c>
      <c r="C34" s="132" t="str">
        <f>IFERROR(IF(A34&lt;1,'Matriz Nº1 Identificación'!B34,'Matriz Nº2 Análisis'!E34)," ")</f>
        <v/>
      </c>
      <c r="D34" s="132" t="str">
        <f>IF(A34&lt;1,'Matriz Nº1 Identificación'!B34,'Matriz Nº2 Análisis'!I34)</f>
        <v/>
      </c>
      <c r="E34" s="149"/>
      <c r="F34" s="150"/>
      <c r="G34" s="150"/>
      <c r="H34" s="150"/>
      <c r="I34" s="184" t="str">
        <f>IFERROR(VLOOKUP(D34,'Tabla 12'!$B$4:$E$6,3,FALSE)," ")</f>
        <v xml:space="preserve"> </v>
      </c>
      <c r="J34" s="185" t="str">
        <f>IFERROR(VLOOKUP(I34,'Tabla 12'!$D$4:$E$6,2,FALSE)," ")</f>
        <v xml:space="preserve"> </v>
      </c>
      <c r="K34" s="3"/>
      <c r="N34" s="3"/>
      <c r="O34" s="3"/>
      <c r="P34" s="513"/>
      <c r="Q34" s="133" t="s">
        <v>914</v>
      </c>
      <c r="R34" s="134">
        <f t="shared" si="2"/>
        <v>0</v>
      </c>
      <c r="S34" s="134">
        <f t="shared" si="2"/>
        <v>0</v>
      </c>
      <c r="T34" s="134"/>
      <c r="U34" s="3"/>
      <c r="V34" s="3"/>
      <c r="W34" s="513"/>
      <c r="X34" s="133" t="s">
        <v>914</v>
      </c>
      <c r="Y34" s="134">
        <f t="shared" si="3"/>
        <v>0</v>
      </c>
      <c r="Z34" s="134">
        <f t="shared" si="3"/>
        <v>0</v>
      </c>
      <c r="AA34" s="134"/>
    </row>
    <row r="35" spans="1:27" ht="39.9" customHeight="1" thickBot="1" x14ac:dyDescent="0.4">
      <c r="A35" s="181" t="str">
        <f>'Matriz Nº1 Identificación'!A35</f>
        <v xml:space="preserve">Objetivo Estratégico: </v>
      </c>
      <c r="B35" s="477" t="str">
        <f>+'Matriz Nº1 Identificación'!B35:H35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35" s="478"/>
      <c r="D35" s="478"/>
      <c r="E35" s="478"/>
      <c r="F35" s="478"/>
      <c r="G35" s="478"/>
      <c r="H35" s="478"/>
      <c r="I35" s="478"/>
      <c r="J35" s="478"/>
      <c r="P35" s="513"/>
      <c r="Q35" s="133" t="s">
        <v>915</v>
      </c>
      <c r="R35" s="134">
        <f t="shared" si="2"/>
        <v>0</v>
      </c>
      <c r="S35" s="134">
        <f t="shared" si="2"/>
        <v>0</v>
      </c>
      <c r="T35" s="135"/>
      <c r="W35" s="513"/>
      <c r="X35" s="133" t="s">
        <v>915</v>
      </c>
      <c r="Y35" s="134">
        <f t="shared" si="3"/>
        <v>0</v>
      </c>
      <c r="Z35" s="134">
        <f t="shared" si="3"/>
        <v>0</v>
      </c>
      <c r="AA35" s="135"/>
    </row>
    <row r="36" spans="1:27" ht="39.9" customHeight="1" x14ac:dyDescent="0.35">
      <c r="A36" s="182" t="str">
        <f>'Matriz Nº1 Identificación'!A36</f>
        <v>Objetivo táctico</v>
      </c>
      <c r="B36" s="297" t="str">
        <f>+'Matriz Nº1 Identificación'!B36:H36</f>
        <v>4. Garantizar el convivio cultural de los funcionarios de la Imprenta Nacional</v>
      </c>
      <c r="C36" s="298"/>
      <c r="D36" s="298"/>
      <c r="E36" s="298"/>
      <c r="F36" s="299"/>
      <c r="G36" s="299"/>
      <c r="H36" s="299"/>
      <c r="I36" s="299"/>
      <c r="J36" s="300"/>
      <c r="L36" s="3"/>
      <c r="M36" s="3"/>
      <c r="P36" s="513"/>
      <c r="Q36" s="133" t="s">
        <v>916</v>
      </c>
      <c r="R36" s="134">
        <f t="shared" si="2"/>
        <v>0</v>
      </c>
      <c r="S36" s="134">
        <f t="shared" si="2"/>
        <v>0</v>
      </c>
      <c r="T36" s="135"/>
      <c r="W36" s="513"/>
      <c r="X36" s="133" t="s">
        <v>916</v>
      </c>
      <c r="Y36" s="134">
        <f t="shared" si="3"/>
        <v>0</v>
      </c>
      <c r="Z36" s="134">
        <f t="shared" si="3"/>
        <v>0</v>
      </c>
      <c r="AA36" s="135"/>
    </row>
    <row r="37" spans="1:27" ht="36.75" customHeight="1" x14ac:dyDescent="0.35">
      <c r="A37" s="120" t="str">
        <f>'Matriz Nº2 Análisis'!A37</f>
        <v>4. 1</v>
      </c>
      <c r="B37" s="132" t="str">
        <f>IF(A37&lt;1,'Matriz Nº1 Identificación'!F37,'Matriz Nº2 Análisis'!B37)</f>
        <v>R013 Legal</v>
      </c>
      <c r="C37" s="132" t="str">
        <f>IFERROR(IF(A37&lt;1,'Matriz Nº1 Identificación'!B37,'Matriz Nº2 Análisis'!E37)," ")</f>
        <v>ALTO</v>
      </c>
      <c r="D37" s="132" t="str">
        <f>IF(A37&lt;1,'Matriz Nº1 Identificación'!B37,'Matriz Nº2 Análisis'!I37)</f>
        <v>BAJO</v>
      </c>
      <c r="E37" s="149" t="s">
        <v>951</v>
      </c>
      <c r="F37" s="150" t="s">
        <v>950</v>
      </c>
      <c r="G37" s="150" t="s">
        <v>1038</v>
      </c>
      <c r="H37" s="150" t="s">
        <v>1034</v>
      </c>
      <c r="I37" s="184" t="str">
        <f>IFERROR(VLOOKUP(D37,'Tabla 12'!$B$4:$E$6,3,FALSE)," ")</f>
        <v>ACEPTABLE</v>
      </c>
      <c r="J37" s="185" t="str">
        <f>IFERROR(VLOOKUP(I37,'Tabla 12'!$D$4:$E$6,2,FALSE)," ")</f>
        <v>NO ADMINISTRAR</v>
      </c>
      <c r="K37" s="3"/>
      <c r="L37" s="3"/>
      <c r="M37" s="3"/>
      <c r="N37" s="3"/>
      <c r="O37" s="3"/>
      <c r="P37" s="513"/>
      <c r="Q37" s="133" t="s">
        <v>917</v>
      </c>
      <c r="R37" s="134">
        <f t="shared" si="2"/>
        <v>0</v>
      </c>
      <c r="S37" s="134">
        <f t="shared" si="2"/>
        <v>0</v>
      </c>
      <c r="T37" s="134"/>
      <c r="U37" s="3"/>
      <c r="V37" s="3"/>
      <c r="W37" s="513"/>
      <c r="X37" s="133" t="s">
        <v>917</v>
      </c>
      <c r="Y37" s="134">
        <f t="shared" si="3"/>
        <v>0</v>
      </c>
      <c r="Z37" s="134">
        <f t="shared" si="3"/>
        <v>0</v>
      </c>
      <c r="AA37" s="134"/>
    </row>
    <row r="38" spans="1:27" ht="36.75" customHeight="1" x14ac:dyDescent="0.35">
      <c r="A38" s="120" t="str">
        <f>'Matriz Nº2 Análisis'!A38</f>
        <v>4. 2</v>
      </c>
      <c r="B38" s="132" t="str">
        <f>IF(A38&lt;1,'Matriz Nº1 Identificación'!F38,'Matriz Nº2 Análisis'!B38)</f>
        <v/>
      </c>
      <c r="C38" s="132" t="str">
        <f>IFERROR(IF(A38&lt;1,'Matriz Nº1 Identificación'!B38,'Matriz Nº2 Análisis'!E38)," ")</f>
        <v/>
      </c>
      <c r="D38" s="132" t="str">
        <f>IF(A38&lt;1,'Matriz Nº1 Identificación'!B38,'Matriz Nº2 Análisis'!I38)</f>
        <v/>
      </c>
      <c r="E38" s="149"/>
      <c r="F38" s="150"/>
      <c r="G38" s="150"/>
      <c r="H38" s="150"/>
      <c r="I38" s="184" t="str">
        <f>IFERROR(VLOOKUP(D38,'Tabla 12'!$B$4:$E$6,3,FALSE)," ")</f>
        <v xml:space="preserve"> </v>
      </c>
      <c r="J38" s="185" t="str">
        <f>IFERROR(VLOOKUP(I38,'Tabla 12'!$D$4:$E$6,2,FALSE)," ")</f>
        <v xml:space="preserve"> </v>
      </c>
      <c r="K38" s="3"/>
      <c r="L38" s="3"/>
      <c r="M38" s="3"/>
      <c r="N38" s="3"/>
      <c r="O38" s="3"/>
      <c r="P38" s="513"/>
      <c r="Q38" s="133" t="s">
        <v>918</v>
      </c>
      <c r="R38" s="134">
        <f t="shared" si="2"/>
        <v>0</v>
      </c>
      <c r="S38" s="134">
        <f t="shared" si="2"/>
        <v>0</v>
      </c>
      <c r="T38" s="134"/>
      <c r="U38" s="3"/>
      <c r="V38" s="3"/>
      <c r="W38" s="513"/>
      <c r="X38" s="133" t="s">
        <v>918</v>
      </c>
      <c r="Y38" s="134">
        <f t="shared" si="3"/>
        <v>0</v>
      </c>
      <c r="Z38" s="134">
        <f t="shared" si="3"/>
        <v>0</v>
      </c>
      <c r="AA38" s="134"/>
    </row>
    <row r="39" spans="1:27" ht="36.75" customHeight="1" x14ac:dyDescent="0.35">
      <c r="A39" s="120" t="str">
        <f>'Matriz Nº2 Análisis'!A39</f>
        <v>4. 3</v>
      </c>
      <c r="B39" s="132" t="str">
        <f>IF(A39&lt;1,'Matriz Nº1 Identificación'!F39,'Matriz Nº2 Análisis'!B39)</f>
        <v/>
      </c>
      <c r="C39" s="132" t="str">
        <f>IFERROR(IF(A39&lt;1,'Matriz Nº1 Identificación'!B39,'Matriz Nº2 Análisis'!E39)," ")</f>
        <v/>
      </c>
      <c r="D39" s="132" t="str">
        <f>IF(A39&lt;1,'Matriz Nº1 Identificación'!B39,'Matriz Nº2 Análisis'!I39)</f>
        <v/>
      </c>
      <c r="E39" s="149"/>
      <c r="F39" s="150"/>
      <c r="G39" s="150"/>
      <c r="H39" s="150"/>
      <c r="I39" s="184" t="str">
        <f>IFERROR(VLOOKUP(D39,'Tabla 12'!$B$4:$E$6,3,FALSE)," ")</f>
        <v xml:space="preserve"> </v>
      </c>
      <c r="J39" s="185" t="str">
        <f>IFERROR(VLOOKUP(I39,'Tabla 12'!$D$4:$E$6,2,FALSE)," ")</f>
        <v xml:space="preserve"> </v>
      </c>
      <c r="K39" s="3"/>
      <c r="L39" s="3"/>
      <c r="M39" s="3"/>
      <c r="N39" s="3"/>
      <c r="O39" s="3"/>
      <c r="P39" s="513"/>
      <c r="Q39" s="133" t="s">
        <v>920</v>
      </c>
      <c r="R39" s="134">
        <f t="shared" si="2"/>
        <v>0</v>
      </c>
      <c r="S39" s="134">
        <f t="shared" si="2"/>
        <v>0</v>
      </c>
      <c r="T39" s="134"/>
      <c r="U39" s="3"/>
      <c r="V39" s="3"/>
      <c r="W39" s="513"/>
      <c r="X39" s="133" t="s">
        <v>920</v>
      </c>
      <c r="Y39" s="134">
        <f t="shared" si="3"/>
        <v>0</v>
      </c>
      <c r="Z39" s="134">
        <f t="shared" si="3"/>
        <v>0</v>
      </c>
      <c r="AA39" s="134"/>
    </row>
    <row r="40" spans="1:27" ht="36.75" customHeight="1" x14ac:dyDescent="0.35">
      <c r="A40" s="120" t="str">
        <f>'Matriz Nº2 Análisis'!A40</f>
        <v>4. 4</v>
      </c>
      <c r="B40" s="132" t="str">
        <f>IF(A40&lt;1,'Matriz Nº1 Identificación'!F40,'Matriz Nº2 Análisis'!B40)</f>
        <v/>
      </c>
      <c r="C40" s="132" t="str">
        <f>IFERROR(IF(A40&lt;1,'Matriz Nº1 Identificación'!B40,'Matriz Nº2 Análisis'!E40)," ")</f>
        <v/>
      </c>
      <c r="D40" s="132" t="str">
        <f>IF(A40&lt;1,'Matriz Nº1 Identificación'!B40,'Matriz Nº2 Análisis'!I40)</f>
        <v/>
      </c>
      <c r="E40" s="149"/>
      <c r="F40" s="150"/>
      <c r="G40" s="150"/>
      <c r="H40" s="150"/>
      <c r="I40" s="184" t="str">
        <f>IFERROR(VLOOKUP(D40,'Tabla 12'!$B$4:$E$6,3,FALSE)," ")</f>
        <v xml:space="preserve"> </v>
      </c>
      <c r="J40" s="185" t="str">
        <f>IFERROR(VLOOKUP(I40,'Tabla 12'!$D$4:$E$6,2,FALSE)," ")</f>
        <v xml:space="preserve"> </v>
      </c>
      <c r="K40" s="3"/>
      <c r="L40" s="3"/>
      <c r="M40" s="3"/>
      <c r="N40" s="3"/>
      <c r="O40" s="3"/>
      <c r="P40" s="513"/>
      <c r="Q40" s="133" t="s">
        <v>921</v>
      </c>
      <c r="R40" s="134">
        <f t="shared" si="2"/>
        <v>0</v>
      </c>
      <c r="S40" s="134">
        <f t="shared" si="2"/>
        <v>0</v>
      </c>
      <c r="T40" s="134"/>
      <c r="U40" s="3"/>
      <c r="V40" s="3"/>
      <c r="W40" s="513"/>
      <c r="X40" s="133" t="s">
        <v>921</v>
      </c>
      <c r="Y40" s="134">
        <f t="shared" si="3"/>
        <v>0</v>
      </c>
      <c r="Z40" s="134">
        <f t="shared" si="3"/>
        <v>0</v>
      </c>
      <c r="AA40" s="134"/>
    </row>
    <row r="41" spans="1:27" ht="36.75" customHeight="1" x14ac:dyDescent="0.35">
      <c r="A41" s="120" t="str">
        <f>'Matriz Nº2 Análisis'!A41</f>
        <v>4. 5</v>
      </c>
      <c r="B41" s="132" t="str">
        <f>IF(A41&lt;1,'Matriz Nº1 Identificación'!F41,'Matriz Nº2 Análisis'!B41)</f>
        <v/>
      </c>
      <c r="C41" s="132" t="str">
        <f>IFERROR(IF(A41&lt;1,'Matriz Nº1 Identificación'!B41,'Matriz Nº2 Análisis'!E41)," ")</f>
        <v/>
      </c>
      <c r="D41" s="132" t="str">
        <f>IF(A41&lt;1,'Matriz Nº1 Identificación'!B41,'Matriz Nº2 Análisis'!I41)</f>
        <v/>
      </c>
      <c r="E41" s="149"/>
      <c r="F41" s="150"/>
      <c r="G41" s="150"/>
      <c r="H41" s="150"/>
      <c r="I41" s="184" t="str">
        <f>IFERROR(VLOOKUP(D41,'Tabla 12'!$B$4:$E$6,3,FALSE)," ")</f>
        <v xml:space="preserve"> </v>
      </c>
      <c r="J41" s="185" t="str">
        <f>IFERROR(VLOOKUP(I41,'Tabla 12'!$D$4:$E$6,2,FALSE)," ")</f>
        <v xml:space="preserve"> </v>
      </c>
      <c r="K41" s="3"/>
      <c r="L41" s="3"/>
      <c r="M41" s="3"/>
      <c r="N41" s="3"/>
      <c r="O41" s="3"/>
      <c r="P41" s="513"/>
      <c r="Q41" s="133" t="s">
        <v>922</v>
      </c>
      <c r="R41" s="134">
        <f t="shared" si="2"/>
        <v>0</v>
      </c>
      <c r="S41" s="134">
        <f t="shared" si="2"/>
        <v>0</v>
      </c>
      <c r="T41" s="134"/>
      <c r="U41" s="3"/>
      <c r="V41" s="3"/>
      <c r="W41" s="513"/>
      <c r="X41" s="133" t="s">
        <v>922</v>
      </c>
      <c r="Y41" s="134">
        <f t="shared" si="3"/>
        <v>0</v>
      </c>
      <c r="Z41" s="134">
        <f t="shared" si="3"/>
        <v>0</v>
      </c>
      <c r="AA41" s="134"/>
    </row>
    <row r="42" spans="1:27" ht="36.75" customHeight="1" x14ac:dyDescent="0.35">
      <c r="A42" s="120" t="str">
        <f>'Matriz Nº2 Análisis'!A42</f>
        <v>4. 6</v>
      </c>
      <c r="B42" s="132" t="str">
        <f>IF(A42&lt;1,'Matriz Nº1 Identificación'!F42,'Matriz Nº2 Análisis'!B42)</f>
        <v/>
      </c>
      <c r="C42" s="132" t="str">
        <f>IFERROR(IF(A42&lt;1,'Matriz Nº1 Identificación'!B42,'Matriz Nº2 Análisis'!E42)," ")</f>
        <v/>
      </c>
      <c r="D42" s="132" t="str">
        <f>IF(A42&lt;1,'Matriz Nº1 Identificación'!B42,'Matriz Nº2 Análisis'!I42)</f>
        <v/>
      </c>
      <c r="E42" s="149"/>
      <c r="F42" s="150"/>
      <c r="G42" s="150"/>
      <c r="H42" s="150"/>
      <c r="I42" s="184" t="str">
        <f>IFERROR(VLOOKUP(D42,'Tabla 12'!$B$4:$E$6,3,FALSE)," ")</f>
        <v xml:space="preserve"> </v>
      </c>
      <c r="J42" s="185" t="str">
        <f>IFERROR(VLOOKUP(I42,'Tabla 12'!$D$4:$E$6,2,FALSE)," ")</f>
        <v xml:space="preserve"> </v>
      </c>
      <c r="K42" s="3"/>
      <c r="L42" s="3"/>
      <c r="M42" s="3"/>
      <c r="N42" s="3"/>
      <c r="O42" s="3"/>
      <c r="P42" s="514"/>
      <c r="Q42" s="133" t="s">
        <v>923</v>
      </c>
      <c r="R42" s="134">
        <f t="shared" si="2"/>
        <v>0</v>
      </c>
      <c r="S42" s="134">
        <f t="shared" si="2"/>
        <v>0</v>
      </c>
      <c r="T42" s="134"/>
      <c r="U42" s="3"/>
      <c r="V42" s="3"/>
      <c r="W42" s="514"/>
      <c r="X42" s="133" t="s">
        <v>923</v>
      </c>
      <c r="Y42" s="134">
        <f t="shared" si="3"/>
        <v>0</v>
      </c>
      <c r="Z42" s="134">
        <f t="shared" si="3"/>
        <v>0</v>
      </c>
      <c r="AA42" s="134"/>
    </row>
    <row r="43" spans="1:27" ht="36.75" customHeight="1" thickBot="1" x14ac:dyDescent="0.4">
      <c r="A43" s="120" t="str">
        <f>'Matriz Nº2 Análisis'!A43</f>
        <v>4. 7</v>
      </c>
      <c r="B43" s="132" t="str">
        <f>IF(A43&lt;1,'Matriz Nº1 Identificación'!F43,'Matriz Nº2 Análisis'!B43)</f>
        <v/>
      </c>
      <c r="C43" s="132" t="str">
        <f>IFERROR(IF(A43&lt;1,'Matriz Nº1 Identificación'!B43,'Matriz Nº2 Análisis'!E43)," ")</f>
        <v/>
      </c>
      <c r="D43" s="132" t="str">
        <f>IF(A43&lt;1,'Matriz Nº1 Identificación'!B43,'Matriz Nº2 Análisis'!I43)</f>
        <v/>
      </c>
      <c r="E43" s="149"/>
      <c r="F43" s="150"/>
      <c r="G43" s="150"/>
      <c r="H43" s="150"/>
      <c r="I43" s="184" t="str">
        <f>IFERROR(VLOOKUP(D43,'Tabla 12'!$B$4:$E$6,3,FALSE)," ")</f>
        <v xml:space="preserve"> </v>
      </c>
      <c r="J43" s="185" t="str">
        <f>IFERROR(VLOOKUP(I43,'Tabla 12'!$D$4:$E$6,2,FALSE)," ")</f>
        <v xml:space="preserve"> </v>
      </c>
      <c r="K43" s="3"/>
      <c r="N43" s="3"/>
      <c r="O43" s="3"/>
      <c r="P43" s="3"/>
      <c r="Q43" s="2"/>
      <c r="R43" s="134">
        <f>SUM(R28:R42)</f>
        <v>2</v>
      </c>
      <c r="S43" s="134">
        <f>SUM(S28:S42)</f>
        <v>0</v>
      </c>
      <c r="T43" s="134">
        <f>R43+S43</f>
        <v>2</v>
      </c>
      <c r="U43" s="3"/>
      <c r="V43" s="3"/>
      <c r="W43" s="3"/>
      <c r="X43" s="3"/>
      <c r="Y43" s="134">
        <f>SUM(Y28:Y42)</f>
        <v>2</v>
      </c>
      <c r="Z43" s="134">
        <f>SUM(Z28:Z42)</f>
        <v>0</v>
      </c>
      <c r="AA43" s="134">
        <f>Y43+Z43</f>
        <v>2</v>
      </c>
    </row>
    <row r="44" spans="1:27" ht="39.9" customHeight="1" thickBot="1" x14ac:dyDescent="0.4">
      <c r="A44" s="181" t="str">
        <f>'Matriz Nº1 Identificación'!A44</f>
        <v xml:space="preserve">Objetivo Estratégico: </v>
      </c>
      <c r="B44" s="477" t="str">
        <f>+'Matriz Nº1 Identificación'!B44:H44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44" s="478"/>
      <c r="D44" s="478"/>
      <c r="E44" s="478"/>
      <c r="F44" s="478"/>
      <c r="G44" s="478"/>
      <c r="H44" s="478"/>
      <c r="I44" s="478"/>
      <c r="J44" s="478"/>
    </row>
    <row r="45" spans="1:27" ht="39.9" customHeight="1" x14ac:dyDescent="0.35">
      <c r="A45" s="182" t="str">
        <f>'Matriz Nº1 Identificación'!A45</f>
        <v>Objetivo táctico</v>
      </c>
      <c r="B45" s="297" t="str">
        <f>+'Matriz Nº1 Identificación'!B45:H45</f>
        <v>5. Compra de muestras de producto terminado para revisión del procesos de producción</v>
      </c>
      <c r="C45" s="298"/>
      <c r="D45" s="298"/>
      <c r="E45" s="298"/>
      <c r="F45" s="299"/>
      <c r="G45" s="299"/>
      <c r="H45" s="299"/>
      <c r="I45" s="299"/>
      <c r="J45" s="300"/>
      <c r="L45" s="3"/>
      <c r="M45" s="3"/>
      <c r="P45" s="126" t="s">
        <v>1003</v>
      </c>
      <c r="Q45" s="117">
        <f>COUNTIF($B$8:$B$1087, "1. Lograr una estructura orgánica robusta que visualice la razón de ser de la institución")</f>
        <v>0</v>
      </c>
      <c r="R45" s="130" t="s">
        <v>1004</v>
      </c>
      <c r="S45" s="130" t="s">
        <v>1005</v>
      </c>
      <c r="T45" s="126" t="s">
        <v>1006</v>
      </c>
      <c r="W45" s="126" t="s">
        <v>1003</v>
      </c>
      <c r="X45">
        <f>COUNTIF($B$8:$B$1087, "1. Lograr una estructura orgánica robusta que visualice la razón de ser de la institución")</f>
        <v>0</v>
      </c>
      <c r="Y45" s="131" t="s">
        <v>1004</v>
      </c>
      <c r="Z45" s="131" t="s">
        <v>1005</v>
      </c>
      <c r="AA45" s="126" t="s">
        <v>1006</v>
      </c>
    </row>
    <row r="46" spans="1:27" ht="36.75" customHeight="1" x14ac:dyDescent="0.35">
      <c r="A46" s="120" t="str">
        <f>'Matriz Nº2 Análisis'!A46</f>
        <v>5. 1</v>
      </c>
      <c r="B46" s="132" t="str">
        <f>IF(A46&lt;1,'Matriz Nº1 Identificación'!F46,'Matriz Nº2 Análisis'!B46)</f>
        <v>R004 Insumos</v>
      </c>
      <c r="C46" s="132" t="str">
        <f>IFERROR(IF(A46&lt;1,'Matriz Nº1 Identificación'!B46,'Matriz Nº2 Análisis'!E46)," ")</f>
        <v>ALTO</v>
      </c>
      <c r="D46" s="132" t="str">
        <f>IF(A46&lt;1,'Matriz Nº1 Identificación'!B46,'Matriz Nº2 Análisis'!I46)</f>
        <v>BAJO</v>
      </c>
      <c r="E46" s="149" t="s">
        <v>950</v>
      </c>
      <c r="F46" s="150" t="s">
        <v>950</v>
      </c>
      <c r="G46" s="150" t="s">
        <v>1038</v>
      </c>
      <c r="H46" s="150" t="s">
        <v>1028</v>
      </c>
      <c r="I46" s="184" t="str">
        <f>IFERROR(VLOOKUP(D46,'Tabla 12'!$B$4:$E$6,3,FALSE)," ")</f>
        <v>ACEPTABLE</v>
      </c>
      <c r="J46" s="185" t="str">
        <f>IFERROR(VLOOKUP(I46,'Tabla 12'!$D$4:$E$6,2,FALSE)," ")</f>
        <v>NO ADMINISTRAR</v>
      </c>
      <c r="K46" s="3"/>
      <c r="L46" s="3"/>
      <c r="M46" s="3"/>
      <c r="N46" s="3"/>
      <c r="O46" s="3"/>
      <c r="P46" s="512" t="str">
        <f>'Datos Validaciones PAO'!A4</f>
        <v>03) Realizar gestión de calidad en la Imprenta Nacional mediante la documentación, estandarización y control de los procesos.</v>
      </c>
      <c r="Q46" s="133" t="s">
        <v>896</v>
      </c>
      <c r="R46" s="134">
        <f>+COUNTIFS($B$10:$B$1087,$Q46,$J$10:$J$1087,R$9)</f>
        <v>0</v>
      </c>
      <c r="S46" s="134">
        <f>+COUNTIFS($B$10:$B$1087,$Q46,$J$10:$J$1087,S$9)</f>
        <v>0</v>
      </c>
      <c r="T46" s="134"/>
      <c r="U46" s="3"/>
      <c r="V46" s="3"/>
      <c r="W46" s="512" t="str">
        <f>'Datos Validaciones PAO'!A9</f>
        <v/>
      </c>
      <c r="X46" s="133" t="s">
        <v>896</v>
      </c>
      <c r="Y46" s="134">
        <f>+COUNTIFS($B$10:$B$1087,$Q46,$J$10:$J$1087,Y$9)</f>
        <v>0</v>
      </c>
      <c r="Z46" s="134">
        <f>+COUNTIFS($B$10:$B$1087,$Q46,$J$10:$J$1087,Z$9)</f>
        <v>0</v>
      </c>
      <c r="AA46" s="134"/>
    </row>
    <row r="47" spans="1:27" ht="36.75" customHeight="1" x14ac:dyDescent="0.35">
      <c r="A47" s="120" t="str">
        <f>'Matriz Nº2 Análisis'!A47</f>
        <v>5. 2</v>
      </c>
      <c r="B47" s="132" t="str">
        <f>IF(A47&lt;1,'Matriz Nº1 Identificación'!F47,'Matriz Nº2 Análisis'!B47)</f>
        <v/>
      </c>
      <c r="C47" s="132" t="str">
        <f>IFERROR(IF(A47&lt;1,'Matriz Nº1 Identificación'!B47,'Matriz Nº2 Análisis'!E47)," ")</f>
        <v/>
      </c>
      <c r="D47" s="132" t="str">
        <f>IF(A47&lt;1,'Matriz Nº1 Identificación'!B47,'Matriz Nº2 Análisis'!I47)</f>
        <v/>
      </c>
      <c r="E47" s="149"/>
      <c r="F47" s="150"/>
      <c r="G47" s="150"/>
      <c r="H47" s="150"/>
      <c r="I47" s="184" t="str">
        <f>IFERROR(VLOOKUP(D47,'Tabla 12'!$B$4:$E$6,3,FALSE)," ")</f>
        <v xml:space="preserve"> </v>
      </c>
      <c r="J47" s="185" t="str">
        <f>IFERROR(VLOOKUP(I47,'Tabla 12'!$D$4:$E$6,2,FALSE)," ")</f>
        <v xml:space="preserve"> </v>
      </c>
      <c r="K47" s="3"/>
      <c r="L47" s="3"/>
      <c r="M47" s="3"/>
      <c r="N47" s="3"/>
      <c r="O47" s="3"/>
      <c r="P47" s="513"/>
      <c r="Q47" s="133" t="s">
        <v>900</v>
      </c>
      <c r="R47" s="134">
        <f t="shared" ref="R47:S60" si="4">+COUNTIFS($B$10:$B$1087,$Q47,$J$10:$J$1087,R$9)</f>
        <v>0</v>
      </c>
      <c r="S47" s="134">
        <f t="shared" si="4"/>
        <v>0</v>
      </c>
      <c r="T47" s="134"/>
      <c r="U47" s="3"/>
      <c r="V47" s="3"/>
      <c r="W47" s="513"/>
      <c r="X47" s="133" t="s">
        <v>900</v>
      </c>
      <c r="Y47" s="134">
        <f t="shared" ref="Y47:Z60" si="5">+COUNTIFS($B$10:$B$1087,$Q47,$J$10:$J$1087,Y$9)</f>
        <v>0</v>
      </c>
      <c r="Z47" s="134">
        <f t="shared" si="5"/>
        <v>0</v>
      </c>
      <c r="AA47" s="134"/>
    </row>
    <row r="48" spans="1:27" ht="36.75" customHeight="1" x14ac:dyDescent="0.35">
      <c r="A48" s="120" t="str">
        <f>'Matriz Nº2 Análisis'!A48</f>
        <v>5. 3</v>
      </c>
      <c r="B48" s="132" t="str">
        <f>IF(A48&lt;1,'Matriz Nº1 Identificación'!F48,'Matriz Nº2 Análisis'!B48)</f>
        <v/>
      </c>
      <c r="C48" s="132" t="str">
        <f>IFERROR(IF(A48&lt;1,'Matriz Nº1 Identificación'!B48,'Matriz Nº2 Análisis'!E48)," ")</f>
        <v/>
      </c>
      <c r="D48" s="132" t="str">
        <f>IF(A48&lt;1,'Matriz Nº1 Identificación'!B48,'Matriz Nº2 Análisis'!I48)</f>
        <v/>
      </c>
      <c r="E48" s="149"/>
      <c r="F48" s="150"/>
      <c r="G48" s="150"/>
      <c r="H48" s="150"/>
      <c r="I48" s="184" t="str">
        <f>IFERROR(VLOOKUP(D48,'Tabla 12'!$B$4:$E$6,3,FALSE)," ")</f>
        <v xml:space="preserve"> </v>
      </c>
      <c r="J48" s="185" t="str">
        <f>IFERROR(VLOOKUP(I48,'Tabla 12'!$D$4:$E$6,2,FALSE)," ")</f>
        <v xml:space="preserve"> </v>
      </c>
      <c r="K48" s="3"/>
      <c r="L48" s="3"/>
      <c r="M48" s="3"/>
      <c r="N48" s="3"/>
      <c r="O48" s="3"/>
      <c r="P48" s="513"/>
      <c r="Q48" s="133" t="s">
        <v>905</v>
      </c>
      <c r="R48" s="134">
        <f t="shared" si="4"/>
        <v>1</v>
      </c>
      <c r="S48" s="134">
        <f t="shared" si="4"/>
        <v>0</v>
      </c>
      <c r="T48" s="134"/>
      <c r="U48" s="3"/>
      <c r="V48" s="3"/>
      <c r="W48" s="513"/>
      <c r="X48" s="133" t="s">
        <v>905</v>
      </c>
      <c r="Y48" s="134">
        <f t="shared" si="5"/>
        <v>1</v>
      </c>
      <c r="Z48" s="134">
        <f t="shared" si="5"/>
        <v>0</v>
      </c>
      <c r="AA48" s="134"/>
    </row>
    <row r="49" spans="1:27" ht="36.75" customHeight="1" x14ac:dyDescent="0.35">
      <c r="A49" s="120" t="str">
        <f>'Matriz Nº2 Análisis'!A49</f>
        <v>5. 4</v>
      </c>
      <c r="B49" s="132" t="str">
        <f>IF(A49&lt;1,'Matriz Nº1 Identificación'!F49,'Matriz Nº2 Análisis'!B49)</f>
        <v/>
      </c>
      <c r="C49" s="132" t="str">
        <f>IFERROR(IF(A49&lt;1,'Matriz Nº1 Identificación'!B49,'Matriz Nº2 Análisis'!E49)," ")</f>
        <v/>
      </c>
      <c r="D49" s="132" t="str">
        <f>IF(A49&lt;1,'Matriz Nº1 Identificación'!B49,'Matriz Nº2 Análisis'!I49)</f>
        <v/>
      </c>
      <c r="E49" s="149"/>
      <c r="F49" s="150"/>
      <c r="G49" s="150"/>
      <c r="H49" s="150"/>
      <c r="I49" s="184" t="str">
        <f>IFERROR(VLOOKUP(D49,'Tabla 12'!$B$4:$E$6,3,FALSE)," ")</f>
        <v xml:space="preserve"> </v>
      </c>
      <c r="J49" s="185" t="str">
        <f>IFERROR(VLOOKUP(I49,'Tabla 12'!$D$4:$E$6,2,FALSE)," ")</f>
        <v xml:space="preserve"> </v>
      </c>
      <c r="K49" s="3"/>
      <c r="L49" s="3"/>
      <c r="M49" s="3"/>
      <c r="N49" s="3"/>
      <c r="O49" s="3"/>
      <c r="P49" s="513"/>
      <c r="Q49" s="133" t="s">
        <v>909</v>
      </c>
      <c r="R49" s="134">
        <f t="shared" si="4"/>
        <v>0</v>
      </c>
      <c r="S49" s="134">
        <f t="shared" si="4"/>
        <v>0</v>
      </c>
      <c r="T49" s="134"/>
      <c r="U49" s="3"/>
      <c r="V49" s="3"/>
      <c r="W49" s="513"/>
      <c r="X49" s="133" t="s">
        <v>909</v>
      </c>
      <c r="Y49" s="134">
        <f t="shared" si="5"/>
        <v>0</v>
      </c>
      <c r="Z49" s="134">
        <f t="shared" si="5"/>
        <v>0</v>
      </c>
      <c r="AA49" s="134"/>
    </row>
    <row r="50" spans="1:27" ht="36.75" customHeight="1" x14ac:dyDescent="0.35">
      <c r="A50" s="120" t="str">
        <f>'Matriz Nº2 Análisis'!A50</f>
        <v>5. 5</v>
      </c>
      <c r="B50" s="132" t="str">
        <f>IF(A50&lt;1,'Matriz Nº1 Identificación'!F50,'Matriz Nº2 Análisis'!B50)</f>
        <v/>
      </c>
      <c r="C50" s="132" t="str">
        <f>IFERROR(IF(A50&lt;1,'Matriz Nº1 Identificación'!B50,'Matriz Nº2 Análisis'!E50)," ")</f>
        <v/>
      </c>
      <c r="D50" s="132" t="str">
        <f>IF(A50&lt;1,'Matriz Nº1 Identificación'!B50,'Matriz Nº2 Análisis'!I50)</f>
        <v/>
      </c>
      <c r="E50" s="149"/>
      <c r="F50" s="150"/>
      <c r="G50" s="150"/>
      <c r="H50" s="150"/>
      <c r="I50" s="184" t="str">
        <f>IFERROR(VLOOKUP(D50,'Tabla 12'!$B$4:$E$6,3,FALSE)," ")</f>
        <v xml:space="preserve"> </v>
      </c>
      <c r="J50" s="185" t="str">
        <f>IFERROR(VLOOKUP(I50,'Tabla 12'!$D$4:$E$6,2,FALSE)," ")</f>
        <v xml:space="preserve"> </v>
      </c>
      <c r="K50" s="3"/>
      <c r="L50" s="3"/>
      <c r="M50" s="3"/>
      <c r="N50" s="3"/>
      <c r="O50" s="3"/>
      <c r="P50" s="513"/>
      <c r="Q50" s="133" t="s">
        <v>911</v>
      </c>
      <c r="R50" s="134">
        <f t="shared" si="4"/>
        <v>0</v>
      </c>
      <c r="S50" s="134">
        <f t="shared" si="4"/>
        <v>0</v>
      </c>
      <c r="T50" s="134"/>
      <c r="U50" s="3"/>
      <c r="V50" s="3"/>
      <c r="W50" s="513"/>
      <c r="X50" s="133" t="s">
        <v>911</v>
      </c>
      <c r="Y50" s="134">
        <f t="shared" si="5"/>
        <v>0</v>
      </c>
      <c r="Z50" s="134">
        <f t="shared" si="5"/>
        <v>0</v>
      </c>
      <c r="AA50" s="134"/>
    </row>
    <row r="51" spans="1:27" ht="36.75" customHeight="1" x14ac:dyDescent="0.35">
      <c r="A51" s="120" t="str">
        <f>'Matriz Nº2 Análisis'!A51</f>
        <v>5. 6</v>
      </c>
      <c r="B51" s="132" t="str">
        <f>IF(A51&lt;1,'Matriz Nº1 Identificación'!F51,'Matriz Nº2 Análisis'!B51)</f>
        <v/>
      </c>
      <c r="C51" s="132" t="str">
        <f>IFERROR(IF(A51&lt;1,'Matriz Nº1 Identificación'!B51,'Matriz Nº2 Análisis'!E51)," ")</f>
        <v/>
      </c>
      <c r="D51" s="132" t="str">
        <f>IF(A51&lt;1,'Matriz Nº1 Identificación'!B51,'Matriz Nº2 Análisis'!I51)</f>
        <v/>
      </c>
      <c r="E51" s="149"/>
      <c r="F51" s="150"/>
      <c r="G51" s="150"/>
      <c r="H51" s="150"/>
      <c r="I51" s="184" t="str">
        <f>IFERROR(VLOOKUP(D51,'Tabla 12'!$B$4:$E$6,3,FALSE)," ")</f>
        <v xml:space="preserve"> </v>
      </c>
      <c r="J51" s="185" t="str">
        <f>IFERROR(VLOOKUP(I51,'Tabla 12'!$D$4:$E$6,2,FALSE)," ")</f>
        <v xml:space="preserve"> </v>
      </c>
      <c r="K51" s="3"/>
      <c r="L51" s="3"/>
      <c r="M51" s="3"/>
      <c r="N51" s="3"/>
      <c r="O51" s="3"/>
      <c r="P51" s="513"/>
      <c r="Q51" s="133" t="s">
        <v>912</v>
      </c>
      <c r="R51" s="134">
        <f t="shared" si="4"/>
        <v>1</v>
      </c>
      <c r="S51" s="134">
        <f t="shared" si="4"/>
        <v>0</v>
      </c>
      <c r="T51" s="134"/>
      <c r="U51" s="3"/>
      <c r="V51" s="3"/>
      <c r="W51" s="513"/>
      <c r="X51" s="133" t="s">
        <v>912</v>
      </c>
      <c r="Y51" s="134">
        <f t="shared" si="5"/>
        <v>1</v>
      </c>
      <c r="Z51" s="134">
        <f t="shared" si="5"/>
        <v>0</v>
      </c>
      <c r="AA51" s="134"/>
    </row>
    <row r="52" spans="1:27" ht="36.75" customHeight="1" thickBot="1" x14ac:dyDescent="0.4">
      <c r="A52" s="120" t="str">
        <f>'Matriz Nº2 Análisis'!A52</f>
        <v>5. 7</v>
      </c>
      <c r="B52" s="132" t="str">
        <f>IF(A52&lt;1,'Matriz Nº1 Identificación'!F52,'Matriz Nº2 Análisis'!B52)</f>
        <v/>
      </c>
      <c r="C52" s="132" t="str">
        <f>IFERROR(IF(A52&lt;1,'Matriz Nº1 Identificación'!B52,'Matriz Nº2 Análisis'!E52)," ")</f>
        <v/>
      </c>
      <c r="D52" s="132" t="str">
        <f>IF(A52&lt;1,'Matriz Nº1 Identificación'!B52,'Matriz Nº2 Análisis'!I52)</f>
        <v/>
      </c>
      <c r="E52" s="149"/>
      <c r="F52" s="150"/>
      <c r="G52" s="150"/>
      <c r="H52" s="150"/>
      <c r="I52" s="184" t="str">
        <f>IFERROR(VLOOKUP(D52,'Tabla 12'!$B$4:$E$6,3,FALSE)," ")</f>
        <v xml:space="preserve"> </v>
      </c>
      <c r="J52" s="185" t="str">
        <f>IFERROR(VLOOKUP(I52,'Tabla 12'!$D$4:$E$6,2,FALSE)," ")</f>
        <v xml:space="preserve"> </v>
      </c>
      <c r="K52" s="3"/>
      <c r="N52" s="3"/>
      <c r="O52" s="3"/>
      <c r="P52" s="513"/>
      <c r="Q52" s="133" t="s">
        <v>914</v>
      </c>
      <c r="R52" s="134">
        <f t="shared" si="4"/>
        <v>0</v>
      </c>
      <c r="S52" s="134">
        <f t="shared" si="4"/>
        <v>0</v>
      </c>
      <c r="T52" s="134"/>
      <c r="U52" s="3"/>
      <c r="V52" s="3"/>
      <c r="W52" s="513"/>
      <c r="X52" s="133" t="s">
        <v>914</v>
      </c>
      <c r="Y52" s="134">
        <f t="shared" si="5"/>
        <v>0</v>
      </c>
      <c r="Z52" s="134">
        <f t="shared" si="5"/>
        <v>0</v>
      </c>
      <c r="AA52" s="134"/>
    </row>
    <row r="53" spans="1:27" ht="39.9" customHeight="1" thickBot="1" x14ac:dyDescent="0.4">
      <c r="A53" s="181" t="str">
        <f>'Matriz Nº1 Identificación'!A53</f>
        <v xml:space="preserve">Objetivo Estratégico: </v>
      </c>
      <c r="B53" s="477" t="str">
        <f>+'Matriz Nº1 Identificación'!B53:H53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53" s="478"/>
      <c r="D53" s="478"/>
      <c r="E53" s="478"/>
      <c r="F53" s="478"/>
      <c r="G53" s="478"/>
      <c r="H53" s="478"/>
      <c r="I53" s="478"/>
      <c r="J53" s="478"/>
      <c r="P53" s="513"/>
      <c r="Q53" s="133" t="s">
        <v>915</v>
      </c>
      <c r="R53" s="134">
        <f t="shared" si="4"/>
        <v>0</v>
      </c>
      <c r="S53" s="134">
        <f t="shared" si="4"/>
        <v>0</v>
      </c>
      <c r="T53" s="135"/>
      <c r="W53" s="513"/>
      <c r="X53" s="133" t="s">
        <v>915</v>
      </c>
      <c r="Y53" s="134">
        <f t="shared" si="5"/>
        <v>0</v>
      </c>
      <c r="Z53" s="134">
        <f t="shared" si="5"/>
        <v>0</v>
      </c>
      <c r="AA53" s="135"/>
    </row>
    <row r="54" spans="1:27" ht="39.9" customHeight="1" x14ac:dyDescent="0.35">
      <c r="A54" s="182" t="str">
        <f>'Matriz Nº1 Identificación'!A54</f>
        <v>Objetivo táctico</v>
      </c>
      <c r="B54" s="297" t="str">
        <f>+'Matriz Nº1 Identificación'!B54:H54</f>
        <v xml:space="preserve">6. Contar en inventario con distintos papeles y cartulinas para la producción de los impresos comerciales. </v>
      </c>
      <c r="C54" s="298"/>
      <c r="D54" s="298"/>
      <c r="E54" s="298"/>
      <c r="F54" s="299"/>
      <c r="G54" s="299"/>
      <c r="H54" s="299"/>
      <c r="I54" s="299"/>
      <c r="J54" s="300"/>
      <c r="L54" s="3"/>
      <c r="M54" s="3"/>
      <c r="P54" s="513"/>
      <c r="Q54" s="133" t="s">
        <v>916</v>
      </c>
      <c r="R54" s="134">
        <f t="shared" si="4"/>
        <v>0</v>
      </c>
      <c r="S54" s="134">
        <f t="shared" si="4"/>
        <v>0</v>
      </c>
      <c r="T54" s="135"/>
      <c r="W54" s="513"/>
      <c r="X54" s="133" t="s">
        <v>916</v>
      </c>
      <c r="Y54" s="134">
        <f t="shared" si="5"/>
        <v>0</v>
      </c>
      <c r="Z54" s="134">
        <f t="shared" si="5"/>
        <v>0</v>
      </c>
      <c r="AA54" s="135"/>
    </row>
    <row r="55" spans="1:27" ht="36.75" customHeight="1" x14ac:dyDescent="0.35">
      <c r="A55" s="120" t="str">
        <f>'Matriz Nº2 Análisis'!A55</f>
        <v>6. 1</v>
      </c>
      <c r="B55" s="132" t="str">
        <f>IF(A55&lt;1,'Matriz Nº1 Identificación'!F55,'Matriz Nº2 Análisis'!B55)</f>
        <v>R002 Presupuestario</v>
      </c>
      <c r="C55" s="132" t="str">
        <f>IFERROR(IF(A55&lt;1,'Matriz Nº1 Identificación'!B55,'Matriz Nº2 Análisis'!E55)," ")</f>
        <v>ALTO</v>
      </c>
      <c r="D55" s="132" t="str">
        <f>IF(A55&lt;1,'Matriz Nº1 Identificación'!B55,'Matriz Nº2 Análisis'!I55)</f>
        <v>BAJO</v>
      </c>
      <c r="E55" s="149" t="s">
        <v>951</v>
      </c>
      <c r="F55" s="150" t="s">
        <v>950</v>
      </c>
      <c r="G55" s="150" t="s">
        <v>1038</v>
      </c>
      <c r="H55" s="150" t="s">
        <v>1028</v>
      </c>
      <c r="I55" s="184" t="str">
        <f>IFERROR(VLOOKUP(D55,'Tabla 12'!$B$4:$E$6,3,FALSE)," ")</f>
        <v>ACEPTABLE</v>
      </c>
      <c r="J55" s="185" t="str">
        <f>IFERROR(VLOOKUP(I55,'Tabla 12'!$D$4:$E$6,2,FALSE)," ")</f>
        <v>NO ADMINISTRAR</v>
      </c>
      <c r="K55" s="3"/>
      <c r="L55" s="3"/>
      <c r="M55" s="3"/>
      <c r="N55" s="3"/>
      <c r="O55" s="3"/>
      <c r="P55" s="513"/>
      <c r="Q55" s="133" t="s">
        <v>917</v>
      </c>
      <c r="R55" s="134">
        <f t="shared" si="4"/>
        <v>0</v>
      </c>
      <c r="S55" s="134">
        <f t="shared" si="4"/>
        <v>0</v>
      </c>
      <c r="T55" s="134"/>
      <c r="U55" s="3"/>
      <c r="V55" s="3"/>
      <c r="W55" s="513"/>
      <c r="X55" s="133" t="s">
        <v>917</v>
      </c>
      <c r="Y55" s="134">
        <f t="shared" si="5"/>
        <v>0</v>
      </c>
      <c r="Z55" s="134">
        <f t="shared" si="5"/>
        <v>0</v>
      </c>
      <c r="AA55" s="134"/>
    </row>
    <row r="56" spans="1:27" ht="36.75" customHeight="1" x14ac:dyDescent="0.35">
      <c r="A56" s="120" t="str">
        <f>'Matriz Nº2 Análisis'!A56</f>
        <v>6. 2</v>
      </c>
      <c r="B56" s="132" t="str">
        <f>IF(A56&lt;1,'Matriz Nº1 Identificación'!F56,'Matriz Nº2 Análisis'!B56)</f>
        <v/>
      </c>
      <c r="C56" s="132" t="str">
        <f>IFERROR(IF(A56&lt;1,'Matriz Nº1 Identificación'!B56,'Matriz Nº2 Análisis'!E56)," ")</f>
        <v/>
      </c>
      <c r="D56" s="132" t="str">
        <f>IF(A56&lt;1,'Matriz Nº1 Identificación'!B56,'Matriz Nº2 Análisis'!I56)</f>
        <v/>
      </c>
      <c r="E56" s="149"/>
      <c r="F56" s="150"/>
      <c r="G56" s="150"/>
      <c r="H56" s="150"/>
      <c r="I56" s="184" t="str">
        <f>IFERROR(VLOOKUP(D56,'Tabla 12'!$B$4:$E$6,3,FALSE)," ")</f>
        <v xml:space="preserve"> </v>
      </c>
      <c r="J56" s="185" t="str">
        <f>IFERROR(VLOOKUP(I56,'Tabla 12'!$D$4:$E$6,2,FALSE)," ")</f>
        <v xml:space="preserve"> </v>
      </c>
      <c r="K56" s="3"/>
      <c r="L56" s="3"/>
      <c r="M56" s="3"/>
      <c r="N56" s="3"/>
      <c r="O56" s="3"/>
      <c r="P56" s="513"/>
      <c r="Q56" s="133" t="s">
        <v>918</v>
      </c>
      <c r="R56" s="134">
        <f t="shared" si="4"/>
        <v>0</v>
      </c>
      <c r="S56" s="134">
        <f t="shared" si="4"/>
        <v>0</v>
      </c>
      <c r="T56" s="134"/>
      <c r="U56" s="3"/>
      <c r="V56" s="3"/>
      <c r="W56" s="513"/>
      <c r="X56" s="133" t="s">
        <v>918</v>
      </c>
      <c r="Y56" s="134">
        <f t="shared" si="5"/>
        <v>0</v>
      </c>
      <c r="Z56" s="134">
        <f t="shared" si="5"/>
        <v>0</v>
      </c>
      <c r="AA56" s="134"/>
    </row>
    <row r="57" spans="1:27" ht="36.75" customHeight="1" x14ac:dyDescent="0.35">
      <c r="A57" s="120" t="str">
        <f>'Matriz Nº2 Análisis'!A57</f>
        <v>6. 3</v>
      </c>
      <c r="B57" s="132" t="str">
        <f>IF(A57&lt;1,'Matriz Nº1 Identificación'!F57,'Matriz Nº2 Análisis'!B57)</f>
        <v/>
      </c>
      <c r="C57" s="132" t="str">
        <f>IFERROR(IF(A57&lt;1,'Matriz Nº1 Identificación'!B57,'Matriz Nº2 Análisis'!E57)," ")</f>
        <v/>
      </c>
      <c r="D57" s="132" t="str">
        <f>IF(A57&lt;1,'Matriz Nº1 Identificación'!B57,'Matriz Nº2 Análisis'!I57)</f>
        <v/>
      </c>
      <c r="E57" s="149"/>
      <c r="F57" s="150"/>
      <c r="G57" s="150"/>
      <c r="H57" s="150"/>
      <c r="I57" s="184" t="str">
        <f>IFERROR(VLOOKUP(D57,'Tabla 12'!$B$4:$E$6,3,FALSE)," ")</f>
        <v xml:space="preserve"> </v>
      </c>
      <c r="J57" s="185" t="str">
        <f>IFERROR(VLOOKUP(I57,'Tabla 12'!$D$4:$E$6,2,FALSE)," ")</f>
        <v xml:space="preserve"> </v>
      </c>
      <c r="K57" s="3"/>
      <c r="L57" s="3"/>
      <c r="M57" s="3"/>
      <c r="N57" s="3"/>
      <c r="O57" s="3"/>
      <c r="P57" s="513"/>
      <c r="Q57" s="133" t="s">
        <v>920</v>
      </c>
      <c r="R57" s="134">
        <f t="shared" si="4"/>
        <v>0</v>
      </c>
      <c r="S57" s="134">
        <f t="shared" si="4"/>
        <v>0</v>
      </c>
      <c r="T57" s="134"/>
      <c r="U57" s="3"/>
      <c r="V57" s="3"/>
      <c r="W57" s="513"/>
      <c r="X57" s="133" t="s">
        <v>920</v>
      </c>
      <c r="Y57" s="134">
        <f t="shared" si="5"/>
        <v>0</v>
      </c>
      <c r="Z57" s="134">
        <f t="shared" si="5"/>
        <v>0</v>
      </c>
      <c r="AA57" s="134"/>
    </row>
    <row r="58" spans="1:27" ht="36.75" customHeight="1" x14ac:dyDescent="0.35">
      <c r="A58" s="120" t="str">
        <f>'Matriz Nº2 Análisis'!A58</f>
        <v>6. 4</v>
      </c>
      <c r="B58" s="132" t="str">
        <f>IF(A58&lt;1,'Matriz Nº1 Identificación'!F58,'Matriz Nº2 Análisis'!B58)</f>
        <v/>
      </c>
      <c r="C58" s="132" t="str">
        <f>IFERROR(IF(A58&lt;1,'Matriz Nº1 Identificación'!B58,'Matriz Nº2 Análisis'!E58)," ")</f>
        <v/>
      </c>
      <c r="D58" s="132" t="str">
        <f>IF(A58&lt;1,'Matriz Nº1 Identificación'!B58,'Matriz Nº2 Análisis'!I58)</f>
        <v/>
      </c>
      <c r="E58" s="149"/>
      <c r="F58" s="150"/>
      <c r="G58" s="150"/>
      <c r="H58" s="150"/>
      <c r="I58" s="184" t="str">
        <f>IFERROR(VLOOKUP(D58,'Tabla 12'!$B$4:$E$6,3,FALSE)," ")</f>
        <v xml:space="preserve"> </v>
      </c>
      <c r="J58" s="185" t="str">
        <f>IFERROR(VLOOKUP(I58,'Tabla 12'!$D$4:$E$6,2,FALSE)," ")</f>
        <v xml:space="preserve"> </v>
      </c>
      <c r="K58" s="3"/>
      <c r="L58" s="3"/>
      <c r="M58" s="3"/>
      <c r="N58" s="3"/>
      <c r="O58" s="3"/>
      <c r="P58" s="513"/>
      <c r="Q58" s="133" t="s">
        <v>921</v>
      </c>
      <c r="R58" s="134">
        <f t="shared" si="4"/>
        <v>0</v>
      </c>
      <c r="S58" s="134">
        <f t="shared" si="4"/>
        <v>0</v>
      </c>
      <c r="T58" s="134"/>
      <c r="U58" s="3"/>
      <c r="V58" s="3"/>
      <c r="W58" s="513"/>
      <c r="X58" s="133" t="s">
        <v>921</v>
      </c>
      <c r="Y58" s="134">
        <f t="shared" si="5"/>
        <v>0</v>
      </c>
      <c r="Z58" s="134">
        <f t="shared" si="5"/>
        <v>0</v>
      </c>
      <c r="AA58" s="134"/>
    </row>
    <row r="59" spans="1:27" ht="36.75" customHeight="1" x14ac:dyDescent="0.35">
      <c r="A59" s="120" t="str">
        <f>'Matriz Nº2 Análisis'!A59</f>
        <v>6. 5</v>
      </c>
      <c r="B59" s="132" t="str">
        <f>IF(A59&lt;1,'Matriz Nº1 Identificación'!F59,'Matriz Nº2 Análisis'!B59)</f>
        <v/>
      </c>
      <c r="C59" s="132" t="str">
        <f>IFERROR(IF(A59&lt;1,'Matriz Nº1 Identificación'!B59,'Matriz Nº2 Análisis'!E59)," ")</f>
        <v/>
      </c>
      <c r="D59" s="132" t="str">
        <f>IF(A59&lt;1,'Matriz Nº1 Identificación'!B59,'Matriz Nº2 Análisis'!I59)</f>
        <v/>
      </c>
      <c r="E59" s="149"/>
      <c r="F59" s="150"/>
      <c r="G59" s="150"/>
      <c r="H59" s="150"/>
      <c r="I59" s="184" t="str">
        <f>IFERROR(VLOOKUP(D59,'Tabla 12'!$B$4:$E$6,3,FALSE)," ")</f>
        <v xml:space="preserve"> </v>
      </c>
      <c r="J59" s="185" t="str">
        <f>IFERROR(VLOOKUP(I59,'Tabla 12'!$D$4:$E$6,2,FALSE)," ")</f>
        <v xml:space="preserve"> </v>
      </c>
      <c r="K59" s="3"/>
      <c r="L59" s="3"/>
      <c r="M59" s="3"/>
      <c r="N59" s="3"/>
      <c r="O59" s="3"/>
      <c r="P59" s="513"/>
      <c r="Q59" s="133" t="s">
        <v>922</v>
      </c>
      <c r="R59" s="134">
        <f t="shared" si="4"/>
        <v>0</v>
      </c>
      <c r="S59" s="134">
        <f t="shared" si="4"/>
        <v>0</v>
      </c>
      <c r="T59" s="134"/>
      <c r="U59" s="3"/>
      <c r="V59" s="3"/>
      <c r="W59" s="513"/>
      <c r="X59" s="133" t="s">
        <v>922</v>
      </c>
      <c r="Y59" s="134">
        <f t="shared" si="5"/>
        <v>0</v>
      </c>
      <c r="Z59" s="134">
        <f t="shared" si="5"/>
        <v>0</v>
      </c>
      <c r="AA59" s="134"/>
    </row>
    <row r="60" spans="1:27" ht="36.75" customHeight="1" x14ac:dyDescent="0.35">
      <c r="A60" s="120" t="str">
        <f>'Matriz Nº2 Análisis'!A60</f>
        <v>6. 6</v>
      </c>
      <c r="B60" s="132" t="str">
        <f>IF(A60&lt;1,'Matriz Nº1 Identificación'!F60,'Matriz Nº2 Análisis'!B60)</f>
        <v/>
      </c>
      <c r="C60" s="132" t="str">
        <f>IFERROR(IF(A60&lt;1,'Matriz Nº1 Identificación'!B60,'Matriz Nº2 Análisis'!E60)," ")</f>
        <v/>
      </c>
      <c r="D60" s="132" t="str">
        <f>IF(A60&lt;1,'Matriz Nº1 Identificación'!B60,'Matriz Nº2 Análisis'!I60)</f>
        <v/>
      </c>
      <c r="E60" s="149"/>
      <c r="F60" s="150"/>
      <c r="G60" s="150"/>
      <c r="H60" s="150"/>
      <c r="I60" s="184" t="str">
        <f>IFERROR(VLOOKUP(D60,'Tabla 12'!$B$4:$E$6,3,FALSE)," ")</f>
        <v xml:space="preserve"> </v>
      </c>
      <c r="J60" s="185" t="str">
        <f>IFERROR(VLOOKUP(I60,'Tabla 12'!$D$4:$E$6,2,FALSE)," ")</f>
        <v xml:space="preserve"> </v>
      </c>
      <c r="K60" s="3"/>
      <c r="L60" s="3"/>
      <c r="M60" s="3"/>
      <c r="N60" s="3"/>
      <c r="O60" s="3"/>
      <c r="P60" s="514"/>
      <c r="Q60" s="133" t="s">
        <v>923</v>
      </c>
      <c r="R60" s="134">
        <f t="shared" si="4"/>
        <v>0</v>
      </c>
      <c r="S60" s="134">
        <f t="shared" si="4"/>
        <v>0</v>
      </c>
      <c r="T60" s="134"/>
      <c r="U60" s="3"/>
      <c r="V60" s="3"/>
      <c r="W60" s="514"/>
      <c r="X60" s="133" t="s">
        <v>923</v>
      </c>
      <c r="Y60" s="134">
        <f t="shared" si="5"/>
        <v>0</v>
      </c>
      <c r="Z60" s="134">
        <f t="shared" si="5"/>
        <v>0</v>
      </c>
      <c r="AA60" s="134"/>
    </row>
    <row r="61" spans="1:27" ht="36.75" customHeight="1" thickBot="1" x14ac:dyDescent="0.4">
      <c r="A61" s="120" t="str">
        <f>'Matriz Nº2 Análisis'!A61</f>
        <v>6. 7</v>
      </c>
      <c r="B61" s="132" t="str">
        <f>IF(A61&lt;1,'Matriz Nº1 Identificación'!F61,'Matriz Nº2 Análisis'!B61)</f>
        <v/>
      </c>
      <c r="C61" s="132" t="str">
        <f>IFERROR(IF(A61&lt;1,'Matriz Nº1 Identificación'!B61,'Matriz Nº2 Análisis'!E61)," ")</f>
        <v/>
      </c>
      <c r="D61" s="132" t="str">
        <f>IF(A61&lt;1,'Matriz Nº1 Identificación'!B61,'Matriz Nº2 Análisis'!I61)</f>
        <v/>
      </c>
      <c r="E61" s="149"/>
      <c r="F61" s="150"/>
      <c r="G61" s="150"/>
      <c r="H61" s="150"/>
      <c r="I61" s="184" t="str">
        <f>IFERROR(VLOOKUP(D61,'Tabla 12'!$B$4:$E$6,3,FALSE)," ")</f>
        <v xml:space="preserve"> </v>
      </c>
      <c r="J61" s="185" t="str">
        <f>IFERROR(VLOOKUP(I61,'Tabla 12'!$D$4:$E$6,2,FALSE)," ")</f>
        <v xml:space="preserve"> </v>
      </c>
      <c r="K61" s="3"/>
      <c r="N61" s="3"/>
      <c r="O61" s="3"/>
      <c r="P61" s="3"/>
      <c r="Q61" s="2"/>
      <c r="R61" s="134">
        <f>SUM(R46:R60)</f>
        <v>2</v>
      </c>
      <c r="S61" s="134">
        <f>SUM(S46:S60)</f>
        <v>0</v>
      </c>
      <c r="T61" s="134">
        <f>R61+S61</f>
        <v>2</v>
      </c>
      <c r="U61" s="3"/>
      <c r="V61" s="3"/>
      <c r="W61" s="3"/>
      <c r="X61" s="3"/>
      <c r="Y61" s="134">
        <f>SUM(Y46:Y60)</f>
        <v>2</v>
      </c>
      <c r="Z61" s="134">
        <f>SUM(Z46:Z60)</f>
        <v>0</v>
      </c>
      <c r="AA61" s="134">
        <f>Y61+Z61</f>
        <v>2</v>
      </c>
    </row>
    <row r="62" spans="1:27" ht="39.9" customHeight="1" thickBot="1" x14ac:dyDescent="0.4">
      <c r="A62" s="181" t="str">
        <f>'Matriz Nº1 Identificación'!A62</f>
        <v xml:space="preserve">Objetivo Estratégico: </v>
      </c>
      <c r="B62" s="477" t="str">
        <f>+'Matriz Nº1 Identificación'!B62:H62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62" s="478"/>
      <c r="D62" s="478"/>
      <c r="E62" s="478"/>
      <c r="F62" s="478"/>
      <c r="G62" s="478"/>
      <c r="H62" s="478"/>
      <c r="I62" s="478"/>
      <c r="J62" s="478"/>
    </row>
    <row r="63" spans="1:27" ht="39.9" customHeight="1" x14ac:dyDescent="0.35">
      <c r="A63" s="182" t="str">
        <f>'Matriz Nº1 Identificación'!A63</f>
        <v>Objetivo táctico</v>
      </c>
      <c r="B63" s="297" t="str">
        <f>+'Matriz Nº1 Identificación'!B63:H63</f>
        <v>7. Contar con uniformes para el área productiva</v>
      </c>
      <c r="C63" s="298"/>
      <c r="D63" s="298"/>
      <c r="E63" s="298"/>
      <c r="F63" s="299"/>
      <c r="G63" s="299"/>
      <c r="H63" s="299"/>
      <c r="I63" s="299"/>
      <c r="J63" s="300"/>
      <c r="L63" s="3"/>
      <c r="M63" s="3"/>
      <c r="P63" s="126" t="s">
        <v>1003</v>
      </c>
      <c r="Q63" s="117">
        <f>COUNTIF($B$8:$B$1087, "1. Lograr una estructura orgánica robusta que visualice la razón de ser de la institución")</f>
        <v>0</v>
      </c>
      <c r="R63" s="130" t="s">
        <v>1004</v>
      </c>
      <c r="S63" s="130" t="s">
        <v>1005</v>
      </c>
      <c r="T63" s="126" t="s">
        <v>1006</v>
      </c>
      <c r="W63" s="126" t="s">
        <v>1003</v>
      </c>
      <c r="X63">
        <f>COUNTIF($B$8:$B$1087, "1. Lograr una estructura orgánica robusta que visualice la razón de ser de la institución")</f>
        <v>0</v>
      </c>
      <c r="Y63" s="131" t="s">
        <v>1004</v>
      </c>
      <c r="Z63" s="131" t="s">
        <v>1005</v>
      </c>
      <c r="AA63" s="126" t="s">
        <v>1006</v>
      </c>
    </row>
    <row r="64" spans="1:27" ht="36.75" customHeight="1" x14ac:dyDescent="0.35">
      <c r="A64" s="120" t="str">
        <f>'Matriz Nº2 Análisis'!A64</f>
        <v>7. 1</v>
      </c>
      <c r="B64" s="132" t="str">
        <f>IF(A64&lt;1,'Matriz Nº1 Identificación'!F64,'Matriz Nº2 Análisis'!B64)</f>
        <v>R003 Operativo</v>
      </c>
      <c r="C64" s="132" t="str">
        <f>IFERROR(IF(A64&lt;1,'Matriz Nº1 Identificación'!B64,'Matriz Nº2 Análisis'!E64)," ")</f>
        <v>MEDIO</v>
      </c>
      <c r="D64" s="132" t="str">
        <f>IF(A64&lt;1,'Matriz Nº1 Identificación'!B64,'Matriz Nº2 Análisis'!I64)</f>
        <v>BAJO</v>
      </c>
      <c r="E64" s="149" t="s">
        <v>951</v>
      </c>
      <c r="F64" s="150" t="s">
        <v>950</v>
      </c>
      <c r="G64" s="150" t="s">
        <v>1038</v>
      </c>
      <c r="H64" s="150" t="s">
        <v>1028</v>
      </c>
      <c r="I64" s="184" t="str">
        <f>IFERROR(VLOOKUP(D64,'Tabla 12'!$B$4:$E$6,3,FALSE)," ")</f>
        <v>ACEPTABLE</v>
      </c>
      <c r="J64" s="185" t="str">
        <f>IFERROR(VLOOKUP(I64,'Tabla 12'!$D$4:$E$6,2,FALSE)," ")</f>
        <v>NO ADMINISTRAR</v>
      </c>
      <c r="K64" s="3"/>
      <c r="L64" s="3"/>
      <c r="M64" s="3"/>
      <c r="N64" s="3"/>
      <c r="O64" s="3"/>
      <c r="P64" s="512" t="str">
        <f>'Datos Validaciones PAO'!A5</f>
        <v/>
      </c>
      <c r="Q64" s="133" t="s">
        <v>896</v>
      </c>
      <c r="R64" s="134">
        <f>+COUNTIFS($B$10:$B$1087,$Q64,$J$10:$J$1087,R$9)</f>
        <v>0</v>
      </c>
      <c r="S64" s="134">
        <f>+COUNTIFS($B$10:$B$1087,$Q64,$J$10:$J$1087,S$9)</f>
        <v>0</v>
      </c>
      <c r="T64" s="134"/>
      <c r="U64" s="3"/>
      <c r="V64" s="3"/>
      <c r="W64" s="512" t="str">
        <f>'Datos Validaciones PAO'!A10</f>
        <v/>
      </c>
      <c r="X64" s="133" t="s">
        <v>896</v>
      </c>
      <c r="Y64" s="134">
        <f>+COUNTIFS($B$10:$B$1087,$Q64,$J$10:$J$1087,Y$9)</f>
        <v>0</v>
      </c>
      <c r="Z64" s="134">
        <f>+COUNTIFS($B$10:$B$1087,$Q64,$J$10:$J$1087,Z$9)</f>
        <v>0</v>
      </c>
      <c r="AA64" s="134"/>
    </row>
    <row r="65" spans="1:27" ht="36.75" customHeight="1" x14ac:dyDescent="0.35">
      <c r="A65" s="120" t="str">
        <f>'Matriz Nº2 Análisis'!A65</f>
        <v>7. 2</v>
      </c>
      <c r="B65" s="132" t="str">
        <f>IF(A65&lt;1,'Matriz Nº1 Identificación'!F65,'Matriz Nº2 Análisis'!B65)</f>
        <v/>
      </c>
      <c r="C65" s="132" t="str">
        <f>IFERROR(IF(A65&lt;1,'Matriz Nº1 Identificación'!B65,'Matriz Nº2 Análisis'!E65)," ")</f>
        <v/>
      </c>
      <c r="D65" s="132" t="str">
        <f>IF(A65&lt;1,'Matriz Nº1 Identificación'!B65,'Matriz Nº2 Análisis'!I65)</f>
        <v/>
      </c>
      <c r="E65" s="149"/>
      <c r="F65" s="150"/>
      <c r="G65" s="150"/>
      <c r="H65" s="150"/>
      <c r="I65" s="184" t="str">
        <f>IFERROR(VLOOKUP(D65,'Tabla 12'!$B$4:$E$6,3,FALSE)," ")</f>
        <v xml:space="preserve"> </v>
      </c>
      <c r="J65" s="185" t="str">
        <f>IFERROR(VLOOKUP(I65,'Tabla 12'!$D$4:$E$6,2,FALSE)," ")</f>
        <v xml:space="preserve"> </v>
      </c>
      <c r="K65" s="3"/>
      <c r="L65" s="3"/>
      <c r="M65" s="3"/>
      <c r="N65" s="3"/>
      <c r="O65" s="3"/>
      <c r="P65" s="513"/>
      <c r="Q65" s="133" t="s">
        <v>900</v>
      </c>
      <c r="R65" s="134">
        <f t="shared" ref="R65:S78" si="6">+COUNTIFS($B$10:$B$1087,$Q65,$J$10:$J$1087,R$9)</f>
        <v>0</v>
      </c>
      <c r="S65" s="134">
        <f t="shared" si="6"/>
        <v>0</v>
      </c>
      <c r="T65" s="134"/>
      <c r="U65" s="3"/>
      <c r="V65" s="3"/>
      <c r="W65" s="513"/>
      <c r="X65" s="133" t="s">
        <v>900</v>
      </c>
      <c r="Y65" s="134">
        <f t="shared" ref="Y65:Z78" si="7">+COUNTIFS($B$10:$B$1087,$Q65,$J$10:$J$1087,Y$9)</f>
        <v>0</v>
      </c>
      <c r="Z65" s="134">
        <f t="shared" si="7"/>
        <v>0</v>
      </c>
      <c r="AA65" s="134"/>
    </row>
    <row r="66" spans="1:27" ht="36.75" customHeight="1" x14ac:dyDescent="0.35">
      <c r="A66" s="120" t="str">
        <f>'Matriz Nº2 Análisis'!A66</f>
        <v>7. 3</v>
      </c>
      <c r="B66" s="132" t="str">
        <f>IF(A66&lt;1,'Matriz Nº1 Identificación'!F66,'Matriz Nº2 Análisis'!B66)</f>
        <v/>
      </c>
      <c r="C66" s="132" t="str">
        <f>IFERROR(IF(A66&lt;1,'Matriz Nº1 Identificación'!B66,'Matriz Nº2 Análisis'!E66)," ")</f>
        <v/>
      </c>
      <c r="D66" s="132" t="str">
        <f>IF(A66&lt;1,'Matriz Nº1 Identificación'!B66,'Matriz Nº2 Análisis'!I66)</f>
        <v/>
      </c>
      <c r="E66" s="149"/>
      <c r="F66" s="150"/>
      <c r="G66" s="150"/>
      <c r="H66" s="150"/>
      <c r="I66" s="184" t="str">
        <f>IFERROR(VLOOKUP(D66,'Tabla 12'!$B$4:$E$6,3,FALSE)," ")</f>
        <v xml:space="preserve"> </v>
      </c>
      <c r="J66" s="185" t="str">
        <f>IFERROR(VLOOKUP(I66,'Tabla 12'!$D$4:$E$6,2,FALSE)," ")</f>
        <v xml:space="preserve"> </v>
      </c>
      <c r="K66" s="3"/>
      <c r="L66" s="3"/>
      <c r="M66" s="3"/>
      <c r="N66" s="3"/>
      <c r="O66" s="3"/>
      <c r="P66" s="513"/>
      <c r="Q66" s="133" t="s">
        <v>905</v>
      </c>
      <c r="R66" s="134">
        <f t="shared" si="6"/>
        <v>1</v>
      </c>
      <c r="S66" s="134">
        <f t="shared" si="6"/>
        <v>0</v>
      </c>
      <c r="T66" s="134"/>
      <c r="U66" s="3"/>
      <c r="V66" s="3"/>
      <c r="W66" s="513"/>
      <c r="X66" s="133" t="s">
        <v>905</v>
      </c>
      <c r="Y66" s="134">
        <f t="shared" si="7"/>
        <v>1</v>
      </c>
      <c r="Z66" s="134">
        <f t="shared" si="7"/>
        <v>0</v>
      </c>
      <c r="AA66" s="134"/>
    </row>
    <row r="67" spans="1:27" ht="36.75" customHeight="1" x14ac:dyDescent="0.35">
      <c r="A67" s="120" t="str">
        <f>'Matriz Nº2 Análisis'!A67</f>
        <v>7. 4</v>
      </c>
      <c r="B67" s="132" t="str">
        <f>IF(A67&lt;1,'Matriz Nº1 Identificación'!F67,'Matriz Nº2 Análisis'!B67)</f>
        <v/>
      </c>
      <c r="C67" s="132" t="str">
        <f>IFERROR(IF(A67&lt;1,'Matriz Nº1 Identificación'!B67,'Matriz Nº2 Análisis'!E67)," ")</f>
        <v/>
      </c>
      <c r="D67" s="132" t="str">
        <f>IF(A67&lt;1,'Matriz Nº1 Identificación'!B67,'Matriz Nº2 Análisis'!I67)</f>
        <v/>
      </c>
      <c r="E67" s="149"/>
      <c r="F67" s="150"/>
      <c r="G67" s="150"/>
      <c r="H67" s="150"/>
      <c r="I67" s="184" t="str">
        <f>IFERROR(VLOOKUP(D67,'Tabla 12'!$B$4:$E$6,3,FALSE)," ")</f>
        <v xml:space="preserve"> </v>
      </c>
      <c r="J67" s="185" t="str">
        <f>IFERROR(VLOOKUP(I67,'Tabla 12'!$D$4:$E$6,2,FALSE)," ")</f>
        <v xml:space="preserve"> </v>
      </c>
      <c r="K67" s="3"/>
      <c r="L67" s="3"/>
      <c r="M67" s="3"/>
      <c r="N67" s="3"/>
      <c r="O67" s="3"/>
      <c r="P67" s="513"/>
      <c r="Q67" s="133" t="s">
        <v>909</v>
      </c>
      <c r="R67" s="134">
        <f t="shared" si="6"/>
        <v>0</v>
      </c>
      <c r="S67" s="134">
        <f t="shared" si="6"/>
        <v>0</v>
      </c>
      <c r="T67" s="134"/>
      <c r="U67" s="3"/>
      <c r="V67" s="3"/>
      <c r="W67" s="513"/>
      <c r="X67" s="133" t="s">
        <v>909</v>
      </c>
      <c r="Y67" s="134">
        <f t="shared" si="7"/>
        <v>0</v>
      </c>
      <c r="Z67" s="134">
        <f t="shared" si="7"/>
        <v>0</v>
      </c>
      <c r="AA67" s="134"/>
    </row>
    <row r="68" spans="1:27" ht="36.75" customHeight="1" x14ac:dyDescent="0.35">
      <c r="A68" s="120" t="str">
        <f>'Matriz Nº2 Análisis'!A68</f>
        <v>7. 5</v>
      </c>
      <c r="B68" s="132" t="str">
        <f>IF(A68&lt;1,'Matriz Nº1 Identificación'!F68,'Matriz Nº2 Análisis'!B68)</f>
        <v/>
      </c>
      <c r="C68" s="132" t="str">
        <f>IFERROR(IF(A68&lt;1,'Matriz Nº1 Identificación'!B68,'Matriz Nº2 Análisis'!E68)," ")</f>
        <v/>
      </c>
      <c r="D68" s="132" t="str">
        <f>IF(A68&lt;1,'Matriz Nº1 Identificación'!B68,'Matriz Nº2 Análisis'!I68)</f>
        <v/>
      </c>
      <c r="E68" s="149"/>
      <c r="F68" s="150"/>
      <c r="G68" s="150"/>
      <c r="H68" s="150"/>
      <c r="I68" s="184" t="str">
        <f>IFERROR(VLOOKUP(D68,'Tabla 12'!$B$4:$E$6,3,FALSE)," ")</f>
        <v xml:space="preserve"> </v>
      </c>
      <c r="J68" s="185" t="str">
        <f>IFERROR(VLOOKUP(I68,'Tabla 12'!$D$4:$E$6,2,FALSE)," ")</f>
        <v xml:space="preserve"> </v>
      </c>
      <c r="K68" s="3"/>
      <c r="L68" s="3"/>
      <c r="M68" s="3"/>
      <c r="N68" s="3"/>
      <c r="O68" s="3"/>
      <c r="P68" s="513"/>
      <c r="Q68" s="133" t="s">
        <v>911</v>
      </c>
      <c r="R68" s="134">
        <f t="shared" si="6"/>
        <v>0</v>
      </c>
      <c r="S68" s="134">
        <f t="shared" si="6"/>
        <v>0</v>
      </c>
      <c r="T68" s="134"/>
      <c r="U68" s="3"/>
      <c r="V68" s="3"/>
      <c r="W68" s="513"/>
      <c r="X68" s="133" t="s">
        <v>911</v>
      </c>
      <c r="Y68" s="134">
        <f t="shared" si="7"/>
        <v>0</v>
      </c>
      <c r="Z68" s="134">
        <f t="shared" si="7"/>
        <v>0</v>
      </c>
      <c r="AA68" s="134"/>
    </row>
    <row r="69" spans="1:27" ht="36.75" customHeight="1" x14ac:dyDescent="0.35">
      <c r="A69" s="120" t="str">
        <f>'Matriz Nº2 Análisis'!A69</f>
        <v>7. 6</v>
      </c>
      <c r="B69" s="132" t="str">
        <f>IF(A69&lt;1,'Matriz Nº1 Identificación'!F69,'Matriz Nº2 Análisis'!B69)</f>
        <v/>
      </c>
      <c r="C69" s="132" t="str">
        <f>IFERROR(IF(A69&lt;1,'Matriz Nº1 Identificación'!B69,'Matriz Nº2 Análisis'!E69)," ")</f>
        <v/>
      </c>
      <c r="D69" s="132" t="str">
        <f>IF(A69&lt;1,'Matriz Nº1 Identificación'!B69,'Matriz Nº2 Análisis'!I69)</f>
        <v/>
      </c>
      <c r="E69" s="149"/>
      <c r="F69" s="150"/>
      <c r="G69" s="150"/>
      <c r="H69" s="150"/>
      <c r="I69" s="184" t="str">
        <f>IFERROR(VLOOKUP(D69,'Tabla 12'!$B$4:$E$6,3,FALSE)," ")</f>
        <v xml:space="preserve"> </v>
      </c>
      <c r="J69" s="185" t="str">
        <f>IFERROR(VLOOKUP(I69,'Tabla 12'!$D$4:$E$6,2,FALSE)," ")</f>
        <v xml:space="preserve"> </v>
      </c>
      <c r="K69" s="3"/>
      <c r="L69" s="3"/>
      <c r="M69" s="3"/>
      <c r="N69" s="3"/>
      <c r="O69" s="3"/>
      <c r="P69" s="513"/>
      <c r="Q69" s="133" t="s">
        <v>912</v>
      </c>
      <c r="R69" s="134">
        <f t="shared" si="6"/>
        <v>1</v>
      </c>
      <c r="S69" s="134">
        <f t="shared" si="6"/>
        <v>0</v>
      </c>
      <c r="T69" s="134"/>
      <c r="U69" s="3"/>
      <c r="V69" s="3"/>
      <c r="W69" s="513"/>
      <c r="X69" s="133" t="s">
        <v>912</v>
      </c>
      <c r="Y69" s="134">
        <f t="shared" si="7"/>
        <v>1</v>
      </c>
      <c r="Z69" s="134">
        <f t="shared" si="7"/>
        <v>0</v>
      </c>
      <c r="AA69" s="134"/>
    </row>
    <row r="70" spans="1:27" ht="36.75" customHeight="1" thickBot="1" x14ac:dyDescent="0.4">
      <c r="A70" s="120" t="str">
        <f>'Matriz Nº2 Análisis'!A70</f>
        <v>7. 7</v>
      </c>
      <c r="B70" s="132" t="str">
        <f>IF(A70&lt;1,'Matriz Nº1 Identificación'!F70,'Matriz Nº2 Análisis'!B70)</f>
        <v/>
      </c>
      <c r="C70" s="132" t="str">
        <f>IFERROR(IF(A70&lt;1,'Matriz Nº1 Identificación'!B70,'Matriz Nº2 Análisis'!E70)," ")</f>
        <v/>
      </c>
      <c r="D70" s="132" t="str">
        <f>IF(A70&lt;1,'Matriz Nº1 Identificación'!B70,'Matriz Nº2 Análisis'!I70)</f>
        <v/>
      </c>
      <c r="E70" s="149"/>
      <c r="F70" s="150"/>
      <c r="G70" s="150"/>
      <c r="H70" s="150"/>
      <c r="I70" s="184" t="str">
        <f>IFERROR(VLOOKUP(D70,'Tabla 12'!$B$4:$E$6,3,FALSE)," ")</f>
        <v xml:space="preserve"> </v>
      </c>
      <c r="J70" s="185" t="str">
        <f>IFERROR(VLOOKUP(I70,'Tabla 12'!$D$4:$E$6,2,FALSE)," ")</f>
        <v xml:space="preserve"> </v>
      </c>
      <c r="K70" s="3"/>
      <c r="N70" s="3"/>
      <c r="O70" s="3"/>
      <c r="P70" s="513"/>
      <c r="Q70" s="133" t="s">
        <v>914</v>
      </c>
      <c r="R70" s="134">
        <f t="shared" si="6"/>
        <v>0</v>
      </c>
      <c r="S70" s="134">
        <f t="shared" si="6"/>
        <v>0</v>
      </c>
      <c r="T70" s="134"/>
      <c r="U70" s="3"/>
      <c r="V70" s="3"/>
      <c r="W70" s="513"/>
      <c r="X70" s="133" t="s">
        <v>914</v>
      </c>
      <c r="Y70" s="134">
        <f t="shared" si="7"/>
        <v>0</v>
      </c>
      <c r="Z70" s="134">
        <f t="shared" si="7"/>
        <v>0</v>
      </c>
      <c r="AA70" s="134"/>
    </row>
    <row r="71" spans="1:27" ht="39.9" customHeight="1" thickBot="1" x14ac:dyDescent="0.4">
      <c r="A71" s="181" t="str">
        <f>'Matriz Nº1 Identificación'!A71</f>
        <v xml:space="preserve">Objetivo Estratégico: </v>
      </c>
      <c r="B71" s="477" t="str">
        <f>+'Matriz Nº1 Identificación'!B71:H71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71" s="478"/>
      <c r="D71" s="478"/>
      <c r="E71" s="478"/>
      <c r="F71" s="478"/>
      <c r="G71" s="478"/>
      <c r="H71" s="478"/>
      <c r="I71" s="478"/>
      <c r="J71" s="478"/>
      <c r="P71" s="513"/>
      <c r="Q71" s="133" t="s">
        <v>915</v>
      </c>
      <c r="R71" s="134">
        <f t="shared" si="6"/>
        <v>0</v>
      </c>
      <c r="S71" s="134">
        <f t="shared" si="6"/>
        <v>0</v>
      </c>
      <c r="T71" s="135"/>
      <c r="W71" s="513"/>
      <c r="X71" s="133" t="s">
        <v>915</v>
      </c>
      <c r="Y71" s="134">
        <f t="shared" si="7"/>
        <v>0</v>
      </c>
      <c r="Z71" s="134">
        <f t="shared" si="7"/>
        <v>0</v>
      </c>
      <c r="AA71" s="135"/>
    </row>
    <row r="72" spans="1:27" ht="39.9" customHeight="1" x14ac:dyDescent="0.35">
      <c r="A72" s="182" t="str">
        <f>'Matriz Nº1 Identificación'!A72</f>
        <v>Objetivo táctico</v>
      </c>
      <c r="B72" s="297" t="str">
        <f>+'Matriz Nº1 Identificación'!B72:H72</f>
        <v>8. Servicio de mantenimiento de  CTP´s Luscher y Kodak Trenstter</v>
      </c>
      <c r="C72" s="298"/>
      <c r="D72" s="298"/>
      <c r="E72" s="298"/>
      <c r="F72" s="299"/>
      <c r="G72" s="299"/>
      <c r="H72" s="299"/>
      <c r="I72" s="299"/>
      <c r="J72" s="300"/>
      <c r="L72" s="3"/>
      <c r="M72" s="3"/>
      <c r="P72" s="513"/>
      <c r="Q72" s="133" t="s">
        <v>916</v>
      </c>
      <c r="R72" s="134">
        <f t="shared" si="6"/>
        <v>0</v>
      </c>
      <c r="S72" s="134">
        <f t="shared" si="6"/>
        <v>0</v>
      </c>
      <c r="T72" s="135"/>
      <c r="W72" s="513"/>
      <c r="X72" s="133" t="s">
        <v>916</v>
      </c>
      <c r="Y72" s="134">
        <f t="shared" si="7"/>
        <v>0</v>
      </c>
      <c r="Z72" s="134">
        <f t="shared" si="7"/>
        <v>0</v>
      </c>
      <c r="AA72" s="135"/>
    </row>
    <row r="73" spans="1:27" ht="36.75" customHeight="1" x14ac:dyDescent="0.35">
      <c r="A73" s="120" t="str">
        <f>'Matriz Nº2 Análisis'!A73</f>
        <v>8. 1</v>
      </c>
      <c r="B73" s="132" t="str">
        <f>IF(A73&lt;1,'Matriz Nº1 Identificación'!F73,'Matriz Nº2 Análisis'!B73)</f>
        <v>R003 Operativo</v>
      </c>
      <c r="C73" s="132" t="str">
        <f>IFERROR(IF(A73&lt;1,'Matriz Nº1 Identificación'!B73,'Matriz Nº2 Análisis'!E73)," ")</f>
        <v>ALTO</v>
      </c>
      <c r="D73" s="132" t="str">
        <f>IF(A73&lt;1,'Matriz Nº1 Identificación'!B73,'Matriz Nº2 Análisis'!I73)</f>
        <v>MEDIO</v>
      </c>
      <c r="E73" s="149" t="s">
        <v>951</v>
      </c>
      <c r="F73" s="150" t="s">
        <v>950</v>
      </c>
      <c r="G73" s="150" t="s">
        <v>1038</v>
      </c>
      <c r="H73" s="150" t="s">
        <v>1028</v>
      </c>
      <c r="I73" s="184" t="str">
        <f>IFERROR(VLOOKUP(D73,'Tabla 12'!$B$4:$E$6,3,FALSE)," ")</f>
        <v>NO ACEPTABLE</v>
      </c>
      <c r="J73" s="185" t="str">
        <f>IFERROR(VLOOKUP(I73,'Tabla 12'!$D$4:$E$6,2,FALSE)," ")</f>
        <v>ADMINISTRAR</v>
      </c>
      <c r="K73" s="3"/>
      <c r="L73" s="3"/>
      <c r="M73" s="3"/>
      <c r="N73" s="3"/>
      <c r="O73" s="3"/>
      <c r="P73" s="513"/>
      <c r="Q73" s="133" t="s">
        <v>917</v>
      </c>
      <c r="R73" s="134">
        <f t="shared" si="6"/>
        <v>0</v>
      </c>
      <c r="S73" s="134">
        <f t="shared" si="6"/>
        <v>0</v>
      </c>
      <c r="T73" s="134"/>
      <c r="U73" s="3"/>
      <c r="V73" s="3"/>
      <c r="W73" s="513"/>
      <c r="X73" s="133" t="s">
        <v>917</v>
      </c>
      <c r="Y73" s="134">
        <f t="shared" si="7"/>
        <v>0</v>
      </c>
      <c r="Z73" s="134">
        <f t="shared" si="7"/>
        <v>0</v>
      </c>
      <c r="AA73" s="134"/>
    </row>
    <row r="74" spans="1:27" ht="36.75" customHeight="1" x14ac:dyDescent="0.35">
      <c r="A74" s="120" t="str">
        <f>'Matriz Nº2 Análisis'!A74</f>
        <v>8. 2</v>
      </c>
      <c r="B74" s="132" t="str">
        <f>IF(A74&lt;1,'Matriz Nº1 Identificación'!F74,'Matriz Nº2 Análisis'!B74)</f>
        <v/>
      </c>
      <c r="C74" s="132" t="str">
        <f>IFERROR(IF(A74&lt;1,'Matriz Nº1 Identificación'!B74,'Matriz Nº2 Análisis'!E74)," ")</f>
        <v/>
      </c>
      <c r="D74" s="132" t="str">
        <f>IF(A74&lt;1,'Matriz Nº1 Identificación'!B74,'Matriz Nº2 Análisis'!I74)</f>
        <v/>
      </c>
      <c r="E74" s="149"/>
      <c r="F74" s="150"/>
      <c r="G74" s="150"/>
      <c r="H74" s="150"/>
      <c r="I74" s="184" t="str">
        <f>IFERROR(VLOOKUP(D74,'Tabla 12'!$B$4:$E$6,3,FALSE)," ")</f>
        <v xml:space="preserve"> </v>
      </c>
      <c r="J74" s="185" t="str">
        <f>IFERROR(VLOOKUP(I74,'Tabla 12'!$D$4:$E$6,2,FALSE)," ")</f>
        <v xml:space="preserve"> </v>
      </c>
      <c r="K74" s="3"/>
      <c r="L74" s="3"/>
      <c r="M74" s="3"/>
      <c r="N74" s="3"/>
      <c r="O74" s="3"/>
      <c r="P74" s="513"/>
      <c r="Q74" s="133" t="s">
        <v>918</v>
      </c>
      <c r="R74" s="134">
        <f t="shared" si="6"/>
        <v>0</v>
      </c>
      <c r="S74" s="134">
        <f t="shared" si="6"/>
        <v>0</v>
      </c>
      <c r="T74" s="134"/>
      <c r="U74" s="3"/>
      <c r="V74" s="3"/>
      <c r="W74" s="513"/>
      <c r="X74" s="133" t="s">
        <v>918</v>
      </c>
      <c r="Y74" s="134">
        <f t="shared" si="7"/>
        <v>0</v>
      </c>
      <c r="Z74" s="134">
        <f t="shared" si="7"/>
        <v>0</v>
      </c>
      <c r="AA74" s="134"/>
    </row>
    <row r="75" spans="1:27" ht="36.75" customHeight="1" x14ac:dyDescent="0.35">
      <c r="A75" s="120" t="str">
        <f>'Matriz Nº2 Análisis'!A75</f>
        <v>8. 3</v>
      </c>
      <c r="B75" s="132" t="str">
        <f>IF(A75&lt;1,'Matriz Nº1 Identificación'!F75,'Matriz Nº2 Análisis'!B75)</f>
        <v/>
      </c>
      <c r="C75" s="132" t="str">
        <f>IFERROR(IF(A75&lt;1,'Matriz Nº1 Identificación'!B75,'Matriz Nº2 Análisis'!E75)," ")</f>
        <v/>
      </c>
      <c r="D75" s="132" t="str">
        <f>IF(A75&lt;1,'Matriz Nº1 Identificación'!B75,'Matriz Nº2 Análisis'!I75)</f>
        <v/>
      </c>
      <c r="E75" s="149"/>
      <c r="F75" s="150"/>
      <c r="G75" s="150"/>
      <c r="H75" s="150"/>
      <c r="I75" s="184" t="str">
        <f>IFERROR(VLOOKUP(D75,'Tabla 12'!$B$4:$E$6,3,FALSE)," ")</f>
        <v xml:space="preserve"> </v>
      </c>
      <c r="J75" s="185" t="str">
        <f>IFERROR(VLOOKUP(I75,'Tabla 12'!$D$4:$E$6,2,FALSE)," ")</f>
        <v xml:space="preserve"> </v>
      </c>
      <c r="K75" s="3"/>
      <c r="L75" s="3"/>
      <c r="M75" s="3"/>
      <c r="N75" s="3"/>
      <c r="O75" s="3"/>
      <c r="P75" s="513"/>
      <c r="Q75" s="133" t="s">
        <v>920</v>
      </c>
      <c r="R75" s="134">
        <f t="shared" si="6"/>
        <v>0</v>
      </c>
      <c r="S75" s="134">
        <f t="shared" si="6"/>
        <v>0</v>
      </c>
      <c r="T75" s="134"/>
      <c r="U75" s="3"/>
      <c r="V75" s="3"/>
      <c r="W75" s="513"/>
      <c r="X75" s="133" t="s">
        <v>920</v>
      </c>
      <c r="Y75" s="134">
        <f t="shared" si="7"/>
        <v>0</v>
      </c>
      <c r="Z75" s="134">
        <f t="shared" si="7"/>
        <v>0</v>
      </c>
      <c r="AA75" s="134"/>
    </row>
    <row r="76" spans="1:27" ht="36.75" customHeight="1" x14ac:dyDescent="0.35">
      <c r="A76" s="120" t="str">
        <f>'Matriz Nº2 Análisis'!A76</f>
        <v>8. 4</v>
      </c>
      <c r="B76" s="132" t="str">
        <f>IF(A76&lt;1,'Matriz Nº1 Identificación'!F76,'Matriz Nº2 Análisis'!B76)</f>
        <v/>
      </c>
      <c r="C76" s="132" t="str">
        <f>IFERROR(IF(A76&lt;1,'Matriz Nº1 Identificación'!B76,'Matriz Nº2 Análisis'!E76)," ")</f>
        <v/>
      </c>
      <c r="D76" s="132" t="str">
        <f>IF(A76&lt;1,'Matriz Nº1 Identificación'!B76,'Matriz Nº2 Análisis'!I76)</f>
        <v/>
      </c>
      <c r="E76" s="149"/>
      <c r="F76" s="150"/>
      <c r="G76" s="150"/>
      <c r="H76" s="150"/>
      <c r="I76" s="184" t="str">
        <f>IFERROR(VLOOKUP(D76,'Tabla 12'!$B$4:$E$6,3,FALSE)," ")</f>
        <v xml:space="preserve"> </v>
      </c>
      <c r="J76" s="185" t="str">
        <f>IFERROR(VLOOKUP(I76,'Tabla 12'!$D$4:$E$6,2,FALSE)," ")</f>
        <v xml:space="preserve"> </v>
      </c>
      <c r="K76" s="3"/>
      <c r="L76" s="3"/>
      <c r="M76" s="3"/>
      <c r="N76" s="3"/>
      <c r="O76" s="3"/>
      <c r="P76" s="513"/>
      <c r="Q76" s="133" t="s">
        <v>921</v>
      </c>
      <c r="R76" s="134">
        <f t="shared" si="6"/>
        <v>0</v>
      </c>
      <c r="S76" s="134">
        <f t="shared" si="6"/>
        <v>0</v>
      </c>
      <c r="T76" s="134"/>
      <c r="U76" s="3"/>
      <c r="V76" s="3"/>
      <c r="W76" s="513"/>
      <c r="X76" s="133" t="s">
        <v>921</v>
      </c>
      <c r="Y76" s="134">
        <f t="shared" si="7"/>
        <v>0</v>
      </c>
      <c r="Z76" s="134">
        <f t="shared" si="7"/>
        <v>0</v>
      </c>
      <c r="AA76" s="134"/>
    </row>
    <row r="77" spans="1:27" ht="36.75" customHeight="1" x14ac:dyDescent="0.35">
      <c r="A77" s="120" t="str">
        <f>'Matriz Nº2 Análisis'!A77</f>
        <v>8. 5</v>
      </c>
      <c r="B77" s="132" t="str">
        <f>IF(A77&lt;1,'Matriz Nº1 Identificación'!F77,'Matriz Nº2 Análisis'!B77)</f>
        <v/>
      </c>
      <c r="C77" s="132" t="str">
        <f>IFERROR(IF(A77&lt;1,'Matriz Nº1 Identificación'!B77,'Matriz Nº2 Análisis'!E77)," ")</f>
        <v/>
      </c>
      <c r="D77" s="132" t="str">
        <f>IF(A77&lt;1,'Matriz Nº1 Identificación'!B77,'Matriz Nº2 Análisis'!I77)</f>
        <v/>
      </c>
      <c r="E77" s="149"/>
      <c r="F77" s="150"/>
      <c r="G77" s="150"/>
      <c r="H77" s="150"/>
      <c r="I77" s="184" t="str">
        <f>IFERROR(VLOOKUP(D77,'Tabla 12'!$B$4:$E$6,3,FALSE)," ")</f>
        <v xml:space="preserve"> </v>
      </c>
      <c r="J77" s="185" t="str">
        <f>IFERROR(VLOOKUP(I77,'Tabla 12'!$D$4:$E$6,2,FALSE)," ")</f>
        <v xml:space="preserve"> </v>
      </c>
      <c r="K77" s="3"/>
      <c r="L77" s="3"/>
      <c r="M77" s="3"/>
      <c r="N77" s="3"/>
      <c r="O77" s="3"/>
      <c r="P77" s="513"/>
      <c r="Q77" s="133" t="s">
        <v>922</v>
      </c>
      <c r="R77" s="134">
        <f t="shared" si="6"/>
        <v>0</v>
      </c>
      <c r="S77" s="134">
        <f t="shared" si="6"/>
        <v>0</v>
      </c>
      <c r="T77" s="134"/>
      <c r="U77" s="3"/>
      <c r="V77" s="3"/>
      <c r="W77" s="513"/>
      <c r="X77" s="133" t="s">
        <v>922</v>
      </c>
      <c r="Y77" s="134">
        <f t="shared" si="7"/>
        <v>0</v>
      </c>
      <c r="Z77" s="134">
        <f t="shared" si="7"/>
        <v>0</v>
      </c>
      <c r="AA77" s="134"/>
    </row>
    <row r="78" spans="1:27" ht="36.75" customHeight="1" x14ac:dyDescent="0.35">
      <c r="A78" s="120" t="str">
        <f>'Matriz Nº2 Análisis'!A78</f>
        <v>8. 6</v>
      </c>
      <c r="B78" s="132" t="str">
        <f>IF(A78&lt;1,'Matriz Nº1 Identificación'!F78,'Matriz Nº2 Análisis'!B78)</f>
        <v/>
      </c>
      <c r="C78" s="132" t="str">
        <f>IFERROR(IF(A78&lt;1,'Matriz Nº1 Identificación'!B78,'Matriz Nº2 Análisis'!E78)," ")</f>
        <v/>
      </c>
      <c r="D78" s="132" t="str">
        <f>IF(A78&lt;1,'Matriz Nº1 Identificación'!B78,'Matriz Nº2 Análisis'!I78)</f>
        <v/>
      </c>
      <c r="E78" s="149"/>
      <c r="F78" s="150"/>
      <c r="G78" s="150"/>
      <c r="H78" s="150"/>
      <c r="I78" s="184" t="str">
        <f>IFERROR(VLOOKUP(D78,'Tabla 12'!$B$4:$E$6,3,FALSE)," ")</f>
        <v xml:space="preserve"> </v>
      </c>
      <c r="J78" s="185" t="str">
        <f>IFERROR(VLOOKUP(I78,'Tabla 12'!$D$4:$E$6,2,FALSE)," ")</f>
        <v xml:space="preserve"> </v>
      </c>
      <c r="K78" s="3"/>
      <c r="L78" s="3"/>
      <c r="M78" s="3"/>
      <c r="N78" s="3"/>
      <c r="O78" s="3"/>
      <c r="P78" s="514"/>
      <c r="Q78" s="133" t="s">
        <v>923</v>
      </c>
      <c r="R78" s="134">
        <f t="shared" si="6"/>
        <v>0</v>
      </c>
      <c r="S78" s="134">
        <f t="shared" si="6"/>
        <v>0</v>
      </c>
      <c r="T78" s="134"/>
      <c r="U78" s="3"/>
      <c r="V78" s="3"/>
      <c r="W78" s="514"/>
      <c r="X78" s="133" t="s">
        <v>923</v>
      </c>
      <c r="Y78" s="134">
        <f t="shared" si="7"/>
        <v>0</v>
      </c>
      <c r="Z78" s="134">
        <f t="shared" si="7"/>
        <v>0</v>
      </c>
      <c r="AA78" s="134"/>
    </row>
    <row r="79" spans="1:27" ht="36.75" customHeight="1" thickBot="1" x14ac:dyDescent="0.4">
      <c r="A79" s="120" t="str">
        <f>'Matriz Nº2 Análisis'!A79</f>
        <v>8. 7</v>
      </c>
      <c r="B79" s="132" t="str">
        <f>IF(A79&lt;1,'Matriz Nº1 Identificación'!F79,'Matriz Nº2 Análisis'!B79)</f>
        <v/>
      </c>
      <c r="C79" s="132" t="str">
        <f>IFERROR(IF(A79&lt;1,'Matriz Nº1 Identificación'!B79,'Matriz Nº2 Análisis'!E79)," ")</f>
        <v/>
      </c>
      <c r="D79" s="132" t="str">
        <f>IF(A79&lt;1,'Matriz Nº1 Identificación'!B79,'Matriz Nº2 Análisis'!I79)</f>
        <v/>
      </c>
      <c r="E79" s="149"/>
      <c r="F79" s="150"/>
      <c r="G79" s="150"/>
      <c r="H79" s="150"/>
      <c r="I79" s="184" t="str">
        <f>IFERROR(VLOOKUP(D79,'Tabla 12'!$B$4:$E$6,3,FALSE)," ")</f>
        <v xml:space="preserve"> </v>
      </c>
      <c r="J79" s="185" t="str">
        <f>IFERROR(VLOOKUP(I79,'Tabla 12'!$D$4:$E$6,2,FALSE)," ")</f>
        <v xml:space="preserve"> </v>
      </c>
      <c r="K79" s="3"/>
      <c r="N79" s="3"/>
      <c r="O79" s="3"/>
      <c r="P79" s="3"/>
      <c r="Q79" s="2"/>
      <c r="R79" s="134">
        <f>SUM(R64:R78)</f>
        <v>2</v>
      </c>
      <c r="S79" s="134">
        <f>SUM(S64:S78)</f>
        <v>0</v>
      </c>
      <c r="T79" s="134">
        <f>R79+S79</f>
        <v>2</v>
      </c>
      <c r="U79" s="3"/>
      <c r="V79" s="3"/>
      <c r="W79" s="3"/>
      <c r="X79" s="3"/>
      <c r="Y79" s="134">
        <f>SUM(Y64:Y78)</f>
        <v>2</v>
      </c>
      <c r="Z79" s="134">
        <f>SUM(Z64:Z78)</f>
        <v>0</v>
      </c>
      <c r="AA79" s="134">
        <f>Y79+Z79</f>
        <v>2</v>
      </c>
    </row>
    <row r="80" spans="1:27" ht="39.9" customHeight="1" thickBot="1" x14ac:dyDescent="0.4">
      <c r="A80" s="181" t="str">
        <f>'Matriz Nº1 Identificación'!A80</f>
        <v xml:space="preserve">Objetivo Estratégico: </v>
      </c>
      <c r="B80" s="477" t="str">
        <f>+'Matriz Nº1 Identificación'!B80:H80</f>
        <v>03) Realizar gestión de calidad en la Imprenta Nacional mediante la documentación, estandarización y control de los procesos.</v>
      </c>
      <c r="C80" s="478"/>
      <c r="D80" s="478"/>
      <c r="E80" s="478"/>
      <c r="F80" s="478"/>
      <c r="G80" s="478"/>
      <c r="H80" s="478"/>
      <c r="I80" s="478"/>
      <c r="J80" s="478"/>
    </row>
    <row r="81" spans="1:27" ht="39.9" customHeight="1" x14ac:dyDescent="0.35">
      <c r="A81" s="182" t="str">
        <f>'Matriz Nº1 Identificación'!A81</f>
        <v>Objetivo táctico</v>
      </c>
      <c r="B81" s="297" t="str">
        <f>+'Matriz Nº1 Identificación'!B81:H81</f>
        <v>9. Mantenimiento y reparación de equipo de cómputo y sistemas de información</v>
      </c>
      <c r="C81" s="298"/>
      <c r="D81" s="298"/>
      <c r="E81" s="298"/>
      <c r="F81" s="299"/>
      <c r="G81" s="299"/>
      <c r="H81" s="299"/>
      <c r="I81" s="299"/>
      <c r="J81" s="300"/>
      <c r="L81" s="3"/>
      <c r="M81" s="3"/>
      <c r="P81" s="126" t="s">
        <v>1003</v>
      </c>
      <c r="Q81" s="117">
        <f>COUNTIF($B$8:$B$1087, "1. Lograr una estructura orgánica robusta que visualice la razón de ser de la institución")</f>
        <v>0</v>
      </c>
      <c r="R81" s="130" t="s">
        <v>1004</v>
      </c>
      <c r="S81" s="130" t="s">
        <v>1005</v>
      </c>
      <c r="T81" s="126" t="s">
        <v>1006</v>
      </c>
      <c r="W81" s="126" t="s">
        <v>1003</v>
      </c>
      <c r="X81">
        <f>COUNTIF($B$8:$B$1087, "1. Lograr una estructura orgánica robusta que visualice la razón de ser de la institución")</f>
        <v>0</v>
      </c>
      <c r="Y81" s="131" t="s">
        <v>1004</v>
      </c>
      <c r="Z81" s="131" t="s">
        <v>1005</v>
      </c>
      <c r="AA81" s="126" t="s">
        <v>1006</v>
      </c>
    </row>
    <row r="82" spans="1:27" ht="36.75" customHeight="1" x14ac:dyDescent="0.35">
      <c r="A82" s="120" t="str">
        <f>'Matriz Nº2 Análisis'!A82</f>
        <v>9. 1</v>
      </c>
      <c r="B82" s="132" t="str">
        <f>IF(A82&lt;1,'Matriz Nº1 Identificación'!F82,'Matriz Nº2 Análisis'!B82)</f>
        <v>R005 Estratégico</v>
      </c>
      <c r="C82" s="132" t="str">
        <f>IFERROR(IF(A82&lt;1,'Matriz Nº1 Identificación'!B82,'Matriz Nº2 Análisis'!E82)," ")</f>
        <v>ALTO</v>
      </c>
      <c r="D82" s="132" t="str">
        <f>IF(A82&lt;1,'Matriz Nº1 Identificación'!B82,'Matriz Nº2 Análisis'!I82)</f>
        <v>BAJO</v>
      </c>
      <c r="E82" s="149" t="s">
        <v>951</v>
      </c>
      <c r="F82" s="150" t="s">
        <v>951</v>
      </c>
      <c r="G82" s="150" t="s">
        <v>1038</v>
      </c>
      <c r="H82" s="150" t="s">
        <v>1034</v>
      </c>
      <c r="I82" s="184" t="str">
        <f>IFERROR(VLOOKUP(D82,'Tabla 12'!$B$4:$E$6,3,FALSE)," ")</f>
        <v>ACEPTABLE</v>
      </c>
      <c r="J82" s="185" t="str">
        <f>IFERROR(VLOOKUP(I82,'Tabla 12'!$D$4:$E$6,2,FALSE)," ")</f>
        <v>NO ADMINISTRAR</v>
      </c>
      <c r="K82" s="3"/>
      <c r="L82" s="3"/>
      <c r="M82" s="3"/>
      <c r="N82" s="3"/>
      <c r="O82" s="3"/>
      <c r="P82" s="512" t="str">
        <f>'Datos Validaciones PAO'!A6</f>
        <v/>
      </c>
      <c r="Q82" s="133" t="s">
        <v>896</v>
      </c>
      <c r="R82" s="134">
        <f>+COUNTIFS($B$10:$B$1087,$Q82,$J$10:$J$1087,R$9)</f>
        <v>0</v>
      </c>
      <c r="S82" s="134">
        <f>+COUNTIFS($B$10:$B$1087,$Q82,$J$10:$J$1087,S$9)</f>
        <v>0</v>
      </c>
      <c r="T82" s="134"/>
      <c r="U82" s="3"/>
      <c r="V82" s="3"/>
      <c r="W82" s="512" t="str">
        <f>'Datos Validaciones PAO'!A11</f>
        <v/>
      </c>
      <c r="X82" s="133" t="s">
        <v>896</v>
      </c>
      <c r="Y82" s="134">
        <f>+COUNTIFS($B$10:$B$1087,$Q82,$J$10:$J$1087,Y$9)</f>
        <v>0</v>
      </c>
      <c r="Z82" s="134">
        <f>+COUNTIFS($B$10:$B$1087,$Q82,$J$10:$J$1087,Z$9)</f>
        <v>0</v>
      </c>
      <c r="AA82" s="134"/>
    </row>
    <row r="83" spans="1:27" ht="36.75" customHeight="1" x14ac:dyDescent="0.35">
      <c r="A83" s="120" t="str">
        <f>'Matriz Nº2 Análisis'!A83</f>
        <v>9. 2</v>
      </c>
      <c r="B83" s="132" t="str">
        <f>IF(A83&lt;1,'Matriz Nº1 Identificación'!F83,'Matriz Nº2 Análisis'!B83)</f>
        <v/>
      </c>
      <c r="C83" s="132" t="str">
        <f>IFERROR(IF(A83&lt;1,'Matriz Nº1 Identificación'!B83,'Matriz Nº2 Análisis'!E83)," ")</f>
        <v/>
      </c>
      <c r="D83" s="132" t="str">
        <f>IF(A83&lt;1,'Matriz Nº1 Identificación'!B83,'Matriz Nº2 Análisis'!I83)</f>
        <v/>
      </c>
      <c r="E83" s="149"/>
      <c r="F83" s="150"/>
      <c r="G83" s="150"/>
      <c r="H83" s="150"/>
      <c r="I83" s="184" t="str">
        <f>IFERROR(VLOOKUP(D83,'Tabla 12'!$B$4:$E$6,3,FALSE)," ")</f>
        <v xml:space="preserve"> </v>
      </c>
      <c r="J83" s="185" t="str">
        <f>IFERROR(VLOOKUP(I83,'Tabla 12'!$D$4:$E$6,2,FALSE)," ")</f>
        <v xml:space="preserve"> </v>
      </c>
      <c r="K83" s="3"/>
      <c r="L83" s="3"/>
      <c r="M83" s="3"/>
      <c r="N83" s="3"/>
      <c r="O83" s="3"/>
      <c r="P83" s="513"/>
      <c r="Q83" s="133" t="s">
        <v>900</v>
      </c>
      <c r="R83" s="134">
        <f t="shared" ref="R83:S96" si="8">+COUNTIFS($B$10:$B$1087,$Q83,$J$10:$J$1087,R$9)</f>
        <v>0</v>
      </c>
      <c r="S83" s="134">
        <f t="shared" si="8"/>
        <v>0</v>
      </c>
      <c r="T83" s="134"/>
      <c r="U83" s="3"/>
      <c r="V83" s="3"/>
      <c r="W83" s="513"/>
      <c r="X83" s="133" t="s">
        <v>900</v>
      </c>
      <c r="Y83" s="134">
        <f t="shared" ref="Y83:Z96" si="9">+COUNTIFS($B$10:$B$1087,$Q83,$J$10:$J$1087,Y$9)</f>
        <v>0</v>
      </c>
      <c r="Z83" s="134">
        <f t="shared" si="9"/>
        <v>0</v>
      </c>
      <c r="AA83" s="134"/>
    </row>
    <row r="84" spans="1:27" ht="36.75" customHeight="1" x14ac:dyDescent="0.35">
      <c r="A84" s="120" t="str">
        <f>'Matriz Nº2 Análisis'!A84</f>
        <v>9. 3</v>
      </c>
      <c r="B84" s="132" t="str">
        <f>IF(A84&lt;1,'Matriz Nº1 Identificación'!F84,'Matriz Nº2 Análisis'!B84)</f>
        <v/>
      </c>
      <c r="C84" s="132" t="str">
        <f>IFERROR(IF(A84&lt;1,'Matriz Nº1 Identificación'!B84,'Matriz Nº2 Análisis'!E84)," ")</f>
        <v/>
      </c>
      <c r="D84" s="132" t="str">
        <f>IF(A84&lt;1,'Matriz Nº1 Identificación'!B84,'Matriz Nº2 Análisis'!I84)</f>
        <v/>
      </c>
      <c r="E84" s="149"/>
      <c r="F84" s="150"/>
      <c r="G84" s="150"/>
      <c r="H84" s="150"/>
      <c r="I84" s="184" t="str">
        <f>IFERROR(VLOOKUP(D84,'Tabla 12'!$B$4:$E$6,3,FALSE)," ")</f>
        <v xml:space="preserve"> </v>
      </c>
      <c r="J84" s="185" t="str">
        <f>IFERROR(VLOOKUP(I84,'Tabla 12'!$D$4:$E$6,2,FALSE)," ")</f>
        <v xml:space="preserve"> </v>
      </c>
      <c r="K84" s="3"/>
      <c r="L84" s="3"/>
      <c r="M84" s="3"/>
      <c r="N84" s="3"/>
      <c r="O84" s="3"/>
      <c r="P84" s="513"/>
      <c r="Q84" s="133" t="s">
        <v>905</v>
      </c>
      <c r="R84" s="134">
        <f t="shared" si="8"/>
        <v>1</v>
      </c>
      <c r="S84" s="134">
        <f t="shared" si="8"/>
        <v>0</v>
      </c>
      <c r="T84" s="134"/>
      <c r="U84" s="3"/>
      <c r="V84" s="3"/>
      <c r="W84" s="513"/>
      <c r="X84" s="133" t="s">
        <v>905</v>
      </c>
      <c r="Y84" s="134">
        <f t="shared" si="9"/>
        <v>1</v>
      </c>
      <c r="Z84" s="134">
        <f t="shared" si="9"/>
        <v>0</v>
      </c>
      <c r="AA84" s="134"/>
    </row>
    <row r="85" spans="1:27" ht="36.75" customHeight="1" x14ac:dyDescent="0.35">
      <c r="A85" s="120" t="str">
        <f>'Matriz Nº2 Análisis'!A85</f>
        <v>9. 4</v>
      </c>
      <c r="B85" s="132" t="str">
        <f>IF(A85&lt;1,'Matriz Nº1 Identificación'!F85,'Matriz Nº2 Análisis'!B85)</f>
        <v/>
      </c>
      <c r="C85" s="132" t="str">
        <f>IFERROR(IF(A85&lt;1,'Matriz Nº1 Identificación'!B85,'Matriz Nº2 Análisis'!E85)," ")</f>
        <v/>
      </c>
      <c r="D85" s="132" t="str">
        <f>IF(A85&lt;1,'Matriz Nº1 Identificación'!B85,'Matriz Nº2 Análisis'!I85)</f>
        <v/>
      </c>
      <c r="E85" s="149"/>
      <c r="F85" s="150"/>
      <c r="G85" s="150"/>
      <c r="H85" s="150"/>
      <c r="I85" s="184" t="str">
        <f>IFERROR(VLOOKUP(D85,'Tabla 12'!$B$4:$E$6,3,FALSE)," ")</f>
        <v xml:space="preserve"> </v>
      </c>
      <c r="J85" s="185" t="str">
        <f>IFERROR(VLOOKUP(I85,'Tabla 12'!$D$4:$E$6,2,FALSE)," ")</f>
        <v xml:space="preserve"> </v>
      </c>
      <c r="K85" s="3"/>
      <c r="L85" s="3"/>
      <c r="M85" s="3"/>
      <c r="N85" s="3"/>
      <c r="O85" s="3"/>
      <c r="P85" s="513"/>
      <c r="Q85" s="133" t="s">
        <v>909</v>
      </c>
      <c r="R85" s="134">
        <f t="shared" si="8"/>
        <v>0</v>
      </c>
      <c r="S85" s="134">
        <f t="shared" si="8"/>
        <v>0</v>
      </c>
      <c r="T85" s="134"/>
      <c r="U85" s="3"/>
      <c r="V85" s="3"/>
      <c r="W85" s="513"/>
      <c r="X85" s="133" t="s">
        <v>909</v>
      </c>
      <c r="Y85" s="134">
        <f t="shared" si="9"/>
        <v>0</v>
      </c>
      <c r="Z85" s="134">
        <f t="shared" si="9"/>
        <v>0</v>
      </c>
      <c r="AA85" s="134"/>
    </row>
    <row r="86" spans="1:27" ht="36.75" customHeight="1" x14ac:dyDescent="0.35">
      <c r="A86" s="120" t="str">
        <f>'Matriz Nº2 Análisis'!A86</f>
        <v>9. 5</v>
      </c>
      <c r="B86" s="132" t="str">
        <f>IF(A86&lt;1,'Matriz Nº1 Identificación'!F86,'Matriz Nº2 Análisis'!B86)</f>
        <v/>
      </c>
      <c r="C86" s="132" t="str">
        <f>IFERROR(IF(A86&lt;1,'Matriz Nº1 Identificación'!B86,'Matriz Nº2 Análisis'!E86)," ")</f>
        <v/>
      </c>
      <c r="D86" s="132" t="str">
        <f>IF(A86&lt;1,'Matriz Nº1 Identificación'!B86,'Matriz Nº2 Análisis'!I86)</f>
        <v/>
      </c>
      <c r="E86" s="149"/>
      <c r="F86" s="150"/>
      <c r="G86" s="150"/>
      <c r="H86" s="150"/>
      <c r="I86" s="184" t="str">
        <f>IFERROR(VLOOKUP(D86,'Tabla 12'!$B$4:$E$6,3,FALSE)," ")</f>
        <v xml:space="preserve"> </v>
      </c>
      <c r="J86" s="185" t="str">
        <f>IFERROR(VLOOKUP(I86,'Tabla 12'!$D$4:$E$6,2,FALSE)," ")</f>
        <v xml:space="preserve"> </v>
      </c>
      <c r="K86" s="3"/>
      <c r="L86" s="3"/>
      <c r="M86" s="3"/>
      <c r="N86" s="3"/>
      <c r="O86" s="3"/>
      <c r="P86" s="513"/>
      <c r="Q86" s="133" t="s">
        <v>911</v>
      </c>
      <c r="R86" s="134">
        <f t="shared" si="8"/>
        <v>0</v>
      </c>
      <c r="S86" s="134">
        <f t="shared" si="8"/>
        <v>0</v>
      </c>
      <c r="T86" s="134"/>
      <c r="U86" s="3"/>
      <c r="V86" s="3"/>
      <c r="W86" s="513"/>
      <c r="X86" s="133" t="s">
        <v>911</v>
      </c>
      <c r="Y86" s="134">
        <f t="shared" si="9"/>
        <v>0</v>
      </c>
      <c r="Z86" s="134">
        <f t="shared" si="9"/>
        <v>0</v>
      </c>
      <c r="AA86" s="134"/>
    </row>
    <row r="87" spans="1:27" ht="36.75" customHeight="1" x14ac:dyDescent="0.35">
      <c r="A87" s="120" t="str">
        <f>'Matriz Nº2 Análisis'!A87</f>
        <v>9. 6</v>
      </c>
      <c r="B87" s="132" t="str">
        <f>IF(A87&lt;1,'Matriz Nº1 Identificación'!F87,'Matriz Nº2 Análisis'!B87)</f>
        <v/>
      </c>
      <c r="C87" s="132" t="str">
        <f>IFERROR(IF(A87&lt;1,'Matriz Nº1 Identificación'!B87,'Matriz Nº2 Análisis'!E87)," ")</f>
        <v/>
      </c>
      <c r="D87" s="132" t="str">
        <f>IF(A87&lt;1,'Matriz Nº1 Identificación'!B87,'Matriz Nº2 Análisis'!I87)</f>
        <v/>
      </c>
      <c r="E87" s="149"/>
      <c r="F87" s="150"/>
      <c r="G87" s="150"/>
      <c r="H87" s="150"/>
      <c r="I87" s="184" t="str">
        <f>IFERROR(VLOOKUP(D87,'Tabla 12'!$B$4:$E$6,3,FALSE)," ")</f>
        <v xml:space="preserve"> </v>
      </c>
      <c r="J87" s="185" t="str">
        <f>IFERROR(VLOOKUP(I87,'Tabla 12'!$D$4:$E$6,2,FALSE)," ")</f>
        <v xml:space="preserve"> </v>
      </c>
      <c r="K87" s="3"/>
      <c r="L87" s="3"/>
      <c r="M87" s="3"/>
      <c r="N87" s="3"/>
      <c r="O87" s="3"/>
      <c r="P87" s="513"/>
      <c r="Q87" s="133" t="s">
        <v>912</v>
      </c>
      <c r="R87" s="134">
        <f t="shared" si="8"/>
        <v>1</v>
      </c>
      <c r="S87" s="134">
        <f t="shared" si="8"/>
        <v>0</v>
      </c>
      <c r="T87" s="134"/>
      <c r="U87" s="3"/>
      <c r="V87" s="3"/>
      <c r="W87" s="513"/>
      <c r="X87" s="133" t="s">
        <v>912</v>
      </c>
      <c r="Y87" s="134">
        <f t="shared" si="9"/>
        <v>1</v>
      </c>
      <c r="Z87" s="134">
        <f t="shared" si="9"/>
        <v>0</v>
      </c>
      <c r="AA87" s="134"/>
    </row>
    <row r="88" spans="1:27" ht="36.75" customHeight="1" thickBot="1" x14ac:dyDescent="0.4">
      <c r="A88" s="120" t="str">
        <f>'Matriz Nº2 Análisis'!A88</f>
        <v>9. 7</v>
      </c>
      <c r="B88" s="132" t="str">
        <f>IF(A88&lt;1,'Matriz Nº1 Identificación'!F88,'Matriz Nº2 Análisis'!B88)</f>
        <v/>
      </c>
      <c r="C88" s="132" t="str">
        <f>IFERROR(IF(A88&lt;1,'Matriz Nº1 Identificación'!B88,'Matriz Nº2 Análisis'!E88)," ")</f>
        <v/>
      </c>
      <c r="D88" s="132" t="str">
        <f>IF(A88&lt;1,'Matriz Nº1 Identificación'!B88,'Matriz Nº2 Análisis'!I88)</f>
        <v/>
      </c>
      <c r="E88" s="149"/>
      <c r="F88" s="150"/>
      <c r="G88" s="150"/>
      <c r="H88" s="150"/>
      <c r="I88" s="184" t="str">
        <f>IFERROR(VLOOKUP(D88,'Tabla 12'!$B$4:$E$6,3,FALSE)," ")</f>
        <v xml:space="preserve"> </v>
      </c>
      <c r="J88" s="185" t="str">
        <f>IFERROR(VLOOKUP(I88,'Tabla 12'!$D$4:$E$6,2,FALSE)," ")</f>
        <v xml:space="preserve"> </v>
      </c>
      <c r="K88" s="3"/>
      <c r="N88" s="3"/>
      <c r="O88" s="3"/>
      <c r="P88" s="513"/>
      <c r="Q88" s="133" t="s">
        <v>914</v>
      </c>
      <c r="R88" s="134">
        <f t="shared" si="8"/>
        <v>0</v>
      </c>
      <c r="S88" s="134">
        <f t="shared" si="8"/>
        <v>0</v>
      </c>
      <c r="T88" s="134"/>
      <c r="U88" s="3"/>
      <c r="V88" s="3"/>
      <c r="W88" s="513"/>
      <c r="X88" s="133" t="s">
        <v>914</v>
      </c>
      <c r="Y88" s="134">
        <f t="shared" si="9"/>
        <v>0</v>
      </c>
      <c r="Z88" s="134">
        <f t="shared" si="9"/>
        <v>0</v>
      </c>
      <c r="AA88" s="134"/>
    </row>
    <row r="89" spans="1:27" ht="39.9" customHeight="1" thickBot="1" x14ac:dyDescent="0.4">
      <c r="A89" s="181" t="str">
        <f>'Matriz Nº1 Identificación'!A89</f>
        <v xml:space="preserve">Objetivo Estratégico: </v>
      </c>
      <c r="B89" s="477" t="str">
        <f>+'Matriz Nº1 Identificación'!B89:H89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9" s="478"/>
      <c r="D89" s="478"/>
      <c r="E89" s="478"/>
      <c r="F89" s="478"/>
      <c r="G89" s="478"/>
      <c r="H89" s="478"/>
      <c r="I89" s="478"/>
      <c r="J89" s="478"/>
      <c r="P89" s="513"/>
      <c r="Q89" s="133" t="s">
        <v>915</v>
      </c>
      <c r="R89" s="134">
        <f t="shared" si="8"/>
        <v>0</v>
      </c>
      <c r="S89" s="134">
        <f t="shared" si="8"/>
        <v>0</v>
      </c>
      <c r="T89" s="135"/>
      <c r="W89" s="513"/>
      <c r="X89" s="133" t="s">
        <v>915</v>
      </c>
      <c r="Y89" s="134">
        <f t="shared" si="9"/>
        <v>0</v>
      </c>
      <c r="Z89" s="134">
        <f t="shared" si="9"/>
        <v>0</v>
      </c>
      <c r="AA89" s="135"/>
    </row>
    <row r="90" spans="1:27" ht="39.9" customHeight="1" x14ac:dyDescent="0.35">
      <c r="A90" s="182" t="str">
        <f>'Matriz Nº1 Identificación'!A90</f>
        <v>Objetivo táctico</v>
      </c>
      <c r="B90" s="297" t="str">
        <f>+'Matriz Nº1 Identificación'!B90:H90</f>
        <v>10. Producir material de artes gráficas e impresos comerciales que cumplan con los lineamientos de calidad según ordenes de pedido</v>
      </c>
      <c r="C90" s="298"/>
      <c r="D90" s="298"/>
      <c r="E90" s="298"/>
      <c r="F90" s="299"/>
      <c r="G90" s="299"/>
      <c r="H90" s="299"/>
      <c r="I90" s="299"/>
      <c r="J90" s="300"/>
      <c r="L90" s="3"/>
      <c r="M90" s="3"/>
      <c r="P90" s="513"/>
      <c r="Q90" s="133" t="s">
        <v>916</v>
      </c>
      <c r="R90" s="134">
        <f t="shared" si="8"/>
        <v>0</v>
      </c>
      <c r="S90" s="134">
        <f t="shared" si="8"/>
        <v>0</v>
      </c>
      <c r="T90" s="135"/>
      <c r="W90" s="513"/>
      <c r="X90" s="133" t="s">
        <v>916</v>
      </c>
      <c r="Y90" s="134">
        <f t="shared" si="9"/>
        <v>0</v>
      </c>
      <c r="Z90" s="134">
        <f t="shared" si="9"/>
        <v>0</v>
      </c>
      <c r="AA90" s="135"/>
    </row>
    <row r="91" spans="1:27" ht="36.75" customHeight="1" x14ac:dyDescent="0.35">
      <c r="A91" s="120" t="str">
        <f>'Matriz Nº2 Análisis'!A91</f>
        <v>10. 1</v>
      </c>
      <c r="B91" s="132" t="str">
        <f>IF(A91&lt;1,'Matriz Nº1 Identificación'!F91,'Matriz Nº2 Análisis'!B91)</f>
        <v>R004 Insumos</v>
      </c>
      <c r="C91" s="132" t="str">
        <f>IFERROR(IF(A91&lt;1,'Matriz Nº1 Identificación'!B91,'Matriz Nº2 Análisis'!E91)," ")</f>
        <v>ALTO</v>
      </c>
      <c r="D91" s="132" t="str">
        <f>IF(A91&lt;1,'Matriz Nº1 Identificación'!B91,'Matriz Nº2 Análisis'!I91)</f>
        <v>BAJO</v>
      </c>
      <c r="E91" s="149" t="s">
        <v>951</v>
      </c>
      <c r="F91" s="150" t="s">
        <v>950</v>
      </c>
      <c r="G91" s="150" t="s">
        <v>1038</v>
      </c>
      <c r="H91" s="150" t="s">
        <v>1028</v>
      </c>
      <c r="I91" s="184" t="str">
        <f>IFERROR(VLOOKUP(D91,'Tabla 12'!$B$4:$E$6,3,FALSE)," ")</f>
        <v>ACEPTABLE</v>
      </c>
      <c r="J91" s="185" t="str">
        <f>IFERROR(VLOOKUP(I91,'Tabla 12'!$D$4:$E$6,2,FALSE)," ")</f>
        <v>NO ADMINISTRAR</v>
      </c>
      <c r="K91" s="3"/>
      <c r="L91" s="3"/>
      <c r="M91" s="3"/>
      <c r="N91" s="3"/>
      <c r="O91" s="3"/>
      <c r="P91" s="513"/>
      <c r="Q91" s="133" t="s">
        <v>917</v>
      </c>
      <c r="R91" s="134">
        <f t="shared" si="8"/>
        <v>0</v>
      </c>
      <c r="S91" s="134">
        <f t="shared" si="8"/>
        <v>0</v>
      </c>
      <c r="T91" s="134"/>
      <c r="U91" s="3"/>
      <c r="V91" s="3"/>
      <c r="W91" s="513"/>
      <c r="X91" s="133" t="s">
        <v>917</v>
      </c>
      <c r="Y91" s="134">
        <f t="shared" si="9"/>
        <v>0</v>
      </c>
      <c r="Z91" s="134">
        <f t="shared" si="9"/>
        <v>0</v>
      </c>
      <c r="AA91" s="134"/>
    </row>
    <row r="92" spans="1:27" ht="36.75" customHeight="1" x14ac:dyDescent="0.35">
      <c r="A92" s="120" t="str">
        <f>'Matriz Nº2 Análisis'!A92</f>
        <v>10. 2</v>
      </c>
      <c r="B92" s="132" t="str">
        <f>IF(A92&lt;1,'Matriz Nº1 Identificación'!F92,'Matriz Nº2 Análisis'!B92)</f>
        <v/>
      </c>
      <c r="C92" s="132" t="str">
        <f>IFERROR(IF(A92&lt;1,'Matriz Nº1 Identificación'!B92,'Matriz Nº2 Análisis'!E92)," ")</f>
        <v/>
      </c>
      <c r="D92" s="132" t="str">
        <f>IF(A92&lt;1,'Matriz Nº1 Identificación'!B92,'Matriz Nº2 Análisis'!I92)</f>
        <v/>
      </c>
      <c r="E92" s="149"/>
      <c r="F92" s="150"/>
      <c r="G92" s="150"/>
      <c r="H92" s="150"/>
      <c r="I92" s="184" t="str">
        <f>IFERROR(VLOOKUP(D92,'Tabla 12'!$B$4:$E$6,3,FALSE)," ")</f>
        <v xml:space="preserve"> </v>
      </c>
      <c r="J92" s="185" t="str">
        <f>IFERROR(VLOOKUP(I92,'Tabla 12'!$D$4:$E$6,2,FALSE)," ")</f>
        <v xml:space="preserve"> </v>
      </c>
      <c r="K92" s="3"/>
      <c r="L92" s="3"/>
      <c r="M92" s="3"/>
      <c r="N92" s="3"/>
      <c r="O92" s="3"/>
      <c r="P92" s="513"/>
      <c r="Q92" s="133" t="s">
        <v>918</v>
      </c>
      <c r="R92" s="134">
        <f t="shared" si="8"/>
        <v>0</v>
      </c>
      <c r="S92" s="134">
        <f t="shared" si="8"/>
        <v>0</v>
      </c>
      <c r="T92" s="134"/>
      <c r="U92" s="3"/>
      <c r="V92" s="3"/>
      <c r="W92" s="513"/>
      <c r="X92" s="133" t="s">
        <v>918</v>
      </c>
      <c r="Y92" s="134">
        <f t="shared" si="9"/>
        <v>0</v>
      </c>
      <c r="Z92" s="134">
        <f t="shared" si="9"/>
        <v>0</v>
      </c>
      <c r="AA92" s="134"/>
    </row>
    <row r="93" spans="1:27" ht="36.75" customHeight="1" x14ac:dyDescent="0.35">
      <c r="A93" s="120" t="str">
        <f>'Matriz Nº2 Análisis'!A93</f>
        <v>10. 3</v>
      </c>
      <c r="B93" s="132" t="str">
        <f>IF(A93&lt;1,'Matriz Nº1 Identificación'!F93,'Matriz Nº2 Análisis'!B93)</f>
        <v/>
      </c>
      <c r="C93" s="132" t="str">
        <f>IFERROR(IF(A93&lt;1,'Matriz Nº1 Identificación'!B93,'Matriz Nº2 Análisis'!E93)," ")</f>
        <v/>
      </c>
      <c r="D93" s="132" t="str">
        <f>IF(A93&lt;1,'Matriz Nº1 Identificación'!B93,'Matriz Nº2 Análisis'!I93)</f>
        <v/>
      </c>
      <c r="E93" s="149"/>
      <c r="F93" s="150"/>
      <c r="G93" s="150"/>
      <c r="H93" s="150"/>
      <c r="I93" s="184" t="str">
        <f>IFERROR(VLOOKUP(D93,'Tabla 12'!$B$4:$E$6,3,FALSE)," ")</f>
        <v xml:space="preserve"> </v>
      </c>
      <c r="J93" s="185" t="str">
        <f>IFERROR(VLOOKUP(I93,'Tabla 12'!$D$4:$E$6,2,FALSE)," ")</f>
        <v xml:space="preserve"> </v>
      </c>
      <c r="K93" s="3"/>
      <c r="L93" s="3"/>
      <c r="M93" s="3"/>
      <c r="N93" s="3"/>
      <c r="O93" s="3"/>
      <c r="P93" s="513"/>
      <c r="Q93" s="133" t="s">
        <v>920</v>
      </c>
      <c r="R93" s="134">
        <f t="shared" si="8"/>
        <v>0</v>
      </c>
      <c r="S93" s="134">
        <f t="shared" si="8"/>
        <v>0</v>
      </c>
      <c r="T93" s="134"/>
      <c r="U93" s="3"/>
      <c r="V93" s="3"/>
      <c r="W93" s="513"/>
      <c r="X93" s="133" t="s">
        <v>920</v>
      </c>
      <c r="Y93" s="134">
        <f t="shared" si="9"/>
        <v>0</v>
      </c>
      <c r="Z93" s="134">
        <f t="shared" si="9"/>
        <v>0</v>
      </c>
      <c r="AA93" s="134"/>
    </row>
    <row r="94" spans="1:27" ht="36.75" customHeight="1" x14ac:dyDescent="0.35">
      <c r="A94" s="120" t="str">
        <f>'Matriz Nº2 Análisis'!A94</f>
        <v>10. 4</v>
      </c>
      <c r="B94" s="132" t="str">
        <f>IF(A94&lt;1,'Matriz Nº1 Identificación'!F94,'Matriz Nº2 Análisis'!B94)</f>
        <v/>
      </c>
      <c r="C94" s="132" t="str">
        <f>IFERROR(IF(A94&lt;1,'Matriz Nº1 Identificación'!B94,'Matriz Nº2 Análisis'!E94)," ")</f>
        <v/>
      </c>
      <c r="D94" s="132" t="str">
        <f>IF(A94&lt;1,'Matriz Nº1 Identificación'!B94,'Matriz Nº2 Análisis'!I94)</f>
        <v/>
      </c>
      <c r="E94" s="149"/>
      <c r="F94" s="150"/>
      <c r="G94" s="150"/>
      <c r="H94" s="150"/>
      <c r="I94" s="184" t="str">
        <f>IFERROR(VLOOKUP(D94,'Tabla 12'!$B$4:$E$6,3,FALSE)," ")</f>
        <v xml:space="preserve"> </v>
      </c>
      <c r="J94" s="185" t="str">
        <f>IFERROR(VLOOKUP(I94,'Tabla 12'!$D$4:$E$6,2,FALSE)," ")</f>
        <v xml:space="preserve"> </v>
      </c>
      <c r="K94" s="3"/>
      <c r="L94" s="3"/>
      <c r="M94" s="3"/>
      <c r="N94" s="3"/>
      <c r="O94" s="3"/>
      <c r="P94" s="513"/>
      <c r="Q94" s="133" t="s">
        <v>921</v>
      </c>
      <c r="R94" s="134">
        <f t="shared" si="8"/>
        <v>0</v>
      </c>
      <c r="S94" s="134">
        <f t="shared" si="8"/>
        <v>0</v>
      </c>
      <c r="T94" s="134"/>
      <c r="U94" s="3"/>
      <c r="V94" s="3"/>
      <c r="W94" s="513"/>
      <c r="X94" s="133" t="s">
        <v>921</v>
      </c>
      <c r="Y94" s="134">
        <f t="shared" si="9"/>
        <v>0</v>
      </c>
      <c r="Z94" s="134">
        <f t="shared" si="9"/>
        <v>0</v>
      </c>
      <c r="AA94" s="134"/>
    </row>
    <row r="95" spans="1:27" ht="36.75" customHeight="1" x14ac:dyDescent="0.35">
      <c r="A95" s="120" t="str">
        <f>'Matriz Nº2 Análisis'!A95</f>
        <v>10. 5</v>
      </c>
      <c r="B95" s="132" t="str">
        <f>IF(A95&lt;1,'Matriz Nº1 Identificación'!F95,'Matriz Nº2 Análisis'!B95)</f>
        <v/>
      </c>
      <c r="C95" s="132" t="str">
        <f>IFERROR(IF(A95&lt;1,'Matriz Nº1 Identificación'!B95,'Matriz Nº2 Análisis'!E95)," ")</f>
        <v/>
      </c>
      <c r="D95" s="132" t="str">
        <f>IF(A95&lt;1,'Matriz Nº1 Identificación'!B95,'Matriz Nº2 Análisis'!I95)</f>
        <v/>
      </c>
      <c r="E95" s="149"/>
      <c r="F95" s="150"/>
      <c r="G95" s="150"/>
      <c r="H95" s="150"/>
      <c r="I95" s="184" t="str">
        <f>IFERROR(VLOOKUP(D95,'Tabla 12'!$B$4:$E$6,3,FALSE)," ")</f>
        <v xml:space="preserve"> </v>
      </c>
      <c r="J95" s="185" t="str">
        <f>IFERROR(VLOOKUP(I95,'Tabla 12'!$D$4:$E$6,2,FALSE)," ")</f>
        <v xml:space="preserve"> </v>
      </c>
      <c r="K95" s="3"/>
      <c r="L95" s="3"/>
      <c r="M95" s="3"/>
      <c r="N95" s="3"/>
      <c r="O95" s="3"/>
      <c r="P95" s="513"/>
      <c r="Q95" s="133" t="s">
        <v>922</v>
      </c>
      <c r="R95" s="134">
        <f t="shared" si="8"/>
        <v>0</v>
      </c>
      <c r="S95" s="134">
        <f t="shared" si="8"/>
        <v>0</v>
      </c>
      <c r="T95" s="134"/>
      <c r="U95" s="3"/>
      <c r="V95" s="3"/>
      <c r="W95" s="513"/>
      <c r="X95" s="133" t="s">
        <v>922</v>
      </c>
      <c r="Y95" s="134">
        <f t="shared" si="9"/>
        <v>0</v>
      </c>
      <c r="Z95" s="134">
        <f t="shared" si="9"/>
        <v>0</v>
      </c>
      <c r="AA95" s="134"/>
    </row>
    <row r="96" spans="1:27" ht="36.75" customHeight="1" x14ac:dyDescent="0.35">
      <c r="A96" s="120" t="str">
        <f>'Matriz Nº2 Análisis'!A96</f>
        <v>10. 6</v>
      </c>
      <c r="B96" s="132" t="str">
        <f>IF(A96&lt;1,'Matriz Nº1 Identificación'!F96,'Matriz Nº2 Análisis'!B96)</f>
        <v/>
      </c>
      <c r="C96" s="132" t="str">
        <f>IFERROR(IF(A96&lt;1,'Matriz Nº1 Identificación'!B96,'Matriz Nº2 Análisis'!E96)," ")</f>
        <v/>
      </c>
      <c r="D96" s="132" t="str">
        <f>IF(A96&lt;1,'Matriz Nº1 Identificación'!B96,'Matriz Nº2 Análisis'!I96)</f>
        <v/>
      </c>
      <c r="E96" s="149"/>
      <c r="F96" s="150"/>
      <c r="G96" s="150"/>
      <c r="H96" s="150"/>
      <c r="I96" s="184" t="str">
        <f>IFERROR(VLOOKUP(D96,'Tabla 12'!$B$4:$E$6,3,FALSE)," ")</f>
        <v xml:space="preserve"> </v>
      </c>
      <c r="J96" s="185" t="str">
        <f>IFERROR(VLOOKUP(I96,'Tabla 12'!$D$4:$E$6,2,FALSE)," ")</f>
        <v xml:space="preserve"> </v>
      </c>
      <c r="K96" s="3"/>
      <c r="L96" s="3"/>
      <c r="M96" s="3"/>
      <c r="N96" s="3"/>
      <c r="O96" s="3"/>
      <c r="P96" s="514"/>
      <c r="Q96" s="133" t="s">
        <v>923</v>
      </c>
      <c r="R96" s="134">
        <f t="shared" si="8"/>
        <v>0</v>
      </c>
      <c r="S96" s="134">
        <f t="shared" si="8"/>
        <v>0</v>
      </c>
      <c r="T96" s="134"/>
      <c r="U96" s="3"/>
      <c r="V96" s="3"/>
      <c r="W96" s="514"/>
      <c r="X96" s="133" t="s">
        <v>923</v>
      </c>
      <c r="Y96" s="134">
        <f t="shared" si="9"/>
        <v>0</v>
      </c>
      <c r="Z96" s="134">
        <f t="shared" si="9"/>
        <v>0</v>
      </c>
      <c r="AA96" s="134"/>
    </row>
    <row r="97" spans="1:27" ht="36.75" customHeight="1" thickBot="1" x14ac:dyDescent="0.4">
      <c r="A97" s="120" t="str">
        <f>'Matriz Nº2 Análisis'!A97</f>
        <v>10. 7</v>
      </c>
      <c r="B97" s="132" t="str">
        <f>IF(A97&lt;1,'Matriz Nº1 Identificación'!F97,'Matriz Nº2 Análisis'!B97)</f>
        <v/>
      </c>
      <c r="C97" s="132" t="str">
        <f>IFERROR(IF(A97&lt;1,'Matriz Nº1 Identificación'!B97,'Matriz Nº2 Análisis'!E97)," ")</f>
        <v/>
      </c>
      <c r="D97" s="132" t="str">
        <f>IF(A97&lt;1,'Matriz Nº1 Identificación'!B97,'Matriz Nº2 Análisis'!I97)</f>
        <v/>
      </c>
      <c r="E97" s="149"/>
      <c r="F97" s="150"/>
      <c r="G97" s="150"/>
      <c r="H97" s="150"/>
      <c r="I97" s="184" t="str">
        <f>IFERROR(VLOOKUP(D97,'Tabla 12'!$B$4:$E$6,3,FALSE)," ")</f>
        <v xml:space="preserve"> </v>
      </c>
      <c r="J97" s="185" t="str">
        <f>IFERROR(VLOOKUP(I97,'Tabla 12'!$D$4:$E$6,2,FALSE)," ")</f>
        <v xml:space="preserve"> </v>
      </c>
      <c r="K97" s="3"/>
      <c r="N97" s="3"/>
      <c r="O97" s="3"/>
      <c r="P97" s="3"/>
      <c r="Q97" s="2"/>
      <c r="R97" s="134">
        <f>SUM(R82:R96)</f>
        <v>2</v>
      </c>
      <c r="S97" s="134">
        <f>SUM(S82:S96)</f>
        <v>0</v>
      </c>
      <c r="T97" s="134">
        <f>R97+S97</f>
        <v>2</v>
      </c>
      <c r="U97" s="3"/>
      <c r="V97" s="3"/>
      <c r="W97" s="3"/>
      <c r="X97" s="3"/>
      <c r="Y97" s="134">
        <f>SUM(Y82:Y96)</f>
        <v>2</v>
      </c>
      <c r="Z97" s="134">
        <f>SUM(Z82:Z96)</f>
        <v>0</v>
      </c>
      <c r="AA97" s="134">
        <f>Y97+Z97</f>
        <v>2</v>
      </c>
    </row>
    <row r="98" spans="1:27" ht="39.9" customHeight="1" thickBot="1" x14ac:dyDescent="0.4">
      <c r="A98" s="181" t="str">
        <f>'Matriz Nº1 Identificación'!A98</f>
        <v xml:space="preserve">Objetivo Estratégico: </v>
      </c>
      <c r="B98" s="477" t="str">
        <f>+'Matriz Nº1 Identificación'!B98:H98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98" s="478"/>
      <c r="D98" s="478"/>
      <c r="E98" s="478"/>
      <c r="F98" s="478"/>
      <c r="G98" s="478"/>
      <c r="H98" s="478"/>
      <c r="I98" s="478"/>
      <c r="J98" s="478"/>
    </row>
    <row r="99" spans="1:27" ht="39.9" customHeight="1" x14ac:dyDescent="0.35">
      <c r="A99" s="182" t="str">
        <f>'Matriz Nº1 Identificación'!A99</f>
        <v>Objetivo táctico</v>
      </c>
      <c r="B99" s="297" t="str">
        <f>+'Matriz Nº1 Identificación'!B99:H99</f>
        <v>11. Producir material de artes gráficas e impresos comerciales que cumplan con los lineamientos de calidad y conseguir una comunicación eficaz hacia el público.</v>
      </c>
      <c r="C99" s="298"/>
      <c r="D99" s="298"/>
      <c r="E99" s="298"/>
      <c r="F99" s="299"/>
      <c r="G99" s="299"/>
      <c r="H99" s="299"/>
      <c r="I99" s="299"/>
      <c r="J99" s="300"/>
      <c r="L99" s="3"/>
      <c r="M99" s="3"/>
    </row>
    <row r="100" spans="1:27" ht="36.75" customHeight="1" x14ac:dyDescent="0.35">
      <c r="A100" s="120" t="str">
        <f>'Matriz Nº2 Análisis'!A100</f>
        <v>11. 1</v>
      </c>
      <c r="B100" s="132" t="str">
        <f>IF(A100&lt;1,'Matriz Nº1 Identificación'!F100,'Matriz Nº2 Análisis'!B100)</f>
        <v>R004 Insumos</v>
      </c>
      <c r="C100" s="132" t="str">
        <f>IFERROR(IF(A100&lt;1,'Matriz Nº1 Identificación'!B100,'Matriz Nº2 Análisis'!E100)," ")</f>
        <v>ALTO</v>
      </c>
      <c r="D100" s="132" t="str">
        <f>IF(A100&lt;1,'Matriz Nº1 Identificación'!B100,'Matriz Nº2 Análisis'!I100)</f>
        <v>BAJO</v>
      </c>
      <c r="E100" s="149" t="s">
        <v>950</v>
      </c>
      <c r="F100" s="150" t="s">
        <v>950</v>
      </c>
      <c r="G100" s="150" t="s">
        <v>1038</v>
      </c>
      <c r="H100" s="150" t="s">
        <v>1034</v>
      </c>
      <c r="I100" s="184" t="str">
        <f>IFERROR(VLOOKUP(D100,'Tabla 12'!$B$4:$E$6,3,FALSE)," ")</f>
        <v>ACEPTABLE</v>
      </c>
      <c r="J100" s="185" t="str">
        <f>IFERROR(VLOOKUP(I100,'Tabla 12'!$D$4:$E$6,2,FALSE)," ")</f>
        <v>NO ADMINISTRAR</v>
      </c>
      <c r="K100" s="3"/>
      <c r="L100" s="3"/>
      <c r="M100" s="3"/>
      <c r="N100" s="3"/>
      <c r="O100" s="3"/>
      <c r="P100" s="3"/>
      <c r="Q100" s="2"/>
      <c r="R100" s="3"/>
      <c r="S100" s="3"/>
      <c r="T100" s="3"/>
      <c r="U100" s="3"/>
      <c r="V100" s="3"/>
      <c r="W100" s="3"/>
      <c r="X100" s="3"/>
      <c r="Y100" s="3"/>
      <c r="Z100" s="3"/>
      <c r="AA100" s="3"/>
    </row>
    <row r="101" spans="1:27" ht="36.75" customHeight="1" x14ac:dyDescent="0.35">
      <c r="A101" s="120" t="str">
        <f>'Matriz Nº2 Análisis'!A101</f>
        <v>11. 2</v>
      </c>
      <c r="B101" s="132" t="str">
        <f>IF(A101&lt;1,'Matriz Nº1 Identificación'!F101,'Matriz Nº2 Análisis'!B101)</f>
        <v/>
      </c>
      <c r="C101" s="132" t="str">
        <f>IFERROR(IF(A101&lt;1,'Matriz Nº1 Identificación'!B101,'Matriz Nº2 Análisis'!E101)," ")</f>
        <v/>
      </c>
      <c r="D101" s="132" t="str">
        <f>IF(A101&lt;1,'Matriz Nº1 Identificación'!B101,'Matriz Nº2 Análisis'!I101)</f>
        <v/>
      </c>
      <c r="E101" s="149"/>
      <c r="F101" s="150"/>
      <c r="G101" s="150"/>
      <c r="H101" s="150"/>
      <c r="I101" s="184" t="str">
        <f>IFERROR(VLOOKUP(D101,'Tabla 12'!$B$4:$E$6,3,FALSE)," ")</f>
        <v xml:space="preserve"> </v>
      </c>
      <c r="J101" s="185" t="str">
        <f>IFERROR(VLOOKUP(I101,'Tabla 12'!$D$4:$E$6,2,FALSE)," ")</f>
        <v xml:space="preserve"> </v>
      </c>
      <c r="K101" s="3"/>
      <c r="L101" s="3"/>
      <c r="M101" s="3"/>
      <c r="N101" s="3"/>
      <c r="O101" s="3"/>
      <c r="P101" s="3"/>
      <c r="Q101" s="2"/>
      <c r="R101" s="3"/>
      <c r="S101" s="3"/>
      <c r="T101" s="3"/>
      <c r="U101" s="3"/>
      <c r="V101" s="3"/>
      <c r="W101" s="3"/>
      <c r="X101" s="3"/>
      <c r="Y101" s="3"/>
      <c r="Z101" s="3"/>
      <c r="AA101" s="3"/>
    </row>
    <row r="102" spans="1:27" ht="36.75" customHeight="1" x14ac:dyDescent="0.35">
      <c r="A102" s="120" t="str">
        <f>'Matriz Nº2 Análisis'!A102</f>
        <v>11. 3</v>
      </c>
      <c r="B102" s="132" t="str">
        <f>IF(A102&lt;1,'Matriz Nº1 Identificación'!F102,'Matriz Nº2 Análisis'!B102)</f>
        <v/>
      </c>
      <c r="C102" s="132" t="str">
        <f>IFERROR(IF(A102&lt;1,'Matriz Nº1 Identificación'!B102,'Matriz Nº2 Análisis'!E102)," ")</f>
        <v/>
      </c>
      <c r="D102" s="132" t="str">
        <f>IF(A102&lt;1,'Matriz Nº1 Identificación'!B102,'Matriz Nº2 Análisis'!I102)</f>
        <v/>
      </c>
      <c r="E102" s="149"/>
      <c r="F102" s="150"/>
      <c r="G102" s="150"/>
      <c r="H102" s="150"/>
      <c r="I102" s="184" t="str">
        <f>IFERROR(VLOOKUP(D102,'Tabla 12'!$B$4:$E$6,3,FALSE)," ")</f>
        <v xml:space="preserve"> </v>
      </c>
      <c r="J102" s="185" t="str">
        <f>IFERROR(VLOOKUP(I102,'Tabla 12'!$D$4:$E$6,2,FALSE)," ")</f>
        <v xml:space="preserve"> </v>
      </c>
      <c r="K102" s="3"/>
      <c r="L102" s="3"/>
      <c r="M102" s="3"/>
      <c r="N102" s="3"/>
      <c r="O102" s="3"/>
      <c r="P102" s="3"/>
      <c r="Q102" s="2"/>
      <c r="R102" s="3"/>
      <c r="S102" s="3"/>
      <c r="T102" s="3"/>
      <c r="U102" s="3"/>
      <c r="V102" s="3"/>
      <c r="W102" s="3"/>
      <c r="X102" s="3"/>
      <c r="Y102" s="3"/>
      <c r="Z102" s="3"/>
      <c r="AA102" s="3"/>
    </row>
    <row r="103" spans="1:27" ht="36.75" customHeight="1" x14ac:dyDescent="0.35">
      <c r="A103" s="120" t="str">
        <f>'Matriz Nº2 Análisis'!A103</f>
        <v>11. 4</v>
      </c>
      <c r="B103" s="132" t="str">
        <f>IF(A103&lt;1,'Matriz Nº1 Identificación'!F103,'Matriz Nº2 Análisis'!B103)</f>
        <v/>
      </c>
      <c r="C103" s="132" t="str">
        <f>IFERROR(IF(A103&lt;1,'Matriz Nº1 Identificación'!B103,'Matriz Nº2 Análisis'!E103)," ")</f>
        <v/>
      </c>
      <c r="D103" s="132" t="str">
        <f>IF(A103&lt;1,'Matriz Nº1 Identificación'!B103,'Matriz Nº2 Análisis'!I103)</f>
        <v/>
      </c>
      <c r="E103" s="149"/>
      <c r="F103" s="150"/>
      <c r="G103" s="150"/>
      <c r="H103" s="150"/>
      <c r="I103" s="184" t="str">
        <f>IFERROR(VLOOKUP(D103,'Tabla 12'!$B$4:$E$6,3,FALSE)," ")</f>
        <v xml:space="preserve"> </v>
      </c>
      <c r="J103" s="185" t="str">
        <f>IFERROR(VLOOKUP(I103,'Tabla 12'!$D$4:$E$6,2,FALSE)," ")</f>
        <v xml:space="preserve"> </v>
      </c>
      <c r="K103" s="3"/>
      <c r="L103" s="3"/>
      <c r="M103" s="3"/>
      <c r="N103" s="3"/>
      <c r="O103" s="3"/>
      <c r="P103" s="3"/>
      <c r="Q103" s="2"/>
      <c r="R103" s="3"/>
      <c r="S103" s="3"/>
      <c r="T103" s="3"/>
      <c r="U103" s="3"/>
      <c r="V103" s="3"/>
      <c r="W103" s="3"/>
      <c r="X103" s="3"/>
      <c r="Y103" s="3"/>
      <c r="Z103" s="3"/>
      <c r="AA103" s="3"/>
    </row>
    <row r="104" spans="1:27" ht="36.75" customHeight="1" x14ac:dyDescent="0.35">
      <c r="A104" s="120" t="str">
        <f>'Matriz Nº2 Análisis'!A104</f>
        <v>11. 5</v>
      </c>
      <c r="B104" s="132" t="str">
        <f>IF(A104&lt;1,'Matriz Nº1 Identificación'!F104,'Matriz Nº2 Análisis'!B104)</f>
        <v/>
      </c>
      <c r="C104" s="132" t="str">
        <f>IFERROR(IF(A104&lt;1,'Matriz Nº1 Identificación'!B104,'Matriz Nº2 Análisis'!E104)," ")</f>
        <v/>
      </c>
      <c r="D104" s="132" t="str">
        <f>IF(A104&lt;1,'Matriz Nº1 Identificación'!B104,'Matriz Nº2 Análisis'!I104)</f>
        <v/>
      </c>
      <c r="E104" s="149"/>
      <c r="F104" s="150"/>
      <c r="G104" s="150"/>
      <c r="H104" s="150"/>
      <c r="I104" s="184" t="str">
        <f>IFERROR(VLOOKUP(D104,'Tabla 12'!$B$4:$E$6,3,FALSE)," ")</f>
        <v xml:space="preserve"> </v>
      </c>
      <c r="J104" s="185" t="str">
        <f>IFERROR(VLOOKUP(I104,'Tabla 12'!$D$4:$E$6,2,FALSE)," ")</f>
        <v xml:space="preserve"> </v>
      </c>
      <c r="K104" s="3"/>
      <c r="L104" s="3"/>
      <c r="M104" s="3"/>
      <c r="N104" s="3"/>
      <c r="O104" s="3"/>
      <c r="P104" s="3"/>
      <c r="Q104" s="2"/>
      <c r="R104" s="3"/>
      <c r="S104" s="3"/>
      <c r="T104" s="3"/>
      <c r="U104" s="3"/>
      <c r="V104" s="3"/>
      <c r="W104" s="3"/>
      <c r="X104" s="3"/>
      <c r="Y104" s="3"/>
      <c r="Z104" s="3"/>
      <c r="AA104" s="3"/>
    </row>
    <row r="105" spans="1:27" ht="36.75" customHeight="1" x14ac:dyDescent="0.35">
      <c r="A105" s="120" t="str">
        <f>'Matriz Nº2 Análisis'!A105</f>
        <v>11. 6</v>
      </c>
      <c r="B105" s="132" t="str">
        <f>IF(A105&lt;1,'Matriz Nº1 Identificación'!F105,'Matriz Nº2 Análisis'!B105)</f>
        <v/>
      </c>
      <c r="C105" s="132" t="str">
        <f>IFERROR(IF(A105&lt;1,'Matriz Nº1 Identificación'!B105,'Matriz Nº2 Análisis'!E105)," ")</f>
        <v/>
      </c>
      <c r="D105" s="132" t="str">
        <f>IF(A105&lt;1,'Matriz Nº1 Identificación'!B105,'Matriz Nº2 Análisis'!I105)</f>
        <v/>
      </c>
      <c r="E105" s="149"/>
      <c r="F105" s="150"/>
      <c r="G105" s="150"/>
      <c r="H105" s="150"/>
      <c r="I105" s="184" t="str">
        <f>IFERROR(VLOOKUP(D105,'Tabla 12'!$B$4:$E$6,3,FALSE)," ")</f>
        <v xml:space="preserve"> </v>
      </c>
      <c r="J105" s="185" t="str">
        <f>IFERROR(VLOOKUP(I105,'Tabla 12'!$D$4:$E$6,2,FALSE)," ")</f>
        <v xml:space="preserve"> </v>
      </c>
      <c r="K105" s="3"/>
      <c r="L105" s="3"/>
      <c r="M105" s="3"/>
      <c r="N105" s="3"/>
      <c r="O105" s="3"/>
      <c r="P105" s="3"/>
      <c r="Q105" s="2"/>
      <c r="R105" s="3"/>
      <c r="S105" s="3"/>
      <c r="T105" s="3"/>
      <c r="U105" s="3"/>
      <c r="V105" s="3"/>
      <c r="W105" s="3"/>
      <c r="X105" s="3"/>
      <c r="Y105" s="3"/>
      <c r="Z105" s="3"/>
      <c r="AA105" s="3"/>
    </row>
    <row r="106" spans="1:27" ht="36.75" customHeight="1" thickBot="1" x14ac:dyDescent="0.4">
      <c r="A106" s="120" t="str">
        <f>'Matriz Nº2 Análisis'!A106</f>
        <v>11. 7</v>
      </c>
      <c r="B106" s="132" t="str">
        <f>IF(A106&lt;1,'Matriz Nº1 Identificación'!F106,'Matriz Nº2 Análisis'!B106)</f>
        <v/>
      </c>
      <c r="C106" s="132" t="str">
        <f>IFERROR(IF(A106&lt;1,'Matriz Nº1 Identificación'!B106,'Matriz Nº2 Análisis'!E106)," ")</f>
        <v/>
      </c>
      <c r="D106" s="132" t="str">
        <f>IF(A106&lt;1,'Matriz Nº1 Identificación'!B106,'Matriz Nº2 Análisis'!I106)</f>
        <v/>
      </c>
      <c r="E106" s="149"/>
      <c r="F106" s="150"/>
      <c r="G106" s="150"/>
      <c r="H106" s="150"/>
      <c r="I106" s="184" t="str">
        <f>IFERROR(VLOOKUP(D106,'Tabla 12'!$B$4:$E$6,3,FALSE)," ")</f>
        <v xml:space="preserve"> </v>
      </c>
      <c r="J106" s="185" t="str">
        <f>IFERROR(VLOOKUP(I106,'Tabla 12'!$D$4:$E$6,2,FALSE)," ")</f>
        <v xml:space="preserve"> </v>
      </c>
      <c r="K106" s="3"/>
      <c r="N106" s="3"/>
      <c r="O106" s="3"/>
      <c r="P106" s="3"/>
      <c r="Q106" s="2"/>
      <c r="R106" s="3"/>
      <c r="S106" s="3"/>
      <c r="T106" s="3"/>
      <c r="U106" s="3"/>
      <c r="V106" s="3"/>
      <c r="W106" s="3"/>
      <c r="X106" s="3"/>
      <c r="Y106" s="3"/>
      <c r="Z106" s="3"/>
      <c r="AA106" s="3"/>
    </row>
    <row r="107" spans="1:27" ht="39.9" customHeight="1" thickBot="1" x14ac:dyDescent="0.4">
      <c r="A107" s="181" t="str">
        <f>'Matriz Nº1 Identificación'!A107</f>
        <v xml:space="preserve">Objetivo Estratégico: </v>
      </c>
      <c r="B107" s="477" t="str">
        <f>+'Matriz Nº1 Identificación'!B107:H107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07" s="478"/>
      <c r="D107" s="478"/>
      <c r="E107" s="478"/>
      <c r="F107" s="478"/>
      <c r="G107" s="478"/>
      <c r="H107" s="478"/>
      <c r="I107" s="478"/>
      <c r="J107" s="478"/>
    </row>
    <row r="108" spans="1:27" ht="39.9" customHeight="1" x14ac:dyDescent="0.35">
      <c r="A108" s="182" t="str">
        <f>'Matriz Nº1 Identificación'!A108</f>
        <v>Objetivo táctico</v>
      </c>
      <c r="B108" s="297" t="str">
        <f>+'Matriz Nº1 Identificación'!B108:H108</f>
        <v>12. Producir material de artes gráficas e impresos comerciales que cumplan con los lineamientos de calidad y conseguir una comunicación eficaz hacia el público.</v>
      </c>
      <c r="C108" s="298"/>
      <c r="D108" s="298"/>
      <c r="E108" s="298"/>
      <c r="F108" s="299"/>
      <c r="G108" s="299"/>
      <c r="H108" s="299"/>
      <c r="I108" s="299"/>
      <c r="J108" s="300"/>
      <c r="L108" s="3"/>
      <c r="M108" s="3"/>
    </row>
    <row r="109" spans="1:27" ht="36.75" customHeight="1" x14ac:dyDescent="0.35">
      <c r="A109" s="120" t="str">
        <f>'Matriz Nº2 Análisis'!A109</f>
        <v>12. 1</v>
      </c>
      <c r="B109" s="132" t="str">
        <f>IF(A109&lt;1,'Matriz Nº1 Identificación'!F109,'Matriz Nº2 Análisis'!B109)</f>
        <v>R004 Insumos</v>
      </c>
      <c r="C109" s="132" t="str">
        <f>IFERROR(IF(A109&lt;1,'Matriz Nº1 Identificación'!B109,'Matriz Nº2 Análisis'!E109)," ")</f>
        <v>ALTO</v>
      </c>
      <c r="D109" s="132" t="str">
        <f>IF(A109&lt;1,'Matriz Nº1 Identificación'!B109,'Matriz Nº2 Análisis'!I109)</f>
        <v>BAJO</v>
      </c>
      <c r="E109" s="149" t="s">
        <v>950</v>
      </c>
      <c r="F109" s="150" t="s">
        <v>950</v>
      </c>
      <c r="G109" s="150" t="s">
        <v>1038</v>
      </c>
      <c r="H109" s="150" t="s">
        <v>1034</v>
      </c>
      <c r="I109" s="184" t="str">
        <f>IFERROR(VLOOKUP(D109,'Tabla 12'!$B$4:$E$6,3,FALSE)," ")</f>
        <v>ACEPTABLE</v>
      </c>
      <c r="J109" s="185" t="str">
        <f>IFERROR(VLOOKUP(I109,'Tabla 12'!$D$4:$E$6,2,FALSE)," ")</f>
        <v>NO ADMINISTRAR</v>
      </c>
      <c r="K109" s="3"/>
      <c r="L109" s="3"/>
      <c r="M109" s="3"/>
      <c r="N109" s="3"/>
      <c r="O109" s="3"/>
      <c r="P109" s="3"/>
      <c r="Q109" s="2"/>
      <c r="R109" s="3"/>
      <c r="S109" s="3"/>
      <c r="T109" s="3"/>
      <c r="U109" s="3"/>
      <c r="V109" s="3"/>
      <c r="W109" s="3"/>
      <c r="X109" s="3"/>
      <c r="Y109" s="3"/>
      <c r="Z109" s="3"/>
      <c r="AA109" s="3"/>
    </row>
    <row r="110" spans="1:27" ht="36.75" customHeight="1" x14ac:dyDescent="0.35">
      <c r="A110" s="120" t="str">
        <f>'Matriz Nº2 Análisis'!A110</f>
        <v>12. 2</v>
      </c>
      <c r="B110" s="132" t="str">
        <f>IF(A110&lt;1,'Matriz Nº1 Identificación'!F110,'Matriz Nº2 Análisis'!B110)</f>
        <v/>
      </c>
      <c r="C110" s="132" t="str">
        <f>IFERROR(IF(A110&lt;1,'Matriz Nº1 Identificación'!B110,'Matriz Nº2 Análisis'!E110)," ")</f>
        <v/>
      </c>
      <c r="D110" s="132" t="str">
        <f>IF(A110&lt;1,'Matriz Nº1 Identificación'!B110,'Matriz Nº2 Análisis'!I110)</f>
        <v/>
      </c>
      <c r="E110" s="149"/>
      <c r="F110" s="150"/>
      <c r="G110" s="150"/>
      <c r="H110" s="150"/>
      <c r="I110" s="184" t="str">
        <f>IFERROR(VLOOKUP(D110,'Tabla 12'!$B$4:$E$6,3,FALSE)," ")</f>
        <v xml:space="preserve"> </v>
      </c>
      <c r="J110" s="185" t="str">
        <f>IFERROR(VLOOKUP(I110,'Tabla 12'!$D$4:$E$6,2,FALSE)," ")</f>
        <v xml:space="preserve"> </v>
      </c>
      <c r="K110" s="3"/>
      <c r="L110" s="3"/>
      <c r="M110" s="3"/>
      <c r="N110" s="3"/>
      <c r="O110" s="3"/>
      <c r="P110" s="3"/>
      <c r="Q110" s="2"/>
      <c r="R110" s="3"/>
      <c r="S110" s="3"/>
      <c r="T110" s="3"/>
      <c r="U110" s="3"/>
      <c r="V110" s="3"/>
      <c r="W110" s="3"/>
      <c r="X110" s="3"/>
      <c r="Y110" s="3"/>
      <c r="Z110" s="3"/>
      <c r="AA110" s="3"/>
    </row>
    <row r="111" spans="1:27" ht="36.75" customHeight="1" x14ac:dyDescent="0.35">
      <c r="A111" s="120" t="str">
        <f>'Matriz Nº2 Análisis'!A111</f>
        <v>12. 3</v>
      </c>
      <c r="B111" s="132" t="str">
        <f>IF(A111&lt;1,'Matriz Nº1 Identificación'!F111,'Matriz Nº2 Análisis'!B111)</f>
        <v/>
      </c>
      <c r="C111" s="132" t="str">
        <f>IFERROR(IF(A111&lt;1,'Matriz Nº1 Identificación'!B111,'Matriz Nº2 Análisis'!E111)," ")</f>
        <v/>
      </c>
      <c r="D111" s="132" t="str">
        <f>IF(A111&lt;1,'Matriz Nº1 Identificación'!B111,'Matriz Nº2 Análisis'!I111)</f>
        <v/>
      </c>
      <c r="E111" s="149"/>
      <c r="F111" s="150"/>
      <c r="G111" s="150"/>
      <c r="H111" s="150"/>
      <c r="I111" s="184" t="str">
        <f>IFERROR(VLOOKUP(D111,'Tabla 12'!$B$4:$E$6,3,FALSE)," ")</f>
        <v xml:space="preserve"> </v>
      </c>
      <c r="J111" s="185" t="str">
        <f>IFERROR(VLOOKUP(I111,'Tabla 12'!$D$4:$E$6,2,FALSE)," ")</f>
        <v xml:space="preserve"> </v>
      </c>
      <c r="K111" s="3"/>
      <c r="L111" s="3"/>
      <c r="M111" s="3"/>
      <c r="N111" s="3"/>
      <c r="O111" s="3"/>
      <c r="P111" s="3"/>
      <c r="Q111" s="2"/>
      <c r="R111" s="3"/>
      <c r="S111" s="3"/>
      <c r="T111" s="3"/>
      <c r="U111" s="3"/>
      <c r="V111" s="3"/>
      <c r="W111" s="3"/>
      <c r="X111" s="3"/>
      <c r="Y111" s="3"/>
      <c r="Z111" s="3"/>
      <c r="AA111" s="3"/>
    </row>
    <row r="112" spans="1:27" ht="36.75" customHeight="1" x14ac:dyDescent="0.35">
      <c r="A112" s="120" t="str">
        <f>'Matriz Nº2 Análisis'!A112</f>
        <v>12. 4</v>
      </c>
      <c r="B112" s="132" t="str">
        <f>IF(A112&lt;1,'Matriz Nº1 Identificación'!F112,'Matriz Nº2 Análisis'!B112)</f>
        <v/>
      </c>
      <c r="C112" s="132" t="str">
        <f>IFERROR(IF(A112&lt;1,'Matriz Nº1 Identificación'!B112,'Matriz Nº2 Análisis'!E112)," ")</f>
        <v/>
      </c>
      <c r="D112" s="132" t="str">
        <f>IF(A112&lt;1,'Matriz Nº1 Identificación'!B112,'Matriz Nº2 Análisis'!I112)</f>
        <v/>
      </c>
      <c r="E112" s="149"/>
      <c r="F112" s="150"/>
      <c r="G112" s="150"/>
      <c r="H112" s="150"/>
      <c r="I112" s="184" t="str">
        <f>IFERROR(VLOOKUP(D112,'Tabla 12'!$B$4:$E$6,3,FALSE)," ")</f>
        <v xml:space="preserve"> </v>
      </c>
      <c r="J112" s="185" t="str">
        <f>IFERROR(VLOOKUP(I112,'Tabla 12'!$D$4:$E$6,2,FALSE)," ")</f>
        <v xml:space="preserve"> </v>
      </c>
      <c r="K112" s="3"/>
      <c r="L112" s="3"/>
      <c r="M112" s="3"/>
      <c r="N112" s="3"/>
      <c r="O112" s="3"/>
      <c r="P112" s="3"/>
      <c r="Q112" s="2"/>
      <c r="R112" s="3"/>
      <c r="S112" s="3"/>
      <c r="T112" s="3"/>
      <c r="U112" s="3"/>
      <c r="V112" s="3"/>
      <c r="W112" s="3"/>
      <c r="X112" s="3"/>
      <c r="Y112" s="3"/>
      <c r="Z112" s="3"/>
      <c r="AA112" s="3"/>
    </row>
    <row r="113" spans="1:27" ht="36.75" customHeight="1" x14ac:dyDescent="0.35">
      <c r="A113" s="120" t="str">
        <f>'Matriz Nº2 Análisis'!A113</f>
        <v>12. 5</v>
      </c>
      <c r="B113" s="132" t="str">
        <f>IF(A113&lt;1,'Matriz Nº1 Identificación'!F113,'Matriz Nº2 Análisis'!B113)</f>
        <v/>
      </c>
      <c r="C113" s="132" t="str">
        <f>IFERROR(IF(A113&lt;1,'Matriz Nº1 Identificación'!B113,'Matriz Nº2 Análisis'!E113)," ")</f>
        <v/>
      </c>
      <c r="D113" s="132" t="str">
        <f>IF(A113&lt;1,'Matriz Nº1 Identificación'!B113,'Matriz Nº2 Análisis'!I113)</f>
        <v/>
      </c>
      <c r="E113" s="149"/>
      <c r="F113" s="150"/>
      <c r="G113" s="150"/>
      <c r="H113" s="150"/>
      <c r="I113" s="184" t="str">
        <f>IFERROR(VLOOKUP(D113,'Tabla 12'!$B$4:$E$6,3,FALSE)," ")</f>
        <v xml:space="preserve"> </v>
      </c>
      <c r="J113" s="185" t="str">
        <f>IFERROR(VLOOKUP(I113,'Tabla 12'!$D$4:$E$6,2,FALSE)," ")</f>
        <v xml:space="preserve"> </v>
      </c>
      <c r="K113" s="3"/>
      <c r="L113" s="3"/>
      <c r="M113" s="3"/>
      <c r="N113" s="3"/>
      <c r="O113" s="3"/>
      <c r="P113" s="3"/>
      <c r="Q113" s="2"/>
      <c r="R113" s="3"/>
      <c r="S113" s="3"/>
      <c r="T113" s="3"/>
      <c r="U113" s="3"/>
      <c r="V113" s="3"/>
      <c r="W113" s="3"/>
      <c r="X113" s="3"/>
      <c r="Y113" s="3"/>
      <c r="Z113" s="3"/>
      <c r="AA113" s="3"/>
    </row>
    <row r="114" spans="1:27" ht="36.75" customHeight="1" x14ac:dyDescent="0.35">
      <c r="A114" s="120" t="str">
        <f>'Matriz Nº2 Análisis'!A114</f>
        <v>12. 6</v>
      </c>
      <c r="B114" s="132" t="str">
        <f>IF(A114&lt;1,'Matriz Nº1 Identificación'!F114,'Matriz Nº2 Análisis'!B114)</f>
        <v/>
      </c>
      <c r="C114" s="132" t="str">
        <f>IFERROR(IF(A114&lt;1,'Matriz Nº1 Identificación'!B114,'Matriz Nº2 Análisis'!E114)," ")</f>
        <v/>
      </c>
      <c r="D114" s="132" t="str">
        <f>IF(A114&lt;1,'Matriz Nº1 Identificación'!B114,'Matriz Nº2 Análisis'!I114)</f>
        <v/>
      </c>
      <c r="E114" s="149"/>
      <c r="F114" s="150"/>
      <c r="G114" s="150"/>
      <c r="H114" s="150"/>
      <c r="I114" s="184" t="str">
        <f>IFERROR(VLOOKUP(D114,'Tabla 12'!$B$4:$E$6,3,FALSE)," ")</f>
        <v xml:space="preserve"> </v>
      </c>
      <c r="J114" s="185" t="str">
        <f>IFERROR(VLOOKUP(I114,'Tabla 12'!$D$4:$E$6,2,FALSE)," ")</f>
        <v xml:space="preserve"> </v>
      </c>
      <c r="K114" s="3"/>
      <c r="L114" s="3"/>
      <c r="M114" s="3"/>
      <c r="N114" s="3"/>
      <c r="O114" s="3"/>
      <c r="P114" s="3"/>
      <c r="Q114" s="2"/>
      <c r="R114" s="3"/>
      <c r="S114" s="3"/>
      <c r="T114" s="3"/>
      <c r="U114" s="3"/>
      <c r="V114" s="3"/>
      <c r="W114" s="3"/>
      <c r="X114" s="3"/>
      <c r="Y114" s="3"/>
      <c r="Z114" s="3"/>
      <c r="AA114" s="3"/>
    </row>
    <row r="115" spans="1:27" ht="36.75" customHeight="1" thickBot="1" x14ac:dyDescent="0.4">
      <c r="A115" s="120" t="str">
        <f>'Matriz Nº2 Análisis'!A115</f>
        <v>12. 7</v>
      </c>
      <c r="B115" s="132" t="str">
        <f>IF(A115&lt;1,'Matriz Nº1 Identificación'!F115,'Matriz Nº2 Análisis'!B115)</f>
        <v/>
      </c>
      <c r="C115" s="132" t="str">
        <f>IFERROR(IF(A115&lt;1,'Matriz Nº1 Identificación'!B115,'Matriz Nº2 Análisis'!E115)," ")</f>
        <v/>
      </c>
      <c r="D115" s="132" t="str">
        <f>IF(A115&lt;1,'Matriz Nº1 Identificación'!B115,'Matriz Nº2 Análisis'!I115)</f>
        <v/>
      </c>
      <c r="E115" s="149"/>
      <c r="F115" s="150"/>
      <c r="G115" s="150"/>
      <c r="H115" s="150"/>
      <c r="I115" s="184" t="str">
        <f>IFERROR(VLOOKUP(D115,'Tabla 12'!$B$4:$E$6,3,FALSE)," ")</f>
        <v xml:space="preserve"> </v>
      </c>
      <c r="J115" s="185" t="str">
        <f>IFERROR(VLOOKUP(I115,'Tabla 12'!$D$4:$E$6,2,FALSE)," ")</f>
        <v xml:space="preserve"> </v>
      </c>
      <c r="K115" s="3"/>
      <c r="N115" s="3"/>
      <c r="O115" s="3"/>
      <c r="P115" s="3"/>
      <c r="Q115" s="2"/>
      <c r="R115" s="3"/>
      <c r="S115" s="3"/>
      <c r="T115" s="3"/>
      <c r="U115" s="3"/>
      <c r="V115" s="3"/>
      <c r="W115" s="3"/>
      <c r="X115" s="3"/>
      <c r="Y115" s="3"/>
      <c r="Z115" s="3"/>
      <c r="AA115" s="3"/>
    </row>
    <row r="116" spans="1:27" ht="39.9" customHeight="1" thickBot="1" x14ac:dyDescent="0.4">
      <c r="A116" s="181" t="str">
        <f>'Matriz Nº1 Identificación'!A116</f>
        <v xml:space="preserve">Objetivo Estratégico: </v>
      </c>
      <c r="B116" s="477" t="str">
        <f>+'Matriz Nº1 Identificación'!B116:H116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16" s="478"/>
      <c r="D116" s="478"/>
      <c r="E116" s="478"/>
      <c r="F116" s="478"/>
      <c r="G116" s="478"/>
      <c r="H116" s="478"/>
      <c r="I116" s="478"/>
      <c r="J116" s="478"/>
    </row>
    <row r="117" spans="1:27" ht="39.9" customHeight="1" x14ac:dyDescent="0.35">
      <c r="A117" s="182" t="str">
        <f>'Matriz Nº1 Identificación'!A117</f>
        <v>Objetivo táctico</v>
      </c>
      <c r="B117" s="297" t="str">
        <f>+'Matriz Nº1 Identificación'!B117:H117</f>
        <v>13. Producir material de artes gráficas e impresos comerciales que cumplan con los lineamientos de calidad y conseguir una comunicación eficaz hacia el público.</v>
      </c>
      <c r="C117" s="298"/>
      <c r="D117" s="298"/>
      <c r="E117" s="298"/>
      <c r="F117" s="299"/>
      <c r="G117" s="299"/>
      <c r="H117" s="299"/>
      <c r="I117" s="299"/>
      <c r="J117" s="300"/>
      <c r="L117" s="3"/>
      <c r="M117" s="3"/>
    </row>
    <row r="118" spans="1:27" ht="36.75" customHeight="1" x14ac:dyDescent="0.35">
      <c r="A118" s="120" t="str">
        <f>'Matriz Nº2 Análisis'!A118</f>
        <v>13. 1</v>
      </c>
      <c r="B118" s="132" t="str">
        <f>IF(A118&lt;1,'Matriz Nº1 Identificación'!F118,'Matriz Nº2 Análisis'!B118)</f>
        <v>R004 Insumos</v>
      </c>
      <c r="C118" s="132" t="str">
        <f>IFERROR(IF(A118&lt;1,'Matriz Nº1 Identificación'!B118,'Matriz Nº2 Análisis'!E118)," ")</f>
        <v>ALTO</v>
      </c>
      <c r="D118" s="132" t="str">
        <f>IF(A118&lt;1,'Matriz Nº1 Identificación'!B118,'Matriz Nº2 Análisis'!I118)</f>
        <v>BAJO</v>
      </c>
      <c r="E118" s="149" t="s">
        <v>950</v>
      </c>
      <c r="F118" s="150" t="s">
        <v>950</v>
      </c>
      <c r="G118" s="150" t="s">
        <v>1038</v>
      </c>
      <c r="H118" s="150" t="s">
        <v>1034</v>
      </c>
      <c r="I118" s="184" t="str">
        <f>IFERROR(VLOOKUP(D118,'Tabla 12'!$B$4:$E$6,3,FALSE)," ")</f>
        <v>ACEPTABLE</v>
      </c>
      <c r="J118" s="185" t="str">
        <f>IFERROR(VLOOKUP(I118,'Tabla 12'!$D$4:$E$6,2,FALSE)," ")</f>
        <v>NO ADMINISTRAR</v>
      </c>
      <c r="K118" s="3"/>
      <c r="L118" s="3"/>
      <c r="M118" s="3"/>
      <c r="N118" s="3"/>
      <c r="O118" s="3"/>
      <c r="P118" s="3"/>
      <c r="Q118" s="2"/>
      <c r="R118" s="3"/>
      <c r="S118" s="3"/>
      <c r="T118" s="3"/>
      <c r="U118" s="3"/>
      <c r="V118" s="3"/>
      <c r="W118" s="3"/>
      <c r="X118" s="3"/>
      <c r="Y118" s="3"/>
      <c r="Z118" s="3"/>
      <c r="AA118" s="3"/>
    </row>
    <row r="119" spans="1:27" ht="36.75" customHeight="1" x14ac:dyDescent="0.35">
      <c r="A119" s="120" t="str">
        <f>'Matriz Nº2 Análisis'!A119</f>
        <v>13. 2</v>
      </c>
      <c r="B119" s="132" t="str">
        <f>IF(A119&lt;1,'Matriz Nº1 Identificación'!F119,'Matriz Nº2 Análisis'!B119)</f>
        <v/>
      </c>
      <c r="C119" s="132" t="str">
        <f>IFERROR(IF(A119&lt;1,'Matriz Nº1 Identificación'!B119,'Matriz Nº2 Análisis'!E119)," ")</f>
        <v/>
      </c>
      <c r="D119" s="132" t="str">
        <f>IF(A119&lt;1,'Matriz Nº1 Identificación'!B119,'Matriz Nº2 Análisis'!I119)</f>
        <v/>
      </c>
      <c r="E119" s="149"/>
      <c r="F119" s="150"/>
      <c r="G119" s="150"/>
      <c r="H119" s="150"/>
      <c r="I119" s="184" t="str">
        <f>IFERROR(VLOOKUP(D119,'Tabla 12'!$B$4:$E$6,3,FALSE)," ")</f>
        <v xml:space="preserve"> </v>
      </c>
      <c r="J119" s="185" t="str">
        <f>IFERROR(VLOOKUP(I119,'Tabla 12'!$D$4:$E$6,2,FALSE)," ")</f>
        <v xml:space="preserve"> </v>
      </c>
      <c r="K119" s="3"/>
      <c r="L119" s="3"/>
      <c r="M119" s="3"/>
      <c r="N119" s="3"/>
      <c r="O119" s="3"/>
      <c r="P119" s="3"/>
      <c r="Q119" s="2"/>
      <c r="R119" s="3"/>
      <c r="S119" s="3"/>
      <c r="T119" s="3"/>
      <c r="U119" s="3"/>
      <c r="V119" s="3"/>
      <c r="W119" s="3"/>
      <c r="X119" s="3"/>
      <c r="Y119" s="3"/>
      <c r="Z119" s="3"/>
      <c r="AA119" s="3"/>
    </row>
    <row r="120" spans="1:27" ht="36.75" customHeight="1" x14ac:dyDescent="0.35">
      <c r="A120" s="120" t="str">
        <f>'Matriz Nº2 Análisis'!A120</f>
        <v>13. 3</v>
      </c>
      <c r="B120" s="132" t="str">
        <f>IF(A120&lt;1,'Matriz Nº1 Identificación'!F120,'Matriz Nº2 Análisis'!B120)</f>
        <v/>
      </c>
      <c r="C120" s="132" t="str">
        <f>IFERROR(IF(A120&lt;1,'Matriz Nº1 Identificación'!B120,'Matriz Nº2 Análisis'!E120)," ")</f>
        <v/>
      </c>
      <c r="D120" s="132" t="str">
        <f>IF(A120&lt;1,'Matriz Nº1 Identificación'!B120,'Matriz Nº2 Análisis'!I120)</f>
        <v/>
      </c>
      <c r="E120" s="149"/>
      <c r="F120" s="150"/>
      <c r="G120" s="150"/>
      <c r="H120" s="150"/>
      <c r="I120" s="184" t="str">
        <f>IFERROR(VLOOKUP(D120,'Tabla 12'!$B$4:$E$6,3,FALSE)," ")</f>
        <v xml:space="preserve"> </v>
      </c>
      <c r="J120" s="185" t="str">
        <f>IFERROR(VLOOKUP(I120,'Tabla 12'!$D$4:$E$6,2,FALSE)," ")</f>
        <v xml:space="preserve"> </v>
      </c>
      <c r="K120" s="3"/>
      <c r="L120" s="3"/>
      <c r="M120" s="3"/>
      <c r="N120" s="3"/>
      <c r="O120" s="3"/>
      <c r="P120" s="3"/>
      <c r="Q120" s="2"/>
      <c r="R120" s="3"/>
      <c r="S120" s="3"/>
      <c r="T120" s="3"/>
      <c r="U120" s="3"/>
      <c r="V120" s="3"/>
      <c r="W120" s="3"/>
      <c r="X120" s="3"/>
      <c r="Y120" s="3"/>
      <c r="Z120" s="3"/>
      <c r="AA120" s="3"/>
    </row>
    <row r="121" spans="1:27" ht="36.75" customHeight="1" x14ac:dyDescent="0.35">
      <c r="A121" s="120" t="str">
        <f>'Matriz Nº2 Análisis'!A121</f>
        <v>13. 4</v>
      </c>
      <c r="B121" s="132" t="str">
        <f>IF(A121&lt;1,'Matriz Nº1 Identificación'!F121,'Matriz Nº2 Análisis'!B121)</f>
        <v/>
      </c>
      <c r="C121" s="132" t="str">
        <f>IFERROR(IF(A121&lt;1,'Matriz Nº1 Identificación'!B121,'Matriz Nº2 Análisis'!E121)," ")</f>
        <v/>
      </c>
      <c r="D121" s="132" t="str">
        <f>IF(A121&lt;1,'Matriz Nº1 Identificación'!B121,'Matriz Nº2 Análisis'!I121)</f>
        <v/>
      </c>
      <c r="E121" s="149"/>
      <c r="F121" s="150"/>
      <c r="G121" s="150"/>
      <c r="H121" s="150"/>
      <c r="I121" s="184" t="str">
        <f>IFERROR(VLOOKUP(D121,'Tabla 12'!$B$4:$E$6,3,FALSE)," ")</f>
        <v xml:space="preserve"> </v>
      </c>
      <c r="J121" s="185" t="str">
        <f>IFERROR(VLOOKUP(I121,'Tabla 12'!$D$4:$E$6,2,FALSE)," ")</f>
        <v xml:space="preserve"> </v>
      </c>
      <c r="K121" s="3"/>
      <c r="L121" s="3"/>
      <c r="M121" s="3"/>
      <c r="N121" s="3"/>
      <c r="O121" s="3"/>
      <c r="P121" s="3"/>
      <c r="Q121" s="2"/>
      <c r="R121" s="3"/>
      <c r="S121" s="3"/>
      <c r="T121" s="3"/>
      <c r="U121" s="3"/>
      <c r="V121" s="3"/>
      <c r="W121" s="3"/>
      <c r="X121" s="3"/>
      <c r="Y121" s="3"/>
      <c r="Z121" s="3"/>
      <c r="AA121" s="3"/>
    </row>
    <row r="122" spans="1:27" ht="36.75" customHeight="1" x14ac:dyDescent="0.35">
      <c r="A122" s="120" t="str">
        <f>'Matriz Nº2 Análisis'!A122</f>
        <v>13. 5</v>
      </c>
      <c r="B122" s="132" t="str">
        <f>IF(A122&lt;1,'Matriz Nº1 Identificación'!F122,'Matriz Nº2 Análisis'!B122)</f>
        <v/>
      </c>
      <c r="C122" s="132" t="str">
        <f>IFERROR(IF(A122&lt;1,'Matriz Nº1 Identificación'!B122,'Matriz Nº2 Análisis'!E122)," ")</f>
        <v/>
      </c>
      <c r="D122" s="132" t="str">
        <f>IF(A122&lt;1,'Matriz Nº1 Identificación'!B122,'Matriz Nº2 Análisis'!I122)</f>
        <v/>
      </c>
      <c r="E122" s="149"/>
      <c r="F122" s="150"/>
      <c r="G122" s="150"/>
      <c r="H122" s="150"/>
      <c r="I122" s="184" t="str">
        <f>IFERROR(VLOOKUP(D122,'Tabla 12'!$B$4:$E$6,3,FALSE)," ")</f>
        <v xml:space="preserve"> </v>
      </c>
      <c r="J122" s="185" t="str">
        <f>IFERROR(VLOOKUP(I122,'Tabla 12'!$D$4:$E$6,2,FALSE)," ")</f>
        <v xml:space="preserve"> </v>
      </c>
      <c r="K122" s="3"/>
      <c r="L122" s="3"/>
      <c r="M122" s="3"/>
      <c r="N122" s="3"/>
      <c r="O122" s="3"/>
      <c r="P122" s="3"/>
      <c r="Q122" s="2"/>
      <c r="R122" s="3"/>
      <c r="S122" s="3"/>
      <c r="T122" s="3"/>
      <c r="U122" s="3"/>
      <c r="V122" s="3"/>
      <c r="W122" s="3"/>
      <c r="X122" s="3"/>
      <c r="Y122" s="3"/>
      <c r="Z122" s="3"/>
      <c r="AA122" s="3"/>
    </row>
    <row r="123" spans="1:27" ht="36.75" customHeight="1" x14ac:dyDescent="0.35">
      <c r="A123" s="120" t="str">
        <f>'Matriz Nº2 Análisis'!A123</f>
        <v>13. 6</v>
      </c>
      <c r="B123" s="132" t="str">
        <f>IF(A123&lt;1,'Matriz Nº1 Identificación'!F123,'Matriz Nº2 Análisis'!B123)</f>
        <v/>
      </c>
      <c r="C123" s="132" t="str">
        <f>IFERROR(IF(A123&lt;1,'Matriz Nº1 Identificación'!B123,'Matriz Nº2 Análisis'!E123)," ")</f>
        <v/>
      </c>
      <c r="D123" s="132" t="str">
        <f>IF(A123&lt;1,'Matriz Nº1 Identificación'!B123,'Matriz Nº2 Análisis'!I123)</f>
        <v/>
      </c>
      <c r="E123" s="149"/>
      <c r="F123" s="150"/>
      <c r="G123" s="150"/>
      <c r="H123" s="150"/>
      <c r="I123" s="184" t="str">
        <f>IFERROR(VLOOKUP(D123,'Tabla 12'!$B$4:$E$6,3,FALSE)," ")</f>
        <v xml:space="preserve"> </v>
      </c>
      <c r="J123" s="185" t="str">
        <f>IFERROR(VLOOKUP(I123,'Tabla 12'!$D$4:$E$6,2,FALSE)," ")</f>
        <v xml:space="preserve"> </v>
      </c>
      <c r="K123" s="3"/>
      <c r="L123" s="3"/>
      <c r="M123" s="3"/>
      <c r="N123" s="3"/>
      <c r="O123" s="3"/>
      <c r="P123" s="3"/>
      <c r="Q123" s="2"/>
      <c r="R123" s="3"/>
      <c r="S123" s="3"/>
      <c r="T123" s="3"/>
      <c r="U123" s="3"/>
      <c r="V123" s="3"/>
      <c r="W123" s="3"/>
      <c r="X123" s="3"/>
      <c r="Y123" s="3"/>
      <c r="Z123" s="3"/>
      <c r="AA123" s="3"/>
    </row>
    <row r="124" spans="1:27" ht="36.75" customHeight="1" thickBot="1" x14ac:dyDescent="0.4">
      <c r="A124" s="120" t="str">
        <f>'Matriz Nº2 Análisis'!A124</f>
        <v>13. 7</v>
      </c>
      <c r="B124" s="132" t="str">
        <f>IF(A124&lt;1,'Matriz Nº1 Identificación'!F124,'Matriz Nº2 Análisis'!B124)</f>
        <v/>
      </c>
      <c r="C124" s="132" t="str">
        <f>IFERROR(IF(A124&lt;1,'Matriz Nº1 Identificación'!B124,'Matriz Nº2 Análisis'!E124)," ")</f>
        <v/>
      </c>
      <c r="D124" s="132" t="str">
        <f>IF(A124&lt;1,'Matriz Nº1 Identificación'!B124,'Matriz Nº2 Análisis'!I124)</f>
        <v/>
      </c>
      <c r="E124" s="149"/>
      <c r="F124" s="150"/>
      <c r="G124" s="150"/>
      <c r="H124" s="150"/>
      <c r="I124" s="184" t="str">
        <f>IFERROR(VLOOKUP(D124,'Tabla 12'!$B$4:$E$6,3,FALSE)," ")</f>
        <v xml:space="preserve"> </v>
      </c>
      <c r="J124" s="185" t="str">
        <f>IFERROR(VLOOKUP(I124,'Tabla 12'!$D$4:$E$6,2,FALSE)," ")</f>
        <v xml:space="preserve"> </v>
      </c>
      <c r="K124" s="3"/>
      <c r="N124" s="3"/>
      <c r="O124" s="3"/>
      <c r="P124" s="3"/>
      <c r="Q124" s="2"/>
      <c r="R124" s="3"/>
      <c r="S124" s="3"/>
      <c r="T124" s="3"/>
      <c r="U124" s="3"/>
      <c r="V124" s="3"/>
      <c r="W124" s="3"/>
      <c r="X124" s="3"/>
      <c r="Y124" s="3"/>
      <c r="Z124" s="3"/>
      <c r="AA124" s="3"/>
    </row>
    <row r="125" spans="1:27" ht="39.9" customHeight="1" thickBot="1" x14ac:dyDescent="0.4">
      <c r="A125" s="181" t="str">
        <f>'Matriz Nº1 Identificación'!A125</f>
        <v xml:space="preserve">Objetivo Estratégico: </v>
      </c>
      <c r="B125" s="477" t="str">
        <f>+'Matriz Nº1 Identificación'!B125:H125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25" s="478"/>
      <c r="D125" s="478"/>
      <c r="E125" s="478"/>
      <c r="F125" s="478"/>
      <c r="G125" s="478"/>
      <c r="H125" s="478"/>
      <c r="I125" s="478"/>
      <c r="J125" s="478"/>
    </row>
    <row r="126" spans="1:27" ht="39.9" customHeight="1" x14ac:dyDescent="0.35">
      <c r="A126" s="182" t="str">
        <f>'Matriz Nº1 Identificación'!A126</f>
        <v>Objetivo táctico</v>
      </c>
      <c r="B126" s="297" t="str">
        <f>+'Matriz Nº1 Identificación'!B126:H126</f>
        <v>14.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26" s="298"/>
      <c r="D126" s="298"/>
      <c r="E126" s="298"/>
      <c r="F126" s="299"/>
      <c r="G126" s="299"/>
      <c r="H126" s="299"/>
      <c r="I126" s="299"/>
      <c r="J126" s="300"/>
      <c r="L126" s="3"/>
      <c r="M126" s="3"/>
    </row>
    <row r="127" spans="1:27" ht="36.75" customHeight="1" x14ac:dyDescent="0.35">
      <c r="A127" s="120" t="str">
        <f>'Matriz Nº2 Análisis'!A127</f>
        <v>14. 1</v>
      </c>
      <c r="B127" s="132" t="str">
        <f>IF(A127&lt;1,'Matriz Nº1 Identificación'!F127,'Matriz Nº2 Análisis'!B127)</f>
        <v>R003 Operativo</v>
      </c>
      <c r="C127" s="132" t="str">
        <f>IFERROR(IF(A127&lt;1,'Matriz Nº1 Identificación'!B127,'Matriz Nº2 Análisis'!E127)," ")</f>
        <v>ALTO</v>
      </c>
      <c r="D127" s="132" t="str">
        <f>IF(A127&lt;1,'Matriz Nº1 Identificación'!B127,'Matriz Nº2 Análisis'!I127)</f>
        <v>BAJO</v>
      </c>
      <c r="E127" s="149" t="s">
        <v>950</v>
      </c>
      <c r="F127" s="150" t="s">
        <v>950</v>
      </c>
      <c r="G127" s="150" t="s">
        <v>1038</v>
      </c>
      <c r="H127" s="150" t="s">
        <v>1034</v>
      </c>
      <c r="I127" s="184" t="str">
        <f>IFERROR(VLOOKUP(D127,'Tabla 12'!$B$4:$E$6,3,FALSE)," ")</f>
        <v>ACEPTABLE</v>
      </c>
      <c r="J127" s="185" t="str">
        <f>IFERROR(VLOOKUP(I127,'Tabla 12'!$D$4:$E$6,2,FALSE)," ")</f>
        <v>NO ADMINISTRAR</v>
      </c>
      <c r="K127" s="3"/>
      <c r="L127" s="3"/>
      <c r="M127" s="3"/>
      <c r="N127" s="3"/>
      <c r="O127" s="3"/>
      <c r="P127" s="3"/>
      <c r="Q127" s="2"/>
      <c r="R127" s="3"/>
      <c r="S127" s="3"/>
      <c r="T127" s="3"/>
      <c r="U127" s="3"/>
      <c r="V127" s="3"/>
      <c r="W127" s="3"/>
      <c r="X127" s="3"/>
      <c r="Y127" s="3"/>
      <c r="Z127" s="3"/>
      <c r="AA127" s="3"/>
    </row>
    <row r="128" spans="1:27" ht="36.75" customHeight="1" x14ac:dyDescent="0.35">
      <c r="A128" s="120" t="str">
        <f>'Matriz Nº2 Análisis'!A128</f>
        <v>14. 2</v>
      </c>
      <c r="B128" s="132" t="str">
        <f>IF(A128&lt;1,'Matriz Nº1 Identificación'!F128,'Matriz Nº2 Análisis'!B128)</f>
        <v/>
      </c>
      <c r="C128" s="132" t="str">
        <f>IFERROR(IF(A128&lt;1,'Matriz Nº1 Identificación'!B128,'Matriz Nº2 Análisis'!E128)," ")</f>
        <v/>
      </c>
      <c r="D128" s="132" t="str">
        <f>IF(A128&lt;1,'Matriz Nº1 Identificación'!B128,'Matriz Nº2 Análisis'!I128)</f>
        <v/>
      </c>
      <c r="E128" s="149"/>
      <c r="F128" s="150"/>
      <c r="G128" s="150"/>
      <c r="H128" s="150"/>
      <c r="I128" s="184" t="str">
        <f>IFERROR(VLOOKUP(D128,'Tabla 12'!$B$4:$E$6,3,FALSE)," ")</f>
        <v xml:space="preserve"> </v>
      </c>
      <c r="J128" s="185" t="str">
        <f>IFERROR(VLOOKUP(I128,'Tabla 12'!$D$4:$E$6,2,FALSE)," ")</f>
        <v xml:space="preserve"> </v>
      </c>
      <c r="K128" s="3"/>
      <c r="L128" s="3"/>
      <c r="M128" s="3"/>
      <c r="N128" s="3"/>
      <c r="O128" s="3"/>
      <c r="P128" s="3"/>
      <c r="Q128" s="2"/>
      <c r="R128" s="3"/>
      <c r="S128" s="3"/>
      <c r="T128" s="3"/>
      <c r="U128" s="3"/>
      <c r="V128" s="3"/>
      <c r="W128" s="3"/>
      <c r="X128" s="3"/>
      <c r="Y128" s="3"/>
      <c r="Z128" s="3"/>
      <c r="AA128" s="3"/>
    </row>
    <row r="129" spans="1:27" ht="36.75" customHeight="1" x14ac:dyDescent="0.35">
      <c r="A129" s="120" t="str">
        <f>'Matriz Nº2 Análisis'!A129</f>
        <v>14. 3</v>
      </c>
      <c r="B129" s="132" t="str">
        <f>IF(A129&lt;1,'Matriz Nº1 Identificación'!F129,'Matriz Nº2 Análisis'!B129)</f>
        <v/>
      </c>
      <c r="C129" s="132" t="str">
        <f>IFERROR(IF(A129&lt;1,'Matriz Nº1 Identificación'!B129,'Matriz Nº2 Análisis'!E129)," ")</f>
        <v/>
      </c>
      <c r="D129" s="132" t="str">
        <f>IF(A129&lt;1,'Matriz Nº1 Identificación'!B129,'Matriz Nº2 Análisis'!I129)</f>
        <v/>
      </c>
      <c r="E129" s="149"/>
      <c r="F129" s="150"/>
      <c r="G129" s="150"/>
      <c r="H129" s="150"/>
      <c r="I129" s="184" t="str">
        <f>IFERROR(VLOOKUP(D129,'Tabla 12'!$B$4:$E$6,3,FALSE)," ")</f>
        <v xml:space="preserve"> </v>
      </c>
      <c r="J129" s="185" t="str">
        <f>IFERROR(VLOOKUP(I129,'Tabla 12'!$D$4:$E$6,2,FALSE)," ")</f>
        <v xml:space="preserve"> </v>
      </c>
      <c r="K129" s="3"/>
      <c r="L129" s="3"/>
      <c r="M129" s="3"/>
      <c r="N129" s="3"/>
      <c r="O129" s="3"/>
      <c r="P129" s="3"/>
      <c r="Q129" s="2"/>
      <c r="R129" s="3"/>
      <c r="S129" s="3"/>
      <c r="T129" s="3"/>
      <c r="U129" s="3"/>
      <c r="V129" s="3"/>
      <c r="W129" s="3"/>
      <c r="X129" s="3"/>
      <c r="Y129" s="3"/>
      <c r="Z129" s="3"/>
      <c r="AA129" s="3"/>
    </row>
    <row r="130" spans="1:27" ht="36.75" customHeight="1" x14ac:dyDescent="0.35">
      <c r="A130" s="120" t="str">
        <f>'Matriz Nº2 Análisis'!A130</f>
        <v>14. 4</v>
      </c>
      <c r="B130" s="132" t="str">
        <f>IF(A130&lt;1,'Matriz Nº1 Identificación'!F130,'Matriz Nº2 Análisis'!B130)</f>
        <v/>
      </c>
      <c r="C130" s="132" t="str">
        <f>IFERROR(IF(A130&lt;1,'Matriz Nº1 Identificación'!B130,'Matriz Nº2 Análisis'!E130)," ")</f>
        <v/>
      </c>
      <c r="D130" s="132" t="str">
        <f>IF(A130&lt;1,'Matriz Nº1 Identificación'!B130,'Matriz Nº2 Análisis'!I130)</f>
        <v/>
      </c>
      <c r="E130" s="149"/>
      <c r="F130" s="150"/>
      <c r="G130" s="150"/>
      <c r="H130" s="150"/>
      <c r="I130" s="184" t="str">
        <f>IFERROR(VLOOKUP(D130,'Tabla 12'!$B$4:$E$6,3,FALSE)," ")</f>
        <v xml:space="preserve"> </v>
      </c>
      <c r="J130" s="185" t="str">
        <f>IFERROR(VLOOKUP(I130,'Tabla 12'!$D$4:$E$6,2,FALSE)," ")</f>
        <v xml:space="preserve"> </v>
      </c>
      <c r="K130" s="3"/>
      <c r="L130" s="3"/>
      <c r="M130" s="3"/>
      <c r="N130" s="3"/>
      <c r="O130" s="3"/>
      <c r="P130" s="3"/>
      <c r="Q130" s="2"/>
      <c r="R130" s="3"/>
      <c r="S130" s="3"/>
      <c r="T130" s="3"/>
      <c r="U130" s="3"/>
      <c r="V130" s="3"/>
      <c r="W130" s="3"/>
      <c r="X130" s="3"/>
      <c r="Y130" s="3"/>
      <c r="Z130" s="3"/>
      <c r="AA130" s="3"/>
    </row>
    <row r="131" spans="1:27" ht="36.75" customHeight="1" x14ac:dyDescent="0.35">
      <c r="A131" s="120" t="str">
        <f>'Matriz Nº2 Análisis'!A131</f>
        <v>14. 5</v>
      </c>
      <c r="B131" s="132" t="str">
        <f>IF(A131&lt;1,'Matriz Nº1 Identificación'!F131,'Matriz Nº2 Análisis'!B131)</f>
        <v/>
      </c>
      <c r="C131" s="132" t="str">
        <f>IFERROR(IF(A131&lt;1,'Matriz Nº1 Identificación'!B131,'Matriz Nº2 Análisis'!E131)," ")</f>
        <v/>
      </c>
      <c r="D131" s="132" t="str">
        <f>IF(A131&lt;1,'Matriz Nº1 Identificación'!B131,'Matriz Nº2 Análisis'!I131)</f>
        <v/>
      </c>
      <c r="E131" s="149"/>
      <c r="F131" s="150"/>
      <c r="G131" s="150"/>
      <c r="H131" s="150"/>
      <c r="I131" s="184" t="str">
        <f>IFERROR(VLOOKUP(D131,'Tabla 12'!$B$4:$E$6,3,FALSE)," ")</f>
        <v xml:space="preserve"> </v>
      </c>
      <c r="J131" s="185" t="str">
        <f>IFERROR(VLOOKUP(I131,'Tabla 12'!$D$4:$E$6,2,FALSE)," ")</f>
        <v xml:space="preserve"> </v>
      </c>
      <c r="K131" s="3"/>
      <c r="L131" s="3"/>
      <c r="M131" s="3"/>
      <c r="N131" s="3"/>
      <c r="O131" s="3"/>
      <c r="P131" s="3"/>
      <c r="Q131" s="2"/>
      <c r="R131" s="3"/>
      <c r="S131" s="3"/>
      <c r="T131" s="3"/>
      <c r="U131" s="3"/>
      <c r="V131" s="3"/>
      <c r="W131" s="3"/>
      <c r="X131" s="3"/>
      <c r="Y131" s="3"/>
      <c r="Z131" s="3"/>
      <c r="AA131" s="3"/>
    </row>
    <row r="132" spans="1:27" ht="36.75" customHeight="1" x14ac:dyDescent="0.35">
      <c r="A132" s="120" t="str">
        <f>'Matriz Nº2 Análisis'!A132</f>
        <v>14. 6</v>
      </c>
      <c r="B132" s="132" t="str">
        <f>IF(A132&lt;1,'Matriz Nº1 Identificación'!F132,'Matriz Nº2 Análisis'!B132)</f>
        <v/>
      </c>
      <c r="C132" s="132" t="str">
        <f>IFERROR(IF(A132&lt;1,'Matriz Nº1 Identificación'!B132,'Matriz Nº2 Análisis'!E132)," ")</f>
        <v/>
      </c>
      <c r="D132" s="132" t="str">
        <f>IF(A132&lt;1,'Matriz Nº1 Identificación'!B132,'Matriz Nº2 Análisis'!I132)</f>
        <v/>
      </c>
      <c r="E132" s="149"/>
      <c r="F132" s="150"/>
      <c r="G132" s="150"/>
      <c r="H132" s="150"/>
      <c r="I132" s="184" t="str">
        <f>IFERROR(VLOOKUP(D132,'Tabla 12'!$B$4:$E$6,3,FALSE)," ")</f>
        <v xml:space="preserve"> </v>
      </c>
      <c r="J132" s="185" t="str">
        <f>IFERROR(VLOOKUP(I132,'Tabla 12'!$D$4:$E$6,2,FALSE)," ")</f>
        <v xml:space="preserve"> </v>
      </c>
      <c r="K132" s="3"/>
      <c r="L132" s="3"/>
      <c r="M132" s="3"/>
      <c r="N132" s="3"/>
      <c r="O132" s="3"/>
      <c r="P132" s="3"/>
      <c r="Q132" s="2"/>
      <c r="R132" s="3"/>
      <c r="S132" s="3"/>
      <c r="T132" s="3"/>
      <c r="U132" s="3"/>
      <c r="V132" s="3"/>
      <c r="W132" s="3"/>
      <c r="X132" s="3"/>
      <c r="Y132" s="3"/>
      <c r="Z132" s="3"/>
      <c r="AA132" s="3"/>
    </row>
    <row r="133" spans="1:27" ht="36.75" customHeight="1" thickBot="1" x14ac:dyDescent="0.4">
      <c r="A133" s="120" t="str">
        <f>'Matriz Nº2 Análisis'!A133</f>
        <v>14. 7</v>
      </c>
      <c r="B133" s="132" t="str">
        <f>IF(A133&lt;1,'Matriz Nº1 Identificación'!F133,'Matriz Nº2 Análisis'!B133)</f>
        <v/>
      </c>
      <c r="C133" s="132" t="str">
        <f>IFERROR(IF(A133&lt;1,'Matriz Nº1 Identificación'!B133,'Matriz Nº2 Análisis'!E133)," ")</f>
        <v/>
      </c>
      <c r="D133" s="132" t="str">
        <f>IF(A133&lt;1,'Matriz Nº1 Identificación'!B133,'Matriz Nº2 Análisis'!I133)</f>
        <v/>
      </c>
      <c r="E133" s="149"/>
      <c r="F133" s="150"/>
      <c r="G133" s="150"/>
      <c r="H133" s="150"/>
      <c r="I133" s="184" t="str">
        <f>IFERROR(VLOOKUP(D133,'Tabla 12'!$B$4:$E$6,3,FALSE)," ")</f>
        <v xml:space="preserve"> </v>
      </c>
      <c r="J133" s="185" t="str">
        <f>IFERROR(VLOOKUP(I133,'Tabla 12'!$D$4:$E$6,2,FALSE)," ")</f>
        <v xml:space="preserve"> </v>
      </c>
      <c r="K133" s="3"/>
      <c r="N133" s="3"/>
      <c r="O133" s="3"/>
      <c r="P133" s="3"/>
      <c r="Q133" s="2"/>
      <c r="R133" s="3"/>
      <c r="S133" s="3"/>
      <c r="T133" s="3"/>
      <c r="U133" s="3"/>
      <c r="V133" s="3"/>
      <c r="W133" s="3"/>
      <c r="X133" s="3"/>
      <c r="Y133" s="3"/>
      <c r="Z133" s="3"/>
      <c r="AA133" s="3"/>
    </row>
    <row r="134" spans="1:27" ht="39.9" customHeight="1" thickBot="1" x14ac:dyDescent="0.4">
      <c r="A134" s="181" t="str">
        <f>'Matriz Nº1 Identificación'!A134</f>
        <v xml:space="preserve">Objetivo Estratégico: </v>
      </c>
      <c r="B134" s="477" t="str">
        <f>+'Matriz Nº1 Identificación'!B134:H134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34" s="478"/>
      <c r="D134" s="478"/>
      <c r="E134" s="478"/>
      <c r="F134" s="478"/>
      <c r="G134" s="478"/>
      <c r="H134" s="478"/>
      <c r="I134" s="478"/>
      <c r="J134" s="478"/>
    </row>
    <row r="135" spans="1:27" ht="39.9" customHeight="1" x14ac:dyDescent="0.35">
      <c r="A135" s="182" t="str">
        <f>'Matriz Nº1 Identificación'!A135</f>
        <v>Objetivo táctico</v>
      </c>
      <c r="B135" s="297" t="str">
        <f>+'Matriz Nº1 Identificación'!B135:H135</f>
        <v>15.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35" s="298"/>
      <c r="D135" s="298"/>
      <c r="E135" s="298"/>
      <c r="F135" s="299"/>
      <c r="G135" s="299"/>
      <c r="H135" s="299"/>
      <c r="I135" s="299"/>
      <c r="J135" s="300"/>
      <c r="L135" s="3"/>
      <c r="M135" s="3"/>
    </row>
    <row r="136" spans="1:27" ht="36.75" customHeight="1" x14ac:dyDescent="0.35">
      <c r="A136" s="120" t="str">
        <f>'Matriz Nº2 Análisis'!A136</f>
        <v>15. 1</v>
      </c>
      <c r="B136" s="132" t="str">
        <f>IF(A136&lt;1,'Matriz Nº1 Identificación'!F136,'Matriz Nº2 Análisis'!B136)</f>
        <v>R002 Presupuestario</v>
      </c>
      <c r="C136" s="132" t="str">
        <f>IFERROR(IF(A136&lt;1,'Matriz Nº1 Identificación'!B136,'Matriz Nº2 Análisis'!E136)," ")</f>
        <v>ALTO</v>
      </c>
      <c r="D136" s="132" t="str">
        <f>IF(A136&lt;1,'Matriz Nº1 Identificación'!B136,'Matriz Nº2 Análisis'!I136)</f>
        <v>BAJO</v>
      </c>
      <c r="E136" s="149" t="s">
        <v>951</v>
      </c>
      <c r="F136" s="150" t="s">
        <v>951</v>
      </c>
      <c r="G136" s="150" t="s">
        <v>1038</v>
      </c>
      <c r="H136" s="150" t="s">
        <v>1028</v>
      </c>
      <c r="I136" s="184" t="str">
        <f>IFERROR(VLOOKUP(D136,'Tabla 12'!$B$4:$E$6,3,FALSE)," ")</f>
        <v>ACEPTABLE</v>
      </c>
      <c r="J136" s="185" t="str">
        <f>IFERROR(VLOOKUP(I136,'Tabla 12'!$D$4:$E$6,2,FALSE)," ")</f>
        <v>NO ADMINISTRAR</v>
      </c>
      <c r="K136" s="3"/>
      <c r="L136" s="3"/>
      <c r="M136" s="3"/>
      <c r="N136" s="3"/>
      <c r="O136" s="3"/>
      <c r="P136" s="3"/>
      <c r="Q136" s="2"/>
      <c r="R136" s="3"/>
      <c r="S136" s="3"/>
      <c r="T136" s="3"/>
      <c r="U136" s="3"/>
      <c r="V136" s="3"/>
      <c r="W136" s="3"/>
      <c r="X136" s="3"/>
      <c r="Y136" s="3"/>
      <c r="Z136" s="3"/>
      <c r="AA136" s="3"/>
    </row>
    <row r="137" spans="1:27" ht="36.75" customHeight="1" x14ac:dyDescent="0.35">
      <c r="A137" s="120" t="str">
        <f>'Matriz Nº2 Análisis'!A137</f>
        <v>15. 2</v>
      </c>
      <c r="B137" s="132" t="str">
        <f>IF(A137&lt;1,'Matriz Nº1 Identificación'!F137,'Matriz Nº2 Análisis'!B137)</f>
        <v/>
      </c>
      <c r="C137" s="132" t="str">
        <f>IFERROR(IF(A137&lt;1,'Matriz Nº1 Identificación'!B137,'Matriz Nº2 Análisis'!E137)," ")</f>
        <v/>
      </c>
      <c r="D137" s="132" t="str">
        <f>IF(A137&lt;1,'Matriz Nº1 Identificación'!B137,'Matriz Nº2 Análisis'!I137)</f>
        <v/>
      </c>
      <c r="E137" s="149"/>
      <c r="F137" s="150"/>
      <c r="G137" s="150"/>
      <c r="H137" s="150"/>
      <c r="I137" s="184" t="str">
        <f>IFERROR(VLOOKUP(D137,'Tabla 12'!$B$4:$E$6,3,FALSE)," ")</f>
        <v xml:space="preserve"> </v>
      </c>
      <c r="J137" s="185" t="str">
        <f>IFERROR(VLOOKUP(I137,'Tabla 12'!$D$4:$E$6,2,FALSE)," ")</f>
        <v xml:space="preserve"> </v>
      </c>
      <c r="K137" s="3"/>
      <c r="L137" s="3"/>
      <c r="M137" s="3"/>
      <c r="N137" s="3"/>
      <c r="O137" s="3"/>
      <c r="P137" s="3"/>
      <c r="Q137" s="2"/>
      <c r="R137" s="3"/>
      <c r="S137" s="3"/>
      <c r="T137" s="3"/>
      <c r="U137" s="3"/>
      <c r="V137" s="3"/>
      <c r="W137" s="3"/>
      <c r="X137" s="3"/>
      <c r="Y137" s="3"/>
      <c r="Z137" s="3"/>
      <c r="AA137" s="3"/>
    </row>
    <row r="138" spans="1:27" ht="36.75" customHeight="1" x14ac:dyDescent="0.35">
      <c r="A138" s="120" t="str">
        <f>'Matriz Nº2 Análisis'!A138</f>
        <v>15. 3</v>
      </c>
      <c r="B138" s="132" t="str">
        <f>IF(A138&lt;1,'Matriz Nº1 Identificación'!F138,'Matriz Nº2 Análisis'!B138)</f>
        <v/>
      </c>
      <c r="C138" s="132" t="str">
        <f>IFERROR(IF(A138&lt;1,'Matriz Nº1 Identificación'!B138,'Matriz Nº2 Análisis'!E138)," ")</f>
        <v/>
      </c>
      <c r="D138" s="132" t="str">
        <f>IF(A138&lt;1,'Matriz Nº1 Identificación'!B138,'Matriz Nº2 Análisis'!I138)</f>
        <v/>
      </c>
      <c r="E138" s="149"/>
      <c r="F138" s="150"/>
      <c r="G138" s="150"/>
      <c r="H138" s="150"/>
      <c r="I138" s="184" t="str">
        <f>IFERROR(VLOOKUP(D138,'Tabla 12'!$B$4:$E$6,3,FALSE)," ")</f>
        <v xml:space="preserve"> </v>
      </c>
      <c r="J138" s="185" t="str">
        <f>IFERROR(VLOOKUP(I138,'Tabla 12'!$D$4:$E$6,2,FALSE)," ")</f>
        <v xml:space="preserve"> </v>
      </c>
      <c r="K138" s="3"/>
      <c r="L138" s="3"/>
      <c r="M138" s="3"/>
      <c r="N138" s="3"/>
      <c r="O138" s="3"/>
      <c r="P138" s="3"/>
      <c r="Q138" s="2"/>
      <c r="R138" s="3"/>
      <c r="S138" s="3"/>
      <c r="T138" s="3"/>
      <c r="U138" s="3"/>
      <c r="V138" s="3"/>
      <c r="W138" s="3"/>
      <c r="X138" s="3"/>
      <c r="Y138" s="3"/>
      <c r="Z138" s="3"/>
      <c r="AA138" s="3"/>
    </row>
    <row r="139" spans="1:27" ht="36.75" customHeight="1" x14ac:dyDescent="0.35">
      <c r="A139" s="120" t="str">
        <f>'Matriz Nº2 Análisis'!A139</f>
        <v>15. 4</v>
      </c>
      <c r="B139" s="132" t="str">
        <f>IF(A139&lt;1,'Matriz Nº1 Identificación'!F139,'Matriz Nº2 Análisis'!B139)</f>
        <v/>
      </c>
      <c r="C139" s="132" t="str">
        <f>IFERROR(IF(A139&lt;1,'Matriz Nº1 Identificación'!B139,'Matriz Nº2 Análisis'!E139)," ")</f>
        <v/>
      </c>
      <c r="D139" s="132" t="str">
        <f>IF(A139&lt;1,'Matriz Nº1 Identificación'!B139,'Matriz Nº2 Análisis'!I139)</f>
        <v/>
      </c>
      <c r="E139" s="149"/>
      <c r="F139" s="150"/>
      <c r="G139" s="150"/>
      <c r="H139" s="150"/>
      <c r="I139" s="184" t="str">
        <f>IFERROR(VLOOKUP(D139,'Tabla 12'!$B$4:$E$6,3,FALSE)," ")</f>
        <v xml:space="preserve"> </v>
      </c>
      <c r="J139" s="185" t="str">
        <f>IFERROR(VLOOKUP(I139,'Tabla 12'!$D$4:$E$6,2,FALSE)," ")</f>
        <v xml:space="preserve"> </v>
      </c>
      <c r="K139" s="3"/>
      <c r="L139" s="3"/>
      <c r="M139" s="3"/>
      <c r="N139" s="3"/>
      <c r="O139" s="3"/>
      <c r="P139" s="3"/>
      <c r="Q139" s="2"/>
      <c r="R139" s="3"/>
      <c r="S139" s="3"/>
      <c r="T139" s="3"/>
      <c r="U139" s="3"/>
      <c r="V139" s="3"/>
      <c r="W139" s="3"/>
      <c r="X139" s="3"/>
      <c r="Y139" s="3"/>
      <c r="Z139" s="3"/>
      <c r="AA139" s="3"/>
    </row>
    <row r="140" spans="1:27" ht="36.75" customHeight="1" x14ac:dyDescent="0.35">
      <c r="A140" s="120" t="str">
        <f>'Matriz Nº2 Análisis'!A140</f>
        <v>15. 5</v>
      </c>
      <c r="B140" s="132" t="str">
        <f>IF(A140&lt;1,'Matriz Nº1 Identificación'!F140,'Matriz Nº2 Análisis'!B140)</f>
        <v/>
      </c>
      <c r="C140" s="132" t="str">
        <f>IFERROR(IF(A140&lt;1,'Matriz Nº1 Identificación'!B140,'Matriz Nº2 Análisis'!E140)," ")</f>
        <v/>
      </c>
      <c r="D140" s="132" t="str">
        <f>IF(A140&lt;1,'Matriz Nº1 Identificación'!B140,'Matriz Nº2 Análisis'!I140)</f>
        <v/>
      </c>
      <c r="E140" s="149"/>
      <c r="F140" s="150"/>
      <c r="G140" s="150"/>
      <c r="H140" s="150"/>
      <c r="I140" s="184" t="str">
        <f>IFERROR(VLOOKUP(D140,'Tabla 12'!$B$4:$E$6,3,FALSE)," ")</f>
        <v xml:space="preserve"> </v>
      </c>
      <c r="J140" s="185" t="str">
        <f>IFERROR(VLOOKUP(I140,'Tabla 12'!$D$4:$E$6,2,FALSE)," ")</f>
        <v xml:space="preserve"> </v>
      </c>
      <c r="K140" s="3"/>
      <c r="L140" s="3"/>
      <c r="M140" s="3"/>
      <c r="N140" s="3"/>
      <c r="O140" s="3"/>
      <c r="P140" s="3"/>
      <c r="Q140" s="2"/>
      <c r="R140" s="3"/>
      <c r="S140" s="3"/>
      <c r="T140" s="3"/>
      <c r="U140" s="3"/>
      <c r="V140" s="3"/>
      <c r="W140" s="3"/>
      <c r="X140" s="3"/>
      <c r="Y140" s="3"/>
      <c r="Z140" s="3"/>
      <c r="AA140" s="3"/>
    </row>
    <row r="141" spans="1:27" ht="36.75" customHeight="1" x14ac:dyDescent="0.35">
      <c r="A141" s="120" t="str">
        <f>'Matriz Nº2 Análisis'!A141</f>
        <v>15. 6</v>
      </c>
      <c r="B141" s="132" t="str">
        <f>IF(A141&lt;1,'Matriz Nº1 Identificación'!F141,'Matriz Nº2 Análisis'!B141)</f>
        <v/>
      </c>
      <c r="C141" s="132" t="str">
        <f>IFERROR(IF(A141&lt;1,'Matriz Nº1 Identificación'!B141,'Matriz Nº2 Análisis'!E141)," ")</f>
        <v/>
      </c>
      <c r="D141" s="132" t="str">
        <f>IF(A141&lt;1,'Matriz Nº1 Identificación'!B141,'Matriz Nº2 Análisis'!I141)</f>
        <v/>
      </c>
      <c r="E141" s="149"/>
      <c r="F141" s="150"/>
      <c r="G141" s="150"/>
      <c r="H141" s="150"/>
      <c r="I141" s="184" t="str">
        <f>IFERROR(VLOOKUP(D141,'Tabla 12'!$B$4:$E$6,3,FALSE)," ")</f>
        <v xml:space="preserve"> </v>
      </c>
      <c r="J141" s="185" t="str">
        <f>IFERROR(VLOOKUP(I141,'Tabla 12'!$D$4:$E$6,2,FALSE)," ")</f>
        <v xml:space="preserve"> </v>
      </c>
      <c r="K141" s="3"/>
      <c r="L141" s="3"/>
      <c r="M141" s="3"/>
      <c r="N141" s="3"/>
      <c r="O141" s="3"/>
      <c r="P141" s="3"/>
      <c r="Q141" s="2"/>
      <c r="R141" s="3"/>
      <c r="S141" s="3"/>
      <c r="T141" s="3"/>
      <c r="U141" s="3"/>
      <c r="V141" s="3"/>
      <c r="W141" s="3"/>
      <c r="X141" s="3"/>
      <c r="Y141" s="3"/>
      <c r="Z141" s="3"/>
      <c r="AA141" s="3"/>
    </row>
    <row r="142" spans="1:27" ht="36.75" customHeight="1" thickBot="1" x14ac:dyDescent="0.4">
      <c r="A142" s="120" t="str">
        <f>'Matriz Nº2 Análisis'!A142</f>
        <v>15. 7</v>
      </c>
      <c r="B142" s="132" t="str">
        <f>IF(A142&lt;1,'Matriz Nº1 Identificación'!F142,'Matriz Nº2 Análisis'!B142)</f>
        <v/>
      </c>
      <c r="C142" s="132" t="str">
        <f>IFERROR(IF(A142&lt;1,'Matriz Nº1 Identificación'!B142,'Matriz Nº2 Análisis'!E142)," ")</f>
        <v/>
      </c>
      <c r="D142" s="132" t="str">
        <f>IF(A142&lt;1,'Matriz Nº1 Identificación'!B142,'Matriz Nº2 Análisis'!I142)</f>
        <v/>
      </c>
      <c r="E142" s="149"/>
      <c r="F142" s="150"/>
      <c r="G142" s="150"/>
      <c r="H142" s="150"/>
      <c r="I142" s="184" t="str">
        <f>IFERROR(VLOOKUP(D142,'Tabla 12'!$B$4:$E$6,3,FALSE)," ")</f>
        <v xml:space="preserve"> </v>
      </c>
      <c r="J142" s="185" t="str">
        <f>IFERROR(VLOOKUP(I142,'Tabla 12'!$D$4:$E$6,2,FALSE)," ")</f>
        <v xml:space="preserve"> </v>
      </c>
      <c r="K142" s="3"/>
      <c r="N142" s="3"/>
      <c r="O142" s="3"/>
      <c r="P142" s="3"/>
      <c r="Q142" s="2"/>
      <c r="R142" s="3"/>
      <c r="S142" s="3"/>
      <c r="T142" s="3"/>
      <c r="U142" s="3"/>
      <c r="V142" s="3"/>
      <c r="W142" s="3"/>
      <c r="X142" s="3"/>
      <c r="Y142" s="3"/>
      <c r="Z142" s="3"/>
      <c r="AA142" s="3"/>
    </row>
    <row r="143" spans="1:27" ht="39.9" customHeight="1" thickBot="1" x14ac:dyDescent="0.4">
      <c r="A143" s="181" t="str">
        <f>'Matriz Nº1 Identificación'!A143</f>
        <v xml:space="preserve">Objetivo Estratégico: </v>
      </c>
      <c r="B143" s="477" t="str">
        <f>+'Matriz Nº1 Identificación'!B143:H143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43" s="478"/>
      <c r="D143" s="478"/>
      <c r="E143" s="478"/>
      <c r="F143" s="478"/>
      <c r="G143" s="478"/>
      <c r="H143" s="478"/>
      <c r="I143" s="478"/>
      <c r="J143" s="478"/>
    </row>
    <row r="144" spans="1:27" ht="39.9" customHeight="1" x14ac:dyDescent="0.35">
      <c r="A144" s="182" t="str">
        <f>'Matriz Nº1 Identificación'!A144</f>
        <v>Objetivo táctico</v>
      </c>
      <c r="B144" s="297" t="str">
        <f>+'Matriz Nº1 Identificación'!B144:H144</f>
        <v>16.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44" s="298"/>
      <c r="D144" s="298"/>
      <c r="E144" s="298"/>
      <c r="F144" s="299"/>
      <c r="G144" s="299"/>
      <c r="H144" s="299"/>
      <c r="I144" s="299"/>
      <c r="J144" s="300"/>
      <c r="L144" s="3"/>
      <c r="M144" s="3"/>
    </row>
    <row r="145" spans="1:27" ht="36.75" customHeight="1" x14ac:dyDescent="0.35">
      <c r="A145" s="120" t="str">
        <f>'Matriz Nº2 Análisis'!A145</f>
        <v>16. 1</v>
      </c>
      <c r="B145" s="132" t="str">
        <f>IF(A145&lt;1,'Matriz Nº1 Identificación'!F145,'Matriz Nº2 Análisis'!B145)</f>
        <v>R005 Estratégico</v>
      </c>
      <c r="C145" s="132" t="str">
        <f>IFERROR(IF(A145&lt;1,'Matriz Nº1 Identificación'!B145,'Matriz Nº2 Análisis'!E145)," ")</f>
        <v>ALTO</v>
      </c>
      <c r="D145" s="132" t="str">
        <f>IF(A145&lt;1,'Matriz Nº1 Identificación'!B145,'Matriz Nº2 Análisis'!I145)</f>
        <v>BAJO</v>
      </c>
      <c r="E145" s="149" t="s">
        <v>951</v>
      </c>
      <c r="F145" s="150" t="s">
        <v>951</v>
      </c>
      <c r="G145" s="150" t="s">
        <v>1038</v>
      </c>
      <c r="H145" s="150" t="s">
        <v>1034</v>
      </c>
      <c r="I145" s="184" t="str">
        <f>IFERROR(VLOOKUP(D145,'Tabla 12'!$B$4:$E$6,3,FALSE)," ")</f>
        <v>ACEPTABLE</v>
      </c>
      <c r="J145" s="185" t="str">
        <f>IFERROR(VLOOKUP(I145,'Tabla 12'!$D$4:$E$6,2,FALSE)," ")</f>
        <v>NO ADMINISTRAR</v>
      </c>
      <c r="K145" s="3"/>
      <c r="L145" s="3"/>
      <c r="M145" s="3"/>
      <c r="N145" s="3"/>
      <c r="O145" s="3"/>
      <c r="P145" s="3"/>
      <c r="Q145" s="2"/>
      <c r="R145" s="3"/>
      <c r="S145" s="3"/>
      <c r="T145" s="3"/>
      <c r="U145" s="3"/>
      <c r="V145" s="3"/>
      <c r="W145" s="3"/>
      <c r="X145" s="3"/>
      <c r="Y145" s="3"/>
      <c r="Z145" s="3"/>
      <c r="AA145" s="3"/>
    </row>
    <row r="146" spans="1:27" ht="36.75" customHeight="1" x14ac:dyDescent="0.35">
      <c r="A146" s="120" t="str">
        <f>'Matriz Nº2 Análisis'!A146</f>
        <v>16. 2</v>
      </c>
      <c r="B146" s="132" t="str">
        <f>IF(A146&lt;1,'Matriz Nº1 Identificación'!F146,'Matriz Nº2 Análisis'!B146)</f>
        <v/>
      </c>
      <c r="C146" s="132" t="str">
        <f>IFERROR(IF(A146&lt;1,'Matriz Nº1 Identificación'!B146,'Matriz Nº2 Análisis'!E146)," ")</f>
        <v/>
      </c>
      <c r="D146" s="132" t="str">
        <f>IF(A146&lt;1,'Matriz Nº1 Identificación'!B146,'Matriz Nº2 Análisis'!I146)</f>
        <v/>
      </c>
      <c r="E146" s="149"/>
      <c r="F146" s="150"/>
      <c r="G146" s="150"/>
      <c r="H146" s="150"/>
      <c r="I146" s="184" t="str">
        <f>IFERROR(VLOOKUP(D146,'Tabla 12'!$B$4:$E$6,3,FALSE)," ")</f>
        <v xml:space="preserve"> </v>
      </c>
      <c r="J146" s="185" t="str">
        <f>IFERROR(VLOOKUP(I146,'Tabla 12'!$D$4:$E$6,2,FALSE)," ")</f>
        <v xml:space="preserve"> </v>
      </c>
      <c r="K146" s="3"/>
      <c r="L146" s="3"/>
      <c r="M146" s="3"/>
      <c r="N146" s="3"/>
      <c r="O146" s="3"/>
      <c r="P146" s="3"/>
      <c r="Q146" s="2"/>
      <c r="R146" s="3"/>
      <c r="S146" s="3"/>
      <c r="T146" s="3"/>
      <c r="U146" s="3"/>
      <c r="V146" s="3"/>
      <c r="W146" s="3"/>
      <c r="X146" s="3"/>
      <c r="Y146" s="3"/>
      <c r="Z146" s="3"/>
      <c r="AA146" s="3"/>
    </row>
    <row r="147" spans="1:27" ht="36.75" customHeight="1" x14ac:dyDescent="0.35">
      <c r="A147" s="120" t="str">
        <f>'Matriz Nº2 Análisis'!A147</f>
        <v>16. 3</v>
      </c>
      <c r="B147" s="132" t="str">
        <f>IF(A147&lt;1,'Matriz Nº1 Identificación'!F147,'Matriz Nº2 Análisis'!B147)</f>
        <v/>
      </c>
      <c r="C147" s="132" t="str">
        <f>IFERROR(IF(A147&lt;1,'Matriz Nº1 Identificación'!B147,'Matriz Nº2 Análisis'!E147)," ")</f>
        <v/>
      </c>
      <c r="D147" s="132" t="str">
        <f>IF(A147&lt;1,'Matriz Nº1 Identificación'!B147,'Matriz Nº2 Análisis'!I147)</f>
        <v/>
      </c>
      <c r="E147" s="149"/>
      <c r="F147" s="150"/>
      <c r="G147" s="150"/>
      <c r="H147" s="150"/>
      <c r="I147" s="184" t="str">
        <f>IFERROR(VLOOKUP(D147,'Tabla 12'!$B$4:$E$6,3,FALSE)," ")</f>
        <v xml:space="preserve"> </v>
      </c>
      <c r="J147" s="185" t="str">
        <f>IFERROR(VLOOKUP(I147,'Tabla 12'!$D$4:$E$6,2,FALSE)," ")</f>
        <v xml:space="preserve"> </v>
      </c>
      <c r="K147" s="3"/>
      <c r="L147" s="3"/>
      <c r="M147" s="3"/>
      <c r="N147" s="3"/>
      <c r="O147" s="3"/>
      <c r="P147" s="3"/>
      <c r="Q147" s="2"/>
      <c r="R147" s="3"/>
      <c r="S147" s="3"/>
      <c r="T147" s="3"/>
      <c r="U147" s="3"/>
      <c r="V147" s="3"/>
      <c r="W147" s="3"/>
      <c r="X147" s="3"/>
      <c r="Y147" s="3"/>
      <c r="Z147" s="3"/>
      <c r="AA147" s="3"/>
    </row>
    <row r="148" spans="1:27" ht="36.75" customHeight="1" x14ac:dyDescent="0.35">
      <c r="A148" s="120" t="str">
        <f>'Matriz Nº2 Análisis'!A148</f>
        <v>16. 4</v>
      </c>
      <c r="B148" s="132" t="str">
        <f>IF(A148&lt;1,'Matriz Nº1 Identificación'!F148,'Matriz Nº2 Análisis'!B148)</f>
        <v/>
      </c>
      <c r="C148" s="132" t="str">
        <f>IFERROR(IF(A148&lt;1,'Matriz Nº1 Identificación'!B148,'Matriz Nº2 Análisis'!E148)," ")</f>
        <v/>
      </c>
      <c r="D148" s="132" t="str">
        <f>IF(A148&lt;1,'Matriz Nº1 Identificación'!B148,'Matriz Nº2 Análisis'!I148)</f>
        <v/>
      </c>
      <c r="E148" s="149"/>
      <c r="F148" s="150"/>
      <c r="G148" s="150"/>
      <c r="H148" s="150"/>
      <c r="I148" s="184" t="str">
        <f>IFERROR(VLOOKUP(D148,'Tabla 12'!$B$4:$E$6,3,FALSE)," ")</f>
        <v xml:space="preserve"> </v>
      </c>
      <c r="J148" s="185" t="str">
        <f>IFERROR(VLOOKUP(I148,'Tabla 12'!$D$4:$E$6,2,FALSE)," ")</f>
        <v xml:space="preserve"> </v>
      </c>
      <c r="K148" s="3"/>
      <c r="L148" s="3"/>
      <c r="M148" s="3"/>
      <c r="N148" s="3"/>
      <c r="O148" s="3"/>
      <c r="P148" s="3"/>
      <c r="Q148" s="2"/>
      <c r="R148" s="3"/>
      <c r="S148" s="3"/>
      <c r="T148" s="3"/>
      <c r="U148" s="3"/>
      <c r="V148" s="3"/>
      <c r="W148" s="3"/>
      <c r="X148" s="3"/>
      <c r="Y148" s="3"/>
      <c r="Z148" s="3"/>
      <c r="AA148" s="3"/>
    </row>
    <row r="149" spans="1:27" ht="36.75" customHeight="1" x14ac:dyDescent="0.35">
      <c r="A149" s="120" t="str">
        <f>'Matriz Nº2 Análisis'!A149</f>
        <v>16. 5</v>
      </c>
      <c r="B149" s="132" t="str">
        <f>IF(A149&lt;1,'Matriz Nº1 Identificación'!F149,'Matriz Nº2 Análisis'!B149)</f>
        <v/>
      </c>
      <c r="C149" s="132" t="str">
        <f>IFERROR(IF(A149&lt;1,'Matriz Nº1 Identificación'!B149,'Matriz Nº2 Análisis'!E149)," ")</f>
        <v/>
      </c>
      <c r="D149" s="132" t="str">
        <f>IF(A149&lt;1,'Matriz Nº1 Identificación'!B149,'Matriz Nº2 Análisis'!I149)</f>
        <v/>
      </c>
      <c r="E149" s="149"/>
      <c r="F149" s="150"/>
      <c r="G149" s="150"/>
      <c r="H149" s="150"/>
      <c r="I149" s="184" t="str">
        <f>IFERROR(VLOOKUP(D149,'Tabla 12'!$B$4:$E$6,3,FALSE)," ")</f>
        <v xml:space="preserve"> </v>
      </c>
      <c r="J149" s="185" t="str">
        <f>IFERROR(VLOOKUP(I149,'Tabla 12'!$D$4:$E$6,2,FALSE)," ")</f>
        <v xml:space="preserve"> </v>
      </c>
      <c r="K149" s="3"/>
      <c r="L149" s="3"/>
      <c r="M149" s="3"/>
      <c r="N149" s="3"/>
      <c r="O149" s="3"/>
      <c r="P149" s="3"/>
      <c r="Q149" s="2"/>
      <c r="R149" s="3"/>
      <c r="S149" s="3"/>
      <c r="T149" s="3"/>
      <c r="U149" s="3"/>
      <c r="V149" s="3"/>
      <c r="W149" s="3"/>
      <c r="X149" s="3"/>
      <c r="Y149" s="3"/>
      <c r="Z149" s="3"/>
      <c r="AA149" s="3"/>
    </row>
    <row r="150" spans="1:27" ht="36.75" customHeight="1" x14ac:dyDescent="0.35">
      <c r="A150" s="120" t="str">
        <f>'Matriz Nº2 Análisis'!A150</f>
        <v>16. 6</v>
      </c>
      <c r="B150" s="132" t="str">
        <f>IF(A150&lt;1,'Matriz Nº1 Identificación'!F150,'Matriz Nº2 Análisis'!B150)</f>
        <v/>
      </c>
      <c r="C150" s="132" t="str">
        <f>IFERROR(IF(A150&lt;1,'Matriz Nº1 Identificación'!B150,'Matriz Nº2 Análisis'!E150)," ")</f>
        <v/>
      </c>
      <c r="D150" s="132" t="str">
        <f>IF(A150&lt;1,'Matriz Nº1 Identificación'!B150,'Matriz Nº2 Análisis'!I150)</f>
        <v/>
      </c>
      <c r="E150" s="149"/>
      <c r="F150" s="150"/>
      <c r="G150" s="150"/>
      <c r="H150" s="150"/>
      <c r="I150" s="184" t="str">
        <f>IFERROR(VLOOKUP(D150,'Tabla 12'!$B$4:$E$6,3,FALSE)," ")</f>
        <v xml:space="preserve"> </v>
      </c>
      <c r="J150" s="185" t="str">
        <f>IFERROR(VLOOKUP(I150,'Tabla 12'!$D$4:$E$6,2,FALSE)," ")</f>
        <v xml:space="preserve"> </v>
      </c>
      <c r="K150" s="3"/>
      <c r="L150" s="3"/>
      <c r="M150" s="3"/>
      <c r="N150" s="3"/>
      <c r="O150" s="3"/>
      <c r="P150" s="3"/>
      <c r="Q150" s="2"/>
      <c r="R150" s="3"/>
      <c r="S150" s="3"/>
      <c r="T150" s="3"/>
      <c r="U150" s="3"/>
      <c r="V150" s="3"/>
      <c r="W150" s="3"/>
      <c r="X150" s="3"/>
      <c r="Y150" s="3"/>
      <c r="Z150" s="3"/>
      <c r="AA150" s="3"/>
    </row>
    <row r="151" spans="1:27" ht="36.75" customHeight="1" thickBot="1" x14ac:dyDescent="0.4">
      <c r="A151" s="120" t="str">
        <f>'Matriz Nº2 Análisis'!A151</f>
        <v>16. 7</v>
      </c>
      <c r="B151" s="132" t="str">
        <f>IF(A151&lt;1,'Matriz Nº1 Identificación'!F151,'Matriz Nº2 Análisis'!B151)</f>
        <v/>
      </c>
      <c r="C151" s="132" t="str">
        <f>IFERROR(IF(A151&lt;1,'Matriz Nº1 Identificación'!B151,'Matriz Nº2 Análisis'!E151)," ")</f>
        <v/>
      </c>
      <c r="D151" s="132" t="str">
        <f>IF(A151&lt;1,'Matriz Nº1 Identificación'!B151,'Matriz Nº2 Análisis'!I151)</f>
        <v/>
      </c>
      <c r="E151" s="149"/>
      <c r="F151" s="150"/>
      <c r="G151" s="150"/>
      <c r="H151" s="150"/>
      <c r="I151" s="184" t="str">
        <f>IFERROR(VLOOKUP(D151,'Tabla 12'!$B$4:$E$6,3,FALSE)," ")</f>
        <v xml:space="preserve"> </v>
      </c>
      <c r="J151" s="185" t="str">
        <f>IFERROR(VLOOKUP(I151,'Tabla 12'!$D$4:$E$6,2,FALSE)," ")</f>
        <v xml:space="preserve"> </v>
      </c>
      <c r="K151" s="3"/>
      <c r="N151" s="3"/>
      <c r="O151" s="3"/>
      <c r="P151" s="3"/>
      <c r="Q151" s="2"/>
      <c r="R151" s="3"/>
      <c r="S151" s="3"/>
      <c r="T151" s="3"/>
      <c r="U151" s="3"/>
      <c r="V151" s="3"/>
      <c r="W151" s="3"/>
      <c r="X151" s="3"/>
      <c r="Y151" s="3"/>
      <c r="Z151" s="3"/>
      <c r="AA151" s="3"/>
    </row>
    <row r="152" spans="1:27" ht="39.9" customHeight="1" thickBot="1" x14ac:dyDescent="0.4">
      <c r="A152" s="181" t="str">
        <f>'Matriz Nº1 Identificación'!A152</f>
        <v xml:space="preserve">Objetivo Estratégico: </v>
      </c>
      <c r="B152" s="477" t="str">
        <f>+'Matriz Nº1 Identificación'!B152:H152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52" s="478"/>
      <c r="D152" s="478"/>
      <c r="E152" s="478"/>
      <c r="F152" s="478"/>
      <c r="G152" s="478"/>
      <c r="H152" s="478"/>
      <c r="I152" s="478"/>
      <c r="J152" s="478"/>
    </row>
    <row r="153" spans="1:27" ht="39.9" customHeight="1" x14ac:dyDescent="0.35">
      <c r="A153" s="182" t="str">
        <f>'Matriz Nº1 Identificación'!A153</f>
        <v>Objetivo táctico</v>
      </c>
      <c r="B153" s="297" t="str">
        <f>+'Matriz Nº1 Identificación'!B153:H153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298"/>
      <c r="D153" s="298"/>
      <c r="E153" s="298"/>
      <c r="F153" s="299"/>
      <c r="G153" s="299"/>
      <c r="H153" s="299"/>
      <c r="I153" s="299"/>
      <c r="J153" s="300"/>
      <c r="L153" s="3"/>
      <c r="M153" s="3"/>
    </row>
    <row r="154" spans="1:27" ht="36.75" customHeight="1" x14ac:dyDescent="0.35">
      <c r="A154" s="120" t="str">
        <f>'Matriz Nº2 Análisis'!A154</f>
        <v>17. 1</v>
      </c>
      <c r="B154" s="132" t="str">
        <f>IF(A154&lt;1,'Matriz Nº1 Identificación'!F154,'Matriz Nº2 Análisis'!B154)</f>
        <v>R005 Estratégico</v>
      </c>
      <c r="C154" s="132" t="str">
        <f>IFERROR(IF(A154&lt;1,'Matriz Nº1 Identificación'!B154,'Matriz Nº2 Análisis'!E154)," ")</f>
        <v>ALTO</v>
      </c>
      <c r="D154" s="132" t="str">
        <f>IF(A154&lt;1,'Matriz Nº1 Identificación'!B154,'Matriz Nº2 Análisis'!I154)</f>
        <v>BAJO</v>
      </c>
      <c r="E154" s="149" t="s">
        <v>950</v>
      </c>
      <c r="F154" s="150" t="s">
        <v>950</v>
      </c>
      <c r="G154" s="150" t="s">
        <v>1038</v>
      </c>
      <c r="H154" s="150" t="s">
        <v>1028</v>
      </c>
      <c r="I154" s="184" t="str">
        <f>IFERROR(VLOOKUP(D154,'Tabla 12'!$B$4:$E$6,3,FALSE)," ")</f>
        <v>ACEPTABLE</v>
      </c>
      <c r="J154" s="185" t="str">
        <f>IFERROR(VLOOKUP(I154,'Tabla 12'!$D$4:$E$6,2,FALSE)," ")</f>
        <v>NO ADMINISTRAR</v>
      </c>
      <c r="K154" s="3"/>
      <c r="L154" s="3"/>
      <c r="M154" s="3"/>
      <c r="N154" s="3"/>
      <c r="O154" s="3"/>
      <c r="P154" s="3"/>
      <c r="Q154" s="2"/>
      <c r="R154" s="3"/>
      <c r="S154" s="3"/>
      <c r="T154" s="3"/>
      <c r="U154" s="3"/>
      <c r="V154" s="3"/>
      <c r="W154" s="3"/>
      <c r="X154" s="3"/>
      <c r="Y154" s="3"/>
      <c r="Z154" s="3"/>
      <c r="AA154" s="3"/>
    </row>
    <row r="155" spans="1:27" ht="36.75" customHeight="1" x14ac:dyDescent="0.35">
      <c r="A155" s="120" t="str">
        <f>'Matriz Nº2 Análisis'!A155</f>
        <v>17. 2</v>
      </c>
      <c r="B155" s="132" t="str">
        <f>IF(A155&lt;1,'Matriz Nº1 Identificación'!F155,'Matriz Nº2 Análisis'!B155)</f>
        <v/>
      </c>
      <c r="C155" s="132" t="str">
        <f>IFERROR(IF(A155&lt;1,'Matriz Nº1 Identificación'!B155,'Matriz Nº2 Análisis'!E155)," ")</f>
        <v/>
      </c>
      <c r="D155" s="132" t="str">
        <f>IF(A155&lt;1,'Matriz Nº1 Identificación'!B155,'Matriz Nº2 Análisis'!I155)</f>
        <v/>
      </c>
      <c r="E155" s="149"/>
      <c r="F155" s="150"/>
      <c r="G155" s="150"/>
      <c r="H155" s="150"/>
      <c r="I155" s="184" t="str">
        <f>IFERROR(VLOOKUP(D155,'Tabla 12'!$B$4:$E$6,3,FALSE)," ")</f>
        <v xml:space="preserve"> </v>
      </c>
      <c r="J155" s="185" t="str">
        <f>IFERROR(VLOOKUP(I155,'Tabla 12'!$D$4:$E$6,2,FALSE)," ")</f>
        <v xml:space="preserve"> </v>
      </c>
      <c r="K155" s="3"/>
      <c r="L155" s="3"/>
      <c r="M155" s="3"/>
      <c r="N155" s="3"/>
      <c r="O155" s="3"/>
      <c r="P155" s="3"/>
      <c r="Q155" s="2"/>
      <c r="R155" s="3"/>
      <c r="S155" s="3"/>
      <c r="T155" s="3"/>
      <c r="U155" s="3"/>
      <c r="V155" s="3"/>
      <c r="W155" s="3"/>
      <c r="X155" s="3"/>
      <c r="Y155" s="3"/>
      <c r="Z155" s="3"/>
      <c r="AA155" s="3"/>
    </row>
    <row r="156" spans="1:27" ht="36.75" customHeight="1" x14ac:dyDescent="0.35">
      <c r="A156" s="120" t="str">
        <f>'Matriz Nº2 Análisis'!A156</f>
        <v>17. 3</v>
      </c>
      <c r="B156" s="132" t="str">
        <f>IF(A156&lt;1,'Matriz Nº1 Identificación'!F156,'Matriz Nº2 Análisis'!B156)</f>
        <v/>
      </c>
      <c r="C156" s="132" t="str">
        <f>IFERROR(IF(A156&lt;1,'Matriz Nº1 Identificación'!B156,'Matriz Nº2 Análisis'!E156)," ")</f>
        <v/>
      </c>
      <c r="D156" s="132" t="str">
        <f>IF(A156&lt;1,'Matriz Nº1 Identificación'!B156,'Matriz Nº2 Análisis'!I156)</f>
        <v/>
      </c>
      <c r="E156" s="149"/>
      <c r="F156" s="150"/>
      <c r="G156" s="150"/>
      <c r="H156" s="150"/>
      <c r="I156" s="184" t="str">
        <f>IFERROR(VLOOKUP(D156,'Tabla 12'!$B$4:$E$6,3,FALSE)," ")</f>
        <v xml:space="preserve"> </v>
      </c>
      <c r="J156" s="185" t="str">
        <f>IFERROR(VLOOKUP(I156,'Tabla 12'!$D$4:$E$6,2,FALSE)," ")</f>
        <v xml:space="preserve"> </v>
      </c>
      <c r="K156" s="3"/>
      <c r="L156" s="3"/>
      <c r="M156" s="3"/>
      <c r="N156" s="3"/>
      <c r="O156" s="3"/>
      <c r="P156" s="3"/>
      <c r="Q156" s="2"/>
      <c r="R156" s="3"/>
      <c r="S156" s="3"/>
      <c r="T156" s="3"/>
      <c r="U156" s="3"/>
      <c r="V156" s="3"/>
      <c r="W156" s="3"/>
      <c r="X156" s="3"/>
      <c r="Y156" s="3"/>
      <c r="Z156" s="3"/>
      <c r="AA156" s="3"/>
    </row>
    <row r="157" spans="1:27" ht="36.75" customHeight="1" x14ac:dyDescent="0.35">
      <c r="A157" s="120" t="str">
        <f>'Matriz Nº2 Análisis'!A157</f>
        <v>17. 4</v>
      </c>
      <c r="B157" s="132" t="str">
        <f>IF(A157&lt;1,'Matriz Nº1 Identificación'!F157,'Matriz Nº2 Análisis'!B157)</f>
        <v/>
      </c>
      <c r="C157" s="132" t="str">
        <f>IFERROR(IF(A157&lt;1,'Matriz Nº1 Identificación'!B157,'Matriz Nº2 Análisis'!E157)," ")</f>
        <v/>
      </c>
      <c r="D157" s="132" t="str">
        <f>IF(A157&lt;1,'Matriz Nº1 Identificación'!B157,'Matriz Nº2 Análisis'!I157)</f>
        <v/>
      </c>
      <c r="E157" s="149"/>
      <c r="F157" s="150"/>
      <c r="G157" s="150"/>
      <c r="H157" s="150"/>
      <c r="I157" s="184" t="str">
        <f>IFERROR(VLOOKUP(D157,'Tabla 12'!$B$4:$E$6,3,FALSE)," ")</f>
        <v xml:space="preserve"> </v>
      </c>
      <c r="J157" s="185" t="str">
        <f>IFERROR(VLOOKUP(I157,'Tabla 12'!$D$4:$E$6,2,FALSE)," ")</f>
        <v xml:space="preserve"> </v>
      </c>
      <c r="K157" s="3"/>
      <c r="L157" s="3"/>
      <c r="M157" s="3"/>
      <c r="N157" s="3"/>
      <c r="O157" s="3"/>
      <c r="P157" s="3"/>
      <c r="Q157" s="2"/>
      <c r="R157" s="3"/>
      <c r="S157" s="3"/>
      <c r="T157" s="3"/>
      <c r="U157" s="3"/>
      <c r="V157" s="3"/>
      <c r="W157" s="3"/>
      <c r="X157" s="3"/>
      <c r="Y157" s="3"/>
      <c r="Z157" s="3"/>
      <c r="AA157" s="3"/>
    </row>
    <row r="158" spans="1:27" ht="36.75" customHeight="1" x14ac:dyDescent="0.35">
      <c r="A158" s="120" t="str">
        <f>'Matriz Nº2 Análisis'!A158</f>
        <v>17. 5</v>
      </c>
      <c r="B158" s="132" t="str">
        <f>IF(A158&lt;1,'Matriz Nº1 Identificación'!F158,'Matriz Nº2 Análisis'!B158)</f>
        <v/>
      </c>
      <c r="C158" s="132" t="str">
        <f>IFERROR(IF(A158&lt;1,'Matriz Nº1 Identificación'!B158,'Matriz Nº2 Análisis'!E158)," ")</f>
        <v/>
      </c>
      <c r="D158" s="132" t="str">
        <f>IF(A158&lt;1,'Matriz Nº1 Identificación'!B158,'Matriz Nº2 Análisis'!I158)</f>
        <v/>
      </c>
      <c r="E158" s="149"/>
      <c r="F158" s="150"/>
      <c r="G158" s="150"/>
      <c r="H158" s="150"/>
      <c r="I158" s="184" t="str">
        <f>IFERROR(VLOOKUP(D158,'Tabla 12'!$B$4:$E$6,3,FALSE)," ")</f>
        <v xml:space="preserve"> </v>
      </c>
      <c r="J158" s="185" t="str">
        <f>IFERROR(VLOOKUP(I158,'Tabla 12'!$D$4:$E$6,2,FALSE)," ")</f>
        <v xml:space="preserve"> </v>
      </c>
      <c r="K158" s="3"/>
      <c r="L158" s="3"/>
      <c r="M158" s="3"/>
      <c r="N158" s="3"/>
      <c r="O158" s="3"/>
      <c r="P158" s="3"/>
      <c r="Q158" s="2"/>
      <c r="R158" s="3"/>
      <c r="S158" s="3"/>
      <c r="T158" s="3"/>
      <c r="U158" s="3"/>
      <c r="V158" s="3"/>
      <c r="W158" s="3"/>
      <c r="X158" s="3"/>
      <c r="Y158" s="3"/>
      <c r="Z158" s="3"/>
      <c r="AA158" s="3"/>
    </row>
    <row r="159" spans="1:27" ht="36.75" customHeight="1" x14ac:dyDescent="0.35">
      <c r="A159" s="120" t="str">
        <f>'Matriz Nº2 Análisis'!A159</f>
        <v>17. 6</v>
      </c>
      <c r="B159" s="132" t="str">
        <f>IF(A159&lt;1,'Matriz Nº1 Identificación'!F159,'Matriz Nº2 Análisis'!B159)</f>
        <v/>
      </c>
      <c r="C159" s="132" t="str">
        <f>IFERROR(IF(A159&lt;1,'Matriz Nº1 Identificación'!B159,'Matriz Nº2 Análisis'!E159)," ")</f>
        <v/>
      </c>
      <c r="D159" s="132" t="str">
        <f>IF(A159&lt;1,'Matriz Nº1 Identificación'!B159,'Matriz Nº2 Análisis'!I159)</f>
        <v/>
      </c>
      <c r="E159" s="149"/>
      <c r="F159" s="150"/>
      <c r="G159" s="150"/>
      <c r="H159" s="150"/>
      <c r="I159" s="184" t="str">
        <f>IFERROR(VLOOKUP(D159,'Tabla 12'!$B$4:$E$6,3,FALSE)," ")</f>
        <v xml:space="preserve"> </v>
      </c>
      <c r="J159" s="185" t="str">
        <f>IFERROR(VLOOKUP(I159,'Tabla 12'!$D$4:$E$6,2,FALSE)," ")</f>
        <v xml:space="preserve"> </v>
      </c>
      <c r="K159" s="3"/>
      <c r="L159" s="3"/>
      <c r="M159" s="3"/>
      <c r="N159" s="3"/>
      <c r="O159" s="3"/>
      <c r="P159" s="3"/>
      <c r="Q159" s="2"/>
      <c r="R159" s="3"/>
      <c r="S159" s="3"/>
      <c r="T159" s="3"/>
      <c r="U159" s="3"/>
      <c r="V159" s="3"/>
      <c r="W159" s="3"/>
      <c r="X159" s="3"/>
      <c r="Y159" s="3"/>
      <c r="Z159" s="3"/>
      <c r="AA159" s="3"/>
    </row>
    <row r="160" spans="1:27" ht="36.75" customHeight="1" thickBot="1" x14ac:dyDescent="0.4">
      <c r="A160" s="120" t="str">
        <f>'Matriz Nº2 Análisis'!A160</f>
        <v>17. 7</v>
      </c>
      <c r="B160" s="132" t="str">
        <f>IF(A160&lt;1,'Matriz Nº1 Identificación'!F160,'Matriz Nº2 Análisis'!B160)</f>
        <v/>
      </c>
      <c r="C160" s="132" t="str">
        <f>IFERROR(IF(A160&lt;1,'Matriz Nº1 Identificación'!B160,'Matriz Nº2 Análisis'!E160)," ")</f>
        <v/>
      </c>
      <c r="D160" s="132" t="str">
        <f>IF(A160&lt;1,'Matriz Nº1 Identificación'!B160,'Matriz Nº2 Análisis'!I160)</f>
        <v/>
      </c>
      <c r="E160" s="149"/>
      <c r="F160" s="150"/>
      <c r="G160" s="150"/>
      <c r="H160" s="150"/>
      <c r="I160" s="184" t="str">
        <f>IFERROR(VLOOKUP(D160,'Tabla 12'!$B$4:$E$6,3,FALSE)," ")</f>
        <v xml:space="preserve"> </v>
      </c>
      <c r="J160" s="185" t="str">
        <f>IFERROR(VLOOKUP(I160,'Tabla 12'!$D$4:$E$6,2,FALSE)," ")</f>
        <v xml:space="preserve"> </v>
      </c>
      <c r="K160" s="3"/>
      <c r="N160" s="3"/>
      <c r="O160" s="3"/>
      <c r="P160" s="3"/>
      <c r="Q160" s="2"/>
      <c r="R160" s="3"/>
      <c r="S160" s="3"/>
      <c r="T160" s="3"/>
      <c r="U160" s="3"/>
      <c r="V160" s="3"/>
      <c r="W160" s="3"/>
      <c r="X160" s="3"/>
      <c r="Y160" s="3"/>
      <c r="Z160" s="3"/>
      <c r="AA160" s="3"/>
    </row>
    <row r="161" spans="1:27" ht="39.9" customHeight="1" thickBot="1" x14ac:dyDescent="0.4">
      <c r="A161" s="181" t="str">
        <f>'Matriz Nº1 Identificación'!A161</f>
        <v xml:space="preserve">Objetivo Estratégico: </v>
      </c>
      <c r="B161" s="477" t="str">
        <f>+'Matriz Nº1 Identificación'!B161:H161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61" s="478"/>
      <c r="D161" s="478"/>
      <c r="E161" s="478"/>
      <c r="F161" s="478"/>
      <c r="G161" s="478"/>
      <c r="H161" s="478"/>
      <c r="I161" s="478"/>
      <c r="J161" s="478"/>
    </row>
    <row r="162" spans="1:27" ht="39.9" customHeight="1" x14ac:dyDescent="0.35">
      <c r="A162" s="182" t="str">
        <f>'Matriz Nº1 Identificación'!A162</f>
        <v>Objetivo táctico</v>
      </c>
      <c r="B162" s="297" t="str">
        <f>+'Matriz Nº1 Identificación'!B162:H162</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62" s="298"/>
      <c r="D162" s="298"/>
      <c r="E162" s="298"/>
      <c r="F162" s="299"/>
      <c r="G162" s="299"/>
      <c r="H162" s="299"/>
      <c r="I162" s="299"/>
      <c r="J162" s="300"/>
      <c r="L162" s="3"/>
      <c r="M162" s="3"/>
    </row>
    <row r="163" spans="1:27" ht="36.75" customHeight="1" x14ac:dyDescent="0.35">
      <c r="A163" s="120" t="str">
        <f>'Matriz Nº2 Análisis'!A163</f>
        <v>18. 1</v>
      </c>
      <c r="B163" s="132" t="str">
        <f>IF(A163&lt;1,'Matriz Nº1 Identificación'!F163,'Matriz Nº2 Análisis'!B163)</f>
        <v>R002 Presupuestario</v>
      </c>
      <c r="C163" s="132" t="str">
        <f>IFERROR(IF(A163&lt;1,'Matriz Nº1 Identificación'!B163,'Matriz Nº2 Análisis'!E163)," ")</f>
        <v>ALTO</v>
      </c>
      <c r="D163" s="132" t="str">
        <f>IF(A163&lt;1,'Matriz Nº1 Identificación'!B163,'Matriz Nº2 Análisis'!I163)</f>
        <v>BAJO</v>
      </c>
      <c r="E163" s="149" t="s">
        <v>950</v>
      </c>
      <c r="F163" s="150" t="s">
        <v>950</v>
      </c>
      <c r="G163" s="150" t="s">
        <v>1038</v>
      </c>
      <c r="H163" s="150" t="s">
        <v>1034</v>
      </c>
      <c r="I163" s="184" t="str">
        <f>IFERROR(VLOOKUP(D163,'Tabla 12'!$B$4:$E$6,3,FALSE)," ")</f>
        <v>ACEPTABLE</v>
      </c>
      <c r="J163" s="185" t="str">
        <f>IFERROR(VLOOKUP(I163,'Tabla 12'!$D$4:$E$6,2,FALSE)," ")</f>
        <v>NO ADMINISTRAR</v>
      </c>
      <c r="K163" s="3"/>
      <c r="L163" s="3"/>
      <c r="M163" s="3"/>
      <c r="N163" s="3"/>
      <c r="O163" s="3"/>
      <c r="P163" s="3"/>
      <c r="Q163" s="2"/>
      <c r="R163" s="3"/>
      <c r="S163" s="3"/>
      <c r="T163" s="3"/>
      <c r="U163" s="3"/>
      <c r="V163" s="3"/>
      <c r="W163" s="3"/>
      <c r="X163" s="3"/>
      <c r="Y163" s="3"/>
      <c r="Z163" s="3"/>
      <c r="AA163" s="3"/>
    </row>
    <row r="164" spans="1:27" ht="36.75" customHeight="1" x14ac:dyDescent="0.35">
      <c r="A164" s="120" t="str">
        <f>'Matriz Nº2 Análisis'!A164</f>
        <v>18. 2</v>
      </c>
      <c r="B164" s="132" t="str">
        <f>IF(A164&lt;1,'Matriz Nº1 Identificación'!F164,'Matriz Nº2 Análisis'!B164)</f>
        <v/>
      </c>
      <c r="C164" s="132" t="str">
        <f>IFERROR(IF(A164&lt;1,'Matriz Nº1 Identificación'!B164,'Matriz Nº2 Análisis'!E164)," ")</f>
        <v/>
      </c>
      <c r="D164" s="132" t="str">
        <f>IF(A164&lt;1,'Matriz Nº1 Identificación'!B164,'Matriz Nº2 Análisis'!I164)</f>
        <v/>
      </c>
      <c r="E164" s="149"/>
      <c r="F164" s="150"/>
      <c r="G164" s="150"/>
      <c r="H164" s="150"/>
      <c r="I164" s="184" t="str">
        <f>IFERROR(VLOOKUP(D164,'Tabla 12'!$B$4:$E$6,3,FALSE)," ")</f>
        <v xml:space="preserve"> </v>
      </c>
      <c r="J164" s="185" t="str">
        <f>IFERROR(VLOOKUP(I164,'Tabla 12'!$D$4:$E$6,2,FALSE)," ")</f>
        <v xml:space="preserve"> </v>
      </c>
      <c r="K164" s="3"/>
      <c r="L164" s="3"/>
      <c r="M164" s="3"/>
      <c r="N164" s="3"/>
      <c r="O164" s="3"/>
      <c r="P164" s="3"/>
      <c r="Q164" s="2"/>
      <c r="R164" s="3"/>
      <c r="S164" s="3"/>
      <c r="T164" s="3"/>
      <c r="U164" s="3"/>
      <c r="V164" s="3"/>
      <c r="W164" s="3"/>
      <c r="X164" s="3"/>
      <c r="Y164" s="3"/>
      <c r="Z164" s="3"/>
      <c r="AA164" s="3"/>
    </row>
    <row r="165" spans="1:27" ht="36.75" customHeight="1" x14ac:dyDescent="0.35">
      <c r="A165" s="120" t="str">
        <f>'Matriz Nº2 Análisis'!A165</f>
        <v>18. 3</v>
      </c>
      <c r="B165" s="132" t="str">
        <f>IF(A165&lt;1,'Matriz Nº1 Identificación'!F165,'Matriz Nº2 Análisis'!B165)</f>
        <v/>
      </c>
      <c r="C165" s="132" t="str">
        <f>IFERROR(IF(A165&lt;1,'Matriz Nº1 Identificación'!B165,'Matriz Nº2 Análisis'!E165)," ")</f>
        <v/>
      </c>
      <c r="D165" s="132" t="str">
        <f>IF(A165&lt;1,'Matriz Nº1 Identificación'!B165,'Matriz Nº2 Análisis'!I165)</f>
        <v/>
      </c>
      <c r="E165" s="149"/>
      <c r="F165" s="150"/>
      <c r="G165" s="150"/>
      <c r="H165" s="150"/>
      <c r="I165" s="184" t="str">
        <f>IFERROR(VLOOKUP(D165,'Tabla 12'!$B$4:$E$6,3,FALSE)," ")</f>
        <v xml:space="preserve"> </v>
      </c>
      <c r="J165" s="185" t="str">
        <f>IFERROR(VLOOKUP(I165,'Tabla 12'!$D$4:$E$6,2,FALSE)," ")</f>
        <v xml:space="preserve"> </v>
      </c>
      <c r="K165" s="3"/>
      <c r="L165" s="3"/>
      <c r="M165" s="3"/>
      <c r="N165" s="3"/>
      <c r="O165" s="3"/>
      <c r="P165" s="3"/>
      <c r="Q165" s="2"/>
      <c r="R165" s="3"/>
      <c r="S165" s="3"/>
      <c r="T165" s="3"/>
      <c r="U165" s="3"/>
      <c r="V165" s="3"/>
      <c r="W165" s="3"/>
      <c r="X165" s="3"/>
      <c r="Y165" s="3"/>
      <c r="Z165" s="3"/>
      <c r="AA165" s="3"/>
    </row>
    <row r="166" spans="1:27" ht="36.75" customHeight="1" x14ac:dyDescent="0.35">
      <c r="A166" s="120" t="str">
        <f>'Matriz Nº2 Análisis'!A166</f>
        <v>18. 4</v>
      </c>
      <c r="B166" s="132" t="str">
        <f>IF(A166&lt;1,'Matriz Nº1 Identificación'!F166,'Matriz Nº2 Análisis'!B166)</f>
        <v/>
      </c>
      <c r="C166" s="132" t="str">
        <f>IFERROR(IF(A166&lt;1,'Matriz Nº1 Identificación'!B166,'Matriz Nº2 Análisis'!E166)," ")</f>
        <v/>
      </c>
      <c r="D166" s="132" t="str">
        <f>IF(A166&lt;1,'Matriz Nº1 Identificación'!B166,'Matriz Nº2 Análisis'!I166)</f>
        <v/>
      </c>
      <c r="E166" s="149"/>
      <c r="F166" s="150"/>
      <c r="G166" s="150"/>
      <c r="H166" s="150"/>
      <c r="I166" s="184" t="str">
        <f>IFERROR(VLOOKUP(D166,'Tabla 12'!$B$4:$E$6,3,FALSE)," ")</f>
        <v xml:space="preserve"> </v>
      </c>
      <c r="J166" s="185" t="str">
        <f>IFERROR(VLOOKUP(I166,'Tabla 12'!$D$4:$E$6,2,FALSE)," ")</f>
        <v xml:space="preserve"> </v>
      </c>
      <c r="K166" s="3"/>
      <c r="L166" s="3"/>
      <c r="M166" s="3"/>
      <c r="N166" s="3"/>
      <c r="O166" s="3"/>
      <c r="P166" s="3"/>
      <c r="Q166" s="2"/>
      <c r="R166" s="3"/>
      <c r="S166" s="3"/>
      <c r="T166" s="3"/>
      <c r="U166" s="3"/>
      <c r="V166" s="3"/>
      <c r="W166" s="3"/>
      <c r="X166" s="3"/>
      <c r="Y166" s="3"/>
      <c r="Z166" s="3"/>
      <c r="AA166" s="3"/>
    </row>
    <row r="167" spans="1:27" ht="36.75" customHeight="1" x14ac:dyDescent="0.35">
      <c r="A167" s="120" t="str">
        <f>'Matriz Nº2 Análisis'!A167</f>
        <v>18. 5</v>
      </c>
      <c r="B167" s="132" t="str">
        <f>IF(A167&lt;1,'Matriz Nº1 Identificación'!F167,'Matriz Nº2 Análisis'!B167)</f>
        <v/>
      </c>
      <c r="C167" s="132" t="str">
        <f>IFERROR(IF(A167&lt;1,'Matriz Nº1 Identificación'!B167,'Matriz Nº2 Análisis'!E167)," ")</f>
        <v/>
      </c>
      <c r="D167" s="132" t="str">
        <f>IF(A167&lt;1,'Matriz Nº1 Identificación'!B167,'Matriz Nº2 Análisis'!I167)</f>
        <v/>
      </c>
      <c r="E167" s="149"/>
      <c r="F167" s="150"/>
      <c r="G167" s="150"/>
      <c r="H167" s="150"/>
      <c r="I167" s="184" t="str">
        <f>IFERROR(VLOOKUP(D167,'Tabla 12'!$B$4:$E$6,3,FALSE)," ")</f>
        <v xml:space="preserve"> </v>
      </c>
      <c r="J167" s="185" t="str">
        <f>IFERROR(VLOOKUP(I167,'Tabla 12'!$D$4:$E$6,2,FALSE)," ")</f>
        <v xml:space="preserve"> </v>
      </c>
      <c r="K167" s="3"/>
      <c r="L167" s="3"/>
      <c r="M167" s="3"/>
      <c r="N167" s="3"/>
      <c r="O167" s="3"/>
      <c r="P167" s="3"/>
      <c r="Q167" s="2"/>
      <c r="R167" s="3"/>
      <c r="S167" s="3"/>
      <c r="T167" s="3"/>
      <c r="U167" s="3"/>
      <c r="V167" s="3"/>
      <c r="W167" s="3"/>
      <c r="X167" s="3"/>
      <c r="Y167" s="3"/>
      <c r="Z167" s="3"/>
      <c r="AA167" s="3"/>
    </row>
    <row r="168" spans="1:27" ht="36.75" customHeight="1" x14ac:dyDescent="0.35">
      <c r="A168" s="120" t="str">
        <f>'Matriz Nº2 Análisis'!A168</f>
        <v>18. 6</v>
      </c>
      <c r="B168" s="132" t="str">
        <f>IF(A168&lt;1,'Matriz Nº1 Identificación'!F168,'Matriz Nº2 Análisis'!B168)</f>
        <v/>
      </c>
      <c r="C168" s="132" t="str">
        <f>IFERROR(IF(A168&lt;1,'Matriz Nº1 Identificación'!B168,'Matriz Nº2 Análisis'!E168)," ")</f>
        <v/>
      </c>
      <c r="D168" s="132" t="str">
        <f>IF(A168&lt;1,'Matriz Nº1 Identificación'!B168,'Matriz Nº2 Análisis'!I168)</f>
        <v/>
      </c>
      <c r="E168" s="149"/>
      <c r="F168" s="150"/>
      <c r="G168" s="150"/>
      <c r="H168" s="150"/>
      <c r="I168" s="184" t="str">
        <f>IFERROR(VLOOKUP(D168,'Tabla 12'!$B$4:$E$6,3,FALSE)," ")</f>
        <v xml:space="preserve"> </v>
      </c>
      <c r="J168" s="185" t="str">
        <f>IFERROR(VLOOKUP(I168,'Tabla 12'!$D$4:$E$6,2,FALSE)," ")</f>
        <v xml:space="preserve"> </v>
      </c>
      <c r="K168" s="3"/>
      <c r="L168" s="3"/>
      <c r="M168" s="3"/>
      <c r="N168" s="3"/>
      <c r="O168" s="3"/>
      <c r="P168" s="3"/>
      <c r="Q168" s="2"/>
      <c r="R168" s="3"/>
      <c r="S168" s="3"/>
      <c r="T168" s="3"/>
      <c r="U168" s="3"/>
      <c r="V168" s="3"/>
      <c r="W168" s="3"/>
      <c r="X168" s="3"/>
      <c r="Y168" s="3"/>
      <c r="Z168" s="3"/>
      <c r="AA168" s="3"/>
    </row>
    <row r="169" spans="1:27" ht="36.75" customHeight="1" thickBot="1" x14ac:dyDescent="0.4">
      <c r="A169" s="120" t="str">
        <f>'Matriz Nº2 Análisis'!A169</f>
        <v>18. 7</v>
      </c>
      <c r="B169" s="132" t="str">
        <f>IF(A169&lt;1,'Matriz Nº1 Identificación'!F169,'Matriz Nº2 Análisis'!B169)</f>
        <v/>
      </c>
      <c r="C169" s="132" t="str">
        <f>IFERROR(IF(A169&lt;1,'Matriz Nº1 Identificación'!B169,'Matriz Nº2 Análisis'!E169)," ")</f>
        <v/>
      </c>
      <c r="D169" s="132" t="str">
        <f>IF(A169&lt;1,'Matriz Nº1 Identificación'!B169,'Matriz Nº2 Análisis'!I169)</f>
        <v/>
      </c>
      <c r="E169" s="149"/>
      <c r="F169" s="150"/>
      <c r="G169" s="150"/>
      <c r="H169" s="150"/>
      <c r="I169" s="184" t="str">
        <f>IFERROR(VLOOKUP(D169,'Tabla 12'!$B$4:$E$6,3,FALSE)," ")</f>
        <v xml:space="preserve"> </v>
      </c>
      <c r="J169" s="185" t="str">
        <f>IFERROR(VLOOKUP(I169,'Tabla 12'!$D$4:$E$6,2,FALSE)," ")</f>
        <v xml:space="preserve"> </v>
      </c>
      <c r="K169" s="3"/>
      <c r="N169" s="3"/>
      <c r="O169" s="3"/>
      <c r="P169" s="3"/>
      <c r="Q169" s="2"/>
      <c r="R169" s="3"/>
      <c r="S169" s="3"/>
      <c r="T169" s="3"/>
      <c r="U169" s="3"/>
      <c r="V169" s="3"/>
      <c r="W169" s="3"/>
      <c r="X169" s="3"/>
      <c r="Y169" s="3"/>
      <c r="Z169" s="3"/>
      <c r="AA169" s="3"/>
    </row>
    <row r="170" spans="1:27" ht="39.9" customHeight="1" thickBot="1" x14ac:dyDescent="0.4">
      <c r="A170" s="181" t="str">
        <f>'Matriz Nº1 Identificación'!A170</f>
        <v xml:space="preserve">Objetivo Estratégico: </v>
      </c>
      <c r="B170" s="477" t="str">
        <f>+'Matriz Nº1 Identificación'!B170:H170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0" s="478"/>
      <c r="D170" s="478"/>
      <c r="E170" s="478"/>
      <c r="F170" s="478"/>
      <c r="G170" s="478"/>
      <c r="H170" s="478"/>
      <c r="I170" s="478"/>
      <c r="J170" s="478"/>
    </row>
    <row r="171" spans="1:27" ht="39.9" customHeight="1" x14ac:dyDescent="0.35">
      <c r="A171" s="182" t="str">
        <f>'Matriz Nº1 Identificación'!A171</f>
        <v>Objetivo táctico</v>
      </c>
      <c r="B171" s="297" t="str">
        <f>+'Matriz Nº1 Identificación'!B171:H171</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298"/>
      <c r="D171" s="298"/>
      <c r="E171" s="298"/>
      <c r="F171" s="299"/>
      <c r="G171" s="299"/>
      <c r="H171" s="299"/>
      <c r="I171" s="299"/>
      <c r="J171" s="300"/>
      <c r="L171" s="3"/>
      <c r="M171" s="3"/>
    </row>
    <row r="172" spans="1:27" ht="36.75" customHeight="1" x14ac:dyDescent="0.35">
      <c r="A172" s="120" t="str">
        <f>'Matriz Nº2 Análisis'!A172</f>
        <v>19. 1</v>
      </c>
      <c r="B172" s="132" t="str">
        <f>IF(A172&lt;1,'Matriz Nº1 Identificación'!F172,'Matriz Nº2 Análisis'!B172)</f>
        <v>R002 Presupuestario</v>
      </c>
      <c r="C172" s="132" t="str">
        <f>IFERROR(IF(A172&lt;1,'Matriz Nº1 Identificación'!B172,'Matriz Nº2 Análisis'!E172)," ")</f>
        <v>ALTO</v>
      </c>
      <c r="D172" s="132" t="str">
        <f>IF(A172&lt;1,'Matriz Nº1 Identificación'!B172,'Matriz Nº2 Análisis'!I172)</f>
        <v>BAJO</v>
      </c>
      <c r="E172" s="149" t="s">
        <v>951</v>
      </c>
      <c r="F172" s="150" t="s">
        <v>951</v>
      </c>
      <c r="G172" s="150" t="s">
        <v>1038</v>
      </c>
      <c r="H172" s="150" t="s">
        <v>1028</v>
      </c>
      <c r="I172" s="184" t="str">
        <f>IFERROR(VLOOKUP(D172,'Tabla 12'!$B$4:$E$6,3,FALSE)," ")</f>
        <v>ACEPTABLE</v>
      </c>
      <c r="J172" s="185" t="str">
        <f>IFERROR(VLOOKUP(I172,'Tabla 12'!$D$4:$E$6,2,FALSE)," ")</f>
        <v>NO ADMINISTRAR</v>
      </c>
      <c r="K172" s="3"/>
      <c r="L172" s="3"/>
      <c r="M172" s="3"/>
      <c r="N172" s="3"/>
      <c r="O172" s="3"/>
      <c r="P172" s="3"/>
      <c r="Q172" s="2"/>
      <c r="R172" s="3"/>
      <c r="S172" s="3"/>
      <c r="T172" s="3"/>
      <c r="U172" s="3"/>
      <c r="V172" s="3"/>
      <c r="W172" s="3"/>
      <c r="X172" s="3"/>
      <c r="Y172" s="3"/>
      <c r="Z172" s="3"/>
      <c r="AA172" s="3"/>
    </row>
    <row r="173" spans="1:27" ht="36.75" customHeight="1" x14ac:dyDescent="0.35">
      <c r="A173" s="120" t="str">
        <f>'Matriz Nº2 Análisis'!A173</f>
        <v>19. 2</v>
      </c>
      <c r="B173" s="132" t="str">
        <f>IF(A173&lt;1,'Matriz Nº1 Identificación'!F173,'Matriz Nº2 Análisis'!B173)</f>
        <v/>
      </c>
      <c r="C173" s="132" t="str">
        <f>IFERROR(IF(A173&lt;1,'Matriz Nº1 Identificación'!B173,'Matriz Nº2 Análisis'!E173)," ")</f>
        <v/>
      </c>
      <c r="D173" s="132" t="str">
        <f>IF(A173&lt;1,'Matriz Nº1 Identificación'!B173,'Matriz Nº2 Análisis'!I173)</f>
        <v/>
      </c>
      <c r="E173" s="149"/>
      <c r="F173" s="150"/>
      <c r="G173" s="150"/>
      <c r="H173" s="150"/>
      <c r="I173" s="184" t="str">
        <f>IFERROR(VLOOKUP(D173,'Tabla 12'!$B$4:$E$6,3,FALSE)," ")</f>
        <v xml:space="preserve"> </v>
      </c>
      <c r="J173" s="185" t="str">
        <f>IFERROR(VLOOKUP(I173,'Tabla 12'!$D$4:$E$6,2,FALSE)," ")</f>
        <v xml:space="preserve"> </v>
      </c>
      <c r="K173" s="3"/>
      <c r="L173" s="3"/>
      <c r="M173" s="3"/>
      <c r="N173" s="3"/>
      <c r="O173" s="3"/>
      <c r="P173" s="3"/>
      <c r="Q173" s="2"/>
      <c r="R173" s="3"/>
      <c r="S173" s="3"/>
      <c r="T173" s="3"/>
      <c r="U173" s="3"/>
      <c r="V173" s="3"/>
      <c r="W173" s="3"/>
      <c r="X173" s="3"/>
      <c r="Y173" s="3"/>
      <c r="Z173" s="3"/>
      <c r="AA173" s="3"/>
    </row>
    <row r="174" spans="1:27" ht="36.75" customHeight="1" x14ac:dyDescent="0.35">
      <c r="A174" s="120" t="str">
        <f>'Matriz Nº2 Análisis'!A174</f>
        <v>19. 3</v>
      </c>
      <c r="B174" s="132" t="str">
        <f>IF(A174&lt;1,'Matriz Nº1 Identificación'!F174,'Matriz Nº2 Análisis'!B174)</f>
        <v/>
      </c>
      <c r="C174" s="132" t="str">
        <f>IFERROR(IF(A174&lt;1,'Matriz Nº1 Identificación'!B174,'Matriz Nº2 Análisis'!E174)," ")</f>
        <v/>
      </c>
      <c r="D174" s="132" t="str">
        <f>IF(A174&lt;1,'Matriz Nº1 Identificación'!B174,'Matriz Nº2 Análisis'!I174)</f>
        <v/>
      </c>
      <c r="E174" s="149"/>
      <c r="F174" s="150"/>
      <c r="G174" s="150"/>
      <c r="H174" s="150"/>
      <c r="I174" s="184" t="str">
        <f>IFERROR(VLOOKUP(D174,'Tabla 12'!$B$4:$E$6,3,FALSE)," ")</f>
        <v xml:space="preserve"> </v>
      </c>
      <c r="J174" s="185" t="str">
        <f>IFERROR(VLOOKUP(I174,'Tabla 12'!$D$4:$E$6,2,FALSE)," ")</f>
        <v xml:space="preserve"> </v>
      </c>
      <c r="K174" s="3"/>
      <c r="L174" s="3"/>
      <c r="M174" s="3"/>
      <c r="N174" s="3"/>
      <c r="O174" s="3"/>
      <c r="P174" s="3"/>
      <c r="Q174" s="2"/>
      <c r="R174" s="3"/>
      <c r="S174" s="3"/>
      <c r="T174" s="3"/>
      <c r="U174" s="3"/>
      <c r="V174" s="3"/>
      <c r="W174" s="3"/>
      <c r="X174" s="3"/>
      <c r="Y174" s="3"/>
      <c r="Z174" s="3"/>
      <c r="AA174" s="3"/>
    </row>
    <row r="175" spans="1:27" ht="36.75" customHeight="1" x14ac:dyDescent="0.35">
      <c r="A175" s="120" t="str">
        <f>'Matriz Nº2 Análisis'!A175</f>
        <v>19. 4</v>
      </c>
      <c r="B175" s="132" t="str">
        <f>IF(A175&lt;1,'Matriz Nº1 Identificación'!F175,'Matriz Nº2 Análisis'!B175)</f>
        <v/>
      </c>
      <c r="C175" s="132" t="str">
        <f>IFERROR(IF(A175&lt;1,'Matriz Nº1 Identificación'!B175,'Matriz Nº2 Análisis'!E175)," ")</f>
        <v/>
      </c>
      <c r="D175" s="132" t="str">
        <f>IF(A175&lt;1,'Matriz Nº1 Identificación'!B175,'Matriz Nº2 Análisis'!I175)</f>
        <v/>
      </c>
      <c r="E175" s="149"/>
      <c r="F175" s="150"/>
      <c r="G175" s="150"/>
      <c r="H175" s="150"/>
      <c r="I175" s="184" t="str">
        <f>IFERROR(VLOOKUP(D175,'Tabla 12'!$B$4:$E$6,3,FALSE)," ")</f>
        <v xml:space="preserve"> </v>
      </c>
      <c r="J175" s="185" t="str">
        <f>IFERROR(VLOOKUP(I175,'Tabla 12'!$D$4:$E$6,2,FALSE)," ")</f>
        <v xml:space="preserve"> </v>
      </c>
      <c r="K175" s="3"/>
      <c r="L175" s="3"/>
      <c r="M175" s="3"/>
      <c r="N175" s="3"/>
      <c r="O175" s="3"/>
      <c r="P175" s="3"/>
      <c r="Q175" s="2"/>
      <c r="R175" s="3"/>
      <c r="S175" s="3"/>
      <c r="T175" s="3"/>
      <c r="U175" s="3"/>
      <c r="V175" s="3"/>
      <c r="W175" s="3"/>
      <c r="X175" s="3"/>
      <c r="Y175" s="3"/>
      <c r="Z175" s="3"/>
      <c r="AA175" s="3"/>
    </row>
    <row r="176" spans="1:27" ht="36.75" customHeight="1" x14ac:dyDescent="0.35">
      <c r="A176" s="120" t="str">
        <f>'Matriz Nº2 Análisis'!A176</f>
        <v>19. 5</v>
      </c>
      <c r="B176" s="132" t="str">
        <f>IF(A176&lt;1,'Matriz Nº1 Identificación'!F176,'Matriz Nº2 Análisis'!B176)</f>
        <v/>
      </c>
      <c r="C176" s="132" t="str">
        <f>IFERROR(IF(A176&lt;1,'Matriz Nº1 Identificación'!B176,'Matriz Nº2 Análisis'!E176)," ")</f>
        <v/>
      </c>
      <c r="D176" s="132" t="str">
        <f>IF(A176&lt;1,'Matriz Nº1 Identificación'!B176,'Matriz Nº2 Análisis'!I176)</f>
        <v/>
      </c>
      <c r="E176" s="149"/>
      <c r="F176" s="150"/>
      <c r="G176" s="150"/>
      <c r="H176" s="150"/>
      <c r="I176" s="184" t="str">
        <f>IFERROR(VLOOKUP(D176,'Tabla 12'!$B$4:$E$6,3,FALSE)," ")</f>
        <v xml:space="preserve"> </v>
      </c>
      <c r="J176" s="185" t="str">
        <f>IFERROR(VLOOKUP(I176,'Tabla 12'!$D$4:$E$6,2,FALSE)," ")</f>
        <v xml:space="preserve"> </v>
      </c>
      <c r="K176" s="3"/>
      <c r="L176" s="3"/>
      <c r="M176" s="3"/>
      <c r="N176" s="3"/>
      <c r="O176" s="3"/>
      <c r="P176" s="3"/>
      <c r="Q176" s="2"/>
      <c r="R176" s="3"/>
      <c r="S176" s="3"/>
      <c r="T176" s="3"/>
      <c r="U176" s="3"/>
      <c r="V176" s="3"/>
      <c r="W176" s="3"/>
      <c r="X176" s="3"/>
      <c r="Y176" s="3"/>
      <c r="Z176" s="3"/>
      <c r="AA176" s="3"/>
    </row>
    <row r="177" spans="1:27" ht="36.75" customHeight="1" x14ac:dyDescent="0.35">
      <c r="A177" s="120" t="str">
        <f>'Matriz Nº2 Análisis'!A177</f>
        <v>19. 6</v>
      </c>
      <c r="B177" s="132" t="str">
        <f>IF(A177&lt;1,'Matriz Nº1 Identificación'!F177,'Matriz Nº2 Análisis'!B177)</f>
        <v/>
      </c>
      <c r="C177" s="132" t="str">
        <f>IFERROR(IF(A177&lt;1,'Matriz Nº1 Identificación'!B177,'Matriz Nº2 Análisis'!E177)," ")</f>
        <v/>
      </c>
      <c r="D177" s="132" t="str">
        <f>IF(A177&lt;1,'Matriz Nº1 Identificación'!B177,'Matriz Nº2 Análisis'!I177)</f>
        <v/>
      </c>
      <c r="E177" s="149"/>
      <c r="F177" s="150"/>
      <c r="G177" s="150"/>
      <c r="H177" s="150"/>
      <c r="I177" s="184" t="str">
        <f>IFERROR(VLOOKUP(D177,'Tabla 12'!$B$4:$E$6,3,FALSE)," ")</f>
        <v xml:space="preserve"> </v>
      </c>
      <c r="J177" s="185" t="str">
        <f>IFERROR(VLOOKUP(I177,'Tabla 12'!$D$4:$E$6,2,FALSE)," ")</f>
        <v xml:space="preserve"> </v>
      </c>
      <c r="K177" s="3"/>
      <c r="L177" s="3"/>
      <c r="M177" s="3"/>
      <c r="N177" s="3"/>
      <c r="O177" s="3"/>
      <c r="P177" s="3"/>
      <c r="Q177" s="2"/>
      <c r="R177" s="3"/>
      <c r="S177" s="3"/>
      <c r="T177" s="3"/>
      <c r="U177" s="3"/>
      <c r="V177" s="3"/>
      <c r="W177" s="3"/>
      <c r="X177" s="3"/>
      <c r="Y177" s="3"/>
      <c r="Z177" s="3"/>
      <c r="AA177" s="3"/>
    </row>
    <row r="178" spans="1:27" ht="36.75" customHeight="1" thickBot="1" x14ac:dyDescent="0.4">
      <c r="A178" s="120" t="str">
        <f>'Matriz Nº2 Análisis'!A178</f>
        <v>19. 7</v>
      </c>
      <c r="B178" s="132" t="str">
        <f>IF(A178&lt;1,'Matriz Nº1 Identificación'!F178,'Matriz Nº2 Análisis'!B178)</f>
        <v/>
      </c>
      <c r="C178" s="132" t="str">
        <f>IFERROR(IF(A178&lt;1,'Matriz Nº1 Identificación'!B178,'Matriz Nº2 Análisis'!E178)," ")</f>
        <v/>
      </c>
      <c r="D178" s="132" t="str">
        <f>IF(A178&lt;1,'Matriz Nº1 Identificación'!B178,'Matriz Nº2 Análisis'!I178)</f>
        <v/>
      </c>
      <c r="E178" s="149"/>
      <c r="F178" s="150"/>
      <c r="G178" s="150"/>
      <c r="H178" s="150"/>
      <c r="I178" s="184" t="str">
        <f>IFERROR(VLOOKUP(D178,'Tabla 12'!$B$4:$E$6,3,FALSE)," ")</f>
        <v xml:space="preserve"> </v>
      </c>
      <c r="J178" s="185" t="str">
        <f>IFERROR(VLOOKUP(I178,'Tabla 12'!$D$4:$E$6,2,FALSE)," ")</f>
        <v xml:space="preserve"> </v>
      </c>
      <c r="K178" s="3"/>
      <c r="N178" s="3"/>
      <c r="O178" s="3"/>
      <c r="P178" s="3"/>
      <c r="Q178" s="2"/>
      <c r="R178" s="3"/>
      <c r="S178" s="3"/>
      <c r="T178" s="3"/>
      <c r="U178" s="3"/>
      <c r="V178" s="3"/>
      <c r="W178" s="3"/>
      <c r="X178" s="3"/>
      <c r="Y178" s="3"/>
      <c r="Z178" s="3"/>
      <c r="AA178" s="3"/>
    </row>
    <row r="179" spans="1:27" ht="39.9" customHeight="1" thickBot="1" x14ac:dyDescent="0.4">
      <c r="A179" s="181" t="str">
        <f>'Matriz Nº1 Identificación'!A179</f>
        <v xml:space="preserve">Objetivo Estratégico: </v>
      </c>
      <c r="B179" s="477" t="str">
        <f>+'Matriz Nº1 Identificación'!B179:H179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9" s="478"/>
      <c r="D179" s="478"/>
      <c r="E179" s="478"/>
      <c r="F179" s="478"/>
      <c r="G179" s="478"/>
      <c r="H179" s="478"/>
      <c r="I179" s="478"/>
      <c r="J179" s="478"/>
    </row>
    <row r="180" spans="1:27" ht="39.9" customHeight="1" x14ac:dyDescent="0.35">
      <c r="A180" s="182" t="str">
        <f>'Matriz Nº1 Identificación'!A180</f>
        <v>Objetivo táctico</v>
      </c>
      <c r="B180" s="297" t="str">
        <f>+'Matriz Nº1 Identificación'!B180:H180</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298"/>
      <c r="D180" s="298"/>
      <c r="E180" s="298"/>
      <c r="F180" s="299"/>
      <c r="G180" s="299"/>
      <c r="H180" s="299"/>
      <c r="I180" s="299"/>
      <c r="J180" s="300"/>
      <c r="L180" s="3"/>
      <c r="M180" s="3"/>
    </row>
    <row r="181" spans="1:27" ht="36.75" customHeight="1" x14ac:dyDescent="0.35">
      <c r="A181" s="120" t="str">
        <f>'Matriz Nº2 Análisis'!A181</f>
        <v>20. 1</v>
      </c>
      <c r="B181" s="132" t="str">
        <f>IF(A181&lt;1,'Matriz Nº1 Identificación'!F181,'Matriz Nº2 Análisis'!B181)</f>
        <v>R002 Presupuestario</v>
      </c>
      <c r="C181" s="132" t="str">
        <f>IFERROR(IF(A181&lt;1,'Matriz Nº1 Identificación'!B181,'Matriz Nº2 Análisis'!E181)," ")</f>
        <v>ALTO</v>
      </c>
      <c r="D181" s="132" t="str">
        <f>IF(A181&lt;1,'Matriz Nº1 Identificación'!B181,'Matriz Nº2 Análisis'!I181)</f>
        <v>BAJO</v>
      </c>
      <c r="E181" s="149" t="s">
        <v>950</v>
      </c>
      <c r="F181" s="150" t="s">
        <v>950</v>
      </c>
      <c r="G181" s="150" t="s">
        <v>1038</v>
      </c>
      <c r="H181" s="150" t="s">
        <v>1028</v>
      </c>
      <c r="I181" s="184" t="str">
        <f>IFERROR(VLOOKUP(D181,'Tabla 12'!$B$4:$E$6,3,FALSE)," ")</f>
        <v>ACEPTABLE</v>
      </c>
      <c r="J181" s="185" t="str">
        <f>IFERROR(VLOOKUP(I181,'Tabla 12'!$D$4:$E$6,2,FALSE)," ")</f>
        <v>NO ADMINISTRAR</v>
      </c>
      <c r="K181" s="3"/>
      <c r="L181" s="3"/>
      <c r="M181" s="3"/>
      <c r="N181" s="3"/>
      <c r="O181" s="3"/>
      <c r="P181" s="3"/>
      <c r="Q181" s="2"/>
      <c r="R181" s="3"/>
      <c r="S181" s="3"/>
      <c r="T181" s="3"/>
      <c r="U181" s="3"/>
      <c r="V181" s="3"/>
      <c r="W181" s="3"/>
      <c r="X181" s="3"/>
      <c r="Y181" s="3"/>
      <c r="Z181" s="3"/>
      <c r="AA181" s="3"/>
    </row>
    <row r="182" spans="1:27" ht="36.75" customHeight="1" x14ac:dyDescent="0.35">
      <c r="A182" s="120" t="str">
        <f>'Matriz Nº2 Análisis'!A182</f>
        <v>20. 2</v>
      </c>
      <c r="B182" s="132" t="str">
        <f>IF(A182&lt;1,'Matriz Nº1 Identificación'!F182,'Matriz Nº2 Análisis'!B182)</f>
        <v/>
      </c>
      <c r="C182" s="132" t="str">
        <f>IFERROR(IF(A182&lt;1,'Matriz Nº1 Identificación'!B182,'Matriz Nº2 Análisis'!E182)," ")</f>
        <v/>
      </c>
      <c r="D182" s="132" t="str">
        <f>IF(A182&lt;1,'Matriz Nº1 Identificación'!B182,'Matriz Nº2 Análisis'!I182)</f>
        <v/>
      </c>
      <c r="E182" s="149"/>
      <c r="F182" s="150"/>
      <c r="G182" s="150"/>
      <c r="H182" s="150"/>
      <c r="I182" s="184" t="str">
        <f>IFERROR(VLOOKUP(D182,'Tabla 12'!$B$4:$E$6,3,FALSE)," ")</f>
        <v xml:space="preserve"> </v>
      </c>
      <c r="J182" s="185" t="str">
        <f>IFERROR(VLOOKUP(I182,'Tabla 12'!$D$4:$E$6,2,FALSE)," ")</f>
        <v xml:space="preserve"> </v>
      </c>
      <c r="K182" s="3"/>
      <c r="L182" s="3"/>
      <c r="M182" s="3"/>
      <c r="N182" s="3"/>
      <c r="O182" s="3"/>
      <c r="P182" s="3"/>
      <c r="Q182" s="2"/>
      <c r="R182" s="3"/>
      <c r="S182" s="3"/>
      <c r="T182" s="3"/>
      <c r="U182" s="3"/>
      <c r="V182" s="3"/>
      <c r="W182" s="3"/>
      <c r="X182" s="3"/>
      <c r="Y182" s="3"/>
      <c r="Z182" s="3"/>
      <c r="AA182" s="3"/>
    </row>
    <row r="183" spans="1:27" ht="36.75" customHeight="1" x14ac:dyDescent="0.35">
      <c r="A183" s="120" t="str">
        <f>'Matriz Nº2 Análisis'!A183</f>
        <v>20. 3</v>
      </c>
      <c r="B183" s="132" t="str">
        <f>IF(A183&lt;1,'Matriz Nº1 Identificación'!F183,'Matriz Nº2 Análisis'!B183)</f>
        <v/>
      </c>
      <c r="C183" s="132" t="str">
        <f>IFERROR(IF(A183&lt;1,'Matriz Nº1 Identificación'!B183,'Matriz Nº2 Análisis'!E183)," ")</f>
        <v/>
      </c>
      <c r="D183" s="132" t="str">
        <f>IF(A183&lt;1,'Matriz Nº1 Identificación'!B183,'Matriz Nº2 Análisis'!I183)</f>
        <v/>
      </c>
      <c r="E183" s="149"/>
      <c r="F183" s="150"/>
      <c r="G183" s="150"/>
      <c r="H183" s="150"/>
      <c r="I183" s="184" t="str">
        <f>IFERROR(VLOOKUP(D183,'Tabla 12'!$B$4:$E$6,3,FALSE)," ")</f>
        <v xml:space="preserve"> </v>
      </c>
      <c r="J183" s="185" t="str">
        <f>IFERROR(VLOOKUP(I183,'Tabla 12'!$D$4:$E$6,2,FALSE)," ")</f>
        <v xml:space="preserve"> </v>
      </c>
      <c r="K183" s="3"/>
      <c r="L183" s="3"/>
      <c r="M183" s="3"/>
      <c r="N183" s="3"/>
      <c r="O183" s="3"/>
      <c r="P183" s="3"/>
      <c r="Q183" s="2"/>
      <c r="R183" s="3"/>
      <c r="S183" s="3"/>
      <c r="T183" s="3"/>
      <c r="U183" s="3"/>
      <c r="V183" s="3"/>
      <c r="W183" s="3"/>
      <c r="X183" s="3"/>
      <c r="Y183" s="3"/>
      <c r="Z183" s="3"/>
      <c r="AA183" s="3"/>
    </row>
    <row r="184" spans="1:27" ht="36.75" customHeight="1" x14ac:dyDescent="0.35">
      <c r="A184" s="120" t="str">
        <f>'Matriz Nº2 Análisis'!A184</f>
        <v>20. 4</v>
      </c>
      <c r="B184" s="132" t="str">
        <f>IF(A184&lt;1,'Matriz Nº1 Identificación'!F184,'Matriz Nº2 Análisis'!B184)</f>
        <v/>
      </c>
      <c r="C184" s="132" t="str">
        <f>IFERROR(IF(A184&lt;1,'Matriz Nº1 Identificación'!B184,'Matriz Nº2 Análisis'!E184)," ")</f>
        <v/>
      </c>
      <c r="D184" s="132" t="str">
        <f>IF(A184&lt;1,'Matriz Nº1 Identificación'!B184,'Matriz Nº2 Análisis'!I184)</f>
        <v/>
      </c>
      <c r="E184" s="149"/>
      <c r="F184" s="150"/>
      <c r="G184" s="150"/>
      <c r="H184" s="150"/>
      <c r="I184" s="184" t="str">
        <f>IFERROR(VLOOKUP(D184,'Tabla 12'!$B$4:$E$6,3,FALSE)," ")</f>
        <v xml:space="preserve"> </v>
      </c>
      <c r="J184" s="185" t="str">
        <f>IFERROR(VLOOKUP(I184,'Tabla 12'!$D$4:$E$6,2,FALSE)," ")</f>
        <v xml:space="preserve"> </v>
      </c>
      <c r="K184" s="3"/>
      <c r="L184" s="3"/>
      <c r="M184" s="3"/>
      <c r="N184" s="3"/>
      <c r="O184" s="3"/>
      <c r="P184" s="3"/>
      <c r="Q184" s="2"/>
      <c r="R184" s="3"/>
      <c r="S184" s="3"/>
      <c r="T184" s="3"/>
      <c r="U184" s="3"/>
      <c r="V184" s="3"/>
      <c r="W184" s="3"/>
      <c r="X184" s="3"/>
      <c r="Y184" s="3"/>
      <c r="Z184" s="3"/>
      <c r="AA184" s="3"/>
    </row>
    <row r="185" spans="1:27" ht="36.75" customHeight="1" x14ac:dyDescent="0.35">
      <c r="A185" s="120" t="str">
        <f>'Matriz Nº2 Análisis'!A185</f>
        <v>20. 5</v>
      </c>
      <c r="B185" s="132" t="str">
        <f>IF(A185&lt;1,'Matriz Nº1 Identificación'!F185,'Matriz Nº2 Análisis'!B185)</f>
        <v/>
      </c>
      <c r="C185" s="132" t="str">
        <f>IFERROR(IF(A185&lt;1,'Matriz Nº1 Identificación'!B185,'Matriz Nº2 Análisis'!E185)," ")</f>
        <v/>
      </c>
      <c r="D185" s="132" t="str">
        <f>IF(A185&lt;1,'Matriz Nº1 Identificación'!B185,'Matriz Nº2 Análisis'!I185)</f>
        <v/>
      </c>
      <c r="E185" s="149"/>
      <c r="F185" s="150"/>
      <c r="G185" s="150"/>
      <c r="H185" s="150"/>
      <c r="I185" s="184" t="str">
        <f>IFERROR(VLOOKUP(D185,'Tabla 12'!$B$4:$E$6,3,FALSE)," ")</f>
        <v xml:space="preserve"> </v>
      </c>
      <c r="J185" s="185" t="str">
        <f>IFERROR(VLOOKUP(I185,'Tabla 12'!$D$4:$E$6,2,FALSE)," ")</f>
        <v xml:space="preserve"> </v>
      </c>
      <c r="K185" s="3"/>
      <c r="L185" s="3"/>
      <c r="M185" s="3"/>
      <c r="N185" s="3"/>
      <c r="O185" s="3"/>
      <c r="P185" s="3"/>
      <c r="Q185" s="2"/>
      <c r="R185" s="3"/>
      <c r="S185" s="3"/>
      <c r="T185" s="3"/>
      <c r="U185" s="3"/>
      <c r="V185" s="3"/>
      <c r="W185" s="3"/>
      <c r="X185" s="3"/>
      <c r="Y185" s="3"/>
      <c r="Z185" s="3"/>
      <c r="AA185" s="3"/>
    </row>
    <row r="186" spans="1:27" ht="36.75" customHeight="1" x14ac:dyDescent="0.35">
      <c r="A186" s="120" t="str">
        <f>'Matriz Nº2 Análisis'!A186</f>
        <v>20. 6</v>
      </c>
      <c r="B186" s="132" t="str">
        <f>IF(A186&lt;1,'Matriz Nº1 Identificación'!F186,'Matriz Nº2 Análisis'!B186)</f>
        <v/>
      </c>
      <c r="C186" s="132" t="str">
        <f>IFERROR(IF(A186&lt;1,'Matriz Nº1 Identificación'!B186,'Matriz Nº2 Análisis'!E186)," ")</f>
        <v/>
      </c>
      <c r="D186" s="132" t="str">
        <f>IF(A186&lt;1,'Matriz Nº1 Identificación'!B186,'Matriz Nº2 Análisis'!I186)</f>
        <v/>
      </c>
      <c r="E186" s="149"/>
      <c r="F186" s="150"/>
      <c r="G186" s="150"/>
      <c r="H186" s="150"/>
      <c r="I186" s="184" t="str">
        <f>IFERROR(VLOOKUP(D186,'Tabla 12'!$B$4:$E$6,3,FALSE)," ")</f>
        <v xml:space="preserve"> </v>
      </c>
      <c r="J186" s="185" t="str">
        <f>IFERROR(VLOOKUP(I186,'Tabla 12'!$D$4:$E$6,2,FALSE)," ")</f>
        <v xml:space="preserve"> </v>
      </c>
      <c r="K186" s="3"/>
      <c r="L186" s="3"/>
      <c r="M186" s="3"/>
      <c r="N186" s="3"/>
      <c r="O186" s="3"/>
      <c r="P186" s="3"/>
      <c r="Q186" s="2"/>
      <c r="R186" s="3"/>
      <c r="S186" s="3"/>
      <c r="T186" s="3"/>
      <c r="U186" s="3"/>
      <c r="V186" s="3"/>
      <c r="W186" s="3"/>
      <c r="X186" s="3"/>
      <c r="Y186" s="3"/>
      <c r="Z186" s="3"/>
      <c r="AA186" s="3"/>
    </row>
    <row r="187" spans="1:27" ht="36.75" customHeight="1" thickBot="1" x14ac:dyDescent="0.4">
      <c r="A187" s="120" t="str">
        <f>'Matriz Nº2 Análisis'!A187</f>
        <v>20. 7</v>
      </c>
      <c r="B187" s="132" t="str">
        <f>IF(A187&lt;1,'Matriz Nº1 Identificación'!F187,'Matriz Nº2 Análisis'!B187)</f>
        <v/>
      </c>
      <c r="C187" s="132" t="str">
        <f>IFERROR(IF(A187&lt;1,'Matriz Nº1 Identificación'!B187,'Matriz Nº2 Análisis'!E187)," ")</f>
        <v/>
      </c>
      <c r="D187" s="132" t="str">
        <f>IF(A187&lt;1,'Matriz Nº1 Identificación'!B187,'Matriz Nº2 Análisis'!I187)</f>
        <v/>
      </c>
      <c r="E187" s="149"/>
      <c r="F187" s="150"/>
      <c r="G187" s="150"/>
      <c r="H187" s="150"/>
      <c r="I187" s="184" t="str">
        <f>IFERROR(VLOOKUP(D187,'Tabla 12'!$B$4:$E$6,3,FALSE)," ")</f>
        <v xml:space="preserve"> </v>
      </c>
      <c r="J187" s="185" t="str">
        <f>IFERROR(VLOOKUP(I187,'Tabla 12'!$D$4:$E$6,2,FALSE)," ")</f>
        <v xml:space="preserve"> </v>
      </c>
      <c r="K187" s="3"/>
      <c r="N187" s="3"/>
      <c r="O187" s="3"/>
      <c r="P187" s="3"/>
      <c r="Q187" s="2"/>
      <c r="R187" s="3"/>
      <c r="S187" s="3"/>
      <c r="T187" s="3"/>
      <c r="U187" s="3"/>
      <c r="V187" s="3"/>
      <c r="W187" s="3"/>
      <c r="X187" s="3"/>
      <c r="Y187" s="3"/>
      <c r="Z187" s="3"/>
      <c r="AA187" s="3"/>
    </row>
    <row r="188" spans="1:27" ht="39.9" customHeight="1" thickBot="1" x14ac:dyDescent="0.4">
      <c r="A188" s="181" t="str">
        <f>'Matriz Nº1 Identificación'!A188</f>
        <v xml:space="preserve">Objetivo Estratégico: </v>
      </c>
      <c r="B188" s="477" t="str">
        <f>+'Matriz Nº1 Identificación'!B188:H188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88" s="478"/>
      <c r="D188" s="478"/>
      <c r="E188" s="478"/>
      <c r="F188" s="478"/>
      <c r="G188" s="478"/>
      <c r="H188" s="478"/>
      <c r="I188" s="478"/>
      <c r="J188" s="478"/>
    </row>
    <row r="189" spans="1:27" ht="39.9" customHeight="1" x14ac:dyDescent="0.35">
      <c r="A189" s="182" t="str">
        <f>'Matriz Nº1 Identificación'!A189</f>
        <v>Objetivo táctico</v>
      </c>
      <c r="B189" s="297" t="str">
        <f>+'Matriz Nº1 Identificación'!B189:H189</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298"/>
      <c r="D189" s="298"/>
      <c r="E189" s="298"/>
      <c r="F189" s="299"/>
      <c r="G189" s="299"/>
      <c r="H189" s="299"/>
      <c r="I189" s="299"/>
      <c r="J189" s="300"/>
      <c r="L189" s="3"/>
      <c r="M189" s="3"/>
    </row>
    <row r="190" spans="1:27" ht="36.75" customHeight="1" x14ac:dyDescent="0.35">
      <c r="A190" s="120" t="str">
        <f>'Matriz Nº2 Análisis'!A190</f>
        <v>21. 1</v>
      </c>
      <c r="B190" s="132" t="str">
        <f>IF(A190&lt;1,'Matriz Nº1 Identificación'!F190,'Matriz Nº2 Análisis'!B190)</f>
        <v>R002 Presupuestario</v>
      </c>
      <c r="C190" s="132" t="str">
        <f>IFERROR(IF(A190&lt;1,'Matriz Nº1 Identificación'!B190,'Matriz Nº2 Análisis'!E190)," ")</f>
        <v>ALTO</v>
      </c>
      <c r="D190" s="132" t="str">
        <f>IF(A190&lt;1,'Matriz Nº1 Identificación'!B190,'Matriz Nº2 Análisis'!I190)</f>
        <v>BAJO</v>
      </c>
      <c r="E190" s="149" t="s">
        <v>951</v>
      </c>
      <c r="F190" s="150" t="s">
        <v>951</v>
      </c>
      <c r="G190" s="150" t="s">
        <v>1038</v>
      </c>
      <c r="H190" s="150" t="s">
        <v>1028</v>
      </c>
      <c r="I190" s="184" t="str">
        <f>IFERROR(VLOOKUP(D190,'Tabla 12'!$B$4:$E$6,3,FALSE)," ")</f>
        <v>ACEPTABLE</v>
      </c>
      <c r="J190" s="185" t="str">
        <f>IFERROR(VLOOKUP(I190,'Tabla 12'!$D$4:$E$6,2,FALSE)," ")</f>
        <v>NO ADMINISTRAR</v>
      </c>
      <c r="K190" s="3"/>
      <c r="L190" s="3"/>
      <c r="M190" s="3"/>
      <c r="N190" s="3"/>
      <c r="O190" s="3"/>
      <c r="P190" s="3"/>
      <c r="Q190" s="2"/>
      <c r="R190" s="3"/>
      <c r="S190" s="3"/>
      <c r="T190" s="3"/>
      <c r="U190" s="3"/>
      <c r="V190" s="3"/>
      <c r="W190" s="3"/>
      <c r="X190" s="3"/>
      <c r="Y190" s="3"/>
      <c r="Z190" s="3"/>
      <c r="AA190" s="3"/>
    </row>
    <row r="191" spans="1:27" ht="36.75" customHeight="1" x14ac:dyDescent="0.35">
      <c r="A191" s="120" t="str">
        <f>'Matriz Nº2 Análisis'!A191</f>
        <v>21. 2</v>
      </c>
      <c r="B191" s="132" t="str">
        <f>IF(A191&lt;1,'Matriz Nº1 Identificación'!F191,'Matriz Nº2 Análisis'!B191)</f>
        <v/>
      </c>
      <c r="C191" s="132" t="str">
        <f>IFERROR(IF(A191&lt;1,'Matriz Nº1 Identificación'!B191,'Matriz Nº2 Análisis'!E191)," ")</f>
        <v/>
      </c>
      <c r="D191" s="132" t="str">
        <f>IF(A191&lt;1,'Matriz Nº1 Identificación'!B191,'Matriz Nº2 Análisis'!I191)</f>
        <v/>
      </c>
      <c r="E191" s="149"/>
      <c r="F191" s="150"/>
      <c r="G191" s="150"/>
      <c r="H191" s="150"/>
      <c r="I191" s="184" t="str">
        <f>IFERROR(VLOOKUP(D191,'Tabla 12'!$B$4:$E$6,3,FALSE)," ")</f>
        <v xml:space="preserve"> </v>
      </c>
      <c r="J191" s="185" t="str">
        <f>IFERROR(VLOOKUP(I191,'Tabla 12'!$D$4:$E$6,2,FALSE)," ")</f>
        <v xml:space="preserve"> </v>
      </c>
      <c r="K191" s="3"/>
      <c r="L191" s="3"/>
      <c r="M191" s="3"/>
      <c r="N191" s="3"/>
      <c r="O191" s="3"/>
      <c r="P191" s="3"/>
      <c r="Q191" s="2"/>
      <c r="R191" s="3"/>
      <c r="S191" s="3"/>
      <c r="T191" s="3"/>
      <c r="U191" s="3"/>
      <c r="V191" s="3"/>
      <c r="W191" s="3"/>
      <c r="X191" s="3"/>
      <c r="Y191" s="3"/>
      <c r="Z191" s="3"/>
      <c r="AA191" s="3"/>
    </row>
    <row r="192" spans="1:27" ht="36.75" customHeight="1" x14ac:dyDescent="0.35">
      <c r="A192" s="120" t="str">
        <f>'Matriz Nº2 Análisis'!A192</f>
        <v>21. 3</v>
      </c>
      <c r="B192" s="132" t="str">
        <f>IF(A192&lt;1,'Matriz Nº1 Identificación'!F192,'Matriz Nº2 Análisis'!B192)</f>
        <v/>
      </c>
      <c r="C192" s="132" t="str">
        <f>IFERROR(IF(A192&lt;1,'Matriz Nº1 Identificación'!B192,'Matriz Nº2 Análisis'!E192)," ")</f>
        <v/>
      </c>
      <c r="D192" s="132" t="str">
        <f>IF(A192&lt;1,'Matriz Nº1 Identificación'!B192,'Matriz Nº2 Análisis'!I192)</f>
        <v/>
      </c>
      <c r="E192" s="149"/>
      <c r="F192" s="150"/>
      <c r="G192" s="150"/>
      <c r="H192" s="150"/>
      <c r="I192" s="184" t="str">
        <f>IFERROR(VLOOKUP(D192,'Tabla 12'!$B$4:$E$6,3,FALSE)," ")</f>
        <v xml:space="preserve"> </v>
      </c>
      <c r="J192" s="185" t="str">
        <f>IFERROR(VLOOKUP(I192,'Tabla 12'!$D$4:$E$6,2,FALSE)," ")</f>
        <v xml:space="preserve"> </v>
      </c>
      <c r="K192" s="3"/>
      <c r="L192" s="3"/>
      <c r="M192" s="3"/>
      <c r="N192" s="3"/>
      <c r="O192" s="3"/>
      <c r="P192" s="3"/>
      <c r="Q192" s="2"/>
      <c r="R192" s="3"/>
      <c r="S192" s="3"/>
      <c r="T192" s="3"/>
      <c r="U192" s="3"/>
      <c r="V192" s="3"/>
      <c r="W192" s="3"/>
      <c r="X192" s="3"/>
      <c r="Y192" s="3"/>
      <c r="Z192" s="3"/>
      <c r="AA192" s="3"/>
    </row>
    <row r="193" spans="1:27" ht="36.75" customHeight="1" x14ac:dyDescent="0.35">
      <c r="A193" s="120" t="str">
        <f>'Matriz Nº2 Análisis'!A193</f>
        <v>21. 4</v>
      </c>
      <c r="B193" s="132" t="str">
        <f>IF(A193&lt;1,'Matriz Nº1 Identificación'!F193,'Matriz Nº2 Análisis'!B193)</f>
        <v/>
      </c>
      <c r="C193" s="132" t="str">
        <f>IFERROR(IF(A193&lt;1,'Matriz Nº1 Identificación'!B193,'Matriz Nº2 Análisis'!E193)," ")</f>
        <v/>
      </c>
      <c r="D193" s="132" t="str">
        <f>IF(A193&lt;1,'Matriz Nº1 Identificación'!B193,'Matriz Nº2 Análisis'!I193)</f>
        <v/>
      </c>
      <c r="E193" s="149"/>
      <c r="F193" s="150"/>
      <c r="G193" s="150"/>
      <c r="H193" s="150"/>
      <c r="I193" s="184" t="str">
        <f>IFERROR(VLOOKUP(D193,'Tabla 12'!$B$4:$E$6,3,FALSE)," ")</f>
        <v xml:space="preserve"> </v>
      </c>
      <c r="J193" s="185" t="str">
        <f>IFERROR(VLOOKUP(I193,'Tabla 12'!$D$4:$E$6,2,FALSE)," ")</f>
        <v xml:space="preserve"> </v>
      </c>
      <c r="K193" s="3"/>
      <c r="L193" s="3"/>
      <c r="M193" s="3"/>
      <c r="N193" s="3"/>
      <c r="O193" s="3"/>
      <c r="P193" s="3"/>
      <c r="Q193" s="2"/>
      <c r="R193" s="3"/>
      <c r="S193" s="3"/>
      <c r="T193" s="3"/>
      <c r="U193" s="3"/>
      <c r="V193" s="3"/>
      <c r="W193" s="3"/>
      <c r="X193" s="3"/>
      <c r="Y193" s="3"/>
      <c r="Z193" s="3"/>
      <c r="AA193" s="3"/>
    </row>
    <row r="194" spans="1:27" ht="36.75" customHeight="1" x14ac:dyDescent="0.35">
      <c r="A194" s="120" t="str">
        <f>'Matriz Nº2 Análisis'!A194</f>
        <v>21. 5</v>
      </c>
      <c r="B194" s="132" t="str">
        <f>IF(A194&lt;1,'Matriz Nº1 Identificación'!F194,'Matriz Nº2 Análisis'!B194)</f>
        <v/>
      </c>
      <c r="C194" s="132" t="str">
        <f>IFERROR(IF(A194&lt;1,'Matriz Nº1 Identificación'!B194,'Matriz Nº2 Análisis'!E194)," ")</f>
        <v/>
      </c>
      <c r="D194" s="132" t="str">
        <f>IF(A194&lt;1,'Matriz Nº1 Identificación'!B194,'Matriz Nº2 Análisis'!I194)</f>
        <v/>
      </c>
      <c r="E194" s="149"/>
      <c r="F194" s="150"/>
      <c r="G194" s="150"/>
      <c r="H194" s="150"/>
      <c r="I194" s="184" t="str">
        <f>IFERROR(VLOOKUP(D194,'Tabla 12'!$B$4:$E$6,3,FALSE)," ")</f>
        <v xml:space="preserve"> </v>
      </c>
      <c r="J194" s="185" t="str">
        <f>IFERROR(VLOOKUP(I194,'Tabla 12'!$D$4:$E$6,2,FALSE)," ")</f>
        <v xml:space="preserve"> </v>
      </c>
      <c r="K194" s="3"/>
      <c r="L194" s="3"/>
      <c r="M194" s="3"/>
      <c r="N194" s="3"/>
      <c r="O194" s="3"/>
      <c r="P194" s="3"/>
      <c r="Q194" s="2"/>
      <c r="R194" s="3"/>
      <c r="S194" s="3"/>
      <c r="T194" s="3"/>
      <c r="U194" s="3"/>
      <c r="V194" s="3"/>
      <c r="W194" s="3"/>
      <c r="X194" s="3"/>
      <c r="Y194" s="3"/>
      <c r="Z194" s="3"/>
      <c r="AA194" s="3"/>
    </row>
    <row r="195" spans="1:27" ht="36.75" customHeight="1" x14ac:dyDescent="0.35">
      <c r="A195" s="120" t="str">
        <f>'Matriz Nº2 Análisis'!A195</f>
        <v>21. 6</v>
      </c>
      <c r="B195" s="132" t="str">
        <f>IF(A195&lt;1,'Matriz Nº1 Identificación'!F195,'Matriz Nº2 Análisis'!B195)</f>
        <v/>
      </c>
      <c r="C195" s="132" t="str">
        <f>IFERROR(IF(A195&lt;1,'Matriz Nº1 Identificación'!B195,'Matriz Nº2 Análisis'!E195)," ")</f>
        <v/>
      </c>
      <c r="D195" s="132" t="str">
        <f>IF(A195&lt;1,'Matriz Nº1 Identificación'!B195,'Matriz Nº2 Análisis'!I195)</f>
        <v/>
      </c>
      <c r="E195" s="149"/>
      <c r="F195" s="150"/>
      <c r="G195" s="150"/>
      <c r="H195" s="150"/>
      <c r="I195" s="184" t="str">
        <f>IFERROR(VLOOKUP(D195,'Tabla 12'!$B$4:$E$6,3,FALSE)," ")</f>
        <v xml:space="preserve"> </v>
      </c>
      <c r="J195" s="185" t="str">
        <f>IFERROR(VLOOKUP(I195,'Tabla 12'!$D$4:$E$6,2,FALSE)," ")</f>
        <v xml:space="preserve"> </v>
      </c>
      <c r="K195" s="3"/>
      <c r="L195" s="3"/>
      <c r="M195" s="3"/>
      <c r="N195" s="3"/>
      <c r="O195" s="3"/>
      <c r="P195" s="3"/>
      <c r="Q195" s="2"/>
      <c r="R195" s="3"/>
      <c r="S195" s="3"/>
      <c r="T195" s="3"/>
      <c r="U195" s="3"/>
      <c r="V195" s="3"/>
      <c r="W195" s="3"/>
      <c r="X195" s="3"/>
      <c r="Y195" s="3"/>
      <c r="Z195" s="3"/>
      <c r="AA195" s="3"/>
    </row>
    <row r="196" spans="1:27" ht="36.75" customHeight="1" thickBot="1" x14ac:dyDescent="0.4">
      <c r="A196" s="120" t="str">
        <f>'Matriz Nº2 Análisis'!A196</f>
        <v>21. 7</v>
      </c>
      <c r="B196" s="132" t="str">
        <f>IF(A196&lt;1,'Matriz Nº1 Identificación'!F196,'Matriz Nº2 Análisis'!B196)</f>
        <v/>
      </c>
      <c r="C196" s="132" t="str">
        <f>IFERROR(IF(A196&lt;1,'Matriz Nº1 Identificación'!B196,'Matriz Nº2 Análisis'!E196)," ")</f>
        <v/>
      </c>
      <c r="D196" s="132" t="str">
        <f>IF(A196&lt;1,'Matriz Nº1 Identificación'!B196,'Matriz Nº2 Análisis'!I196)</f>
        <v/>
      </c>
      <c r="E196" s="149"/>
      <c r="F196" s="150"/>
      <c r="G196" s="150"/>
      <c r="H196" s="150"/>
      <c r="I196" s="184" t="str">
        <f>IFERROR(VLOOKUP(D196,'Tabla 12'!$B$4:$E$6,3,FALSE)," ")</f>
        <v xml:space="preserve"> </v>
      </c>
      <c r="J196" s="185" t="str">
        <f>IFERROR(VLOOKUP(I196,'Tabla 12'!$D$4:$E$6,2,FALSE)," ")</f>
        <v xml:space="preserve"> </v>
      </c>
      <c r="K196" s="3"/>
      <c r="N196" s="3"/>
      <c r="O196" s="3"/>
      <c r="P196" s="3"/>
      <c r="Q196" s="2"/>
      <c r="R196" s="3"/>
      <c r="S196" s="3"/>
      <c r="T196" s="3"/>
      <c r="U196" s="3"/>
      <c r="V196" s="3"/>
      <c r="W196" s="3"/>
      <c r="X196" s="3"/>
      <c r="Y196" s="3"/>
      <c r="Z196" s="3"/>
      <c r="AA196" s="3"/>
    </row>
    <row r="197" spans="1:27" ht="39.9" customHeight="1" thickBot="1" x14ac:dyDescent="0.4">
      <c r="A197" s="181" t="str">
        <f>'Matriz Nº1 Identificación'!A197</f>
        <v xml:space="preserve">Objetivo Estratégico: </v>
      </c>
      <c r="B197" s="477" t="str">
        <f>+'Matriz Nº1 Identificación'!B197:H197</f>
        <v>03) Realizar gestión de calidad en la Imprenta Nacional mediante la documentación, estandarización y control de los procesos.</v>
      </c>
      <c r="C197" s="478"/>
      <c r="D197" s="478"/>
      <c r="E197" s="478"/>
      <c r="F197" s="478"/>
      <c r="G197" s="478"/>
      <c r="H197" s="478"/>
      <c r="I197" s="478"/>
      <c r="J197" s="478"/>
    </row>
    <row r="198" spans="1:27" ht="39.9" customHeight="1" x14ac:dyDescent="0.35">
      <c r="A198" s="182" t="str">
        <f>'Matriz Nº1 Identificación'!A198</f>
        <v>Objetivo táctico</v>
      </c>
      <c r="B198" s="297" t="str">
        <f>+'Matriz Nº1 Identificación'!B198:H198</f>
        <v>22. Lograr una mayor eficiencia operativa y estratégica del área contable y presupuesto, con el fin de brindar una información financiera oportuna, eficiente y eficaz.</v>
      </c>
      <c r="C198" s="298"/>
      <c r="D198" s="298"/>
      <c r="E198" s="298"/>
      <c r="F198" s="299"/>
      <c r="G198" s="299"/>
      <c r="H198" s="299"/>
      <c r="I198" s="299"/>
      <c r="J198" s="300"/>
      <c r="L198" s="3"/>
      <c r="M198" s="3"/>
    </row>
    <row r="199" spans="1:27" ht="36.75" customHeight="1" x14ac:dyDescent="0.35">
      <c r="A199" s="120" t="str">
        <f>'Matriz Nº2 Análisis'!A199</f>
        <v>22. 1</v>
      </c>
      <c r="B199" s="132" t="str">
        <f>IF(A199&lt;1,'Matriz Nº1 Identificación'!F199,'Matriz Nº2 Análisis'!B199)</f>
        <v>R003 Operativo</v>
      </c>
      <c r="C199" s="132" t="str">
        <f>IFERROR(IF(A199&lt;1,'Matriz Nº1 Identificación'!B199,'Matriz Nº2 Análisis'!E199)," ")</f>
        <v>ALTO</v>
      </c>
      <c r="D199" s="132" t="str">
        <f>IF(A199&lt;1,'Matriz Nº1 Identificación'!B199,'Matriz Nº2 Análisis'!I199)</f>
        <v>BAJO</v>
      </c>
      <c r="E199" s="149" t="s">
        <v>950</v>
      </c>
      <c r="F199" s="150" t="s">
        <v>950</v>
      </c>
      <c r="G199" s="150" t="s">
        <v>1042</v>
      </c>
      <c r="H199" s="150" t="s">
        <v>1034</v>
      </c>
      <c r="I199" s="184" t="str">
        <f>IFERROR(VLOOKUP(D199,'Tabla 12'!$B$4:$E$6,3,FALSE)," ")</f>
        <v>ACEPTABLE</v>
      </c>
      <c r="J199" s="185" t="str">
        <f>IFERROR(VLOOKUP(I199,'Tabla 12'!$D$4:$E$6,2,FALSE)," ")</f>
        <v>NO ADMINISTRAR</v>
      </c>
      <c r="K199" s="3"/>
      <c r="L199" s="3"/>
      <c r="M199" s="3"/>
      <c r="N199" s="3"/>
      <c r="O199" s="3"/>
      <c r="P199" s="3"/>
      <c r="Q199" s="2"/>
      <c r="R199" s="3"/>
      <c r="S199" s="3"/>
      <c r="T199" s="3"/>
      <c r="U199" s="3"/>
      <c r="V199" s="3"/>
      <c r="W199" s="3"/>
      <c r="X199" s="3"/>
      <c r="Y199" s="3"/>
      <c r="Z199" s="3"/>
      <c r="AA199" s="3"/>
    </row>
    <row r="200" spans="1:27" ht="36.75" customHeight="1" x14ac:dyDescent="0.35">
      <c r="A200" s="120" t="str">
        <f>'Matriz Nº2 Análisis'!A200</f>
        <v>22. 2</v>
      </c>
      <c r="B200" s="132" t="str">
        <f>IF(A200&lt;1,'Matriz Nº1 Identificación'!F200,'Matriz Nº2 Análisis'!B200)</f>
        <v/>
      </c>
      <c r="C200" s="132" t="str">
        <f>IFERROR(IF(A200&lt;1,'Matriz Nº1 Identificación'!B200,'Matriz Nº2 Análisis'!E200)," ")</f>
        <v/>
      </c>
      <c r="D200" s="132" t="str">
        <f>IF(A200&lt;1,'Matriz Nº1 Identificación'!B200,'Matriz Nº2 Análisis'!I200)</f>
        <v/>
      </c>
      <c r="E200" s="149"/>
      <c r="F200" s="150"/>
      <c r="G200" s="150"/>
      <c r="H200" s="150"/>
      <c r="I200" s="184" t="str">
        <f>IFERROR(VLOOKUP(D200,'Tabla 12'!$B$4:$E$6,3,FALSE)," ")</f>
        <v xml:space="preserve"> </v>
      </c>
      <c r="J200" s="185" t="str">
        <f>IFERROR(VLOOKUP(I200,'Tabla 12'!$D$4:$E$6,2,FALSE)," ")</f>
        <v xml:space="preserve"> </v>
      </c>
      <c r="K200" s="3"/>
      <c r="L200" s="3"/>
      <c r="M200" s="3"/>
      <c r="N200" s="3"/>
      <c r="O200" s="3"/>
      <c r="P200" s="3"/>
      <c r="Q200" s="2"/>
      <c r="R200" s="3"/>
      <c r="S200" s="3"/>
      <c r="T200" s="3"/>
      <c r="U200" s="3"/>
      <c r="V200" s="3"/>
      <c r="W200" s="3"/>
      <c r="X200" s="3"/>
      <c r="Y200" s="3"/>
      <c r="Z200" s="3"/>
      <c r="AA200" s="3"/>
    </row>
    <row r="201" spans="1:27" ht="36.75" customHeight="1" x14ac:dyDescent="0.35">
      <c r="A201" s="120" t="str">
        <f>'Matriz Nº2 Análisis'!A201</f>
        <v>22. 3</v>
      </c>
      <c r="B201" s="132" t="str">
        <f>IF(A201&lt;1,'Matriz Nº1 Identificación'!F201,'Matriz Nº2 Análisis'!B201)</f>
        <v/>
      </c>
      <c r="C201" s="132" t="str">
        <f>IFERROR(IF(A201&lt;1,'Matriz Nº1 Identificación'!B201,'Matriz Nº2 Análisis'!E201)," ")</f>
        <v/>
      </c>
      <c r="D201" s="132" t="str">
        <f>IF(A201&lt;1,'Matriz Nº1 Identificación'!B201,'Matriz Nº2 Análisis'!I201)</f>
        <v/>
      </c>
      <c r="E201" s="149"/>
      <c r="F201" s="150"/>
      <c r="G201" s="150"/>
      <c r="H201" s="150"/>
      <c r="I201" s="184" t="str">
        <f>IFERROR(VLOOKUP(D201,'Tabla 12'!$B$4:$E$6,3,FALSE)," ")</f>
        <v xml:space="preserve"> </v>
      </c>
      <c r="J201" s="185" t="str">
        <f>IFERROR(VLOOKUP(I201,'Tabla 12'!$D$4:$E$6,2,FALSE)," ")</f>
        <v xml:space="preserve"> </v>
      </c>
      <c r="K201" s="3"/>
      <c r="L201" s="3"/>
      <c r="M201" s="3"/>
      <c r="N201" s="3"/>
      <c r="O201" s="3"/>
      <c r="P201" s="3"/>
      <c r="Q201" s="2"/>
      <c r="R201" s="3"/>
      <c r="S201" s="3"/>
      <c r="T201" s="3"/>
      <c r="U201" s="3"/>
      <c r="V201" s="3"/>
      <c r="W201" s="3"/>
      <c r="X201" s="3"/>
      <c r="Y201" s="3"/>
      <c r="Z201" s="3"/>
      <c r="AA201" s="3"/>
    </row>
    <row r="202" spans="1:27" ht="36.75" customHeight="1" x14ac:dyDescent="0.35">
      <c r="A202" s="120" t="str">
        <f>'Matriz Nº2 Análisis'!A202</f>
        <v>22. 4</v>
      </c>
      <c r="B202" s="132" t="str">
        <f>IF(A202&lt;1,'Matriz Nº1 Identificación'!F202,'Matriz Nº2 Análisis'!B202)</f>
        <v/>
      </c>
      <c r="C202" s="132" t="str">
        <f>IFERROR(IF(A202&lt;1,'Matriz Nº1 Identificación'!B202,'Matriz Nº2 Análisis'!E202)," ")</f>
        <v/>
      </c>
      <c r="D202" s="132" t="str">
        <f>IF(A202&lt;1,'Matriz Nº1 Identificación'!B202,'Matriz Nº2 Análisis'!I202)</f>
        <v/>
      </c>
      <c r="E202" s="149"/>
      <c r="F202" s="150"/>
      <c r="G202" s="150"/>
      <c r="H202" s="150"/>
      <c r="I202" s="184" t="str">
        <f>IFERROR(VLOOKUP(D202,'Tabla 12'!$B$4:$E$6,3,FALSE)," ")</f>
        <v xml:space="preserve"> </v>
      </c>
      <c r="J202" s="185" t="str">
        <f>IFERROR(VLOOKUP(I202,'Tabla 12'!$D$4:$E$6,2,FALSE)," ")</f>
        <v xml:space="preserve"> </v>
      </c>
      <c r="K202" s="3"/>
      <c r="L202" s="3"/>
      <c r="M202" s="3"/>
      <c r="N202" s="3"/>
      <c r="O202" s="3"/>
      <c r="P202" s="3"/>
      <c r="Q202" s="2"/>
      <c r="R202" s="3"/>
      <c r="S202" s="3"/>
      <c r="T202" s="3"/>
      <c r="U202" s="3"/>
      <c r="V202" s="3"/>
      <c r="W202" s="3"/>
      <c r="X202" s="3"/>
      <c r="Y202" s="3"/>
      <c r="Z202" s="3"/>
      <c r="AA202" s="3"/>
    </row>
    <row r="203" spans="1:27" ht="36.75" customHeight="1" x14ac:dyDescent="0.35">
      <c r="A203" s="120" t="str">
        <f>'Matriz Nº2 Análisis'!A203</f>
        <v>22. 5</v>
      </c>
      <c r="B203" s="132" t="str">
        <f>IF(A203&lt;1,'Matriz Nº1 Identificación'!F203,'Matriz Nº2 Análisis'!B203)</f>
        <v/>
      </c>
      <c r="C203" s="132" t="str">
        <f>IFERROR(IF(A203&lt;1,'Matriz Nº1 Identificación'!B203,'Matriz Nº2 Análisis'!E203)," ")</f>
        <v/>
      </c>
      <c r="D203" s="132" t="str">
        <f>IF(A203&lt;1,'Matriz Nº1 Identificación'!B203,'Matriz Nº2 Análisis'!I203)</f>
        <v/>
      </c>
      <c r="E203" s="149"/>
      <c r="F203" s="150"/>
      <c r="G203" s="150"/>
      <c r="H203" s="150"/>
      <c r="I203" s="184" t="str">
        <f>IFERROR(VLOOKUP(D203,'Tabla 12'!$B$4:$E$6,3,FALSE)," ")</f>
        <v xml:space="preserve"> </v>
      </c>
      <c r="J203" s="185" t="str">
        <f>IFERROR(VLOOKUP(I203,'Tabla 12'!$D$4:$E$6,2,FALSE)," ")</f>
        <v xml:space="preserve"> </v>
      </c>
      <c r="K203" s="3"/>
      <c r="L203" s="3"/>
      <c r="M203" s="3"/>
      <c r="N203" s="3"/>
      <c r="O203" s="3"/>
      <c r="P203" s="3"/>
      <c r="Q203" s="2"/>
      <c r="R203" s="3"/>
      <c r="S203" s="3"/>
      <c r="T203" s="3"/>
      <c r="U203" s="3"/>
      <c r="V203" s="3"/>
      <c r="W203" s="3"/>
      <c r="X203" s="3"/>
      <c r="Y203" s="3"/>
      <c r="Z203" s="3"/>
      <c r="AA203" s="3"/>
    </row>
    <row r="204" spans="1:27" ht="36.75" customHeight="1" x14ac:dyDescent="0.35">
      <c r="A204" s="120" t="str">
        <f>'Matriz Nº2 Análisis'!A204</f>
        <v>22. 6</v>
      </c>
      <c r="B204" s="132" t="str">
        <f>IF(A204&lt;1,'Matriz Nº1 Identificación'!F204,'Matriz Nº2 Análisis'!B204)</f>
        <v/>
      </c>
      <c r="C204" s="132" t="str">
        <f>IFERROR(IF(A204&lt;1,'Matriz Nº1 Identificación'!B204,'Matriz Nº2 Análisis'!E204)," ")</f>
        <v/>
      </c>
      <c r="D204" s="132" t="str">
        <f>IF(A204&lt;1,'Matriz Nº1 Identificación'!B204,'Matriz Nº2 Análisis'!I204)</f>
        <v/>
      </c>
      <c r="E204" s="149"/>
      <c r="F204" s="150"/>
      <c r="G204" s="150"/>
      <c r="H204" s="150"/>
      <c r="I204" s="184" t="str">
        <f>IFERROR(VLOOKUP(D204,'Tabla 12'!$B$4:$E$6,3,FALSE)," ")</f>
        <v xml:space="preserve"> </v>
      </c>
      <c r="J204" s="185" t="str">
        <f>IFERROR(VLOOKUP(I204,'Tabla 12'!$D$4:$E$6,2,FALSE)," ")</f>
        <v xml:space="preserve"> </v>
      </c>
      <c r="K204" s="3"/>
      <c r="L204" s="3"/>
      <c r="M204" s="3"/>
      <c r="N204" s="3"/>
      <c r="O204" s="3"/>
      <c r="P204" s="3"/>
      <c r="Q204" s="2"/>
      <c r="R204" s="3"/>
      <c r="S204" s="3"/>
      <c r="T204" s="3"/>
      <c r="U204" s="3"/>
      <c r="V204" s="3"/>
      <c r="W204" s="3"/>
      <c r="X204" s="3"/>
      <c r="Y204" s="3"/>
      <c r="Z204" s="3"/>
      <c r="AA204" s="3"/>
    </row>
    <row r="205" spans="1:27" ht="36.75" customHeight="1" thickBot="1" x14ac:dyDescent="0.4">
      <c r="A205" s="120" t="str">
        <f>'Matriz Nº2 Análisis'!A205</f>
        <v>22. 7</v>
      </c>
      <c r="B205" s="132" t="str">
        <f>IF(A205&lt;1,'Matriz Nº1 Identificación'!F205,'Matriz Nº2 Análisis'!B205)</f>
        <v/>
      </c>
      <c r="C205" s="132" t="str">
        <f>IFERROR(IF(A205&lt;1,'Matriz Nº1 Identificación'!B205,'Matriz Nº2 Análisis'!E205)," ")</f>
        <v/>
      </c>
      <c r="D205" s="132" t="str">
        <f>IF(A205&lt;1,'Matriz Nº1 Identificación'!B205,'Matriz Nº2 Análisis'!I205)</f>
        <v/>
      </c>
      <c r="E205" s="149"/>
      <c r="F205" s="150"/>
      <c r="G205" s="150"/>
      <c r="H205" s="150"/>
      <c r="I205" s="184" t="str">
        <f>IFERROR(VLOOKUP(D205,'Tabla 12'!$B$4:$E$6,3,FALSE)," ")</f>
        <v xml:space="preserve"> </v>
      </c>
      <c r="J205" s="185" t="str">
        <f>IFERROR(VLOOKUP(I205,'Tabla 12'!$D$4:$E$6,2,FALSE)," ")</f>
        <v xml:space="preserve"> </v>
      </c>
      <c r="K205" s="3"/>
      <c r="N205" s="3"/>
      <c r="O205" s="3"/>
      <c r="P205" s="3"/>
      <c r="Q205" s="2"/>
      <c r="R205" s="3"/>
      <c r="S205" s="3"/>
      <c r="T205" s="3"/>
      <c r="U205" s="3"/>
      <c r="V205" s="3"/>
      <c r="W205" s="3"/>
      <c r="X205" s="3"/>
      <c r="Y205" s="3"/>
      <c r="Z205" s="3"/>
      <c r="AA205" s="3"/>
    </row>
    <row r="206" spans="1:27" ht="39.9" customHeight="1" thickBot="1" x14ac:dyDescent="0.4">
      <c r="A206" s="181" t="str">
        <f>'Matriz Nº1 Identificación'!A206</f>
        <v xml:space="preserve">Objetivo Estratégico: </v>
      </c>
      <c r="B206" s="477" t="str">
        <f>+'Matriz Nº1 Identificación'!B206:H206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06" s="478"/>
      <c r="D206" s="478"/>
      <c r="E206" s="478"/>
      <c r="F206" s="478"/>
      <c r="G206" s="478"/>
      <c r="H206" s="478"/>
      <c r="I206" s="478"/>
      <c r="J206" s="478"/>
    </row>
    <row r="207" spans="1:27" ht="39.9" customHeight="1" x14ac:dyDescent="0.35">
      <c r="A207" s="182" t="str">
        <f>'Matriz Nº1 Identificación'!A207</f>
        <v>Objetivo táctico</v>
      </c>
      <c r="B207" s="297" t="str">
        <f>+'Matriz Nº1 Identificación'!B207:H207</f>
        <v>23. Impulsar la demanda de los productos y servicios de la Imprenta Nacional, así como la imagen institucional.</v>
      </c>
      <c r="C207" s="298"/>
      <c r="D207" s="298"/>
      <c r="E207" s="298"/>
      <c r="F207" s="299"/>
      <c r="G207" s="299"/>
      <c r="H207" s="299"/>
      <c r="I207" s="299"/>
      <c r="J207" s="300"/>
      <c r="L207" s="3"/>
      <c r="M207" s="3"/>
    </row>
    <row r="208" spans="1:27" ht="36.75" customHeight="1" x14ac:dyDescent="0.35">
      <c r="A208" s="120" t="str">
        <f>'Matriz Nº2 Análisis'!A208</f>
        <v>23. 1</v>
      </c>
      <c r="B208" s="132" t="str">
        <f>IF(A208&lt;1,'Matriz Nº1 Identificación'!F208,'Matriz Nº2 Análisis'!B208)</f>
        <v>R007 Recurso Humano</v>
      </c>
      <c r="C208" s="132" t="str">
        <f>IFERROR(IF(A208&lt;1,'Matriz Nº1 Identificación'!B208,'Matriz Nº2 Análisis'!E208)," ")</f>
        <v>ALTO</v>
      </c>
      <c r="D208" s="132" t="str">
        <f>IF(A208&lt;1,'Matriz Nº1 Identificación'!B208,'Matriz Nº2 Análisis'!I208)</f>
        <v>BAJO</v>
      </c>
      <c r="E208" s="149" t="s">
        <v>950</v>
      </c>
      <c r="F208" s="150" t="s">
        <v>951</v>
      </c>
      <c r="G208" s="150" t="s">
        <v>1038</v>
      </c>
      <c r="H208" s="150" t="s">
        <v>1028</v>
      </c>
      <c r="I208" s="184" t="str">
        <f>IFERROR(VLOOKUP(D208,'Tabla 12'!$B$4:$E$6,3,FALSE)," ")</f>
        <v>ACEPTABLE</v>
      </c>
      <c r="J208" s="185" t="str">
        <f>IFERROR(VLOOKUP(I208,'Tabla 12'!$D$4:$E$6,2,FALSE)," ")</f>
        <v>NO ADMINISTRAR</v>
      </c>
      <c r="K208" s="3"/>
      <c r="L208" s="3"/>
      <c r="M208" s="3"/>
      <c r="N208" s="3"/>
      <c r="O208" s="3"/>
      <c r="P208" s="3"/>
      <c r="Q208" s="2"/>
      <c r="R208" s="3"/>
      <c r="S208" s="3"/>
      <c r="T208" s="3"/>
      <c r="U208" s="3"/>
      <c r="V208" s="3"/>
      <c r="W208" s="3"/>
      <c r="X208" s="3"/>
      <c r="Y208" s="3"/>
      <c r="Z208" s="3"/>
      <c r="AA208" s="3"/>
    </row>
    <row r="209" spans="1:27" ht="36.75" customHeight="1" x14ac:dyDescent="0.35">
      <c r="A209" s="120" t="str">
        <f>'Matriz Nº2 Análisis'!A209</f>
        <v>23. 2</v>
      </c>
      <c r="B209" s="132" t="str">
        <f>IF(A209&lt;1,'Matriz Nº1 Identificación'!F209,'Matriz Nº2 Análisis'!B209)</f>
        <v/>
      </c>
      <c r="C209" s="132" t="str">
        <f>IFERROR(IF(A209&lt;1,'Matriz Nº1 Identificación'!B209,'Matriz Nº2 Análisis'!E209)," ")</f>
        <v/>
      </c>
      <c r="D209" s="132" t="str">
        <f>IF(A209&lt;1,'Matriz Nº1 Identificación'!B209,'Matriz Nº2 Análisis'!I209)</f>
        <v/>
      </c>
      <c r="E209" s="149"/>
      <c r="F209" s="150"/>
      <c r="G209" s="150"/>
      <c r="H209" s="150"/>
      <c r="I209" s="184" t="str">
        <f>IFERROR(VLOOKUP(D209,'Tabla 12'!$B$4:$E$6,3,FALSE)," ")</f>
        <v xml:space="preserve"> </v>
      </c>
      <c r="J209" s="185" t="str">
        <f>IFERROR(VLOOKUP(I209,'Tabla 12'!$D$4:$E$6,2,FALSE)," ")</f>
        <v xml:space="preserve"> </v>
      </c>
      <c r="K209" s="3"/>
      <c r="L209" s="3"/>
      <c r="M209" s="3"/>
      <c r="N209" s="3"/>
      <c r="O209" s="3"/>
      <c r="P209" s="3"/>
      <c r="Q209" s="2"/>
      <c r="R209" s="3"/>
      <c r="S209" s="3"/>
      <c r="T209" s="3"/>
      <c r="U209" s="3"/>
      <c r="V209" s="3"/>
      <c r="W209" s="3"/>
      <c r="X209" s="3"/>
      <c r="Y209" s="3"/>
      <c r="Z209" s="3"/>
      <c r="AA209" s="3"/>
    </row>
    <row r="210" spans="1:27" ht="36.75" customHeight="1" x14ac:dyDescent="0.35">
      <c r="A210" s="120" t="str">
        <f>'Matriz Nº2 Análisis'!A210</f>
        <v>23. 3</v>
      </c>
      <c r="B210" s="132" t="str">
        <f>IF(A210&lt;1,'Matriz Nº1 Identificación'!F210,'Matriz Nº2 Análisis'!B210)</f>
        <v/>
      </c>
      <c r="C210" s="132" t="str">
        <f>IFERROR(IF(A210&lt;1,'Matriz Nº1 Identificación'!B210,'Matriz Nº2 Análisis'!E210)," ")</f>
        <v/>
      </c>
      <c r="D210" s="132" t="str">
        <f>IF(A210&lt;1,'Matriz Nº1 Identificación'!B210,'Matriz Nº2 Análisis'!I210)</f>
        <v/>
      </c>
      <c r="E210" s="149"/>
      <c r="F210" s="150"/>
      <c r="G210" s="150"/>
      <c r="H210" s="150"/>
      <c r="I210" s="184" t="str">
        <f>IFERROR(VLOOKUP(D210,'Tabla 12'!$B$4:$E$6,3,FALSE)," ")</f>
        <v xml:space="preserve"> </v>
      </c>
      <c r="J210" s="185" t="str">
        <f>IFERROR(VLOOKUP(I210,'Tabla 12'!$D$4:$E$6,2,FALSE)," ")</f>
        <v xml:space="preserve"> </v>
      </c>
      <c r="K210" s="3"/>
      <c r="L210" s="3"/>
      <c r="M210" s="3"/>
      <c r="N210" s="3"/>
      <c r="O210" s="3"/>
      <c r="P210" s="3"/>
      <c r="Q210" s="2"/>
      <c r="R210" s="3"/>
      <c r="S210" s="3"/>
      <c r="T210" s="3"/>
      <c r="U210" s="3"/>
      <c r="V210" s="3"/>
      <c r="W210" s="3"/>
      <c r="X210" s="3"/>
      <c r="Y210" s="3"/>
      <c r="Z210" s="3"/>
      <c r="AA210" s="3"/>
    </row>
    <row r="211" spans="1:27" ht="36.75" customHeight="1" x14ac:dyDescent="0.35">
      <c r="A211" s="120" t="str">
        <f>'Matriz Nº2 Análisis'!A211</f>
        <v>23. 4</v>
      </c>
      <c r="B211" s="132" t="str">
        <f>IF(A211&lt;1,'Matriz Nº1 Identificación'!F211,'Matriz Nº2 Análisis'!B211)</f>
        <v/>
      </c>
      <c r="C211" s="132" t="str">
        <f>IFERROR(IF(A211&lt;1,'Matriz Nº1 Identificación'!B211,'Matriz Nº2 Análisis'!E211)," ")</f>
        <v/>
      </c>
      <c r="D211" s="132" t="str">
        <f>IF(A211&lt;1,'Matriz Nº1 Identificación'!B211,'Matriz Nº2 Análisis'!I211)</f>
        <v/>
      </c>
      <c r="E211" s="149"/>
      <c r="F211" s="150"/>
      <c r="G211" s="150"/>
      <c r="H211" s="150"/>
      <c r="I211" s="184" t="str">
        <f>IFERROR(VLOOKUP(D211,'Tabla 12'!$B$4:$E$6,3,FALSE)," ")</f>
        <v xml:space="preserve"> </v>
      </c>
      <c r="J211" s="185" t="str">
        <f>IFERROR(VLOOKUP(I211,'Tabla 12'!$D$4:$E$6,2,FALSE)," ")</f>
        <v xml:space="preserve"> </v>
      </c>
      <c r="K211" s="3"/>
      <c r="L211" s="3"/>
      <c r="M211" s="3"/>
      <c r="N211" s="3"/>
      <c r="O211" s="3"/>
      <c r="P211" s="3"/>
      <c r="Q211" s="2"/>
      <c r="R211" s="3"/>
      <c r="S211" s="3"/>
      <c r="T211" s="3"/>
      <c r="U211" s="3"/>
      <c r="V211" s="3"/>
      <c r="W211" s="3"/>
      <c r="X211" s="3"/>
      <c r="Y211" s="3"/>
      <c r="Z211" s="3"/>
      <c r="AA211" s="3"/>
    </row>
    <row r="212" spans="1:27" ht="36.75" customHeight="1" x14ac:dyDescent="0.35">
      <c r="A212" s="120" t="str">
        <f>'Matriz Nº2 Análisis'!A212</f>
        <v>23. 5</v>
      </c>
      <c r="B212" s="132" t="str">
        <f>IF(A212&lt;1,'Matriz Nº1 Identificación'!F212,'Matriz Nº2 Análisis'!B212)</f>
        <v/>
      </c>
      <c r="C212" s="132" t="str">
        <f>IFERROR(IF(A212&lt;1,'Matriz Nº1 Identificación'!B212,'Matriz Nº2 Análisis'!E212)," ")</f>
        <v/>
      </c>
      <c r="D212" s="132" t="str">
        <f>IF(A212&lt;1,'Matriz Nº1 Identificación'!B212,'Matriz Nº2 Análisis'!I212)</f>
        <v/>
      </c>
      <c r="E212" s="149"/>
      <c r="F212" s="150"/>
      <c r="G212" s="150"/>
      <c r="H212" s="150"/>
      <c r="I212" s="184" t="str">
        <f>IFERROR(VLOOKUP(D212,'Tabla 12'!$B$4:$E$6,3,FALSE)," ")</f>
        <v xml:space="preserve"> </v>
      </c>
      <c r="J212" s="185" t="str">
        <f>IFERROR(VLOOKUP(I212,'Tabla 12'!$D$4:$E$6,2,FALSE)," ")</f>
        <v xml:space="preserve"> </v>
      </c>
      <c r="K212" s="3"/>
      <c r="L212" s="3"/>
      <c r="M212" s="3"/>
      <c r="N212" s="3"/>
      <c r="O212" s="3"/>
      <c r="P212" s="3"/>
      <c r="Q212" s="2"/>
      <c r="R212" s="3"/>
      <c r="S212" s="3"/>
      <c r="T212" s="3"/>
      <c r="U212" s="3"/>
      <c r="V212" s="3"/>
      <c r="W212" s="3"/>
      <c r="X212" s="3"/>
      <c r="Y212" s="3"/>
      <c r="Z212" s="3"/>
      <c r="AA212" s="3"/>
    </row>
    <row r="213" spans="1:27" ht="36.75" customHeight="1" x14ac:dyDescent="0.35">
      <c r="A213" s="120" t="str">
        <f>'Matriz Nº2 Análisis'!A213</f>
        <v>23. 6</v>
      </c>
      <c r="B213" s="132" t="str">
        <f>IF(A213&lt;1,'Matriz Nº1 Identificación'!F213,'Matriz Nº2 Análisis'!B213)</f>
        <v/>
      </c>
      <c r="C213" s="132" t="str">
        <f>IFERROR(IF(A213&lt;1,'Matriz Nº1 Identificación'!B213,'Matriz Nº2 Análisis'!E213)," ")</f>
        <v/>
      </c>
      <c r="D213" s="132" t="str">
        <f>IF(A213&lt;1,'Matriz Nº1 Identificación'!B213,'Matriz Nº2 Análisis'!I213)</f>
        <v/>
      </c>
      <c r="E213" s="149"/>
      <c r="F213" s="150"/>
      <c r="G213" s="150"/>
      <c r="H213" s="150"/>
      <c r="I213" s="184" t="str">
        <f>IFERROR(VLOOKUP(D213,'Tabla 12'!$B$4:$E$6,3,FALSE)," ")</f>
        <v xml:space="preserve"> </v>
      </c>
      <c r="J213" s="185" t="str">
        <f>IFERROR(VLOOKUP(I213,'Tabla 12'!$D$4:$E$6,2,FALSE)," ")</f>
        <v xml:space="preserve"> </v>
      </c>
      <c r="K213" s="3"/>
      <c r="L213" s="3"/>
      <c r="M213" s="3"/>
      <c r="N213" s="3"/>
      <c r="O213" s="3"/>
      <c r="P213" s="3"/>
      <c r="Q213" s="2"/>
      <c r="R213" s="3"/>
      <c r="S213" s="3"/>
      <c r="T213" s="3"/>
      <c r="U213" s="3"/>
      <c r="V213" s="3"/>
      <c r="W213" s="3"/>
      <c r="X213" s="3"/>
      <c r="Y213" s="3"/>
      <c r="Z213" s="3"/>
      <c r="AA213" s="3"/>
    </row>
    <row r="214" spans="1:27" ht="36.75" customHeight="1" thickBot="1" x14ac:dyDescent="0.4">
      <c r="A214" s="120" t="str">
        <f>'Matriz Nº2 Análisis'!A214</f>
        <v>23. 7</v>
      </c>
      <c r="B214" s="132" t="str">
        <f>IF(A214&lt;1,'Matriz Nº1 Identificación'!F214,'Matriz Nº2 Análisis'!B214)</f>
        <v/>
      </c>
      <c r="C214" s="132" t="str">
        <f>IFERROR(IF(A214&lt;1,'Matriz Nº1 Identificación'!B214,'Matriz Nº2 Análisis'!E214)," ")</f>
        <v/>
      </c>
      <c r="D214" s="132" t="str">
        <f>IF(A214&lt;1,'Matriz Nº1 Identificación'!B214,'Matriz Nº2 Análisis'!I214)</f>
        <v/>
      </c>
      <c r="E214" s="149"/>
      <c r="F214" s="150"/>
      <c r="G214" s="150"/>
      <c r="H214" s="150"/>
      <c r="I214" s="184" t="str">
        <f>IFERROR(VLOOKUP(D214,'Tabla 12'!$B$4:$E$6,3,FALSE)," ")</f>
        <v xml:space="preserve"> </v>
      </c>
      <c r="J214" s="185" t="str">
        <f>IFERROR(VLOOKUP(I214,'Tabla 12'!$D$4:$E$6,2,FALSE)," ")</f>
        <v xml:space="preserve"> </v>
      </c>
      <c r="K214" s="3"/>
      <c r="N214" s="3"/>
      <c r="O214" s="3"/>
      <c r="P214" s="3"/>
      <c r="Q214" s="2"/>
      <c r="R214" s="3"/>
      <c r="S214" s="3"/>
      <c r="T214" s="3"/>
      <c r="U214" s="3"/>
      <c r="V214" s="3"/>
      <c r="W214" s="3"/>
      <c r="X214" s="3"/>
      <c r="Y214" s="3"/>
      <c r="Z214" s="3"/>
      <c r="AA214" s="3"/>
    </row>
    <row r="215" spans="1:27" ht="39.9" customHeight="1" thickBot="1" x14ac:dyDescent="0.4">
      <c r="A215" s="181" t="str">
        <f>'Matriz Nº1 Identificación'!A215</f>
        <v xml:space="preserve">Objetivo Estratégico: </v>
      </c>
      <c r="B215" s="477" t="str">
        <f>+'Matriz Nº1 Identificación'!B215:H215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15" s="478"/>
      <c r="D215" s="478"/>
      <c r="E215" s="478"/>
      <c r="F215" s="478"/>
      <c r="G215" s="478"/>
      <c r="H215" s="478"/>
      <c r="I215" s="478"/>
      <c r="J215" s="478"/>
    </row>
    <row r="216" spans="1:27" ht="39.9" customHeight="1" x14ac:dyDescent="0.35">
      <c r="A216" s="182" t="str">
        <f>'Matriz Nº1 Identificación'!A216</f>
        <v>Objetivo táctico</v>
      </c>
      <c r="B216" s="297" t="str">
        <f>+'Matriz Nº1 Identificación'!B216:H216</f>
        <v>24. Continuar con la contratación de firmas digitales, cuyo objetivo consiste en el servicio por demanda de firma digital certificada bajo el sistema nacional de certificaciones digitales,tarjeta y dispositivo para lectura</v>
      </c>
      <c r="C216" s="298"/>
      <c r="D216" s="298"/>
      <c r="E216" s="298"/>
      <c r="F216" s="299"/>
      <c r="G216" s="299"/>
      <c r="H216" s="299"/>
      <c r="I216" s="299"/>
      <c r="J216" s="300"/>
      <c r="L216" s="3"/>
      <c r="M216" s="3"/>
    </row>
    <row r="217" spans="1:27" ht="36.75" customHeight="1" x14ac:dyDescent="0.35">
      <c r="A217" s="120" t="str">
        <f>'Matriz Nº2 Análisis'!A217</f>
        <v>24. 1</v>
      </c>
      <c r="B217" s="132" t="str">
        <f>IF(A217&lt;1,'Matriz Nº1 Identificación'!F217,'Matriz Nº2 Análisis'!B217)</f>
        <v>R005 Estratégico</v>
      </c>
      <c r="C217" s="132" t="str">
        <f>IFERROR(IF(A217&lt;1,'Matriz Nº1 Identificación'!B217,'Matriz Nº2 Análisis'!E217)," ")</f>
        <v>MEDIO</v>
      </c>
      <c r="D217" s="132" t="str">
        <f>IF(A217&lt;1,'Matriz Nº1 Identificación'!B217,'Matriz Nº2 Análisis'!I217)</f>
        <v>BAJO</v>
      </c>
      <c r="E217" s="149" t="s">
        <v>950</v>
      </c>
      <c r="F217" s="150" t="s">
        <v>950</v>
      </c>
      <c r="G217" s="150" t="s">
        <v>1032</v>
      </c>
      <c r="H217" s="150" t="s">
        <v>1028</v>
      </c>
      <c r="I217" s="184" t="str">
        <f>IFERROR(VLOOKUP(D217,'Tabla 12'!$B$4:$E$6,3,FALSE)," ")</f>
        <v>ACEPTABLE</v>
      </c>
      <c r="J217" s="185" t="str">
        <f>IFERROR(VLOOKUP(I217,'Tabla 12'!$D$4:$E$6,2,FALSE)," ")</f>
        <v>NO ADMINISTRAR</v>
      </c>
      <c r="K217" s="3"/>
      <c r="L217" s="3"/>
      <c r="M217" s="3"/>
      <c r="N217" s="3"/>
      <c r="O217" s="3"/>
      <c r="P217" s="3"/>
      <c r="Q217" s="2"/>
      <c r="R217" s="3"/>
      <c r="S217" s="3"/>
      <c r="T217" s="3"/>
      <c r="U217" s="3"/>
      <c r="V217" s="3"/>
      <c r="W217" s="3"/>
      <c r="X217" s="3"/>
      <c r="Y217" s="3"/>
      <c r="Z217" s="3"/>
      <c r="AA217" s="3"/>
    </row>
    <row r="218" spans="1:27" ht="36.75" customHeight="1" x14ac:dyDescent="0.35">
      <c r="A218" s="120" t="str">
        <f>'Matriz Nº2 Análisis'!A218</f>
        <v>24. 2</v>
      </c>
      <c r="B218" s="132" t="str">
        <f>IF(A218&lt;1,'Matriz Nº1 Identificación'!F218,'Matriz Nº2 Análisis'!B218)</f>
        <v/>
      </c>
      <c r="C218" s="132" t="str">
        <f>IFERROR(IF(A218&lt;1,'Matriz Nº1 Identificación'!B218,'Matriz Nº2 Análisis'!E218)," ")</f>
        <v/>
      </c>
      <c r="D218" s="132" t="str">
        <f>IF(A218&lt;1,'Matriz Nº1 Identificación'!B218,'Matriz Nº2 Análisis'!I218)</f>
        <v/>
      </c>
      <c r="E218" s="149"/>
      <c r="F218" s="150"/>
      <c r="G218" s="150"/>
      <c r="H218" s="150"/>
      <c r="I218" s="184" t="str">
        <f>IFERROR(VLOOKUP(D218,'Tabla 12'!$B$4:$E$6,3,FALSE)," ")</f>
        <v xml:space="preserve"> </v>
      </c>
      <c r="J218" s="185" t="str">
        <f>IFERROR(VLOOKUP(I218,'Tabla 12'!$D$4:$E$6,2,FALSE)," ")</f>
        <v xml:space="preserve"> </v>
      </c>
      <c r="K218" s="3"/>
      <c r="L218" s="3"/>
      <c r="M218" s="3"/>
      <c r="N218" s="3"/>
      <c r="O218" s="3"/>
      <c r="P218" s="3"/>
      <c r="Q218" s="2"/>
      <c r="R218" s="3"/>
      <c r="S218" s="3"/>
      <c r="T218" s="3"/>
      <c r="U218" s="3"/>
      <c r="V218" s="3"/>
      <c r="W218" s="3"/>
      <c r="X218" s="3"/>
      <c r="Y218" s="3"/>
      <c r="Z218" s="3"/>
      <c r="AA218" s="3"/>
    </row>
    <row r="219" spans="1:27" ht="36.75" customHeight="1" x14ac:dyDescent="0.35">
      <c r="A219" s="120" t="str">
        <f>'Matriz Nº2 Análisis'!A219</f>
        <v>24. 3</v>
      </c>
      <c r="B219" s="132" t="str">
        <f>IF(A219&lt;1,'Matriz Nº1 Identificación'!F219,'Matriz Nº2 Análisis'!B219)</f>
        <v/>
      </c>
      <c r="C219" s="132" t="str">
        <f>IFERROR(IF(A219&lt;1,'Matriz Nº1 Identificación'!B219,'Matriz Nº2 Análisis'!E219)," ")</f>
        <v/>
      </c>
      <c r="D219" s="132" t="str">
        <f>IF(A219&lt;1,'Matriz Nº1 Identificación'!B219,'Matriz Nº2 Análisis'!I219)</f>
        <v/>
      </c>
      <c r="E219" s="149"/>
      <c r="F219" s="150"/>
      <c r="G219" s="150"/>
      <c r="H219" s="150"/>
      <c r="I219" s="184" t="str">
        <f>IFERROR(VLOOKUP(D219,'Tabla 12'!$B$4:$E$6,3,FALSE)," ")</f>
        <v xml:space="preserve"> </v>
      </c>
      <c r="J219" s="185" t="str">
        <f>IFERROR(VLOOKUP(I219,'Tabla 12'!$D$4:$E$6,2,FALSE)," ")</f>
        <v xml:space="preserve"> </v>
      </c>
      <c r="K219" s="3"/>
      <c r="L219" s="3"/>
      <c r="M219" s="3"/>
      <c r="N219" s="3"/>
      <c r="O219" s="3"/>
      <c r="P219" s="3"/>
      <c r="Q219" s="2"/>
      <c r="R219" s="3"/>
      <c r="S219" s="3"/>
      <c r="T219" s="3"/>
      <c r="U219" s="3"/>
      <c r="V219" s="3"/>
      <c r="W219" s="3"/>
      <c r="X219" s="3"/>
      <c r="Y219" s="3"/>
      <c r="Z219" s="3"/>
      <c r="AA219" s="3"/>
    </row>
    <row r="220" spans="1:27" ht="36.75" customHeight="1" x14ac:dyDescent="0.35">
      <c r="A220" s="120" t="str">
        <f>'Matriz Nº2 Análisis'!A220</f>
        <v>24. 4</v>
      </c>
      <c r="B220" s="132" t="str">
        <f>IF(A220&lt;1,'Matriz Nº1 Identificación'!F220,'Matriz Nº2 Análisis'!B220)</f>
        <v/>
      </c>
      <c r="C220" s="132" t="str">
        <f>IFERROR(IF(A220&lt;1,'Matriz Nº1 Identificación'!B220,'Matriz Nº2 Análisis'!E220)," ")</f>
        <v/>
      </c>
      <c r="D220" s="132" t="str">
        <f>IF(A220&lt;1,'Matriz Nº1 Identificación'!B220,'Matriz Nº2 Análisis'!I220)</f>
        <v/>
      </c>
      <c r="E220" s="149"/>
      <c r="F220" s="150"/>
      <c r="G220" s="150"/>
      <c r="H220" s="150"/>
      <c r="I220" s="184" t="str">
        <f>IFERROR(VLOOKUP(D220,'Tabla 12'!$B$4:$E$6,3,FALSE)," ")</f>
        <v xml:space="preserve"> </v>
      </c>
      <c r="J220" s="185" t="str">
        <f>IFERROR(VLOOKUP(I220,'Tabla 12'!$D$4:$E$6,2,FALSE)," ")</f>
        <v xml:space="preserve"> </v>
      </c>
      <c r="K220" s="3"/>
      <c r="L220" s="3"/>
      <c r="M220" s="3"/>
      <c r="N220" s="3"/>
      <c r="O220" s="3"/>
      <c r="P220" s="3"/>
      <c r="Q220" s="2"/>
      <c r="R220" s="3"/>
      <c r="S220" s="3"/>
      <c r="T220" s="3"/>
      <c r="U220" s="3"/>
      <c r="V220" s="3"/>
      <c r="W220" s="3"/>
      <c r="X220" s="3"/>
      <c r="Y220" s="3"/>
      <c r="Z220" s="3"/>
      <c r="AA220" s="3"/>
    </row>
    <row r="221" spans="1:27" ht="36.75" customHeight="1" x14ac:dyDescent="0.35">
      <c r="A221" s="120" t="str">
        <f>'Matriz Nº2 Análisis'!A221</f>
        <v>24. 5</v>
      </c>
      <c r="B221" s="132" t="str">
        <f>IF(A221&lt;1,'Matriz Nº1 Identificación'!F221,'Matriz Nº2 Análisis'!B221)</f>
        <v/>
      </c>
      <c r="C221" s="132" t="str">
        <f>IFERROR(IF(A221&lt;1,'Matriz Nº1 Identificación'!B221,'Matriz Nº2 Análisis'!E221)," ")</f>
        <v/>
      </c>
      <c r="D221" s="132" t="str">
        <f>IF(A221&lt;1,'Matriz Nº1 Identificación'!B221,'Matriz Nº2 Análisis'!I221)</f>
        <v/>
      </c>
      <c r="E221" s="149"/>
      <c r="F221" s="150"/>
      <c r="G221" s="150"/>
      <c r="H221" s="150"/>
      <c r="I221" s="184" t="str">
        <f>IFERROR(VLOOKUP(D221,'Tabla 12'!$B$4:$E$6,3,FALSE)," ")</f>
        <v xml:space="preserve"> </v>
      </c>
      <c r="J221" s="185" t="str">
        <f>IFERROR(VLOOKUP(I221,'Tabla 12'!$D$4:$E$6,2,FALSE)," ")</f>
        <v xml:space="preserve"> </v>
      </c>
      <c r="K221" s="3"/>
      <c r="L221" s="3"/>
      <c r="M221" s="3"/>
      <c r="N221" s="3"/>
      <c r="O221" s="3"/>
      <c r="P221" s="3"/>
      <c r="Q221" s="2"/>
      <c r="R221" s="3"/>
      <c r="S221" s="3"/>
      <c r="T221" s="3"/>
      <c r="U221" s="3"/>
      <c r="V221" s="3"/>
      <c r="W221" s="3"/>
      <c r="X221" s="3"/>
      <c r="Y221" s="3"/>
      <c r="Z221" s="3"/>
      <c r="AA221" s="3"/>
    </row>
    <row r="222" spans="1:27" ht="36.75" customHeight="1" x14ac:dyDescent="0.35">
      <c r="A222" s="120" t="str">
        <f>'Matriz Nº2 Análisis'!A222</f>
        <v>24. 6</v>
      </c>
      <c r="B222" s="132" t="str">
        <f>IF(A222&lt;1,'Matriz Nº1 Identificación'!F222,'Matriz Nº2 Análisis'!B222)</f>
        <v/>
      </c>
      <c r="C222" s="132" t="str">
        <f>IFERROR(IF(A222&lt;1,'Matriz Nº1 Identificación'!B222,'Matriz Nº2 Análisis'!E222)," ")</f>
        <v/>
      </c>
      <c r="D222" s="132" t="str">
        <f>IF(A222&lt;1,'Matriz Nº1 Identificación'!B222,'Matriz Nº2 Análisis'!I222)</f>
        <v/>
      </c>
      <c r="E222" s="149"/>
      <c r="F222" s="150"/>
      <c r="G222" s="150"/>
      <c r="H222" s="150"/>
      <c r="I222" s="184" t="str">
        <f>IFERROR(VLOOKUP(D222,'Tabla 12'!$B$4:$E$6,3,FALSE)," ")</f>
        <v xml:space="preserve"> </v>
      </c>
      <c r="J222" s="185" t="str">
        <f>IFERROR(VLOOKUP(I222,'Tabla 12'!$D$4:$E$6,2,FALSE)," ")</f>
        <v xml:space="preserve"> </v>
      </c>
      <c r="K222" s="3"/>
      <c r="L222" s="3"/>
      <c r="M222" s="3"/>
      <c r="N222" s="3"/>
      <c r="O222" s="3"/>
      <c r="P222" s="3"/>
      <c r="Q222" s="2"/>
      <c r="R222" s="3"/>
      <c r="S222" s="3"/>
      <c r="T222" s="3"/>
      <c r="U222" s="3"/>
      <c r="V222" s="3"/>
      <c r="W222" s="3"/>
      <c r="X222" s="3"/>
      <c r="Y222" s="3"/>
      <c r="Z222" s="3"/>
      <c r="AA222" s="3"/>
    </row>
    <row r="223" spans="1:27" ht="36.75" customHeight="1" thickBot="1" x14ac:dyDescent="0.4">
      <c r="A223" s="120" t="str">
        <f>'Matriz Nº2 Análisis'!A223</f>
        <v>24. 7</v>
      </c>
      <c r="B223" s="132" t="str">
        <f>IF(A223&lt;1,'Matriz Nº1 Identificación'!F223,'Matriz Nº2 Análisis'!B223)</f>
        <v/>
      </c>
      <c r="C223" s="132" t="str">
        <f>IFERROR(IF(A223&lt;1,'Matriz Nº1 Identificación'!B223,'Matriz Nº2 Análisis'!E223)," ")</f>
        <v/>
      </c>
      <c r="D223" s="132" t="str">
        <f>IF(A223&lt;1,'Matriz Nº1 Identificación'!B223,'Matriz Nº2 Análisis'!I223)</f>
        <v/>
      </c>
      <c r="E223" s="149"/>
      <c r="F223" s="150"/>
      <c r="G223" s="150"/>
      <c r="H223" s="150"/>
      <c r="I223" s="184" t="str">
        <f>IFERROR(VLOOKUP(D223,'Tabla 12'!$B$4:$E$6,3,FALSE)," ")</f>
        <v xml:space="preserve"> </v>
      </c>
      <c r="J223" s="185" t="str">
        <f>IFERROR(VLOOKUP(I223,'Tabla 12'!$D$4:$E$6,2,FALSE)," ")</f>
        <v xml:space="preserve"> </v>
      </c>
      <c r="K223" s="3"/>
      <c r="N223" s="3"/>
      <c r="O223" s="3"/>
      <c r="P223" s="3"/>
      <c r="Q223" s="2"/>
      <c r="R223" s="3"/>
      <c r="S223" s="3"/>
      <c r="T223" s="3"/>
      <c r="U223" s="3"/>
      <c r="V223" s="3"/>
      <c r="W223" s="3"/>
      <c r="X223" s="3"/>
      <c r="Y223" s="3"/>
      <c r="Z223" s="3"/>
      <c r="AA223" s="3"/>
    </row>
    <row r="224" spans="1:27" ht="39.9" customHeight="1" thickBot="1" x14ac:dyDescent="0.4">
      <c r="A224" s="181" t="str">
        <f>'Matriz Nº1 Identificación'!A224</f>
        <v xml:space="preserve">Objetivo Estratégico: </v>
      </c>
      <c r="B224" s="477" t="str">
        <f>+'Matriz Nº1 Identificación'!B224:H224</f>
        <v>03) Realizar gestión de calidad en la Imprenta Nacional mediante la documentación, estandarización y control de los procesos.</v>
      </c>
      <c r="C224" s="478"/>
      <c r="D224" s="478"/>
      <c r="E224" s="478"/>
      <c r="F224" s="478"/>
      <c r="G224" s="478"/>
      <c r="H224" s="478"/>
      <c r="I224" s="478"/>
      <c r="J224" s="478"/>
    </row>
    <row r="225" spans="1:27" ht="39.9" customHeight="1" x14ac:dyDescent="0.35">
      <c r="A225" s="182" t="str">
        <f>'Matriz Nº1 Identificación'!A225</f>
        <v>Objetivo táctico</v>
      </c>
      <c r="B225" s="297" t="str">
        <f>+'Matriz Nº1 Identificación'!B225:H225</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25" s="298"/>
      <c r="D225" s="298"/>
      <c r="E225" s="298"/>
      <c r="F225" s="299"/>
      <c r="G225" s="299"/>
      <c r="H225" s="299"/>
      <c r="I225" s="299"/>
      <c r="J225" s="300"/>
      <c r="L225" s="3"/>
      <c r="M225" s="3"/>
    </row>
    <row r="226" spans="1:27" ht="36.75" customHeight="1" x14ac:dyDescent="0.35">
      <c r="A226" s="120" t="str">
        <f>'Matriz Nº2 Análisis'!A226</f>
        <v>25. 1</v>
      </c>
      <c r="B226" s="132" t="str">
        <f>IF(A226&lt;1,'Matriz Nº1 Identificación'!F226,'Matriz Nº2 Análisis'!B226)</f>
        <v>R006 Información</v>
      </c>
      <c r="C226" s="132" t="str">
        <f>IFERROR(IF(A226&lt;1,'Matriz Nº1 Identificación'!B226,'Matriz Nº2 Análisis'!E226)," ")</f>
        <v>ALTO</v>
      </c>
      <c r="D226" s="132" t="str">
        <f>IF(A226&lt;1,'Matriz Nº1 Identificación'!B226,'Matriz Nº2 Análisis'!I226)</f>
        <v>ALTO</v>
      </c>
      <c r="E226" s="149" t="s">
        <v>951</v>
      </c>
      <c r="F226" s="150" t="s">
        <v>951</v>
      </c>
      <c r="G226" s="150" t="s">
        <v>1032</v>
      </c>
      <c r="H226" s="150" t="s">
        <v>1028</v>
      </c>
      <c r="I226" s="184" t="str">
        <f>IFERROR(VLOOKUP(D226,'Tabla 12'!$B$4:$E$6,3,FALSE)," ")</f>
        <v>NO ACEPTABLE</v>
      </c>
      <c r="J226" s="185" t="str">
        <f>IFERROR(VLOOKUP(I226,'Tabla 12'!$D$4:$E$6,2,FALSE)," ")</f>
        <v>ADMINISTRAR</v>
      </c>
      <c r="K226" s="3"/>
      <c r="L226" s="3"/>
      <c r="M226" s="3"/>
      <c r="N226" s="3"/>
      <c r="O226" s="3"/>
      <c r="P226" s="3"/>
      <c r="Q226" s="2"/>
      <c r="R226" s="3"/>
      <c r="S226" s="3"/>
      <c r="T226" s="3"/>
      <c r="U226" s="3"/>
      <c r="V226" s="3"/>
      <c r="W226" s="3"/>
      <c r="X226" s="3"/>
      <c r="Y226" s="3"/>
      <c r="Z226" s="3"/>
      <c r="AA226" s="3"/>
    </row>
    <row r="227" spans="1:27" ht="36.75" customHeight="1" x14ac:dyDescent="0.35">
      <c r="A227" s="120" t="str">
        <f>'Matriz Nº2 Análisis'!A227</f>
        <v>25. 2</v>
      </c>
      <c r="B227" s="132" t="str">
        <f>IF(A227&lt;1,'Matriz Nº1 Identificación'!F227,'Matriz Nº2 Análisis'!B227)</f>
        <v/>
      </c>
      <c r="C227" s="132" t="str">
        <f>IFERROR(IF(A227&lt;1,'Matriz Nº1 Identificación'!B227,'Matriz Nº2 Análisis'!E227)," ")</f>
        <v/>
      </c>
      <c r="D227" s="132" t="str">
        <f>IF(A227&lt;1,'Matriz Nº1 Identificación'!B227,'Matriz Nº2 Análisis'!I227)</f>
        <v/>
      </c>
      <c r="E227" s="149"/>
      <c r="F227" s="150"/>
      <c r="G227" s="150"/>
      <c r="H227" s="150"/>
      <c r="I227" s="184" t="str">
        <f>IFERROR(VLOOKUP(D227,'Tabla 12'!$B$4:$E$6,3,FALSE)," ")</f>
        <v xml:space="preserve"> </v>
      </c>
      <c r="J227" s="185" t="str">
        <f>IFERROR(VLOOKUP(I227,'Tabla 12'!$D$4:$E$6,2,FALSE)," ")</f>
        <v xml:space="preserve"> </v>
      </c>
      <c r="K227" s="3"/>
      <c r="L227" s="3"/>
      <c r="M227" s="3"/>
      <c r="N227" s="3"/>
      <c r="O227" s="3"/>
      <c r="P227" s="3"/>
      <c r="Q227" s="2"/>
      <c r="R227" s="3"/>
      <c r="S227" s="3"/>
      <c r="T227" s="3"/>
      <c r="U227" s="3"/>
      <c r="V227" s="3"/>
      <c r="W227" s="3"/>
      <c r="X227" s="3"/>
      <c r="Y227" s="3"/>
      <c r="Z227" s="3"/>
      <c r="AA227" s="3"/>
    </row>
    <row r="228" spans="1:27" ht="36.75" customHeight="1" x14ac:dyDescent="0.35">
      <c r="A228" s="120" t="str">
        <f>'Matriz Nº2 Análisis'!A228</f>
        <v>25. 3</v>
      </c>
      <c r="B228" s="132" t="str">
        <f>IF(A228&lt;1,'Matriz Nº1 Identificación'!F228,'Matriz Nº2 Análisis'!B228)</f>
        <v/>
      </c>
      <c r="C228" s="132" t="str">
        <f>IFERROR(IF(A228&lt;1,'Matriz Nº1 Identificación'!B228,'Matriz Nº2 Análisis'!E228)," ")</f>
        <v/>
      </c>
      <c r="D228" s="132" t="str">
        <f>IF(A228&lt;1,'Matriz Nº1 Identificación'!B228,'Matriz Nº2 Análisis'!I228)</f>
        <v/>
      </c>
      <c r="E228" s="149"/>
      <c r="F228" s="150"/>
      <c r="G228" s="150"/>
      <c r="H228" s="150"/>
      <c r="I228" s="184" t="str">
        <f>IFERROR(VLOOKUP(D228,'Tabla 12'!$B$4:$E$6,3,FALSE)," ")</f>
        <v xml:space="preserve"> </v>
      </c>
      <c r="J228" s="185" t="str">
        <f>IFERROR(VLOOKUP(I228,'Tabla 12'!$D$4:$E$6,2,FALSE)," ")</f>
        <v xml:space="preserve"> </v>
      </c>
      <c r="K228" s="3"/>
      <c r="L228" s="3"/>
      <c r="M228" s="3"/>
      <c r="N228" s="3"/>
      <c r="O228" s="3"/>
      <c r="P228" s="3"/>
      <c r="Q228" s="2"/>
      <c r="R228" s="3"/>
      <c r="S228" s="3"/>
      <c r="T228" s="3"/>
      <c r="U228" s="3"/>
      <c r="V228" s="3"/>
      <c r="W228" s="3"/>
      <c r="X228" s="3"/>
      <c r="Y228" s="3"/>
      <c r="Z228" s="3"/>
      <c r="AA228" s="3"/>
    </row>
    <row r="229" spans="1:27" ht="36.75" customHeight="1" x14ac:dyDescent="0.35">
      <c r="A229" s="120" t="str">
        <f>'Matriz Nº2 Análisis'!A229</f>
        <v>25. 4</v>
      </c>
      <c r="B229" s="132" t="str">
        <f>IF(A229&lt;1,'Matriz Nº1 Identificación'!F229,'Matriz Nº2 Análisis'!B229)</f>
        <v/>
      </c>
      <c r="C229" s="132" t="str">
        <f>IFERROR(IF(A229&lt;1,'Matriz Nº1 Identificación'!B229,'Matriz Nº2 Análisis'!E229)," ")</f>
        <v/>
      </c>
      <c r="D229" s="132" t="str">
        <f>IF(A229&lt;1,'Matriz Nº1 Identificación'!B229,'Matriz Nº2 Análisis'!I229)</f>
        <v/>
      </c>
      <c r="E229" s="149"/>
      <c r="F229" s="150"/>
      <c r="G229" s="150"/>
      <c r="H229" s="150"/>
      <c r="I229" s="184" t="str">
        <f>IFERROR(VLOOKUP(D229,'Tabla 12'!$B$4:$E$6,3,FALSE)," ")</f>
        <v xml:space="preserve"> </v>
      </c>
      <c r="J229" s="185" t="str">
        <f>IFERROR(VLOOKUP(I229,'Tabla 12'!$D$4:$E$6,2,FALSE)," ")</f>
        <v xml:space="preserve"> </v>
      </c>
      <c r="K229" s="3"/>
      <c r="L229" s="3"/>
      <c r="M229" s="3"/>
      <c r="N229" s="3"/>
      <c r="O229" s="3"/>
      <c r="P229" s="3"/>
      <c r="Q229" s="2"/>
      <c r="R229" s="3"/>
      <c r="S229" s="3"/>
      <c r="T229" s="3"/>
      <c r="U229" s="3"/>
      <c r="V229" s="3"/>
      <c r="W229" s="3"/>
      <c r="X229" s="3"/>
      <c r="Y229" s="3"/>
      <c r="Z229" s="3"/>
      <c r="AA229" s="3"/>
    </row>
    <row r="230" spans="1:27" ht="36.75" customHeight="1" x14ac:dyDescent="0.35">
      <c r="A230" s="120" t="str">
        <f>'Matriz Nº2 Análisis'!A230</f>
        <v>25. 5</v>
      </c>
      <c r="B230" s="132" t="str">
        <f>IF(A230&lt;1,'Matriz Nº1 Identificación'!F230,'Matriz Nº2 Análisis'!B230)</f>
        <v/>
      </c>
      <c r="C230" s="132" t="str">
        <f>IFERROR(IF(A230&lt;1,'Matriz Nº1 Identificación'!B230,'Matriz Nº2 Análisis'!E230)," ")</f>
        <v/>
      </c>
      <c r="D230" s="132" t="str">
        <f>IF(A230&lt;1,'Matriz Nº1 Identificación'!B230,'Matriz Nº2 Análisis'!I230)</f>
        <v/>
      </c>
      <c r="E230" s="149"/>
      <c r="F230" s="150"/>
      <c r="G230" s="150"/>
      <c r="H230" s="150"/>
      <c r="I230" s="184" t="str">
        <f>IFERROR(VLOOKUP(D230,'Tabla 12'!$B$4:$E$6,3,FALSE)," ")</f>
        <v xml:space="preserve"> </v>
      </c>
      <c r="J230" s="185" t="str">
        <f>IFERROR(VLOOKUP(I230,'Tabla 12'!$D$4:$E$6,2,FALSE)," ")</f>
        <v xml:space="preserve"> </v>
      </c>
      <c r="K230" s="3"/>
      <c r="L230" s="3"/>
      <c r="M230" s="3"/>
      <c r="N230" s="3"/>
      <c r="O230" s="3"/>
      <c r="P230" s="3"/>
      <c r="Q230" s="2"/>
      <c r="R230" s="3"/>
      <c r="S230" s="3"/>
      <c r="T230" s="3"/>
      <c r="U230" s="3"/>
      <c r="V230" s="3"/>
      <c r="W230" s="3"/>
      <c r="X230" s="3"/>
      <c r="Y230" s="3"/>
      <c r="Z230" s="3"/>
      <c r="AA230" s="3"/>
    </row>
    <row r="231" spans="1:27" ht="36.75" customHeight="1" x14ac:dyDescent="0.35">
      <c r="A231" s="120" t="str">
        <f>'Matriz Nº2 Análisis'!A231</f>
        <v>25. 6</v>
      </c>
      <c r="B231" s="132" t="str">
        <f>IF(A231&lt;1,'Matriz Nº1 Identificación'!F231,'Matriz Nº2 Análisis'!B231)</f>
        <v/>
      </c>
      <c r="C231" s="132" t="str">
        <f>IFERROR(IF(A231&lt;1,'Matriz Nº1 Identificación'!B231,'Matriz Nº2 Análisis'!E231)," ")</f>
        <v/>
      </c>
      <c r="D231" s="132" t="str">
        <f>IF(A231&lt;1,'Matriz Nº1 Identificación'!B231,'Matriz Nº2 Análisis'!I231)</f>
        <v/>
      </c>
      <c r="E231" s="149"/>
      <c r="F231" s="150"/>
      <c r="G231" s="150"/>
      <c r="H231" s="150"/>
      <c r="I231" s="184" t="str">
        <f>IFERROR(VLOOKUP(D231,'Tabla 12'!$B$4:$E$6,3,FALSE)," ")</f>
        <v xml:space="preserve"> </v>
      </c>
      <c r="J231" s="185" t="str">
        <f>IFERROR(VLOOKUP(I231,'Tabla 12'!$D$4:$E$6,2,FALSE)," ")</f>
        <v xml:space="preserve"> </v>
      </c>
      <c r="K231" s="3"/>
      <c r="L231" s="3"/>
      <c r="M231" s="3"/>
      <c r="N231" s="3"/>
      <c r="O231" s="3"/>
      <c r="P231" s="3"/>
      <c r="Q231" s="2"/>
      <c r="R231" s="3"/>
      <c r="S231" s="3"/>
      <c r="T231" s="3"/>
      <c r="U231" s="3"/>
      <c r="V231" s="3"/>
      <c r="W231" s="3"/>
      <c r="X231" s="3"/>
      <c r="Y231" s="3"/>
      <c r="Z231" s="3"/>
      <c r="AA231" s="3"/>
    </row>
    <row r="232" spans="1:27" ht="36.75" customHeight="1" thickBot="1" x14ac:dyDescent="0.4">
      <c r="A232" s="120" t="str">
        <f>'Matriz Nº2 Análisis'!A232</f>
        <v>25. 7</v>
      </c>
      <c r="B232" s="132" t="str">
        <f>IF(A232&lt;1,'Matriz Nº1 Identificación'!F232,'Matriz Nº2 Análisis'!B232)</f>
        <v/>
      </c>
      <c r="C232" s="132" t="str">
        <f>IFERROR(IF(A232&lt;1,'Matriz Nº1 Identificación'!B232,'Matriz Nº2 Análisis'!E232)," ")</f>
        <v/>
      </c>
      <c r="D232" s="132" t="str">
        <f>IF(A232&lt;1,'Matriz Nº1 Identificación'!B232,'Matriz Nº2 Análisis'!I232)</f>
        <v/>
      </c>
      <c r="E232" s="149"/>
      <c r="F232" s="150"/>
      <c r="G232" s="150"/>
      <c r="H232" s="150"/>
      <c r="I232" s="184" t="str">
        <f>IFERROR(VLOOKUP(D232,'Tabla 12'!$B$4:$E$6,3,FALSE)," ")</f>
        <v xml:space="preserve"> </v>
      </c>
      <c r="J232" s="185" t="str">
        <f>IFERROR(VLOOKUP(I232,'Tabla 12'!$D$4:$E$6,2,FALSE)," ")</f>
        <v xml:space="preserve"> </v>
      </c>
      <c r="K232" s="3"/>
      <c r="N232" s="3"/>
      <c r="O232" s="3"/>
      <c r="P232" s="3"/>
      <c r="Q232" s="2"/>
      <c r="R232" s="3"/>
      <c r="S232" s="3"/>
      <c r="T232" s="3"/>
      <c r="U232" s="3"/>
      <c r="V232" s="3"/>
      <c r="W232" s="3"/>
      <c r="X232" s="3"/>
      <c r="Y232" s="3"/>
      <c r="Z232" s="3"/>
      <c r="AA232" s="3"/>
    </row>
    <row r="233" spans="1:27" ht="39.9" customHeight="1" thickBot="1" x14ac:dyDescent="0.4">
      <c r="A233" s="181" t="str">
        <f>'Matriz Nº1 Identificación'!A233</f>
        <v xml:space="preserve">Objetivo Estratégico: </v>
      </c>
      <c r="B233" s="477" t="str">
        <f>+'Matriz Nº1 Identificación'!B233:H233</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33" s="478"/>
      <c r="D233" s="478"/>
      <c r="E233" s="478"/>
      <c r="F233" s="478"/>
      <c r="G233" s="478"/>
      <c r="H233" s="478"/>
      <c r="I233" s="478"/>
      <c r="J233" s="478"/>
    </row>
    <row r="234" spans="1:27" ht="39.9" customHeight="1" x14ac:dyDescent="0.35">
      <c r="A234" s="182" t="str">
        <f>'Matriz Nº1 Identificación'!A234</f>
        <v>Objetivo táctico</v>
      </c>
      <c r="B234" s="297" t="str">
        <f>+'Matriz Nº1 Identificación'!B234:H234</f>
        <v>26.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298"/>
      <c r="D234" s="298"/>
      <c r="E234" s="298"/>
      <c r="F234" s="299"/>
      <c r="G234" s="299"/>
      <c r="H234" s="299"/>
      <c r="I234" s="299"/>
      <c r="J234" s="300"/>
      <c r="L234" s="3"/>
      <c r="M234" s="3"/>
    </row>
    <row r="235" spans="1:27" ht="36.75" customHeight="1" x14ac:dyDescent="0.35">
      <c r="A235" s="120" t="str">
        <f>'Matriz Nº2 Análisis'!A235</f>
        <v>26. 1</v>
      </c>
      <c r="B235" s="132" t="str">
        <f>IF(A235&lt;1,'Matriz Nº1 Identificación'!F235,'Matriz Nº2 Análisis'!B235)</f>
        <v>R001 Tecnologías de Información</v>
      </c>
      <c r="C235" s="132" t="str">
        <f>IFERROR(IF(A235&lt;1,'Matriz Nº1 Identificación'!B235,'Matriz Nº2 Análisis'!E235)," ")</f>
        <v>ALTO</v>
      </c>
      <c r="D235" s="132" t="str">
        <f>IF(A235&lt;1,'Matriz Nº1 Identificación'!B235,'Matriz Nº2 Análisis'!I235)</f>
        <v>BAJO</v>
      </c>
      <c r="E235" s="149" t="s">
        <v>951</v>
      </c>
      <c r="F235" s="150" t="s">
        <v>951</v>
      </c>
      <c r="G235" s="150" t="s">
        <v>1032</v>
      </c>
      <c r="H235" s="150" t="s">
        <v>1028</v>
      </c>
      <c r="I235" s="184" t="str">
        <f>IFERROR(VLOOKUP(D235,'Tabla 12'!$B$4:$E$6,3,FALSE)," ")</f>
        <v>ACEPTABLE</v>
      </c>
      <c r="J235" s="185" t="str">
        <f>IFERROR(VLOOKUP(I235,'Tabla 12'!$D$4:$E$6,2,FALSE)," ")</f>
        <v>NO ADMINISTRAR</v>
      </c>
      <c r="K235" s="3"/>
      <c r="L235" s="3"/>
      <c r="M235" s="3"/>
      <c r="N235" s="3"/>
      <c r="O235" s="3"/>
      <c r="P235" s="3"/>
      <c r="Q235" s="2"/>
      <c r="R235" s="3"/>
      <c r="S235" s="3"/>
      <c r="T235" s="3"/>
      <c r="U235" s="3"/>
      <c r="V235" s="3"/>
      <c r="W235" s="3"/>
      <c r="X235" s="3"/>
      <c r="Y235" s="3"/>
      <c r="Z235" s="3"/>
      <c r="AA235" s="3"/>
    </row>
    <row r="236" spans="1:27" ht="36.75" customHeight="1" x14ac:dyDescent="0.35">
      <c r="A236" s="120" t="str">
        <f>'Matriz Nº2 Análisis'!A236</f>
        <v>26. 2</v>
      </c>
      <c r="B236" s="132" t="str">
        <f>IF(A236&lt;1,'Matriz Nº1 Identificación'!F236,'Matriz Nº2 Análisis'!B236)</f>
        <v/>
      </c>
      <c r="C236" s="132" t="str">
        <f>IFERROR(IF(A236&lt;1,'Matriz Nº1 Identificación'!B236,'Matriz Nº2 Análisis'!E236)," ")</f>
        <v/>
      </c>
      <c r="D236" s="132" t="str">
        <f>IF(A236&lt;1,'Matriz Nº1 Identificación'!B236,'Matriz Nº2 Análisis'!I236)</f>
        <v/>
      </c>
      <c r="E236" s="149"/>
      <c r="F236" s="150"/>
      <c r="G236" s="150"/>
      <c r="H236" s="150"/>
      <c r="I236" s="184" t="str">
        <f>IFERROR(VLOOKUP(D236,'Tabla 12'!$B$4:$E$6,3,FALSE)," ")</f>
        <v xml:space="preserve"> </v>
      </c>
      <c r="J236" s="185" t="str">
        <f>IFERROR(VLOOKUP(I236,'Tabla 12'!$D$4:$E$6,2,FALSE)," ")</f>
        <v xml:space="preserve"> </v>
      </c>
      <c r="K236" s="3"/>
      <c r="L236" s="3"/>
      <c r="M236" s="3"/>
      <c r="N236" s="3"/>
      <c r="O236" s="3"/>
      <c r="P236" s="3"/>
      <c r="Q236" s="2"/>
      <c r="R236" s="3"/>
      <c r="S236" s="3"/>
      <c r="T236" s="3"/>
      <c r="U236" s="3"/>
      <c r="V236" s="3"/>
      <c r="W236" s="3"/>
      <c r="X236" s="3"/>
      <c r="Y236" s="3"/>
      <c r="Z236" s="3"/>
      <c r="AA236" s="3"/>
    </row>
    <row r="237" spans="1:27" ht="36.75" customHeight="1" x14ac:dyDescent="0.35">
      <c r="A237" s="120" t="str">
        <f>'Matriz Nº2 Análisis'!A237</f>
        <v>26. 3</v>
      </c>
      <c r="B237" s="132" t="str">
        <f>IF(A237&lt;1,'Matriz Nº1 Identificación'!F237,'Matriz Nº2 Análisis'!B237)</f>
        <v/>
      </c>
      <c r="C237" s="132" t="str">
        <f>IFERROR(IF(A237&lt;1,'Matriz Nº1 Identificación'!B237,'Matriz Nº2 Análisis'!E237)," ")</f>
        <v/>
      </c>
      <c r="D237" s="132" t="str">
        <f>IF(A237&lt;1,'Matriz Nº1 Identificación'!B237,'Matriz Nº2 Análisis'!I237)</f>
        <v/>
      </c>
      <c r="E237" s="149"/>
      <c r="F237" s="150"/>
      <c r="G237" s="150"/>
      <c r="H237" s="150"/>
      <c r="I237" s="184" t="str">
        <f>IFERROR(VLOOKUP(D237,'Tabla 12'!$B$4:$E$6,3,FALSE)," ")</f>
        <v xml:space="preserve"> </v>
      </c>
      <c r="J237" s="185" t="str">
        <f>IFERROR(VLOOKUP(I237,'Tabla 12'!$D$4:$E$6,2,FALSE)," ")</f>
        <v xml:space="preserve"> </v>
      </c>
      <c r="K237" s="3"/>
      <c r="L237" s="3"/>
      <c r="M237" s="3"/>
      <c r="N237" s="3"/>
      <c r="O237" s="3"/>
      <c r="P237" s="3"/>
      <c r="Q237" s="2"/>
      <c r="R237" s="3"/>
      <c r="S237" s="3"/>
      <c r="T237" s="3"/>
      <c r="U237" s="3"/>
      <c r="V237" s="3"/>
      <c r="W237" s="3"/>
      <c r="X237" s="3"/>
      <c r="Y237" s="3"/>
      <c r="Z237" s="3"/>
      <c r="AA237" s="3"/>
    </row>
    <row r="238" spans="1:27" ht="36.75" customHeight="1" x14ac:dyDescent="0.35">
      <c r="A238" s="120" t="str">
        <f>'Matriz Nº2 Análisis'!A238</f>
        <v>26. 4</v>
      </c>
      <c r="B238" s="132" t="str">
        <f>IF(A238&lt;1,'Matriz Nº1 Identificación'!F238,'Matriz Nº2 Análisis'!B238)</f>
        <v/>
      </c>
      <c r="C238" s="132" t="str">
        <f>IFERROR(IF(A238&lt;1,'Matriz Nº1 Identificación'!B238,'Matriz Nº2 Análisis'!E238)," ")</f>
        <v/>
      </c>
      <c r="D238" s="132" t="str">
        <f>IF(A238&lt;1,'Matriz Nº1 Identificación'!B238,'Matriz Nº2 Análisis'!I238)</f>
        <v/>
      </c>
      <c r="E238" s="149"/>
      <c r="F238" s="150"/>
      <c r="G238" s="150"/>
      <c r="H238" s="150"/>
      <c r="I238" s="184" t="str">
        <f>IFERROR(VLOOKUP(D238,'Tabla 12'!$B$4:$E$6,3,FALSE)," ")</f>
        <v xml:space="preserve"> </v>
      </c>
      <c r="J238" s="185" t="str">
        <f>IFERROR(VLOOKUP(I238,'Tabla 12'!$D$4:$E$6,2,FALSE)," ")</f>
        <v xml:space="preserve"> </v>
      </c>
      <c r="K238" s="3"/>
      <c r="L238" s="3"/>
      <c r="M238" s="3"/>
      <c r="N238" s="3"/>
      <c r="O238" s="3"/>
      <c r="P238" s="3"/>
      <c r="Q238" s="2"/>
      <c r="R238" s="3"/>
      <c r="S238" s="3"/>
      <c r="T238" s="3"/>
      <c r="U238" s="3"/>
      <c r="V238" s="3"/>
      <c r="W238" s="3"/>
      <c r="X238" s="3"/>
      <c r="Y238" s="3"/>
      <c r="Z238" s="3"/>
      <c r="AA238" s="3"/>
    </row>
    <row r="239" spans="1:27" ht="36.75" customHeight="1" x14ac:dyDescent="0.35">
      <c r="A239" s="120" t="str">
        <f>'Matriz Nº2 Análisis'!A239</f>
        <v>26. 5</v>
      </c>
      <c r="B239" s="132" t="str">
        <f>IF(A239&lt;1,'Matriz Nº1 Identificación'!F239,'Matriz Nº2 Análisis'!B239)</f>
        <v/>
      </c>
      <c r="C239" s="132" t="str">
        <f>IFERROR(IF(A239&lt;1,'Matriz Nº1 Identificación'!B239,'Matriz Nº2 Análisis'!E239)," ")</f>
        <v/>
      </c>
      <c r="D239" s="132" t="str">
        <f>IF(A239&lt;1,'Matriz Nº1 Identificación'!B239,'Matriz Nº2 Análisis'!I239)</f>
        <v/>
      </c>
      <c r="E239" s="149"/>
      <c r="F239" s="150"/>
      <c r="G239" s="150"/>
      <c r="H239" s="150"/>
      <c r="I239" s="184" t="str">
        <f>IFERROR(VLOOKUP(D239,'Tabla 12'!$B$4:$E$6,3,FALSE)," ")</f>
        <v xml:space="preserve"> </v>
      </c>
      <c r="J239" s="185" t="str">
        <f>IFERROR(VLOOKUP(I239,'Tabla 12'!$D$4:$E$6,2,FALSE)," ")</f>
        <v xml:space="preserve"> </v>
      </c>
      <c r="K239" s="3"/>
      <c r="L239" s="3"/>
      <c r="M239" s="3"/>
      <c r="N239" s="3"/>
      <c r="O239" s="3"/>
      <c r="P239" s="3"/>
      <c r="Q239" s="2"/>
      <c r="R239" s="3"/>
      <c r="S239" s="3"/>
      <c r="T239" s="3"/>
      <c r="U239" s="3"/>
      <c r="V239" s="3"/>
      <c r="W239" s="3"/>
      <c r="X239" s="3"/>
      <c r="Y239" s="3"/>
      <c r="Z239" s="3"/>
      <c r="AA239" s="3"/>
    </row>
    <row r="240" spans="1:27" ht="36.75" customHeight="1" x14ac:dyDescent="0.35">
      <c r="A240" s="120" t="str">
        <f>'Matriz Nº2 Análisis'!A240</f>
        <v>26. 6</v>
      </c>
      <c r="B240" s="132" t="str">
        <f>IF(A240&lt;1,'Matriz Nº1 Identificación'!F240,'Matriz Nº2 Análisis'!B240)</f>
        <v/>
      </c>
      <c r="C240" s="132" t="str">
        <f>IFERROR(IF(A240&lt;1,'Matriz Nº1 Identificación'!B240,'Matriz Nº2 Análisis'!E240)," ")</f>
        <v/>
      </c>
      <c r="D240" s="132" t="str">
        <f>IF(A240&lt;1,'Matriz Nº1 Identificación'!B240,'Matriz Nº2 Análisis'!I240)</f>
        <v/>
      </c>
      <c r="E240" s="149"/>
      <c r="F240" s="150"/>
      <c r="G240" s="150"/>
      <c r="H240" s="150"/>
      <c r="I240" s="184" t="str">
        <f>IFERROR(VLOOKUP(D240,'Tabla 12'!$B$4:$E$6,3,FALSE)," ")</f>
        <v xml:space="preserve"> </v>
      </c>
      <c r="J240" s="185" t="str">
        <f>IFERROR(VLOOKUP(I240,'Tabla 12'!$D$4:$E$6,2,FALSE)," ")</f>
        <v xml:space="preserve"> </v>
      </c>
      <c r="K240" s="3"/>
      <c r="L240" s="3"/>
      <c r="M240" s="3"/>
      <c r="N240" s="3"/>
      <c r="O240" s="3"/>
      <c r="P240" s="3"/>
      <c r="Q240" s="2"/>
      <c r="R240" s="3"/>
      <c r="S240" s="3"/>
      <c r="T240" s="3"/>
      <c r="U240" s="3"/>
      <c r="V240" s="3"/>
      <c r="W240" s="3"/>
      <c r="X240" s="3"/>
      <c r="Y240" s="3"/>
      <c r="Z240" s="3"/>
      <c r="AA240" s="3"/>
    </row>
    <row r="241" spans="1:27" ht="36.75" customHeight="1" thickBot="1" x14ac:dyDescent="0.4">
      <c r="A241" s="120" t="str">
        <f>'Matriz Nº2 Análisis'!A241</f>
        <v>26. 7</v>
      </c>
      <c r="B241" s="132" t="str">
        <f>IF(A241&lt;1,'Matriz Nº1 Identificación'!F241,'Matriz Nº2 Análisis'!B241)</f>
        <v/>
      </c>
      <c r="C241" s="132" t="str">
        <f>IFERROR(IF(A241&lt;1,'Matriz Nº1 Identificación'!B241,'Matriz Nº2 Análisis'!E241)," ")</f>
        <v/>
      </c>
      <c r="D241" s="132" t="str">
        <f>IF(A241&lt;1,'Matriz Nº1 Identificación'!B241,'Matriz Nº2 Análisis'!I241)</f>
        <v/>
      </c>
      <c r="E241" s="149"/>
      <c r="F241" s="150"/>
      <c r="G241" s="150"/>
      <c r="H241" s="150"/>
      <c r="I241" s="184" t="str">
        <f>IFERROR(VLOOKUP(D241,'Tabla 12'!$B$4:$E$6,3,FALSE)," ")</f>
        <v xml:space="preserve"> </v>
      </c>
      <c r="J241" s="185" t="str">
        <f>IFERROR(VLOOKUP(I241,'Tabla 12'!$D$4:$E$6,2,FALSE)," ")</f>
        <v xml:space="preserve"> </v>
      </c>
      <c r="K241" s="3"/>
      <c r="N241" s="3"/>
      <c r="O241" s="3"/>
      <c r="P241" s="3"/>
      <c r="Q241" s="2"/>
      <c r="R241" s="3"/>
      <c r="S241" s="3"/>
      <c r="T241" s="3"/>
      <c r="U241" s="3"/>
      <c r="V241" s="3"/>
      <c r="W241" s="3"/>
      <c r="X241" s="3"/>
      <c r="Y241" s="3"/>
      <c r="Z241" s="3"/>
      <c r="AA241" s="3"/>
    </row>
    <row r="242" spans="1:27" ht="39.9" customHeight="1" thickBot="1" x14ac:dyDescent="0.4">
      <c r="A242" s="181" t="str">
        <f>'Matriz Nº1 Identificación'!A242</f>
        <v xml:space="preserve">Objetivo Estratégico: </v>
      </c>
      <c r="B242" s="477" t="str">
        <f>+'Matriz Nº1 Identificación'!B242:H242</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42" s="478"/>
      <c r="D242" s="478"/>
      <c r="E242" s="478"/>
      <c r="F242" s="478"/>
      <c r="G242" s="478"/>
      <c r="H242" s="478"/>
      <c r="I242" s="478"/>
      <c r="J242" s="478"/>
    </row>
    <row r="243" spans="1:27" ht="39.9" customHeight="1" x14ac:dyDescent="0.35">
      <c r="A243" s="182" t="str">
        <f>'Matriz Nº1 Identificación'!A243</f>
        <v>Objetivo táctico</v>
      </c>
      <c r="B243" s="297" t="str">
        <f>+'Matriz Nº1 Identificación'!B243:H243</f>
        <v>27.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43" s="298"/>
      <c r="D243" s="298"/>
      <c r="E243" s="298"/>
      <c r="F243" s="299"/>
      <c r="G243" s="299"/>
      <c r="H243" s="299"/>
      <c r="I243" s="299"/>
      <c r="J243" s="300"/>
      <c r="L243" s="3"/>
      <c r="M243" s="3"/>
    </row>
    <row r="244" spans="1:27" ht="36.75" customHeight="1" x14ac:dyDescent="0.35">
      <c r="A244" s="120" t="str">
        <f>'Matriz Nº2 Análisis'!A244</f>
        <v>27. 1</v>
      </c>
      <c r="B244" s="132" t="str">
        <f>IF(A244&lt;1,'Matriz Nº1 Identificación'!F244,'Matriz Nº2 Análisis'!B244)</f>
        <v>R004 Insumos</v>
      </c>
      <c r="C244" s="132" t="str">
        <f>IFERROR(IF(A244&lt;1,'Matriz Nº1 Identificación'!B244,'Matriz Nº2 Análisis'!E244)," ")</f>
        <v>ALTO</v>
      </c>
      <c r="D244" s="132" t="str">
        <f>IF(A244&lt;1,'Matriz Nº1 Identificación'!B244,'Matriz Nº2 Análisis'!I244)</f>
        <v>BAJO</v>
      </c>
      <c r="E244" s="149" t="s">
        <v>950</v>
      </c>
      <c r="F244" s="150" t="s">
        <v>950</v>
      </c>
      <c r="G244" s="150" t="s">
        <v>1038</v>
      </c>
      <c r="H244" s="150" t="s">
        <v>1034</v>
      </c>
      <c r="I244" s="184" t="str">
        <f>IFERROR(VLOOKUP(D244,'Tabla 12'!$B$4:$E$6,3,FALSE)," ")</f>
        <v>ACEPTABLE</v>
      </c>
      <c r="J244" s="185" t="str">
        <f>IFERROR(VLOOKUP(I244,'Tabla 12'!$D$4:$E$6,2,FALSE)," ")</f>
        <v>NO ADMINISTRAR</v>
      </c>
      <c r="K244" s="3"/>
      <c r="L244" s="3"/>
      <c r="M244" s="3"/>
      <c r="N244" s="3"/>
      <c r="O244" s="3"/>
      <c r="P244" s="3"/>
      <c r="Q244" s="2"/>
      <c r="R244" s="3"/>
      <c r="S244" s="3"/>
      <c r="T244" s="3"/>
      <c r="U244" s="3"/>
      <c r="V244" s="3"/>
      <c r="W244" s="3"/>
      <c r="X244" s="3"/>
      <c r="Y244" s="3"/>
      <c r="Z244" s="3"/>
      <c r="AA244" s="3"/>
    </row>
    <row r="245" spans="1:27" ht="36.75" customHeight="1" x14ac:dyDescent="0.35">
      <c r="A245" s="120" t="str">
        <f>'Matriz Nº2 Análisis'!A245</f>
        <v>27. 2</v>
      </c>
      <c r="B245" s="132" t="str">
        <f>IF(A245&lt;1,'Matriz Nº1 Identificación'!F245,'Matriz Nº2 Análisis'!B245)</f>
        <v/>
      </c>
      <c r="C245" s="132" t="str">
        <f>IFERROR(IF(A245&lt;1,'Matriz Nº1 Identificación'!B245,'Matriz Nº2 Análisis'!E245)," ")</f>
        <v/>
      </c>
      <c r="D245" s="132" t="str">
        <f>IF(A245&lt;1,'Matriz Nº1 Identificación'!B245,'Matriz Nº2 Análisis'!I245)</f>
        <v/>
      </c>
      <c r="E245" s="149"/>
      <c r="F245" s="150"/>
      <c r="G245" s="150"/>
      <c r="H245" s="150"/>
      <c r="I245" s="184" t="str">
        <f>IFERROR(VLOOKUP(D245,'Tabla 12'!$B$4:$E$6,3,FALSE)," ")</f>
        <v xml:space="preserve"> </v>
      </c>
      <c r="J245" s="185" t="str">
        <f>IFERROR(VLOOKUP(I245,'Tabla 12'!$D$4:$E$6,2,FALSE)," ")</f>
        <v xml:space="preserve"> </v>
      </c>
      <c r="K245" s="3"/>
      <c r="L245" s="3"/>
      <c r="M245" s="3"/>
      <c r="N245" s="3"/>
      <c r="O245" s="3"/>
      <c r="P245" s="3"/>
      <c r="Q245" s="2"/>
      <c r="R245" s="3"/>
      <c r="S245" s="3"/>
      <c r="T245" s="3"/>
      <c r="U245" s="3"/>
      <c r="V245" s="3"/>
      <c r="W245" s="3"/>
      <c r="X245" s="3"/>
      <c r="Y245" s="3"/>
      <c r="Z245" s="3"/>
      <c r="AA245" s="3"/>
    </row>
    <row r="246" spans="1:27" ht="36.75" customHeight="1" x14ac:dyDescent="0.35">
      <c r="A246" s="120" t="str">
        <f>'Matriz Nº2 Análisis'!A246</f>
        <v>27. 3</v>
      </c>
      <c r="B246" s="132" t="str">
        <f>IF(A246&lt;1,'Matriz Nº1 Identificación'!F246,'Matriz Nº2 Análisis'!B246)</f>
        <v/>
      </c>
      <c r="C246" s="132" t="str">
        <f>IFERROR(IF(A246&lt;1,'Matriz Nº1 Identificación'!B246,'Matriz Nº2 Análisis'!E246)," ")</f>
        <v/>
      </c>
      <c r="D246" s="132" t="str">
        <f>IF(A246&lt;1,'Matriz Nº1 Identificación'!B246,'Matriz Nº2 Análisis'!I246)</f>
        <v/>
      </c>
      <c r="E246" s="149"/>
      <c r="F246" s="150"/>
      <c r="G246" s="150"/>
      <c r="H246" s="150"/>
      <c r="I246" s="184" t="str">
        <f>IFERROR(VLOOKUP(D246,'Tabla 12'!$B$4:$E$6,3,FALSE)," ")</f>
        <v xml:space="preserve"> </v>
      </c>
      <c r="J246" s="185" t="str">
        <f>IFERROR(VLOOKUP(I246,'Tabla 12'!$D$4:$E$6,2,FALSE)," ")</f>
        <v xml:space="preserve"> </v>
      </c>
      <c r="K246" s="3"/>
      <c r="L246" s="3"/>
      <c r="M246" s="3"/>
      <c r="N246" s="3"/>
      <c r="O246" s="3"/>
      <c r="P246" s="3"/>
      <c r="Q246" s="2"/>
      <c r="R246" s="3"/>
      <c r="S246" s="3"/>
      <c r="T246" s="3"/>
      <c r="U246" s="3"/>
      <c r="V246" s="3"/>
      <c r="W246" s="3"/>
      <c r="X246" s="3"/>
      <c r="Y246" s="3"/>
      <c r="Z246" s="3"/>
      <c r="AA246" s="3"/>
    </row>
    <row r="247" spans="1:27" ht="36.75" customHeight="1" x14ac:dyDescent="0.35">
      <c r="A247" s="120" t="str">
        <f>'Matriz Nº2 Análisis'!A247</f>
        <v>27. 4</v>
      </c>
      <c r="B247" s="132" t="str">
        <f>IF(A247&lt;1,'Matriz Nº1 Identificación'!F247,'Matriz Nº2 Análisis'!B247)</f>
        <v/>
      </c>
      <c r="C247" s="132" t="str">
        <f>IFERROR(IF(A247&lt;1,'Matriz Nº1 Identificación'!B247,'Matriz Nº2 Análisis'!E247)," ")</f>
        <v/>
      </c>
      <c r="D247" s="132" t="str">
        <f>IF(A247&lt;1,'Matriz Nº1 Identificación'!B247,'Matriz Nº2 Análisis'!I247)</f>
        <v/>
      </c>
      <c r="E247" s="149"/>
      <c r="F247" s="150"/>
      <c r="G247" s="150"/>
      <c r="H247" s="150"/>
      <c r="I247" s="184" t="str">
        <f>IFERROR(VLOOKUP(D247,'Tabla 12'!$B$4:$E$6,3,FALSE)," ")</f>
        <v xml:space="preserve"> </v>
      </c>
      <c r="J247" s="185" t="str">
        <f>IFERROR(VLOOKUP(I247,'Tabla 12'!$D$4:$E$6,2,FALSE)," ")</f>
        <v xml:space="preserve"> </v>
      </c>
      <c r="K247" s="3"/>
      <c r="L247" s="3"/>
      <c r="M247" s="3"/>
      <c r="N247" s="3"/>
      <c r="O247" s="3"/>
      <c r="P247" s="3"/>
      <c r="Q247" s="2"/>
      <c r="R247" s="3"/>
      <c r="S247" s="3"/>
      <c r="T247" s="3"/>
      <c r="U247" s="3"/>
      <c r="V247" s="3"/>
      <c r="W247" s="3"/>
      <c r="X247" s="3"/>
      <c r="Y247" s="3"/>
      <c r="Z247" s="3"/>
      <c r="AA247" s="3"/>
    </row>
    <row r="248" spans="1:27" ht="36.75" customHeight="1" x14ac:dyDescent="0.35">
      <c r="A248" s="120" t="str">
        <f>'Matriz Nº2 Análisis'!A248</f>
        <v>27. 5</v>
      </c>
      <c r="B248" s="132" t="str">
        <f>IF(A248&lt;1,'Matriz Nº1 Identificación'!F248,'Matriz Nº2 Análisis'!B248)</f>
        <v/>
      </c>
      <c r="C248" s="132" t="str">
        <f>IFERROR(IF(A248&lt;1,'Matriz Nº1 Identificación'!B248,'Matriz Nº2 Análisis'!E248)," ")</f>
        <v/>
      </c>
      <c r="D248" s="132" t="str">
        <f>IF(A248&lt;1,'Matriz Nº1 Identificación'!B248,'Matriz Nº2 Análisis'!I248)</f>
        <v/>
      </c>
      <c r="E248" s="149"/>
      <c r="F248" s="150"/>
      <c r="G248" s="150"/>
      <c r="H248" s="150"/>
      <c r="I248" s="184" t="str">
        <f>IFERROR(VLOOKUP(D248,'Tabla 12'!$B$4:$E$6,3,FALSE)," ")</f>
        <v xml:space="preserve"> </v>
      </c>
      <c r="J248" s="185" t="str">
        <f>IFERROR(VLOOKUP(I248,'Tabla 12'!$D$4:$E$6,2,FALSE)," ")</f>
        <v xml:space="preserve"> </v>
      </c>
      <c r="K248" s="3"/>
      <c r="L248" s="3"/>
      <c r="M248" s="3"/>
      <c r="N248" s="3"/>
      <c r="O248" s="3"/>
      <c r="P248" s="3"/>
      <c r="Q248" s="2"/>
      <c r="R248" s="3"/>
      <c r="S248" s="3"/>
      <c r="T248" s="3"/>
      <c r="U248" s="3"/>
      <c r="V248" s="3"/>
      <c r="W248" s="3"/>
      <c r="X248" s="3"/>
      <c r="Y248" s="3"/>
      <c r="Z248" s="3"/>
      <c r="AA248" s="3"/>
    </row>
    <row r="249" spans="1:27" ht="36.75" customHeight="1" x14ac:dyDescent="0.35">
      <c r="A249" s="120" t="str">
        <f>'Matriz Nº2 Análisis'!A249</f>
        <v>27. 6</v>
      </c>
      <c r="B249" s="132" t="str">
        <f>IF(A249&lt;1,'Matriz Nº1 Identificación'!F249,'Matriz Nº2 Análisis'!B249)</f>
        <v/>
      </c>
      <c r="C249" s="132" t="str">
        <f>IFERROR(IF(A249&lt;1,'Matriz Nº1 Identificación'!B249,'Matriz Nº2 Análisis'!E249)," ")</f>
        <v/>
      </c>
      <c r="D249" s="132" t="str">
        <f>IF(A249&lt;1,'Matriz Nº1 Identificación'!B249,'Matriz Nº2 Análisis'!I249)</f>
        <v/>
      </c>
      <c r="E249" s="149"/>
      <c r="F249" s="150"/>
      <c r="G249" s="150"/>
      <c r="H249" s="150"/>
      <c r="I249" s="184" t="str">
        <f>IFERROR(VLOOKUP(D249,'Tabla 12'!$B$4:$E$6,3,FALSE)," ")</f>
        <v xml:space="preserve"> </v>
      </c>
      <c r="J249" s="185" t="str">
        <f>IFERROR(VLOOKUP(I249,'Tabla 12'!$D$4:$E$6,2,FALSE)," ")</f>
        <v xml:space="preserve"> </v>
      </c>
      <c r="K249" s="3"/>
      <c r="L249" s="3"/>
      <c r="M249" s="3"/>
      <c r="N249" s="3"/>
      <c r="O249" s="3"/>
      <c r="P249" s="3"/>
      <c r="Q249" s="2"/>
      <c r="R249" s="3"/>
      <c r="S249" s="3"/>
      <c r="T249" s="3"/>
      <c r="U249" s="3"/>
      <c r="V249" s="3"/>
      <c r="W249" s="3"/>
      <c r="X249" s="3"/>
      <c r="Y249" s="3"/>
      <c r="Z249" s="3"/>
      <c r="AA249" s="3"/>
    </row>
    <row r="250" spans="1:27" ht="36.75" customHeight="1" thickBot="1" x14ac:dyDescent="0.4">
      <c r="A250" s="120" t="str">
        <f>'Matriz Nº2 Análisis'!A250</f>
        <v>27. 7</v>
      </c>
      <c r="B250" s="132" t="str">
        <f>IF(A250&lt;1,'Matriz Nº1 Identificación'!F250,'Matriz Nº2 Análisis'!B250)</f>
        <v/>
      </c>
      <c r="C250" s="132" t="str">
        <f>IFERROR(IF(A250&lt;1,'Matriz Nº1 Identificación'!B250,'Matriz Nº2 Análisis'!E250)," ")</f>
        <v/>
      </c>
      <c r="D250" s="132" t="str">
        <f>IF(A250&lt;1,'Matriz Nº1 Identificación'!B250,'Matriz Nº2 Análisis'!I250)</f>
        <v/>
      </c>
      <c r="E250" s="149"/>
      <c r="F250" s="150"/>
      <c r="G250" s="150"/>
      <c r="H250" s="150"/>
      <c r="I250" s="184" t="str">
        <f>IFERROR(VLOOKUP(D250,'Tabla 12'!$B$4:$E$6,3,FALSE)," ")</f>
        <v xml:space="preserve"> </v>
      </c>
      <c r="J250" s="185" t="str">
        <f>IFERROR(VLOOKUP(I250,'Tabla 12'!$D$4:$E$6,2,FALSE)," ")</f>
        <v xml:space="preserve"> </v>
      </c>
      <c r="K250" s="3"/>
      <c r="N250" s="3"/>
      <c r="O250" s="3"/>
      <c r="P250" s="3"/>
      <c r="Q250" s="2"/>
      <c r="R250" s="3"/>
      <c r="S250" s="3"/>
      <c r="T250" s="3"/>
      <c r="U250" s="3"/>
      <c r="V250" s="3"/>
      <c r="W250" s="3"/>
      <c r="X250" s="3"/>
      <c r="Y250" s="3"/>
      <c r="Z250" s="3"/>
      <c r="AA250" s="3"/>
    </row>
    <row r="251" spans="1:27" ht="39.9" customHeight="1" thickBot="1" x14ac:dyDescent="0.4">
      <c r="A251" s="181" t="str">
        <f>'Matriz Nº1 Identificación'!A251</f>
        <v xml:space="preserve">Objetivo Estratégico: </v>
      </c>
      <c r="B251" s="477" t="str">
        <f>+'Matriz Nº1 Identificación'!B251:H251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51" s="478"/>
      <c r="D251" s="478"/>
      <c r="E251" s="478"/>
      <c r="F251" s="478"/>
      <c r="G251" s="478"/>
      <c r="H251" s="478"/>
      <c r="I251" s="478"/>
      <c r="J251" s="478"/>
    </row>
    <row r="252" spans="1:27" ht="39.9" customHeight="1" x14ac:dyDescent="0.35">
      <c r="A252" s="182" t="str">
        <f>'Matriz Nº1 Identificación'!A252</f>
        <v>Objetivo táctico</v>
      </c>
      <c r="B252" s="297" t="str">
        <f>+'Matriz Nº1 Identificación'!B252:H252</f>
        <v>28. Dar seguimiento a la ejecución de Planes institucionales entre ellos el PGAI.</v>
      </c>
      <c r="C252" s="298"/>
      <c r="D252" s="298"/>
      <c r="E252" s="298"/>
      <c r="F252" s="299"/>
      <c r="G252" s="299"/>
      <c r="H252" s="299"/>
      <c r="I252" s="299"/>
      <c r="J252" s="300"/>
      <c r="L252" s="3"/>
      <c r="M252" s="3"/>
    </row>
    <row r="253" spans="1:27" ht="36.75" customHeight="1" x14ac:dyDescent="0.35">
      <c r="A253" s="120" t="str">
        <f>'Matriz Nº2 Análisis'!A253</f>
        <v>28. 1</v>
      </c>
      <c r="B253" s="132" t="str">
        <f>IF(A253&lt;1,'Matriz Nº1 Identificación'!F253,'Matriz Nº2 Análisis'!B253)</f>
        <v>R008 Ambiente</v>
      </c>
      <c r="C253" s="132" t="str">
        <f>IFERROR(IF(A253&lt;1,'Matriz Nº1 Identificación'!B253,'Matriz Nº2 Análisis'!E253)," ")</f>
        <v>ALTO</v>
      </c>
      <c r="D253" s="132" t="str">
        <f>IF(A253&lt;1,'Matriz Nº1 Identificación'!B253,'Matriz Nº2 Análisis'!I253)</f>
        <v>BAJO</v>
      </c>
      <c r="E253" s="149" t="s">
        <v>951</v>
      </c>
      <c r="F253" s="150" t="s">
        <v>951</v>
      </c>
      <c r="G253" s="150" t="s">
        <v>1038</v>
      </c>
      <c r="H253" s="150" t="s">
        <v>1028</v>
      </c>
      <c r="I253" s="184" t="str">
        <f>IFERROR(VLOOKUP(D253,'Tabla 12'!$B$4:$E$6,3,FALSE)," ")</f>
        <v>ACEPTABLE</v>
      </c>
      <c r="J253" s="185" t="str">
        <f>IFERROR(VLOOKUP(I253,'Tabla 12'!$D$4:$E$6,2,FALSE)," ")</f>
        <v>NO ADMINISTRAR</v>
      </c>
      <c r="K253" s="3"/>
      <c r="L253" s="3"/>
      <c r="M253" s="3"/>
      <c r="N253" s="3"/>
      <c r="O253" s="3"/>
      <c r="P253" s="3"/>
      <c r="Q253" s="2"/>
      <c r="R253" s="3"/>
      <c r="S253" s="3"/>
      <c r="T253" s="3"/>
      <c r="U253" s="3"/>
      <c r="V253" s="3"/>
      <c r="W253" s="3"/>
      <c r="X253" s="3"/>
      <c r="Y253" s="3"/>
      <c r="Z253" s="3"/>
      <c r="AA253" s="3"/>
    </row>
    <row r="254" spans="1:27" ht="36.75" customHeight="1" x14ac:dyDescent="0.35">
      <c r="A254" s="120" t="str">
        <f>'Matriz Nº2 Análisis'!A254</f>
        <v>28. 2</v>
      </c>
      <c r="B254" s="132" t="str">
        <f>IF(A254&lt;1,'Matriz Nº1 Identificación'!F254,'Matriz Nº2 Análisis'!B254)</f>
        <v/>
      </c>
      <c r="C254" s="132" t="str">
        <f>IFERROR(IF(A254&lt;1,'Matriz Nº1 Identificación'!B254,'Matriz Nº2 Análisis'!E254)," ")</f>
        <v/>
      </c>
      <c r="D254" s="132" t="str">
        <f>IF(A254&lt;1,'Matriz Nº1 Identificación'!B254,'Matriz Nº2 Análisis'!I254)</f>
        <v/>
      </c>
      <c r="E254" s="149"/>
      <c r="F254" s="150"/>
      <c r="G254" s="150"/>
      <c r="H254" s="150"/>
      <c r="I254" s="184" t="str">
        <f>IFERROR(VLOOKUP(D254,'Tabla 12'!$B$4:$E$6,3,FALSE)," ")</f>
        <v xml:space="preserve"> </v>
      </c>
      <c r="J254" s="185" t="str">
        <f>IFERROR(VLOOKUP(I254,'Tabla 12'!$D$4:$E$6,2,FALSE)," ")</f>
        <v xml:space="preserve"> </v>
      </c>
      <c r="K254" s="3"/>
      <c r="L254" s="3"/>
      <c r="M254" s="3"/>
      <c r="N254" s="3"/>
      <c r="O254" s="3"/>
      <c r="P254" s="3"/>
      <c r="Q254" s="2"/>
      <c r="R254" s="3"/>
      <c r="S254" s="3"/>
      <c r="T254" s="3"/>
      <c r="U254" s="3"/>
      <c r="V254" s="3"/>
      <c r="W254" s="3"/>
      <c r="X254" s="3"/>
      <c r="Y254" s="3"/>
      <c r="Z254" s="3"/>
      <c r="AA254" s="3"/>
    </row>
    <row r="255" spans="1:27" ht="36.75" customHeight="1" x14ac:dyDescent="0.35">
      <c r="A255" s="120" t="str">
        <f>'Matriz Nº2 Análisis'!A255</f>
        <v>28. 3</v>
      </c>
      <c r="B255" s="132" t="str">
        <f>IF(A255&lt;1,'Matriz Nº1 Identificación'!F255,'Matriz Nº2 Análisis'!B255)</f>
        <v/>
      </c>
      <c r="C255" s="132" t="str">
        <f>IFERROR(IF(A255&lt;1,'Matriz Nº1 Identificación'!B255,'Matriz Nº2 Análisis'!E255)," ")</f>
        <v/>
      </c>
      <c r="D255" s="132" t="str">
        <f>IF(A255&lt;1,'Matriz Nº1 Identificación'!B255,'Matriz Nº2 Análisis'!I255)</f>
        <v/>
      </c>
      <c r="E255" s="149"/>
      <c r="F255" s="150"/>
      <c r="G255" s="150"/>
      <c r="H255" s="150"/>
      <c r="I255" s="184" t="str">
        <f>IFERROR(VLOOKUP(D255,'Tabla 12'!$B$4:$E$6,3,FALSE)," ")</f>
        <v xml:space="preserve"> </v>
      </c>
      <c r="J255" s="185" t="str">
        <f>IFERROR(VLOOKUP(I255,'Tabla 12'!$D$4:$E$6,2,FALSE)," ")</f>
        <v xml:space="preserve"> </v>
      </c>
      <c r="K255" s="3"/>
      <c r="L255" s="3"/>
      <c r="M255" s="3"/>
      <c r="N255" s="3"/>
      <c r="O255" s="3"/>
      <c r="P255" s="3"/>
      <c r="Q255" s="2"/>
      <c r="R255" s="3"/>
      <c r="S255" s="3"/>
      <c r="T255" s="3"/>
      <c r="U255" s="3"/>
      <c r="V255" s="3"/>
      <c r="W255" s="3"/>
      <c r="X255" s="3"/>
      <c r="Y255" s="3"/>
      <c r="Z255" s="3"/>
      <c r="AA255" s="3"/>
    </row>
    <row r="256" spans="1:27" ht="36.75" customHeight="1" x14ac:dyDescent="0.35">
      <c r="A256" s="120" t="str">
        <f>'Matriz Nº2 Análisis'!A256</f>
        <v>28. 4</v>
      </c>
      <c r="B256" s="132" t="str">
        <f>IF(A256&lt;1,'Matriz Nº1 Identificación'!F256,'Matriz Nº2 Análisis'!B256)</f>
        <v/>
      </c>
      <c r="C256" s="132" t="str">
        <f>IFERROR(IF(A256&lt;1,'Matriz Nº1 Identificación'!B256,'Matriz Nº2 Análisis'!E256)," ")</f>
        <v/>
      </c>
      <c r="D256" s="132" t="str">
        <f>IF(A256&lt;1,'Matriz Nº1 Identificación'!B256,'Matriz Nº2 Análisis'!I256)</f>
        <v/>
      </c>
      <c r="E256" s="149"/>
      <c r="F256" s="150"/>
      <c r="G256" s="150"/>
      <c r="H256" s="150"/>
      <c r="I256" s="184" t="str">
        <f>IFERROR(VLOOKUP(D256,'Tabla 12'!$B$4:$E$6,3,FALSE)," ")</f>
        <v xml:space="preserve"> </v>
      </c>
      <c r="J256" s="185" t="str">
        <f>IFERROR(VLOOKUP(I256,'Tabla 12'!$D$4:$E$6,2,FALSE)," ")</f>
        <v xml:space="preserve"> </v>
      </c>
      <c r="K256" s="3"/>
      <c r="L256" s="3"/>
      <c r="M256" s="3"/>
      <c r="N256" s="3"/>
      <c r="O256" s="3"/>
      <c r="P256" s="3"/>
      <c r="Q256" s="2"/>
      <c r="R256" s="3"/>
      <c r="S256" s="3"/>
      <c r="T256" s="3"/>
      <c r="U256" s="3"/>
      <c r="V256" s="3"/>
      <c r="W256" s="3"/>
      <c r="X256" s="3"/>
      <c r="Y256" s="3"/>
      <c r="Z256" s="3"/>
      <c r="AA256" s="3"/>
    </row>
    <row r="257" spans="1:27" ht="36.75" customHeight="1" x14ac:dyDescent="0.35">
      <c r="A257" s="120" t="str">
        <f>'Matriz Nº2 Análisis'!A257</f>
        <v>28. 5</v>
      </c>
      <c r="B257" s="132" t="str">
        <f>IF(A257&lt;1,'Matriz Nº1 Identificación'!F257,'Matriz Nº2 Análisis'!B257)</f>
        <v/>
      </c>
      <c r="C257" s="132" t="str">
        <f>IFERROR(IF(A257&lt;1,'Matriz Nº1 Identificación'!B257,'Matriz Nº2 Análisis'!E257)," ")</f>
        <v/>
      </c>
      <c r="D257" s="132" t="str">
        <f>IF(A257&lt;1,'Matriz Nº1 Identificación'!B257,'Matriz Nº2 Análisis'!I257)</f>
        <v/>
      </c>
      <c r="E257" s="149"/>
      <c r="F257" s="150"/>
      <c r="G257" s="150"/>
      <c r="H257" s="150"/>
      <c r="I257" s="184" t="str">
        <f>IFERROR(VLOOKUP(D257,'Tabla 12'!$B$4:$E$6,3,FALSE)," ")</f>
        <v xml:space="preserve"> </v>
      </c>
      <c r="J257" s="185" t="str">
        <f>IFERROR(VLOOKUP(I257,'Tabla 12'!$D$4:$E$6,2,FALSE)," ")</f>
        <v xml:space="preserve"> </v>
      </c>
      <c r="K257" s="3"/>
      <c r="L257" s="3"/>
      <c r="M257" s="3"/>
      <c r="N257" s="3"/>
      <c r="O257" s="3"/>
      <c r="P257" s="3"/>
      <c r="Q257" s="2"/>
      <c r="R257" s="3"/>
      <c r="S257" s="3"/>
      <c r="T257" s="3"/>
      <c r="U257" s="3"/>
      <c r="V257" s="3"/>
      <c r="W257" s="3"/>
      <c r="X257" s="3"/>
      <c r="Y257" s="3"/>
      <c r="Z257" s="3"/>
      <c r="AA257" s="3"/>
    </row>
    <row r="258" spans="1:27" ht="36.75" customHeight="1" x14ac:dyDescent="0.35">
      <c r="A258" s="120" t="str">
        <f>'Matriz Nº2 Análisis'!A258</f>
        <v>28. 6</v>
      </c>
      <c r="B258" s="132" t="str">
        <f>IF(A258&lt;1,'Matriz Nº1 Identificación'!F258,'Matriz Nº2 Análisis'!B258)</f>
        <v/>
      </c>
      <c r="C258" s="132" t="str">
        <f>IFERROR(IF(A258&lt;1,'Matriz Nº1 Identificación'!B258,'Matriz Nº2 Análisis'!E258)," ")</f>
        <v/>
      </c>
      <c r="D258" s="132" t="str">
        <f>IF(A258&lt;1,'Matriz Nº1 Identificación'!B258,'Matriz Nº2 Análisis'!I258)</f>
        <v/>
      </c>
      <c r="E258" s="149"/>
      <c r="F258" s="150"/>
      <c r="G258" s="150"/>
      <c r="H258" s="150"/>
      <c r="I258" s="184" t="str">
        <f>IFERROR(VLOOKUP(D258,'Tabla 12'!$B$4:$E$6,3,FALSE)," ")</f>
        <v xml:space="preserve"> </v>
      </c>
      <c r="J258" s="185" t="str">
        <f>IFERROR(VLOOKUP(I258,'Tabla 12'!$D$4:$E$6,2,FALSE)," ")</f>
        <v xml:space="preserve"> </v>
      </c>
      <c r="K258" s="3"/>
      <c r="L258" s="3"/>
      <c r="M258" s="3"/>
      <c r="N258" s="3"/>
      <c r="O258" s="3"/>
      <c r="P258" s="3"/>
      <c r="Q258" s="2"/>
      <c r="R258" s="3"/>
      <c r="S258" s="3"/>
      <c r="T258" s="3"/>
      <c r="U258" s="3"/>
      <c r="V258" s="3"/>
      <c r="W258" s="3"/>
      <c r="X258" s="3"/>
      <c r="Y258" s="3"/>
      <c r="Z258" s="3"/>
      <c r="AA258" s="3"/>
    </row>
    <row r="259" spans="1:27" ht="36.75" customHeight="1" thickBot="1" x14ac:dyDescent="0.4">
      <c r="A259" s="120" t="str">
        <f>'Matriz Nº2 Análisis'!A259</f>
        <v>28. 7</v>
      </c>
      <c r="B259" s="132" t="str">
        <f>IF(A259&lt;1,'Matriz Nº1 Identificación'!F259,'Matriz Nº2 Análisis'!B259)</f>
        <v/>
      </c>
      <c r="C259" s="132" t="str">
        <f>IFERROR(IF(A259&lt;1,'Matriz Nº1 Identificación'!B259,'Matriz Nº2 Análisis'!E259)," ")</f>
        <v/>
      </c>
      <c r="D259" s="132" t="str">
        <f>IF(A259&lt;1,'Matriz Nº1 Identificación'!B259,'Matriz Nº2 Análisis'!I259)</f>
        <v/>
      </c>
      <c r="E259" s="149"/>
      <c r="F259" s="150"/>
      <c r="G259" s="150"/>
      <c r="H259" s="150"/>
      <c r="I259" s="184" t="str">
        <f>IFERROR(VLOOKUP(D259,'Tabla 12'!$B$4:$E$6,3,FALSE)," ")</f>
        <v xml:space="preserve"> </v>
      </c>
      <c r="J259" s="185" t="str">
        <f>IFERROR(VLOOKUP(I259,'Tabla 12'!$D$4:$E$6,2,FALSE)," ")</f>
        <v xml:space="preserve"> </v>
      </c>
      <c r="K259" s="3"/>
      <c r="N259" s="3"/>
      <c r="O259" s="3"/>
      <c r="P259" s="3"/>
      <c r="Q259" s="2"/>
      <c r="R259" s="3"/>
      <c r="S259" s="3"/>
      <c r="T259" s="3"/>
      <c r="U259" s="3"/>
      <c r="V259" s="3"/>
      <c r="W259" s="3"/>
      <c r="X259" s="3"/>
      <c r="Y259" s="3"/>
      <c r="Z259" s="3"/>
      <c r="AA259" s="3"/>
    </row>
    <row r="260" spans="1:27" ht="39.9" customHeight="1" thickBot="1" x14ac:dyDescent="0.4">
      <c r="A260" s="181" t="str">
        <f>'Matriz Nº1 Identificación'!A260</f>
        <v xml:space="preserve">Objetivo Estratégico: </v>
      </c>
      <c r="B260" s="477" t="str">
        <f>+'Matriz Nº1 Identificación'!B260:H260</f>
        <v>03) Realizar gestión de calidad en la Imprenta Nacional mediante la documentación, estandarización y control de los procesos.</v>
      </c>
      <c r="C260" s="478"/>
      <c r="D260" s="478"/>
      <c r="E260" s="478"/>
      <c r="F260" s="478"/>
      <c r="G260" s="478"/>
      <c r="H260" s="478"/>
      <c r="I260" s="478"/>
      <c r="J260" s="478"/>
    </row>
    <row r="261" spans="1:27" ht="39.9" customHeight="1" x14ac:dyDescent="0.35">
      <c r="A261" s="182" t="str">
        <f>'Matriz Nº1 Identificación'!A261</f>
        <v>Objetivo táctico</v>
      </c>
      <c r="B261" s="297" t="str">
        <f>+'Matriz Nº1 Identificación'!B261:H261</f>
        <v>29. Cumplir con lo estipulado en el artículo 194 del Código de Trabajo</v>
      </c>
      <c r="C261" s="298"/>
      <c r="D261" s="298"/>
      <c r="E261" s="298"/>
      <c r="F261" s="299"/>
      <c r="G261" s="299"/>
      <c r="H261" s="299"/>
      <c r="I261" s="299"/>
      <c r="J261" s="300"/>
      <c r="L261" s="3"/>
      <c r="M261" s="3"/>
    </row>
    <row r="262" spans="1:27" ht="36.75" customHeight="1" x14ac:dyDescent="0.35">
      <c r="A262" s="120" t="str">
        <f>'Matriz Nº2 Análisis'!A262</f>
        <v>29. 1</v>
      </c>
      <c r="B262" s="132" t="str">
        <f>IF(A262&lt;1,'Matriz Nº1 Identificación'!F262,'Matriz Nº2 Análisis'!B262)</f>
        <v>R013 Legal</v>
      </c>
      <c r="C262" s="132" t="str">
        <f>IFERROR(IF(A262&lt;1,'Matriz Nº1 Identificación'!B262,'Matriz Nº2 Análisis'!E262)," ")</f>
        <v>ALTO</v>
      </c>
      <c r="D262" s="132" t="str">
        <f>IF(A262&lt;1,'Matriz Nº1 Identificación'!B262,'Matriz Nº2 Análisis'!I262)</f>
        <v>BAJO</v>
      </c>
      <c r="E262" s="149" t="s">
        <v>950</v>
      </c>
      <c r="F262" s="150" t="s">
        <v>950</v>
      </c>
      <c r="G262" s="150" t="s">
        <v>1038</v>
      </c>
      <c r="H262" s="150" t="s">
        <v>1034</v>
      </c>
      <c r="I262" s="184" t="str">
        <f>IFERROR(VLOOKUP(D262,'Tabla 12'!$B$4:$E$6,3,FALSE)," ")</f>
        <v>ACEPTABLE</v>
      </c>
      <c r="J262" s="185" t="str">
        <f>IFERROR(VLOOKUP(I262,'Tabla 12'!$D$4:$E$6,2,FALSE)," ")</f>
        <v>NO ADMINISTRAR</v>
      </c>
      <c r="K262" s="3"/>
      <c r="L262" s="3"/>
      <c r="M262" s="3"/>
      <c r="N262" s="3"/>
      <c r="O262" s="3"/>
      <c r="P262" s="3"/>
      <c r="Q262" s="2"/>
      <c r="R262" s="3"/>
      <c r="S262" s="3"/>
      <c r="T262" s="3"/>
      <c r="U262" s="3"/>
      <c r="V262" s="3"/>
      <c r="W262" s="3"/>
      <c r="X262" s="3"/>
      <c r="Y262" s="3"/>
      <c r="Z262" s="3"/>
      <c r="AA262" s="3"/>
    </row>
    <row r="263" spans="1:27" ht="36.75" customHeight="1" x14ac:dyDescent="0.35">
      <c r="A263" s="120" t="str">
        <f>'Matriz Nº2 Análisis'!A263</f>
        <v>29. 2</v>
      </c>
      <c r="B263" s="132" t="str">
        <f>IF(A263&lt;1,'Matriz Nº1 Identificación'!F263,'Matriz Nº2 Análisis'!B263)</f>
        <v/>
      </c>
      <c r="C263" s="132" t="str">
        <f>IFERROR(IF(A263&lt;1,'Matriz Nº1 Identificación'!B263,'Matriz Nº2 Análisis'!E263)," ")</f>
        <v/>
      </c>
      <c r="D263" s="132" t="str">
        <f>IF(A263&lt;1,'Matriz Nº1 Identificación'!B263,'Matriz Nº2 Análisis'!I263)</f>
        <v/>
      </c>
      <c r="E263" s="149"/>
      <c r="F263" s="150"/>
      <c r="G263" s="150"/>
      <c r="H263" s="150"/>
      <c r="I263" s="184" t="str">
        <f>IFERROR(VLOOKUP(D263,'Tabla 12'!$B$4:$E$6,3,FALSE)," ")</f>
        <v xml:space="preserve"> </v>
      </c>
      <c r="J263" s="185" t="str">
        <f>IFERROR(VLOOKUP(I263,'Tabla 12'!$D$4:$E$6,2,FALSE)," ")</f>
        <v xml:space="preserve"> </v>
      </c>
      <c r="K263" s="3"/>
      <c r="L263" s="3"/>
      <c r="M263" s="3"/>
      <c r="N263" s="3"/>
      <c r="O263" s="3"/>
      <c r="P263" s="3"/>
      <c r="Q263" s="2"/>
      <c r="R263" s="3"/>
      <c r="S263" s="3"/>
      <c r="T263" s="3"/>
      <c r="U263" s="3"/>
      <c r="V263" s="3"/>
      <c r="W263" s="3"/>
      <c r="X263" s="3"/>
      <c r="Y263" s="3"/>
      <c r="Z263" s="3"/>
      <c r="AA263" s="3"/>
    </row>
    <row r="264" spans="1:27" ht="36.75" customHeight="1" x14ac:dyDescent="0.35">
      <c r="A264" s="120" t="str">
        <f>'Matriz Nº2 Análisis'!A264</f>
        <v>29. 3</v>
      </c>
      <c r="B264" s="132" t="str">
        <f>IF(A264&lt;1,'Matriz Nº1 Identificación'!F264,'Matriz Nº2 Análisis'!B264)</f>
        <v/>
      </c>
      <c r="C264" s="132" t="str">
        <f>IFERROR(IF(A264&lt;1,'Matriz Nº1 Identificación'!B264,'Matriz Nº2 Análisis'!E264)," ")</f>
        <v/>
      </c>
      <c r="D264" s="132" t="str">
        <f>IF(A264&lt;1,'Matriz Nº1 Identificación'!B264,'Matriz Nº2 Análisis'!I264)</f>
        <v/>
      </c>
      <c r="E264" s="149"/>
      <c r="F264" s="150"/>
      <c r="G264" s="150"/>
      <c r="H264" s="150"/>
      <c r="I264" s="184" t="str">
        <f>IFERROR(VLOOKUP(D264,'Tabla 12'!$B$4:$E$6,3,FALSE)," ")</f>
        <v xml:space="preserve"> </v>
      </c>
      <c r="J264" s="185" t="str">
        <f>IFERROR(VLOOKUP(I264,'Tabla 12'!$D$4:$E$6,2,FALSE)," ")</f>
        <v xml:space="preserve"> </v>
      </c>
      <c r="K264" s="3"/>
      <c r="L264" s="3"/>
      <c r="M264" s="3"/>
      <c r="N264" s="3"/>
      <c r="O264" s="3"/>
      <c r="P264" s="3"/>
      <c r="Q264" s="2"/>
      <c r="R264" s="3"/>
      <c r="S264" s="3"/>
      <c r="T264" s="3"/>
      <c r="U264" s="3"/>
      <c r="V264" s="3"/>
      <c r="W264" s="3"/>
      <c r="X264" s="3"/>
      <c r="Y264" s="3"/>
      <c r="Z264" s="3"/>
      <c r="AA264" s="3"/>
    </row>
    <row r="265" spans="1:27" ht="36.75" customHeight="1" x14ac:dyDescent="0.35">
      <c r="A265" s="120" t="str">
        <f>'Matriz Nº2 Análisis'!A265</f>
        <v>29. 4</v>
      </c>
      <c r="B265" s="132" t="str">
        <f>IF(A265&lt;1,'Matriz Nº1 Identificación'!F265,'Matriz Nº2 Análisis'!B265)</f>
        <v/>
      </c>
      <c r="C265" s="132" t="str">
        <f>IFERROR(IF(A265&lt;1,'Matriz Nº1 Identificación'!B265,'Matriz Nº2 Análisis'!E265)," ")</f>
        <v/>
      </c>
      <c r="D265" s="132" t="str">
        <f>IF(A265&lt;1,'Matriz Nº1 Identificación'!B265,'Matriz Nº2 Análisis'!I265)</f>
        <v/>
      </c>
      <c r="E265" s="149"/>
      <c r="F265" s="150"/>
      <c r="G265" s="150"/>
      <c r="H265" s="150"/>
      <c r="I265" s="184" t="str">
        <f>IFERROR(VLOOKUP(D265,'Tabla 12'!$B$4:$E$6,3,FALSE)," ")</f>
        <v xml:space="preserve"> </v>
      </c>
      <c r="J265" s="185" t="str">
        <f>IFERROR(VLOOKUP(I265,'Tabla 12'!$D$4:$E$6,2,FALSE)," ")</f>
        <v xml:space="preserve"> </v>
      </c>
      <c r="K265" s="3"/>
      <c r="L265" s="3"/>
      <c r="M265" s="3"/>
      <c r="N265" s="3"/>
      <c r="O265" s="3"/>
      <c r="P265" s="3"/>
      <c r="Q265" s="2"/>
      <c r="R265" s="3"/>
      <c r="S265" s="3"/>
      <c r="T265" s="3"/>
      <c r="U265" s="3"/>
      <c r="V265" s="3"/>
      <c r="W265" s="3"/>
      <c r="X265" s="3"/>
      <c r="Y265" s="3"/>
      <c r="Z265" s="3"/>
      <c r="AA265" s="3"/>
    </row>
    <row r="266" spans="1:27" ht="36.75" customHeight="1" x14ac:dyDescent="0.35">
      <c r="A266" s="120" t="str">
        <f>'Matriz Nº2 Análisis'!A266</f>
        <v>29. 5</v>
      </c>
      <c r="B266" s="132" t="str">
        <f>IF(A266&lt;1,'Matriz Nº1 Identificación'!F266,'Matriz Nº2 Análisis'!B266)</f>
        <v/>
      </c>
      <c r="C266" s="132" t="str">
        <f>IFERROR(IF(A266&lt;1,'Matriz Nº1 Identificación'!B266,'Matriz Nº2 Análisis'!E266)," ")</f>
        <v/>
      </c>
      <c r="D266" s="132" t="str">
        <f>IF(A266&lt;1,'Matriz Nº1 Identificación'!B266,'Matriz Nº2 Análisis'!I266)</f>
        <v/>
      </c>
      <c r="E266" s="149"/>
      <c r="F266" s="150"/>
      <c r="G266" s="150"/>
      <c r="H266" s="150"/>
      <c r="I266" s="184" t="str">
        <f>IFERROR(VLOOKUP(D266,'Tabla 12'!$B$4:$E$6,3,FALSE)," ")</f>
        <v xml:space="preserve"> </v>
      </c>
      <c r="J266" s="185" t="str">
        <f>IFERROR(VLOOKUP(I266,'Tabla 12'!$D$4:$E$6,2,FALSE)," ")</f>
        <v xml:space="preserve"> </v>
      </c>
      <c r="K266" s="3"/>
      <c r="L266" s="3"/>
      <c r="M266" s="3"/>
      <c r="N266" s="3"/>
      <c r="O266" s="3"/>
      <c r="P266" s="3"/>
      <c r="Q266" s="2"/>
      <c r="R266" s="3"/>
      <c r="S266" s="3"/>
      <c r="T266" s="3"/>
      <c r="U266" s="3"/>
      <c r="V266" s="3"/>
      <c r="W266" s="3"/>
      <c r="X266" s="3"/>
      <c r="Y266" s="3"/>
      <c r="Z266" s="3"/>
      <c r="AA266" s="3"/>
    </row>
    <row r="267" spans="1:27" ht="36.75" customHeight="1" x14ac:dyDescent="0.35">
      <c r="A267" s="120" t="str">
        <f>'Matriz Nº2 Análisis'!A267</f>
        <v>29. 6</v>
      </c>
      <c r="B267" s="132" t="str">
        <f>IF(A267&lt;1,'Matriz Nº1 Identificación'!F267,'Matriz Nº2 Análisis'!B267)</f>
        <v/>
      </c>
      <c r="C267" s="132" t="str">
        <f>IFERROR(IF(A267&lt;1,'Matriz Nº1 Identificación'!B267,'Matriz Nº2 Análisis'!E267)," ")</f>
        <v/>
      </c>
      <c r="D267" s="132" t="str">
        <f>IF(A267&lt;1,'Matriz Nº1 Identificación'!B267,'Matriz Nº2 Análisis'!I267)</f>
        <v/>
      </c>
      <c r="E267" s="149"/>
      <c r="F267" s="150"/>
      <c r="G267" s="150"/>
      <c r="H267" s="150"/>
      <c r="I267" s="184" t="str">
        <f>IFERROR(VLOOKUP(D267,'Tabla 12'!$B$4:$E$6,3,FALSE)," ")</f>
        <v xml:space="preserve"> </v>
      </c>
      <c r="J267" s="185" t="str">
        <f>IFERROR(VLOOKUP(I267,'Tabla 12'!$D$4:$E$6,2,FALSE)," ")</f>
        <v xml:space="preserve"> </v>
      </c>
      <c r="K267" s="3"/>
      <c r="L267" s="3"/>
      <c r="M267" s="3"/>
      <c r="N267" s="3"/>
      <c r="O267" s="3"/>
      <c r="P267" s="3"/>
      <c r="Q267" s="2"/>
      <c r="R267" s="3"/>
      <c r="S267" s="3"/>
      <c r="T267" s="3"/>
      <c r="U267" s="3"/>
      <c r="V267" s="3"/>
      <c r="W267" s="3"/>
      <c r="X267" s="3"/>
      <c r="Y267" s="3"/>
      <c r="Z267" s="3"/>
      <c r="AA267" s="3"/>
    </row>
    <row r="268" spans="1:27" ht="36.75" customHeight="1" thickBot="1" x14ac:dyDescent="0.4">
      <c r="A268" s="120" t="str">
        <f>'Matriz Nº2 Análisis'!A268</f>
        <v>29. 7</v>
      </c>
      <c r="B268" s="132" t="str">
        <f>IF(A268&lt;1,'Matriz Nº1 Identificación'!F268,'Matriz Nº2 Análisis'!B268)</f>
        <v/>
      </c>
      <c r="C268" s="132" t="str">
        <f>IFERROR(IF(A268&lt;1,'Matriz Nº1 Identificación'!B268,'Matriz Nº2 Análisis'!E268)," ")</f>
        <v/>
      </c>
      <c r="D268" s="132" t="str">
        <f>IF(A268&lt;1,'Matriz Nº1 Identificación'!B268,'Matriz Nº2 Análisis'!I268)</f>
        <v/>
      </c>
      <c r="E268" s="149"/>
      <c r="F268" s="150"/>
      <c r="G268" s="150"/>
      <c r="H268" s="150"/>
      <c r="I268" s="184" t="str">
        <f>IFERROR(VLOOKUP(D268,'Tabla 12'!$B$4:$E$6,3,FALSE)," ")</f>
        <v xml:space="preserve"> </v>
      </c>
      <c r="J268" s="185" t="str">
        <f>IFERROR(VLOOKUP(I268,'Tabla 12'!$D$4:$E$6,2,FALSE)," ")</f>
        <v xml:space="preserve"> </v>
      </c>
      <c r="K268" s="3"/>
      <c r="N268" s="3"/>
      <c r="O268" s="3"/>
      <c r="P268" s="3"/>
      <c r="Q268" s="2"/>
      <c r="R268" s="3"/>
      <c r="S268" s="3"/>
      <c r="T268" s="3"/>
      <c r="U268" s="3"/>
      <c r="V268" s="3"/>
      <c r="W268" s="3"/>
      <c r="X268" s="3"/>
      <c r="Y268" s="3"/>
      <c r="Z268" s="3"/>
      <c r="AA268" s="3"/>
    </row>
    <row r="269" spans="1:27" ht="39.9" customHeight="1" thickBot="1" x14ac:dyDescent="0.4">
      <c r="A269" s="181" t="str">
        <f>'Matriz Nº1 Identificación'!A269</f>
        <v xml:space="preserve">Objetivo Estratégico: </v>
      </c>
      <c r="B269" s="477" t="str">
        <f>+'Matriz Nº1 Identificación'!B269:H269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9" s="478"/>
      <c r="D269" s="478"/>
      <c r="E269" s="478"/>
      <c r="F269" s="478"/>
      <c r="G269" s="478"/>
      <c r="H269" s="478"/>
      <c r="I269" s="478"/>
      <c r="J269" s="478"/>
    </row>
    <row r="270" spans="1:27" ht="39.9" customHeight="1" x14ac:dyDescent="0.35">
      <c r="A270" s="182" t="str">
        <f>'Matriz Nº1 Identificación'!A270</f>
        <v>Objetivo táctico</v>
      </c>
      <c r="B270" s="297" t="str">
        <f>+'Matriz Nº1 Identificación'!B270:H270</f>
        <v>30. Brindar el mantenimiento optimo a los equipos de control de marcas de los funcionarios de la Institución.</v>
      </c>
      <c r="C270" s="298"/>
      <c r="D270" s="298"/>
      <c r="E270" s="298"/>
      <c r="F270" s="299"/>
      <c r="G270" s="299"/>
      <c r="H270" s="299"/>
      <c r="I270" s="299"/>
      <c r="J270" s="300"/>
      <c r="L270" s="3"/>
      <c r="M270" s="3"/>
    </row>
    <row r="271" spans="1:27" ht="36.75" customHeight="1" x14ac:dyDescent="0.35">
      <c r="A271" s="120" t="str">
        <f>'Matriz Nº2 Análisis'!A271</f>
        <v>30. 1</v>
      </c>
      <c r="B271" s="132" t="str">
        <f>IF(A271&lt;1,'Matriz Nº1 Identificación'!F271,'Matriz Nº2 Análisis'!B271)</f>
        <v>R005 Estratégico</v>
      </c>
      <c r="C271" s="132" t="str">
        <f>IFERROR(IF(A271&lt;1,'Matriz Nº1 Identificación'!B271,'Matriz Nº2 Análisis'!E271)," ")</f>
        <v>ALTO</v>
      </c>
      <c r="D271" s="132" t="str">
        <f>IF(A271&lt;1,'Matriz Nº1 Identificación'!B271,'Matriz Nº2 Análisis'!I271)</f>
        <v>BAJO</v>
      </c>
      <c r="E271" s="149" t="s">
        <v>950</v>
      </c>
      <c r="F271" s="150" t="s">
        <v>950</v>
      </c>
      <c r="G271" s="150" t="s">
        <v>1038</v>
      </c>
      <c r="H271" s="150" t="s">
        <v>1034</v>
      </c>
      <c r="I271" s="184" t="str">
        <f>IFERROR(VLOOKUP(D271,'Tabla 12'!$B$4:$E$6,3,FALSE)," ")</f>
        <v>ACEPTABLE</v>
      </c>
      <c r="J271" s="185" t="str">
        <f>IFERROR(VLOOKUP(I271,'Tabla 12'!$D$4:$E$6,2,FALSE)," ")</f>
        <v>NO ADMINISTRAR</v>
      </c>
      <c r="K271" s="3"/>
      <c r="L271" s="3"/>
      <c r="M271" s="3"/>
      <c r="N271" s="3"/>
      <c r="O271" s="3"/>
      <c r="P271" s="3"/>
      <c r="Q271" s="2"/>
      <c r="R271" s="3"/>
      <c r="S271" s="3"/>
      <c r="T271" s="3"/>
      <c r="U271" s="3"/>
      <c r="V271" s="3"/>
      <c r="W271" s="3"/>
      <c r="X271" s="3"/>
      <c r="Y271" s="3"/>
      <c r="Z271" s="3"/>
      <c r="AA271" s="3"/>
    </row>
    <row r="272" spans="1:27" ht="36.75" customHeight="1" x14ac:dyDescent="0.35">
      <c r="A272" s="120" t="str">
        <f>'Matriz Nº2 Análisis'!A272</f>
        <v>30. 2</v>
      </c>
      <c r="B272" s="132" t="str">
        <f>IF(A272&lt;1,'Matriz Nº1 Identificación'!F272,'Matriz Nº2 Análisis'!B272)</f>
        <v/>
      </c>
      <c r="C272" s="132" t="str">
        <f>IFERROR(IF(A272&lt;1,'Matriz Nº1 Identificación'!B272,'Matriz Nº2 Análisis'!E272)," ")</f>
        <v/>
      </c>
      <c r="D272" s="132" t="str">
        <f>IF(A272&lt;1,'Matriz Nº1 Identificación'!B272,'Matriz Nº2 Análisis'!I272)</f>
        <v/>
      </c>
      <c r="E272" s="149"/>
      <c r="F272" s="150"/>
      <c r="G272" s="150"/>
      <c r="H272" s="150"/>
      <c r="I272" s="184" t="str">
        <f>IFERROR(VLOOKUP(D272,'Tabla 12'!$B$4:$E$6,3,FALSE)," ")</f>
        <v xml:space="preserve"> </v>
      </c>
      <c r="J272" s="185" t="str">
        <f>IFERROR(VLOOKUP(I272,'Tabla 12'!$D$4:$E$6,2,FALSE)," ")</f>
        <v xml:space="preserve"> </v>
      </c>
      <c r="K272" s="3"/>
      <c r="L272" s="3"/>
      <c r="M272" s="3"/>
      <c r="N272" s="3"/>
      <c r="O272" s="3"/>
      <c r="P272" s="3"/>
      <c r="Q272" s="2"/>
      <c r="R272" s="3"/>
      <c r="S272" s="3"/>
      <c r="T272" s="3"/>
      <c r="U272" s="3"/>
      <c r="V272" s="3"/>
      <c r="W272" s="3"/>
      <c r="X272" s="3"/>
      <c r="Y272" s="3"/>
      <c r="Z272" s="3"/>
      <c r="AA272" s="3"/>
    </row>
    <row r="273" spans="1:27" ht="36.75" customHeight="1" x14ac:dyDescent="0.35">
      <c r="A273" s="120" t="str">
        <f>'Matriz Nº2 Análisis'!A273</f>
        <v>30. 3</v>
      </c>
      <c r="B273" s="132" t="str">
        <f>IF(A273&lt;1,'Matriz Nº1 Identificación'!F273,'Matriz Nº2 Análisis'!B273)</f>
        <v/>
      </c>
      <c r="C273" s="132" t="str">
        <f>IFERROR(IF(A273&lt;1,'Matriz Nº1 Identificación'!B273,'Matriz Nº2 Análisis'!E273)," ")</f>
        <v/>
      </c>
      <c r="D273" s="132" t="str">
        <f>IF(A273&lt;1,'Matriz Nº1 Identificación'!B273,'Matriz Nº2 Análisis'!I273)</f>
        <v/>
      </c>
      <c r="E273" s="149"/>
      <c r="F273" s="150"/>
      <c r="G273" s="150"/>
      <c r="H273" s="150"/>
      <c r="I273" s="184" t="str">
        <f>IFERROR(VLOOKUP(D273,'Tabla 12'!$B$4:$E$6,3,FALSE)," ")</f>
        <v xml:space="preserve"> </v>
      </c>
      <c r="J273" s="185" t="str">
        <f>IFERROR(VLOOKUP(I273,'Tabla 12'!$D$4:$E$6,2,FALSE)," ")</f>
        <v xml:space="preserve"> </v>
      </c>
      <c r="K273" s="3"/>
      <c r="L273" s="3"/>
      <c r="M273" s="3"/>
      <c r="N273" s="3"/>
      <c r="O273" s="3"/>
      <c r="P273" s="3"/>
      <c r="Q273" s="2"/>
      <c r="R273" s="3"/>
      <c r="S273" s="3"/>
      <c r="T273" s="3"/>
      <c r="U273" s="3"/>
      <c r="V273" s="3"/>
      <c r="W273" s="3"/>
      <c r="X273" s="3"/>
      <c r="Y273" s="3"/>
      <c r="Z273" s="3"/>
      <c r="AA273" s="3"/>
    </row>
    <row r="274" spans="1:27" ht="36.75" customHeight="1" x14ac:dyDescent="0.35">
      <c r="A274" s="120" t="str">
        <f>'Matriz Nº2 Análisis'!A274</f>
        <v>30. 4</v>
      </c>
      <c r="B274" s="132" t="str">
        <f>IF(A274&lt;1,'Matriz Nº1 Identificación'!F274,'Matriz Nº2 Análisis'!B274)</f>
        <v/>
      </c>
      <c r="C274" s="132" t="str">
        <f>IFERROR(IF(A274&lt;1,'Matriz Nº1 Identificación'!B274,'Matriz Nº2 Análisis'!E274)," ")</f>
        <v/>
      </c>
      <c r="D274" s="132" t="str">
        <f>IF(A274&lt;1,'Matriz Nº1 Identificación'!B274,'Matriz Nº2 Análisis'!I274)</f>
        <v/>
      </c>
      <c r="E274" s="149"/>
      <c r="F274" s="150"/>
      <c r="G274" s="150"/>
      <c r="H274" s="150"/>
      <c r="I274" s="184" t="str">
        <f>IFERROR(VLOOKUP(D274,'Tabla 12'!$B$4:$E$6,3,FALSE)," ")</f>
        <v xml:space="preserve"> </v>
      </c>
      <c r="J274" s="185" t="str">
        <f>IFERROR(VLOOKUP(I274,'Tabla 12'!$D$4:$E$6,2,FALSE)," ")</f>
        <v xml:space="preserve"> </v>
      </c>
      <c r="K274" s="3"/>
      <c r="L274" s="3"/>
      <c r="M274" s="3"/>
      <c r="N274" s="3"/>
      <c r="O274" s="3"/>
      <c r="P274" s="3"/>
      <c r="Q274" s="2"/>
      <c r="R274" s="3"/>
      <c r="S274" s="3"/>
      <c r="T274" s="3"/>
      <c r="U274" s="3"/>
      <c r="V274" s="3"/>
      <c r="W274" s="3"/>
      <c r="X274" s="3"/>
      <c r="Y274" s="3"/>
      <c r="Z274" s="3"/>
      <c r="AA274" s="3"/>
    </row>
    <row r="275" spans="1:27" ht="36.75" customHeight="1" x14ac:dyDescent="0.35">
      <c r="A275" s="120" t="str">
        <f>'Matriz Nº2 Análisis'!A275</f>
        <v>30. 5</v>
      </c>
      <c r="B275" s="132" t="str">
        <f>IF(A275&lt;1,'Matriz Nº1 Identificación'!F275,'Matriz Nº2 Análisis'!B275)</f>
        <v/>
      </c>
      <c r="C275" s="132" t="str">
        <f>IFERROR(IF(A275&lt;1,'Matriz Nº1 Identificación'!B275,'Matriz Nº2 Análisis'!E275)," ")</f>
        <v/>
      </c>
      <c r="D275" s="132" t="str">
        <f>IF(A275&lt;1,'Matriz Nº1 Identificación'!B275,'Matriz Nº2 Análisis'!I275)</f>
        <v/>
      </c>
      <c r="E275" s="149"/>
      <c r="F275" s="150"/>
      <c r="G275" s="150"/>
      <c r="H275" s="150"/>
      <c r="I275" s="184" t="str">
        <f>IFERROR(VLOOKUP(D275,'Tabla 12'!$B$4:$E$6,3,FALSE)," ")</f>
        <v xml:space="preserve"> </v>
      </c>
      <c r="J275" s="185" t="str">
        <f>IFERROR(VLOOKUP(I275,'Tabla 12'!$D$4:$E$6,2,FALSE)," ")</f>
        <v xml:space="preserve"> </v>
      </c>
      <c r="K275" s="3"/>
      <c r="L275" s="3"/>
      <c r="M275" s="3"/>
      <c r="N275" s="3"/>
      <c r="O275" s="3"/>
      <c r="P275" s="3"/>
      <c r="Q275" s="2"/>
      <c r="R275" s="3"/>
      <c r="S275" s="3"/>
      <c r="T275" s="3"/>
      <c r="U275" s="3"/>
      <c r="V275" s="3"/>
      <c r="W275" s="3"/>
      <c r="X275" s="3"/>
      <c r="Y275" s="3"/>
      <c r="Z275" s="3"/>
      <c r="AA275" s="3"/>
    </row>
    <row r="276" spans="1:27" ht="36.75" customHeight="1" x14ac:dyDescent="0.35">
      <c r="A276" s="120" t="str">
        <f>'Matriz Nº2 Análisis'!A276</f>
        <v>30. 6</v>
      </c>
      <c r="B276" s="132" t="str">
        <f>IF(A276&lt;1,'Matriz Nº1 Identificación'!F276,'Matriz Nº2 Análisis'!B276)</f>
        <v/>
      </c>
      <c r="C276" s="132" t="str">
        <f>IFERROR(IF(A276&lt;1,'Matriz Nº1 Identificación'!B276,'Matriz Nº2 Análisis'!E276)," ")</f>
        <v/>
      </c>
      <c r="D276" s="132" t="str">
        <f>IF(A276&lt;1,'Matriz Nº1 Identificación'!B276,'Matriz Nº2 Análisis'!I276)</f>
        <v/>
      </c>
      <c r="E276" s="149"/>
      <c r="F276" s="150"/>
      <c r="G276" s="150"/>
      <c r="H276" s="150"/>
      <c r="I276" s="184" t="str">
        <f>IFERROR(VLOOKUP(D276,'Tabla 12'!$B$4:$E$6,3,FALSE)," ")</f>
        <v xml:space="preserve"> </v>
      </c>
      <c r="J276" s="185" t="str">
        <f>IFERROR(VLOOKUP(I276,'Tabla 12'!$D$4:$E$6,2,FALSE)," ")</f>
        <v xml:space="preserve"> </v>
      </c>
      <c r="K276" s="3"/>
      <c r="L276" s="3"/>
      <c r="M276" s="3"/>
      <c r="N276" s="3"/>
      <c r="O276" s="3"/>
      <c r="P276" s="3"/>
      <c r="Q276" s="2"/>
      <c r="R276" s="3"/>
      <c r="S276" s="3"/>
      <c r="T276" s="3"/>
      <c r="U276" s="3"/>
      <c r="V276" s="3"/>
      <c r="W276" s="3"/>
      <c r="X276" s="3"/>
      <c r="Y276" s="3"/>
      <c r="Z276" s="3"/>
      <c r="AA276" s="3"/>
    </row>
    <row r="277" spans="1:27" ht="36.75" customHeight="1" thickBot="1" x14ac:dyDescent="0.4">
      <c r="A277" s="120" t="str">
        <f>'Matriz Nº2 Análisis'!A277</f>
        <v>30. 7</v>
      </c>
      <c r="B277" s="132" t="str">
        <f>IF(A277&lt;1,'Matriz Nº1 Identificación'!F277,'Matriz Nº2 Análisis'!B277)</f>
        <v/>
      </c>
      <c r="C277" s="132" t="str">
        <f>IFERROR(IF(A277&lt;1,'Matriz Nº1 Identificación'!B277,'Matriz Nº2 Análisis'!E277)," ")</f>
        <v/>
      </c>
      <c r="D277" s="132" t="str">
        <f>IF(A277&lt;1,'Matriz Nº1 Identificación'!B277,'Matriz Nº2 Análisis'!I277)</f>
        <v/>
      </c>
      <c r="E277" s="149"/>
      <c r="F277" s="150"/>
      <c r="G277" s="150"/>
      <c r="H277" s="150"/>
      <c r="I277" s="184" t="str">
        <f>IFERROR(VLOOKUP(D277,'Tabla 12'!$B$4:$E$6,3,FALSE)," ")</f>
        <v xml:space="preserve"> </v>
      </c>
      <c r="J277" s="185" t="str">
        <f>IFERROR(VLOOKUP(I277,'Tabla 12'!$D$4:$E$6,2,FALSE)," ")</f>
        <v xml:space="preserve"> </v>
      </c>
      <c r="K277" s="3"/>
      <c r="N277" s="3"/>
      <c r="O277" s="3"/>
      <c r="P277" s="3"/>
      <c r="Q277" s="2"/>
      <c r="R277" s="3"/>
      <c r="S277" s="3"/>
      <c r="T277" s="3"/>
      <c r="U277" s="3"/>
      <c r="V277" s="3"/>
      <c r="W277" s="3"/>
      <c r="X277" s="3"/>
      <c r="Y277" s="3"/>
      <c r="Z277" s="3"/>
      <c r="AA277" s="3"/>
    </row>
    <row r="278" spans="1:27" ht="39.9" customHeight="1" thickBot="1" x14ac:dyDescent="0.4">
      <c r="A278" s="181" t="str">
        <f>'Matriz Nº1 Identificación'!A278</f>
        <v xml:space="preserve">Objetivo Estratégico: </v>
      </c>
      <c r="B278" s="477" t="str">
        <f>+'Matriz Nº1 Identificación'!B278:H278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78" s="478"/>
      <c r="D278" s="478"/>
      <c r="E278" s="478"/>
      <c r="F278" s="478"/>
      <c r="G278" s="478"/>
      <c r="H278" s="478"/>
      <c r="I278" s="478"/>
      <c r="J278" s="478"/>
    </row>
    <row r="279" spans="1:27" ht="39.9" customHeight="1" x14ac:dyDescent="0.35">
      <c r="A279" s="182" t="str">
        <f>'Matriz Nº1 Identificación'!A279</f>
        <v>Objetivo táctico</v>
      </c>
      <c r="B279" s="297" t="str">
        <f>+'Matriz Nº1 Identificación'!B279:H279</f>
        <v>31. Promover y proteger la salud de los trabajadores, así como controlar los accidentes y las enfermedades ocupacionales</v>
      </c>
      <c r="C279" s="298"/>
      <c r="D279" s="298"/>
      <c r="E279" s="298"/>
      <c r="F279" s="299"/>
      <c r="G279" s="299"/>
      <c r="H279" s="299"/>
      <c r="I279" s="299"/>
      <c r="J279" s="300"/>
      <c r="L279" s="3"/>
      <c r="M279" s="3"/>
    </row>
    <row r="280" spans="1:27" ht="36.75" customHeight="1" x14ac:dyDescent="0.35">
      <c r="A280" s="120" t="str">
        <f>'Matriz Nº2 Análisis'!A280</f>
        <v>31. 1</v>
      </c>
      <c r="B280" s="132" t="str">
        <f>IF(A280&lt;1,'Matriz Nº1 Identificación'!F280,'Matriz Nº2 Análisis'!B280)</f>
        <v>R003 Operativo</v>
      </c>
      <c r="C280" s="132" t="str">
        <f>IFERROR(IF(A280&lt;1,'Matriz Nº1 Identificación'!B280,'Matriz Nº2 Análisis'!E280)," ")</f>
        <v>ALTO</v>
      </c>
      <c r="D280" s="132" t="str">
        <f>IF(A280&lt;1,'Matriz Nº1 Identificación'!B280,'Matriz Nº2 Análisis'!I280)</f>
        <v>BAJO</v>
      </c>
      <c r="E280" s="149" t="s">
        <v>951</v>
      </c>
      <c r="F280" s="150" t="s">
        <v>950</v>
      </c>
      <c r="G280" s="150" t="s">
        <v>1038</v>
      </c>
      <c r="H280" s="150" t="s">
        <v>1034</v>
      </c>
      <c r="I280" s="184" t="str">
        <f>IFERROR(VLOOKUP(D280,'Tabla 12'!$B$4:$E$6,3,FALSE)," ")</f>
        <v>ACEPTABLE</v>
      </c>
      <c r="J280" s="185" t="str">
        <f>IFERROR(VLOOKUP(I280,'Tabla 12'!$D$4:$E$6,2,FALSE)," ")</f>
        <v>NO ADMINISTRAR</v>
      </c>
      <c r="K280" s="3"/>
      <c r="L280" s="3"/>
      <c r="M280" s="3"/>
      <c r="N280" s="3"/>
      <c r="O280" s="3"/>
      <c r="P280" s="3"/>
      <c r="Q280" s="2"/>
      <c r="R280" s="3"/>
      <c r="S280" s="3"/>
      <c r="T280" s="3"/>
      <c r="U280" s="3"/>
      <c r="V280" s="3"/>
      <c r="W280" s="3"/>
      <c r="X280" s="3"/>
      <c r="Y280" s="3"/>
      <c r="Z280" s="3"/>
      <c r="AA280" s="3"/>
    </row>
    <row r="281" spans="1:27" ht="36.75" customHeight="1" x14ac:dyDescent="0.35">
      <c r="A281" s="120" t="str">
        <f>'Matriz Nº2 Análisis'!A281</f>
        <v>31. 2</v>
      </c>
      <c r="B281" s="132" t="str">
        <f>IF(A281&lt;1,'Matriz Nº1 Identificación'!F281,'Matriz Nº2 Análisis'!B281)</f>
        <v/>
      </c>
      <c r="C281" s="132" t="str">
        <f>IFERROR(IF(A281&lt;1,'Matriz Nº1 Identificación'!B281,'Matriz Nº2 Análisis'!E281)," ")</f>
        <v/>
      </c>
      <c r="D281" s="132" t="str">
        <f>IF(A281&lt;1,'Matriz Nº1 Identificación'!B281,'Matriz Nº2 Análisis'!I281)</f>
        <v/>
      </c>
      <c r="E281" s="149"/>
      <c r="F281" s="150"/>
      <c r="G281" s="150"/>
      <c r="H281" s="150"/>
      <c r="I281" s="184" t="str">
        <f>IFERROR(VLOOKUP(D281,'Tabla 12'!$B$4:$E$6,3,FALSE)," ")</f>
        <v xml:space="preserve"> </v>
      </c>
      <c r="J281" s="185" t="str">
        <f>IFERROR(VLOOKUP(I281,'Tabla 12'!$D$4:$E$6,2,FALSE)," ")</f>
        <v xml:space="preserve"> </v>
      </c>
      <c r="K281" s="3"/>
      <c r="L281" s="3"/>
      <c r="M281" s="3"/>
      <c r="N281" s="3"/>
      <c r="O281" s="3"/>
      <c r="P281" s="3"/>
      <c r="Q281" s="2"/>
      <c r="R281" s="3"/>
      <c r="S281" s="3"/>
      <c r="T281" s="3"/>
      <c r="U281" s="3"/>
      <c r="V281" s="3"/>
      <c r="W281" s="3"/>
      <c r="X281" s="3"/>
      <c r="Y281" s="3"/>
      <c r="Z281" s="3"/>
      <c r="AA281" s="3"/>
    </row>
    <row r="282" spans="1:27" ht="36.75" customHeight="1" x14ac:dyDescent="0.35">
      <c r="A282" s="120" t="str">
        <f>'Matriz Nº2 Análisis'!A282</f>
        <v>31. 3</v>
      </c>
      <c r="B282" s="132" t="str">
        <f>IF(A282&lt;1,'Matriz Nº1 Identificación'!F282,'Matriz Nº2 Análisis'!B282)</f>
        <v/>
      </c>
      <c r="C282" s="132" t="str">
        <f>IFERROR(IF(A282&lt;1,'Matriz Nº1 Identificación'!B282,'Matriz Nº2 Análisis'!E282)," ")</f>
        <v/>
      </c>
      <c r="D282" s="132" t="str">
        <f>IF(A282&lt;1,'Matriz Nº1 Identificación'!B282,'Matriz Nº2 Análisis'!I282)</f>
        <v/>
      </c>
      <c r="E282" s="149"/>
      <c r="F282" s="150"/>
      <c r="G282" s="150"/>
      <c r="H282" s="150"/>
      <c r="I282" s="184" t="str">
        <f>IFERROR(VLOOKUP(D282,'Tabla 12'!$B$4:$E$6,3,FALSE)," ")</f>
        <v xml:space="preserve"> </v>
      </c>
      <c r="J282" s="185" t="str">
        <f>IFERROR(VLOOKUP(I282,'Tabla 12'!$D$4:$E$6,2,FALSE)," ")</f>
        <v xml:space="preserve"> </v>
      </c>
      <c r="K282" s="3"/>
      <c r="L282" s="3"/>
      <c r="M282" s="3"/>
      <c r="N282" s="3"/>
      <c r="O282" s="3"/>
      <c r="P282" s="3"/>
      <c r="Q282" s="2"/>
      <c r="R282" s="3"/>
      <c r="S282" s="3"/>
      <c r="T282" s="3"/>
      <c r="U282" s="3"/>
      <c r="V282" s="3"/>
      <c r="W282" s="3"/>
      <c r="X282" s="3"/>
      <c r="Y282" s="3"/>
      <c r="Z282" s="3"/>
      <c r="AA282" s="3"/>
    </row>
    <row r="283" spans="1:27" ht="36.75" customHeight="1" x14ac:dyDescent="0.35">
      <c r="A283" s="120" t="str">
        <f>'Matriz Nº2 Análisis'!A283</f>
        <v>31. 4</v>
      </c>
      <c r="B283" s="132" t="str">
        <f>IF(A283&lt;1,'Matriz Nº1 Identificación'!F283,'Matriz Nº2 Análisis'!B283)</f>
        <v/>
      </c>
      <c r="C283" s="132" t="str">
        <f>IFERROR(IF(A283&lt;1,'Matriz Nº1 Identificación'!B283,'Matriz Nº2 Análisis'!E283)," ")</f>
        <v/>
      </c>
      <c r="D283" s="132" t="str">
        <f>IF(A283&lt;1,'Matriz Nº1 Identificación'!B283,'Matriz Nº2 Análisis'!I283)</f>
        <v/>
      </c>
      <c r="E283" s="149"/>
      <c r="F283" s="150"/>
      <c r="G283" s="150"/>
      <c r="H283" s="150"/>
      <c r="I283" s="184" t="str">
        <f>IFERROR(VLOOKUP(D283,'Tabla 12'!$B$4:$E$6,3,FALSE)," ")</f>
        <v xml:space="preserve"> </v>
      </c>
      <c r="J283" s="185" t="str">
        <f>IFERROR(VLOOKUP(I283,'Tabla 12'!$D$4:$E$6,2,FALSE)," ")</f>
        <v xml:space="preserve"> </v>
      </c>
      <c r="K283" s="3"/>
      <c r="L283" s="3"/>
      <c r="M283" s="3"/>
      <c r="N283" s="3"/>
      <c r="O283" s="3"/>
      <c r="P283" s="3"/>
      <c r="Q283" s="2"/>
      <c r="R283" s="3"/>
      <c r="S283" s="3"/>
      <c r="T283" s="3"/>
      <c r="U283" s="3"/>
      <c r="V283" s="3"/>
      <c r="W283" s="3"/>
      <c r="X283" s="3"/>
      <c r="Y283" s="3"/>
      <c r="Z283" s="3"/>
      <c r="AA283" s="3"/>
    </row>
    <row r="284" spans="1:27" ht="36.75" customHeight="1" x14ac:dyDescent="0.35">
      <c r="A284" s="120" t="str">
        <f>'Matriz Nº2 Análisis'!A284</f>
        <v>31. 5</v>
      </c>
      <c r="B284" s="132" t="str">
        <f>IF(A284&lt;1,'Matriz Nº1 Identificación'!F284,'Matriz Nº2 Análisis'!B284)</f>
        <v/>
      </c>
      <c r="C284" s="132" t="str">
        <f>IFERROR(IF(A284&lt;1,'Matriz Nº1 Identificación'!B284,'Matriz Nº2 Análisis'!E284)," ")</f>
        <v/>
      </c>
      <c r="D284" s="132" t="str">
        <f>IF(A284&lt;1,'Matriz Nº1 Identificación'!B284,'Matriz Nº2 Análisis'!I284)</f>
        <v/>
      </c>
      <c r="E284" s="149"/>
      <c r="F284" s="150"/>
      <c r="G284" s="150"/>
      <c r="H284" s="150"/>
      <c r="I284" s="184" t="str">
        <f>IFERROR(VLOOKUP(D284,'Tabla 12'!$B$4:$E$6,3,FALSE)," ")</f>
        <v xml:space="preserve"> </v>
      </c>
      <c r="J284" s="185" t="str">
        <f>IFERROR(VLOOKUP(I284,'Tabla 12'!$D$4:$E$6,2,FALSE)," ")</f>
        <v xml:space="preserve"> </v>
      </c>
      <c r="K284" s="3"/>
      <c r="L284" s="3"/>
      <c r="M284" s="3"/>
      <c r="N284" s="3"/>
      <c r="O284" s="3"/>
      <c r="P284" s="3"/>
      <c r="Q284" s="2"/>
      <c r="R284" s="3"/>
      <c r="S284" s="3"/>
      <c r="T284" s="3"/>
      <c r="U284" s="3"/>
      <c r="V284" s="3"/>
      <c r="W284" s="3"/>
      <c r="X284" s="3"/>
      <c r="Y284" s="3"/>
      <c r="Z284" s="3"/>
      <c r="AA284" s="3"/>
    </row>
    <row r="285" spans="1:27" ht="36.75" customHeight="1" x14ac:dyDescent="0.35">
      <c r="A285" s="120" t="str">
        <f>'Matriz Nº2 Análisis'!A285</f>
        <v>31. 6</v>
      </c>
      <c r="B285" s="132" t="str">
        <f>IF(A285&lt;1,'Matriz Nº1 Identificación'!F285,'Matriz Nº2 Análisis'!B285)</f>
        <v/>
      </c>
      <c r="C285" s="132" t="str">
        <f>IFERROR(IF(A285&lt;1,'Matriz Nº1 Identificación'!B285,'Matriz Nº2 Análisis'!E285)," ")</f>
        <v/>
      </c>
      <c r="D285" s="132" t="str">
        <f>IF(A285&lt;1,'Matriz Nº1 Identificación'!B285,'Matriz Nº2 Análisis'!I285)</f>
        <v/>
      </c>
      <c r="E285" s="149"/>
      <c r="F285" s="150"/>
      <c r="G285" s="150"/>
      <c r="H285" s="150"/>
      <c r="I285" s="184" t="str">
        <f>IFERROR(VLOOKUP(D285,'Tabla 12'!$B$4:$E$6,3,FALSE)," ")</f>
        <v xml:space="preserve"> </v>
      </c>
      <c r="J285" s="185" t="str">
        <f>IFERROR(VLOOKUP(I285,'Tabla 12'!$D$4:$E$6,2,FALSE)," ")</f>
        <v xml:space="preserve"> </v>
      </c>
      <c r="K285" s="3"/>
      <c r="L285" s="3"/>
      <c r="M285" s="3"/>
      <c r="N285" s="3"/>
      <c r="O285" s="3"/>
      <c r="P285" s="3"/>
      <c r="Q285" s="2"/>
      <c r="R285" s="3"/>
      <c r="S285" s="3"/>
      <c r="T285" s="3"/>
      <c r="U285" s="3"/>
      <c r="V285" s="3"/>
      <c r="W285" s="3"/>
      <c r="X285" s="3"/>
      <c r="Y285" s="3"/>
      <c r="Z285" s="3"/>
      <c r="AA285" s="3"/>
    </row>
    <row r="286" spans="1:27" ht="36.75" customHeight="1" thickBot="1" x14ac:dyDescent="0.4">
      <c r="A286" s="120" t="str">
        <f>'Matriz Nº2 Análisis'!A286</f>
        <v>31. 7</v>
      </c>
      <c r="B286" s="132" t="str">
        <f>IF(A286&lt;1,'Matriz Nº1 Identificación'!F286,'Matriz Nº2 Análisis'!B286)</f>
        <v/>
      </c>
      <c r="C286" s="132" t="str">
        <f>IFERROR(IF(A286&lt;1,'Matriz Nº1 Identificación'!B286,'Matriz Nº2 Análisis'!E286)," ")</f>
        <v/>
      </c>
      <c r="D286" s="132" t="str">
        <f>IF(A286&lt;1,'Matriz Nº1 Identificación'!B286,'Matriz Nº2 Análisis'!I286)</f>
        <v/>
      </c>
      <c r="E286" s="149"/>
      <c r="F286" s="150"/>
      <c r="G286" s="150"/>
      <c r="H286" s="150"/>
      <c r="I286" s="184" t="str">
        <f>IFERROR(VLOOKUP(D286,'Tabla 12'!$B$4:$E$6,3,FALSE)," ")</f>
        <v xml:space="preserve"> </v>
      </c>
      <c r="J286" s="185" t="str">
        <f>IFERROR(VLOOKUP(I286,'Tabla 12'!$D$4:$E$6,2,FALSE)," ")</f>
        <v xml:space="preserve"> </v>
      </c>
      <c r="K286" s="3"/>
      <c r="N286" s="3"/>
      <c r="O286" s="3"/>
      <c r="P286" s="3"/>
      <c r="Q286" s="2"/>
      <c r="R286" s="3"/>
      <c r="S286" s="3"/>
      <c r="T286" s="3"/>
      <c r="U286" s="3"/>
      <c r="V286" s="3"/>
      <c r="W286" s="3"/>
      <c r="X286" s="3"/>
      <c r="Y286" s="3"/>
      <c r="Z286" s="3"/>
      <c r="AA286" s="3"/>
    </row>
    <row r="287" spans="1:27" ht="39.9" customHeight="1" thickBot="1" x14ac:dyDescent="0.4">
      <c r="A287" s="181" t="str">
        <f>'Matriz Nº1 Identificación'!A287</f>
        <v xml:space="preserve">Objetivo Estratégico: </v>
      </c>
      <c r="B287" s="477">
        <f>+'Matriz Nº1 Identificación'!B287:H287</f>
        <v>0</v>
      </c>
      <c r="C287" s="478"/>
      <c r="D287" s="478"/>
      <c r="E287" s="478"/>
      <c r="F287" s="478"/>
      <c r="G287" s="478"/>
      <c r="H287" s="478"/>
      <c r="I287" s="478"/>
      <c r="J287" s="478"/>
    </row>
    <row r="288" spans="1:27" ht="39.9" customHeight="1" x14ac:dyDescent="0.35">
      <c r="A288" s="182" t="str">
        <f>'Matriz Nº1 Identificación'!A288</f>
        <v>Objetivo táctico</v>
      </c>
      <c r="B288" s="297" t="str">
        <f>+'Matriz Nº1 Identificación'!B288:H288</f>
        <v xml:space="preserve">32. </v>
      </c>
      <c r="C288" s="298"/>
      <c r="D288" s="298"/>
      <c r="E288" s="298"/>
      <c r="F288" s="299"/>
      <c r="G288" s="299"/>
      <c r="H288" s="299"/>
      <c r="I288" s="299"/>
      <c r="J288" s="300"/>
      <c r="L288" s="3"/>
      <c r="M288" s="3"/>
    </row>
    <row r="289" spans="1:27" ht="36.75" customHeight="1" x14ac:dyDescent="0.35">
      <c r="A289" s="120" t="str">
        <f>'Matriz Nº2 Análisis'!A289</f>
        <v>32. 1</v>
      </c>
      <c r="B289" s="132" t="str">
        <f>IF(A289&lt;1,'Matriz Nº1 Identificación'!F289,'Matriz Nº2 Análisis'!B289)</f>
        <v/>
      </c>
      <c r="C289" s="132" t="str">
        <f>IFERROR(IF(A289&lt;1,'Matriz Nº1 Identificación'!B289,'Matriz Nº2 Análisis'!E289)," ")</f>
        <v/>
      </c>
      <c r="D289" s="132" t="str">
        <f>IF(A289&lt;1,'Matriz Nº1 Identificación'!B289,'Matriz Nº2 Análisis'!I289)</f>
        <v/>
      </c>
      <c r="E289" s="149"/>
      <c r="F289" s="150"/>
      <c r="G289" s="150"/>
      <c r="H289" s="150"/>
      <c r="I289" s="184" t="str">
        <f>IFERROR(VLOOKUP(D289,'Tabla 12'!$B$4:$E$6,3,FALSE)," ")</f>
        <v xml:space="preserve"> </v>
      </c>
      <c r="J289" s="185" t="str">
        <f>IFERROR(VLOOKUP(I289,'Tabla 12'!$D$4:$E$6,2,FALSE)," ")</f>
        <v xml:space="preserve"> </v>
      </c>
      <c r="K289" s="3"/>
      <c r="L289" s="3"/>
      <c r="M289" s="3"/>
      <c r="N289" s="3"/>
      <c r="O289" s="3"/>
      <c r="P289" s="3"/>
      <c r="Q289" s="2"/>
      <c r="R289" s="3"/>
      <c r="S289" s="3"/>
      <c r="T289" s="3"/>
      <c r="U289" s="3"/>
      <c r="V289" s="3"/>
      <c r="W289" s="3"/>
      <c r="X289" s="3"/>
      <c r="Y289" s="3"/>
      <c r="Z289" s="3"/>
      <c r="AA289" s="3"/>
    </row>
    <row r="290" spans="1:27" ht="36.75" customHeight="1" x14ac:dyDescent="0.35">
      <c r="A290" s="120" t="str">
        <f>'Matriz Nº2 Análisis'!A290</f>
        <v>32. 2</v>
      </c>
      <c r="B290" s="132" t="str">
        <f>IF(A290&lt;1,'Matriz Nº1 Identificación'!F290,'Matriz Nº2 Análisis'!B290)</f>
        <v/>
      </c>
      <c r="C290" s="132" t="str">
        <f>IFERROR(IF(A290&lt;1,'Matriz Nº1 Identificación'!B290,'Matriz Nº2 Análisis'!E290)," ")</f>
        <v/>
      </c>
      <c r="D290" s="132" t="str">
        <f>IF(A290&lt;1,'Matriz Nº1 Identificación'!B290,'Matriz Nº2 Análisis'!I290)</f>
        <v/>
      </c>
      <c r="E290" s="149"/>
      <c r="F290" s="150"/>
      <c r="G290" s="150"/>
      <c r="H290" s="150"/>
      <c r="I290" s="184" t="str">
        <f>IFERROR(VLOOKUP(D290,'Tabla 12'!$B$4:$E$6,3,FALSE)," ")</f>
        <v xml:space="preserve"> </v>
      </c>
      <c r="J290" s="185" t="str">
        <f>IFERROR(VLOOKUP(I290,'Tabla 12'!$D$4:$E$6,2,FALSE)," ")</f>
        <v xml:space="preserve"> </v>
      </c>
      <c r="K290" s="3"/>
      <c r="L290" s="3"/>
      <c r="M290" s="3"/>
      <c r="N290" s="3"/>
      <c r="O290" s="3"/>
      <c r="P290" s="3"/>
      <c r="Q290" s="2"/>
      <c r="R290" s="3"/>
      <c r="S290" s="3"/>
      <c r="T290" s="3"/>
      <c r="U290" s="3"/>
      <c r="V290" s="3"/>
      <c r="W290" s="3"/>
      <c r="X290" s="3"/>
      <c r="Y290" s="3"/>
      <c r="Z290" s="3"/>
      <c r="AA290" s="3"/>
    </row>
    <row r="291" spans="1:27" ht="36.75" customHeight="1" x14ac:dyDescent="0.35">
      <c r="A291" s="120" t="str">
        <f>'Matriz Nº2 Análisis'!A291</f>
        <v>32. 3</v>
      </c>
      <c r="B291" s="132" t="str">
        <f>IF(A291&lt;1,'Matriz Nº1 Identificación'!F291,'Matriz Nº2 Análisis'!B291)</f>
        <v/>
      </c>
      <c r="C291" s="132" t="str">
        <f>IFERROR(IF(A291&lt;1,'Matriz Nº1 Identificación'!B291,'Matriz Nº2 Análisis'!E291)," ")</f>
        <v/>
      </c>
      <c r="D291" s="132" t="str">
        <f>IF(A291&lt;1,'Matriz Nº1 Identificación'!B291,'Matriz Nº2 Análisis'!I291)</f>
        <v/>
      </c>
      <c r="E291" s="149"/>
      <c r="F291" s="150"/>
      <c r="G291" s="150"/>
      <c r="H291" s="150"/>
      <c r="I291" s="184" t="str">
        <f>IFERROR(VLOOKUP(D291,'Tabla 12'!$B$4:$E$6,3,FALSE)," ")</f>
        <v xml:space="preserve"> </v>
      </c>
      <c r="J291" s="185" t="str">
        <f>IFERROR(VLOOKUP(I291,'Tabla 12'!$D$4:$E$6,2,FALSE)," ")</f>
        <v xml:space="preserve"> </v>
      </c>
      <c r="K291" s="3"/>
      <c r="L291" s="3"/>
      <c r="M291" s="3"/>
      <c r="N291" s="3"/>
      <c r="O291" s="3"/>
      <c r="P291" s="3"/>
      <c r="Q291" s="2"/>
      <c r="R291" s="3"/>
      <c r="S291" s="3"/>
      <c r="T291" s="3"/>
      <c r="U291" s="3"/>
      <c r="V291" s="3"/>
      <c r="W291" s="3"/>
      <c r="X291" s="3"/>
      <c r="Y291" s="3"/>
      <c r="Z291" s="3"/>
      <c r="AA291" s="3"/>
    </row>
    <row r="292" spans="1:27" ht="36.75" customHeight="1" x14ac:dyDescent="0.35">
      <c r="A292" s="120" t="str">
        <f>'Matriz Nº2 Análisis'!A292</f>
        <v>32. 4</v>
      </c>
      <c r="B292" s="132" t="str">
        <f>IF(A292&lt;1,'Matriz Nº1 Identificación'!F292,'Matriz Nº2 Análisis'!B292)</f>
        <v/>
      </c>
      <c r="C292" s="132" t="str">
        <f>IFERROR(IF(A292&lt;1,'Matriz Nº1 Identificación'!B292,'Matriz Nº2 Análisis'!E292)," ")</f>
        <v/>
      </c>
      <c r="D292" s="132" t="str">
        <f>IF(A292&lt;1,'Matriz Nº1 Identificación'!B292,'Matriz Nº2 Análisis'!I292)</f>
        <v/>
      </c>
      <c r="E292" s="149"/>
      <c r="F292" s="150"/>
      <c r="G292" s="150"/>
      <c r="H292" s="150"/>
      <c r="I292" s="184" t="str">
        <f>IFERROR(VLOOKUP(D292,'Tabla 12'!$B$4:$E$6,3,FALSE)," ")</f>
        <v xml:space="preserve"> </v>
      </c>
      <c r="J292" s="185" t="str">
        <f>IFERROR(VLOOKUP(I292,'Tabla 12'!$D$4:$E$6,2,FALSE)," ")</f>
        <v xml:space="preserve"> </v>
      </c>
      <c r="K292" s="3"/>
      <c r="L292" s="3"/>
      <c r="M292" s="3"/>
      <c r="N292" s="3"/>
      <c r="O292" s="3"/>
      <c r="P292" s="3"/>
      <c r="Q292" s="2"/>
      <c r="R292" s="3"/>
      <c r="S292" s="3"/>
      <c r="T292" s="3"/>
      <c r="U292" s="3"/>
      <c r="V292" s="3"/>
      <c r="W292" s="3"/>
      <c r="X292" s="3"/>
      <c r="Y292" s="3"/>
      <c r="Z292" s="3"/>
      <c r="AA292" s="3"/>
    </row>
    <row r="293" spans="1:27" ht="36.75" customHeight="1" x14ac:dyDescent="0.35">
      <c r="A293" s="120" t="str">
        <f>'Matriz Nº2 Análisis'!A293</f>
        <v>32. 5</v>
      </c>
      <c r="B293" s="132" t="str">
        <f>IF(A293&lt;1,'Matriz Nº1 Identificación'!F293,'Matriz Nº2 Análisis'!B293)</f>
        <v/>
      </c>
      <c r="C293" s="132" t="str">
        <f>IFERROR(IF(A293&lt;1,'Matriz Nº1 Identificación'!B293,'Matriz Nº2 Análisis'!E293)," ")</f>
        <v/>
      </c>
      <c r="D293" s="132" t="str">
        <f>IF(A293&lt;1,'Matriz Nº1 Identificación'!B293,'Matriz Nº2 Análisis'!I293)</f>
        <v/>
      </c>
      <c r="E293" s="149"/>
      <c r="F293" s="150"/>
      <c r="G293" s="150"/>
      <c r="H293" s="150"/>
      <c r="I293" s="184" t="str">
        <f>IFERROR(VLOOKUP(D293,'Tabla 12'!$B$4:$E$6,3,FALSE)," ")</f>
        <v xml:space="preserve"> </v>
      </c>
      <c r="J293" s="185" t="str">
        <f>IFERROR(VLOOKUP(I293,'Tabla 12'!$D$4:$E$6,2,FALSE)," ")</f>
        <v xml:space="preserve"> </v>
      </c>
      <c r="K293" s="3"/>
      <c r="L293" s="3"/>
      <c r="M293" s="3"/>
      <c r="N293" s="3"/>
      <c r="O293" s="3"/>
      <c r="P293" s="3"/>
      <c r="Q293" s="2"/>
      <c r="R293" s="3"/>
      <c r="S293" s="3"/>
      <c r="T293" s="3"/>
      <c r="U293" s="3"/>
      <c r="V293" s="3"/>
      <c r="W293" s="3"/>
      <c r="X293" s="3"/>
      <c r="Y293" s="3"/>
      <c r="Z293" s="3"/>
      <c r="AA293" s="3"/>
    </row>
    <row r="294" spans="1:27" ht="36.75" customHeight="1" x14ac:dyDescent="0.35">
      <c r="A294" s="120" t="str">
        <f>'Matriz Nº2 Análisis'!A294</f>
        <v>32. 6</v>
      </c>
      <c r="B294" s="132" t="str">
        <f>IF(A294&lt;1,'Matriz Nº1 Identificación'!F294,'Matriz Nº2 Análisis'!B294)</f>
        <v/>
      </c>
      <c r="C294" s="132" t="str">
        <f>IFERROR(IF(A294&lt;1,'Matriz Nº1 Identificación'!B294,'Matriz Nº2 Análisis'!E294)," ")</f>
        <v/>
      </c>
      <c r="D294" s="132" t="str">
        <f>IF(A294&lt;1,'Matriz Nº1 Identificación'!B294,'Matriz Nº2 Análisis'!I294)</f>
        <v/>
      </c>
      <c r="E294" s="149"/>
      <c r="F294" s="150"/>
      <c r="G294" s="150"/>
      <c r="H294" s="150"/>
      <c r="I294" s="184" t="str">
        <f>IFERROR(VLOOKUP(D294,'Tabla 12'!$B$4:$E$6,3,FALSE)," ")</f>
        <v xml:space="preserve"> </v>
      </c>
      <c r="J294" s="185" t="str">
        <f>IFERROR(VLOOKUP(I294,'Tabla 12'!$D$4:$E$6,2,FALSE)," ")</f>
        <v xml:space="preserve"> </v>
      </c>
      <c r="K294" s="3"/>
      <c r="L294" s="3"/>
      <c r="M294" s="3"/>
      <c r="N294" s="3"/>
      <c r="O294" s="3"/>
      <c r="P294" s="3"/>
      <c r="Q294" s="2"/>
      <c r="R294" s="3"/>
      <c r="S294" s="3"/>
      <c r="T294" s="3"/>
      <c r="U294" s="3"/>
      <c r="V294" s="3"/>
      <c r="W294" s="3"/>
      <c r="X294" s="3"/>
      <c r="Y294" s="3"/>
      <c r="Z294" s="3"/>
      <c r="AA294" s="3"/>
    </row>
    <row r="295" spans="1:27" ht="36.75" customHeight="1" thickBot="1" x14ac:dyDescent="0.4">
      <c r="A295" s="120" t="str">
        <f>'Matriz Nº2 Análisis'!A295</f>
        <v>32. 7</v>
      </c>
      <c r="B295" s="132" t="str">
        <f>IF(A295&lt;1,'Matriz Nº1 Identificación'!F295,'Matriz Nº2 Análisis'!B295)</f>
        <v/>
      </c>
      <c r="C295" s="132" t="str">
        <f>IFERROR(IF(A295&lt;1,'Matriz Nº1 Identificación'!B295,'Matriz Nº2 Análisis'!E295)," ")</f>
        <v/>
      </c>
      <c r="D295" s="132" t="str">
        <f>IF(A295&lt;1,'Matriz Nº1 Identificación'!B295,'Matriz Nº2 Análisis'!I295)</f>
        <v/>
      </c>
      <c r="E295" s="149"/>
      <c r="F295" s="150"/>
      <c r="G295" s="150"/>
      <c r="H295" s="150"/>
      <c r="I295" s="184" t="str">
        <f>IFERROR(VLOOKUP(D295,'Tabla 12'!$B$4:$E$6,3,FALSE)," ")</f>
        <v xml:space="preserve"> </v>
      </c>
      <c r="J295" s="185" t="str">
        <f>IFERROR(VLOOKUP(I295,'Tabla 12'!$D$4:$E$6,2,FALSE)," ")</f>
        <v xml:space="preserve"> </v>
      </c>
      <c r="K295" s="3"/>
      <c r="N295" s="3"/>
      <c r="O295" s="3"/>
      <c r="P295" s="3"/>
      <c r="Q295" s="2"/>
      <c r="R295" s="3"/>
      <c r="S295" s="3"/>
      <c r="T295" s="3"/>
      <c r="U295" s="3"/>
      <c r="V295" s="3"/>
      <c r="W295" s="3"/>
      <c r="X295" s="3"/>
      <c r="Y295" s="3"/>
      <c r="Z295" s="3"/>
      <c r="AA295" s="3"/>
    </row>
    <row r="296" spans="1:27" ht="39.9" customHeight="1" thickBot="1" x14ac:dyDescent="0.4">
      <c r="A296" s="181" t="str">
        <f>'Matriz Nº1 Identificación'!A296</f>
        <v xml:space="preserve">Objetivo Estratégico: </v>
      </c>
      <c r="B296" s="477">
        <f>+'Matriz Nº1 Identificación'!B296:H296</f>
        <v>0</v>
      </c>
      <c r="C296" s="478"/>
      <c r="D296" s="478"/>
      <c r="E296" s="478"/>
      <c r="F296" s="478"/>
      <c r="G296" s="478"/>
      <c r="H296" s="478"/>
      <c r="I296" s="478"/>
      <c r="J296" s="478"/>
    </row>
    <row r="297" spans="1:27" ht="39.9" customHeight="1" x14ac:dyDescent="0.35">
      <c r="A297" s="182" t="str">
        <f>'Matriz Nº1 Identificación'!A297</f>
        <v>Objetivo táctico</v>
      </c>
      <c r="B297" s="297" t="str">
        <f>+'Matriz Nº1 Identificación'!B297:H297</f>
        <v xml:space="preserve">33. </v>
      </c>
      <c r="C297" s="298"/>
      <c r="D297" s="298"/>
      <c r="E297" s="298"/>
      <c r="F297" s="299"/>
      <c r="G297" s="299"/>
      <c r="H297" s="299"/>
      <c r="I297" s="299"/>
      <c r="J297" s="300"/>
      <c r="L297" s="3"/>
      <c r="M297" s="3"/>
    </row>
    <row r="298" spans="1:27" ht="36.75" customHeight="1" x14ac:dyDescent="0.35">
      <c r="A298" s="120" t="str">
        <f>'Matriz Nº2 Análisis'!A298</f>
        <v>33. 1</v>
      </c>
      <c r="B298" s="132" t="str">
        <f>IF(A298&lt;1,'Matriz Nº1 Identificación'!F298,'Matriz Nº2 Análisis'!B298)</f>
        <v/>
      </c>
      <c r="C298" s="132" t="str">
        <f>IFERROR(IF(A298&lt;1,'Matriz Nº1 Identificación'!B298,'Matriz Nº2 Análisis'!E298)," ")</f>
        <v/>
      </c>
      <c r="D298" s="132" t="str">
        <f>IF(A298&lt;1,'Matriz Nº1 Identificación'!B298,'Matriz Nº2 Análisis'!I298)</f>
        <v/>
      </c>
      <c r="E298" s="149"/>
      <c r="F298" s="150"/>
      <c r="G298" s="150"/>
      <c r="H298" s="150"/>
      <c r="I298" s="184" t="str">
        <f>IFERROR(VLOOKUP(D298,'Tabla 12'!$B$4:$E$6,3,FALSE)," ")</f>
        <v xml:space="preserve"> </v>
      </c>
      <c r="J298" s="185" t="str">
        <f>IFERROR(VLOOKUP(I298,'Tabla 12'!$D$4:$E$6,2,FALSE)," ")</f>
        <v xml:space="preserve"> </v>
      </c>
      <c r="K298" s="3"/>
      <c r="L298" s="3"/>
      <c r="M298" s="3"/>
      <c r="N298" s="3"/>
      <c r="O298" s="3"/>
      <c r="P298" s="3"/>
      <c r="Q298" s="2"/>
      <c r="R298" s="3"/>
      <c r="S298" s="3"/>
      <c r="T298" s="3"/>
      <c r="U298" s="3"/>
      <c r="V298" s="3"/>
      <c r="W298" s="3"/>
      <c r="X298" s="3"/>
      <c r="Y298" s="3"/>
      <c r="Z298" s="3"/>
      <c r="AA298" s="3"/>
    </row>
    <row r="299" spans="1:27" ht="36.75" customHeight="1" x14ac:dyDescent="0.35">
      <c r="A299" s="120" t="str">
        <f>'Matriz Nº2 Análisis'!A299</f>
        <v>33. 2</v>
      </c>
      <c r="B299" s="132" t="str">
        <f>IF(A299&lt;1,'Matriz Nº1 Identificación'!F299,'Matriz Nº2 Análisis'!B299)</f>
        <v/>
      </c>
      <c r="C299" s="132" t="str">
        <f>IFERROR(IF(A299&lt;1,'Matriz Nº1 Identificación'!B299,'Matriz Nº2 Análisis'!E299)," ")</f>
        <v/>
      </c>
      <c r="D299" s="132" t="str">
        <f>IF(A299&lt;1,'Matriz Nº1 Identificación'!B299,'Matriz Nº2 Análisis'!I299)</f>
        <v/>
      </c>
      <c r="E299" s="149"/>
      <c r="F299" s="150"/>
      <c r="G299" s="150"/>
      <c r="H299" s="150"/>
      <c r="I299" s="184" t="str">
        <f>IFERROR(VLOOKUP(D299,'Tabla 12'!$B$4:$E$6,3,FALSE)," ")</f>
        <v xml:space="preserve"> </v>
      </c>
      <c r="J299" s="185" t="str">
        <f>IFERROR(VLOOKUP(I299,'Tabla 12'!$D$4:$E$6,2,FALSE)," ")</f>
        <v xml:space="preserve"> </v>
      </c>
      <c r="K299" s="3"/>
      <c r="L299" s="3"/>
      <c r="M299" s="3"/>
      <c r="N299" s="3"/>
      <c r="O299" s="3"/>
      <c r="P299" s="3"/>
      <c r="Q299" s="2"/>
      <c r="R299" s="3"/>
      <c r="S299" s="3"/>
      <c r="T299" s="3"/>
      <c r="U299" s="3"/>
      <c r="V299" s="3"/>
      <c r="W299" s="3"/>
      <c r="X299" s="3"/>
      <c r="Y299" s="3"/>
      <c r="Z299" s="3"/>
      <c r="AA299" s="3"/>
    </row>
    <row r="300" spans="1:27" ht="36.75" customHeight="1" x14ac:dyDescent="0.35">
      <c r="A300" s="120" t="str">
        <f>'Matriz Nº2 Análisis'!A300</f>
        <v>33. 3</v>
      </c>
      <c r="B300" s="132" t="str">
        <f>IF(A300&lt;1,'Matriz Nº1 Identificación'!F300,'Matriz Nº2 Análisis'!B300)</f>
        <v/>
      </c>
      <c r="C300" s="132" t="str">
        <f>IFERROR(IF(A300&lt;1,'Matriz Nº1 Identificación'!B300,'Matriz Nº2 Análisis'!E300)," ")</f>
        <v/>
      </c>
      <c r="D300" s="132" t="str">
        <f>IF(A300&lt;1,'Matriz Nº1 Identificación'!B300,'Matriz Nº2 Análisis'!I300)</f>
        <v/>
      </c>
      <c r="E300" s="149"/>
      <c r="F300" s="150"/>
      <c r="G300" s="150"/>
      <c r="H300" s="150"/>
      <c r="I300" s="184" t="str">
        <f>IFERROR(VLOOKUP(D300,'Tabla 12'!$B$4:$E$6,3,FALSE)," ")</f>
        <v xml:space="preserve"> </v>
      </c>
      <c r="J300" s="185" t="str">
        <f>IFERROR(VLOOKUP(I300,'Tabla 12'!$D$4:$E$6,2,FALSE)," ")</f>
        <v xml:space="preserve"> </v>
      </c>
      <c r="K300" s="3"/>
      <c r="L300" s="3"/>
      <c r="M300" s="3"/>
      <c r="N300" s="3"/>
      <c r="O300" s="3"/>
      <c r="P300" s="3"/>
      <c r="Q300" s="2"/>
      <c r="R300" s="3"/>
      <c r="S300" s="3"/>
      <c r="T300" s="3"/>
      <c r="U300" s="3"/>
      <c r="V300" s="3"/>
      <c r="W300" s="3"/>
      <c r="X300" s="3"/>
      <c r="Y300" s="3"/>
      <c r="Z300" s="3"/>
      <c r="AA300" s="3"/>
    </row>
    <row r="301" spans="1:27" ht="36.75" customHeight="1" x14ac:dyDescent="0.35">
      <c r="A301" s="120" t="str">
        <f>'Matriz Nº2 Análisis'!A301</f>
        <v>33. 4</v>
      </c>
      <c r="B301" s="132" t="str">
        <f>IF(A301&lt;1,'Matriz Nº1 Identificación'!F301,'Matriz Nº2 Análisis'!B301)</f>
        <v/>
      </c>
      <c r="C301" s="132" t="str">
        <f>IFERROR(IF(A301&lt;1,'Matriz Nº1 Identificación'!B301,'Matriz Nº2 Análisis'!E301)," ")</f>
        <v/>
      </c>
      <c r="D301" s="132" t="str">
        <f>IF(A301&lt;1,'Matriz Nº1 Identificación'!B301,'Matriz Nº2 Análisis'!I301)</f>
        <v/>
      </c>
      <c r="E301" s="149"/>
      <c r="F301" s="150"/>
      <c r="G301" s="150"/>
      <c r="H301" s="150"/>
      <c r="I301" s="184" t="str">
        <f>IFERROR(VLOOKUP(D301,'Tabla 12'!$B$4:$E$6,3,FALSE)," ")</f>
        <v xml:space="preserve"> </v>
      </c>
      <c r="J301" s="185" t="str">
        <f>IFERROR(VLOOKUP(I301,'Tabla 12'!$D$4:$E$6,2,FALSE)," ")</f>
        <v xml:space="preserve"> </v>
      </c>
      <c r="K301" s="3"/>
      <c r="L301" s="3"/>
      <c r="M301" s="3"/>
      <c r="N301" s="3"/>
      <c r="O301" s="3"/>
      <c r="P301" s="3"/>
      <c r="Q301" s="2"/>
      <c r="R301" s="3"/>
      <c r="S301" s="3"/>
      <c r="T301" s="3"/>
      <c r="U301" s="3"/>
      <c r="V301" s="3"/>
      <c r="W301" s="3"/>
      <c r="X301" s="3"/>
      <c r="Y301" s="3"/>
      <c r="Z301" s="3"/>
      <c r="AA301" s="3"/>
    </row>
    <row r="302" spans="1:27" ht="36.75" customHeight="1" x14ac:dyDescent="0.35">
      <c r="A302" s="120" t="str">
        <f>'Matriz Nº2 Análisis'!A302</f>
        <v>33. 5</v>
      </c>
      <c r="B302" s="132" t="str">
        <f>IF(A302&lt;1,'Matriz Nº1 Identificación'!F302,'Matriz Nº2 Análisis'!B302)</f>
        <v/>
      </c>
      <c r="C302" s="132" t="str">
        <f>IFERROR(IF(A302&lt;1,'Matriz Nº1 Identificación'!B302,'Matriz Nº2 Análisis'!E302)," ")</f>
        <v/>
      </c>
      <c r="D302" s="132" t="str">
        <f>IF(A302&lt;1,'Matriz Nº1 Identificación'!B302,'Matriz Nº2 Análisis'!I302)</f>
        <v/>
      </c>
      <c r="E302" s="149"/>
      <c r="F302" s="150"/>
      <c r="G302" s="150"/>
      <c r="H302" s="150"/>
      <c r="I302" s="184" t="str">
        <f>IFERROR(VLOOKUP(D302,'Tabla 12'!$B$4:$E$6,3,FALSE)," ")</f>
        <v xml:space="preserve"> </v>
      </c>
      <c r="J302" s="185" t="str">
        <f>IFERROR(VLOOKUP(I302,'Tabla 12'!$D$4:$E$6,2,FALSE)," ")</f>
        <v xml:space="preserve"> </v>
      </c>
      <c r="K302" s="3"/>
      <c r="L302" s="3"/>
      <c r="M302" s="3"/>
      <c r="N302" s="3"/>
      <c r="O302" s="3"/>
      <c r="P302" s="3"/>
      <c r="Q302" s="2"/>
      <c r="R302" s="3"/>
      <c r="S302" s="3"/>
      <c r="T302" s="3"/>
      <c r="U302" s="3"/>
      <c r="V302" s="3"/>
      <c r="W302" s="3"/>
      <c r="X302" s="3"/>
      <c r="Y302" s="3"/>
      <c r="Z302" s="3"/>
      <c r="AA302" s="3"/>
    </row>
    <row r="303" spans="1:27" ht="36.75" customHeight="1" x14ac:dyDescent="0.35">
      <c r="A303" s="120" t="str">
        <f>'Matriz Nº2 Análisis'!A303</f>
        <v>33. 6</v>
      </c>
      <c r="B303" s="132" t="str">
        <f>IF(A303&lt;1,'Matriz Nº1 Identificación'!F303,'Matriz Nº2 Análisis'!B303)</f>
        <v/>
      </c>
      <c r="C303" s="132" t="str">
        <f>IFERROR(IF(A303&lt;1,'Matriz Nº1 Identificación'!B303,'Matriz Nº2 Análisis'!E303)," ")</f>
        <v/>
      </c>
      <c r="D303" s="132" t="str">
        <f>IF(A303&lt;1,'Matriz Nº1 Identificación'!B303,'Matriz Nº2 Análisis'!I303)</f>
        <v/>
      </c>
      <c r="E303" s="149"/>
      <c r="F303" s="150"/>
      <c r="G303" s="150"/>
      <c r="H303" s="150"/>
      <c r="I303" s="184" t="str">
        <f>IFERROR(VLOOKUP(D303,'Tabla 12'!$B$4:$E$6,3,FALSE)," ")</f>
        <v xml:space="preserve"> </v>
      </c>
      <c r="J303" s="185" t="str">
        <f>IFERROR(VLOOKUP(I303,'Tabla 12'!$D$4:$E$6,2,FALSE)," ")</f>
        <v xml:space="preserve"> </v>
      </c>
      <c r="K303" s="3"/>
      <c r="L303" s="3"/>
      <c r="M303" s="3"/>
      <c r="N303" s="3"/>
      <c r="O303" s="3"/>
      <c r="P303" s="3"/>
      <c r="Q303" s="2"/>
      <c r="R303" s="3"/>
      <c r="S303" s="3"/>
      <c r="T303" s="3"/>
      <c r="U303" s="3"/>
      <c r="V303" s="3"/>
      <c r="W303" s="3"/>
      <c r="X303" s="3"/>
      <c r="Y303" s="3"/>
      <c r="Z303" s="3"/>
      <c r="AA303" s="3"/>
    </row>
    <row r="304" spans="1:27" ht="36.75" customHeight="1" thickBot="1" x14ac:dyDescent="0.4">
      <c r="A304" s="120" t="str">
        <f>'Matriz Nº2 Análisis'!A304</f>
        <v>33. 7</v>
      </c>
      <c r="B304" s="132" t="str">
        <f>IF(A304&lt;1,'Matriz Nº1 Identificación'!F304,'Matriz Nº2 Análisis'!B304)</f>
        <v/>
      </c>
      <c r="C304" s="132" t="str">
        <f>IFERROR(IF(A304&lt;1,'Matriz Nº1 Identificación'!B304,'Matriz Nº2 Análisis'!E304)," ")</f>
        <v/>
      </c>
      <c r="D304" s="132" t="str">
        <f>IF(A304&lt;1,'Matriz Nº1 Identificación'!B304,'Matriz Nº2 Análisis'!I304)</f>
        <v/>
      </c>
      <c r="E304" s="149"/>
      <c r="F304" s="150"/>
      <c r="G304" s="150"/>
      <c r="H304" s="150"/>
      <c r="I304" s="184" t="str">
        <f>IFERROR(VLOOKUP(D304,'Tabla 12'!$B$4:$E$6,3,FALSE)," ")</f>
        <v xml:space="preserve"> </v>
      </c>
      <c r="J304" s="185" t="str">
        <f>IFERROR(VLOOKUP(I304,'Tabla 12'!$D$4:$E$6,2,FALSE)," ")</f>
        <v xml:space="preserve"> </v>
      </c>
      <c r="K304" s="3"/>
      <c r="N304" s="3"/>
      <c r="O304" s="3"/>
      <c r="P304" s="3"/>
      <c r="Q304" s="2"/>
      <c r="R304" s="3"/>
      <c r="S304" s="3"/>
      <c r="T304" s="3"/>
      <c r="U304" s="3"/>
      <c r="V304" s="3"/>
      <c r="W304" s="3"/>
      <c r="X304" s="3"/>
      <c r="Y304" s="3"/>
      <c r="Z304" s="3"/>
      <c r="AA304" s="3"/>
    </row>
    <row r="305" spans="1:27" ht="39.9" customHeight="1" thickBot="1" x14ac:dyDescent="0.4">
      <c r="A305" s="181" t="str">
        <f>'Matriz Nº1 Identificación'!A305</f>
        <v xml:space="preserve">Objetivo Estratégico: </v>
      </c>
      <c r="B305" s="477">
        <f>+'Matriz Nº1 Identificación'!B305:H305</f>
        <v>0</v>
      </c>
      <c r="C305" s="478"/>
      <c r="D305" s="478"/>
      <c r="E305" s="478"/>
      <c r="F305" s="478"/>
      <c r="G305" s="478"/>
      <c r="H305" s="478"/>
      <c r="I305" s="478"/>
      <c r="J305" s="478"/>
    </row>
    <row r="306" spans="1:27" ht="39.9" customHeight="1" x14ac:dyDescent="0.35">
      <c r="A306" s="182" t="str">
        <f>'Matriz Nº1 Identificación'!A306</f>
        <v>Objetivo táctico</v>
      </c>
      <c r="B306" s="297" t="str">
        <f>+'Matriz Nº1 Identificación'!B306:H306</f>
        <v xml:space="preserve">34. </v>
      </c>
      <c r="C306" s="298"/>
      <c r="D306" s="298"/>
      <c r="E306" s="298"/>
      <c r="F306" s="299"/>
      <c r="G306" s="299"/>
      <c r="H306" s="299"/>
      <c r="I306" s="299"/>
      <c r="J306" s="300"/>
      <c r="L306" s="3"/>
      <c r="M306" s="3"/>
    </row>
    <row r="307" spans="1:27" ht="36.75" customHeight="1" x14ac:dyDescent="0.35">
      <c r="A307" s="120" t="str">
        <f>'Matriz Nº2 Análisis'!A307</f>
        <v>34. 1</v>
      </c>
      <c r="B307" s="132" t="str">
        <f>IF(A307&lt;1,'Matriz Nº1 Identificación'!F307,'Matriz Nº2 Análisis'!B307)</f>
        <v/>
      </c>
      <c r="C307" s="132" t="str">
        <f>IFERROR(IF(A307&lt;1,'Matriz Nº1 Identificación'!B307,'Matriz Nº2 Análisis'!E307)," ")</f>
        <v/>
      </c>
      <c r="D307" s="132" t="str">
        <f>IF(A307&lt;1,'Matriz Nº1 Identificación'!B307,'Matriz Nº2 Análisis'!I307)</f>
        <v/>
      </c>
      <c r="E307" s="149"/>
      <c r="F307" s="150"/>
      <c r="G307" s="150"/>
      <c r="H307" s="150"/>
      <c r="I307" s="184" t="str">
        <f>IFERROR(VLOOKUP(D307,'Tabla 12'!$B$4:$E$6,3,FALSE)," ")</f>
        <v xml:space="preserve"> </v>
      </c>
      <c r="J307" s="185" t="str">
        <f>IFERROR(VLOOKUP(I307,'Tabla 12'!$D$4:$E$6,2,FALSE)," ")</f>
        <v xml:space="preserve"> </v>
      </c>
      <c r="K307" s="3"/>
      <c r="L307" s="3"/>
      <c r="M307" s="3"/>
      <c r="N307" s="3"/>
      <c r="O307" s="3"/>
      <c r="P307" s="3"/>
      <c r="Q307" s="2"/>
      <c r="R307" s="3"/>
      <c r="S307" s="3"/>
      <c r="T307" s="3"/>
      <c r="U307" s="3"/>
      <c r="V307" s="3"/>
      <c r="W307" s="3"/>
      <c r="X307" s="3"/>
      <c r="Y307" s="3"/>
      <c r="Z307" s="3"/>
      <c r="AA307" s="3"/>
    </row>
    <row r="308" spans="1:27" ht="36.75" customHeight="1" x14ac:dyDescent="0.35">
      <c r="A308" s="120" t="str">
        <f>'Matriz Nº2 Análisis'!A308</f>
        <v>34. 2</v>
      </c>
      <c r="B308" s="132" t="str">
        <f>IF(A308&lt;1,'Matriz Nº1 Identificación'!F308,'Matriz Nº2 Análisis'!B308)</f>
        <v/>
      </c>
      <c r="C308" s="132" t="str">
        <f>IFERROR(IF(A308&lt;1,'Matriz Nº1 Identificación'!B308,'Matriz Nº2 Análisis'!E308)," ")</f>
        <v/>
      </c>
      <c r="D308" s="132" t="str">
        <f>IF(A308&lt;1,'Matriz Nº1 Identificación'!B308,'Matriz Nº2 Análisis'!I308)</f>
        <v/>
      </c>
      <c r="E308" s="149"/>
      <c r="F308" s="150"/>
      <c r="G308" s="150"/>
      <c r="H308" s="150"/>
      <c r="I308" s="184" t="str">
        <f>IFERROR(VLOOKUP(D308,'Tabla 12'!$B$4:$E$6,3,FALSE)," ")</f>
        <v xml:space="preserve"> </v>
      </c>
      <c r="J308" s="185" t="str">
        <f>IFERROR(VLOOKUP(I308,'Tabla 12'!$D$4:$E$6,2,FALSE)," ")</f>
        <v xml:space="preserve"> </v>
      </c>
      <c r="K308" s="3"/>
      <c r="L308" s="3"/>
      <c r="M308" s="3"/>
      <c r="N308" s="3"/>
      <c r="O308" s="3"/>
      <c r="P308" s="3"/>
      <c r="Q308" s="2"/>
      <c r="R308" s="3"/>
      <c r="S308" s="3"/>
      <c r="T308" s="3"/>
      <c r="U308" s="3"/>
      <c r="V308" s="3"/>
      <c r="W308" s="3"/>
      <c r="X308" s="3"/>
      <c r="Y308" s="3"/>
      <c r="Z308" s="3"/>
      <c r="AA308" s="3"/>
    </row>
    <row r="309" spans="1:27" ht="36.75" customHeight="1" x14ac:dyDescent="0.35">
      <c r="A309" s="120" t="str">
        <f>'Matriz Nº2 Análisis'!A309</f>
        <v>34. 3</v>
      </c>
      <c r="B309" s="132" t="str">
        <f>IF(A309&lt;1,'Matriz Nº1 Identificación'!F309,'Matriz Nº2 Análisis'!B309)</f>
        <v/>
      </c>
      <c r="C309" s="132" t="str">
        <f>IFERROR(IF(A309&lt;1,'Matriz Nº1 Identificación'!B309,'Matriz Nº2 Análisis'!E309)," ")</f>
        <v/>
      </c>
      <c r="D309" s="132" t="str">
        <f>IF(A309&lt;1,'Matriz Nº1 Identificación'!B309,'Matriz Nº2 Análisis'!I309)</f>
        <v/>
      </c>
      <c r="E309" s="149"/>
      <c r="F309" s="150"/>
      <c r="G309" s="150"/>
      <c r="H309" s="150"/>
      <c r="I309" s="184" t="str">
        <f>IFERROR(VLOOKUP(D309,'Tabla 12'!$B$4:$E$6,3,FALSE)," ")</f>
        <v xml:space="preserve"> </v>
      </c>
      <c r="J309" s="185" t="str">
        <f>IFERROR(VLOOKUP(I309,'Tabla 12'!$D$4:$E$6,2,FALSE)," ")</f>
        <v xml:space="preserve"> </v>
      </c>
      <c r="K309" s="3"/>
      <c r="L309" s="3"/>
      <c r="M309" s="3"/>
      <c r="N309" s="3"/>
      <c r="O309" s="3"/>
      <c r="P309" s="3"/>
      <c r="Q309" s="2"/>
      <c r="R309" s="3"/>
      <c r="S309" s="3"/>
      <c r="T309" s="3"/>
      <c r="U309" s="3"/>
      <c r="V309" s="3"/>
      <c r="W309" s="3"/>
      <c r="X309" s="3"/>
      <c r="Y309" s="3"/>
      <c r="Z309" s="3"/>
      <c r="AA309" s="3"/>
    </row>
    <row r="310" spans="1:27" ht="36.75" customHeight="1" x14ac:dyDescent="0.35">
      <c r="A310" s="120" t="str">
        <f>'Matriz Nº2 Análisis'!A310</f>
        <v>34. 4</v>
      </c>
      <c r="B310" s="132" t="str">
        <f>IF(A310&lt;1,'Matriz Nº1 Identificación'!F310,'Matriz Nº2 Análisis'!B310)</f>
        <v/>
      </c>
      <c r="C310" s="132" t="str">
        <f>IFERROR(IF(A310&lt;1,'Matriz Nº1 Identificación'!B310,'Matriz Nº2 Análisis'!E310)," ")</f>
        <v/>
      </c>
      <c r="D310" s="132" t="str">
        <f>IF(A310&lt;1,'Matriz Nº1 Identificación'!B310,'Matriz Nº2 Análisis'!I310)</f>
        <v/>
      </c>
      <c r="E310" s="149"/>
      <c r="F310" s="150"/>
      <c r="G310" s="150"/>
      <c r="H310" s="150"/>
      <c r="I310" s="184" t="str">
        <f>IFERROR(VLOOKUP(D310,'Tabla 12'!$B$4:$E$6,3,FALSE)," ")</f>
        <v xml:space="preserve"> </v>
      </c>
      <c r="J310" s="185" t="str">
        <f>IFERROR(VLOOKUP(I310,'Tabla 12'!$D$4:$E$6,2,FALSE)," ")</f>
        <v xml:space="preserve"> </v>
      </c>
      <c r="K310" s="3"/>
      <c r="L310" s="3"/>
      <c r="M310" s="3"/>
      <c r="N310" s="3"/>
      <c r="O310" s="3"/>
      <c r="P310" s="3"/>
      <c r="Q310" s="2"/>
      <c r="R310" s="3"/>
      <c r="S310" s="3"/>
      <c r="T310" s="3"/>
      <c r="U310" s="3"/>
      <c r="V310" s="3"/>
      <c r="W310" s="3"/>
      <c r="X310" s="3"/>
      <c r="Y310" s="3"/>
      <c r="Z310" s="3"/>
      <c r="AA310" s="3"/>
    </row>
    <row r="311" spans="1:27" ht="36.75" customHeight="1" x14ac:dyDescent="0.35">
      <c r="A311" s="120" t="str">
        <f>'Matriz Nº2 Análisis'!A311</f>
        <v>34. 5</v>
      </c>
      <c r="B311" s="132" t="str">
        <f>IF(A311&lt;1,'Matriz Nº1 Identificación'!F311,'Matriz Nº2 Análisis'!B311)</f>
        <v/>
      </c>
      <c r="C311" s="132" t="str">
        <f>IFERROR(IF(A311&lt;1,'Matriz Nº1 Identificación'!B311,'Matriz Nº2 Análisis'!E311)," ")</f>
        <v/>
      </c>
      <c r="D311" s="132" t="str">
        <f>IF(A311&lt;1,'Matriz Nº1 Identificación'!B311,'Matriz Nº2 Análisis'!I311)</f>
        <v/>
      </c>
      <c r="E311" s="149"/>
      <c r="F311" s="150"/>
      <c r="G311" s="150"/>
      <c r="H311" s="150"/>
      <c r="I311" s="184" t="str">
        <f>IFERROR(VLOOKUP(D311,'Tabla 12'!$B$4:$E$6,3,FALSE)," ")</f>
        <v xml:space="preserve"> </v>
      </c>
      <c r="J311" s="185" t="str">
        <f>IFERROR(VLOOKUP(I311,'Tabla 12'!$D$4:$E$6,2,FALSE)," ")</f>
        <v xml:space="preserve"> </v>
      </c>
      <c r="K311" s="3"/>
      <c r="L311" s="3"/>
      <c r="M311" s="3"/>
      <c r="N311" s="3"/>
      <c r="O311" s="3"/>
      <c r="P311" s="3"/>
      <c r="Q311" s="2"/>
      <c r="R311" s="3"/>
      <c r="S311" s="3"/>
      <c r="T311" s="3"/>
      <c r="U311" s="3"/>
      <c r="V311" s="3"/>
      <c r="W311" s="3"/>
      <c r="X311" s="3"/>
      <c r="Y311" s="3"/>
      <c r="Z311" s="3"/>
      <c r="AA311" s="3"/>
    </row>
    <row r="312" spans="1:27" ht="36.75" customHeight="1" x14ac:dyDescent="0.35">
      <c r="A312" s="120" t="str">
        <f>'Matriz Nº2 Análisis'!A312</f>
        <v>34. 6</v>
      </c>
      <c r="B312" s="132" t="str">
        <f>IF(A312&lt;1,'Matriz Nº1 Identificación'!F312,'Matriz Nº2 Análisis'!B312)</f>
        <v/>
      </c>
      <c r="C312" s="132" t="str">
        <f>IFERROR(IF(A312&lt;1,'Matriz Nº1 Identificación'!B312,'Matriz Nº2 Análisis'!E312)," ")</f>
        <v/>
      </c>
      <c r="D312" s="132" t="str">
        <f>IF(A312&lt;1,'Matriz Nº1 Identificación'!B312,'Matriz Nº2 Análisis'!I312)</f>
        <v/>
      </c>
      <c r="E312" s="149"/>
      <c r="F312" s="150"/>
      <c r="G312" s="150"/>
      <c r="H312" s="150"/>
      <c r="I312" s="184" t="str">
        <f>IFERROR(VLOOKUP(D312,'Tabla 12'!$B$4:$E$6,3,FALSE)," ")</f>
        <v xml:space="preserve"> </v>
      </c>
      <c r="J312" s="185" t="str">
        <f>IFERROR(VLOOKUP(I312,'Tabla 12'!$D$4:$E$6,2,FALSE)," ")</f>
        <v xml:space="preserve"> </v>
      </c>
      <c r="K312" s="3"/>
      <c r="L312" s="3"/>
      <c r="M312" s="3"/>
      <c r="N312" s="3"/>
      <c r="O312" s="3"/>
      <c r="P312" s="3"/>
      <c r="Q312" s="2"/>
      <c r="R312" s="3"/>
      <c r="S312" s="3"/>
      <c r="T312" s="3"/>
      <c r="U312" s="3"/>
      <c r="V312" s="3"/>
      <c r="W312" s="3"/>
      <c r="X312" s="3"/>
      <c r="Y312" s="3"/>
      <c r="Z312" s="3"/>
      <c r="AA312" s="3"/>
    </row>
    <row r="313" spans="1:27" ht="36.75" customHeight="1" thickBot="1" x14ac:dyDescent="0.4">
      <c r="A313" s="120" t="str">
        <f>'Matriz Nº2 Análisis'!A313</f>
        <v>34. 7</v>
      </c>
      <c r="B313" s="132" t="str">
        <f>IF(A313&lt;1,'Matriz Nº1 Identificación'!F313,'Matriz Nº2 Análisis'!B313)</f>
        <v/>
      </c>
      <c r="C313" s="132" t="str">
        <f>IFERROR(IF(A313&lt;1,'Matriz Nº1 Identificación'!B313,'Matriz Nº2 Análisis'!E313)," ")</f>
        <v/>
      </c>
      <c r="D313" s="132" t="str">
        <f>IF(A313&lt;1,'Matriz Nº1 Identificación'!B313,'Matriz Nº2 Análisis'!I313)</f>
        <v/>
      </c>
      <c r="E313" s="149"/>
      <c r="F313" s="150"/>
      <c r="G313" s="150"/>
      <c r="H313" s="150"/>
      <c r="I313" s="184" t="str">
        <f>IFERROR(VLOOKUP(D313,'Tabla 12'!$B$4:$E$6,3,FALSE)," ")</f>
        <v xml:space="preserve"> </v>
      </c>
      <c r="J313" s="185" t="str">
        <f>IFERROR(VLOOKUP(I313,'Tabla 12'!$D$4:$E$6,2,FALSE)," ")</f>
        <v xml:space="preserve"> </v>
      </c>
      <c r="K313" s="3"/>
      <c r="N313" s="3"/>
      <c r="O313" s="3"/>
      <c r="P313" s="3"/>
      <c r="Q313" s="2"/>
      <c r="R313" s="3"/>
      <c r="S313" s="3"/>
      <c r="T313" s="3"/>
      <c r="U313" s="3"/>
      <c r="V313" s="3"/>
      <c r="W313" s="3"/>
      <c r="X313" s="3"/>
      <c r="Y313" s="3"/>
      <c r="Z313" s="3"/>
      <c r="AA313" s="3"/>
    </row>
    <row r="314" spans="1:27" ht="39.9" customHeight="1" thickBot="1" x14ac:dyDescent="0.4">
      <c r="A314" s="181" t="str">
        <f>'Matriz Nº1 Identificación'!A314</f>
        <v xml:space="preserve">Objetivo Estratégico: </v>
      </c>
      <c r="B314" s="477">
        <f>+'Matriz Nº1 Identificación'!B314:H314</f>
        <v>0</v>
      </c>
      <c r="C314" s="478"/>
      <c r="D314" s="478"/>
      <c r="E314" s="478"/>
      <c r="F314" s="478"/>
      <c r="G314" s="478"/>
      <c r="H314" s="478"/>
      <c r="I314" s="478"/>
      <c r="J314" s="478"/>
    </row>
    <row r="315" spans="1:27" ht="39.9" customHeight="1" x14ac:dyDescent="0.35">
      <c r="A315" s="182" t="str">
        <f>'Matriz Nº1 Identificación'!A315</f>
        <v>Objetivo táctico</v>
      </c>
      <c r="B315" s="297" t="str">
        <f>+'Matriz Nº1 Identificación'!B315:H315</f>
        <v xml:space="preserve">35. </v>
      </c>
      <c r="C315" s="298"/>
      <c r="D315" s="298"/>
      <c r="E315" s="298"/>
      <c r="F315" s="299"/>
      <c r="G315" s="299"/>
      <c r="H315" s="299"/>
      <c r="I315" s="299"/>
      <c r="J315" s="300"/>
      <c r="L315" s="3"/>
      <c r="M315" s="3"/>
    </row>
    <row r="316" spans="1:27" ht="36.75" customHeight="1" x14ac:dyDescent="0.35">
      <c r="A316" s="120" t="str">
        <f>'Matriz Nº2 Análisis'!A316</f>
        <v>35. 1</v>
      </c>
      <c r="B316" s="132" t="str">
        <f>IF(A316&lt;1,'Matriz Nº1 Identificación'!F316,'Matriz Nº2 Análisis'!B316)</f>
        <v/>
      </c>
      <c r="C316" s="132" t="str">
        <f>IFERROR(IF(A316&lt;1,'Matriz Nº1 Identificación'!B316,'Matriz Nº2 Análisis'!E316)," ")</f>
        <v/>
      </c>
      <c r="D316" s="132" t="str">
        <f>IF(A316&lt;1,'Matriz Nº1 Identificación'!B316,'Matriz Nº2 Análisis'!I316)</f>
        <v/>
      </c>
      <c r="E316" s="149"/>
      <c r="F316" s="150"/>
      <c r="G316" s="150"/>
      <c r="H316" s="150"/>
      <c r="I316" s="184" t="str">
        <f>IFERROR(VLOOKUP(D316,'Tabla 12'!$B$4:$E$6,3,FALSE)," ")</f>
        <v xml:space="preserve"> </v>
      </c>
      <c r="J316" s="185" t="str">
        <f>IFERROR(VLOOKUP(I316,'Tabla 12'!$D$4:$E$6,2,FALSE)," ")</f>
        <v xml:space="preserve"> </v>
      </c>
      <c r="K316" s="3"/>
      <c r="L316" s="3"/>
      <c r="M316" s="3"/>
      <c r="N316" s="3"/>
      <c r="O316" s="3"/>
      <c r="P316" s="3"/>
      <c r="Q316" s="2"/>
      <c r="R316" s="3"/>
      <c r="S316" s="3"/>
      <c r="T316" s="3"/>
      <c r="U316" s="3"/>
      <c r="V316" s="3"/>
      <c r="W316" s="3"/>
      <c r="X316" s="3"/>
      <c r="Y316" s="3"/>
      <c r="Z316" s="3"/>
      <c r="AA316" s="3"/>
    </row>
    <row r="317" spans="1:27" ht="36.75" customHeight="1" x14ac:dyDescent="0.35">
      <c r="A317" s="120" t="str">
        <f>'Matriz Nº2 Análisis'!A317</f>
        <v>35. 2</v>
      </c>
      <c r="B317" s="132" t="str">
        <f>IF(A317&lt;1,'Matriz Nº1 Identificación'!F317,'Matriz Nº2 Análisis'!B317)</f>
        <v/>
      </c>
      <c r="C317" s="132" t="str">
        <f>IFERROR(IF(A317&lt;1,'Matriz Nº1 Identificación'!B317,'Matriz Nº2 Análisis'!E317)," ")</f>
        <v/>
      </c>
      <c r="D317" s="132" t="str">
        <f>IF(A317&lt;1,'Matriz Nº1 Identificación'!B317,'Matriz Nº2 Análisis'!I317)</f>
        <v/>
      </c>
      <c r="E317" s="149"/>
      <c r="F317" s="150"/>
      <c r="G317" s="150"/>
      <c r="H317" s="150"/>
      <c r="I317" s="184" t="str">
        <f>IFERROR(VLOOKUP(D317,'Tabla 12'!$B$4:$E$6,3,FALSE)," ")</f>
        <v xml:space="preserve"> </v>
      </c>
      <c r="J317" s="185" t="str">
        <f>IFERROR(VLOOKUP(I317,'Tabla 12'!$D$4:$E$6,2,FALSE)," ")</f>
        <v xml:space="preserve"> </v>
      </c>
      <c r="K317" s="3"/>
      <c r="L317" s="3"/>
      <c r="M317" s="3"/>
      <c r="N317" s="3"/>
      <c r="O317" s="3"/>
      <c r="P317" s="3"/>
      <c r="Q317" s="2"/>
      <c r="R317" s="3"/>
      <c r="S317" s="3"/>
      <c r="T317" s="3"/>
      <c r="U317" s="3"/>
      <c r="V317" s="3"/>
      <c r="W317" s="3"/>
      <c r="X317" s="3"/>
      <c r="Y317" s="3"/>
      <c r="Z317" s="3"/>
      <c r="AA317" s="3"/>
    </row>
    <row r="318" spans="1:27" ht="36.75" customHeight="1" x14ac:dyDescent="0.35">
      <c r="A318" s="120" t="str">
        <f>'Matriz Nº2 Análisis'!A318</f>
        <v>35. 3</v>
      </c>
      <c r="B318" s="132" t="str">
        <f>IF(A318&lt;1,'Matriz Nº1 Identificación'!F318,'Matriz Nº2 Análisis'!B318)</f>
        <v/>
      </c>
      <c r="C318" s="132" t="str">
        <f>IFERROR(IF(A318&lt;1,'Matriz Nº1 Identificación'!B318,'Matriz Nº2 Análisis'!E318)," ")</f>
        <v/>
      </c>
      <c r="D318" s="132" t="str">
        <f>IF(A318&lt;1,'Matriz Nº1 Identificación'!B318,'Matriz Nº2 Análisis'!I318)</f>
        <v/>
      </c>
      <c r="E318" s="149"/>
      <c r="F318" s="150"/>
      <c r="G318" s="150"/>
      <c r="H318" s="150"/>
      <c r="I318" s="184" t="str">
        <f>IFERROR(VLOOKUP(D318,'Tabla 12'!$B$4:$E$6,3,FALSE)," ")</f>
        <v xml:space="preserve"> </v>
      </c>
      <c r="J318" s="185" t="str">
        <f>IFERROR(VLOOKUP(I318,'Tabla 12'!$D$4:$E$6,2,FALSE)," ")</f>
        <v xml:space="preserve"> </v>
      </c>
      <c r="K318" s="3"/>
      <c r="L318" s="3"/>
      <c r="M318" s="3"/>
      <c r="N318" s="3"/>
      <c r="O318" s="3"/>
      <c r="P318" s="3"/>
      <c r="Q318" s="2"/>
      <c r="R318" s="3"/>
      <c r="S318" s="3"/>
      <c r="T318" s="3"/>
      <c r="U318" s="3"/>
      <c r="V318" s="3"/>
      <c r="W318" s="3"/>
      <c r="X318" s="3"/>
      <c r="Y318" s="3"/>
      <c r="Z318" s="3"/>
      <c r="AA318" s="3"/>
    </row>
    <row r="319" spans="1:27" ht="36.75" customHeight="1" x14ac:dyDescent="0.35">
      <c r="A319" s="120" t="str">
        <f>'Matriz Nº2 Análisis'!A319</f>
        <v>35. 4</v>
      </c>
      <c r="B319" s="132" t="str">
        <f>IF(A319&lt;1,'Matriz Nº1 Identificación'!F319,'Matriz Nº2 Análisis'!B319)</f>
        <v/>
      </c>
      <c r="C319" s="132" t="str">
        <f>IFERROR(IF(A319&lt;1,'Matriz Nº1 Identificación'!B319,'Matriz Nº2 Análisis'!E319)," ")</f>
        <v/>
      </c>
      <c r="D319" s="132" t="str">
        <f>IF(A319&lt;1,'Matriz Nº1 Identificación'!B319,'Matriz Nº2 Análisis'!I319)</f>
        <v/>
      </c>
      <c r="E319" s="149"/>
      <c r="F319" s="150"/>
      <c r="G319" s="150"/>
      <c r="H319" s="150"/>
      <c r="I319" s="184" t="str">
        <f>IFERROR(VLOOKUP(D319,'Tabla 12'!$B$4:$E$6,3,FALSE)," ")</f>
        <v xml:space="preserve"> </v>
      </c>
      <c r="J319" s="185" t="str">
        <f>IFERROR(VLOOKUP(I319,'Tabla 12'!$D$4:$E$6,2,FALSE)," ")</f>
        <v xml:space="preserve"> </v>
      </c>
      <c r="K319" s="3"/>
      <c r="L319" s="3"/>
      <c r="M319" s="3"/>
      <c r="N319" s="3"/>
      <c r="O319" s="3"/>
      <c r="P319" s="3"/>
      <c r="Q319" s="2"/>
      <c r="R319" s="3"/>
      <c r="S319" s="3"/>
      <c r="T319" s="3"/>
      <c r="U319" s="3"/>
      <c r="V319" s="3"/>
      <c r="W319" s="3"/>
      <c r="X319" s="3"/>
      <c r="Y319" s="3"/>
      <c r="Z319" s="3"/>
      <c r="AA319" s="3"/>
    </row>
    <row r="320" spans="1:27" ht="36.75" customHeight="1" x14ac:dyDescent="0.35">
      <c r="A320" s="120" t="str">
        <f>'Matriz Nº2 Análisis'!A320</f>
        <v>35. 5</v>
      </c>
      <c r="B320" s="132" t="str">
        <f>IF(A320&lt;1,'Matriz Nº1 Identificación'!F320,'Matriz Nº2 Análisis'!B320)</f>
        <v/>
      </c>
      <c r="C320" s="132" t="str">
        <f>IFERROR(IF(A320&lt;1,'Matriz Nº1 Identificación'!B320,'Matriz Nº2 Análisis'!E320)," ")</f>
        <v/>
      </c>
      <c r="D320" s="132" t="str">
        <f>IF(A320&lt;1,'Matriz Nº1 Identificación'!B320,'Matriz Nº2 Análisis'!I320)</f>
        <v/>
      </c>
      <c r="E320" s="149"/>
      <c r="F320" s="150"/>
      <c r="G320" s="150"/>
      <c r="H320" s="150"/>
      <c r="I320" s="184" t="str">
        <f>IFERROR(VLOOKUP(D320,'Tabla 12'!$B$4:$E$6,3,FALSE)," ")</f>
        <v xml:space="preserve"> </v>
      </c>
      <c r="J320" s="185" t="str">
        <f>IFERROR(VLOOKUP(I320,'Tabla 12'!$D$4:$E$6,2,FALSE)," ")</f>
        <v xml:space="preserve"> </v>
      </c>
      <c r="K320" s="3"/>
      <c r="L320" s="3"/>
      <c r="M320" s="3"/>
      <c r="N320" s="3"/>
      <c r="O320" s="3"/>
      <c r="P320" s="3"/>
      <c r="Q320" s="2"/>
      <c r="R320" s="3"/>
      <c r="S320" s="3"/>
      <c r="T320" s="3"/>
      <c r="U320" s="3"/>
      <c r="V320" s="3"/>
      <c r="W320" s="3"/>
      <c r="X320" s="3"/>
      <c r="Y320" s="3"/>
      <c r="Z320" s="3"/>
      <c r="AA320" s="3"/>
    </row>
    <row r="321" spans="1:27" ht="36.75" customHeight="1" x14ac:dyDescent="0.35">
      <c r="A321" s="120" t="str">
        <f>'Matriz Nº2 Análisis'!A321</f>
        <v>35. 6</v>
      </c>
      <c r="B321" s="132" t="str">
        <f>IF(A321&lt;1,'Matriz Nº1 Identificación'!F321,'Matriz Nº2 Análisis'!B321)</f>
        <v/>
      </c>
      <c r="C321" s="132" t="str">
        <f>IFERROR(IF(A321&lt;1,'Matriz Nº1 Identificación'!B321,'Matriz Nº2 Análisis'!E321)," ")</f>
        <v/>
      </c>
      <c r="D321" s="132" t="str">
        <f>IF(A321&lt;1,'Matriz Nº1 Identificación'!B321,'Matriz Nº2 Análisis'!I321)</f>
        <v/>
      </c>
      <c r="E321" s="149"/>
      <c r="F321" s="150"/>
      <c r="G321" s="150"/>
      <c r="H321" s="150"/>
      <c r="I321" s="184" t="str">
        <f>IFERROR(VLOOKUP(D321,'Tabla 12'!$B$4:$E$6,3,FALSE)," ")</f>
        <v xml:space="preserve"> </v>
      </c>
      <c r="J321" s="185" t="str">
        <f>IFERROR(VLOOKUP(I321,'Tabla 12'!$D$4:$E$6,2,FALSE)," ")</f>
        <v xml:space="preserve"> </v>
      </c>
      <c r="K321" s="3"/>
      <c r="L321" s="3"/>
      <c r="M321" s="3"/>
      <c r="N321" s="3"/>
      <c r="O321" s="3"/>
      <c r="P321" s="3"/>
      <c r="Q321" s="2"/>
      <c r="R321" s="3"/>
      <c r="S321" s="3"/>
      <c r="T321" s="3"/>
      <c r="U321" s="3"/>
      <c r="V321" s="3"/>
      <c r="W321" s="3"/>
      <c r="X321" s="3"/>
      <c r="Y321" s="3"/>
      <c r="Z321" s="3"/>
      <c r="AA321" s="3"/>
    </row>
    <row r="322" spans="1:27" ht="36.75" customHeight="1" thickBot="1" x14ac:dyDescent="0.4">
      <c r="A322" s="120" t="str">
        <f>'Matriz Nº2 Análisis'!A322</f>
        <v>35. 7</v>
      </c>
      <c r="B322" s="132" t="str">
        <f>IF(A322&lt;1,'Matriz Nº1 Identificación'!F322,'Matriz Nº2 Análisis'!B322)</f>
        <v/>
      </c>
      <c r="C322" s="132" t="str">
        <f>IFERROR(IF(A322&lt;1,'Matriz Nº1 Identificación'!B322,'Matriz Nº2 Análisis'!E322)," ")</f>
        <v/>
      </c>
      <c r="D322" s="132" t="str">
        <f>IF(A322&lt;1,'Matriz Nº1 Identificación'!B322,'Matriz Nº2 Análisis'!I322)</f>
        <v/>
      </c>
      <c r="E322" s="149"/>
      <c r="F322" s="150"/>
      <c r="G322" s="150"/>
      <c r="H322" s="150"/>
      <c r="I322" s="184" t="str">
        <f>IFERROR(VLOOKUP(D322,'Tabla 12'!$B$4:$E$6,3,FALSE)," ")</f>
        <v xml:space="preserve"> </v>
      </c>
      <c r="J322" s="185" t="str">
        <f>IFERROR(VLOOKUP(I322,'Tabla 12'!$D$4:$E$6,2,FALSE)," ")</f>
        <v xml:space="preserve"> </v>
      </c>
      <c r="K322" s="3"/>
      <c r="N322" s="3"/>
      <c r="O322" s="3"/>
      <c r="P322" s="3"/>
      <c r="Q322" s="2"/>
      <c r="R322" s="3"/>
      <c r="S322" s="3"/>
      <c r="T322" s="3"/>
      <c r="U322" s="3"/>
      <c r="V322" s="3"/>
      <c r="W322" s="3"/>
      <c r="X322" s="3"/>
      <c r="Y322" s="3"/>
      <c r="Z322" s="3"/>
      <c r="AA322" s="3"/>
    </row>
    <row r="323" spans="1:27" ht="39.9" customHeight="1" thickBot="1" x14ac:dyDescent="0.4">
      <c r="A323" s="181" t="str">
        <f>'Matriz Nº1 Identificación'!A323</f>
        <v xml:space="preserve">Objetivo Estratégico: </v>
      </c>
      <c r="B323" s="477">
        <f>+'Matriz Nº1 Identificación'!B323:H323</f>
        <v>0</v>
      </c>
      <c r="C323" s="478"/>
      <c r="D323" s="478"/>
      <c r="E323" s="478"/>
      <c r="F323" s="478"/>
      <c r="G323" s="478"/>
      <c r="H323" s="478"/>
      <c r="I323" s="478"/>
      <c r="J323" s="478"/>
    </row>
    <row r="324" spans="1:27" ht="39.9" customHeight="1" x14ac:dyDescent="0.35">
      <c r="A324" s="182" t="str">
        <f>'Matriz Nº1 Identificación'!A324</f>
        <v>Objetivo táctico</v>
      </c>
      <c r="B324" s="297" t="str">
        <f>+'Matriz Nº1 Identificación'!B324:H324</f>
        <v xml:space="preserve">36. </v>
      </c>
      <c r="C324" s="298"/>
      <c r="D324" s="298"/>
      <c r="E324" s="298"/>
      <c r="F324" s="299"/>
      <c r="G324" s="299"/>
      <c r="H324" s="299"/>
      <c r="I324" s="299"/>
      <c r="J324" s="300"/>
      <c r="L324" s="3"/>
      <c r="M324" s="3"/>
    </row>
    <row r="325" spans="1:27" ht="36.75" customHeight="1" x14ac:dyDescent="0.35">
      <c r="A325" s="120" t="str">
        <f>'Matriz Nº2 Análisis'!A325</f>
        <v>36. 1</v>
      </c>
      <c r="B325" s="132" t="str">
        <f>IF(A325&lt;1,'Matriz Nº1 Identificación'!F325,'Matriz Nº2 Análisis'!B325)</f>
        <v/>
      </c>
      <c r="C325" s="132" t="str">
        <f>IFERROR(IF(A325&lt;1,'Matriz Nº1 Identificación'!B325,'Matriz Nº2 Análisis'!E325)," ")</f>
        <v/>
      </c>
      <c r="D325" s="132" t="str">
        <f>IF(A325&lt;1,'Matriz Nº1 Identificación'!B325,'Matriz Nº2 Análisis'!I325)</f>
        <v/>
      </c>
      <c r="E325" s="149"/>
      <c r="F325" s="150"/>
      <c r="G325" s="150"/>
      <c r="H325" s="150"/>
      <c r="I325" s="184" t="str">
        <f>IFERROR(VLOOKUP(D325,'Tabla 12'!$B$4:$E$6,3,FALSE)," ")</f>
        <v xml:space="preserve"> </v>
      </c>
      <c r="J325" s="185" t="str">
        <f>IFERROR(VLOOKUP(I325,'Tabla 12'!$D$4:$E$6,2,FALSE)," ")</f>
        <v xml:space="preserve"> </v>
      </c>
      <c r="K325" s="3"/>
      <c r="L325" s="3"/>
      <c r="M325" s="3"/>
      <c r="N325" s="3"/>
      <c r="O325" s="3"/>
      <c r="P325" s="3"/>
      <c r="Q325" s="2"/>
      <c r="R325" s="3"/>
      <c r="S325" s="3"/>
      <c r="T325" s="3"/>
      <c r="U325" s="3"/>
      <c r="V325" s="3"/>
      <c r="W325" s="3"/>
      <c r="X325" s="3"/>
      <c r="Y325" s="3"/>
      <c r="Z325" s="3"/>
      <c r="AA325" s="3"/>
    </row>
    <row r="326" spans="1:27" ht="36.75" customHeight="1" x14ac:dyDescent="0.35">
      <c r="A326" s="120" t="str">
        <f>'Matriz Nº2 Análisis'!A326</f>
        <v>36. 2</v>
      </c>
      <c r="B326" s="132" t="str">
        <f>IF(A326&lt;1,'Matriz Nº1 Identificación'!F326,'Matriz Nº2 Análisis'!B326)</f>
        <v/>
      </c>
      <c r="C326" s="132" t="str">
        <f>IFERROR(IF(A326&lt;1,'Matriz Nº1 Identificación'!B326,'Matriz Nº2 Análisis'!E326)," ")</f>
        <v/>
      </c>
      <c r="D326" s="132" t="str">
        <f>IF(A326&lt;1,'Matriz Nº1 Identificación'!B326,'Matriz Nº2 Análisis'!I326)</f>
        <v/>
      </c>
      <c r="E326" s="149"/>
      <c r="F326" s="150"/>
      <c r="G326" s="150"/>
      <c r="H326" s="150"/>
      <c r="I326" s="184" t="str">
        <f>IFERROR(VLOOKUP(D326,'Tabla 12'!$B$4:$E$6,3,FALSE)," ")</f>
        <v xml:space="preserve"> </v>
      </c>
      <c r="J326" s="185" t="str">
        <f>IFERROR(VLOOKUP(I326,'Tabla 12'!$D$4:$E$6,2,FALSE)," ")</f>
        <v xml:space="preserve"> </v>
      </c>
      <c r="K326" s="3"/>
      <c r="L326" s="3"/>
      <c r="M326" s="3"/>
      <c r="N326" s="3"/>
      <c r="O326" s="3"/>
      <c r="P326" s="3"/>
      <c r="Q326" s="2"/>
      <c r="R326" s="3"/>
      <c r="S326" s="3"/>
      <c r="T326" s="3"/>
      <c r="U326" s="3"/>
      <c r="V326" s="3"/>
      <c r="W326" s="3"/>
      <c r="X326" s="3"/>
      <c r="Y326" s="3"/>
      <c r="Z326" s="3"/>
      <c r="AA326" s="3"/>
    </row>
    <row r="327" spans="1:27" ht="36.75" customHeight="1" x14ac:dyDescent="0.35">
      <c r="A327" s="120" t="str">
        <f>'Matriz Nº2 Análisis'!A327</f>
        <v>36. 3</v>
      </c>
      <c r="B327" s="132" t="str">
        <f>IF(A327&lt;1,'Matriz Nº1 Identificación'!F327,'Matriz Nº2 Análisis'!B327)</f>
        <v/>
      </c>
      <c r="C327" s="132" t="str">
        <f>IFERROR(IF(A327&lt;1,'Matriz Nº1 Identificación'!B327,'Matriz Nº2 Análisis'!E327)," ")</f>
        <v/>
      </c>
      <c r="D327" s="132" t="str">
        <f>IF(A327&lt;1,'Matriz Nº1 Identificación'!B327,'Matriz Nº2 Análisis'!I327)</f>
        <v/>
      </c>
      <c r="E327" s="149"/>
      <c r="F327" s="150"/>
      <c r="G327" s="150"/>
      <c r="H327" s="150"/>
      <c r="I327" s="184" t="str">
        <f>IFERROR(VLOOKUP(D327,'Tabla 12'!$B$4:$E$6,3,FALSE)," ")</f>
        <v xml:space="preserve"> </v>
      </c>
      <c r="J327" s="185" t="str">
        <f>IFERROR(VLOOKUP(I327,'Tabla 12'!$D$4:$E$6,2,FALSE)," ")</f>
        <v xml:space="preserve"> </v>
      </c>
      <c r="K327" s="3"/>
      <c r="L327" s="3"/>
      <c r="M327" s="3"/>
      <c r="N327" s="3"/>
      <c r="O327" s="3"/>
      <c r="P327" s="3"/>
      <c r="Q327" s="2"/>
      <c r="R327" s="3"/>
      <c r="S327" s="3"/>
      <c r="T327" s="3"/>
      <c r="U327" s="3"/>
      <c r="V327" s="3"/>
      <c r="W327" s="3"/>
      <c r="X327" s="3"/>
      <c r="Y327" s="3"/>
      <c r="Z327" s="3"/>
      <c r="AA327" s="3"/>
    </row>
    <row r="328" spans="1:27" ht="36.75" customHeight="1" x14ac:dyDescent="0.35">
      <c r="A328" s="120" t="str">
        <f>'Matriz Nº2 Análisis'!A328</f>
        <v>36. 4</v>
      </c>
      <c r="B328" s="132" t="str">
        <f>IF(A328&lt;1,'Matriz Nº1 Identificación'!F328,'Matriz Nº2 Análisis'!B328)</f>
        <v/>
      </c>
      <c r="C328" s="132" t="str">
        <f>IFERROR(IF(A328&lt;1,'Matriz Nº1 Identificación'!B328,'Matriz Nº2 Análisis'!E328)," ")</f>
        <v/>
      </c>
      <c r="D328" s="132" t="str">
        <f>IF(A328&lt;1,'Matriz Nº1 Identificación'!B328,'Matriz Nº2 Análisis'!I328)</f>
        <v/>
      </c>
      <c r="E328" s="149"/>
      <c r="F328" s="150"/>
      <c r="G328" s="150"/>
      <c r="H328" s="150"/>
      <c r="I328" s="184" t="str">
        <f>IFERROR(VLOOKUP(D328,'Tabla 12'!$B$4:$E$6,3,FALSE)," ")</f>
        <v xml:space="preserve"> </v>
      </c>
      <c r="J328" s="185" t="str">
        <f>IFERROR(VLOOKUP(I328,'Tabla 12'!$D$4:$E$6,2,FALSE)," ")</f>
        <v xml:space="preserve"> </v>
      </c>
      <c r="K328" s="3"/>
      <c r="L328" s="3"/>
      <c r="M328" s="3"/>
      <c r="N328" s="3"/>
      <c r="O328" s="3"/>
      <c r="P328" s="3"/>
      <c r="Q328" s="2"/>
      <c r="R328" s="3"/>
      <c r="S328" s="3"/>
      <c r="T328" s="3"/>
      <c r="U328" s="3"/>
      <c r="V328" s="3"/>
      <c r="W328" s="3"/>
      <c r="X328" s="3"/>
      <c r="Y328" s="3"/>
      <c r="Z328" s="3"/>
      <c r="AA328" s="3"/>
    </row>
    <row r="329" spans="1:27" ht="36.75" customHeight="1" x14ac:dyDescent="0.35">
      <c r="A329" s="120" t="str">
        <f>'Matriz Nº2 Análisis'!A329</f>
        <v>36. 5</v>
      </c>
      <c r="B329" s="132" t="str">
        <f>IF(A329&lt;1,'Matriz Nº1 Identificación'!F329,'Matriz Nº2 Análisis'!B329)</f>
        <v/>
      </c>
      <c r="C329" s="132" t="str">
        <f>IFERROR(IF(A329&lt;1,'Matriz Nº1 Identificación'!B329,'Matriz Nº2 Análisis'!E329)," ")</f>
        <v/>
      </c>
      <c r="D329" s="132" t="str">
        <f>IF(A329&lt;1,'Matriz Nº1 Identificación'!B329,'Matriz Nº2 Análisis'!I329)</f>
        <v/>
      </c>
      <c r="E329" s="149"/>
      <c r="F329" s="150"/>
      <c r="G329" s="150"/>
      <c r="H329" s="150"/>
      <c r="I329" s="184" t="str">
        <f>IFERROR(VLOOKUP(D329,'Tabla 12'!$B$4:$E$6,3,FALSE)," ")</f>
        <v xml:space="preserve"> </v>
      </c>
      <c r="J329" s="185" t="str">
        <f>IFERROR(VLOOKUP(I329,'Tabla 12'!$D$4:$E$6,2,FALSE)," ")</f>
        <v xml:space="preserve"> </v>
      </c>
      <c r="K329" s="3"/>
      <c r="L329" s="3"/>
      <c r="M329" s="3"/>
      <c r="N329" s="3"/>
      <c r="O329" s="3"/>
      <c r="P329" s="3"/>
      <c r="Q329" s="2"/>
      <c r="R329" s="3"/>
      <c r="S329" s="3"/>
      <c r="T329" s="3"/>
      <c r="U329" s="3"/>
      <c r="V329" s="3"/>
      <c r="W329" s="3"/>
      <c r="X329" s="3"/>
      <c r="Y329" s="3"/>
      <c r="Z329" s="3"/>
      <c r="AA329" s="3"/>
    </row>
    <row r="330" spans="1:27" ht="36.75" customHeight="1" x14ac:dyDescent="0.35">
      <c r="A330" s="120" t="str">
        <f>'Matriz Nº2 Análisis'!A330</f>
        <v>36. 6</v>
      </c>
      <c r="B330" s="132" t="str">
        <f>IF(A330&lt;1,'Matriz Nº1 Identificación'!F330,'Matriz Nº2 Análisis'!B330)</f>
        <v/>
      </c>
      <c r="C330" s="132" t="str">
        <f>IFERROR(IF(A330&lt;1,'Matriz Nº1 Identificación'!B330,'Matriz Nº2 Análisis'!E330)," ")</f>
        <v/>
      </c>
      <c r="D330" s="132" t="str">
        <f>IF(A330&lt;1,'Matriz Nº1 Identificación'!B330,'Matriz Nº2 Análisis'!I330)</f>
        <v/>
      </c>
      <c r="E330" s="149"/>
      <c r="F330" s="150"/>
      <c r="G330" s="150"/>
      <c r="H330" s="150"/>
      <c r="I330" s="184" t="str">
        <f>IFERROR(VLOOKUP(D330,'Tabla 12'!$B$4:$E$6,3,FALSE)," ")</f>
        <v xml:space="preserve"> </v>
      </c>
      <c r="J330" s="185" t="str">
        <f>IFERROR(VLOOKUP(I330,'Tabla 12'!$D$4:$E$6,2,FALSE)," ")</f>
        <v xml:space="preserve"> </v>
      </c>
      <c r="K330" s="3"/>
      <c r="L330" s="3"/>
      <c r="M330" s="3"/>
      <c r="N330" s="3"/>
      <c r="O330" s="3"/>
      <c r="P330" s="3"/>
      <c r="Q330" s="2"/>
      <c r="R330" s="3"/>
      <c r="S330" s="3"/>
      <c r="T330" s="3"/>
      <c r="U330" s="3"/>
      <c r="V330" s="3"/>
      <c r="W330" s="3"/>
      <c r="X330" s="3"/>
      <c r="Y330" s="3"/>
      <c r="Z330" s="3"/>
      <c r="AA330" s="3"/>
    </row>
    <row r="331" spans="1:27" ht="36.75" customHeight="1" thickBot="1" x14ac:dyDescent="0.4">
      <c r="A331" s="120" t="str">
        <f>'Matriz Nº2 Análisis'!A331</f>
        <v>36. 7</v>
      </c>
      <c r="B331" s="132" t="str">
        <f>IF(A331&lt;1,'Matriz Nº1 Identificación'!F331,'Matriz Nº2 Análisis'!B331)</f>
        <v/>
      </c>
      <c r="C331" s="132" t="str">
        <f>IFERROR(IF(A331&lt;1,'Matriz Nº1 Identificación'!B331,'Matriz Nº2 Análisis'!E331)," ")</f>
        <v/>
      </c>
      <c r="D331" s="132" t="str">
        <f>IF(A331&lt;1,'Matriz Nº1 Identificación'!B331,'Matriz Nº2 Análisis'!I331)</f>
        <v/>
      </c>
      <c r="E331" s="149"/>
      <c r="F331" s="150"/>
      <c r="G331" s="150"/>
      <c r="H331" s="150"/>
      <c r="I331" s="184" t="str">
        <f>IFERROR(VLOOKUP(D331,'Tabla 12'!$B$4:$E$6,3,FALSE)," ")</f>
        <v xml:space="preserve"> </v>
      </c>
      <c r="J331" s="185" t="str">
        <f>IFERROR(VLOOKUP(I331,'Tabla 12'!$D$4:$E$6,2,FALSE)," ")</f>
        <v xml:space="preserve"> </v>
      </c>
      <c r="K331" s="3"/>
      <c r="N331" s="3"/>
      <c r="O331" s="3"/>
      <c r="P331" s="3"/>
      <c r="Q331" s="2"/>
      <c r="R331" s="3"/>
      <c r="S331" s="3"/>
      <c r="T331" s="3"/>
      <c r="U331" s="3"/>
      <c r="V331" s="3"/>
      <c r="W331" s="3"/>
      <c r="X331" s="3"/>
      <c r="Y331" s="3"/>
      <c r="Z331" s="3"/>
      <c r="AA331" s="3"/>
    </row>
    <row r="332" spans="1:27" ht="39.9" customHeight="1" thickBot="1" x14ac:dyDescent="0.4">
      <c r="A332" s="181" t="str">
        <f>'Matriz Nº1 Identificación'!A332</f>
        <v xml:space="preserve">Objetivo Estratégico: </v>
      </c>
      <c r="B332" s="477">
        <f>+'Matriz Nº1 Identificación'!B332:H332</f>
        <v>0</v>
      </c>
      <c r="C332" s="478"/>
      <c r="D332" s="478"/>
      <c r="E332" s="478"/>
      <c r="F332" s="478"/>
      <c r="G332" s="478"/>
      <c r="H332" s="478"/>
      <c r="I332" s="478"/>
      <c r="J332" s="478"/>
    </row>
    <row r="333" spans="1:27" ht="39.9" customHeight="1" x14ac:dyDescent="0.35">
      <c r="A333" s="182" t="str">
        <f>'Matriz Nº1 Identificación'!A333</f>
        <v>Objetivo táctico</v>
      </c>
      <c r="B333" s="297" t="str">
        <f>+'Matriz Nº1 Identificación'!B333:H333</f>
        <v xml:space="preserve">37. </v>
      </c>
      <c r="C333" s="298"/>
      <c r="D333" s="298"/>
      <c r="E333" s="298"/>
      <c r="F333" s="299"/>
      <c r="G333" s="299"/>
      <c r="H333" s="299"/>
      <c r="I333" s="299"/>
      <c r="J333" s="300"/>
      <c r="L333" s="3"/>
      <c r="M333" s="3"/>
    </row>
    <row r="334" spans="1:27" ht="36.75" customHeight="1" x14ac:dyDescent="0.35">
      <c r="A334" s="120" t="str">
        <f>'Matriz Nº2 Análisis'!A334</f>
        <v>37. 1</v>
      </c>
      <c r="B334" s="132" t="str">
        <f>IF(A334&lt;1,'Matriz Nº1 Identificación'!F334,'Matriz Nº2 Análisis'!B334)</f>
        <v/>
      </c>
      <c r="C334" s="132" t="str">
        <f>IFERROR(IF(A334&lt;1,'Matriz Nº1 Identificación'!B334,'Matriz Nº2 Análisis'!E334)," ")</f>
        <v/>
      </c>
      <c r="D334" s="132" t="str">
        <f>IF(A334&lt;1,'Matriz Nº1 Identificación'!B334,'Matriz Nº2 Análisis'!I334)</f>
        <v/>
      </c>
      <c r="E334" s="149"/>
      <c r="F334" s="150"/>
      <c r="G334" s="150"/>
      <c r="H334" s="150"/>
      <c r="I334" s="184" t="str">
        <f>IFERROR(VLOOKUP(D334,'Tabla 12'!$B$4:$E$6,3,FALSE)," ")</f>
        <v xml:space="preserve"> </v>
      </c>
      <c r="J334" s="185" t="str">
        <f>IFERROR(VLOOKUP(I334,'Tabla 12'!$D$4:$E$6,2,FALSE)," ")</f>
        <v xml:space="preserve"> </v>
      </c>
      <c r="K334" s="3"/>
      <c r="L334" s="3"/>
      <c r="M334" s="3"/>
      <c r="N334" s="3"/>
      <c r="O334" s="3"/>
      <c r="P334" s="3"/>
      <c r="Q334" s="2"/>
      <c r="R334" s="3"/>
      <c r="S334" s="3"/>
      <c r="T334" s="3"/>
      <c r="U334" s="3"/>
      <c r="V334" s="3"/>
      <c r="W334" s="3"/>
      <c r="X334" s="3"/>
      <c r="Y334" s="3"/>
      <c r="Z334" s="3"/>
      <c r="AA334" s="3"/>
    </row>
    <row r="335" spans="1:27" ht="36.75" customHeight="1" x14ac:dyDescent="0.35">
      <c r="A335" s="120" t="str">
        <f>'Matriz Nº2 Análisis'!A335</f>
        <v>37. 2</v>
      </c>
      <c r="B335" s="132" t="str">
        <f>IF(A335&lt;1,'Matriz Nº1 Identificación'!F335,'Matriz Nº2 Análisis'!B335)</f>
        <v/>
      </c>
      <c r="C335" s="132" t="str">
        <f>IFERROR(IF(A335&lt;1,'Matriz Nº1 Identificación'!B335,'Matriz Nº2 Análisis'!E335)," ")</f>
        <v/>
      </c>
      <c r="D335" s="132" t="str">
        <f>IF(A335&lt;1,'Matriz Nº1 Identificación'!B335,'Matriz Nº2 Análisis'!I335)</f>
        <v/>
      </c>
      <c r="E335" s="149"/>
      <c r="F335" s="150"/>
      <c r="G335" s="150"/>
      <c r="H335" s="150"/>
      <c r="I335" s="184" t="str">
        <f>IFERROR(VLOOKUP(D335,'Tabla 12'!$B$4:$E$6,3,FALSE)," ")</f>
        <v xml:space="preserve"> </v>
      </c>
      <c r="J335" s="185" t="str">
        <f>IFERROR(VLOOKUP(I335,'Tabla 12'!$D$4:$E$6,2,FALSE)," ")</f>
        <v xml:space="preserve"> </v>
      </c>
      <c r="K335" s="3"/>
      <c r="L335" s="3"/>
      <c r="M335" s="3"/>
      <c r="N335" s="3"/>
      <c r="O335" s="3"/>
      <c r="P335" s="3"/>
      <c r="Q335" s="2"/>
      <c r="R335" s="3"/>
      <c r="S335" s="3"/>
      <c r="T335" s="3"/>
      <c r="U335" s="3"/>
      <c r="V335" s="3"/>
      <c r="W335" s="3"/>
      <c r="X335" s="3"/>
      <c r="Y335" s="3"/>
      <c r="Z335" s="3"/>
      <c r="AA335" s="3"/>
    </row>
    <row r="336" spans="1:27" ht="36.75" customHeight="1" x14ac:dyDescent="0.35">
      <c r="A336" s="120" t="str">
        <f>'Matriz Nº2 Análisis'!A336</f>
        <v>37. 3</v>
      </c>
      <c r="B336" s="132" t="str">
        <f>IF(A336&lt;1,'Matriz Nº1 Identificación'!F336,'Matriz Nº2 Análisis'!B336)</f>
        <v/>
      </c>
      <c r="C336" s="132" t="str">
        <f>IFERROR(IF(A336&lt;1,'Matriz Nº1 Identificación'!B336,'Matriz Nº2 Análisis'!E336)," ")</f>
        <v/>
      </c>
      <c r="D336" s="132" t="str">
        <f>IF(A336&lt;1,'Matriz Nº1 Identificación'!B336,'Matriz Nº2 Análisis'!I336)</f>
        <v/>
      </c>
      <c r="E336" s="149"/>
      <c r="F336" s="150"/>
      <c r="G336" s="150"/>
      <c r="H336" s="150"/>
      <c r="I336" s="184" t="str">
        <f>IFERROR(VLOOKUP(D336,'Tabla 12'!$B$4:$E$6,3,FALSE)," ")</f>
        <v xml:space="preserve"> </v>
      </c>
      <c r="J336" s="185" t="str">
        <f>IFERROR(VLOOKUP(I336,'Tabla 12'!$D$4:$E$6,2,FALSE)," ")</f>
        <v xml:space="preserve"> </v>
      </c>
      <c r="K336" s="3"/>
      <c r="L336" s="3"/>
      <c r="M336" s="3"/>
      <c r="N336" s="3"/>
      <c r="O336" s="3"/>
      <c r="P336" s="3"/>
      <c r="Q336" s="2"/>
      <c r="R336" s="3"/>
      <c r="S336" s="3"/>
      <c r="T336" s="3"/>
      <c r="U336" s="3"/>
      <c r="V336" s="3"/>
      <c r="W336" s="3"/>
      <c r="X336" s="3"/>
      <c r="Y336" s="3"/>
      <c r="Z336" s="3"/>
      <c r="AA336" s="3"/>
    </row>
    <row r="337" spans="1:27" ht="36.75" customHeight="1" x14ac:dyDescent="0.35">
      <c r="A337" s="120" t="str">
        <f>'Matriz Nº2 Análisis'!A337</f>
        <v>37. 4</v>
      </c>
      <c r="B337" s="132" t="str">
        <f>IF(A337&lt;1,'Matriz Nº1 Identificación'!F337,'Matriz Nº2 Análisis'!B337)</f>
        <v/>
      </c>
      <c r="C337" s="132" t="str">
        <f>IFERROR(IF(A337&lt;1,'Matriz Nº1 Identificación'!B337,'Matriz Nº2 Análisis'!E337)," ")</f>
        <v/>
      </c>
      <c r="D337" s="132" t="str">
        <f>IF(A337&lt;1,'Matriz Nº1 Identificación'!B337,'Matriz Nº2 Análisis'!I337)</f>
        <v/>
      </c>
      <c r="E337" s="149"/>
      <c r="F337" s="150"/>
      <c r="G337" s="150"/>
      <c r="H337" s="150"/>
      <c r="I337" s="184" t="str">
        <f>IFERROR(VLOOKUP(D337,'Tabla 12'!$B$4:$E$6,3,FALSE)," ")</f>
        <v xml:space="preserve"> </v>
      </c>
      <c r="J337" s="185" t="str">
        <f>IFERROR(VLOOKUP(I337,'Tabla 12'!$D$4:$E$6,2,FALSE)," ")</f>
        <v xml:space="preserve"> </v>
      </c>
      <c r="K337" s="3"/>
      <c r="L337" s="3"/>
      <c r="M337" s="3"/>
      <c r="N337" s="3"/>
      <c r="O337" s="3"/>
      <c r="P337" s="3"/>
      <c r="Q337" s="2"/>
      <c r="R337" s="3"/>
      <c r="S337" s="3"/>
      <c r="T337" s="3"/>
      <c r="U337" s="3"/>
      <c r="V337" s="3"/>
      <c r="W337" s="3"/>
      <c r="X337" s="3"/>
      <c r="Y337" s="3"/>
      <c r="Z337" s="3"/>
      <c r="AA337" s="3"/>
    </row>
    <row r="338" spans="1:27" ht="36.75" customHeight="1" x14ac:dyDescent="0.35">
      <c r="A338" s="120" t="str">
        <f>'Matriz Nº2 Análisis'!A338</f>
        <v>37. 5</v>
      </c>
      <c r="B338" s="132" t="str">
        <f>IF(A338&lt;1,'Matriz Nº1 Identificación'!F338,'Matriz Nº2 Análisis'!B338)</f>
        <v/>
      </c>
      <c r="C338" s="132" t="str">
        <f>IFERROR(IF(A338&lt;1,'Matriz Nº1 Identificación'!B338,'Matriz Nº2 Análisis'!E338)," ")</f>
        <v/>
      </c>
      <c r="D338" s="132" t="str">
        <f>IF(A338&lt;1,'Matriz Nº1 Identificación'!B338,'Matriz Nº2 Análisis'!I338)</f>
        <v/>
      </c>
      <c r="E338" s="149"/>
      <c r="F338" s="150"/>
      <c r="G338" s="150"/>
      <c r="H338" s="150"/>
      <c r="I338" s="184" t="str">
        <f>IFERROR(VLOOKUP(D338,'Tabla 12'!$B$4:$E$6,3,FALSE)," ")</f>
        <v xml:space="preserve"> </v>
      </c>
      <c r="J338" s="185" t="str">
        <f>IFERROR(VLOOKUP(I338,'Tabla 12'!$D$4:$E$6,2,FALSE)," ")</f>
        <v xml:space="preserve"> </v>
      </c>
      <c r="K338" s="3"/>
      <c r="L338" s="3"/>
      <c r="M338" s="3"/>
      <c r="N338" s="3"/>
      <c r="O338" s="3"/>
      <c r="P338" s="3"/>
      <c r="Q338" s="2"/>
      <c r="R338" s="3"/>
      <c r="S338" s="3"/>
      <c r="T338" s="3"/>
      <c r="U338" s="3"/>
      <c r="V338" s="3"/>
      <c r="W338" s="3"/>
      <c r="X338" s="3"/>
      <c r="Y338" s="3"/>
      <c r="Z338" s="3"/>
      <c r="AA338" s="3"/>
    </row>
    <row r="339" spans="1:27" ht="36.75" customHeight="1" x14ac:dyDescent="0.35">
      <c r="A339" s="120" t="str">
        <f>'Matriz Nº2 Análisis'!A339</f>
        <v>37. 6</v>
      </c>
      <c r="B339" s="132" t="str">
        <f>IF(A339&lt;1,'Matriz Nº1 Identificación'!F339,'Matriz Nº2 Análisis'!B339)</f>
        <v/>
      </c>
      <c r="C339" s="132" t="str">
        <f>IFERROR(IF(A339&lt;1,'Matriz Nº1 Identificación'!B339,'Matriz Nº2 Análisis'!E339)," ")</f>
        <v/>
      </c>
      <c r="D339" s="132" t="str">
        <f>IF(A339&lt;1,'Matriz Nº1 Identificación'!B339,'Matriz Nº2 Análisis'!I339)</f>
        <v/>
      </c>
      <c r="E339" s="149"/>
      <c r="F339" s="150"/>
      <c r="G339" s="150"/>
      <c r="H339" s="150"/>
      <c r="I339" s="184" t="str">
        <f>IFERROR(VLOOKUP(D339,'Tabla 12'!$B$4:$E$6,3,FALSE)," ")</f>
        <v xml:space="preserve"> </v>
      </c>
      <c r="J339" s="185" t="str">
        <f>IFERROR(VLOOKUP(I339,'Tabla 12'!$D$4:$E$6,2,FALSE)," ")</f>
        <v xml:space="preserve"> </v>
      </c>
      <c r="K339" s="3"/>
      <c r="L339" s="3"/>
      <c r="M339" s="3"/>
      <c r="N339" s="3"/>
      <c r="O339" s="3"/>
      <c r="P339" s="3"/>
      <c r="Q339" s="2"/>
      <c r="R339" s="3"/>
      <c r="S339" s="3"/>
      <c r="T339" s="3"/>
      <c r="U339" s="3"/>
      <c r="V339" s="3"/>
      <c r="W339" s="3"/>
      <c r="X339" s="3"/>
      <c r="Y339" s="3"/>
      <c r="Z339" s="3"/>
      <c r="AA339" s="3"/>
    </row>
    <row r="340" spans="1:27" ht="36.75" customHeight="1" thickBot="1" x14ac:dyDescent="0.4">
      <c r="A340" s="120" t="str">
        <f>'Matriz Nº2 Análisis'!A340</f>
        <v>37. 7</v>
      </c>
      <c r="B340" s="132" t="str">
        <f>IF(A340&lt;1,'Matriz Nº1 Identificación'!F340,'Matriz Nº2 Análisis'!B340)</f>
        <v/>
      </c>
      <c r="C340" s="132" t="str">
        <f>IFERROR(IF(A340&lt;1,'Matriz Nº1 Identificación'!B340,'Matriz Nº2 Análisis'!E340)," ")</f>
        <v/>
      </c>
      <c r="D340" s="132" t="str">
        <f>IF(A340&lt;1,'Matriz Nº1 Identificación'!B340,'Matriz Nº2 Análisis'!I340)</f>
        <v/>
      </c>
      <c r="E340" s="149"/>
      <c r="F340" s="150"/>
      <c r="G340" s="150"/>
      <c r="H340" s="150"/>
      <c r="I340" s="184" t="str">
        <f>IFERROR(VLOOKUP(D340,'Tabla 12'!$B$4:$E$6,3,FALSE)," ")</f>
        <v xml:space="preserve"> </v>
      </c>
      <c r="J340" s="185" t="str">
        <f>IFERROR(VLOOKUP(I340,'Tabla 12'!$D$4:$E$6,2,FALSE)," ")</f>
        <v xml:space="preserve"> </v>
      </c>
      <c r="K340" s="3"/>
      <c r="N340" s="3"/>
      <c r="O340" s="3"/>
      <c r="P340" s="3"/>
      <c r="Q340" s="2"/>
      <c r="R340" s="3"/>
      <c r="S340" s="3"/>
      <c r="T340" s="3"/>
      <c r="U340" s="3"/>
      <c r="V340" s="3"/>
      <c r="W340" s="3"/>
      <c r="X340" s="3"/>
      <c r="Y340" s="3"/>
      <c r="Z340" s="3"/>
      <c r="AA340" s="3"/>
    </row>
    <row r="341" spans="1:27" ht="39.9" customHeight="1" thickBot="1" x14ac:dyDescent="0.4">
      <c r="A341" s="181" t="str">
        <f>'Matriz Nº1 Identificación'!A341</f>
        <v xml:space="preserve">Objetivo Estratégico: </v>
      </c>
      <c r="B341" s="477">
        <f>+'Matriz Nº1 Identificación'!B341:H341</f>
        <v>0</v>
      </c>
      <c r="C341" s="478"/>
      <c r="D341" s="478"/>
      <c r="E341" s="478"/>
      <c r="F341" s="478"/>
      <c r="G341" s="478"/>
      <c r="H341" s="478"/>
      <c r="I341" s="478"/>
      <c r="J341" s="478"/>
    </row>
    <row r="342" spans="1:27" ht="39.9" customHeight="1" x14ac:dyDescent="0.35">
      <c r="A342" s="182" t="str">
        <f>'Matriz Nº1 Identificación'!A342</f>
        <v>Objetivo táctico</v>
      </c>
      <c r="B342" s="297" t="str">
        <f>+'Matriz Nº1 Identificación'!B342:H342</f>
        <v xml:space="preserve">38. </v>
      </c>
      <c r="C342" s="298"/>
      <c r="D342" s="298"/>
      <c r="E342" s="298"/>
      <c r="F342" s="299"/>
      <c r="G342" s="299"/>
      <c r="H342" s="299"/>
      <c r="I342" s="299"/>
      <c r="J342" s="300"/>
      <c r="L342" s="3"/>
      <c r="M342" s="3"/>
    </row>
    <row r="343" spans="1:27" ht="36.75" customHeight="1" x14ac:dyDescent="0.35">
      <c r="A343" s="120" t="str">
        <f>'Matriz Nº2 Análisis'!A343</f>
        <v>38. 1</v>
      </c>
      <c r="B343" s="132" t="str">
        <f>IF(A343&lt;1,'Matriz Nº1 Identificación'!F343,'Matriz Nº2 Análisis'!B343)</f>
        <v/>
      </c>
      <c r="C343" s="132" t="str">
        <f>IFERROR(IF(A343&lt;1,'Matriz Nº1 Identificación'!B343,'Matriz Nº2 Análisis'!E343)," ")</f>
        <v/>
      </c>
      <c r="D343" s="132" t="str">
        <f>IF(A343&lt;1,'Matriz Nº1 Identificación'!B343,'Matriz Nº2 Análisis'!I343)</f>
        <v/>
      </c>
      <c r="E343" s="149"/>
      <c r="F343" s="150"/>
      <c r="G343" s="150"/>
      <c r="H343" s="150"/>
      <c r="I343" s="184" t="str">
        <f>IFERROR(VLOOKUP(D343,'Tabla 12'!$B$4:$E$6,3,FALSE)," ")</f>
        <v xml:space="preserve"> </v>
      </c>
      <c r="J343" s="185" t="str">
        <f>IFERROR(VLOOKUP(I343,'Tabla 12'!$D$4:$E$6,2,FALSE)," ")</f>
        <v xml:space="preserve"> </v>
      </c>
      <c r="K343" s="3"/>
      <c r="L343" s="3"/>
      <c r="M343" s="3"/>
      <c r="N343" s="3"/>
      <c r="O343" s="3"/>
      <c r="P343" s="3"/>
      <c r="Q343" s="2"/>
      <c r="R343" s="3"/>
      <c r="S343" s="3"/>
      <c r="T343" s="3"/>
      <c r="U343" s="3"/>
      <c r="V343" s="3"/>
      <c r="W343" s="3"/>
      <c r="X343" s="3"/>
      <c r="Y343" s="3"/>
      <c r="Z343" s="3"/>
      <c r="AA343" s="3"/>
    </row>
    <row r="344" spans="1:27" ht="36.75" customHeight="1" x14ac:dyDescent="0.35">
      <c r="A344" s="120" t="str">
        <f>'Matriz Nº2 Análisis'!A344</f>
        <v>38. 2</v>
      </c>
      <c r="B344" s="132" t="str">
        <f>IF(A344&lt;1,'Matriz Nº1 Identificación'!F344,'Matriz Nº2 Análisis'!B344)</f>
        <v/>
      </c>
      <c r="C344" s="132" t="str">
        <f>IFERROR(IF(A344&lt;1,'Matriz Nº1 Identificación'!B344,'Matriz Nº2 Análisis'!E344)," ")</f>
        <v/>
      </c>
      <c r="D344" s="132" t="str">
        <f>IF(A344&lt;1,'Matriz Nº1 Identificación'!B344,'Matriz Nº2 Análisis'!I344)</f>
        <v/>
      </c>
      <c r="E344" s="149"/>
      <c r="F344" s="150"/>
      <c r="G344" s="150"/>
      <c r="H344" s="150"/>
      <c r="I344" s="184" t="str">
        <f>IFERROR(VLOOKUP(D344,'Tabla 12'!$B$4:$E$6,3,FALSE)," ")</f>
        <v xml:space="preserve"> </v>
      </c>
      <c r="J344" s="185" t="str">
        <f>IFERROR(VLOOKUP(I344,'Tabla 12'!$D$4:$E$6,2,FALSE)," ")</f>
        <v xml:space="preserve"> </v>
      </c>
      <c r="K344" s="3"/>
      <c r="L344" s="3"/>
      <c r="M344" s="3"/>
      <c r="N344" s="3"/>
      <c r="O344" s="3"/>
      <c r="P344" s="3"/>
      <c r="Q344" s="2"/>
      <c r="R344" s="3"/>
      <c r="S344" s="3"/>
      <c r="T344" s="3"/>
      <c r="U344" s="3"/>
      <c r="V344" s="3"/>
      <c r="W344" s="3"/>
      <c r="X344" s="3"/>
      <c r="Y344" s="3"/>
      <c r="Z344" s="3"/>
      <c r="AA344" s="3"/>
    </row>
    <row r="345" spans="1:27" ht="36.75" customHeight="1" x14ac:dyDescent="0.35">
      <c r="A345" s="120" t="str">
        <f>'Matriz Nº2 Análisis'!A345</f>
        <v>38. 3</v>
      </c>
      <c r="B345" s="132" t="str">
        <f>IF(A345&lt;1,'Matriz Nº1 Identificación'!F345,'Matriz Nº2 Análisis'!B345)</f>
        <v/>
      </c>
      <c r="C345" s="132" t="str">
        <f>IFERROR(IF(A345&lt;1,'Matriz Nº1 Identificación'!B345,'Matriz Nº2 Análisis'!E345)," ")</f>
        <v/>
      </c>
      <c r="D345" s="132" t="str">
        <f>IF(A345&lt;1,'Matriz Nº1 Identificación'!B345,'Matriz Nº2 Análisis'!I345)</f>
        <v/>
      </c>
      <c r="E345" s="149"/>
      <c r="F345" s="150"/>
      <c r="G345" s="150"/>
      <c r="H345" s="150"/>
      <c r="I345" s="184" t="str">
        <f>IFERROR(VLOOKUP(D345,'Tabla 12'!$B$4:$E$6,3,FALSE)," ")</f>
        <v xml:space="preserve"> </v>
      </c>
      <c r="J345" s="185" t="str">
        <f>IFERROR(VLOOKUP(I345,'Tabla 12'!$D$4:$E$6,2,FALSE)," ")</f>
        <v xml:space="preserve"> </v>
      </c>
      <c r="K345" s="3"/>
      <c r="L345" s="3"/>
      <c r="M345" s="3"/>
      <c r="N345" s="3"/>
      <c r="O345" s="3"/>
      <c r="P345" s="3"/>
      <c r="Q345" s="2"/>
      <c r="R345" s="3"/>
      <c r="S345" s="3"/>
      <c r="T345" s="3"/>
      <c r="U345" s="3"/>
      <c r="V345" s="3"/>
      <c r="W345" s="3"/>
      <c r="X345" s="3"/>
      <c r="Y345" s="3"/>
      <c r="Z345" s="3"/>
      <c r="AA345" s="3"/>
    </row>
    <row r="346" spans="1:27" ht="36.75" customHeight="1" x14ac:dyDescent="0.35">
      <c r="A346" s="120" t="str">
        <f>'Matriz Nº2 Análisis'!A346</f>
        <v>38. 4</v>
      </c>
      <c r="B346" s="132" t="str">
        <f>IF(A346&lt;1,'Matriz Nº1 Identificación'!F346,'Matriz Nº2 Análisis'!B346)</f>
        <v/>
      </c>
      <c r="C346" s="132" t="str">
        <f>IFERROR(IF(A346&lt;1,'Matriz Nº1 Identificación'!B346,'Matriz Nº2 Análisis'!E346)," ")</f>
        <v/>
      </c>
      <c r="D346" s="132" t="str">
        <f>IF(A346&lt;1,'Matriz Nº1 Identificación'!B346,'Matriz Nº2 Análisis'!I346)</f>
        <v/>
      </c>
      <c r="E346" s="149"/>
      <c r="F346" s="150"/>
      <c r="G346" s="150"/>
      <c r="H346" s="150"/>
      <c r="I346" s="184" t="str">
        <f>IFERROR(VLOOKUP(D346,'Tabla 12'!$B$4:$E$6,3,FALSE)," ")</f>
        <v xml:space="preserve"> </v>
      </c>
      <c r="J346" s="185" t="str">
        <f>IFERROR(VLOOKUP(I346,'Tabla 12'!$D$4:$E$6,2,FALSE)," ")</f>
        <v xml:space="preserve"> </v>
      </c>
      <c r="K346" s="3"/>
      <c r="L346" s="3"/>
      <c r="M346" s="3"/>
      <c r="N346" s="3"/>
      <c r="O346" s="3"/>
      <c r="P346" s="3"/>
      <c r="Q346" s="2"/>
      <c r="R346" s="3"/>
      <c r="S346" s="3"/>
      <c r="T346" s="3"/>
      <c r="U346" s="3"/>
      <c r="V346" s="3"/>
      <c r="W346" s="3"/>
      <c r="X346" s="3"/>
      <c r="Y346" s="3"/>
      <c r="Z346" s="3"/>
      <c r="AA346" s="3"/>
    </row>
    <row r="347" spans="1:27" ht="36.75" customHeight="1" x14ac:dyDescent="0.35">
      <c r="A347" s="120" t="str">
        <f>'Matriz Nº2 Análisis'!A347</f>
        <v>38. 5</v>
      </c>
      <c r="B347" s="132" t="str">
        <f>IF(A347&lt;1,'Matriz Nº1 Identificación'!F347,'Matriz Nº2 Análisis'!B347)</f>
        <v/>
      </c>
      <c r="C347" s="132" t="str">
        <f>IFERROR(IF(A347&lt;1,'Matriz Nº1 Identificación'!B347,'Matriz Nº2 Análisis'!E347)," ")</f>
        <v/>
      </c>
      <c r="D347" s="132" t="str">
        <f>IF(A347&lt;1,'Matriz Nº1 Identificación'!B347,'Matriz Nº2 Análisis'!I347)</f>
        <v/>
      </c>
      <c r="E347" s="149"/>
      <c r="F347" s="150"/>
      <c r="G347" s="150"/>
      <c r="H347" s="150"/>
      <c r="I347" s="184" t="str">
        <f>IFERROR(VLOOKUP(D347,'Tabla 12'!$B$4:$E$6,3,FALSE)," ")</f>
        <v xml:space="preserve"> </v>
      </c>
      <c r="J347" s="185" t="str">
        <f>IFERROR(VLOOKUP(I347,'Tabla 12'!$D$4:$E$6,2,FALSE)," ")</f>
        <v xml:space="preserve"> </v>
      </c>
      <c r="K347" s="3"/>
      <c r="L347" s="3"/>
      <c r="M347" s="3"/>
      <c r="N347" s="3"/>
      <c r="O347" s="3"/>
      <c r="P347" s="3"/>
      <c r="Q347" s="2"/>
      <c r="R347" s="3"/>
      <c r="S347" s="3"/>
      <c r="T347" s="3"/>
      <c r="U347" s="3"/>
      <c r="V347" s="3"/>
      <c r="W347" s="3"/>
      <c r="X347" s="3"/>
      <c r="Y347" s="3"/>
      <c r="Z347" s="3"/>
      <c r="AA347" s="3"/>
    </row>
    <row r="348" spans="1:27" ht="36.75" customHeight="1" x14ac:dyDescent="0.35">
      <c r="A348" s="120" t="str">
        <f>'Matriz Nº2 Análisis'!A348</f>
        <v>38. 6</v>
      </c>
      <c r="B348" s="132" t="str">
        <f>IF(A348&lt;1,'Matriz Nº1 Identificación'!F348,'Matriz Nº2 Análisis'!B348)</f>
        <v/>
      </c>
      <c r="C348" s="132" t="str">
        <f>IFERROR(IF(A348&lt;1,'Matriz Nº1 Identificación'!B348,'Matriz Nº2 Análisis'!E348)," ")</f>
        <v/>
      </c>
      <c r="D348" s="132" t="str">
        <f>IF(A348&lt;1,'Matriz Nº1 Identificación'!B348,'Matriz Nº2 Análisis'!I348)</f>
        <v/>
      </c>
      <c r="E348" s="149"/>
      <c r="F348" s="150"/>
      <c r="G348" s="150"/>
      <c r="H348" s="150"/>
      <c r="I348" s="184" t="str">
        <f>IFERROR(VLOOKUP(D348,'Tabla 12'!$B$4:$E$6,3,FALSE)," ")</f>
        <v xml:space="preserve"> </v>
      </c>
      <c r="J348" s="185" t="str">
        <f>IFERROR(VLOOKUP(I348,'Tabla 12'!$D$4:$E$6,2,FALSE)," ")</f>
        <v xml:space="preserve"> </v>
      </c>
      <c r="K348" s="3"/>
      <c r="L348" s="3"/>
      <c r="M348" s="3"/>
      <c r="N348" s="3"/>
      <c r="O348" s="3"/>
      <c r="P348" s="3"/>
      <c r="Q348" s="2"/>
      <c r="R348" s="3"/>
      <c r="S348" s="3"/>
      <c r="T348" s="3"/>
      <c r="U348" s="3"/>
      <c r="V348" s="3"/>
      <c r="W348" s="3"/>
      <c r="X348" s="3"/>
      <c r="Y348" s="3"/>
      <c r="Z348" s="3"/>
      <c r="AA348" s="3"/>
    </row>
    <row r="349" spans="1:27" ht="36.75" customHeight="1" thickBot="1" x14ac:dyDescent="0.4">
      <c r="A349" s="120" t="str">
        <f>'Matriz Nº2 Análisis'!A349</f>
        <v>38. 7</v>
      </c>
      <c r="B349" s="132" t="str">
        <f>IF(A349&lt;1,'Matriz Nº1 Identificación'!F349,'Matriz Nº2 Análisis'!B349)</f>
        <v/>
      </c>
      <c r="C349" s="132" t="str">
        <f>IFERROR(IF(A349&lt;1,'Matriz Nº1 Identificación'!B349,'Matriz Nº2 Análisis'!E349)," ")</f>
        <v/>
      </c>
      <c r="D349" s="132" t="str">
        <f>IF(A349&lt;1,'Matriz Nº1 Identificación'!B349,'Matriz Nº2 Análisis'!I349)</f>
        <v/>
      </c>
      <c r="E349" s="149"/>
      <c r="F349" s="150"/>
      <c r="G349" s="150"/>
      <c r="H349" s="150"/>
      <c r="I349" s="184" t="str">
        <f>IFERROR(VLOOKUP(D349,'Tabla 12'!$B$4:$E$6,3,FALSE)," ")</f>
        <v xml:space="preserve"> </v>
      </c>
      <c r="J349" s="185" t="str">
        <f>IFERROR(VLOOKUP(I349,'Tabla 12'!$D$4:$E$6,2,FALSE)," ")</f>
        <v xml:space="preserve"> </v>
      </c>
      <c r="K349" s="3"/>
      <c r="N349" s="3"/>
      <c r="O349" s="3"/>
      <c r="P349" s="3"/>
      <c r="Q349" s="2"/>
      <c r="R349" s="3"/>
      <c r="S349" s="3"/>
      <c r="T349" s="3"/>
      <c r="U349" s="3"/>
      <c r="V349" s="3"/>
      <c r="W349" s="3"/>
      <c r="X349" s="3"/>
      <c r="Y349" s="3"/>
      <c r="Z349" s="3"/>
      <c r="AA349" s="3"/>
    </row>
    <row r="350" spans="1:27" ht="39.9" customHeight="1" thickBot="1" x14ac:dyDescent="0.4">
      <c r="A350" s="181" t="str">
        <f>'Matriz Nº1 Identificación'!A350</f>
        <v xml:space="preserve">Objetivo Estratégico: </v>
      </c>
      <c r="B350" s="477">
        <f>+'Matriz Nº1 Identificación'!B350:H350</f>
        <v>0</v>
      </c>
      <c r="C350" s="478"/>
      <c r="D350" s="478"/>
      <c r="E350" s="478"/>
      <c r="F350" s="478"/>
      <c r="G350" s="478"/>
      <c r="H350" s="478"/>
      <c r="I350" s="478"/>
      <c r="J350" s="478"/>
    </row>
    <row r="351" spans="1:27" ht="39.9" customHeight="1" x14ac:dyDescent="0.35">
      <c r="A351" s="182" t="str">
        <f>'Matriz Nº1 Identificación'!A351</f>
        <v>Objetivo táctico</v>
      </c>
      <c r="B351" s="297" t="str">
        <f>+'Matriz Nº1 Identificación'!B351:H351</f>
        <v xml:space="preserve">39. </v>
      </c>
      <c r="C351" s="298"/>
      <c r="D351" s="298"/>
      <c r="E351" s="298"/>
      <c r="F351" s="299"/>
      <c r="G351" s="299"/>
      <c r="H351" s="299"/>
      <c r="I351" s="299"/>
      <c r="J351" s="300"/>
      <c r="L351" s="3"/>
      <c r="M351" s="3"/>
    </row>
    <row r="352" spans="1:27" ht="36.75" customHeight="1" x14ac:dyDescent="0.35">
      <c r="A352" s="120" t="str">
        <f>'Matriz Nº2 Análisis'!A352</f>
        <v>39. 1</v>
      </c>
      <c r="B352" s="132" t="str">
        <f>IF(A352&lt;1,'Matriz Nº1 Identificación'!F352,'Matriz Nº2 Análisis'!B352)</f>
        <v/>
      </c>
      <c r="C352" s="132" t="str">
        <f>IFERROR(IF(A352&lt;1,'Matriz Nº1 Identificación'!B352,'Matriz Nº2 Análisis'!E352)," ")</f>
        <v/>
      </c>
      <c r="D352" s="132" t="str">
        <f>IF(A352&lt;1,'Matriz Nº1 Identificación'!B352,'Matriz Nº2 Análisis'!I352)</f>
        <v/>
      </c>
      <c r="E352" s="149"/>
      <c r="F352" s="150"/>
      <c r="G352" s="150"/>
      <c r="H352" s="150"/>
      <c r="I352" s="184" t="str">
        <f>IFERROR(VLOOKUP(D352,'Tabla 12'!$B$4:$E$6,3,FALSE)," ")</f>
        <v xml:space="preserve"> </v>
      </c>
      <c r="J352" s="185" t="str">
        <f>IFERROR(VLOOKUP(I352,'Tabla 12'!$D$4:$E$6,2,FALSE)," ")</f>
        <v xml:space="preserve"> </v>
      </c>
      <c r="K352" s="3"/>
      <c r="L352" s="3"/>
      <c r="M352" s="3"/>
      <c r="N352" s="3"/>
      <c r="O352" s="3"/>
      <c r="P352" s="3"/>
      <c r="Q352" s="2"/>
      <c r="R352" s="3"/>
      <c r="S352" s="3"/>
      <c r="T352" s="3"/>
      <c r="U352" s="3"/>
      <c r="V352" s="3"/>
      <c r="W352" s="3"/>
      <c r="X352" s="3"/>
      <c r="Y352" s="3"/>
      <c r="Z352" s="3"/>
      <c r="AA352" s="3"/>
    </row>
    <row r="353" spans="1:27" ht="36.75" customHeight="1" x14ac:dyDescent="0.35">
      <c r="A353" s="120" t="str">
        <f>'Matriz Nº2 Análisis'!A353</f>
        <v>39. 2</v>
      </c>
      <c r="B353" s="132" t="str">
        <f>IF(A353&lt;1,'Matriz Nº1 Identificación'!F353,'Matriz Nº2 Análisis'!B353)</f>
        <v/>
      </c>
      <c r="C353" s="132" t="str">
        <f>IFERROR(IF(A353&lt;1,'Matriz Nº1 Identificación'!B353,'Matriz Nº2 Análisis'!E353)," ")</f>
        <v/>
      </c>
      <c r="D353" s="132" t="str">
        <f>IF(A353&lt;1,'Matriz Nº1 Identificación'!B353,'Matriz Nº2 Análisis'!I353)</f>
        <v/>
      </c>
      <c r="E353" s="149"/>
      <c r="F353" s="150"/>
      <c r="G353" s="150"/>
      <c r="H353" s="150"/>
      <c r="I353" s="184" t="str">
        <f>IFERROR(VLOOKUP(D353,'Tabla 12'!$B$4:$E$6,3,FALSE)," ")</f>
        <v xml:space="preserve"> </v>
      </c>
      <c r="J353" s="185" t="str">
        <f>IFERROR(VLOOKUP(I353,'Tabla 12'!$D$4:$E$6,2,FALSE)," ")</f>
        <v xml:space="preserve"> </v>
      </c>
      <c r="K353" s="3"/>
      <c r="L353" s="3"/>
      <c r="M353" s="3"/>
      <c r="N353" s="3"/>
      <c r="O353" s="3"/>
      <c r="P353" s="3"/>
      <c r="Q353" s="2"/>
      <c r="R353" s="3"/>
      <c r="S353" s="3"/>
      <c r="T353" s="3"/>
      <c r="U353" s="3"/>
      <c r="V353" s="3"/>
      <c r="W353" s="3"/>
      <c r="X353" s="3"/>
      <c r="Y353" s="3"/>
      <c r="Z353" s="3"/>
      <c r="AA353" s="3"/>
    </row>
    <row r="354" spans="1:27" ht="36.75" customHeight="1" x14ac:dyDescent="0.35">
      <c r="A354" s="120" t="str">
        <f>'Matriz Nº2 Análisis'!A354</f>
        <v>39. 3</v>
      </c>
      <c r="B354" s="132" t="str">
        <f>IF(A354&lt;1,'Matriz Nº1 Identificación'!F354,'Matriz Nº2 Análisis'!B354)</f>
        <v/>
      </c>
      <c r="C354" s="132" t="str">
        <f>IFERROR(IF(A354&lt;1,'Matriz Nº1 Identificación'!B354,'Matriz Nº2 Análisis'!E354)," ")</f>
        <v/>
      </c>
      <c r="D354" s="132" t="str">
        <f>IF(A354&lt;1,'Matriz Nº1 Identificación'!B354,'Matriz Nº2 Análisis'!I354)</f>
        <v/>
      </c>
      <c r="E354" s="149"/>
      <c r="F354" s="150"/>
      <c r="G354" s="150"/>
      <c r="H354" s="150"/>
      <c r="I354" s="184" t="str">
        <f>IFERROR(VLOOKUP(D354,'Tabla 12'!$B$4:$E$6,3,FALSE)," ")</f>
        <v xml:space="preserve"> </v>
      </c>
      <c r="J354" s="185" t="str">
        <f>IFERROR(VLOOKUP(I354,'Tabla 12'!$D$4:$E$6,2,FALSE)," ")</f>
        <v xml:space="preserve"> </v>
      </c>
      <c r="K354" s="3"/>
      <c r="L354" s="3"/>
      <c r="M354" s="3"/>
      <c r="N354" s="3"/>
      <c r="O354" s="3"/>
      <c r="P354" s="3"/>
      <c r="Q354" s="2"/>
      <c r="R354" s="3"/>
      <c r="S354" s="3"/>
      <c r="T354" s="3"/>
      <c r="U354" s="3"/>
      <c r="V354" s="3"/>
      <c r="W354" s="3"/>
      <c r="X354" s="3"/>
      <c r="Y354" s="3"/>
      <c r="Z354" s="3"/>
      <c r="AA354" s="3"/>
    </row>
    <row r="355" spans="1:27" ht="36.75" customHeight="1" x14ac:dyDescent="0.35">
      <c r="A355" s="120" t="str">
        <f>'Matriz Nº2 Análisis'!A355</f>
        <v>39. 4</v>
      </c>
      <c r="B355" s="132" t="str">
        <f>IF(A355&lt;1,'Matriz Nº1 Identificación'!F355,'Matriz Nº2 Análisis'!B355)</f>
        <v/>
      </c>
      <c r="C355" s="132" t="str">
        <f>IFERROR(IF(A355&lt;1,'Matriz Nº1 Identificación'!B355,'Matriz Nº2 Análisis'!E355)," ")</f>
        <v/>
      </c>
      <c r="D355" s="132" t="str">
        <f>IF(A355&lt;1,'Matriz Nº1 Identificación'!B355,'Matriz Nº2 Análisis'!I355)</f>
        <v/>
      </c>
      <c r="E355" s="149"/>
      <c r="F355" s="150"/>
      <c r="G355" s="150"/>
      <c r="H355" s="150"/>
      <c r="I355" s="184" t="str">
        <f>IFERROR(VLOOKUP(D355,'Tabla 12'!$B$4:$E$6,3,FALSE)," ")</f>
        <v xml:space="preserve"> </v>
      </c>
      <c r="J355" s="185" t="str">
        <f>IFERROR(VLOOKUP(I355,'Tabla 12'!$D$4:$E$6,2,FALSE)," ")</f>
        <v xml:space="preserve"> </v>
      </c>
      <c r="K355" s="3"/>
      <c r="L355" s="3"/>
      <c r="M355" s="3"/>
      <c r="N355" s="3"/>
      <c r="O355" s="3"/>
      <c r="P355" s="3"/>
      <c r="Q355" s="2"/>
      <c r="R355" s="3"/>
      <c r="S355" s="3"/>
      <c r="T355" s="3"/>
      <c r="U355" s="3"/>
      <c r="V355" s="3"/>
      <c r="W355" s="3"/>
      <c r="X355" s="3"/>
      <c r="Y355" s="3"/>
      <c r="Z355" s="3"/>
      <c r="AA355" s="3"/>
    </row>
    <row r="356" spans="1:27" ht="36.75" customHeight="1" x14ac:dyDescent="0.35">
      <c r="A356" s="120" t="str">
        <f>'Matriz Nº2 Análisis'!A356</f>
        <v>39. 5</v>
      </c>
      <c r="B356" s="132" t="str">
        <f>IF(A356&lt;1,'Matriz Nº1 Identificación'!F356,'Matriz Nº2 Análisis'!B356)</f>
        <v/>
      </c>
      <c r="C356" s="132" t="str">
        <f>IFERROR(IF(A356&lt;1,'Matriz Nº1 Identificación'!B356,'Matriz Nº2 Análisis'!E356)," ")</f>
        <v/>
      </c>
      <c r="D356" s="132" t="str">
        <f>IF(A356&lt;1,'Matriz Nº1 Identificación'!B356,'Matriz Nº2 Análisis'!I356)</f>
        <v/>
      </c>
      <c r="E356" s="149"/>
      <c r="F356" s="150"/>
      <c r="G356" s="150"/>
      <c r="H356" s="150"/>
      <c r="I356" s="184" t="str">
        <f>IFERROR(VLOOKUP(D356,'Tabla 12'!$B$4:$E$6,3,FALSE)," ")</f>
        <v xml:space="preserve"> </v>
      </c>
      <c r="J356" s="185" t="str">
        <f>IFERROR(VLOOKUP(I356,'Tabla 12'!$D$4:$E$6,2,FALSE)," ")</f>
        <v xml:space="preserve"> </v>
      </c>
      <c r="K356" s="3"/>
      <c r="L356" s="3"/>
      <c r="M356" s="3"/>
      <c r="N356" s="3"/>
      <c r="O356" s="3"/>
      <c r="P356" s="3"/>
      <c r="Q356" s="2"/>
      <c r="R356" s="3"/>
      <c r="S356" s="3"/>
      <c r="T356" s="3"/>
      <c r="U356" s="3"/>
      <c r="V356" s="3"/>
      <c r="W356" s="3"/>
      <c r="X356" s="3"/>
      <c r="Y356" s="3"/>
      <c r="Z356" s="3"/>
      <c r="AA356" s="3"/>
    </row>
    <row r="357" spans="1:27" ht="36.75" customHeight="1" x14ac:dyDescent="0.35">
      <c r="A357" s="120" t="str">
        <f>'Matriz Nº2 Análisis'!A357</f>
        <v>39. 6</v>
      </c>
      <c r="B357" s="132" t="str">
        <f>IF(A357&lt;1,'Matriz Nº1 Identificación'!F357,'Matriz Nº2 Análisis'!B357)</f>
        <v/>
      </c>
      <c r="C357" s="132" t="str">
        <f>IFERROR(IF(A357&lt;1,'Matriz Nº1 Identificación'!B357,'Matriz Nº2 Análisis'!E357)," ")</f>
        <v/>
      </c>
      <c r="D357" s="132" t="str">
        <f>IF(A357&lt;1,'Matriz Nº1 Identificación'!B357,'Matriz Nº2 Análisis'!I357)</f>
        <v/>
      </c>
      <c r="E357" s="149"/>
      <c r="F357" s="150"/>
      <c r="G357" s="150"/>
      <c r="H357" s="150"/>
      <c r="I357" s="184" t="str">
        <f>IFERROR(VLOOKUP(D357,'Tabla 12'!$B$4:$E$6,3,FALSE)," ")</f>
        <v xml:space="preserve"> </v>
      </c>
      <c r="J357" s="185" t="str">
        <f>IFERROR(VLOOKUP(I357,'Tabla 12'!$D$4:$E$6,2,FALSE)," ")</f>
        <v xml:space="preserve"> </v>
      </c>
      <c r="K357" s="3"/>
      <c r="L357" s="3"/>
      <c r="M357" s="3"/>
      <c r="N357" s="3"/>
      <c r="O357" s="3"/>
      <c r="P357" s="3"/>
      <c r="Q357" s="2"/>
      <c r="R357" s="3"/>
      <c r="S357" s="3"/>
      <c r="T357" s="3"/>
      <c r="U357" s="3"/>
      <c r="V357" s="3"/>
      <c r="W357" s="3"/>
      <c r="X357" s="3"/>
      <c r="Y357" s="3"/>
      <c r="Z357" s="3"/>
      <c r="AA357" s="3"/>
    </row>
    <row r="358" spans="1:27" ht="36.75" customHeight="1" thickBot="1" x14ac:dyDescent="0.4">
      <c r="A358" s="120" t="str">
        <f>'Matriz Nº2 Análisis'!A358</f>
        <v>39. 7</v>
      </c>
      <c r="B358" s="132" t="str">
        <f>IF(A358&lt;1,'Matriz Nº1 Identificación'!F358,'Matriz Nº2 Análisis'!B358)</f>
        <v/>
      </c>
      <c r="C358" s="132" t="str">
        <f>IFERROR(IF(A358&lt;1,'Matriz Nº1 Identificación'!B358,'Matriz Nº2 Análisis'!E358)," ")</f>
        <v/>
      </c>
      <c r="D358" s="132" t="str">
        <f>IF(A358&lt;1,'Matriz Nº1 Identificación'!B358,'Matriz Nº2 Análisis'!I358)</f>
        <v/>
      </c>
      <c r="E358" s="149"/>
      <c r="F358" s="150"/>
      <c r="G358" s="150"/>
      <c r="H358" s="150"/>
      <c r="I358" s="184" t="str">
        <f>IFERROR(VLOOKUP(D358,'Tabla 12'!$B$4:$E$6,3,FALSE)," ")</f>
        <v xml:space="preserve"> </v>
      </c>
      <c r="J358" s="185" t="str">
        <f>IFERROR(VLOOKUP(I358,'Tabla 12'!$D$4:$E$6,2,FALSE)," ")</f>
        <v xml:space="preserve"> </v>
      </c>
      <c r="K358" s="3"/>
      <c r="N358" s="3"/>
      <c r="O358" s="3"/>
      <c r="P358" s="3"/>
      <c r="Q358" s="2"/>
      <c r="R358" s="3"/>
      <c r="S358" s="3"/>
      <c r="T358" s="3"/>
      <c r="U358" s="3"/>
      <c r="V358" s="3"/>
      <c r="W358" s="3"/>
      <c r="X358" s="3"/>
      <c r="Y358" s="3"/>
      <c r="Z358" s="3"/>
      <c r="AA358" s="3"/>
    </row>
    <row r="359" spans="1:27" ht="39.9" customHeight="1" thickBot="1" x14ac:dyDescent="0.4">
      <c r="A359" s="181" t="str">
        <f>'Matriz Nº1 Identificación'!A359</f>
        <v xml:space="preserve">Objetivo Estratégico: </v>
      </c>
      <c r="B359" s="477">
        <f>+'Matriz Nº1 Identificación'!B359:H359</f>
        <v>0</v>
      </c>
      <c r="C359" s="478"/>
      <c r="D359" s="478"/>
      <c r="E359" s="478"/>
      <c r="F359" s="478"/>
      <c r="G359" s="478"/>
      <c r="H359" s="478"/>
      <c r="I359" s="478"/>
      <c r="J359" s="478"/>
    </row>
    <row r="360" spans="1:27" ht="39.9" customHeight="1" x14ac:dyDescent="0.35">
      <c r="A360" s="182" t="str">
        <f>'Matriz Nº1 Identificación'!A360</f>
        <v>Objetivo táctico</v>
      </c>
      <c r="B360" s="297" t="str">
        <f>+'Matriz Nº1 Identificación'!B360:H360</f>
        <v xml:space="preserve">40. </v>
      </c>
      <c r="C360" s="298"/>
      <c r="D360" s="298"/>
      <c r="E360" s="298"/>
      <c r="F360" s="299"/>
      <c r="G360" s="299"/>
      <c r="H360" s="299"/>
      <c r="I360" s="299"/>
      <c r="J360" s="300"/>
      <c r="L360" s="3"/>
      <c r="M360" s="3"/>
    </row>
    <row r="361" spans="1:27" ht="36.75" customHeight="1" x14ac:dyDescent="0.35">
      <c r="A361" s="120" t="str">
        <f>'Matriz Nº2 Análisis'!A361</f>
        <v>40. 1</v>
      </c>
      <c r="B361" s="132" t="str">
        <f>IF(A361&lt;1,'Matriz Nº1 Identificación'!F361,'Matriz Nº2 Análisis'!B361)</f>
        <v/>
      </c>
      <c r="C361" s="132" t="str">
        <f>IFERROR(IF(A361&lt;1,'Matriz Nº1 Identificación'!B361,'Matriz Nº2 Análisis'!E361)," ")</f>
        <v/>
      </c>
      <c r="D361" s="132" t="str">
        <f>IF(A361&lt;1,'Matriz Nº1 Identificación'!B361,'Matriz Nº2 Análisis'!I361)</f>
        <v/>
      </c>
      <c r="E361" s="149"/>
      <c r="F361" s="150"/>
      <c r="G361" s="150"/>
      <c r="H361" s="150"/>
      <c r="I361" s="184" t="str">
        <f>IFERROR(VLOOKUP(D361,'Tabla 12'!$B$4:$E$6,3,FALSE)," ")</f>
        <v xml:space="preserve"> </v>
      </c>
      <c r="J361" s="185" t="str">
        <f>IFERROR(VLOOKUP(I361,'Tabla 12'!$D$4:$E$6,2,FALSE)," ")</f>
        <v xml:space="preserve"> </v>
      </c>
      <c r="K361" s="3"/>
      <c r="L361" s="3"/>
      <c r="M361" s="3"/>
      <c r="N361" s="3"/>
      <c r="O361" s="3"/>
      <c r="P361" s="3"/>
      <c r="Q361" s="2"/>
      <c r="R361" s="3"/>
      <c r="S361" s="3"/>
      <c r="T361" s="3"/>
      <c r="U361" s="3"/>
      <c r="V361" s="3"/>
      <c r="W361" s="3"/>
      <c r="X361" s="3"/>
      <c r="Y361" s="3"/>
      <c r="Z361" s="3"/>
      <c r="AA361" s="3"/>
    </row>
    <row r="362" spans="1:27" ht="36.75" customHeight="1" x14ac:dyDescent="0.35">
      <c r="A362" s="120" t="str">
        <f>'Matriz Nº2 Análisis'!A362</f>
        <v>40. 2</v>
      </c>
      <c r="B362" s="132" t="str">
        <f>IF(A362&lt;1,'Matriz Nº1 Identificación'!F362,'Matriz Nº2 Análisis'!B362)</f>
        <v/>
      </c>
      <c r="C362" s="132" t="str">
        <f>IFERROR(IF(A362&lt;1,'Matriz Nº1 Identificación'!B362,'Matriz Nº2 Análisis'!E362)," ")</f>
        <v/>
      </c>
      <c r="D362" s="132" t="str">
        <f>IF(A362&lt;1,'Matriz Nº1 Identificación'!B362,'Matriz Nº2 Análisis'!I362)</f>
        <v/>
      </c>
      <c r="E362" s="149"/>
      <c r="F362" s="150"/>
      <c r="G362" s="150"/>
      <c r="H362" s="150"/>
      <c r="I362" s="184" t="str">
        <f>IFERROR(VLOOKUP(D362,'Tabla 12'!$B$4:$E$6,3,FALSE)," ")</f>
        <v xml:space="preserve"> </v>
      </c>
      <c r="J362" s="185" t="str">
        <f>IFERROR(VLOOKUP(I362,'Tabla 12'!$D$4:$E$6,2,FALSE)," ")</f>
        <v xml:space="preserve"> </v>
      </c>
      <c r="K362" s="3"/>
      <c r="L362" s="3"/>
      <c r="M362" s="3"/>
      <c r="N362" s="3"/>
      <c r="O362" s="3"/>
      <c r="P362" s="3"/>
      <c r="Q362" s="2"/>
      <c r="R362" s="3"/>
      <c r="S362" s="3"/>
      <c r="T362" s="3"/>
      <c r="U362" s="3"/>
      <c r="V362" s="3"/>
      <c r="W362" s="3"/>
      <c r="X362" s="3"/>
      <c r="Y362" s="3"/>
      <c r="Z362" s="3"/>
      <c r="AA362" s="3"/>
    </row>
    <row r="363" spans="1:27" ht="36.75" customHeight="1" x14ac:dyDescent="0.35">
      <c r="A363" s="120" t="str">
        <f>'Matriz Nº2 Análisis'!A363</f>
        <v>40. 3</v>
      </c>
      <c r="B363" s="132" t="str">
        <f>IF(A363&lt;1,'Matriz Nº1 Identificación'!F363,'Matriz Nº2 Análisis'!B363)</f>
        <v/>
      </c>
      <c r="C363" s="132" t="str">
        <f>IFERROR(IF(A363&lt;1,'Matriz Nº1 Identificación'!B363,'Matriz Nº2 Análisis'!E363)," ")</f>
        <v/>
      </c>
      <c r="D363" s="132" t="str">
        <f>IF(A363&lt;1,'Matriz Nº1 Identificación'!B363,'Matriz Nº2 Análisis'!I363)</f>
        <v/>
      </c>
      <c r="E363" s="149"/>
      <c r="F363" s="150"/>
      <c r="G363" s="150"/>
      <c r="H363" s="150"/>
      <c r="I363" s="184" t="str">
        <f>IFERROR(VLOOKUP(D363,'Tabla 12'!$B$4:$E$6,3,FALSE)," ")</f>
        <v xml:space="preserve"> </v>
      </c>
      <c r="J363" s="185" t="str">
        <f>IFERROR(VLOOKUP(I363,'Tabla 12'!$D$4:$E$6,2,FALSE)," ")</f>
        <v xml:space="preserve"> </v>
      </c>
      <c r="K363" s="3"/>
      <c r="L363" s="3"/>
      <c r="M363" s="3"/>
      <c r="N363" s="3"/>
      <c r="O363" s="3"/>
      <c r="P363" s="3"/>
      <c r="Q363" s="2"/>
      <c r="R363" s="3"/>
      <c r="S363" s="3"/>
      <c r="T363" s="3"/>
      <c r="U363" s="3"/>
      <c r="V363" s="3"/>
      <c r="W363" s="3"/>
      <c r="X363" s="3"/>
      <c r="Y363" s="3"/>
      <c r="Z363" s="3"/>
      <c r="AA363" s="3"/>
    </row>
    <row r="364" spans="1:27" ht="36.75" customHeight="1" x14ac:dyDescent="0.35">
      <c r="A364" s="120" t="str">
        <f>'Matriz Nº2 Análisis'!A364</f>
        <v>40. 4</v>
      </c>
      <c r="B364" s="132" t="str">
        <f>IF(A364&lt;1,'Matriz Nº1 Identificación'!F364,'Matriz Nº2 Análisis'!B364)</f>
        <v/>
      </c>
      <c r="C364" s="132" t="str">
        <f>IFERROR(IF(A364&lt;1,'Matriz Nº1 Identificación'!B364,'Matriz Nº2 Análisis'!E364)," ")</f>
        <v/>
      </c>
      <c r="D364" s="132" t="str">
        <f>IF(A364&lt;1,'Matriz Nº1 Identificación'!B364,'Matriz Nº2 Análisis'!I364)</f>
        <v/>
      </c>
      <c r="E364" s="149"/>
      <c r="F364" s="150"/>
      <c r="G364" s="150"/>
      <c r="H364" s="150"/>
      <c r="I364" s="184" t="str">
        <f>IFERROR(VLOOKUP(D364,'Tabla 12'!$B$4:$E$6,3,FALSE)," ")</f>
        <v xml:space="preserve"> </v>
      </c>
      <c r="J364" s="185" t="str">
        <f>IFERROR(VLOOKUP(I364,'Tabla 12'!$D$4:$E$6,2,FALSE)," ")</f>
        <v xml:space="preserve"> </v>
      </c>
      <c r="K364" s="3"/>
      <c r="L364" s="3"/>
      <c r="M364" s="3"/>
      <c r="N364" s="3"/>
      <c r="O364" s="3"/>
      <c r="P364" s="3"/>
      <c r="Q364" s="2"/>
      <c r="R364" s="3"/>
      <c r="S364" s="3"/>
      <c r="T364" s="3"/>
      <c r="U364" s="3"/>
      <c r="V364" s="3"/>
      <c r="W364" s="3"/>
      <c r="X364" s="3"/>
      <c r="Y364" s="3"/>
      <c r="Z364" s="3"/>
      <c r="AA364" s="3"/>
    </row>
    <row r="365" spans="1:27" ht="36.75" customHeight="1" x14ac:dyDescent="0.35">
      <c r="A365" s="120" t="str">
        <f>'Matriz Nº2 Análisis'!A365</f>
        <v>40. 5</v>
      </c>
      <c r="B365" s="132" t="str">
        <f>IF(A365&lt;1,'Matriz Nº1 Identificación'!F365,'Matriz Nº2 Análisis'!B365)</f>
        <v/>
      </c>
      <c r="C365" s="132" t="str">
        <f>IFERROR(IF(A365&lt;1,'Matriz Nº1 Identificación'!B365,'Matriz Nº2 Análisis'!E365)," ")</f>
        <v/>
      </c>
      <c r="D365" s="132" t="str">
        <f>IF(A365&lt;1,'Matriz Nº1 Identificación'!B365,'Matriz Nº2 Análisis'!I365)</f>
        <v/>
      </c>
      <c r="E365" s="149"/>
      <c r="F365" s="150"/>
      <c r="G365" s="150"/>
      <c r="H365" s="150"/>
      <c r="I365" s="184" t="str">
        <f>IFERROR(VLOOKUP(D365,'Tabla 12'!$B$4:$E$6,3,FALSE)," ")</f>
        <v xml:space="preserve"> </v>
      </c>
      <c r="J365" s="185" t="str">
        <f>IFERROR(VLOOKUP(I365,'Tabla 12'!$D$4:$E$6,2,FALSE)," ")</f>
        <v xml:space="preserve"> </v>
      </c>
      <c r="K365" s="3"/>
      <c r="L365" s="3"/>
      <c r="M365" s="3"/>
      <c r="N365" s="3"/>
      <c r="O365" s="3"/>
      <c r="P365" s="3"/>
      <c r="Q365" s="2"/>
      <c r="R365" s="3"/>
      <c r="S365" s="3"/>
      <c r="T365" s="3"/>
      <c r="U365" s="3"/>
      <c r="V365" s="3"/>
      <c r="W365" s="3"/>
      <c r="X365" s="3"/>
      <c r="Y365" s="3"/>
      <c r="Z365" s="3"/>
      <c r="AA365" s="3"/>
    </row>
    <row r="366" spans="1:27" ht="36.75" customHeight="1" x14ac:dyDescent="0.35">
      <c r="A366" s="120" t="str">
        <f>'Matriz Nº2 Análisis'!A366</f>
        <v>40. 6</v>
      </c>
      <c r="B366" s="132" t="str">
        <f>IF(A366&lt;1,'Matriz Nº1 Identificación'!F366,'Matriz Nº2 Análisis'!B366)</f>
        <v/>
      </c>
      <c r="C366" s="132" t="str">
        <f>IFERROR(IF(A366&lt;1,'Matriz Nº1 Identificación'!B366,'Matriz Nº2 Análisis'!E366)," ")</f>
        <v/>
      </c>
      <c r="D366" s="132" t="str">
        <f>IF(A366&lt;1,'Matriz Nº1 Identificación'!B366,'Matriz Nº2 Análisis'!I366)</f>
        <v/>
      </c>
      <c r="E366" s="149"/>
      <c r="F366" s="150"/>
      <c r="G366" s="150"/>
      <c r="H366" s="150"/>
      <c r="I366" s="184" t="str">
        <f>IFERROR(VLOOKUP(D366,'Tabla 12'!$B$4:$E$6,3,FALSE)," ")</f>
        <v xml:space="preserve"> </v>
      </c>
      <c r="J366" s="185" t="str">
        <f>IFERROR(VLOOKUP(I366,'Tabla 12'!$D$4:$E$6,2,FALSE)," ")</f>
        <v xml:space="preserve"> </v>
      </c>
      <c r="K366" s="3"/>
      <c r="L366" s="3"/>
      <c r="M366" s="3"/>
      <c r="N366" s="3"/>
      <c r="O366" s="3"/>
      <c r="P366" s="3"/>
      <c r="Q366" s="2"/>
      <c r="R366" s="3"/>
      <c r="S366" s="3"/>
      <c r="T366" s="3"/>
      <c r="U366" s="3"/>
      <c r="V366" s="3"/>
      <c r="W366" s="3"/>
      <c r="X366" s="3"/>
      <c r="Y366" s="3"/>
      <c r="Z366" s="3"/>
      <c r="AA366" s="3"/>
    </row>
    <row r="367" spans="1:27" ht="36.75" customHeight="1" thickBot="1" x14ac:dyDescent="0.4">
      <c r="A367" s="120" t="str">
        <f>'Matriz Nº2 Análisis'!A367</f>
        <v>40. 7</v>
      </c>
      <c r="B367" s="132" t="str">
        <f>IF(A367&lt;1,'Matriz Nº1 Identificación'!F367,'Matriz Nº2 Análisis'!B367)</f>
        <v/>
      </c>
      <c r="C367" s="132" t="str">
        <f>IFERROR(IF(A367&lt;1,'Matriz Nº1 Identificación'!B367,'Matriz Nº2 Análisis'!E367)," ")</f>
        <v/>
      </c>
      <c r="D367" s="132" t="str">
        <f>IF(A367&lt;1,'Matriz Nº1 Identificación'!B367,'Matriz Nº2 Análisis'!I367)</f>
        <v/>
      </c>
      <c r="E367" s="149"/>
      <c r="F367" s="150"/>
      <c r="G367" s="150"/>
      <c r="H367" s="150"/>
      <c r="I367" s="184" t="str">
        <f>IFERROR(VLOOKUP(D367,'Tabla 12'!$B$4:$E$6,3,FALSE)," ")</f>
        <v xml:space="preserve"> </v>
      </c>
      <c r="J367" s="185" t="str">
        <f>IFERROR(VLOOKUP(I367,'Tabla 12'!$D$4:$E$6,2,FALSE)," ")</f>
        <v xml:space="preserve"> </v>
      </c>
      <c r="K367" s="3"/>
      <c r="N367" s="3"/>
      <c r="O367" s="3"/>
      <c r="P367" s="3"/>
      <c r="Q367" s="2"/>
      <c r="R367" s="3"/>
      <c r="S367" s="3"/>
      <c r="T367" s="3"/>
      <c r="U367" s="3"/>
      <c r="V367" s="3"/>
      <c r="W367" s="3"/>
      <c r="X367" s="3"/>
      <c r="Y367" s="3"/>
      <c r="Z367" s="3"/>
      <c r="AA367" s="3"/>
    </row>
    <row r="368" spans="1:27" ht="39.9" customHeight="1" thickBot="1" x14ac:dyDescent="0.4">
      <c r="A368" s="181" t="str">
        <f>'Matriz Nº1 Identificación'!A368</f>
        <v xml:space="preserve">Objetivo Estratégico: </v>
      </c>
      <c r="B368" s="477">
        <f>+'Matriz Nº1 Identificación'!B368:H368</f>
        <v>0</v>
      </c>
      <c r="C368" s="478"/>
      <c r="D368" s="478"/>
      <c r="E368" s="478"/>
      <c r="F368" s="478"/>
      <c r="G368" s="478"/>
      <c r="H368" s="478"/>
      <c r="I368" s="478"/>
      <c r="J368" s="478"/>
    </row>
    <row r="369" spans="1:27" ht="39.9" customHeight="1" x14ac:dyDescent="0.35">
      <c r="A369" s="182" t="str">
        <f>'Matriz Nº1 Identificación'!A369</f>
        <v>Objetivo táctico</v>
      </c>
      <c r="B369" s="297" t="str">
        <f>+'Matriz Nº1 Identificación'!B369:H369</f>
        <v xml:space="preserve">41. </v>
      </c>
      <c r="C369" s="298"/>
      <c r="D369" s="298"/>
      <c r="E369" s="298"/>
      <c r="F369" s="299"/>
      <c r="G369" s="299"/>
      <c r="H369" s="299"/>
      <c r="I369" s="299"/>
      <c r="J369" s="300"/>
      <c r="L369" s="3"/>
      <c r="M369" s="3"/>
    </row>
    <row r="370" spans="1:27" ht="36.75" customHeight="1" x14ac:dyDescent="0.35">
      <c r="A370" s="120" t="str">
        <f>'Matriz Nº2 Análisis'!A370</f>
        <v>41. 1</v>
      </c>
      <c r="B370" s="132" t="str">
        <f>IF(A370&lt;1,'Matriz Nº1 Identificación'!F370,'Matriz Nº2 Análisis'!B370)</f>
        <v/>
      </c>
      <c r="C370" s="132" t="str">
        <f>IFERROR(IF(A370&lt;1,'Matriz Nº1 Identificación'!B370,'Matriz Nº2 Análisis'!E370)," ")</f>
        <v/>
      </c>
      <c r="D370" s="132" t="str">
        <f>IF(A370&lt;1,'Matriz Nº1 Identificación'!B370,'Matriz Nº2 Análisis'!I370)</f>
        <v/>
      </c>
      <c r="E370" s="149"/>
      <c r="F370" s="150"/>
      <c r="G370" s="150"/>
      <c r="H370" s="150"/>
      <c r="I370" s="184" t="str">
        <f>IFERROR(VLOOKUP(D370,'Tabla 12'!$B$4:$E$6,3,FALSE)," ")</f>
        <v xml:space="preserve"> </v>
      </c>
      <c r="J370" s="185" t="str">
        <f>IFERROR(VLOOKUP(I370,'Tabla 12'!$D$4:$E$6,2,FALSE)," ")</f>
        <v xml:space="preserve"> </v>
      </c>
      <c r="K370" s="3"/>
      <c r="L370" s="3"/>
      <c r="M370" s="3"/>
      <c r="N370" s="3"/>
      <c r="O370" s="3"/>
      <c r="P370" s="3"/>
      <c r="Q370" s="2"/>
      <c r="R370" s="3"/>
      <c r="S370" s="3"/>
      <c r="T370" s="3"/>
      <c r="U370" s="3"/>
      <c r="V370" s="3"/>
      <c r="W370" s="3"/>
      <c r="X370" s="3"/>
      <c r="Y370" s="3"/>
      <c r="Z370" s="3"/>
      <c r="AA370" s="3"/>
    </row>
    <row r="371" spans="1:27" ht="36.75" customHeight="1" x14ac:dyDescent="0.35">
      <c r="A371" s="120" t="str">
        <f>'Matriz Nº2 Análisis'!A371</f>
        <v>41. 2</v>
      </c>
      <c r="B371" s="132" t="str">
        <f>IF(A371&lt;1,'Matriz Nº1 Identificación'!F371,'Matriz Nº2 Análisis'!B371)</f>
        <v/>
      </c>
      <c r="C371" s="132" t="str">
        <f>IFERROR(IF(A371&lt;1,'Matriz Nº1 Identificación'!B371,'Matriz Nº2 Análisis'!E371)," ")</f>
        <v/>
      </c>
      <c r="D371" s="132" t="str">
        <f>IF(A371&lt;1,'Matriz Nº1 Identificación'!B371,'Matriz Nº2 Análisis'!I371)</f>
        <v/>
      </c>
      <c r="E371" s="149"/>
      <c r="F371" s="150"/>
      <c r="G371" s="150"/>
      <c r="H371" s="150"/>
      <c r="I371" s="184" t="str">
        <f>IFERROR(VLOOKUP(D371,'Tabla 12'!$B$4:$E$6,3,FALSE)," ")</f>
        <v xml:space="preserve"> </v>
      </c>
      <c r="J371" s="185" t="str">
        <f>IFERROR(VLOOKUP(I371,'Tabla 12'!$D$4:$E$6,2,FALSE)," ")</f>
        <v xml:space="preserve"> </v>
      </c>
      <c r="K371" s="3"/>
      <c r="L371" s="3"/>
      <c r="M371" s="3"/>
      <c r="N371" s="3"/>
      <c r="O371" s="3"/>
      <c r="P371" s="3"/>
      <c r="Q371" s="2"/>
      <c r="R371" s="3"/>
      <c r="S371" s="3"/>
      <c r="T371" s="3"/>
      <c r="U371" s="3"/>
      <c r="V371" s="3"/>
      <c r="W371" s="3"/>
      <c r="X371" s="3"/>
      <c r="Y371" s="3"/>
      <c r="Z371" s="3"/>
      <c r="AA371" s="3"/>
    </row>
    <row r="372" spans="1:27" ht="36.75" customHeight="1" x14ac:dyDescent="0.35">
      <c r="A372" s="120" t="str">
        <f>'Matriz Nº2 Análisis'!A372</f>
        <v>41. 3</v>
      </c>
      <c r="B372" s="132" t="str">
        <f>IF(A372&lt;1,'Matriz Nº1 Identificación'!F372,'Matriz Nº2 Análisis'!B372)</f>
        <v/>
      </c>
      <c r="C372" s="132" t="str">
        <f>IFERROR(IF(A372&lt;1,'Matriz Nº1 Identificación'!B372,'Matriz Nº2 Análisis'!E372)," ")</f>
        <v/>
      </c>
      <c r="D372" s="132" t="str">
        <f>IF(A372&lt;1,'Matriz Nº1 Identificación'!B372,'Matriz Nº2 Análisis'!I372)</f>
        <v/>
      </c>
      <c r="E372" s="149"/>
      <c r="F372" s="150"/>
      <c r="G372" s="150"/>
      <c r="H372" s="150"/>
      <c r="I372" s="184" t="str">
        <f>IFERROR(VLOOKUP(D372,'Tabla 12'!$B$4:$E$6,3,FALSE)," ")</f>
        <v xml:space="preserve"> </v>
      </c>
      <c r="J372" s="185" t="str">
        <f>IFERROR(VLOOKUP(I372,'Tabla 12'!$D$4:$E$6,2,FALSE)," ")</f>
        <v xml:space="preserve"> </v>
      </c>
      <c r="K372" s="3"/>
      <c r="L372" s="3"/>
      <c r="M372" s="3"/>
      <c r="N372" s="3"/>
      <c r="O372" s="3"/>
      <c r="P372" s="3"/>
      <c r="Q372" s="2"/>
      <c r="R372" s="3"/>
      <c r="S372" s="3"/>
      <c r="T372" s="3"/>
      <c r="U372" s="3"/>
      <c r="V372" s="3"/>
      <c r="W372" s="3"/>
      <c r="X372" s="3"/>
      <c r="Y372" s="3"/>
      <c r="Z372" s="3"/>
      <c r="AA372" s="3"/>
    </row>
    <row r="373" spans="1:27" ht="36.75" customHeight="1" x14ac:dyDescent="0.35">
      <c r="A373" s="120" t="str">
        <f>'Matriz Nº2 Análisis'!A373</f>
        <v>41. 4</v>
      </c>
      <c r="B373" s="132" t="str">
        <f>IF(A373&lt;1,'Matriz Nº1 Identificación'!F373,'Matriz Nº2 Análisis'!B373)</f>
        <v/>
      </c>
      <c r="C373" s="132" t="str">
        <f>IFERROR(IF(A373&lt;1,'Matriz Nº1 Identificación'!B373,'Matriz Nº2 Análisis'!E373)," ")</f>
        <v/>
      </c>
      <c r="D373" s="132" t="str">
        <f>IF(A373&lt;1,'Matriz Nº1 Identificación'!B373,'Matriz Nº2 Análisis'!I373)</f>
        <v/>
      </c>
      <c r="E373" s="149"/>
      <c r="F373" s="150"/>
      <c r="G373" s="150"/>
      <c r="H373" s="150"/>
      <c r="I373" s="184" t="str">
        <f>IFERROR(VLOOKUP(D373,'Tabla 12'!$B$4:$E$6,3,FALSE)," ")</f>
        <v xml:space="preserve"> </v>
      </c>
      <c r="J373" s="185" t="str">
        <f>IFERROR(VLOOKUP(I373,'Tabla 12'!$D$4:$E$6,2,FALSE)," ")</f>
        <v xml:space="preserve"> </v>
      </c>
      <c r="K373" s="3"/>
      <c r="L373" s="3"/>
      <c r="M373" s="3"/>
      <c r="N373" s="3"/>
      <c r="O373" s="3"/>
      <c r="P373" s="3"/>
      <c r="Q373" s="2"/>
      <c r="R373" s="3"/>
      <c r="S373" s="3"/>
      <c r="T373" s="3"/>
      <c r="U373" s="3"/>
      <c r="V373" s="3"/>
      <c r="W373" s="3"/>
      <c r="X373" s="3"/>
      <c r="Y373" s="3"/>
      <c r="Z373" s="3"/>
      <c r="AA373" s="3"/>
    </row>
    <row r="374" spans="1:27" ht="36.75" customHeight="1" x14ac:dyDescent="0.35">
      <c r="A374" s="120" t="str">
        <f>'Matriz Nº2 Análisis'!A374</f>
        <v>41. 5</v>
      </c>
      <c r="B374" s="132" t="str">
        <f>IF(A374&lt;1,'Matriz Nº1 Identificación'!F374,'Matriz Nº2 Análisis'!B374)</f>
        <v/>
      </c>
      <c r="C374" s="132" t="str">
        <f>IFERROR(IF(A374&lt;1,'Matriz Nº1 Identificación'!B374,'Matriz Nº2 Análisis'!E374)," ")</f>
        <v/>
      </c>
      <c r="D374" s="132" t="str">
        <f>IF(A374&lt;1,'Matriz Nº1 Identificación'!B374,'Matriz Nº2 Análisis'!I374)</f>
        <v/>
      </c>
      <c r="E374" s="149"/>
      <c r="F374" s="150"/>
      <c r="G374" s="150"/>
      <c r="H374" s="150"/>
      <c r="I374" s="184" t="str">
        <f>IFERROR(VLOOKUP(D374,'Tabla 12'!$B$4:$E$6,3,FALSE)," ")</f>
        <v xml:space="preserve"> </v>
      </c>
      <c r="J374" s="185" t="str">
        <f>IFERROR(VLOOKUP(I374,'Tabla 12'!$D$4:$E$6,2,FALSE)," ")</f>
        <v xml:space="preserve"> </v>
      </c>
      <c r="K374" s="3"/>
      <c r="L374" s="3"/>
      <c r="M374" s="3"/>
      <c r="N374" s="3"/>
      <c r="O374" s="3"/>
      <c r="P374" s="3"/>
      <c r="Q374" s="2"/>
      <c r="R374" s="3"/>
      <c r="S374" s="3"/>
      <c r="T374" s="3"/>
      <c r="U374" s="3"/>
      <c r="V374" s="3"/>
      <c r="W374" s="3"/>
      <c r="X374" s="3"/>
      <c r="Y374" s="3"/>
      <c r="Z374" s="3"/>
      <c r="AA374" s="3"/>
    </row>
    <row r="375" spans="1:27" ht="36.75" customHeight="1" x14ac:dyDescent="0.35">
      <c r="A375" s="120" t="str">
        <f>'Matriz Nº2 Análisis'!A375</f>
        <v>41. 6</v>
      </c>
      <c r="B375" s="132" t="str">
        <f>IF(A375&lt;1,'Matriz Nº1 Identificación'!F375,'Matriz Nº2 Análisis'!B375)</f>
        <v/>
      </c>
      <c r="C375" s="132" t="str">
        <f>IFERROR(IF(A375&lt;1,'Matriz Nº1 Identificación'!B375,'Matriz Nº2 Análisis'!E375)," ")</f>
        <v/>
      </c>
      <c r="D375" s="132" t="str">
        <f>IF(A375&lt;1,'Matriz Nº1 Identificación'!B375,'Matriz Nº2 Análisis'!I375)</f>
        <v/>
      </c>
      <c r="E375" s="149"/>
      <c r="F375" s="150"/>
      <c r="G375" s="150"/>
      <c r="H375" s="150"/>
      <c r="I375" s="184" t="str">
        <f>IFERROR(VLOOKUP(D375,'Tabla 12'!$B$4:$E$6,3,FALSE)," ")</f>
        <v xml:space="preserve"> </v>
      </c>
      <c r="J375" s="185" t="str">
        <f>IFERROR(VLOOKUP(I375,'Tabla 12'!$D$4:$E$6,2,FALSE)," ")</f>
        <v xml:space="preserve"> </v>
      </c>
      <c r="K375" s="3"/>
      <c r="L375" s="3"/>
      <c r="M375" s="3"/>
      <c r="N375" s="3"/>
      <c r="O375" s="3"/>
      <c r="P375" s="3"/>
      <c r="Q375" s="2"/>
      <c r="R375" s="3"/>
      <c r="S375" s="3"/>
      <c r="T375" s="3"/>
      <c r="U375" s="3"/>
      <c r="V375" s="3"/>
      <c r="W375" s="3"/>
      <c r="X375" s="3"/>
      <c r="Y375" s="3"/>
      <c r="Z375" s="3"/>
      <c r="AA375" s="3"/>
    </row>
    <row r="376" spans="1:27" ht="36.75" customHeight="1" thickBot="1" x14ac:dyDescent="0.4">
      <c r="A376" s="120" t="str">
        <f>'Matriz Nº2 Análisis'!A376</f>
        <v>41. 7</v>
      </c>
      <c r="B376" s="132" t="str">
        <f>IF(A376&lt;1,'Matriz Nº1 Identificación'!F376,'Matriz Nº2 Análisis'!B376)</f>
        <v/>
      </c>
      <c r="C376" s="132" t="str">
        <f>IFERROR(IF(A376&lt;1,'Matriz Nº1 Identificación'!B376,'Matriz Nº2 Análisis'!E376)," ")</f>
        <v/>
      </c>
      <c r="D376" s="132" t="str">
        <f>IF(A376&lt;1,'Matriz Nº1 Identificación'!B376,'Matriz Nº2 Análisis'!I376)</f>
        <v/>
      </c>
      <c r="E376" s="149"/>
      <c r="F376" s="150"/>
      <c r="G376" s="150"/>
      <c r="H376" s="150"/>
      <c r="I376" s="184" t="str">
        <f>IFERROR(VLOOKUP(D376,'Tabla 12'!$B$4:$E$6,3,FALSE)," ")</f>
        <v xml:space="preserve"> </v>
      </c>
      <c r="J376" s="185" t="str">
        <f>IFERROR(VLOOKUP(I376,'Tabla 12'!$D$4:$E$6,2,FALSE)," ")</f>
        <v xml:space="preserve"> </v>
      </c>
      <c r="K376" s="3"/>
      <c r="N376" s="3"/>
      <c r="O376" s="3"/>
      <c r="P376" s="3"/>
      <c r="Q376" s="2"/>
      <c r="R376" s="3"/>
      <c r="S376" s="3"/>
      <c r="T376" s="3"/>
      <c r="U376" s="3"/>
      <c r="V376" s="3"/>
      <c r="W376" s="3"/>
      <c r="X376" s="3"/>
      <c r="Y376" s="3"/>
      <c r="Z376" s="3"/>
      <c r="AA376" s="3"/>
    </row>
    <row r="377" spans="1:27" ht="39.9" customHeight="1" thickBot="1" x14ac:dyDescent="0.4">
      <c r="A377" s="181" t="str">
        <f>'Matriz Nº1 Identificación'!A377</f>
        <v xml:space="preserve">Objetivo Estratégico: </v>
      </c>
      <c r="B377" s="477">
        <f>+'Matriz Nº1 Identificación'!B377:H377</f>
        <v>0</v>
      </c>
      <c r="C377" s="478"/>
      <c r="D377" s="478"/>
      <c r="E377" s="478"/>
      <c r="F377" s="478"/>
      <c r="G377" s="478"/>
      <c r="H377" s="478"/>
      <c r="I377" s="478"/>
      <c r="J377" s="478"/>
    </row>
    <row r="378" spans="1:27" ht="39.9" customHeight="1" x14ac:dyDescent="0.35">
      <c r="A378" s="182" t="str">
        <f>'Matriz Nº1 Identificación'!A378</f>
        <v>Objetivo táctico</v>
      </c>
      <c r="B378" s="297" t="str">
        <f>+'Matriz Nº1 Identificación'!B378:H378</f>
        <v xml:space="preserve">42. </v>
      </c>
      <c r="C378" s="298"/>
      <c r="D378" s="298"/>
      <c r="E378" s="298"/>
      <c r="F378" s="299"/>
      <c r="G378" s="299"/>
      <c r="H378" s="299"/>
      <c r="I378" s="299"/>
      <c r="J378" s="300"/>
      <c r="L378" s="3"/>
      <c r="M378" s="3"/>
    </row>
    <row r="379" spans="1:27" ht="36.75" customHeight="1" x14ac:dyDescent="0.35">
      <c r="A379" s="120" t="str">
        <f>'Matriz Nº2 Análisis'!A379</f>
        <v>42. 1</v>
      </c>
      <c r="B379" s="132" t="str">
        <f>IF(A379&lt;1,'Matriz Nº1 Identificación'!F379,'Matriz Nº2 Análisis'!B379)</f>
        <v/>
      </c>
      <c r="C379" s="132" t="str">
        <f>IFERROR(IF(A379&lt;1,'Matriz Nº1 Identificación'!B379,'Matriz Nº2 Análisis'!E379)," ")</f>
        <v/>
      </c>
      <c r="D379" s="132" t="str">
        <f>IF(A379&lt;1,'Matriz Nº1 Identificación'!B379,'Matriz Nº2 Análisis'!I379)</f>
        <v/>
      </c>
      <c r="E379" s="149"/>
      <c r="F379" s="150"/>
      <c r="G379" s="150"/>
      <c r="H379" s="150"/>
      <c r="I379" s="184" t="str">
        <f>IFERROR(VLOOKUP(D379,'Tabla 12'!$B$4:$E$6,3,FALSE)," ")</f>
        <v xml:space="preserve"> </v>
      </c>
      <c r="J379" s="185" t="str">
        <f>IFERROR(VLOOKUP(I379,'Tabla 12'!$D$4:$E$6,2,FALSE)," ")</f>
        <v xml:space="preserve"> </v>
      </c>
      <c r="K379" s="3"/>
      <c r="L379" s="3"/>
      <c r="M379" s="3"/>
      <c r="N379" s="3"/>
      <c r="O379" s="3"/>
      <c r="P379" s="3"/>
      <c r="Q379" s="2"/>
      <c r="R379" s="3"/>
      <c r="S379" s="3"/>
      <c r="T379" s="3"/>
      <c r="U379" s="3"/>
      <c r="V379" s="3"/>
      <c r="W379" s="3"/>
      <c r="X379" s="3"/>
      <c r="Y379" s="3"/>
      <c r="Z379" s="3"/>
      <c r="AA379" s="3"/>
    </row>
    <row r="380" spans="1:27" ht="36.75" customHeight="1" x14ac:dyDescent="0.35">
      <c r="A380" s="120" t="str">
        <f>'Matriz Nº2 Análisis'!A380</f>
        <v>42. 2</v>
      </c>
      <c r="B380" s="132" t="str">
        <f>IF(A380&lt;1,'Matriz Nº1 Identificación'!F380,'Matriz Nº2 Análisis'!B380)</f>
        <v/>
      </c>
      <c r="C380" s="132" t="str">
        <f>IFERROR(IF(A380&lt;1,'Matriz Nº1 Identificación'!B380,'Matriz Nº2 Análisis'!E380)," ")</f>
        <v/>
      </c>
      <c r="D380" s="132" t="str">
        <f>IF(A380&lt;1,'Matriz Nº1 Identificación'!B380,'Matriz Nº2 Análisis'!I380)</f>
        <v/>
      </c>
      <c r="E380" s="149"/>
      <c r="F380" s="150"/>
      <c r="G380" s="150"/>
      <c r="H380" s="150"/>
      <c r="I380" s="184" t="str">
        <f>IFERROR(VLOOKUP(D380,'Tabla 12'!$B$4:$E$6,3,FALSE)," ")</f>
        <v xml:space="preserve"> </v>
      </c>
      <c r="J380" s="185" t="str">
        <f>IFERROR(VLOOKUP(I380,'Tabla 12'!$D$4:$E$6,2,FALSE)," ")</f>
        <v xml:space="preserve"> </v>
      </c>
      <c r="K380" s="3"/>
      <c r="L380" s="3"/>
      <c r="M380" s="3"/>
      <c r="N380" s="3"/>
      <c r="O380" s="3"/>
      <c r="P380" s="3"/>
      <c r="Q380" s="2"/>
      <c r="R380" s="3"/>
      <c r="S380" s="3"/>
      <c r="T380" s="3"/>
      <c r="U380" s="3"/>
      <c r="V380" s="3"/>
      <c r="W380" s="3"/>
      <c r="X380" s="3"/>
      <c r="Y380" s="3"/>
      <c r="Z380" s="3"/>
      <c r="AA380" s="3"/>
    </row>
    <row r="381" spans="1:27" ht="36.75" customHeight="1" x14ac:dyDescent="0.35">
      <c r="A381" s="120" t="str">
        <f>'Matriz Nº2 Análisis'!A381</f>
        <v>42. 3</v>
      </c>
      <c r="B381" s="132" t="str">
        <f>IF(A381&lt;1,'Matriz Nº1 Identificación'!F381,'Matriz Nº2 Análisis'!B381)</f>
        <v/>
      </c>
      <c r="C381" s="132" t="str">
        <f>IFERROR(IF(A381&lt;1,'Matriz Nº1 Identificación'!B381,'Matriz Nº2 Análisis'!E381)," ")</f>
        <v/>
      </c>
      <c r="D381" s="132" t="str">
        <f>IF(A381&lt;1,'Matriz Nº1 Identificación'!B381,'Matriz Nº2 Análisis'!I381)</f>
        <v/>
      </c>
      <c r="E381" s="149"/>
      <c r="F381" s="150"/>
      <c r="G381" s="150"/>
      <c r="H381" s="150"/>
      <c r="I381" s="184" t="str">
        <f>IFERROR(VLOOKUP(D381,'Tabla 12'!$B$4:$E$6,3,FALSE)," ")</f>
        <v xml:space="preserve"> </v>
      </c>
      <c r="J381" s="185" t="str">
        <f>IFERROR(VLOOKUP(I381,'Tabla 12'!$D$4:$E$6,2,FALSE)," ")</f>
        <v xml:space="preserve"> </v>
      </c>
      <c r="K381" s="3"/>
      <c r="L381" s="3"/>
      <c r="M381" s="3"/>
      <c r="N381" s="3"/>
      <c r="O381" s="3"/>
      <c r="P381" s="3"/>
      <c r="Q381" s="2"/>
      <c r="R381" s="3"/>
      <c r="S381" s="3"/>
      <c r="T381" s="3"/>
      <c r="U381" s="3"/>
      <c r="V381" s="3"/>
      <c r="W381" s="3"/>
      <c r="X381" s="3"/>
      <c r="Y381" s="3"/>
      <c r="Z381" s="3"/>
      <c r="AA381" s="3"/>
    </row>
    <row r="382" spans="1:27" ht="36.75" customHeight="1" x14ac:dyDescent="0.35">
      <c r="A382" s="120" t="str">
        <f>'Matriz Nº2 Análisis'!A382</f>
        <v>42. 4</v>
      </c>
      <c r="B382" s="132" t="str">
        <f>IF(A382&lt;1,'Matriz Nº1 Identificación'!F382,'Matriz Nº2 Análisis'!B382)</f>
        <v/>
      </c>
      <c r="C382" s="132" t="str">
        <f>IFERROR(IF(A382&lt;1,'Matriz Nº1 Identificación'!B382,'Matriz Nº2 Análisis'!E382)," ")</f>
        <v/>
      </c>
      <c r="D382" s="132" t="str">
        <f>IF(A382&lt;1,'Matriz Nº1 Identificación'!B382,'Matriz Nº2 Análisis'!I382)</f>
        <v/>
      </c>
      <c r="E382" s="149"/>
      <c r="F382" s="150"/>
      <c r="G382" s="150"/>
      <c r="H382" s="150"/>
      <c r="I382" s="184" t="str">
        <f>IFERROR(VLOOKUP(D382,'Tabla 12'!$B$4:$E$6,3,FALSE)," ")</f>
        <v xml:space="preserve"> </v>
      </c>
      <c r="J382" s="185" t="str">
        <f>IFERROR(VLOOKUP(I382,'Tabla 12'!$D$4:$E$6,2,FALSE)," ")</f>
        <v xml:space="preserve"> </v>
      </c>
      <c r="K382" s="3"/>
      <c r="L382" s="3"/>
      <c r="M382" s="3"/>
      <c r="N382" s="3"/>
      <c r="O382" s="3"/>
      <c r="P382" s="3"/>
      <c r="Q382" s="2"/>
      <c r="R382" s="3"/>
      <c r="S382" s="3"/>
      <c r="T382" s="3"/>
      <c r="U382" s="3"/>
      <c r="V382" s="3"/>
      <c r="W382" s="3"/>
      <c r="X382" s="3"/>
      <c r="Y382" s="3"/>
      <c r="Z382" s="3"/>
      <c r="AA382" s="3"/>
    </row>
    <row r="383" spans="1:27" ht="36.75" customHeight="1" x14ac:dyDescent="0.35">
      <c r="A383" s="120" t="str">
        <f>'Matriz Nº2 Análisis'!A383</f>
        <v>42. 5</v>
      </c>
      <c r="B383" s="132" t="str">
        <f>IF(A383&lt;1,'Matriz Nº1 Identificación'!F383,'Matriz Nº2 Análisis'!B383)</f>
        <v/>
      </c>
      <c r="C383" s="132" t="str">
        <f>IFERROR(IF(A383&lt;1,'Matriz Nº1 Identificación'!B383,'Matriz Nº2 Análisis'!E383)," ")</f>
        <v/>
      </c>
      <c r="D383" s="132" t="str">
        <f>IF(A383&lt;1,'Matriz Nº1 Identificación'!B383,'Matriz Nº2 Análisis'!I383)</f>
        <v/>
      </c>
      <c r="E383" s="149"/>
      <c r="F383" s="150"/>
      <c r="G383" s="150"/>
      <c r="H383" s="150"/>
      <c r="I383" s="184" t="str">
        <f>IFERROR(VLOOKUP(D383,'Tabla 12'!$B$4:$E$6,3,FALSE)," ")</f>
        <v xml:space="preserve"> </v>
      </c>
      <c r="J383" s="185" t="str">
        <f>IFERROR(VLOOKUP(I383,'Tabla 12'!$D$4:$E$6,2,FALSE)," ")</f>
        <v xml:space="preserve"> </v>
      </c>
      <c r="K383" s="3"/>
      <c r="L383" s="3"/>
      <c r="M383" s="3"/>
      <c r="N383" s="3"/>
      <c r="O383" s="3"/>
      <c r="P383" s="3"/>
      <c r="Q383" s="2"/>
      <c r="R383" s="3"/>
      <c r="S383" s="3"/>
      <c r="T383" s="3"/>
      <c r="U383" s="3"/>
      <c r="V383" s="3"/>
      <c r="W383" s="3"/>
      <c r="X383" s="3"/>
      <c r="Y383" s="3"/>
      <c r="Z383" s="3"/>
      <c r="AA383" s="3"/>
    </row>
    <row r="384" spans="1:27" ht="36.75" customHeight="1" x14ac:dyDescent="0.35">
      <c r="A384" s="120" t="str">
        <f>'Matriz Nº2 Análisis'!A384</f>
        <v>42. 6</v>
      </c>
      <c r="B384" s="132" t="str">
        <f>IF(A384&lt;1,'Matriz Nº1 Identificación'!F384,'Matriz Nº2 Análisis'!B384)</f>
        <v/>
      </c>
      <c r="C384" s="132" t="str">
        <f>IFERROR(IF(A384&lt;1,'Matriz Nº1 Identificación'!B384,'Matriz Nº2 Análisis'!E384)," ")</f>
        <v/>
      </c>
      <c r="D384" s="132" t="str">
        <f>IF(A384&lt;1,'Matriz Nº1 Identificación'!B384,'Matriz Nº2 Análisis'!I384)</f>
        <v/>
      </c>
      <c r="E384" s="149"/>
      <c r="F384" s="150"/>
      <c r="G384" s="150"/>
      <c r="H384" s="150"/>
      <c r="I384" s="184" t="str">
        <f>IFERROR(VLOOKUP(D384,'Tabla 12'!$B$4:$E$6,3,FALSE)," ")</f>
        <v xml:space="preserve"> </v>
      </c>
      <c r="J384" s="185" t="str">
        <f>IFERROR(VLOOKUP(I384,'Tabla 12'!$D$4:$E$6,2,FALSE)," ")</f>
        <v xml:space="preserve"> </v>
      </c>
      <c r="K384" s="3"/>
      <c r="L384" s="3"/>
      <c r="M384" s="3"/>
      <c r="N384" s="3"/>
      <c r="O384" s="3"/>
      <c r="P384" s="3"/>
      <c r="Q384" s="2"/>
      <c r="R384" s="3"/>
      <c r="S384" s="3"/>
      <c r="T384" s="3"/>
      <c r="U384" s="3"/>
      <c r="V384" s="3"/>
      <c r="W384" s="3"/>
      <c r="X384" s="3"/>
      <c r="Y384" s="3"/>
      <c r="Z384" s="3"/>
      <c r="AA384" s="3"/>
    </row>
    <row r="385" spans="1:27" ht="36.75" customHeight="1" thickBot="1" x14ac:dyDescent="0.4">
      <c r="A385" s="120" t="str">
        <f>'Matriz Nº2 Análisis'!A385</f>
        <v>42. 7</v>
      </c>
      <c r="B385" s="132" t="str">
        <f>IF(A385&lt;1,'Matriz Nº1 Identificación'!F385,'Matriz Nº2 Análisis'!B385)</f>
        <v/>
      </c>
      <c r="C385" s="132" t="str">
        <f>IFERROR(IF(A385&lt;1,'Matriz Nº1 Identificación'!B385,'Matriz Nº2 Análisis'!E385)," ")</f>
        <v/>
      </c>
      <c r="D385" s="132" t="str">
        <f>IF(A385&lt;1,'Matriz Nº1 Identificación'!B385,'Matriz Nº2 Análisis'!I385)</f>
        <v/>
      </c>
      <c r="E385" s="149"/>
      <c r="F385" s="150"/>
      <c r="G385" s="150"/>
      <c r="H385" s="150"/>
      <c r="I385" s="184" t="str">
        <f>IFERROR(VLOOKUP(D385,'Tabla 12'!$B$4:$E$6,3,FALSE)," ")</f>
        <v xml:space="preserve"> </v>
      </c>
      <c r="J385" s="185" t="str">
        <f>IFERROR(VLOOKUP(I385,'Tabla 12'!$D$4:$E$6,2,FALSE)," ")</f>
        <v xml:space="preserve"> </v>
      </c>
      <c r="K385" s="3"/>
      <c r="N385" s="3"/>
      <c r="O385" s="3"/>
      <c r="P385" s="3"/>
      <c r="Q385" s="2"/>
      <c r="R385" s="3"/>
      <c r="S385" s="3"/>
      <c r="T385" s="3"/>
      <c r="U385" s="3"/>
      <c r="V385" s="3"/>
      <c r="W385" s="3"/>
      <c r="X385" s="3"/>
      <c r="Y385" s="3"/>
      <c r="Z385" s="3"/>
      <c r="AA385" s="3"/>
    </row>
    <row r="386" spans="1:27" ht="39.9" customHeight="1" thickBot="1" x14ac:dyDescent="0.4">
      <c r="A386" s="181" t="str">
        <f>'Matriz Nº1 Identificación'!A386</f>
        <v xml:space="preserve">Objetivo Estratégico: </v>
      </c>
      <c r="B386" s="477">
        <f>+'Matriz Nº1 Identificación'!B386:H386</f>
        <v>0</v>
      </c>
      <c r="C386" s="478"/>
      <c r="D386" s="478"/>
      <c r="E386" s="478"/>
      <c r="F386" s="478"/>
      <c r="G386" s="478"/>
      <c r="H386" s="478"/>
      <c r="I386" s="478"/>
      <c r="J386" s="478"/>
    </row>
    <row r="387" spans="1:27" ht="39.9" customHeight="1" x14ac:dyDescent="0.35">
      <c r="A387" s="182" t="str">
        <f>'Matriz Nº1 Identificación'!A387</f>
        <v>Objetivo táctico</v>
      </c>
      <c r="B387" s="297" t="str">
        <f>+'Matriz Nº1 Identificación'!B387:H387</f>
        <v xml:space="preserve">43. </v>
      </c>
      <c r="C387" s="298"/>
      <c r="D387" s="298"/>
      <c r="E387" s="298"/>
      <c r="F387" s="299"/>
      <c r="G387" s="299"/>
      <c r="H387" s="299"/>
      <c r="I387" s="299"/>
      <c r="J387" s="300"/>
      <c r="L387" s="3"/>
      <c r="M387" s="3"/>
    </row>
    <row r="388" spans="1:27" ht="36.75" customHeight="1" x14ac:dyDescent="0.35">
      <c r="A388" s="120" t="str">
        <f>'Matriz Nº2 Análisis'!A388</f>
        <v>43. 1</v>
      </c>
      <c r="B388" s="132" t="str">
        <f>IF(A388&lt;1,'Matriz Nº1 Identificación'!F388,'Matriz Nº2 Análisis'!B388)</f>
        <v/>
      </c>
      <c r="C388" s="132" t="str">
        <f>IFERROR(IF(A388&lt;1,'Matriz Nº1 Identificación'!B388,'Matriz Nº2 Análisis'!E388)," ")</f>
        <v/>
      </c>
      <c r="D388" s="132" t="str">
        <f>IF(A388&lt;1,'Matriz Nº1 Identificación'!B388,'Matriz Nº2 Análisis'!I388)</f>
        <v/>
      </c>
      <c r="E388" s="149"/>
      <c r="F388" s="150"/>
      <c r="G388" s="150"/>
      <c r="H388" s="150"/>
      <c r="I388" s="184" t="str">
        <f>IFERROR(VLOOKUP(D388,'Tabla 12'!$B$4:$E$6,3,FALSE)," ")</f>
        <v xml:space="preserve"> </v>
      </c>
      <c r="J388" s="185" t="str">
        <f>IFERROR(VLOOKUP(I388,'Tabla 12'!$D$4:$E$6,2,FALSE)," ")</f>
        <v xml:space="preserve"> </v>
      </c>
      <c r="K388" s="3"/>
      <c r="L388" s="3"/>
      <c r="M388" s="3"/>
      <c r="N388" s="3"/>
      <c r="O388" s="3"/>
      <c r="P388" s="3"/>
      <c r="Q388" s="2"/>
      <c r="R388" s="3"/>
      <c r="S388" s="3"/>
      <c r="T388" s="3"/>
      <c r="U388" s="3"/>
      <c r="V388" s="3"/>
      <c r="W388" s="3"/>
      <c r="X388" s="3"/>
      <c r="Y388" s="3"/>
      <c r="Z388" s="3"/>
      <c r="AA388" s="3"/>
    </row>
    <row r="389" spans="1:27" ht="36.75" customHeight="1" x14ac:dyDescent="0.35">
      <c r="A389" s="120" t="str">
        <f>'Matriz Nº2 Análisis'!A389</f>
        <v>43. 2</v>
      </c>
      <c r="B389" s="132" t="str">
        <f>IF(A389&lt;1,'Matriz Nº1 Identificación'!F389,'Matriz Nº2 Análisis'!B389)</f>
        <v/>
      </c>
      <c r="C389" s="132" t="str">
        <f>IFERROR(IF(A389&lt;1,'Matriz Nº1 Identificación'!B389,'Matriz Nº2 Análisis'!E389)," ")</f>
        <v/>
      </c>
      <c r="D389" s="132" t="str">
        <f>IF(A389&lt;1,'Matriz Nº1 Identificación'!B389,'Matriz Nº2 Análisis'!I389)</f>
        <v/>
      </c>
      <c r="E389" s="149"/>
      <c r="F389" s="150"/>
      <c r="G389" s="150"/>
      <c r="H389" s="150"/>
      <c r="I389" s="184" t="str">
        <f>IFERROR(VLOOKUP(D389,'Tabla 12'!$B$4:$E$6,3,FALSE)," ")</f>
        <v xml:space="preserve"> </v>
      </c>
      <c r="J389" s="185" t="str">
        <f>IFERROR(VLOOKUP(I389,'Tabla 12'!$D$4:$E$6,2,FALSE)," ")</f>
        <v xml:space="preserve"> </v>
      </c>
      <c r="K389" s="3"/>
      <c r="L389" s="3"/>
      <c r="M389" s="3"/>
      <c r="N389" s="3"/>
      <c r="O389" s="3"/>
      <c r="P389" s="3"/>
      <c r="Q389" s="2"/>
      <c r="R389" s="3"/>
      <c r="S389" s="3"/>
      <c r="T389" s="3"/>
      <c r="U389" s="3"/>
      <c r="V389" s="3"/>
      <c r="W389" s="3"/>
      <c r="X389" s="3"/>
      <c r="Y389" s="3"/>
      <c r="Z389" s="3"/>
      <c r="AA389" s="3"/>
    </row>
    <row r="390" spans="1:27" ht="36.75" customHeight="1" x14ac:dyDescent="0.35">
      <c r="A390" s="120" t="str">
        <f>'Matriz Nº2 Análisis'!A390</f>
        <v>43. 3</v>
      </c>
      <c r="B390" s="132" t="str">
        <f>IF(A390&lt;1,'Matriz Nº1 Identificación'!F390,'Matriz Nº2 Análisis'!B390)</f>
        <v/>
      </c>
      <c r="C390" s="132" t="str">
        <f>IFERROR(IF(A390&lt;1,'Matriz Nº1 Identificación'!B390,'Matriz Nº2 Análisis'!E390)," ")</f>
        <v/>
      </c>
      <c r="D390" s="132" t="str">
        <f>IF(A390&lt;1,'Matriz Nº1 Identificación'!B390,'Matriz Nº2 Análisis'!I390)</f>
        <v/>
      </c>
      <c r="E390" s="149"/>
      <c r="F390" s="150"/>
      <c r="G390" s="150"/>
      <c r="H390" s="150"/>
      <c r="I390" s="184" t="str">
        <f>IFERROR(VLOOKUP(D390,'Tabla 12'!$B$4:$E$6,3,FALSE)," ")</f>
        <v xml:space="preserve"> </v>
      </c>
      <c r="J390" s="185" t="str">
        <f>IFERROR(VLOOKUP(I390,'Tabla 12'!$D$4:$E$6,2,FALSE)," ")</f>
        <v xml:space="preserve"> </v>
      </c>
      <c r="K390" s="3"/>
      <c r="L390" s="3"/>
      <c r="M390" s="3"/>
      <c r="N390" s="3"/>
      <c r="O390" s="3"/>
      <c r="P390" s="3"/>
      <c r="Q390" s="2"/>
      <c r="R390" s="3"/>
      <c r="S390" s="3"/>
      <c r="T390" s="3"/>
      <c r="U390" s="3"/>
      <c r="V390" s="3"/>
      <c r="W390" s="3"/>
      <c r="X390" s="3"/>
      <c r="Y390" s="3"/>
      <c r="Z390" s="3"/>
      <c r="AA390" s="3"/>
    </row>
    <row r="391" spans="1:27" ht="36.75" customHeight="1" x14ac:dyDescent="0.35">
      <c r="A391" s="120" t="str">
        <f>'Matriz Nº2 Análisis'!A391</f>
        <v>43. 4</v>
      </c>
      <c r="B391" s="132" t="str">
        <f>IF(A391&lt;1,'Matriz Nº1 Identificación'!F391,'Matriz Nº2 Análisis'!B391)</f>
        <v/>
      </c>
      <c r="C391" s="132" t="str">
        <f>IFERROR(IF(A391&lt;1,'Matriz Nº1 Identificación'!B391,'Matriz Nº2 Análisis'!E391)," ")</f>
        <v/>
      </c>
      <c r="D391" s="132" t="str">
        <f>IF(A391&lt;1,'Matriz Nº1 Identificación'!B391,'Matriz Nº2 Análisis'!I391)</f>
        <v/>
      </c>
      <c r="E391" s="149"/>
      <c r="F391" s="150"/>
      <c r="G391" s="150"/>
      <c r="H391" s="150"/>
      <c r="I391" s="184" t="str">
        <f>IFERROR(VLOOKUP(D391,'Tabla 12'!$B$4:$E$6,3,FALSE)," ")</f>
        <v xml:space="preserve"> </v>
      </c>
      <c r="J391" s="185" t="str">
        <f>IFERROR(VLOOKUP(I391,'Tabla 12'!$D$4:$E$6,2,FALSE)," ")</f>
        <v xml:space="preserve"> </v>
      </c>
      <c r="K391" s="3"/>
      <c r="L391" s="3"/>
      <c r="M391" s="3"/>
      <c r="N391" s="3"/>
      <c r="O391" s="3"/>
      <c r="P391" s="3"/>
      <c r="Q391" s="2"/>
      <c r="R391" s="3"/>
      <c r="S391" s="3"/>
      <c r="T391" s="3"/>
      <c r="U391" s="3"/>
      <c r="V391" s="3"/>
      <c r="W391" s="3"/>
      <c r="X391" s="3"/>
      <c r="Y391" s="3"/>
      <c r="Z391" s="3"/>
      <c r="AA391" s="3"/>
    </row>
    <row r="392" spans="1:27" ht="36.75" customHeight="1" x14ac:dyDescent="0.35">
      <c r="A392" s="120" t="str">
        <f>'Matriz Nº2 Análisis'!A392</f>
        <v>43. 5</v>
      </c>
      <c r="B392" s="132" t="str">
        <f>IF(A392&lt;1,'Matriz Nº1 Identificación'!F392,'Matriz Nº2 Análisis'!B392)</f>
        <v/>
      </c>
      <c r="C392" s="132" t="str">
        <f>IFERROR(IF(A392&lt;1,'Matriz Nº1 Identificación'!B392,'Matriz Nº2 Análisis'!E392)," ")</f>
        <v/>
      </c>
      <c r="D392" s="132" t="str">
        <f>IF(A392&lt;1,'Matriz Nº1 Identificación'!B392,'Matriz Nº2 Análisis'!I392)</f>
        <v/>
      </c>
      <c r="E392" s="149"/>
      <c r="F392" s="150"/>
      <c r="G392" s="150"/>
      <c r="H392" s="150"/>
      <c r="I392" s="184" t="str">
        <f>IFERROR(VLOOKUP(D392,'Tabla 12'!$B$4:$E$6,3,FALSE)," ")</f>
        <v xml:space="preserve"> </v>
      </c>
      <c r="J392" s="185" t="str">
        <f>IFERROR(VLOOKUP(I392,'Tabla 12'!$D$4:$E$6,2,FALSE)," ")</f>
        <v xml:space="preserve"> </v>
      </c>
      <c r="K392" s="3"/>
      <c r="L392" s="3"/>
      <c r="M392" s="3"/>
      <c r="N392" s="3"/>
      <c r="O392" s="3"/>
      <c r="P392" s="3"/>
      <c r="Q392" s="2"/>
      <c r="R392" s="3"/>
      <c r="S392" s="3"/>
      <c r="T392" s="3"/>
      <c r="U392" s="3"/>
      <c r="V392" s="3"/>
      <c r="W392" s="3"/>
      <c r="X392" s="3"/>
      <c r="Y392" s="3"/>
      <c r="Z392" s="3"/>
      <c r="AA392" s="3"/>
    </row>
    <row r="393" spans="1:27" ht="36.75" customHeight="1" x14ac:dyDescent="0.35">
      <c r="A393" s="120" t="str">
        <f>'Matriz Nº2 Análisis'!A393</f>
        <v>43. 6</v>
      </c>
      <c r="B393" s="132" t="str">
        <f>IF(A393&lt;1,'Matriz Nº1 Identificación'!F393,'Matriz Nº2 Análisis'!B393)</f>
        <v/>
      </c>
      <c r="C393" s="132" t="str">
        <f>IFERROR(IF(A393&lt;1,'Matriz Nº1 Identificación'!B393,'Matriz Nº2 Análisis'!E393)," ")</f>
        <v/>
      </c>
      <c r="D393" s="132" t="str">
        <f>IF(A393&lt;1,'Matriz Nº1 Identificación'!B393,'Matriz Nº2 Análisis'!I393)</f>
        <v/>
      </c>
      <c r="E393" s="149"/>
      <c r="F393" s="150"/>
      <c r="G393" s="150"/>
      <c r="H393" s="150"/>
      <c r="I393" s="184" t="str">
        <f>IFERROR(VLOOKUP(D393,'Tabla 12'!$B$4:$E$6,3,FALSE)," ")</f>
        <v xml:space="preserve"> </v>
      </c>
      <c r="J393" s="185" t="str">
        <f>IFERROR(VLOOKUP(I393,'Tabla 12'!$D$4:$E$6,2,FALSE)," ")</f>
        <v xml:space="preserve"> </v>
      </c>
      <c r="K393" s="3"/>
      <c r="L393" s="3"/>
      <c r="M393" s="3"/>
      <c r="N393" s="3"/>
      <c r="O393" s="3"/>
      <c r="P393" s="3"/>
      <c r="Q393" s="2"/>
      <c r="R393" s="3"/>
      <c r="S393" s="3"/>
      <c r="T393" s="3"/>
      <c r="U393" s="3"/>
      <c r="V393" s="3"/>
      <c r="W393" s="3"/>
      <c r="X393" s="3"/>
      <c r="Y393" s="3"/>
      <c r="Z393" s="3"/>
      <c r="AA393" s="3"/>
    </row>
    <row r="394" spans="1:27" ht="36.75" customHeight="1" thickBot="1" x14ac:dyDescent="0.4">
      <c r="A394" s="120" t="str">
        <f>'Matriz Nº2 Análisis'!A394</f>
        <v>43. 7</v>
      </c>
      <c r="B394" s="132" t="str">
        <f>IF(A394&lt;1,'Matriz Nº1 Identificación'!F394,'Matriz Nº2 Análisis'!B394)</f>
        <v/>
      </c>
      <c r="C394" s="132" t="str">
        <f>IFERROR(IF(A394&lt;1,'Matriz Nº1 Identificación'!B394,'Matriz Nº2 Análisis'!E394)," ")</f>
        <v/>
      </c>
      <c r="D394" s="132" t="str">
        <f>IF(A394&lt;1,'Matriz Nº1 Identificación'!B394,'Matriz Nº2 Análisis'!I394)</f>
        <v/>
      </c>
      <c r="E394" s="149"/>
      <c r="F394" s="150"/>
      <c r="G394" s="150"/>
      <c r="H394" s="150"/>
      <c r="I394" s="184" t="str">
        <f>IFERROR(VLOOKUP(D394,'Tabla 12'!$B$4:$E$6,3,FALSE)," ")</f>
        <v xml:space="preserve"> </v>
      </c>
      <c r="J394" s="185" t="str">
        <f>IFERROR(VLOOKUP(I394,'Tabla 12'!$D$4:$E$6,2,FALSE)," ")</f>
        <v xml:space="preserve"> </v>
      </c>
      <c r="K394" s="3"/>
      <c r="N394" s="3"/>
      <c r="O394" s="3"/>
      <c r="P394" s="3"/>
      <c r="Q394" s="2"/>
      <c r="R394" s="3"/>
      <c r="S394" s="3"/>
      <c r="T394" s="3"/>
      <c r="U394" s="3"/>
      <c r="V394" s="3"/>
      <c r="W394" s="3"/>
      <c r="X394" s="3"/>
      <c r="Y394" s="3"/>
      <c r="Z394" s="3"/>
      <c r="AA394" s="3"/>
    </row>
    <row r="395" spans="1:27" ht="39.9" customHeight="1" thickBot="1" x14ac:dyDescent="0.4">
      <c r="A395" s="181" t="str">
        <f>'Matriz Nº1 Identificación'!A395</f>
        <v xml:space="preserve">Objetivo Estratégico: </v>
      </c>
      <c r="B395" s="477">
        <f>+'Matriz Nº1 Identificación'!B395:H395</f>
        <v>0</v>
      </c>
      <c r="C395" s="478"/>
      <c r="D395" s="478"/>
      <c r="E395" s="478"/>
      <c r="F395" s="478"/>
      <c r="G395" s="478"/>
      <c r="H395" s="478"/>
      <c r="I395" s="478"/>
      <c r="J395" s="478"/>
    </row>
    <row r="396" spans="1:27" ht="39.9" customHeight="1" x14ac:dyDescent="0.35">
      <c r="A396" s="182" t="str">
        <f>'Matriz Nº1 Identificación'!A396</f>
        <v>Objetivo táctico</v>
      </c>
      <c r="B396" s="297" t="str">
        <f>+'Matriz Nº1 Identificación'!B396:H396</f>
        <v xml:space="preserve">44. </v>
      </c>
      <c r="C396" s="298"/>
      <c r="D396" s="298"/>
      <c r="E396" s="298"/>
      <c r="F396" s="299"/>
      <c r="G396" s="299"/>
      <c r="H396" s="299"/>
      <c r="I396" s="299"/>
      <c r="J396" s="300"/>
      <c r="L396" s="3"/>
      <c r="M396" s="3"/>
    </row>
    <row r="397" spans="1:27" ht="36.75" customHeight="1" x14ac:dyDescent="0.35">
      <c r="A397" s="120" t="str">
        <f>'Matriz Nº2 Análisis'!A397</f>
        <v>44. 1</v>
      </c>
      <c r="B397" s="132" t="str">
        <f>IF(A397&lt;1,'Matriz Nº1 Identificación'!F397,'Matriz Nº2 Análisis'!B397)</f>
        <v/>
      </c>
      <c r="C397" s="132" t="str">
        <f>IFERROR(IF(A397&lt;1,'Matriz Nº1 Identificación'!B397,'Matriz Nº2 Análisis'!E397)," ")</f>
        <v/>
      </c>
      <c r="D397" s="132" t="str">
        <f>IF(A397&lt;1,'Matriz Nº1 Identificación'!B397,'Matriz Nº2 Análisis'!I397)</f>
        <v/>
      </c>
      <c r="E397" s="149"/>
      <c r="F397" s="150"/>
      <c r="G397" s="150"/>
      <c r="H397" s="150"/>
      <c r="I397" s="184" t="str">
        <f>IFERROR(VLOOKUP(D397,'Tabla 12'!$B$4:$E$6,3,FALSE)," ")</f>
        <v xml:space="preserve"> </v>
      </c>
      <c r="J397" s="185" t="str">
        <f>IFERROR(VLOOKUP(I397,'Tabla 12'!$D$4:$E$6,2,FALSE)," ")</f>
        <v xml:space="preserve"> </v>
      </c>
      <c r="K397" s="3"/>
      <c r="L397" s="3"/>
      <c r="M397" s="3"/>
      <c r="N397" s="3"/>
      <c r="O397" s="3"/>
      <c r="P397" s="3"/>
      <c r="Q397" s="2"/>
      <c r="R397" s="3"/>
      <c r="S397" s="3"/>
      <c r="T397" s="3"/>
      <c r="U397" s="3"/>
      <c r="V397" s="3"/>
      <c r="W397" s="3"/>
      <c r="X397" s="3"/>
      <c r="Y397" s="3"/>
      <c r="Z397" s="3"/>
      <c r="AA397" s="3"/>
    </row>
    <row r="398" spans="1:27" ht="36.75" customHeight="1" x14ac:dyDescent="0.35">
      <c r="A398" s="120" t="str">
        <f>'Matriz Nº2 Análisis'!A398</f>
        <v>44. 2</v>
      </c>
      <c r="B398" s="132" t="str">
        <f>IF(A398&lt;1,'Matriz Nº1 Identificación'!F398,'Matriz Nº2 Análisis'!B398)</f>
        <v/>
      </c>
      <c r="C398" s="132" t="str">
        <f>IFERROR(IF(A398&lt;1,'Matriz Nº1 Identificación'!B398,'Matriz Nº2 Análisis'!E398)," ")</f>
        <v/>
      </c>
      <c r="D398" s="132" t="str">
        <f>IF(A398&lt;1,'Matriz Nº1 Identificación'!B398,'Matriz Nº2 Análisis'!I398)</f>
        <v/>
      </c>
      <c r="E398" s="149"/>
      <c r="F398" s="150"/>
      <c r="G398" s="150"/>
      <c r="H398" s="150"/>
      <c r="I398" s="184" t="str">
        <f>IFERROR(VLOOKUP(D398,'Tabla 12'!$B$4:$E$6,3,FALSE)," ")</f>
        <v xml:space="preserve"> </v>
      </c>
      <c r="J398" s="185" t="str">
        <f>IFERROR(VLOOKUP(I398,'Tabla 12'!$D$4:$E$6,2,FALSE)," ")</f>
        <v xml:space="preserve"> </v>
      </c>
      <c r="K398" s="3"/>
      <c r="L398" s="3"/>
      <c r="M398" s="3"/>
      <c r="N398" s="3"/>
      <c r="O398" s="3"/>
      <c r="P398" s="3"/>
      <c r="Q398" s="2"/>
      <c r="R398" s="3"/>
      <c r="S398" s="3"/>
      <c r="T398" s="3"/>
      <c r="U398" s="3"/>
      <c r="V398" s="3"/>
      <c r="W398" s="3"/>
      <c r="X398" s="3"/>
      <c r="Y398" s="3"/>
      <c r="Z398" s="3"/>
      <c r="AA398" s="3"/>
    </row>
    <row r="399" spans="1:27" ht="36.75" customHeight="1" x14ac:dyDescent="0.35">
      <c r="A399" s="120" t="str">
        <f>'Matriz Nº2 Análisis'!A399</f>
        <v>44. 3</v>
      </c>
      <c r="B399" s="132" t="str">
        <f>IF(A399&lt;1,'Matriz Nº1 Identificación'!F399,'Matriz Nº2 Análisis'!B399)</f>
        <v/>
      </c>
      <c r="C399" s="132" t="str">
        <f>IFERROR(IF(A399&lt;1,'Matriz Nº1 Identificación'!B399,'Matriz Nº2 Análisis'!E399)," ")</f>
        <v/>
      </c>
      <c r="D399" s="132" t="str">
        <f>IF(A399&lt;1,'Matriz Nº1 Identificación'!B399,'Matriz Nº2 Análisis'!I399)</f>
        <v/>
      </c>
      <c r="E399" s="149"/>
      <c r="F399" s="150"/>
      <c r="G399" s="150"/>
      <c r="H399" s="150"/>
      <c r="I399" s="184" t="str">
        <f>IFERROR(VLOOKUP(D399,'Tabla 12'!$B$4:$E$6,3,FALSE)," ")</f>
        <v xml:space="preserve"> </v>
      </c>
      <c r="J399" s="185" t="str">
        <f>IFERROR(VLOOKUP(I399,'Tabla 12'!$D$4:$E$6,2,FALSE)," ")</f>
        <v xml:space="preserve"> </v>
      </c>
      <c r="K399" s="3"/>
      <c r="L399" s="3"/>
      <c r="M399" s="3"/>
      <c r="N399" s="3"/>
      <c r="O399" s="3"/>
      <c r="P399" s="3"/>
      <c r="Q399" s="2"/>
      <c r="R399" s="3"/>
      <c r="S399" s="3"/>
      <c r="T399" s="3"/>
      <c r="U399" s="3"/>
      <c r="V399" s="3"/>
      <c r="W399" s="3"/>
      <c r="X399" s="3"/>
      <c r="Y399" s="3"/>
      <c r="Z399" s="3"/>
      <c r="AA399" s="3"/>
    </row>
    <row r="400" spans="1:27" ht="36.75" customHeight="1" x14ac:dyDescent="0.35">
      <c r="A400" s="120" t="str">
        <f>'Matriz Nº2 Análisis'!A400</f>
        <v>44. 4</v>
      </c>
      <c r="B400" s="132" t="str">
        <f>IF(A400&lt;1,'Matriz Nº1 Identificación'!F400,'Matriz Nº2 Análisis'!B400)</f>
        <v/>
      </c>
      <c r="C400" s="132" t="str">
        <f>IFERROR(IF(A400&lt;1,'Matriz Nº1 Identificación'!B400,'Matriz Nº2 Análisis'!E400)," ")</f>
        <v/>
      </c>
      <c r="D400" s="132" t="str">
        <f>IF(A400&lt;1,'Matriz Nº1 Identificación'!B400,'Matriz Nº2 Análisis'!I400)</f>
        <v/>
      </c>
      <c r="E400" s="149"/>
      <c r="F400" s="150"/>
      <c r="G400" s="150"/>
      <c r="H400" s="150"/>
      <c r="I400" s="184" t="str">
        <f>IFERROR(VLOOKUP(D400,'Tabla 12'!$B$4:$E$6,3,FALSE)," ")</f>
        <v xml:space="preserve"> </v>
      </c>
      <c r="J400" s="185" t="str">
        <f>IFERROR(VLOOKUP(I400,'Tabla 12'!$D$4:$E$6,2,FALSE)," ")</f>
        <v xml:space="preserve"> </v>
      </c>
      <c r="K400" s="3"/>
      <c r="L400" s="3"/>
      <c r="M400" s="3"/>
      <c r="N400" s="3"/>
      <c r="O400" s="3"/>
      <c r="P400" s="3"/>
      <c r="Q400" s="2"/>
      <c r="R400" s="3"/>
      <c r="S400" s="3"/>
      <c r="T400" s="3"/>
      <c r="U400" s="3"/>
      <c r="V400" s="3"/>
      <c r="W400" s="3"/>
      <c r="X400" s="3"/>
      <c r="Y400" s="3"/>
      <c r="Z400" s="3"/>
      <c r="AA400" s="3"/>
    </row>
    <row r="401" spans="1:27" ht="36.75" customHeight="1" x14ac:dyDescent="0.35">
      <c r="A401" s="120" t="str">
        <f>'Matriz Nº2 Análisis'!A401</f>
        <v>44. 5</v>
      </c>
      <c r="B401" s="132" t="str">
        <f>IF(A401&lt;1,'Matriz Nº1 Identificación'!F401,'Matriz Nº2 Análisis'!B401)</f>
        <v/>
      </c>
      <c r="C401" s="132" t="str">
        <f>IFERROR(IF(A401&lt;1,'Matriz Nº1 Identificación'!B401,'Matriz Nº2 Análisis'!E401)," ")</f>
        <v/>
      </c>
      <c r="D401" s="132" t="str">
        <f>IF(A401&lt;1,'Matriz Nº1 Identificación'!B401,'Matriz Nº2 Análisis'!I401)</f>
        <v/>
      </c>
      <c r="E401" s="149"/>
      <c r="F401" s="150"/>
      <c r="G401" s="150"/>
      <c r="H401" s="150"/>
      <c r="I401" s="184" t="str">
        <f>IFERROR(VLOOKUP(D401,'Tabla 12'!$B$4:$E$6,3,FALSE)," ")</f>
        <v xml:space="preserve"> </v>
      </c>
      <c r="J401" s="185" t="str">
        <f>IFERROR(VLOOKUP(I401,'Tabla 12'!$D$4:$E$6,2,FALSE)," ")</f>
        <v xml:space="preserve"> </v>
      </c>
      <c r="K401" s="3"/>
      <c r="L401" s="3"/>
      <c r="M401" s="3"/>
      <c r="N401" s="3"/>
      <c r="O401" s="3"/>
      <c r="P401" s="3"/>
      <c r="Q401" s="2"/>
      <c r="R401" s="3"/>
      <c r="S401" s="3"/>
      <c r="T401" s="3"/>
      <c r="U401" s="3"/>
      <c r="V401" s="3"/>
      <c r="W401" s="3"/>
      <c r="X401" s="3"/>
      <c r="Y401" s="3"/>
      <c r="Z401" s="3"/>
      <c r="AA401" s="3"/>
    </row>
    <row r="402" spans="1:27" ht="36.75" customHeight="1" x14ac:dyDescent="0.35">
      <c r="A402" s="120" t="str">
        <f>'Matriz Nº2 Análisis'!A402</f>
        <v>44. 6</v>
      </c>
      <c r="B402" s="132" t="str">
        <f>IF(A402&lt;1,'Matriz Nº1 Identificación'!F402,'Matriz Nº2 Análisis'!B402)</f>
        <v/>
      </c>
      <c r="C402" s="132" t="str">
        <f>IFERROR(IF(A402&lt;1,'Matriz Nº1 Identificación'!B402,'Matriz Nº2 Análisis'!E402)," ")</f>
        <v/>
      </c>
      <c r="D402" s="132" t="str">
        <f>IF(A402&lt;1,'Matriz Nº1 Identificación'!B402,'Matriz Nº2 Análisis'!I402)</f>
        <v/>
      </c>
      <c r="E402" s="149"/>
      <c r="F402" s="150"/>
      <c r="G402" s="150"/>
      <c r="H402" s="150"/>
      <c r="I402" s="184" t="str">
        <f>IFERROR(VLOOKUP(D402,'Tabla 12'!$B$4:$E$6,3,FALSE)," ")</f>
        <v xml:space="preserve"> </v>
      </c>
      <c r="J402" s="185" t="str">
        <f>IFERROR(VLOOKUP(I402,'Tabla 12'!$D$4:$E$6,2,FALSE)," ")</f>
        <v xml:space="preserve"> </v>
      </c>
      <c r="K402" s="3"/>
      <c r="L402" s="3"/>
      <c r="M402" s="3"/>
      <c r="N402" s="3"/>
      <c r="O402" s="3"/>
      <c r="P402" s="3"/>
      <c r="Q402" s="2"/>
      <c r="R402" s="3"/>
      <c r="S402" s="3"/>
      <c r="T402" s="3"/>
      <c r="U402" s="3"/>
      <c r="V402" s="3"/>
      <c r="W402" s="3"/>
      <c r="X402" s="3"/>
      <c r="Y402" s="3"/>
      <c r="Z402" s="3"/>
      <c r="AA402" s="3"/>
    </row>
    <row r="403" spans="1:27" ht="36.75" customHeight="1" thickBot="1" x14ac:dyDescent="0.4">
      <c r="A403" s="120" t="str">
        <f>'Matriz Nº2 Análisis'!A403</f>
        <v>44. 7</v>
      </c>
      <c r="B403" s="132" t="str">
        <f>IF(A403&lt;1,'Matriz Nº1 Identificación'!F403,'Matriz Nº2 Análisis'!B403)</f>
        <v/>
      </c>
      <c r="C403" s="132" t="str">
        <f>IFERROR(IF(A403&lt;1,'Matriz Nº1 Identificación'!B403,'Matriz Nº2 Análisis'!E403)," ")</f>
        <v/>
      </c>
      <c r="D403" s="132" t="str">
        <f>IF(A403&lt;1,'Matriz Nº1 Identificación'!B403,'Matriz Nº2 Análisis'!I403)</f>
        <v/>
      </c>
      <c r="E403" s="149"/>
      <c r="F403" s="150"/>
      <c r="G403" s="150"/>
      <c r="H403" s="150"/>
      <c r="I403" s="184" t="str">
        <f>IFERROR(VLOOKUP(D403,'Tabla 12'!$B$4:$E$6,3,FALSE)," ")</f>
        <v xml:space="preserve"> </v>
      </c>
      <c r="J403" s="185" t="str">
        <f>IFERROR(VLOOKUP(I403,'Tabla 12'!$D$4:$E$6,2,FALSE)," ")</f>
        <v xml:space="preserve"> </v>
      </c>
      <c r="K403" s="3"/>
      <c r="N403" s="3"/>
      <c r="O403" s="3"/>
      <c r="P403" s="3"/>
      <c r="Q403" s="2"/>
      <c r="R403" s="3"/>
      <c r="S403" s="3"/>
      <c r="T403" s="3"/>
      <c r="U403" s="3"/>
      <c r="V403" s="3"/>
      <c r="W403" s="3"/>
      <c r="X403" s="3"/>
      <c r="Y403" s="3"/>
      <c r="Z403" s="3"/>
      <c r="AA403" s="3"/>
    </row>
    <row r="404" spans="1:27" ht="39.9" customHeight="1" thickBot="1" x14ac:dyDescent="0.4">
      <c r="A404" s="181" t="str">
        <f>'Matriz Nº1 Identificación'!A404</f>
        <v xml:space="preserve">Objetivo Estratégico: </v>
      </c>
      <c r="B404" s="477">
        <f>+'Matriz Nº1 Identificación'!B404:H404</f>
        <v>0</v>
      </c>
      <c r="C404" s="478"/>
      <c r="D404" s="478"/>
      <c r="E404" s="478"/>
      <c r="F404" s="478"/>
      <c r="G404" s="478"/>
      <c r="H404" s="478"/>
      <c r="I404" s="478"/>
      <c r="J404" s="478"/>
    </row>
    <row r="405" spans="1:27" ht="39.9" customHeight="1" x14ac:dyDescent="0.35">
      <c r="A405" s="182" t="str">
        <f>'Matriz Nº1 Identificación'!A405</f>
        <v>Objetivo táctico</v>
      </c>
      <c r="B405" s="297" t="str">
        <f>+'Matriz Nº1 Identificación'!B405:H405</f>
        <v xml:space="preserve">45. </v>
      </c>
      <c r="C405" s="298"/>
      <c r="D405" s="298"/>
      <c r="E405" s="298"/>
      <c r="F405" s="299"/>
      <c r="G405" s="299"/>
      <c r="H405" s="299"/>
      <c r="I405" s="299"/>
      <c r="J405" s="300"/>
      <c r="L405" s="3"/>
      <c r="M405" s="3"/>
    </row>
    <row r="406" spans="1:27" ht="36.75" customHeight="1" x14ac:dyDescent="0.35">
      <c r="A406" s="120" t="str">
        <f>'Matriz Nº2 Análisis'!A406</f>
        <v>45. 1</v>
      </c>
      <c r="B406" s="132" t="str">
        <f>IF(A406&lt;1,'Matriz Nº1 Identificación'!F406,'Matriz Nº2 Análisis'!B406)</f>
        <v/>
      </c>
      <c r="C406" s="132" t="str">
        <f>IFERROR(IF(A406&lt;1,'Matriz Nº1 Identificación'!B406,'Matriz Nº2 Análisis'!E406)," ")</f>
        <v/>
      </c>
      <c r="D406" s="132" t="str">
        <f>IF(A406&lt;1,'Matriz Nº1 Identificación'!B406,'Matriz Nº2 Análisis'!I406)</f>
        <v/>
      </c>
      <c r="E406" s="149"/>
      <c r="F406" s="150"/>
      <c r="G406" s="150"/>
      <c r="H406" s="150"/>
      <c r="I406" s="184" t="str">
        <f>IFERROR(VLOOKUP(D406,'Tabla 12'!$B$4:$E$6,3,FALSE)," ")</f>
        <v xml:space="preserve"> </v>
      </c>
      <c r="J406" s="185" t="str">
        <f>IFERROR(VLOOKUP(I406,'Tabla 12'!$D$4:$E$6,2,FALSE)," ")</f>
        <v xml:space="preserve"> </v>
      </c>
      <c r="K406" s="3"/>
      <c r="L406" s="3"/>
      <c r="M406" s="3"/>
      <c r="N406" s="3"/>
      <c r="O406" s="3"/>
      <c r="P406" s="3"/>
      <c r="Q406" s="2"/>
      <c r="R406" s="3"/>
      <c r="S406" s="3"/>
      <c r="T406" s="3"/>
      <c r="U406" s="3"/>
      <c r="V406" s="3"/>
      <c r="W406" s="3"/>
      <c r="X406" s="3"/>
      <c r="Y406" s="3"/>
      <c r="Z406" s="3"/>
      <c r="AA406" s="3"/>
    </row>
    <row r="407" spans="1:27" ht="36.75" customHeight="1" x14ac:dyDescent="0.35">
      <c r="A407" s="120" t="str">
        <f>'Matriz Nº2 Análisis'!A407</f>
        <v>45. 2</v>
      </c>
      <c r="B407" s="132" t="str">
        <f>IF(A407&lt;1,'Matriz Nº1 Identificación'!F407,'Matriz Nº2 Análisis'!B407)</f>
        <v/>
      </c>
      <c r="C407" s="132" t="str">
        <f>IFERROR(IF(A407&lt;1,'Matriz Nº1 Identificación'!B407,'Matriz Nº2 Análisis'!E407)," ")</f>
        <v/>
      </c>
      <c r="D407" s="132" t="str">
        <f>IF(A407&lt;1,'Matriz Nº1 Identificación'!B407,'Matriz Nº2 Análisis'!I407)</f>
        <v/>
      </c>
      <c r="E407" s="149"/>
      <c r="F407" s="150"/>
      <c r="G407" s="150"/>
      <c r="H407" s="150"/>
      <c r="I407" s="184" t="str">
        <f>IFERROR(VLOOKUP(D407,'Tabla 12'!$B$4:$E$6,3,FALSE)," ")</f>
        <v xml:space="preserve"> </v>
      </c>
      <c r="J407" s="185" t="str">
        <f>IFERROR(VLOOKUP(I407,'Tabla 12'!$D$4:$E$6,2,FALSE)," ")</f>
        <v xml:space="preserve"> </v>
      </c>
      <c r="K407" s="3"/>
      <c r="L407" s="3"/>
      <c r="M407" s="3"/>
      <c r="N407" s="3"/>
      <c r="O407" s="3"/>
      <c r="P407" s="3"/>
      <c r="Q407" s="2"/>
      <c r="R407" s="3"/>
      <c r="S407" s="3"/>
      <c r="T407" s="3"/>
      <c r="U407" s="3"/>
      <c r="V407" s="3"/>
      <c r="W407" s="3"/>
      <c r="X407" s="3"/>
      <c r="Y407" s="3"/>
      <c r="Z407" s="3"/>
      <c r="AA407" s="3"/>
    </row>
    <row r="408" spans="1:27" ht="36.75" customHeight="1" x14ac:dyDescent="0.35">
      <c r="A408" s="120" t="str">
        <f>'Matriz Nº2 Análisis'!A408</f>
        <v>45. 3</v>
      </c>
      <c r="B408" s="132" t="str">
        <f>IF(A408&lt;1,'Matriz Nº1 Identificación'!F408,'Matriz Nº2 Análisis'!B408)</f>
        <v/>
      </c>
      <c r="C408" s="132" t="str">
        <f>IFERROR(IF(A408&lt;1,'Matriz Nº1 Identificación'!B408,'Matriz Nº2 Análisis'!E408)," ")</f>
        <v/>
      </c>
      <c r="D408" s="132" t="str">
        <f>IF(A408&lt;1,'Matriz Nº1 Identificación'!B408,'Matriz Nº2 Análisis'!I408)</f>
        <v/>
      </c>
      <c r="E408" s="149"/>
      <c r="F408" s="150"/>
      <c r="G408" s="150"/>
      <c r="H408" s="150"/>
      <c r="I408" s="184" t="str">
        <f>IFERROR(VLOOKUP(D408,'Tabla 12'!$B$4:$E$6,3,FALSE)," ")</f>
        <v xml:space="preserve"> </v>
      </c>
      <c r="J408" s="185" t="str">
        <f>IFERROR(VLOOKUP(I408,'Tabla 12'!$D$4:$E$6,2,FALSE)," ")</f>
        <v xml:space="preserve"> </v>
      </c>
      <c r="K408" s="3"/>
      <c r="L408" s="3"/>
      <c r="M408" s="3"/>
      <c r="N408" s="3"/>
      <c r="O408" s="3"/>
      <c r="P408" s="3"/>
      <c r="Q408" s="2"/>
      <c r="R408" s="3"/>
      <c r="S408" s="3"/>
      <c r="T408" s="3"/>
      <c r="U408" s="3"/>
      <c r="V408" s="3"/>
      <c r="W408" s="3"/>
      <c r="X408" s="3"/>
      <c r="Y408" s="3"/>
      <c r="Z408" s="3"/>
      <c r="AA408" s="3"/>
    </row>
    <row r="409" spans="1:27" ht="36.75" customHeight="1" x14ac:dyDescent="0.35">
      <c r="A409" s="120" t="str">
        <f>'Matriz Nº2 Análisis'!A409</f>
        <v>45. 4</v>
      </c>
      <c r="B409" s="132" t="str">
        <f>IF(A409&lt;1,'Matriz Nº1 Identificación'!F409,'Matriz Nº2 Análisis'!B409)</f>
        <v/>
      </c>
      <c r="C409" s="132" t="str">
        <f>IFERROR(IF(A409&lt;1,'Matriz Nº1 Identificación'!B409,'Matriz Nº2 Análisis'!E409)," ")</f>
        <v/>
      </c>
      <c r="D409" s="132" t="str">
        <f>IF(A409&lt;1,'Matriz Nº1 Identificación'!B409,'Matriz Nº2 Análisis'!I409)</f>
        <v/>
      </c>
      <c r="E409" s="149"/>
      <c r="F409" s="150"/>
      <c r="G409" s="150"/>
      <c r="H409" s="150"/>
      <c r="I409" s="184" t="str">
        <f>IFERROR(VLOOKUP(D409,'Tabla 12'!$B$4:$E$6,3,FALSE)," ")</f>
        <v xml:space="preserve"> </v>
      </c>
      <c r="J409" s="185" t="str">
        <f>IFERROR(VLOOKUP(I409,'Tabla 12'!$D$4:$E$6,2,FALSE)," ")</f>
        <v xml:space="preserve"> </v>
      </c>
      <c r="K409" s="3"/>
      <c r="L409" s="3"/>
      <c r="M409" s="3"/>
      <c r="N409" s="3"/>
      <c r="O409" s="3"/>
      <c r="P409" s="3"/>
      <c r="Q409" s="2"/>
      <c r="R409" s="3"/>
      <c r="S409" s="3"/>
      <c r="T409" s="3"/>
      <c r="U409" s="3"/>
      <c r="V409" s="3"/>
      <c r="W409" s="3"/>
      <c r="X409" s="3"/>
      <c r="Y409" s="3"/>
      <c r="Z409" s="3"/>
      <c r="AA409" s="3"/>
    </row>
    <row r="410" spans="1:27" ht="36.75" customHeight="1" x14ac:dyDescent="0.35">
      <c r="A410" s="120" t="str">
        <f>'Matriz Nº2 Análisis'!A410</f>
        <v>45. 5</v>
      </c>
      <c r="B410" s="132" t="str">
        <f>IF(A410&lt;1,'Matriz Nº1 Identificación'!F410,'Matriz Nº2 Análisis'!B410)</f>
        <v/>
      </c>
      <c r="C410" s="132" t="str">
        <f>IFERROR(IF(A410&lt;1,'Matriz Nº1 Identificación'!B410,'Matriz Nº2 Análisis'!E410)," ")</f>
        <v/>
      </c>
      <c r="D410" s="132" t="str">
        <f>IF(A410&lt;1,'Matriz Nº1 Identificación'!B410,'Matriz Nº2 Análisis'!I410)</f>
        <v/>
      </c>
      <c r="E410" s="149"/>
      <c r="F410" s="150"/>
      <c r="G410" s="150"/>
      <c r="H410" s="150"/>
      <c r="I410" s="184" t="str">
        <f>IFERROR(VLOOKUP(D410,'Tabla 12'!$B$4:$E$6,3,FALSE)," ")</f>
        <v xml:space="preserve"> </v>
      </c>
      <c r="J410" s="185" t="str">
        <f>IFERROR(VLOOKUP(I410,'Tabla 12'!$D$4:$E$6,2,FALSE)," ")</f>
        <v xml:space="preserve"> </v>
      </c>
      <c r="K410" s="3"/>
      <c r="L410" s="3"/>
      <c r="M410" s="3"/>
      <c r="N410" s="3"/>
      <c r="O410" s="3"/>
      <c r="P410" s="3"/>
      <c r="Q410" s="2"/>
      <c r="R410" s="3"/>
      <c r="S410" s="3"/>
      <c r="T410" s="3"/>
      <c r="U410" s="3"/>
      <c r="V410" s="3"/>
      <c r="W410" s="3"/>
      <c r="X410" s="3"/>
      <c r="Y410" s="3"/>
      <c r="Z410" s="3"/>
      <c r="AA410" s="3"/>
    </row>
    <row r="411" spans="1:27" ht="36.75" customHeight="1" x14ac:dyDescent="0.35">
      <c r="A411" s="120" t="str">
        <f>'Matriz Nº2 Análisis'!A411</f>
        <v>45. 6</v>
      </c>
      <c r="B411" s="132" t="str">
        <f>IF(A411&lt;1,'Matriz Nº1 Identificación'!F411,'Matriz Nº2 Análisis'!B411)</f>
        <v/>
      </c>
      <c r="C411" s="132" t="str">
        <f>IFERROR(IF(A411&lt;1,'Matriz Nº1 Identificación'!B411,'Matriz Nº2 Análisis'!E411)," ")</f>
        <v/>
      </c>
      <c r="D411" s="132" t="str">
        <f>IF(A411&lt;1,'Matriz Nº1 Identificación'!B411,'Matriz Nº2 Análisis'!I411)</f>
        <v/>
      </c>
      <c r="E411" s="149"/>
      <c r="F411" s="150"/>
      <c r="G411" s="150"/>
      <c r="H411" s="150"/>
      <c r="I411" s="184" t="str">
        <f>IFERROR(VLOOKUP(D411,'Tabla 12'!$B$4:$E$6,3,FALSE)," ")</f>
        <v xml:space="preserve"> </v>
      </c>
      <c r="J411" s="185" t="str">
        <f>IFERROR(VLOOKUP(I411,'Tabla 12'!$D$4:$E$6,2,FALSE)," ")</f>
        <v xml:space="preserve"> </v>
      </c>
      <c r="K411" s="3"/>
      <c r="L411" s="3"/>
      <c r="M411" s="3"/>
      <c r="N411" s="3"/>
      <c r="O411" s="3"/>
      <c r="P411" s="3"/>
      <c r="Q411" s="2"/>
      <c r="R411" s="3"/>
      <c r="S411" s="3"/>
      <c r="T411" s="3"/>
      <c r="U411" s="3"/>
      <c r="V411" s="3"/>
      <c r="W411" s="3"/>
      <c r="X411" s="3"/>
      <c r="Y411" s="3"/>
      <c r="Z411" s="3"/>
      <c r="AA411" s="3"/>
    </row>
    <row r="412" spans="1:27" ht="36.75" customHeight="1" thickBot="1" x14ac:dyDescent="0.4">
      <c r="A412" s="120" t="str">
        <f>'Matriz Nº2 Análisis'!A412</f>
        <v>45. 7</v>
      </c>
      <c r="B412" s="132" t="str">
        <f>IF(A412&lt;1,'Matriz Nº1 Identificación'!F412,'Matriz Nº2 Análisis'!B412)</f>
        <v/>
      </c>
      <c r="C412" s="132" t="str">
        <f>IFERROR(IF(A412&lt;1,'Matriz Nº1 Identificación'!B412,'Matriz Nº2 Análisis'!E412)," ")</f>
        <v/>
      </c>
      <c r="D412" s="132" t="str">
        <f>IF(A412&lt;1,'Matriz Nº1 Identificación'!B412,'Matriz Nº2 Análisis'!I412)</f>
        <v/>
      </c>
      <c r="E412" s="149"/>
      <c r="F412" s="150"/>
      <c r="G412" s="150"/>
      <c r="H412" s="150"/>
      <c r="I412" s="184" t="str">
        <f>IFERROR(VLOOKUP(D412,'Tabla 12'!$B$4:$E$6,3,FALSE)," ")</f>
        <v xml:space="preserve"> </v>
      </c>
      <c r="J412" s="185" t="str">
        <f>IFERROR(VLOOKUP(I412,'Tabla 12'!$D$4:$E$6,2,FALSE)," ")</f>
        <v xml:space="preserve"> </v>
      </c>
      <c r="K412" s="3"/>
      <c r="N412" s="3"/>
      <c r="O412" s="3"/>
      <c r="P412" s="3"/>
      <c r="Q412" s="2"/>
      <c r="R412" s="3"/>
      <c r="S412" s="3"/>
      <c r="T412" s="3"/>
      <c r="U412" s="3"/>
      <c r="V412" s="3"/>
      <c r="W412" s="3"/>
      <c r="X412" s="3"/>
      <c r="Y412" s="3"/>
      <c r="Z412" s="3"/>
      <c r="AA412" s="3"/>
    </row>
    <row r="413" spans="1:27" ht="39.9" customHeight="1" thickBot="1" x14ac:dyDescent="0.4">
      <c r="A413" s="181" t="str">
        <f>'Matriz Nº1 Identificación'!A413</f>
        <v xml:space="preserve">Objetivo Estratégico: </v>
      </c>
      <c r="B413" s="477">
        <f>+'Matriz Nº1 Identificación'!B413:H413</f>
        <v>0</v>
      </c>
      <c r="C413" s="478"/>
      <c r="D413" s="478"/>
      <c r="E413" s="478"/>
      <c r="F413" s="478"/>
      <c r="G413" s="478"/>
      <c r="H413" s="478"/>
      <c r="I413" s="478"/>
      <c r="J413" s="478"/>
    </row>
    <row r="414" spans="1:27" ht="39.9" customHeight="1" x14ac:dyDescent="0.35">
      <c r="A414" s="182" t="str">
        <f>'Matriz Nº1 Identificación'!A414</f>
        <v>Objetivo táctico</v>
      </c>
      <c r="B414" s="297" t="str">
        <f>+'Matriz Nº1 Identificación'!B414:H414</f>
        <v xml:space="preserve">46. </v>
      </c>
      <c r="C414" s="298"/>
      <c r="D414" s="298"/>
      <c r="E414" s="298"/>
      <c r="F414" s="299"/>
      <c r="G414" s="299"/>
      <c r="H414" s="299"/>
      <c r="I414" s="299"/>
      <c r="J414" s="300"/>
      <c r="L414" s="3"/>
      <c r="M414" s="3"/>
    </row>
    <row r="415" spans="1:27" ht="36.75" customHeight="1" x14ac:dyDescent="0.35">
      <c r="A415" s="120" t="str">
        <f>'Matriz Nº2 Análisis'!A415</f>
        <v>46. 1</v>
      </c>
      <c r="B415" s="132" t="str">
        <f>IF(A415&lt;1,'Matriz Nº1 Identificación'!F415,'Matriz Nº2 Análisis'!B415)</f>
        <v/>
      </c>
      <c r="C415" s="132" t="str">
        <f>IFERROR(IF(A415&lt;1,'Matriz Nº1 Identificación'!B415,'Matriz Nº2 Análisis'!E415)," ")</f>
        <v/>
      </c>
      <c r="D415" s="132" t="str">
        <f>IF(A415&lt;1,'Matriz Nº1 Identificación'!B415,'Matriz Nº2 Análisis'!I415)</f>
        <v/>
      </c>
      <c r="E415" s="149"/>
      <c r="F415" s="150"/>
      <c r="G415" s="150"/>
      <c r="H415" s="150"/>
      <c r="I415" s="184" t="str">
        <f>IFERROR(VLOOKUP(D415,'Tabla 12'!$B$4:$E$6,3,FALSE)," ")</f>
        <v xml:space="preserve"> </v>
      </c>
      <c r="J415" s="185" t="str">
        <f>IFERROR(VLOOKUP(I415,'Tabla 12'!$D$4:$E$6,2,FALSE)," ")</f>
        <v xml:space="preserve"> </v>
      </c>
      <c r="K415" s="3"/>
      <c r="L415" s="3"/>
      <c r="M415" s="3"/>
      <c r="N415" s="3"/>
      <c r="O415" s="3"/>
      <c r="P415" s="3"/>
      <c r="Q415" s="2"/>
      <c r="R415" s="3"/>
      <c r="S415" s="3"/>
      <c r="T415" s="3"/>
      <c r="U415" s="3"/>
      <c r="V415" s="3"/>
      <c r="W415" s="3"/>
      <c r="X415" s="3"/>
      <c r="Y415" s="3"/>
      <c r="Z415" s="3"/>
      <c r="AA415" s="3"/>
    </row>
    <row r="416" spans="1:27" ht="36.75" customHeight="1" x14ac:dyDescent="0.35">
      <c r="A416" s="120" t="str">
        <f>'Matriz Nº2 Análisis'!A416</f>
        <v>46. 2</v>
      </c>
      <c r="B416" s="132" t="str">
        <f>IF(A416&lt;1,'Matriz Nº1 Identificación'!F416,'Matriz Nº2 Análisis'!B416)</f>
        <v/>
      </c>
      <c r="C416" s="132" t="str">
        <f>IFERROR(IF(A416&lt;1,'Matriz Nº1 Identificación'!B416,'Matriz Nº2 Análisis'!E416)," ")</f>
        <v/>
      </c>
      <c r="D416" s="132" t="str">
        <f>IF(A416&lt;1,'Matriz Nº1 Identificación'!B416,'Matriz Nº2 Análisis'!I416)</f>
        <v/>
      </c>
      <c r="E416" s="149"/>
      <c r="F416" s="150"/>
      <c r="G416" s="150"/>
      <c r="H416" s="150"/>
      <c r="I416" s="184" t="str">
        <f>IFERROR(VLOOKUP(D416,'Tabla 12'!$B$4:$E$6,3,FALSE)," ")</f>
        <v xml:space="preserve"> </v>
      </c>
      <c r="J416" s="185" t="str">
        <f>IFERROR(VLOOKUP(I416,'Tabla 12'!$D$4:$E$6,2,FALSE)," ")</f>
        <v xml:space="preserve"> </v>
      </c>
      <c r="K416" s="3"/>
      <c r="L416" s="3"/>
      <c r="M416" s="3"/>
      <c r="N416" s="3"/>
      <c r="O416" s="3"/>
      <c r="P416" s="3"/>
      <c r="Q416" s="2"/>
      <c r="R416" s="3"/>
      <c r="S416" s="3"/>
      <c r="T416" s="3"/>
      <c r="U416" s="3"/>
      <c r="V416" s="3"/>
      <c r="W416" s="3"/>
      <c r="X416" s="3"/>
      <c r="Y416" s="3"/>
      <c r="Z416" s="3"/>
      <c r="AA416" s="3"/>
    </row>
    <row r="417" spans="1:27" ht="36.75" customHeight="1" x14ac:dyDescent="0.35">
      <c r="A417" s="120" t="str">
        <f>'Matriz Nº2 Análisis'!A417</f>
        <v>46. 3</v>
      </c>
      <c r="B417" s="132" t="str">
        <f>IF(A417&lt;1,'Matriz Nº1 Identificación'!F417,'Matriz Nº2 Análisis'!B417)</f>
        <v/>
      </c>
      <c r="C417" s="132" t="str">
        <f>IFERROR(IF(A417&lt;1,'Matriz Nº1 Identificación'!B417,'Matriz Nº2 Análisis'!E417)," ")</f>
        <v/>
      </c>
      <c r="D417" s="132" t="str">
        <f>IF(A417&lt;1,'Matriz Nº1 Identificación'!B417,'Matriz Nº2 Análisis'!I417)</f>
        <v/>
      </c>
      <c r="E417" s="149"/>
      <c r="F417" s="150"/>
      <c r="G417" s="150"/>
      <c r="H417" s="150"/>
      <c r="I417" s="184" t="str">
        <f>IFERROR(VLOOKUP(D417,'Tabla 12'!$B$4:$E$6,3,FALSE)," ")</f>
        <v xml:space="preserve"> </v>
      </c>
      <c r="J417" s="185" t="str">
        <f>IFERROR(VLOOKUP(I417,'Tabla 12'!$D$4:$E$6,2,FALSE)," ")</f>
        <v xml:space="preserve"> </v>
      </c>
      <c r="K417" s="3"/>
      <c r="L417" s="3"/>
      <c r="M417" s="3"/>
      <c r="N417" s="3"/>
      <c r="O417" s="3"/>
      <c r="P417" s="3"/>
      <c r="Q417" s="2"/>
      <c r="R417" s="3"/>
      <c r="S417" s="3"/>
      <c r="T417" s="3"/>
      <c r="U417" s="3"/>
      <c r="V417" s="3"/>
      <c r="W417" s="3"/>
      <c r="X417" s="3"/>
      <c r="Y417" s="3"/>
      <c r="Z417" s="3"/>
      <c r="AA417" s="3"/>
    </row>
    <row r="418" spans="1:27" ht="36.75" customHeight="1" x14ac:dyDescent="0.35">
      <c r="A418" s="120" t="str">
        <f>'Matriz Nº2 Análisis'!A418</f>
        <v>46. 4</v>
      </c>
      <c r="B418" s="132" t="str">
        <f>IF(A418&lt;1,'Matriz Nº1 Identificación'!F418,'Matriz Nº2 Análisis'!B418)</f>
        <v/>
      </c>
      <c r="C418" s="132" t="str">
        <f>IFERROR(IF(A418&lt;1,'Matriz Nº1 Identificación'!B418,'Matriz Nº2 Análisis'!E418)," ")</f>
        <v/>
      </c>
      <c r="D418" s="132" t="str">
        <f>IF(A418&lt;1,'Matriz Nº1 Identificación'!B418,'Matriz Nº2 Análisis'!I418)</f>
        <v/>
      </c>
      <c r="E418" s="149"/>
      <c r="F418" s="150"/>
      <c r="G418" s="150"/>
      <c r="H418" s="150"/>
      <c r="I418" s="184" t="str">
        <f>IFERROR(VLOOKUP(D418,'Tabla 12'!$B$4:$E$6,3,FALSE)," ")</f>
        <v xml:space="preserve"> </v>
      </c>
      <c r="J418" s="185" t="str">
        <f>IFERROR(VLOOKUP(I418,'Tabla 12'!$D$4:$E$6,2,FALSE)," ")</f>
        <v xml:space="preserve"> </v>
      </c>
      <c r="K418" s="3"/>
      <c r="L418" s="3"/>
      <c r="M418" s="3"/>
      <c r="N418" s="3"/>
      <c r="O418" s="3"/>
      <c r="P418" s="3"/>
      <c r="Q418" s="2"/>
      <c r="R418" s="3"/>
      <c r="S418" s="3"/>
      <c r="T418" s="3"/>
      <c r="U418" s="3"/>
      <c r="V418" s="3"/>
      <c r="W418" s="3"/>
      <c r="X418" s="3"/>
      <c r="Y418" s="3"/>
      <c r="Z418" s="3"/>
      <c r="AA418" s="3"/>
    </row>
    <row r="419" spans="1:27" ht="36.75" customHeight="1" x14ac:dyDescent="0.35">
      <c r="A419" s="120" t="str">
        <f>'Matriz Nº2 Análisis'!A419</f>
        <v>46. 5</v>
      </c>
      <c r="B419" s="132" t="str">
        <f>IF(A419&lt;1,'Matriz Nº1 Identificación'!F419,'Matriz Nº2 Análisis'!B419)</f>
        <v/>
      </c>
      <c r="C419" s="132" t="str">
        <f>IFERROR(IF(A419&lt;1,'Matriz Nº1 Identificación'!B419,'Matriz Nº2 Análisis'!E419)," ")</f>
        <v/>
      </c>
      <c r="D419" s="132" t="str">
        <f>IF(A419&lt;1,'Matriz Nº1 Identificación'!B419,'Matriz Nº2 Análisis'!I419)</f>
        <v/>
      </c>
      <c r="E419" s="149"/>
      <c r="F419" s="150"/>
      <c r="G419" s="150"/>
      <c r="H419" s="150"/>
      <c r="I419" s="184" t="str">
        <f>IFERROR(VLOOKUP(D419,'Tabla 12'!$B$4:$E$6,3,FALSE)," ")</f>
        <v xml:space="preserve"> </v>
      </c>
      <c r="J419" s="185" t="str">
        <f>IFERROR(VLOOKUP(I419,'Tabla 12'!$D$4:$E$6,2,FALSE)," ")</f>
        <v xml:space="preserve"> </v>
      </c>
      <c r="K419" s="3"/>
      <c r="L419" s="3"/>
      <c r="M419" s="3"/>
      <c r="N419" s="3"/>
      <c r="O419" s="3"/>
      <c r="P419" s="3"/>
      <c r="Q419" s="2"/>
      <c r="R419" s="3"/>
      <c r="S419" s="3"/>
      <c r="T419" s="3"/>
      <c r="U419" s="3"/>
      <c r="V419" s="3"/>
      <c r="W419" s="3"/>
      <c r="X419" s="3"/>
      <c r="Y419" s="3"/>
      <c r="Z419" s="3"/>
      <c r="AA419" s="3"/>
    </row>
    <row r="420" spans="1:27" ht="36.75" customHeight="1" x14ac:dyDescent="0.35">
      <c r="A420" s="120" t="str">
        <f>'Matriz Nº2 Análisis'!A420</f>
        <v>46. 6</v>
      </c>
      <c r="B420" s="132" t="str">
        <f>IF(A420&lt;1,'Matriz Nº1 Identificación'!F420,'Matriz Nº2 Análisis'!B420)</f>
        <v/>
      </c>
      <c r="C420" s="132" t="str">
        <f>IFERROR(IF(A420&lt;1,'Matriz Nº1 Identificación'!B420,'Matriz Nº2 Análisis'!E420)," ")</f>
        <v/>
      </c>
      <c r="D420" s="132" t="str">
        <f>IF(A420&lt;1,'Matriz Nº1 Identificación'!B420,'Matriz Nº2 Análisis'!I420)</f>
        <v/>
      </c>
      <c r="E420" s="149"/>
      <c r="F420" s="150"/>
      <c r="G420" s="150"/>
      <c r="H420" s="150"/>
      <c r="I420" s="184" t="str">
        <f>IFERROR(VLOOKUP(D420,'Tabla 12'!$B$4:$E$6,3,FALSE)," ")</f>
        <v xml:space="preserve"> </v>
      </c>
      <c r="J420" s="185" t="str">
        <f>IFERROR(VLOOKUP(I420,'Tabla 12'!$D$4:$E$6,2,FALSE)," ")</f>
        <v xml:space="preserve"> </v>
      </c>
      <c r="K420" s="3"/>
      <c r="L420" s="3"/>
      <c r="M420" s="3"/>
      <c r="N420" s="3"/>
      <c r="O420" s="3"/>
      <c r="P420" s="3"/>
      <c r="Q420" s="2"/>
      <c r="R420" s="3"/>
      <c r="S420" s="3"/>
      <c r="T420" s="3"/>
      <c r="U420" s="3"/>
      <c r="V420" s="3"/>
      <c r="W420" s="3"/>
      <c r="X420" s="3"/>
      <c r="Y420" s="3"/>
      <c r="Z420" s="3"/>
      <c r="AA420" s="3"/>
    </row>
    <row r="421" spans="1:27" ht="36.75" customHeight="1" thickBot="1" x14ac:dyDescent="0.4">
      <c r="A421" s="120" t="str">
        <f>'Matriz Nº2 Análisis'!A421</f>
        <v>46. 7</v>
      </c>
      <c r="B421" s="132" t="str">
        <f>IF(A421&lt;1,'Matriz Nº1 Identificación'!F421,'Matriz Nº2 Análisis'!B421)</f>
        <v/>
      </c>
      <c r="C421" s="132" t="str">
        <f>IFERROR(IF(A421&lt;1,'Matriz Nº1 Identificación'!B421,'Matriz Nº2 Análisis'!E421)," ")</f>
        <v/>
      </c>
      <c r="D421" s="132" t="str">
        <f>IF(A421&lt;1,'Matriz Nº1 Identificación'!B421,'Matriz Nº2 Análisis'!I421)</f>
        <v/>
      </c>
      <c r="E421" s="149"/>
      <c r="F421" s="150"/>
      <c r="G421" s="150"/>
      <c r="H421" s="150"/>
      <c r="I421" s="184" t="str">
        <f>IFERROR(VLOOKUP(D421,'Tabla 12'!$B$4:$E$6,3,FALSE)," ")</f>
        <v xml:space="preserve"> </v>
      </c>
      <c r="J421" s="185" t="str">
        <f>IFERROR(VLOOKUP(I421,'Tabla 12'!$D$4:$E$6,2,FALSE)," ")</f>
        <v xml:space="preserve"> </v>
      </c>
      <c r="K421" s="3"/>
      <c r="N421" s="3"/>
      <c r="O421" s="3"/>
      <c r="P421" s="3"/>
      <c r="Q421" s="2"/>
      <c r="R421" s="3"/>
      <c r="S421" s="3"/>
      <c r="T421" s="3"/>
      <c r="U421" s="3"/>
      <c r="V421" s="3"/>
      <c r="W421" s="3"/>
      <c r="X421" s="3"/>
      <c r="Y421" s="3"/>
      <c r="Z421" s="3"/>
      <c r="AA421" s="3"/>
    </row>
    <row r="422" spans="1:27" ht="39.9" customHeight="1" thickBot="1" x14ac:dyDescent="0.4">
      <c r="A422" s="181" t="str">
        <f>'Matriz Nº1 Identificación'!A422</f>
        <v xml:space="preserve">Objetivo Estratégico: </v>
      </c>
      <c r="B422" s="477">
        <f>+'Matriz Nº1 Identificación'!B422:H422</f>
        <v>0</v>
      </c>
      <c r="C422" s="478"/>
      <c r="D422" s="478"/>
      <c r="E422" s="478"/>
      <c r="F422" s="478"/>
      <c r="G422" s="478"/>
      <c r="H422" s="478"/>
      <c r="I422" s="478"/>
      <c r="J422" s="478"/>
    </row>
    <row r="423" spans="1:27" ht="39.9" customHeight="1" x14ac:dyDescent="0.35">
      <c r="A423" s="182" t="str">
        <f>'Matriz Nº1 Identificación'!A423</f>
        <v>Objetivo táctico</v>
      </c>
      <c r="B423" s="297" t="str">
        <f>+'Matriz Nº1 Identificación'!B423:H423</f>
        <v xml:space="preserve">47. </v>
      </c>
      <c r="C423" s="298"/>
      <c r="D423" s="298"/>
      <c r="E423" s="298"/>
      <c r="F423" s="299"/>
      <c r="G423" s="299"/>
      <c r="H423" s="299"/>
      <c r="I423" s="299"/>
      <c r="J423" s="300"/>
      <c r="L423" s="3"/>
      <c r="M423" s="3"/>
    </row>
    <row r="424" spans="1:27" ht="36.75" customHeight="1" x14ac:dyDescent="0.35">
      <c r="A424" s="120" t="str">
        <f>'Matriz Nº2 Análisis'!A424</f>
        <v>47. 1</v>
      </c>
      <c r="B424" s="132" t="str">
        <f>IF(A424&lt;1,'Matriz Nº1 Identificación'!F424,'Matriz Nº2 Análisis'!B424)</f>
        <v/>
      </c>
      <c r="C424" s="132" t="str">
        <f>IFERROR(IF(A424&lt;1,'Matriz Nº1 Identificación'!B424,'Matriz Nº2 Análisis'!E424)," ")</f>
        <v/>
      </c>
      <c r="D424" s="132" t="str">
        <f>IF(A424&lt;1,'Matriz Nº1 Identificación'!B424,'Matriz Nº2 Análisis'!I424)</f>
        <v/>
      </c>
      <c r="E424" s="149"/>
      <c r="F424" s="150"/>
      <c r="G424" s="150"/>
      <c r="H424" s="150"/>
      <c r="I424" s="184" t="str">
        <f>IFERROR(VLOOKUP(D424,'Tabla 12'!$B$4:$E$6,3,FALSE)," ")</f>
        <v xml:space="preserve"> </v>
      </c>
      <c r="J424" s="185" t="str">
        <f>IFERROR(VLOOKUP(I424,'Tabla 12'!$D$4:$E$6,2,FALSE)," ")</f>
        <v xml:space="preserve"> </v>
      </c>
      <c r="K424" s="3"/>
      <c r="L424" s="3"/>
      <c r="M424" s="3"/>
      <c r="N424" s="3"/>
      <c r="O424" s="3"/>
      <c r="P424" s="3"/>
      <c r="Q424" s="2"/>
      <c r="R424" s="3"/>
      <c r="S424" s="3"/>
      <c r="T424" s="3"/>
      <c r="U424" s="3"/>
      <c r="V424" s="3"/>
      <c r="W424" s="3"/>
      <c r="X424" s="3"/>
      <c r="Y424" s="3"/>
      <c r="Z424" s="3"/>
      <c r="AA424" s="3"/>
    </row>
    <row r="425" spans="1:27" ht="36.75" customHeight="1" x14ac:dyDescent="0.35">
      <c r="A425" s="120" t="str">
        <f>'Matriz Nº2 Análisis'!A425</f>
        <v>47. 2</v>
      </c>
      <c r="B425" s="132" t="str">
        <f>IF(A425&lt;1,'Matriz Nº1 Identificación'!F425,'Matriz Nº2 Análisis'!B425)</f>
        <v/>
      </c>
      <c r="C425" s="132" t="str">
        <f>IFERROR(IF(A425&lt;1,'Matriz Nº1 Identificación'!B425,'Matriz Nº2 Análisis'!E425)," ")</f>
        <v/>
      </c>
      <c r="D425" s="132" t="str">
        <f>IF(A425&lt;1,'Matriz Nº1 Identificación'!B425,'Matriz Nº2 Análisis'!I425)</f>
        <v/>
      </c>
      <c r="E425" s="149"/>
      <c r="F425" s="150"/>
      <c r="G425" s="150"/>
      <c r="H425" s="150"/>
      <c r="I425" s="184" t="str">
        <f>IFERROR(VLOOKUP(D425,'Tabla 12'!$B$4:$E$6,3,FALSE)," ")</f>
        <v xml:space="preserve"> </v>
      </c>
      <c r="J425" s="185" t="str">
        <f>IFERROR(VLOOKUP(I425,'Tabla 12'!$D$4:$E$6,2,FALSE)," ")</f>
        <v xml:space="preserve"> </v>
      </c>
      <c r="K425" s="3"/>
      <c r="L425" s="3"/>
      <c r="M425" s="3"/>
      <c r="N425" s="3"/>
      <c r="O425" s="3"/>
      <c r="P425" s="3"/>
      <c r="Q425" s="2"/>
      <c r="R425" s="3"/>
      <c r="S425" s="3"/>
      <c r="T425" s="3"/>
      <c r="U425" s="3"/>
      <c r="V425" s="3"/>
      <c r="W425" s="3"/>
      <c r="X425" s="3"/>
      <c r="Y425" s="3"/>
      <c r="Z425" s="3"/>
      <c r="AA425" s="3"/>
    </row>
    <row r="426" spans="1:27" ht="36.75" customHeight="1" x14ac:dyDescent="0.35">
      <c r="A426" s="120" t="str">
        <f>'Matriz Nº2 Análisis'!A426</f>
        <v>47. 3</v>
      </c>
      <c r="B426" s="132" t="str">
        <f>IF(A426&lt;1,'Matriz Nº1 Identificación'!F426,'Matriz Nº2 Análisis'!B426)</f>
        <v/>
      </c>
      <c r="C426" s="132" t="str">
        <f>IFERROR(IF(A426&lt;1,'Matriz Nº1 Identificación'!B426,'Matriz Nº2 Análisis'!E426)," ")</f>
        <v/>
      </c>
      <c r="D426" s="132" t="str">
        <f>IF(A426&lt;1,'Matriz Nº1 Identificación'!B426,'Matriz Nº2 Análisis'!I426)</f>
        <v/>
      </c>
      <c r="E426" s="149"/>
      <c r="F426" s="150"/>
      <c r="G426" s="150"/>
      <c r="H426" s="150"/>
      <c r="I426" s="184" t="str">
        <f>IFERROR(VLOOKUP(D426,'Tabla 12'!$B$4:$E$6,3,FALSE)," ")</f>
        <v xml:space="preserve"> </v>
      </c>
      <c r="J426" s="185" t="str">
        <f>IFERROR(VLOOKUP(I426,'Tabla 12'!$D$4:$E$6,2,FALSE)," ")</f>
        <v xml:space="preserve"> </v>
      </c>
      <c r="K426" s="3"/>
      <c r="L426" s="3"/>
      <c r="M426" s="3"/>
      <c r="N426" s="3"/>
      <c r="O426" s="3"/>
      <c r="P426" s="3"/>
      <c r="Q426" s="2"/>
      <c r="R426" s="3"/>
      <c r="S426" s="3"/>
      <c r="T426" s="3"/>
      <c r="U426" s="3"/>
      <c r="V426" s="3"/>
      <c r="W426" s="3"/>
      <c r="X426" s="3"/>
      <c r="Y426" s="3"/>
      <c r="Z426" s="3"/>
      <c r="AA426" s="3"/>
    </row>
    <row r="427" spans="1:27" ht="36.75" customHeight="1" x14ac:dyDescent="0.35">
      <c r="A427" s="120" t="str">
        <f>'Matriz Nº2 Análisis'!A427</f>
        <v>47. 4</v>
      </c>
      <c r="B427" s="132" t="str">
        <f>IF(A427&lt;1,'Matriz Nº1 Identificación'!F427,'Matriz Nº2 Análisis'!B427)</f>
        <v/>
      </c>
      <c r="C427" s="132" t="str">
        <f>IFERROR(IF(A427&lt;1,'Matriz Nº1 Identificación'!B427,'Matriz Nº2 Análisis'!E427)," ")</f>
        <v/>
      </c>
      <c r="D427" s="132" t="str">
        <f>IF(A427&lt;1,'Matriz Nº1 Identificación'!B427,'Matriz Nº2 Análisis'!I427)</f>
        <v/>
      </c>
      <c r="E427" s="149"/>
      <c r="F427" s="150"/>
      <c r="G427" s="150"/>
      <c r="H427" s="150"/>
      <c r="I427" s="184" t="str">
        <f>IFERROR(VLOOKUP(D427,'Tabla 12'!$B$4:$E$6,3,FALSE)," ")</f>
        <v xml:space="preserve"> </v>
      </c>
      <c r="J427" s="185" t="str">
        <f>IFERROR(VLOOKUP(I427,'Tabla 12'!$D$4:$E$6,2,FALSE)," ")</f>
        <v xml:space="preserve"> </v>
      </c>
      <c r="K427" s="3"/>
      <c r="L427" s="3"/>
      <c r="M427" s="3"/>
      <c r="N427" s="3"/>
      <c r="O427" s="3"/>
      <c r="P427" s="3"/>
      <c r="Q427" s="2"/>
      <c r="R427" s="3"/>
      <c r="S427" s="3"/>
      <c r="T427" s="3"/>
      <c r="U427" s="3"/>
      <c r="V427" s="3"/>
      <c r="W427" s="3"/>
      <c r="X427" s="3"/>
      <c r="Y427" s="3"/>
      <c r="Z427" s="3"/>
      <c r="AA427" s="3"/>
    </row>
    <row r="428" spans="1:27" ht="36.75" customHeight="1" x14ac:dyDescent="0.35">
      <c r="A428" s="120" t="str">
        <f>'Matriz Nº2 Análisis'!A428</f>
        <v>47. 5</v>
      </c>
      <c r="B428" s="132" t="str">
        <f>IF(A428&lt;1,'Matriz Nº1 Identificación'!F428,'Matriz Nº2 Análisis'!B428)</f>
        <v/>
      </c>
      <c r="C428" s="132" t="str">
        <f>IFERROR(IF(A428&lt;1,'Matriz Nº1 Identificación'!B428,'Matriz Nº2 Análisis'!E428)," ")</f>
        <v/>
      </c>
      <c r="D428" s="132" t="str">
        <f>IF(A428&lt;1,'Matriz Nº1 Identificación'!B428,'Matriz Nº2 Análisis'!I428)</f>
        <v/>
      </c>
      <c r="E428" s="149"/>
      <c r="F428" s="150"/>
      <c r="G428" s="150"/>
      <c r="H428" s="150"/>
      <c r="I428" s="184" t="str">
        <f>IFERROR(VLOOKUP(D428,'Tabla 12'!$B$4:$E$6,3,FALSE)," ")</f>
        <v xml:space="preserve"> </v>
      </c>
      <c r="J428" s="185" t="str">
        <f>IFERROR(VLOOKUP(I428,'Tabla 12'!$D$4:$E$6,2,FALSE)," ")</f>
        <v xml:space="preserve"> </v>
      </c>
      <c r="K428" s="3"/>
      <c r="L428" s="3"/>
      <c r="M428" s="3"/>
      <c r="N428" s="3"/>
      <c r="O428" s="3"/>
      <c r="P428" s="3"/>
      <c r="Q428" s="2"/>
      <c r="R428" s="3"/>
      <c r="S428" s="3"/>
      <c r="T428" s="3"/>
      <c r="U428" s="3"/>
      <c r="V428" s="3"/>
      <c r="W428" s="3"/>
      <c r="X428" s="3"/>
      <c r="Y428" s="3"/>
      <c r="Z428" s="3"/>
      <c r="AA428" s="3"/>
    </row>
    <row r="429" spans="1:27" ht="36.75" customHeight="1" x14ac:dyDescent="0.35">
      <c r="A429" s="120" t="str">
        <f>'Matriz Nº2 Análisis'!A429</f>
        <v>47. 6</v>
      </c>
      <c r="B429" s="132" t="str">
        <f>IF(A429&lt;1,'Matriz Nº1 Identificación'!F429,'Matriz Nº2 Análisis'!B429)</f>
        <v/>
      </c>
      <c r="C429" s="132" t="str">
        <f>IFERROR(IF(A429&lt;1,'Matriz Nº1 Identificación'!B429,'Matriz Nº2 Análisis'!E429)," ")</f>
        <v/>
      </c>
      <c r="D429" s="132" t="str">
        <f>IF(A429&lt;1,'Matriz Nº1 Identificación'!B429,'Matriz Nº2 Análisis'!I429)</f>
        <v/>
      </c>
      <c r="E429" s="149"/>
      <c r="F429" s="150"/>
      <c r="G429" s="150"/>
      <c r="H429" s="150"/>
      <c r="I429" s="184" t="str">
        <f>IFERROR(VLOOKUP(D429,'Tabla 12'!$B$4:$E$6,3,FALSE)," ")</f>
        <v xml:space="preserve"> </v>
      </c>
      <c r="J429" s="185" t="str">
        <f>IFERROR(VLOOKUP(I429,'Tabla 12'!$D$4:$E$6,2,FALSE)," ")</f>
        <v xml:space="preserve"> </v>
      </c>
      <c r="K429" s="3"/>
      <c r="L429" s="3"/>
      <c r="M429" s="3"/>
      <c r="N429" s="3"/>
      <c r="O429" s="3"/>
      <c r="P429" s="3"/>
      <c r="Q429" s="2"/>
      <c r="R429" s="3"/>
      <c r="S429" s="3"/>
      <c r="T429" s="3"/>
      <c r="U429" s="3"/>
      <c r="V429" s="3"/>
      <c r="W429" s="3"/>
      <c r="X429" s="3"/>
      <c r="Y429" s="3"/>
      <c r="Z429" s="3"/>
      <c r="AA429" s="3"/>
    </row>
    <row r="430" spans="1:27" ht="36.75" customHeight="1" thickBot="1" x14ac:dyDescent="0.4">
      <c r="A430" s="120" t="str">
        <f>'Matriz Nº2 Análisis'!A430</f>
        <v>47. 7</v>
      </c>
      <c r="B430" s="132" t="str">
        <f>IF(A430&lt;1,'Matriz Nº1 Identificación'!F430,'Matriz Nº2 Análisis'!B430)</f>
        <v/>
      </c>
      <c r="C430" s="132" t="str">
        <f>IFERROR(IF(A430&lt;1,'Matriz Nº1 Identificación'!B430,'Matriz Nº2 Análisis'!E430)," ")</f>
        <v/>
      </c>
      <c r="D430" s="132" t="str">
        <f>IF(A430&lt;1,'Matriz Nº1 Identificación'!B430,'Matriz Nº2 Análisis'!I430)</f>
        <v/>
      </c>
      <c r="E430" s="149"/>
      <c r="F430" s="150"/>
      <c r="G430" s="150"/>
      <c r="H430" s="150"/>
      <c r="I430" s="184" t="str">
        <f>IFERROR(VLOOKUP(D430,'Tabla 12'!$B$4:$E$6,3,FALSE)," ")</f>
        <v xml:space="preserve"> </v>
      </c>
      <c r="J430" s="185" t="str">
        <f>IFERROR(VLOOKUP(I430,'Tabla 12'!$D$4:$E$6,2,FALSE)," ")</f>
        <v xml:space="preserve"> </v>
      </c>
      <c r="K430" s="3"/>
      <c r="N430" s="3"/>
      <c r="O430" s="3"/>
      <c r="P430" s="3"/>
      <c r="Q430" s="2"/>
      <c r="R430" s="3"/>
      <c r="S430" s="3"/>
      <c r="T430" s="3"/>
      <c r="U430" s="3"/>
      <c r="V430" s="3"/>
      <c r="W430" s="3"/>
      <c r="X430" s="3"/>
      <c r="Y430" s="3"/>
      <c r="Z430" s="3"/>
      <c r="AA430" s="3"/>
    </row>
    <row r="431" spans="1:27" ht="39.9" customHeight="1" thickBot="1" x14ac:dyDescent="0.4">
      <c r="A431" s="181" t="str">
        <f>'Matriz Nº1 Identificación'!A431</f>
        <v xml:space="preserve">Objetivo Estratégico: </v>
      </c>
      <c r="B431" s="477">
        <f>+'Matriz Nº1 Identificación'!B431:H431</f>
        <v>0</v>
      </c>
      <c r="C431" s="478"/>
      <c r="D431" s="478"/>
      <c r="E431" s="478"/>
      <c r="F431" s="478"/>
      <c r="G431" s="478"/>
      <c r="H431" s="478"/>
      <c r="I431" s="478"/>
      <c r="J431" s="478"/>
    </row>
    <row r="432" spans="1:27" ht="39.9" customHeight="1" x14ac:dyDescent="0.35">
      <c r="A432" s="182" t="str">
        <f>'Matriz Nº1 Identificación'!A432</f>
        <v>Objetivo táctico</v>
      </c>
      <c r="B432" s="297" t="str">
        <f>+'Matriz Nº1 Identificación'!B432:H432</f>
        <v xml:space="preserve">48. </v>
      </c>
      <c r="C432" s="298"/>
      <c r="D432" s="298"/>
      <c r="E432" s="298"/>
      <c r="F432" s="299"/>
      <c r="G432" s="299"/>
      <c r="H432" s="299"/>
      <c r="I432" s="299"/>
      <c r="J432" s="300"/>
      <c r="L432" s="3"/>
      <c r="M432" s="3"/>
    </row>
    <row r="433" spans="1:27" ht="36.75" customHeight="1" x14ac:dyDescent="0.35">
      <c r="A433" s="120" t="str">
        <f>'Matriz Nº2 Análisis'!A433</f>
        <v>48. 1</v>
      </c>
      <c r="B433" s="132" t="str">
        <f>IF(A433&lt;1,'Matriz Nº1 Identificación'!F433,'Matriz Nº2 Análisis'!B433)</f>
        <v/>
      </c>
      <c r="C433" s="132" t="str">
        <f>IFERROR(IF(A433&lt;1,'Matriz Nº1 Identificación'!B433,'Matriz Nº2 Análisis'!E433)," ")</f>
        <v/>
      </c>
      <c r="D433" s="132" t="str">
        <f>IF(A433&lt;1,'Matriz Nº1 Identificación'!B433,'Matriz Nº2 Análisis'!I433)</f>
        <v/>
      </c>
      <c r="E433" s="149"/>
      <c r="F433" s="150"/>
      <c r="G433" s="150"/>
      <c r="H433" s="150"/>
      <c r="I433" s="184" t="str">
        <f>IFERROR(VLOOKUP(D433,'Tabla 12'!$B$4:$E$6,3,FALSE)," ")</f>
        <v xml:space="preserve"> </v>
      </c>
      <c r="J433" s="185" t="str">
        <f>IFERROR(VLOOKUP(I433,'Tabla 12'!$D$4:$E$6,2,FALSE)," ")</f>
        <v xml:space="preserve"> </v>
      </c>
      <c r="K433" s="3"/>
      <c r="L433" s="3"/>
      <c r="M433" s="3"/>
      <c r="N433" s="3"/>
      <c r="O433" s="3"/>
      <c r="P433" s="3"/>
      <c r="Q433" s="2"/>
      <c r="R433" s="3"/>
      <c r="S433" s="3"/>
      <c r="T433" s="3"/>
      <c r="U433" s="3"/>
      <c r="V433" s="3"/>
      <c r="W433" s="3"/>
      <c r="X433" s="3"/>
      <c r="Y433" s="3"/>
      <c r="Z433" s="3"/>
      <c r="AA433" s="3"/>
    </row>
    <row r="434" spans="1:27" ht="36.75" customHeight="1" x14ac:dyDescent="0.35">
      <c r="A434" s="120" t="str">
        <f>'Matriz Nº2 Análisis'!A434</f>
        <v>48. 2</v>
      </c>
      <c r="B434" s="132" t="str">
        <f>IF(A434&lt;1,'Matriz Nº1 Identificación'!F434,'Matriz Nº2 Análisis'!B434)</f>
        <v/>
      </c>
      <c r="C434" s="132" t="str">
        <f>IFERROR(IF(A434&lt;1,'Matriz Nº1 Identificación'!B434,'Matriz Nº2 Análisis'!E434)," ")</f>
        <v/>
      </c>
      <c r="D434" s="132" t="str">
        <f>IF(A434&lt;1,'Matriz Nº1 Identificación'!B434,'Matriz Nº2 Análisis'!I434)</f>
        <v/>
      </c>
      <c r="E434" s="149"/>
      <c r="F434" s="150"/>
      <c r="G434" s="150"/>
      <c r="H434" s="150"/>
      <c r="I434" s="184" t="str">
        <f>IFERROR(VLOOKUP(D434,'Tabla 12'!$B$4:$E$6,3,FALSE)," ")</f>
        <v xml:space="preserve"> </v>
      </c>
      <c r="J434" s="185" t="str">
        <f>IFERROR(VLOOKUP(I434,'Tabla 12'!$D$4:$E$6,2,FALSE)," ")</f>
        <v xml:space="preserve"> </v>
      </c>
      <c r="K434" s="3"/>
      <c r="L434" s="3"/>
      <c r="M434" s="3"/>
      <c r="N434" s="3"/>
      <c r="O434" s="3"/>
      <c r="P434" s="3"/>
      <c r="Q434" s="2"/>
      <c r="R434" s="3"/>
      <c r="S434" s="3"/>
      <c r="T434" s="3"/>
      <c r="U434" s="3"/>
      <c r="V434" s="3"/>
      <c r="W434" s="3"/>
      <c r="X434" s="3"/>
      <c r="Y434" s="3"/>
      <c r="Z434" s="3"/>
      <c r="AA434" s="3"/>
    </row>
    <row r="435" spans="1:27" ht="36.75" customHeight="1" x14ac:dyDescent="0.35">
      <c r="A435" s="120" t="str">
        <f>'Matriz Nº2 Análisis'!A435</f>
        <v>48. 3</v>
      </c>
      <c r="B435" s="132" t="str">
        <f>IF(A435&lt;1,'Matriz Nº1 Identificación'!F435,'Matriz Nº2 Análisis'!B435)</f>
        <v/>
      </c>
      <c r="C435" s="132" t="str">
        <f>IFERROR(IF(A435&lt;1,'Matriz Nº1 Identificación'!B435,'Matriz Nº2 Análisis'!E435)," ")</f>
        <v/>
      </c>
      <c r="D435" s="132" t="str">
        <f>IF(A435&lt;1,'Matriz Nº1 Identificación'!B435,'Matriz Nº2 Análisis'!I435)</f>
        <v/>
      </c>
      <c r="E435" s="149"/>
      <c r="F435" s="150"/>
      <c r="G435" s="150"/>
      <c r="H435" s="150"/>
      <c r="I435" s="184" t="str">
        <f>IFERROR(VLOOKUP(D435,'Tabla 12'!$B$4:$E$6,3,FALSE)," ")</f>
        <v xml:space="preserve"> </v>
      </c>
      <c r="J435" s="185" t="str">
        <f>IFERROR(VLOOKUP(I435,'Tabla 12'!$D$4:$E$6,2,FALSE)," ")</f>
        <v xml:space="preserve"> </v>
      </c>
      <c r="K435" s="3"/>
      <c r="L435" s="3"/>
      <c r="M435" s="3"/>
      <c r="N435" s="3"/>
      <c r="O435" s="3"/>
      <c r="P435" s="3"/>
      <c r="Q435" s="2"/>
      <c r="R435" s="3"/>
      <c r="S435" s="3"/>
      <c r="T435" s="3"/>
      <c r="U435" s="3"/>
      <c r="V435" s="3"/>
      <c r="W435" s="3"/>
      <c r="X435" s="3"/>
      <c r="Y435" s="3"/>
      <c r="Z435" s="3"/>
      <c r="AA435" s="3"/>
    </row>
    <row r="436" spans="1:27" ht="36.75" customHeight="1" x14ac:dyDescent="0.35">
      <c r="A436" s="120" t="str">
        <f>'Matriz Nº2 Análisis'!A436</f>
        <v>48. 4</v>
      </c>
      <c r="B436" s="132" t="str">
        <f>IF(A436&lt;1,'Matriz Nº1 Identificación'!F436,'Matriz Nº2 Análisis'!B436)</f>
        <v/>
      </c>
      <c r="C436" s="132" t="str">
        <f>IFERROR(IF(A436&lt;1,'Matriz Nº1 Identificación'!B436,'Matriz Nº2 Análisis'!E436)," ")</f>
        <v/>
      </c>
      <c r="D436" s="132" t="str">
        <f>IF(A436&lt;1,'Matriz Nº1 Identificación'!B436,'Matriz Nº2 Análisis'!I436)</f>
        <v/>
      </c>
      <c r="E436" s="149"/>
      <c r="F436" s="150"/>
      <c r="G436" s="150"/>
      <c r="H436" s="150"/>
      <c r="I436" s="184" t="str">
        <f>IFERROR(VLOOKUP(D436,'Tabla 12'!$B$4:$E$6,3,FALSE)," ")</f>
        <v xml:space="preserve"> </v>
      </c>
      <c r="J436" s="185" t="str">
        <f>IFERROR(VLOOKUP(I436,'Tabla 12'!$D$4:$E$6,2,FALSE)," ")</f>
        <v xml:space="preserve"> </v>
      </c>
      <c r="K436" s="3"/>
      <c r="L436" s="3"/>
      <c r="M436" s="3"/>
      <c r="N436" s="3"/>
      <c r="O436" s="3"/>
      <c r="P436" s="3"/>
      <c r="Q436" s="2"/>
      <c r="R436" s="3"/>
      <c r="S436" s="3"/>
      <c r="T436" s="3"/>
      <c r="U436" s="3"/>
      <c r="V436" s="3"/>
      <c r="W436" s="3"/>
      <c r="X436" s="3"/>
      <c r="Y436" s="3"/>
      <c r="Z436" s="3"/>
      <c r="AA436" s="3"/>
    </row>
    <row r="437" spans="1:27" ht="36.75" customHeight="1" x14ac:dyDescent="0.35">
      <c r="A437" s="120" t="str">
        <f>'Matriz Nº2 Análisis'!A437</f>
        <v>48. 5</v>
      </c>
      <c r="B437" s="132" t="str">
        <f>IF(A437&lt;1,'Matriz Nº1 Identificación'!F437,'Matriz Nº2 Análisis'!B437)</f>
        <v/>
      </c>
      <c r="C437" s="132" t="str">
        <f>IFERROR(IF(A437&lt;1,'Matriz Nº1 Identificación'!B437,'Matriz Nº2 Análisis'!E437)," ")</f>
        <v/>
      </c>
      <c r="D437" s="132" t="str">
        <f>IF(A437&lt;1,'Matriz Nº1 Identificación'!B437,'Matriz Nº2 Análisis'!I437)</f>
        <v/>
      </c>
      <c r="E437" s="149"/>
      <c r="F437" s="150"/>
      <c r="G437" s="150"/>
      <c r="H437" s="150"/>
      <c r="I437" s="184" t="str">
        <f>IFERROR(VLOOKUP(D437,'Tabla 12'!$B$4:$E$6,3,FALSE)," ")</f>
        <v xml:space="preserve"> </v>
      </c>
      <c r="J437" s="185" t="str">
        <f>IFERROR(VLOOKUP(I437,'Tabla 12'!$D$4:$E$6,2,FALSE)," ")</f>
        <v xml:space="preserve"> </v>
      </c>
      <c r="K437" s="3"/>
      <c r="L437" s="3"/>
      <c r="M437" s="3"/>
      <c r="N437" s="3"/>
      <c r="O437" s="3"/>
      <c r="P437" s="3"/>
      <c r="Q437" s="2"/>
      <c r="R437" s="3"/>
      <c r="S437" s="3"/>
      <c r="T437" s="3"/>
      <c r="U437" s="3"/>
      <c r="V437" s="3"/>
      <c r="W437" s="3"/>
      <c r="X437" s="3"/>
      <c r="Y437" s="3"/>
      <c r="Z437" s="3"/>
      <c r="AA437" s="3"/>
    </row>
    <row r="438" spans="1:27" ht="36.75" customHeight="1" x14ac:dyDescent="0.35">
      <c r="A438" s="120" t="str">
        <f>'Matriz Nº2 Análisis'!A438</f>
        <v>48. 6</v>
      </c>
      <c r="B438" s="132" t="str">
        <f>IF(A438&lt;1,'Matriz Nº1 Identificación'!F438,'Matriz Nº2 Análisis'!B438)</f>
        <v/>
      </c>
      <c r="C438" s="132" t="str">
        <f>IFERROR(IF(A438&lt;1,'Matriz Nº1 Identificación'!B438,'Matriz Nº2 Análisis'!E438)," ")</f>
        <v/>
      </c>
      <c r="D438" s="132" t="str">
        <f>IF(A438&lt;1,'Matriz Nº1 Identificación'!B438,'Matriz Nº2 Análisis'!I438)</f>
        <v/>
      </c>
      <c r="E438" s="149"/>
      <c r="F438" s="150"/>
      <c r="G438" s="150"/>
      <c r="H438" s="150"/>
      <c r="I438" s="184" t="str">
        <f>IFERROR(VLOOKUP(D438,'Tabla 12'!$B$4:$E$6,3,FALSE)," ")</f>
        <v xml:space="preserve"> </v>
      </c>
      <c r="J438" s="185" t="str">
        <f>IFERROR(VLOOKUP(I438,'Tabla 12'!$D$4:$E$6,2,FALSE)," ")</f>
        <v xml:space="preserve"> </v>
      </c>
      <c r="K438" s="3"/>
      <c r="L438" s="3"/>
      <c r="M438" s="3"/>
      <c r="N438" s="3"/>
      <c r="O438" s="3"/>
      <c r="P438" s="3"/>
      <c r="Q438" s="2"/>
      <c r="R438" s="3"/>
      <c r="S438" s="3"/>
      <c r="T438" s="3"/>
      <c r="U438" s="3"/>
      <c r="V438" s="3"/>
      <c r="W438" s="3"/>
      <c r="X438" s="3"/>
      <c r="Y438" s="3"/>
      <c r="Z438" s="3"/>
      <c r="AA438" s="3"/>
    </row>
    <row r="439" spans="1:27" ht="36.75" customHeight="1" thickBot="1" x14ac:dyDescent="0.4">
      <c r="A439" s="120" t="str">
        <f>'Matriz Nº2 Análisis'!A439</f>
        <v>48. 7</v>
      </c>
      <c r="B439" s="132" t="str">
        <f>IF(A439&lt;1,'Matriz Nº1 Identificación'!F439,'Matriz Nº2 Análisis'!B439)</f>
        <v/>
      </c>
      <c r="C439" s="132" t="str">
        <f>IFERROR(IF(A439&lt;1,'Matriz Nº1 Identificación'!B439,'Matriz Nº2 Análisis'!E439)," ")</f>
        <v/>
      </c>
      <c r="D439" s="132" t="str">
        <f>IF(A439&lt;1,'Matriz Nº1 Identificación'!B439,'Matriz Nº2 Análisis'!I439)</f>
        <v/>
      </c>
      <c r="E439" s="149"/>
      <c r="F439" s="150"/>
      <c r="G439" s="150"/>
      <c r="H439" s="150"/>
      <c r="I439" s="184" t="str">
        <f>IFERROR(VLOOKUP(D439,'Tabla 12'!$B$4:$E$6,3,FALSE)," ")</f>
        <v xml:space="preserve"> </v>
      </c>
      <c r="J439" s="185" t="str">
        <f>IFERROR(VLOOKUP(I439,'Tabla 12'!$D$4:$E$6,2,FALSE)," ")</f>
        <v xml:space="preserve"> </v>
      </c>
      <c r="K439" s="3"/>
      <c r="N439" s="3"/>
      <c r="O439" s="3"/>
      <c r="P439" s="3"/>
      <c r="Q439" s="2"/>
      <c r="R439" s="3"/>
      <c r="S439" s="3"/>
      <c r="T439" s="3"/>
      <c r="U439" s="3"/>
      <c r="V439" s="3"/>
      <c r="W439" s="3"/>
      <c r="X439" s="3"/>
      <c r="Y439" s="3"/>
      <c r="Z439" s="3"/>
      <c r="AA439" s="3"/>
    </row>
    <row r="440" spans="1:27" ht="39.9" customHeight="1" thickBot="1" x14ac:dyDescent="0.4">
      <c r="A440" s="181" t="str">
        <f>'Matriz Nº1 Identificación'!A440</f>
        <v xml:space="preserve">Objetivo Estratégico: </v>
      </c>
      <c r="B440" s="477">
        <f>+'Matriz Nº1 Identificación'!B440:H440</f>
        <v>0</v>
      </c>
      <c r="C440" s="478"/>
      <c r="D440" s="478"/>
      <c r="E440" s="478"/>
      <c r="F440" s="478"/>
      <c r="G440" s="478"/>
      <c r="H440" s="478"/>
      <c r="I440" s="478"/>
      <c r="J440" s="478"/>
    </row>
    <row r="441" spans="1:27" ht="39.9" customHeight="1" x14ac:dyDescent="0.35">
      <c r="A441" s="182" t="str">
        <f>'Matriz Nº1 Identificación'!A441</f>
        <v>Objetivo táctico</v>
      </c>
      <c r="B441" s="297" t="str">
        <f>+'Matriz Nº1 Identificación'!B441:H441</f>
        <v xml:space="preserve">49. </v>
      </c>
      <c r="C441" s="298"/>
      <c r="D441" s="298"/>
      <c r="E441" s="298"/>
      <c r="F441" s="299"/>
      <c r="G441" s="299"/>
      <c r="H441" s="299"/>
      <c r="I441" s="299"/>
      <c r="J441" s="300"/>
      <c r="L441" s="3"/>
      <c r="M441" s="3"/>
    </row>
    <row r="442" spans="1:27" ht="36.75" customHeight="1" x14ac:dyDescent="0.35">
      <c r="A442" s="120" t="str">
        <f>'Matriz Nº2 Análisis'!A442</f>
        <v>49. 1</v>
      </c>
      <c r="B442" s="132" t="str">
        <f>IF(A442&lt;1,'Matriz Nº1 Identificación'!F442,'Matriz Nº2 Análisis'!B442)</f>
        <v/>
      </c>
      <c r="C442" s="132" t="str">
        <f>IFERROR(IF(A442&lt;1,'Matriz Nº1 Identificación'!B442,'Matriz Nº2 Análisis'!E442)," ")</f>
        <v/>
      </c>
      <c r="D442" s="132" t="str">
        <f>IF(A442&lt;1,'Matriz Nº1 Identificación'!B442,'Matriz Nº2 Análisis'!I442)</f>
        <v/>
      </c>
      <c r="E442" s="149"/>
      <c r="F442" s="150"/>
      <c r="G442" s="150"/>
      <c r="H442" s="150"/>
      <c r="I442" s="184" t="str">
        <f>IFERROR(VLOOKUP(D442,'Tabla 12'!$B$4:$E$6,3,FALSE)," ")</f>
        <v xml:space="preserve"> </v>
      </c>
      <c r="J442" s="185" t="str">
        <f>IFERROR(VLOOKUP(I442,'Tabla 12'!$D$4:$E$6,2,FALSE)," ")</f>
        <v xml:space="preserve"> </v>
      </c>
      <c r="K442" s="3"/>
      <c r="L442" s="3"/>
      <c r="M442" s="3"/>
      <c r="N442" s="3"/>
      <c r="O442" s="3"/>
      <c r="P442" s="3"/>
      <c r="Q442" s="2"/>
      <c r="R442" s="3"/>
      <c r="S442" s="3"/>
      <c r="T442" s="3"/>
      <c r="U442" s="3"/>
      <c r="V442" s="3"/>
      <c r="W442" s="3"/>
      <c r="X442" s="3"/>
      <c r="Y442" s="3"/>
      <c r="Z442" s="3"/>
      <c r="AA442" s="3"/>
    </row>
    <row r="443" spans="1:27" ht="36.75" customHeight="1" x14ac:dyDescent="0.35">
      <c r="A443" s="120" t="str">
        <f>'Matriz Nº2 Análisis'!A443</f>
        <v>49. 2</v>
      </c>
      <c r="B443" s="132" t="str">
        <f>IF(A443&lt;1,'Matriz Nº1 Identificación'!F443,'Matriz Nº2 Análisis'!B443)</f>
        <v/>
      </c>
      <c r="C443" s="132" t="str">
        <f>IFERROR(IF(A443&lt;1,'Matriz Nº1 Identificación'!B443,'Matriz Nº2 Análisis'!E443)," ")</f>
        <v/>
      </c>
      <c r="D443" s="132" t="str">
        <f>IF(A443&lt;1,'Matriz Nº1 Identificación'!B443,'Matriz Nº2 Análisis'!I443)</f>
        <v/>
      </c>
      <c r="E443" s="149"/>
      <c r="F443" s="150"/>
      <c r="G443" s="150"/>
      <c r="H443" s="150"/>
      <c r="I443" s="184" t="str">
        <f>IFERROR(VLOOKUP(D443,'Tabla 12'!$B$4:$E$6,3,FALSE)," ")</f>
        <v xml:space="preserve"> </v>
      </c>
      <c r="J443" s="185" t="str">
        <f>IFERROR(VLOOKUP(I443,'Tabla 12'!$D$4:$E$6,2,FALSE)," ")</f>
        <v xml:space="preserve"> </v>
      </c>
      <c r="K443" s="3"/>
      <c r="L443" s="3"/>
      <c r="M443" s="3"/>
      <c r="N443" s="3"/>
      <c r="O443" s="3"/>
      <c r="P443" s="3"/>
      <c r="Q443" s="2"/>
      <c r="R443" s="3"/>
      <c r="S443" s="3"/>
      <c r="T443" s="3"/>
      <c r="U443" s="3"/>
      <c r="V443" s="3"/>
      <c r="W443" s="3"/>
      <c r="X443" s="3"/>
      <c r="Y443" s="3"/>
      <c r="Z443" s="3"/>
      <c r="AA443" s="3"/>
    </row>
    <row r="444" spans="1:27" ht="36.75" customHeight="1" x14ac:dyDescent="0.35">
      <c r="A444" s="120" t="str">
        <f>'Matriz Nº2 Análisis'!A444</f>
        <v>49. 3</v>
      </c>
      <c r="B444" s="132" t="str">
        <f>IF(A444&lt;1,'Matriz Nº1 Identificación'!F444,'Matriz Nº2 Análisis'!B444)</f>
        <v/>
      </c>
      <c r="C444" s="132" t="str">
        <f>IFERROR(IF(A444&lt;1,'Matriz Nº1 Identificación'!B444,'Matriz Nº2 Análisis'!E444)," ")</f>
        <v/>
      </c>
      <c r="D444" s="132" t="str">
        <f>IF(A444&lt;1,'Matriz Nº1 Identificación'!B444,'Matriz Nº2 Análisis'!I444)</f>
        <v/>
      </c>
      <c r="E444" s="149"/>
      <c r="F444" s="150"/>
      <c r="G444" s="150"/>
      <c r="H444" s="150"/>
      <c r="I444" s="184" t="str">
        <f>IFERROR(VLOOKUP(D444,'Tabla 12'!$B$4:$E$6,3,FALSE)," ")</f>
        <v xml:space="preserve"> </v>
      </c>
      <c r="J444" s="185" t="str">
        <f>IFERROR(VLOOKUP(I444,'Tabla 12'!$D$4:$E$6,2,FALSE)," ")</f>
        <v xml:space="preserve"> </v>
      </c>
      <c r="K444" s="3"/>
      <c r="L444" s="3"/>
      <c r="M444" s="3"/>
      <c r="N444" s="3"/>
      <c r="O444" s="3"/>
      <c r="P444" s="3"/>
      <c r="Q444" s="2"/>
      <c r="R444" s="3"/>
      <c r="S444" s="3"/>
      <c r="T444" s="3"/>
      <c r="U444" s="3"/>
      <c r="V444" s="3"/>
      <c r="W444" s="3"/>
      <c r="X444" s="3"/>
      <c r="Y444" s="3"/>
      <c r="Z444" s="3"/>
      <c r="AA444" s="3"/>
    </row>
    <row r="445" spans="1:27" ht="36.75" customHeight="1" x14ac:dyDescent="0.35">
      <c r="A445" s="120" t="str">
        <f>'Matriz Nº2 Análisis'!A445</f>
        <v>49. 4</v>
      </c>
      <c r="B445" s="132" t="str">
        <f>IF(A445&lt;1,'Matriz Nº1 Identificación'!F445,'Matriz Nº2 Análisis'!B445)</f>
        <v/>
      </c>
      <c r="C445" s="132" t="str">
        <f>IFERROR(IF(A445&lt;1,'Matriz Nº1 Identificación'!B445,'Matriz Nº2 Análisis'!E445)," ")</f>
        <v/>
      </c>
      <c r="D445" s="132" t="str">
        <f>IF(A445&lt;1,'Matriz Nº1 Identificación'!B445,'Matriz Nº2 Análisis'!I445)</f>
        <v/>
      </c>
      <c r="E445" s="149"/>
      <c r="F445" s="150"/>
      <c r="G445" s="150"/>
      <c r="H445" s="150"/>
      <c r="I445" s="184" t="str">
        <f>IFERROR(VLOOKUP(D445,'Tabla 12'!$B$4:$E$6,3,FALSE)," ")</f>
        <v xml:space="preserve"> </v>
      </c>
      <c r="J445" s="185" t="str">
        <f>IFERROR(VLOOKUP(I445,'Tabla 12'!$D$4:$E$6,2,FALSE)," ")</f>
        <v xml:space="preserve"> </v>
      </c>
      <c r="K445" s="3"/>
      <c r="L445" s="3"/>
      <c r="M445" s="3"/>
      <c r="N445" s="3"/>
      <c r="O445" s="3"/>
      <c r="P445" s="3"/>
      <c r="Q445" s="2"/>
      <c r="R445" s="3"/>
      <c r="S445" s="3"/>
      <c r="T445" s="3"/>
      <c r="U445" s="3"/>
      <c r="V445" s="3"/>
      <c r="W445" s="3"/>
      <c r="X445" s="3"/>
      <c r="Y445" s="3"/>
      <c r="Z445" s="3"/>
      <c r="AA445" s="3"/>
    </row>
    <row r="446" spans="1:27" ht="36.75" customHeight="1" x14ac:dyDescent="0.35">
      <c r="A446" s="120" t="str">
        <f>'Matriz Nº2 Análisis'!A446</f>
        <v>49. 5</v>
      </c>
      <c r="B446" s="132" t="str">
        <f>IF(A446&lt;1,'Matriz Nº1 Identificación'!F446,'Matriz Nº2 Análisis'!B446)</f>
        <v/>
      </c>
      <c r="C446" s="132" t="str">
        <f>IFERROR(IF(A446&lt;1,'Matriz Nº1 Identificación'!B446,'Matriz Nº2 Análisis'!E446)," ")</f>
        <v/>
      </c>
      <c r="D446" s="132" t="str">
        <f>IF(A446&lt;1,'Matriz Nº1 Identificación'!B446,'Matriz Nº2 Análisis'!I446)</f>
        <v/>
      </c>
      <c r="E446" s="149"/>
      <c r="F446" s="150"/>
      <c r="G446" s="150"/>
      <c r="H446" s="150"/>
      <c r="I446" s="184" t="str">
        <f>IFERROR(VLOOKUP(D446,'Tabla 12'!$B$4:$E$6,3,FALSE)," ")</f>
        <v xml:space="preserve"> </v>
      </c>
      <c r="J446" s="185" t="str">
        <f>IFERROR(VLOOKUP(I446,'Tabla 12'!$D$4:$E$6,2,FALSE)," ")</f>
        <v xml:space="preserve"> </v>
      </c>
      <c r="K446" s="3"/>
      <c r="L446" s="3"/>
      <c r="M446" s="3"/>
      <c r="N446" s="3"/>
      <c r="O446" s="3"/>
      <c r="P446" s="3"/>
      <c r="Q446" s="2"/>
      <c r="R446" s="3"/>
      <c r="S446" s="3"/>
      <c r="T446" s="3"/>
      <c r="U446" s="3"/>
      <c r="V446" s="3"/>
      <c r="W446" s="3"/>
      <c r="X446" s="3"/>
      <c r="Y446" s="3"/>
      <c r="Z446" s="3"/>
      <c r="AA446" s="3"/>
    </row>
    <row r="447" spans="1:27" ht="36.75" customHeight="1" x14ac:dyDescent="0.35">
      <c r="A447" s="120" t="str">
        <f>'Matriz Nº2 Análisis'!A447</f>
        <v>49. 6</v>
      </c>
      <c r="B447" s="132" t="str">
        <f>IF(A447&lt;1,'Matriz Nº1 Identificación'!F447,'Matriz Nº2 Análisis'!B447)</f>
        <v/>
      </c>
      <c r="C447" s="132" t="str">
        <f>IFERROR(IF(A447&lt;1,'Matriz Nº1 Identificación'!B447,'Matriz Nº2 Análisis'!E447)," ")</f>
        <v/>
      </c>
      <c r="D447" s="132" t="str">
        <f>IF(A447&lt;1,'Matriz Nº1 Identificación'!B447,'Matriz Nº2 Análisis'!I447)</f>
        <v/>
      </c>
      <c r="E447" s="149"/>
      <c r="F447" s="150"/>
      <c r="G447" s="150"/>
      <c r="H447" s="150"/>
      <c r="I447" s="184" t="str">
        <f>IFERROR(VLOOKUP(D447,'Tabla 12'!$B$4:$E$6,3,FALSE)," ")</f>
        <v xml:space="preserve"> </v>
      </c>
      <c r="J447" s="185" t="str">
        <f>IFERROR(VLOOKUP(I447,'Tabla 12'!$D$4:$E$6,2,FALSE)," ")</f>
        <v xml:space="preserve"> </v>
      </c>
      <c r="K447" s="3"/>
      <c r="L447" s="3"/>
      <c r="M447" s="3"/>
      <c r="N447" s="3"/>
      <c r="O447" s="3"/>
      <c r="P447" s="3"/>
      <c r="Q447" s="2"/>
      <c r="R447" s="3"/>
      <c r="S447" s="3"/>
      <c r="T447" s="3"/>
      <c r="U447" s="3"/>
      <c r="V447" s="3"/>
      <c r="W447" s="3"/>
      <c r="X447" s="3"/>
      <c r="Y447" s="3"/>
      <c r="Z447" s="3"/>
      <c r="AA447" s="3"/>
    </row>
    <row r="448" spans="1:27" ht="36.75" customHeight="1" thickBot="1" x14ac:dyDescent="0.4">
      <c r="A448" s="120" t="str">
        <f>'Matriz Nº2 Análisis'!A448</f>
        <v>49. 7</v>
      </c>
      <c r="B448" s="132" t="str">
        <f>IF(A448&lt;1,'Matriz Nº1 Identificación'!F448,'Matriz Nº2 Análisis'!B448)</f>
        <v/>
      </c>
      <c r="C448" s="132" t="str">
        <f>IFERROR(IF(A448&lt;1,'Matriz Nº1 Identificación'!B448,'Matriz Nº2 Análisis'!E448)," ")</f>
        <v/>
      </c>
      <c r="D448" s="132" t="str">
        <f>IF(A448&lt;1,'Matriz Nº1 Identificación'!B448,'Matriz Nº2 Análisis'!I448)</f>
        <v/>
      </c>
      <c r="E448" s="149"/>
      <c r="F448" s="150"/>
      <c r="G448" s="150"/>
      <c r="H448" s="150"/>
      <c r="I448" s="184" t="str">
        <f>IFERROR(VLOOKUP(D448,'Tabla 12'!$B$4:$E$6,3,FALSE)," ")</f>
        <v xml:space="preserve"> </v>
      </c>
      <c r="J448" s="185" t="str">
        <f>IFERROR(VLOOKUP(I448,'Tabla 12'!$D$4:$E$6,2,FALSE)," ")</f>
        <v xml:space="preserve"> </v>
      </c>
      <c r="K448" s="3"/>
      <c r="N448" s="3"/>
      <c r="O448" s="3"/>
      <c r="P448" s="3"/>
      <c r="Q448" s="2"/>
      <c r="R448" s="3"/>
      <c r="S448" s="3"/>
      <c r="T448" s="3"/>
      <c r="U448" s="3"/>
      <c r="V448" s="3"/>
      <c r="W448" s="3"/>
      <c r="X448" s="3"/>
      <c r="Y448" s="3"/>
      <c r="Z448" s="3"/>
      <c r="AA448" s="3"/>
    </row>
    <row r="449" spans="1:27" ht="39.9" customHeight="1" thickBot="1" x14ac:dyDescent="0.4">
      <c r="A449" s="181" t="str">
        <f>'Matriz Nº1 Identificación'!A449</f>
        <v xml:space="preserve">Objetivo Estratégico: </v>
      </c>
      <c r="B449" s="477">
        <f>+'Matriz Nº1 Identificación'!B449:H449</f>
        <v>0</v>
      </c>
      <c r="C449" s="478"/>
      <c r="D449" s="478"/>
      <c r="E449" s="478"/>
      <c r="F449" s="478"/>
      <c r="G449" s="478"/>
      <c r="H449" s="478"/>
      <c r="I449" s="478"/>
      <c r="J449" s="478"/>
    </row>
    <row r="450" spans="1:27" ht="39.9" customHeight="1" x14ac:dyDescent="0.35">
      <c r="A450" s="182" t="str">
        <f>'Matriz Nº1 Identificación'!A450</f>
        <v>Objetivo táctico</v>
      </c>
      <c r="B450" s="297" t="str">
        <f>+'Matriz Nº1 Identificación'!B450:H450</f>
        <v xml:space="preserve">50. </v>
      </c>
      <c r="C450" s="298"/>
      <c r="D450" s="298"/>
      <c r="E450" s="298"/>
      <c r="F450" s="299"/>
      <c r="G450" s="299"/>
      <c r="H450" s="299"/>
      <c r="I450" s="299"/>
      <c r="J450" s="300"/>
      <c r="L450" s="3"/>
      <c r="M450" s="3"/>
    </row>
    <row r="451" spans="1:27" ht="36.75" customHeight="1" x14ac:dyDescent="0.35">
      <c r="A451" s="120" t="str">
        <f>'Matriz Nº2 Análisis'!A451</f>
        <v>50. 1</v>
      </c>
      <c r="B451" s="132" t="str">
        <f>IF(A451&lt;1,'Matriz Nº1 Identificación'!F451,'Matriz Nº2 Análisis'!B451)</f>
        <v/>
      </c>
      <c r="C451" s="132" t="str">
        <f>IFERROR(IF(A451&lt;1,'Matriz Nº1 Identificación'!B451,'Matriz Nº2 Análisis'!E451)," ")</f>
        <v/>
      </c>
      <c r="D451" s="132" t="str">
        <f>IF(A451&lt;1,'Matriz Nº1 Identificación'!B451,'Matriz Nº2 Análisis'!I451)</f>
        <v/>
      </c>
      <c r="E451" s="149"/>
      <c r="F451" s="150"/>
      <c r="G451" s="150"/>
      <c r="H451" s="150"/>
      <c r="I451" s="184" t="str">
        <f>IFERROR(VLOOKUP(D451,'Tabla 12'!$B$4:$E$6,3,FALSE)," ")</f>
        <v xml:space="preserve"> </v>
      </c>
      <c r="J451" s="185" t="str">
        <f>IFERROR(VLOOKUP(I451,'Tabla 12'!$D$4:$E$6,2,FALSE)," ")</f>
        <v xml:space="preserve"> </v>
      </c>
      <c r="K451" s="3"/>
      <c r="L451" s="3"/>
      <c r="M451" s="3"/>
      <c r="N451" s="3"/>
      <c r="O451" s="3"/>
      <c r="P451" s="3"/>
      <c r="Q451" s="2"/>
      <c r="R451" s="3"/>
      <c r="S451" s="3"/>
      <c r="T451" s="3"/>
      <c r="U451" s="3"/>
      <c r="V451" s="3"/>
      <c r="W451" s="3"/>
      <c r="X451" s="3"/>
      <c r="Y451" s="3"/>
      <c r="Z451" s="3"/>
      <c r="AA451" s="3"/>
    </row>
    <row r="452" spans="1:27" ht="36.75" customHeight="1" x14ac:dyDescent="0.35">
      <c r="A452" s="120" t="str">
        <f>'Matriz Nº2 Análisis'!A452</f>
        <v>50. 2</v>
      </c>
      <c r="B452" s="132" t="str">
        <f>IF(A452&lt;1,'Matriz Nº1 Identificación'!F452,'Matriz Nº2 Análisis'!B452)</f>
        <v/>
      </c>
      <c r="C452" s="132" t="str">
        <f>IFERROR(IF(A452&lt;1,'Matriz Nº1 Identificación'!B452,'Matriz Nº2 Análisis'!E452)," ")</f>
        <v/>
      </c>
      <c r="D452" s="132" t="str">
        <f>IF(A452&lt;1,'Matriz Nº1 Identificación'!B452,'Matriz Nº2 Análisis'!I452)</f>
        <v/>
      </c>
      <c r="E452" s="149"/>
      <c r="F452" s="150"/>
      <c r="G452" s="150"/>
      <c r="H452" s="150"/>
      <c r="I452" s="184" t="str">
        <f>IFERROR(VLOOKUP(D452,'Tabla 12'!$B$4:$E$6,3,FALSE)," ")</f>
        <v xml:space="preserve"> </v>
      </c>
      <c r="J452" s="185" t="str">
        <f>IFERROR(VLOOKUP(I452,'Tabla 12'!$D$4:$E$6,2,FALSE)," ")</f>
        <v xml:space="preserve"> </v>
      </c>
      <c r="K452" s="3"/>
      <c r="L452" s="3"/>
      <c r="M452" s="3"/>
      <c r="N452" s="3"/>
      <c r="O452" s="3"/>
      <c r="P452" s="3"/>
      <c r="Q452" s="2"/>
      <c r="R452" s="3"/>
      <c r="S452" s="3"/>
      <c r="T452" s="3"/>
      <c r="U452" s="3"/>
      <c r="V452" s="3"/>
      <c r="W452" s="3"/>
      <c r="X452" s="3"/>
      <c r="Y452" s="3"/>
      <c r="Z452" s="3"/>
      <c r="AA452" s="3"/>
    </row>
    <row r="453" spans="1:27" ht="36.75" customHeight="1" x14ac:dyDescent="0.35">
      <c r="A453" s="120" t="str">
        <f>'Matriz Nº2 Análisis'!A453</f>
        <v>50. 3</v>
      </c>
      <c r="B453" s="132" t="str">
        <f>IF(A453&lt;1,'Matriz Nº1 Identificación'!F453,'Matriz Nº2 Análisis'!B453)</f>
        <v/>
      </c>
      <c r="C453" s="132" t="str">
        <f>IFERROR(IF(A453&lt;1,'Matriz Nº1 Identificación'!B453,'Matriz Nº2 Análisis'!E453)," ")</f>
        <v/>
      </c>
      <c r="D453" s="132" t="str">
        <f>IF(A453&lt;1,'Matriz Nº1 Identificación'!B453,'Matriz Nº2 Análisis'!I453)</f>
        <v/>
      </c>
      <c r="E453" s="149"/>
      <c r="F453" s="150"/>
      <c r="G453" s="150"/>
      <c r="H453" s="150"/>
      <c r="I453" s="184" t="str">
        <f>IFERROR(VLOOKUP(D453,'Tabla 12'!$B$4:$E$6,3,FALSE)," ")</f>
        <v xml:space="preserve"> </v>
      </c>
      <c r="J453" s="185" t="str">
        <f>IFERROR(VLOOKUP(I453,'Tabla 12'!$D$4:$E$6,2,FALSE)," ")</f>
        <v xml:space="preserve"> </v>
      </c>
      <c r="K453" s="3"/>
      <c r="L453" s="3"/>
      <c r="M453" s="3"/>
      <c r="N453" s="3"/>
      <c r="O453" s="3"/>
      <c r="P453" s="3"/>
      <c r="Q453" s="2"/>
      <c r="R453" s="3"/>
      <c r="S453" s="3"/>
      <c r="T453" s="3"/>
      <c r="U453" s="3"/>
      <c r="V453" s="3"/>
      <c r="W453" s="3"/>
      <c r="X453" s="3"/>
      <c r="Y453" s="3"/>
      <c r="Z453" s="3"/>
      <c r="AA453" s="3"/>
    </row>
    <row r="454" spans="1:27" ht="36.75" customHeight="1" x14ac:dyDescent="0.35">
      <c r="A454" s="120" t="str">
        <f>'Matriz Nº2 Análisis'!A454</f>
        <v>50. 4</v>
      </c>
      <c r="B454" s="132" t="str">
        <f>IF(A454&lt;1,'Matriz Nº1 Identificación'!F454,'Matriz Nº2 Análisis'!B454)</f>
        <v/>
      </c>
      <c r="C454" s="132" t="str">
        <f>IFERROR(IF(A454&lt;1,'Matriz Nº1 Identificación'!B454,'Matriz Nº2 Análisis'!E454)," ")</f>
        <v/>
      </c>
      <c r="D454" s="132" t="str">
        <f>IF(A454&lt;1,'Matriz Nº1 Identificación'!B454,'Matriz Nº2 Análisis'!I454)</f>
        <v/>
      </c>
      <c r="E454" s="149"/>
      <c r="F454" s="150"/>
      <c r="G454" s="150"/>
      <c r="H454" s="150"/>
      <c r="I454" s="184" t="str">
        <f>IFERROR(VLOOKUP(D454,'Tabla 12'!$B$4:$E$6,3,FALSE)," ")</f>
        <v xml:space="preserve"> </v>
      </c>
      <c r="J454" s="185" t="str">
        <f>IFERROR(VLOOKUP(I454,'Tabla 12'!$D$4:$E$6,2,FALSE)," ")</f>
        <v xml:space="preserve"> </v>
      </c>
      <c r="K454" s="3"/>
      <c r="L454" s="3"/>
      <c r="M454" s="3"/>
      <c r="N454" s="3"/>
      <c r="O454" s="3"/>
      <c r="P454" s="3"/>
      <c r="Q454" s="2"/>
      <c r="R454" s="3"/>
      <c r="S454" s="3"/>
      <c r="T454" s="3"/>
      <c r="U454" s="3"/>
      <c r="V454" s="3"/>
      <c r="W454" s="3"/>
      <c r="X454" s="3"/>
      <c r="Y454" s="3"/>
      <c r="Z454" s="3"/>
      <c r="AA454" s="3"/>
    </row>
    <row r="455" spans="1:27" ht="36.75" customHeight="1" x14ac:dyDescent="0.35">
      <c r="A455" s="120" t="str">
        <f>'Matriz Nº2 Análisis'!A455</f>
        <v>50. 5</v>
      </c>
      <c r="B455" s="132" t="str">
        <f>IF(A455&lt;1,'Matriz Nº1 Identificación'!F455,'Matriz Nº2 Análisis'!B455)</f>
        <v/>
      </c>
      <c r="C455" s="132" t="str">
        <f>IFERROR(IF(A455&lt;1,'Matriz Nº1 Identificación'!B455,'Matriz Nº2 Análisis'!E455)," ")</f>
        <v/>
      </c>
      <c r="D455" s="132" t="str">
        <f>IF(A455&lt;1,'Matriz Nº1 Identificación'!B455,'Matriz Nº2 Análisis'!I455)</f>
        <v/>
      </c>
      <c r="E455" s="149"/>
      <c r="F455" s="150"/>
      <c r="G455" s="150"/>
      <c r="H455" s="150"/>
      <c r="I455" s="184" t="str">
        <f>IFERROR(VLOOKUP(D455,'Tabla 12'!$B$4:$E$6,3,FALSE)," ")</f>
        <v xml:space="preserve"> </v>
      </c>
      <c r="J455" s="185" t="str">
        <f>IFERROR(VLOOKUP(I455,'Tabla 12'!$D$4:$E$6,2,FALSE)," ")</f>
        <v xml:space="preserve"> </v>
      </c>
      <c r="K455" s="3"/>
      <c r="L455" s="3"/>
      <c r="M455" s="3"/>
      <c r="N455" s="3"/>
      <c r="O455" s="3"/>
      <c r="P455" s="3"/>
      <c r="Q455" s="2"/>
      <c r="R455" s="3"/>
      <c r="S455" s="3"/>
      <c r="T455" s="3"/>
      <c r="U455" s="3"/>
      <c r="V455" s="3"/>
      <c r="W455" s="3"/>
      <c r="X455" s="3"/>
      <c r="Y455" s="3"/>
      <c r="Z455" s="3"/>
      <c r="AA455" s="3"/>
    </row>
    <row r="456" spans="1:27" ht="36.75" customHeight="1" x14ac:dyDescent="0.35">
      <c r="A456" s="120" t="str">
        <f>'Matriz Nº2 Análisis'!A456</f>
        <v>50. 6</v>
      </c>
      <c r="B456" s="132" t="str">
        <f>IF(A456&lt;1,'Matriz Nº1 Identificación'!F456,'Matriz Nº2 Análisis'!B456)</f>
        <v/>
      </c>
      <c r="C456" s="132" t="str">
        <f>IFERROR(IF(A456&lt;1,'Matriz Nº1 Identificación'!B456,'Matriz Nº2 Análisis'!E456)," ")</f>
        <v/>
      </c>
      <c r="D456" s="132" t="str">
        <f>IF(A456&lt;1,'Matriz Nº1 Identificación'!B456,'Matriz Nº2 Análisis'!I456)</f>
        <v/>
      </c>
      <c r="E456" s="149"/>
      <c r="F456" s="150"/>
      <c r="G456" s="150"/>
      <c r="H456" s="150"/>
      <c r="I456" s="184" t="str">
        <f>IFERROR(VLOOKUP(D456,'Tabla 12'!$B$4:$E$6,3,FALSE)," ")</f>
        <v xml:space="preserve"> </v>
      </c>
      <c r="J456" s="185" t="str">
        <f>IFERROR(VLOOKUP(I456,'Tabla 12'!$D$4:$E$6,2,FALSE)," ")</f>
        <v xml:space="preserve"> </v>
      </c>
      <c r="K456" s="3"/>
      <c r="L456" s="3"/>
      <c r="M456" s="3"/>
      <c r="N456" s="3"/>
      <c r="O456" s="3"/>
      <c r="P456" s="3"/>
      <c r="Q456" s="2"/>
      <c r="R456" s="3"/>
      <c r="S456" s="3"/>
      <c r="T456" s="3"/>
      <c r="U456" s="3"/>
      <c r="V456" s="3"/>
      <c r="W456" s="3"/>
      <c r="X456" s="3"/>
      <c r="Y456" s="3"/>
      <c r="Z456" s="3"/>
      <c r="AA456" s="3"/>
    </row>
    <row r="457" spans="1:27" ht="36.75" customHeight="1" thickBot="1" x14ac:dyDescent="0.4">
      <c r="A457" s="120" t="str">
        <f>'Matriz Nº2 Análisis'!A457</f>
        <v>50. 7</v>
      </c>
      <c r="B457" s="132" t="str">
        <f>IF(A457&lt;1,'Matriz Nº1 Identificación'!F457,'Matriz Nº2 Análisis'!B457)</f>
        <v/>
      </c>
      <c r="C457" s="132" t="str">
        <f>IFERROR(IF(A457&lt;1,'Matriz Nº1 Identificación'!B457,'Matriz Nº2 Análisis'!E457)," ")</f>
        <v/>
      </c>
      <c r="D457" s="132" t="str">
        <f>IF(A457&lt;1,'Matriz Nº1 Identificación'!B457,'Matriz Nº2 Análisis'!I457)</f>
        <v/>
      </c>
      <c r="E457" s="149"/>
      <c r="F457" s="150"/>
      <c r="G457" s="150"/>
      <c r="H457" s="150"/>
      <c r="I457" s="184" t="str">
        <f>IFERROR(VLOOKUP(D457,'Tabla 12'!$B$4:$E$6,3,FALSE)," ")</f>
        <v xml:space="preserve"> </v>
      </c>
      <c r="J457" s="185" t="str">
        <f>IFERROR(VLOOKUP(I457,'Tabla 12'!$D$4:$E$6,2,FALSE)," ")</f>
        <v xml:space="preserve"> </v>
      </c>
      <c r="K457" s="3"/>
      <c r="N457" s="3"/>
      <c r="O457" s="3"/>
      <c r="P457" s="3"/>
      <c r="Q457" s="2"/>
      <c r="R457" s="3"/>
      <c r="S457" s="3"/>
      <c r="T457" s="3"/>
      <c r="U457" s="3"/>
      <c r="V457" s="3"/>
      <c r="W457" s="3"/>
      <c r="X457" s="3"/>
      <c r="Y457" s="3"/>
      <c r="Z457" s="3"/>
      <c r="AA457" s="3"/>
    </row>
    <row r="458" spans="1:27" ht="39.9" customHeight="1" thickBot="1" x14ac:dyDescent="0.4">
      <c r="A458" s="181" t="str">
        <f>'Matriz Nº1 Identificación'!A458</f>
        <v xml:space="preserve">Objetivo Estratégico: </v>
      </c>
      <c r="B458" s="477">
        <f>+'Matriz Nº1 Identificación'!B458:H458</f>
        <v>0</v>
      </c>
      <c r="C458" s="478"/>
      <c r="D458" s="478"/>
      <c r="E458" s="478"/>
      <c r="F458" s="478"/>
      <c r="G458" s="478"/>
      <c r="H458" s="478"/>
      <c r="I458" s="478"/>
      <c r="J458" s="478"/>
    </row>
    <row r="459" spans="1:27" ht="39.9" customHeight="1" x14ac:dyDescent="0.35">
      <c r="A459" s="182" t="str">
        <f>'Matriz Nº1 Identificación'!A459</f>
        <v>Objetivo táctico</v>
      </c>
      <c r="B459" s="297" t="str">
        <f>+'Matriz Nº1 Identificación'!B459:H459</f>
        <v xml:space="preserve">51. </v>
      </c>
      <c r="C459" s="298"/>
      <c r="D459" s="298"/>
      <c r="E459" s="298"/>
      <c r="F459" s="299"/>
      <c r="G459" s="299"/>
      <c r="H459" s="299"/>
      <c r="I459" s="299"/>
      <c r="J459" s="300"/>
      <c r="L459" s="3"/>
      <c r="M459" s="3"/>
    </row>
    <row r="460" spans="1:27" ht="36.75" customHeight="1" x14ac:dyDescent="0.35">
      <c r="A460" s="120" t="str">
        <f>'Matriz Nº2 Análisis'!A460</f>
        <v>51. 1</v>
      </c>
      <c r="B460" s="132" t="str">
        <f>IF(A460&lt;1,'Matriz Nº1 Identificación'!F460,'Matriz Nº2 Análisis'!B460)</f>
        <v/>
      </c>
      <c r="C460" s="132" t="str">
        <f>IFERROR(IF(A460&lt;1,'Matriz Nº1 Identificación'!B460,'Matriz Nº2 Análisis'!E460)," ")</f>
        <v/>
      </c>
      <c r="D460" s="132" t="str">
        <f>IF(A460&lt;1,'Matriz Nº1 Identificación'!B460,'Matriz Nº2 Análisis'!I460)</f>
        <v/>
      </c>
      <c r="E460" s="149"/>
      <c r="F460" s="150"/>
      <c r="G460" s="150"/>
      <c r="H460" s="150"/>
      <c r="I460" s="184" t="str">
        <f>IFERROR(VLOOKUP(D460,'Tabla 12'!$B$4:$E$6,3,FALSE)," ")</f>
        <v xml:space="preserve"> </v>
      </c>
      <c r="J460" s="185" t="str">
        <f>IFERROR(VLOOKUP(I460,'Tabla 12'!$D$4:$E$6,2,FALSE)," ")</f>
        <v xml:space="preserve"> </v>
      </c>
      <c r="K460" s="3"/>
      <c r="L460" s="3"/>
      <c r="M460" s="3"/>
      <c r="N460" s="3"/>
      <c r="O460" s="3"/>
      <c r="P460" s="3"/>
      <c r="Q460" s="2"/>
      <c r="R460" s="3"/>
      <c r="S460" s="3"/>
      <c r="T460" s="3"/>
      <c r="U460" s="3"/>
      <c r="V460" s="3"/>
      <c r="W460" s="3"/>
      <c r="X460" s="3"/>
      <c r="Y460" s="3"/>
      <c r="Z460" s="3"/>
      <c r="AA460" s="3"/>
    </row>
    <row r="461" spans="1:27" ht="36.75" customHeight="1" x14ac:dyDescent="0.35">
      <c r="A461" s="120" t="str">
        <f>'Matriz Nº2 Análisis'!A461</f>
        <v>51. 2</v>
      </c>
      <c r="B461" s="132" t="str">
        <f>IF(A461&lt;1,'Matriz Nº1 Identificación'!F461,'Matriz Nº2 Análisis'!B461)</f>
        <v/>
      </c>
      <c r="C461" s="132" t="str">
        <f>IFERROR(IF(A461&lt;1,'Matriz Nº1 Identificación'!B461,'Matriz Nº2 Análisis'!E461)," ")</f>
        <v/>
      </c>
      <c r="D461" s="132" t="str">
        <f>IF(A461&lt;1,'Matriz Nº1 Identificación'!B461,'Matriz Nº2 Análisis'!I461)</f>
        <v/>
      </c>
      <c r="E461" s="149"/>
      <c r="F461" s="150"/>
      <c r="G461" s="150"/>
      <c r="H461" s="150"/>
      <c r="I461" s="184" t="str">
        <f>IFERROR(VLOOKUP(D461,'Tabla 12'!$B$4:$E$6,3,FALSE)," ")</f>
        <v xml:space="preserve"> </v>
      </c>
      <c r="J461" s="185" t="str">
        <f>IFERROR(VLOOKUP(I461,'Tabla 12'!$D$4:$E$6,2,FALSE)," ")</f>
        <v xml:space="preserve"> </v>
      </c>
      <c r="K461" s="3"/>
      <c r="L461" s="3"/>
      <c r="M461" s="3"/>
      <c r="N461" s="3"/>
      <c r="O461" s="3"/>
      <c r="P461" s="3"/>
      <c r="Q461" s="2"/>
      <c r="R461" s="3"/>
      <c r="S461" s="3"/>
      <c r="T461" s="3"/>
      <c r="U461" s="3"/>
      <c r="V461" s="3"/>
      <c r="W461" s="3"/>
      <c r="X461" s="3"/>
      <c r="Y461" s="3"/>
      <c r="Z461" s="3"/>
      <c r="AA461" s="3"/>
    </row>
    <row r="462" spans="1:27" ht="36.75" customHeight="1" x14ac:dyDescent="0.35">
      <c r="A462" s="120" t="str">
        <f>'Matriz Nº2 Análisis'!A462</f>
        <v>51. 3</v>
      </c>
      <c r="B462" s="132" t="str">
        <f>IF(A462&lt;1,'Matriz Nº1 Identificación'!F462,'Matriz Nº2 Análisis'!B462)</f>
        <v/>
      </c>
      <c r="C462" s="132" t="str">
        <f>IFERROR(IF(A462&lt;1,'Matriz Nº1 Identificación'!B462,'Matriz Nº2 Análisis'!E462)," ")</f>
        <v/>
      </c>
      <c r="D462" s="132" t="str">
        <f>IF(A462&lt;1,'Matriz Nº1 Identificación'!B462,'Matriz Nº2 Análisis'!I462)</f>
        <v/>
      </c>
      <c r="E462" s="149"/>
      <c r="F462" s="150"/>
      <c r="G462" s="150"/>
      <c r="H462" s="150"/>
      <c r="I462" s="184" t="str">
        <f>IFERROR(VLOOKUP(D462,'Tabla 12'!$B$4:$E$6,3,FALSE)," ")</f>
        <v xml:space="preserve"> </v>
      </c>
      <c r="J462" s="185" t="str">
        <f>IFERROR(VLOOKUP(I462,'Tabla 12'!$D$4:$E$6,2,FALSE)," ")</f>
        <v xml:space="preserve"> </v>
      </c>
      <c r="K462" s="3"/>
      <c r="L462" s="3"/>
      <c r="M462" s="3"/>
      <c r="N462" s="3"/>
      <c r="O462" s="3"/>
      <c r="P462" s="3"/>
      <c r="Q462" s="2"/>
      <c r="R462" s="3"/>
      <c r="S462" s="3"/>
      <c r="T462" s="3"/>
      <c r="U462" s="3"/>
      <c r="V462" s="3"/>
      <c r="W462" s="3"/>
      <c r="X462" s="3"/>
      <c r="Y462" s="3"/>
      <c r="Z462" s="3"/>
      <c r="AA462" s="3"/>
    </row>
    <row r="463" spans="1:27" ht="36.75" customHeight="1" x14ac:dyDescent="0.35">
      <c r="A463" s="120" t="str">
        <f>'Matriz Nº2 Análisis'!A463</f>
        <v>51. 4</v>
      </c>
      <c r="B463" s="132" t="str">
        <f>IF(A463&lt;1,'Matriz Nº1 Identificación'!F463,'Matriz Nº2 Análisis'!B463)</f>
        <v/>
      </c>
      <c r="C463" s="132" t="str">
        <f>IFERROR(IF(A463&lt;1,'Matriz Nº1 Identificación'!B463,'Matriz Nº2 Análisis'!E463)," ")</f>
        <v/>
      </c>
      <c r="D463" s="132" t="str">
        <f>IF(A463&lt;1,'Matriz Nº1 Identificación'!B463,'Matriz Nº2 Análisis'!I463)</f>
        <v/>
      </c>
      <c r="E463" s="149"/>
      <c r="F463" s="150"/>
      <c r="G463" s="150"/>
      <c r="H463" s="150"/>
      <c r="I463" s="184" t="str">
        <f>IFERROR(VLOOKUP(D463,'Tabla 12'!$B$4:$E$6,3,FALSE)," ")</f>
        <v xml:space="preserve"> </v>
      </c>
      <c r="J463" s="185" t="str">
        <f>IFERROR(VLOOKUP(I463,'Tabla 12'!$D$4:$E$6,2,FALSE)," ")</f>
        <v xml:space="preserve"> </v>
      </c>
      <c r="K463" s="3"/>
      <c r="L463" s="3"/>
      <c r="M463" s="3"/>
      <c r="N463" s="3"/>
      <c r="O463" s="3"/>
      <c r="P463" s="3"/>
      <c r="Q463" s="2"/>
      <c r="R463" s="3"/>
      <c r="S463" s="3"/>
      <c r="T463" s="3"/>
      <c r="U463" s="3"/>
      <c r="V463" s="3"/>
      <c r="W463" s="3"/>
      <c r="X463" s="3"/>
      <c r="Y463" s="3"/>
      <c r="Z463" s="3"/>
      <c r="AA463" s="3"/>
    </row>
    <row r="464" spans="1:27" ht="36.75" customHeight="1" x14ac:dyDescent="0.35">
      <c r="A464" s="120" t="str">
        <f>'Matriz Nº2 Análisis'!A464</f>
        <v>51. 5</v>
      </c>
      <c r="B464" s="132" t="str">
        <f>IF(A464&lt;1,'Matriz Nº1 Identificación'!F464,'Matriz Nº2 Análisis'!B464)</f>
        <v/>
      </c>
      <c r="C464" s="132" t="str">
        <f>IFERROR(IF(A464&lt;1,'Matriz Nº1 Identificación'!B464,'Matriz Nº2 Análisis'!E464)," ")</f>
        <v/>
      </c>
      <c r="D464" s="132" t="str">
        <f>IF(A464&lt;1,'Matriz Nº1 Identificación'!B464,'Matriz Nº2 Análisis'!I464)</f>
        <v/>
      </c>
      <c r="E464" s="149"/>
      <c r="F464" s="150"/>
      <c r="G464" s="150"/>
      <c r="H464" s="150"/>
      <c r="I464" s="184" t="str">
        <f>IFERROR(VLOOKUP(D464,'Tabla 12'!$B$4:$E$6,3,FALSE)," ")</f>
        <v xml:space="preserve"> </v>
      </c>
      <c r="J464" s="185" t="str">
        <f>IFERROR(VLOOKUP(I464,'Tabla 12'!$D$4:$E$6,2,FALSE)," ")</f>
        <v xml:space="preserve"> </v>
      </c>
      <c r="K464" s="3"/>
      <c r="L464" s="3"/>
      <c r="M464" s="3"/>
      <c r="N464" s="3"/>
      <c r="O464" s="3"/>
      <c r="P464" s="3"/>
      <c r="Q464" s="2"/>
      <c r="R464" s="3"/>
      <c r="S464" s="3"/>
      <c r="T464" s="3"/>
      <c r="U464" s="3"/>
      <c r="V464" s="3"/>
      <c r="W464" s="3"/>
      <c r="X464" s="3"/>
      <c r="Y464" s="3"/>
      <c r="Z464" s="3"/>
      <c r="AA464" s="3"/>
    </row>
    <row r="465" spans="1:27" ht="36.75" customHeight="1" x14ac:dyDescent="0.35">
      <c r="A465" s="120" t="str">
        <f>'Matriz Nº2 Análisis'!A465</f>
        <v>51. 6</v>
      </c>
      <c r="B465" s="132" t="str">
        <f>IF(A465&lt;1,'Matriz Nº1 Identificación'!F465,'Matriz Nº2 Análisis'!B465)</f>
        <v/>
      </c>
      <c r="C465" s="132" t="str">
        <f>IFERROR(IF(A465&lt;1,'Matriz Nº1 Identificación'!B465,'Matriz Nº2 Análisis'!E465)," ")</f>
        <v/>
      </c>
      <c r="D465" s="132" t="str">
        <f>IF(A465&lt;1,'Matriz Nº1 Identificación'!B465,'Matriz Nº2 Análisis'!I465)</f>
        <v/>
      </c>
      <c r="E465" s="149"/>
      <c r="F465" s="150"/>
      <c r="G465" s="150"/>
      <c r="H465" s="150"/>
      <c r="I465" s="184" t="str">
        <f>IFERROR(VLOOKUP(D465,'Tabla 12'!$B$4:$E$6,3,FALSE)," ")</f>
        <v xml:space="preserve"> </v>
      </c>
      <c r="J465" s="185" t="str">
        <f>IFERROR(VLOOKUP(I465,'Tabla 12'!$D$4:$E$6,2,FALSE)," ")</f>
        <v xml:space="preserve"> </v>
      </c>
      <c r="K465" s="3"/>
      <c r="L465" s="3"/>
      <c r="M465" s="3"/>
      <c r="N465" s="3"/>
      <c r="O465" s="3"/>
      <c r="P465" s="3"/>
      <c r="Q465" s="2"/>
      <c r="R465" s="3"/>
      <c r="S465" s="3"/>
      <c r="T465" s="3"/>
      <c r="U465" s="3"/>
      <c r="V465" s="3"/>
      <c r="W465" s="3"/>
      <c r="X465" s="3"/>
      <c r="Y465" s="3"/>
      <c r="Z465" s="3"/>
      <c r="AA465" s="3"/>
    </row>
    <row r="466" spans="1:27" ht="36.75" customHeight="1" thickBot="1" x14ac:dyDescent="0.4">
      <c r="A466" s="120" t="str">
        <f>'Matriz Nº2 Análisis'!A466</f>
        <v>51. 7</v>
      </c>
      <c r="B466" s="132" t="str">
        <f>IF(A466&lt;1,'Matriz Nº1 Identificación'!F466,'Matriz Nº2 Análisis'!B466)</f>
        <v/>
      </c>
      <c r="C466" s="132" t="str">
        <f>IFERROR(IF(A466&lt;1,'Matriz Nº1 Identificación'!B466,'Matriz Nº2 Análisis'!E466)," ")</f>
        <v/>
      </c>
      <c r="D466" s="132" t="str">
        <f>IF(A466&lt;1,'Matriz Nº1 Identificación'!B466,'Matriz Nº2 Análisis'!I466)</f>
        <v/>
      </c>
      <c r="E466" s="149"/>
      <c r="F466" s="150"/>
      <c r="G466" s="150"/>
      <c r="H466" s="150"/>
      <c r="I466" s="184" t="str">
        <f>IFERROR(VLOOKUP(D466,'Tabla 12'!$B$4:$E$6,3,FALSE)," ")</f>
        <v xml:space="preserve"> </v>
      </c>
      <c r="J466" s="185" t="str">
        <f>IFERROR(VLOOKUP(I466,'Tabla 12'!$D$4:$E$6,2,FALSE)," ")</f>
        <v xml:space="preserve"> </v>
      </c>
      <c r="K466" s="3"/>
      <c r="N466" s="3"/>
      <c r="O466" s="3"/>
      <c r="P466" s="3"/>
      <c r="Q466" s="2"/>
      <c r="R466" s="3"/>
      <c r="S466" s="3"/>
      <c r="T466" s="3"/>
      <c r="U466" s="3"/>
      <c r="V466" s="3"/>
      <c r="W466" s="3"/>
      <c r="X466" s="3"/>
      <c r="Y466" s="3"/>
      <c r="Z466" s="3"/>
      <c r="AA466" s="3"/>
    </row>
    <row r="467" spans="1:27" ht="39.9" customHeight="1" thickBot="1" x14ac:dyDescent="0.4">
      <c r="A467" s="181" t="str">
        <f>'Matriz Nº1 Identificación'!A467</f>
        <v xml:space="preserve">Objetivo Estratégico: </v>
      </c>
      <c r="B467" s="477">
        <f>+'Matriz Nº1 Identificación'!B467:H467</f>
        <v>0</v>
      </c>
      <c r="C467" s="478"/>
      <c r="D467" s="478"/>
      <c r="E467" s="478"/>
      <c r="F467" s="478"/>
      <c r="G467" s="478"/>
      <c r="H467" s="478"/>
      <c r="I467" s="478"/>
      <c r="J467" s="478"/>
    </row>
    <row r="468" spans="1:27" ht="39.9" customHeight="1" x14ac:dyDescent="0.35">
      <c r="A468" s="182" t="str">
        <f>'Matriz Nº1 Identificación'!A468</f>
        <v>Objetivo táctico</v>
      </c>
      <c r="B468" s="297" t="str">
        <f>+'Matriz Nº1 Identificación'!B468:H468</f>
        <v xml:space="preserve">52. </v>
      </c>
      <c r="C468" s="298"/>
      <c r="D468" s="298"/>
      <c r="E468" s="298"/>
      <c r="F468" s="299"/>
      <c r="G468" s="299"/>
      <c r="H468" s="299"/>
      <c r="I468" s="299"/>
      <c r="J468" s="300"/>
      <c r="L468" s="3"/>
      <c r="M468" s="3"/>
    </row>
    <row r="469" spans="1:27" ht="36.75" customHeight="1" x14ac:dyDescent="0.35">
      <c r="A469" s="120" t="str">
        <f>'Matriz Nº2 Análisis'!A469</f>
        <v>52. 1</v>
      </c>
      <c r="B469" s="132" t="str">
        <f>IF(A469&lt;1,'Matriz Nº1 Identificación'!F469,'Matriz Nº2 Análisis'!B469)</f>
        <v/>
      </c>
      <c r="C469" s="132" t="str">
        <f>IFERROR(IF(A469&lt;1,'Matriz Nº1 Identificación'!B469,'Matriz Nº2 Análisis'!E469)," ")</f>
        <v/>
      </c>
      <c r="D469" s="132" t="str">
        <f>IF(A469&lt;1,'Matriz Nº1 Identificación'!B469,'Matriz Nº2 Análisis'!I469)</f>
        <v/>
      </c>
      <c r="E469" s="149"/>
      <c r="F469" s="150"/>
      <c r="G469" s="150"/>
      <c r="H469" s="150"/>
      <c r="I469" s="184" t="str">
        <f>IFERROR(VLOOKUP(D469,'Tabla 12'!$B$4:$E$6,3,FALSE)," ")</f>
        <v xml:space="preserve"> </v>
      </c>
      <c r="J469" s="185" t="str">
        <f>IFERROR(VLOOKUP(I469,'Tabla 12'!$D$4:$E$6,2,FALSE)," ")</f>
        <v xml:space="preserve"> </v>
      </c>
      <c r="K469" s="3"/>
      <c r="L469" s="3"/>
      <c r="M469" s="3"/>
      <c r="N469" s="3"/>
      <c r="O469" s="3"/>
      <c r="P469" s="3"/>
      <c r="Q469" s="2"/>
      <c r="R469" s="3"/>
      <c r="S469" s="3"/>
      <c r="T469" s="3"/>
      <c r="U469" s="3"/>
      <c r="V469" s="3"/>
      <c r="W469" s="3"/>
      <c r="X469" s="3"/>
      <c r="Y469" s="3"/>
      <c r="Z469" s="3"/>
      <c r="AA469" s="3"/>
    </row>
    <row r="470" spans="1:27" ht="36.75" customHeight="1" x14ac:dyDescent="0.35">
      <c r="A470" s="120" t="str">
        <f>'Matriz Nº2 Análisis'!A470</f>
        <v>52. 2</v>
      </c>
      <c r="B470" s="132" t="str">
        <f>IF(A470&lt;1,'Matriz Nº1 Identificación'!F470,'Matriz Nº2 Análisis'!B470)</f>
        <v/>
      </c>
      <c r="C470" s="132" t="str">
        <f>IFERROR(IF(A470&lt;1,'Matriz Nº1 Identificación'!B470,'Matriz Nº2 Análisis'!E470)," ")</f>
        <v/>
      </c>
      <c r="D470" s="132" t="str">
        <f>IF(A470&lt;1,'Matriz Nº1 Identificación'!B470,'Matriz Nº2 Análisis'!I470)</f>
        <v/>
      </c>
      <c r="E470" s="149"/>
      <c r="F470" s="150"/>
      <c r="G470" s="150"/>
      <c r="H470" s="150"/>
      <c r="I470" s="184" t="str">
        <f>IFERROR(VLOOKUP(D470,'Tabla 12'!$B$4:$E$6,3,FALSE)," ")</f>
        <v xml:space="preserve"> </v>
      </c>
      <c r="J470" s="185" t="str">
        <f>IFERROR(VLOOKUP(I470,'Tabla 12'!$D$4:$E$6,2,FALSE)," ")</f>
        <v xml:space="preserve"> </v>
      </c>
      <c r="K470" s="3"/>
      <c r="L470" s="3"/>
      <c r="M470" s="3"/>
      <c r="N470" s="3"/>
      <c r="O470" s="3"/>
      <c r="P470" s="3"/>
      <c r="Q470" s="2"/>
      <c r="R470" s="3"/>
      <c r="S470" s="3"/>
      <c r="T470" s="3"/>
      <c r="U470" s="3"/>
      <c r="V470" s="3"/>
      <c r="W470" s="3"/>
      <c r="X470" s="3"/>
      <c r="Y470" s="3"/>
      <c r="Z470" s="3"/>
      <c r="AA470" s="3"/>
    </row>
    <row r="471" spans="1:27" ht="36.75" customHeight="1" x14ac:dyDescent="0.35">
      <c r="A471" s="120" t="str">
        <f>'Matriz Nº2 Análisis'!A471</f>
        <v>52. 3</v>
      </c>
      <c r="B471" s="132" t="str">
        <f>IF(A471&lt;1,'Matriz Nº1 Identificación'!F471,'Matriz Nº2 Análisis'!B471)</f>
        <v/>
      </c>
      <c r="C471" s="132" t="str">
        <f>IFERROR(IF(A471&lt;1,'Matriz Nº1 Identificación'!B471,'Matriz Nº2 Análisis'!E471)," ")</f>
        <v/>
      </c>
      <c r="D471" s="132" t="str">
        <f>IF(A471&lt;1,'Matriz Nº1 Identificación'!B471,'Matriz Nº2 Análisis'!I471)</f>
        <v/>
      </c>
      <c r="E471" s="149"/>
      <c r="F471" s="150"/>
      <c r="G471" s="150"/>
      <c r="H471" s="150"/>
      <c r="I471" s="184" t="str">
        <f>IFERROR(VLOOKUP(D471,'Tabla 12'!$B$4:$E$6,3,FALSE)," ")</f>
        <v xml:space="preserve"> </v>
      </c>
      <c r="J471" s="185" t="str">
        <f>IFERROR(VLOOKUP(I471,'Tabla 12'!$D$4:$E$6,2,FALSE)," ")</f>
        <v xml:space="preserve"> </v>
      </c>
      <c r="K471" s="3"/>
      <c r="L471" s="3"/>
      <c r="M471" s="3"/>
      <c r="N471" s="3"/>
      <c r="O471" s="3"/>
      <c r="P471" s="3"/>
      <c r="Q471" s="2"/>
      <c r="R471" s="3"/>
      <c r="S471" s="3"/>
      <c r="T471" s="3"/>
      <c r="U471" s="3"/>
      <c r="V471" s="3"/>
      <c r="W471" s="3"/>
      <c r="X471" s="3"/>
      <c r="Y471" s="3"/>
      <c r="Z471" s="3"/>
      <c r="AA471" s="3"/>
    </row>
    <row r="472" spans="1:27" ht="36.75" customHeight="1" x14ac:dyDescent="0.35">
      <c r="A472" s="120" t="str">
        <f>'Matriz Nº2 Análisis'!A472</f>
        <v>52. 4</v>
      </c>
      <c r="B472" s="132" t="str">
        <f>IF(A472&lt;1,'Matriz Nº1 Identificación'!F472,'Matriz Nº2 Análisis'!B472)</f>
        <v/>
      </c>
      <c r="C472" s="132" t="str">
        <f>IFERROR(IF(A472&lt;1,'Matriz Nº1 Identificación'!B472,'Matriz Nº2 Análisis'!E472)," ")</f>
        <v/>
      </c>
      <c r="D472" s="132" t="str">
        <f>IF(A472&lt;1,'Matriz Nº1 Identificación'!B472,'Matriz Nº2 Análisis'!I472)</f>
        <v/>
      </c>
      <c r="E472" s="149"/>
      <c r="F472" s="150"/>
      <c r="G472" s="150"/>
      <c r="H472" s="150"/>
      <c r="I472" s="184" t="str">
        <f>IFERROR(VLOOKUP(D472,'Tabla 12'!$B$4:$E$6,3,FALSE)," ")</f>
        <v xml:space="preserve"> </v>
      </c>
      <c r="J472" s="185" t="str">
        <f>IFERROR(VLOOKUP(I472,'Tabla 12'!$D$4:$E$6,2,FALSE)," ")</f>
        <v xml:space="preserve"> </v>
      </c>
      <c r="K472" s="3"/>
      <c r="L472" s="3"/>
      <c r="M472" s="3"/>
      <c r="N472" s="3"/>
      <c r="O472" s="3"/>
      <c r="P472" s="3"/>
      <c r="Q472" s="2"/>
      <c r="R472" s="3"/>
      <c r="S472" s="3"/>
      <c r="T472" s="3"/>
      <c r="U472" s="3"/>
      <c r="V472" s="3"/>
      <c r="W472" s="3"/>
      <c r="X472" s="3"/>
      <c r="Y472" s="3"/>
      <c r="Z472" s="3"/>
      <c r="AA472" s="3"/>
    </row>
    <row r="473" spans="1:27" ht="36.75" customHeight="1" x14ac:dyDescent="0.35">
      <c r="A473" s="120" t="str">
        <f>'Matriz Nº2 Análisis'!A473</f>
        <v>52. 5</v>
      </c>
      <c r="B473" s="132" t="str">
        <f>IF(A473&lt;1,'Matriz Nº1 Identificación'!F473,'Matriz Nº2 Análisis'!B473)</f>
        <v/>
      </c>
      <c r="C473" s="132" t="str">
        <f>IFERROR(IF(A473&lt;1,'Matriz Nº1 Identificación'!B473,'Matriz Nº2 Análisis'!E473)," ")</f>
        <v/>
      </c>
      <c r="D473" s="132" t="str">
        <f>IF(A473&lt;1,'Matriz Nº1 Identificación'!B473,'Matriz Nº2 Análisis'!I473)</f>
        <v/>
      </c>
      <c r="E473" s="149"/>
      <c r="F473" s="150"/>
      <c r="G473" s="150"/>
      <c r="H473" s="150"/>
      <c r="I473" s="184" t="str">
        <f>IFERROR(VLOOKUP(D473,'Tabla 12'!$B$4:$E$6,3,FALSE)," ")</f>
        <v xml:space="preserve"> </v>
      </c>
      <c r="J473" s="185" t="str">
        <f>IFERROR(VLOOKUP(I473,'Tabla 12'!$D$4:$E$6,2,FALSE)," ")</f>
        <v xml:space="preserve"> </v>
      </c>
      <c r="K473" s="3"/>
      <c r="L473" s="3"/>
      <c r="M473" s="3"/>
      <c r="N473" s="3"/>
      <c r="O473" s="3"/>
      <c r="P473" s="3"/>
      <c r="Q473" s="2"/>
      <c r="R473" s="3"/>
      <c r="S473" s="3"/>
      <c r="T473" s="3"/>
      <c r="U473" s="3"/>
      <c r="V473" s="3"/>
      <c r="W473" s="3"/>
      <c r="X473" s="3"/>
      <c r="Y473" s="3"/>
      <c r="Z473" s="3"/>
      <c r="AA473" s="3"/>
    </row>
    <row r="474" spans="1:27" ht="36.75" customHeight="1" x14ac:dyDescent="0.35">
      <c r="A474" s="120" t="str">
        <f>'Matriz Nº2 Análisis'!A474</f>
        <v>52. 6</v>
      </c>
      <c r="B474" s="132" t="str">
        <f>IF(A474&lt;1,'Matriz Nº1 Identificación'!F474,'Matriz Nº2 Análisis'!B474)</f>
        <v/>
      </c>
      <c r="C474" s="132" t="str">
        <f>IFERROR(IF(A474&lt;1,'Matriz Nº1 Identificación'!B474,'Matriz Nº2 Análisis'!E474)," ")</f>
        <v/>
      </c>
      <c r="D474" s="132" t="str">
        <f>IF(A474&lt;1,'Matriz Nº1 Identificación'!B474,'Matriz Nº2 Análisis'!I474)</f>
        <v/>
      </c>
      <c r="E474" s="149"/>
      <c r="F474" s="150"/>
      <c r="G474" s="150"/>
      <c r="H474" s="150"/>
      <c r="I474" s="184" t="str">
        <f>IFERROR(VLOOKUP(D474,'Tabla 12'!$B$4:$E$6,3,FALSE)," ")</f>
        <v xml:space="preserve"> </v>
      </c>
      <c r="J474" s="185" t="str">
        <f>IFERROR(VLOOKUP(I474,'Tabla 12'!$D$4:$E$6,2,FALSE)," ")</f>
        <v xml:space="preserve"> </v>
      </c>
      <c r="K474" s="3"/>
      <c r="L474" s="3"/>
      <c r="M474" s="3"/>
      <c r="N474" s="3"/>
      <c r="O474" s="3"/>
      <c r="P474" s="3"/>
      <c r="Q474" s="2"/>
      <c r="R474" s="3"/>
      <c r="S474" s="3"/>
      <c r="T474" s="3"/>
      <c r="U474" s="3"/>
      <c r="V474" s="3"/>
      <c r="W474" s="3"/>
      <c r="X474" s="3"/>
      <c r="Y474" s="3"/>
      <c r="Z474" s="3"/>
      <c r="AA474" s="3"/>
    </row>
    <row r="475" spans="1:27" ht="36.75" customHeight="1" thickBot="1" x14ac:dyDescent="0.4">
      <c r="A475" s="120" t="str">
        <f>'Matriz Nº2 Análisis'!A475</f>
        <v>52. 7</v>
      </c>
      <c r="B475" s="132" t="str">
        <f>IF(A475&lt;1,'Matriz Nº1 Identificación'!F475,'Matriz Nº2 Análisis'!B475)</f>
        <v/>
      </c>
      <c r="C475" s="132" t="str">
        <f>IFERROR(IF(A475&lt;1,'Matriz Nº1 Identificación'!B475,'Matriz Nº2 Análisis'!E475)," ")</f>
        <v/>
      </c>
      <c r="D475" s="132" t="str">
        <f>IF(A475&lt;1,'Matriz Nº1 Identificación'!B475,'Matriz Nº2 Análisis'!I475)</f>
        <v/>
      </c>
      <c r="E475" s="149"/>
      <c r="F475" s="150"/>
      <c r="G475" s="150"/>
      <c r="H475" s="150"/>
      <c r="I475" s="184" t="str">
        <f>IFERROR(VLOOKUP(D475,'Tabla 12'!$B$4:$E$6,3,FALSE)," ")</f>
        <v xml:space="preserve"> </v>
      </c>
      <c r="J475" s="185" t="str">
        <f>IFERROR(VLOOKUP(I475,'Tabla 12'!$D$4:$E$6,2,FALSE)," ")</f>
        <v xml:space="preserve"> </v>
      </c>
      <c r="K475" s="3"/>
      <c r="N475" s="3"/>
      <c r="O475" s="3"/>
      <c r="P475" s="3"/>
      <c r="Q475" s="2"/>
      <c r="R475" s="3"/>
      <c r="S475" s="3"/>
      <c r="T475" s="3"/>
      <c r="U475" s="3"/>
      <c r="V475" s="3"/>
      <c r="W475" s="3"/>
      <c r="X475" s="3"/>
      <c r="Y475" s="3"/>
      <c r="Z475" s="3"/>
      <c r="AA475" s="3"/>
    </row>
    <row r="476" spans="1:27" ht="39.9" customHeight="1" thickBot="1" x14ac:dyDescent="0.4">
      <c r="A476" s="181" t="str">
        <f>'Matriz Nº1 Identificación'!A476</f>
        <v xml:space="preserve">Objetivo Estratégico: </v>
      </c>
      <c r="B476" s="477">
        <f>+'Matriz Nº1 Identificación'!B476:H476</f>
        <v>0</v>
      </c>
      <c r="C476" s="478"/>
      <c r="D476" s="478"/>
      <c r="E476" s="478"/>
      <c r="F476" s="478"/>
      <c r="G476" s="478"/>
      <c r="H476" s="478"/>
      <c r="I476" s="478"/>
      <c r="J476" s="478"/>
    </row>
    <row r="477" spans="1:27" ht="39.9" customHeight="1" x14ac:dyDescent="0.35">
      <c r="A477" s="182" t="str">
        <f>'Matriz Nº1 Identificación'!A477</f>
        <v>Objetivo táctico</v>
      </c>
      <c r="B477" s="297" t="str">
        <f>+'Matriz Nº1 Identificación'!B477:H477</f>
        <v xml:space="preserve">53. </v>
      </c>
      <c r="C477" s="298"/>
      <c r="D477" s="298"/>
      <c r="E477" s="298"/>
      <c r="F477" s="299"/>
      <c r="G477" s="299"/>
      <c r="H477" s="299"/>
      <c r="I477" s="299"/>
      <c r="J477" s="300"/>
      <c r="L477" s="3"/>
      <c r="M477" s="3"/>
    </row>
    <row r="478" spans="1:27" ht="36.75" customHeight="1" x14ac:dyDescent="0.35">
      <c r="A478" s="120" t="str">
        <f>'Matriz Nº2 Análisis'!A478</f>
        <v>53. 1</v>
      </c>
      <c r="B478" s="132" t="str">
        <f>IF(A478&lt;1,'Matriz Nº1 Identificación'!F478,'Matriz Nº2 Análisis'!B478)</f>
        <v/>
      </c>
      <c r="C478" s="132" t="str">
        <f>IFERROR(IF(A478&lt;1,'Matriz Nº1 Identificación'!B478,'Matriz Nº2 Análisis'!E478)," ")</f>
        <v/>
      </c>
      <c r="D478" s="132" t="str">
        <f>IF(A478&lt;1,'Matriz Nº1 Identificación'!B478,'Matriz Nº2 Análisis'!I478)</f>
        <v/>
      </c>
      <c r="E478" s="149"/>
      <c r="F478" s="150"/>
      <c r="G478" s="150"/>
      <c r="H478" s="150"/>
      <c r="I478" s="184" t="str">
        <f>IFERROR(VLOOKUP(D478,'Tabla 12'!$B$4:$E$6,3,FALSE)," ")</f>
        <v xml:space="preserve"> </v>
      </c>
      <c r="J478" s="185" t="str">
        <f>IFERROR(VLOOKUP(I478,'Tabla 12'!$D$4:$E$6,2,FALSE)," ")</f>
        <v xml:space="preserve"> </v>
      </c>
      <c r="K478" s="3"/>
      <c r="L478" s="3"/>
      <c r="M478" s="3"/>
      <c r="N478" s="3"/>
      <c r="O478" s="3"/>
      <c r="P478" s="3"/>
      <c r="Q478" s="2"/>
      <c r="R478" s="3"/>
      <c r="S478" s="3"/>
      <c r="T478" s="3"/>
      <c r="U478" s="3"/>
      <c r="V478" s="3"/>
      <c r="W478" s="3"/>
      <c r="X478" s="3"/>
      <c r="Y478" s="3"/>
      <c r="Z478" s="3"/>
      <c r="AA478" s="3"/>
    </row>
    <row r="479" spans="1:27" ht="36.75" customHeight="1" x14ac:dyDescent="0.35">
      <c r="A479" s="120" t="str">
        <f>'Matriz Nº2 Análisis'!A479</f>
        <v>53. 2</v>
      </c>
      <c r="B479" s="132" t="str">
        <f>IF(A479&lt;1,'Matriz Nº1 Identificación'!F479,'Matriz Nº2 Análisis'!B479)</f>
        <v/>
      </c>
      <c r="C479" s="132" t="str">
        <f>IFERROR(IF(A479&lt;1,'Matriz Nº1 Identificación'!B479,'Matriz Nº2 Análisis'!E479)," ")</f>
        <v/>
      </c>
      <c r="D479" s="132" t="str">
        <f>IF(A479&lt;1,'Matriz Nº1 Identificación'!B479,'Matriz Nº2 Análisis'!I479)</f>
        <v/>
      </c>
      <c r="E479" s="149"/>
      <c r="F479" s="150"/>
      <c r="G479" s="150"/>
      <c r="H479" s="150"/>
      <c r="I479" s="184" t="str">
        <f>IFERROR(VLOOKUP(D479,'Tabla 12'!$B$4:$E$6,3,FALSE)," ")</f>
        <v xml:space="preserve"> </v>
      </c>
      <c r="J479" s="185" t="str">
        <f>IFERROR(VLOOKUP(I479,'Tabla 12'!$D$4:$E$6,2,FALSE)," ")</f>
        <v xml:space="preserve"> </v>
      </c>
      <c r="K479" s="3"/>
      <c r="L479" s="3"/>
      <c r="M479" s="3"/>
      <c r="N479" s="3"/>
      <c r="O479" s="3"/>
      <c r="P479" s="3"/>
      <c r="Q479" s="2"/>
      <c r="R479" s="3"/>
      <c r="S479" s="3"/>
      <c r="T479" s="3"/>
      <c r="U479" s="3"/>
      <c r="V479" s="3"/>
      <c r="W479" s="3"/>
      <c r="X479" s="3"/>
      <c r="Y479" s="3"/>
      <c r="Z479" s="3"/>
      <c r="AA479" s="3"/>
    </row>
    <row r="480" spans="1:27" ht="36.75" customHeight="1" x14ac:dyDescent="0.35">
      <c r="A480" s="120" t="str">
        <f>'Matriz Nº2 Análisis'!A480</f>
        <v>53. 3</v>
      </c>
      <c r="B480" s="132" t="str">
        <f>IF(A480&lt;1,'Matriz Nº1 Identificación'!F480,'Matriz Nº2 Análisis'!B480)</f>
        <v/>
      </c>
      <c r="C480" s="132" t="str">
        <f>IFERROR(IF(A480&lt;1,'Matriz Nº1 Identificación'!B480,'Matriz Nº2 Análisis'!E480)," ")</f>
        <v/>
      </c>
      <c r="D480" s="132" t="str">
        <f>IF(A480&lt;1,'Matriz Nº1 Identificación'!B480,'Matriz Nº2 Análisis'!I480)</f>
        <v/>
      </c>
      <c r="E480" s="149"/>
      <c r="F480" s="150"/>
      <c r="G480" s="150"/>
      <c r="H480" s="150"/>
      <c r="I480" s="184" t="str">
        <f>IFERROR(VLOOKUP(D480,'Tabla 12'!$B$4:$E$6,3,FALSE)," ")</f>
        <v xml:space="preserve"> </v>
      </c>
      <c r="J480" s="185" t="str">
        <f>IFERROR(VLOOKUP(I480,'Tabla 12'!$D$4:$E$6,2,FALSE)," ")</f>
        <v xml:space="preserve"> </v>
      </c>
      <c r="K480" s="3"/>
      <c r="L480" s="3"/>
      <c r="M480" s="3"/>
      <c r="N480" s="3"/>
      <c r="O480" s="3"/>
      <c r="P480" s="3"/>
      <c r="Q480" s="2"/>
      <c r="R480" s="3"/>
      <c r="S480" s="3"/>
      <c r="T480" s="3"/>
      <c r="U480" s="3"/>
      <c r="V480" s="3"/>
      <c r="W480" s="3"/>
      <c r="X480" s="3"/>
      <c r="Y480" s="3"/>
      <c r="Z480" s="3"/>
      <c r="AA480" s="3"/>
    </row>
    <row r="481" spans="1:27" ht="36.75" customHeight="1" x14ac:dyDescent="0.35">
      <c r="A481" s="120" t="str">
        <f>'Matriz Nº2 Análisis'!A481</f>
        <v>53. 4</v>
      </c>
      <c r="B481" s="132" t="str">
        <f>IF(A481&lt;1,'Matriz Nº1 Identificación'!F481,'Matriz Nº2 Análisis'!B481)</f>
        <v/>
      </c>
      <c r="C481" s="132" t="str">
        <f>IFERROR(IF(A481&lt;1,'Matriz Nº1 Identificación'!B481,'Matriz Nº2 Análisis'!E481)," ")</f>
        <v/>
      </c>
      <c r="D481" s="132" t="str">
        <f>IF(A481&lt;1,'Matriz Nº1 Identificación'!B481,'Matriz Nº2 Análisis'!I481)</f>
        <v/>
      </c>
      <c r="E481" s="149"/>
      <c r="F481" s="150"/>
      <c r="G481" s="150"/>
      <c r="H481" s="150"/>
      <c r="I481" s="184" t="str">
        <f>IFERROR(VLOOKUP(D481,'Tabla 12'!$B$4:$E$6,3,FALSE)," ")</f>
        <v xml:space="preserve"> </v>
      </c>
      <c r="J481" s="185" t="str">
        <f>IFERROR(VLOOKUP(I481,'Tabla 12'!$D$4:$E$6,2,FALSE)," ")</f>
        <v xml:space="preserve"> </v>
      </c>
      <c r="K481" s="3"/>
      <c r="L481" s="3"/>
      <c r="M481" s="3"/>
      <c r="N481" s="3"/>
      <c r="O481" s="3"/>
      <c r="P481" s="3"/>
      <c r="Q481" s="2"/>
      <c r="R481" s="3"/>
      <c r="S481" s="3"/>
      <c r="T481" s="3"/>
      <c r="U481" s="3"/>
      <c r="V481" s="3"/>
      <c r="W481" s="3"/>
      <c r="X481" s="3"/>
      <c r="Y481" s="3"/>
      <c r="Z481" s="3"/>
      <c r="AA481" s="3"/>
    </row>
    <row r="482" spans="1:27" ht="36.75" customHeight="1" x14ac:dyDescent="0.35">
      <c r="A482" s="120" t="str">
        <f>'Matriz Nº2 Análisis'!A482</f>
        <v>53. 5</v>
      </c>
      <c r="B482" s="132" t="str">
        <f>IF(A482&lt;1,'Matriz Nº1 Identificación'!F482,'Matriz Nº2 Análisis'!B482)</f>
        <v/>
      </c>
      <c r="C482" s="132" t="str">
        <f>IFERROR(IF(A482&lt;1,'Matriz Nº1 Identificación'!B482,'Matriz Nº2 Análisis'!E482)," ")</f>
        <v/>
      </c>
      <c r="D482" s="132" t="str">
        <f>IF(A482&lt;1,'Matriz Nº1 Identificación'!B482,'Matriz Nº2 Análisis'!I482)</f>
        <v/>
      </c>
      <c r="E482" s="149"/>
      <c r="F482" s="150"/>
      <c r="G482" s="150"/>
      <c r="H482" s="150"/>
      <c r="I482" s="184" t="str">
        <f>IFERROR(VLOOKUP(D482,'Tabla 12'!$B$4:$E$6,3,FALSE)," ")</f>
        <v xml:space="preserve"> </v>
      </c>
      <c r="J482" s="185" t="str">
        <f>IFERROR(VLOOKUP(I482,'Tabla 12'!$D$4:$E$6,2,FALSE)," ")</f>
        <v xml:space="preserve"> </v>
      </c>
      <c r="K482" s="3"/>
      <c r="L482" s="3"/>
      <c r="M482" s="3"/>
      <c r="N482" s="3"/>
      <c r="O482" s="3"/>
      <c r="P482" s="3"/>
      <c r="Q482" s="2"/>
      <c r="R482" s="3"/>
      <c r="S482" s="3"/>
      <c r="T482" s="3"/>
      <c r="U482" s="3"/>
      <c r="V482" s="3"/>
      <c r="W482" s="3"/>
      <c r="X482" s="3"/>
      <c r="Y482" s="3"/>
      <c r="Z482" s="3"/>
      <c r="AA482" s="3"/>
    </row>
    <row r="483" spans="1:27" ht="36.75" customHeight="1" x14ac:dyDescent="0.35">
      <c r="A483" s="120" t="str">
        <f>'Matriz Nº2 Análisis'!A483</f>
        <v>53. 6</v>
      </c>
      <c r="B483" s="132" t="str">
        <f>IF(A483&lt;1,'Matriz Nº1 Identificación'!F483,'Matriz Nº2 Análisis'!B483)</f>
        <v/>
      </c>
      <c r="C483" s="132" t="str">
        <f>IFERROR(IF(A483&lt;1,'Matriz Nº1 Identificación'!B483,'Matriz Nº2 Análisis'!E483)," ")</f>
        <v/>
      </c>
      <c r="D483" s="132" t="str">
        <f>IF(A483&lt;1,'Matriz Nº1 Identificación'!B483,'Matriz Nº2 Análisis'!I483)</f>
        <v/>
      </c>
      <c r="E483" s="149"/>
      <c r="F483" s="150"/>
      <c r="G483" s="150"/>
      <c r="H483" s="150"/>
      <c r="I483" s="184" t="str">
        <f>IFERROR(VLOOKUP(D483,'Tabla 12'!$B$4:$E$6,3,FALSE)," ")</f>
        <v xml:space="preserve"> </v>
      </c>
      <c r="J483" s="185" t="str">
        <f>IFERROR(VLOOKUP(I483,'Tabla 12'!$D$4:$E$6,2,FALSE)," ")</f>
        <v xml:space="preserve"> </v>
      </c>
      <c r="K483" s="3"/>
      <c r="L483" s="3"/>
      <c r="M483" s="3"/>
      <c r="N483" s="3"/>
      <c r="O483" s="3"/>
      <c r="P483" s="3"/>
      <c r="Q483" s="2"/>
      <c r="R483" s="3"/>
      <c r="S483" s="3"/>
      <c r="T483" s="3"/>
      <c r="U483" s="3"/>
      <c r="V483" s="3"/>
      <c r="W483" s="3"/>
      <c r="X483" s="3"/>
      <c r="Y483" s="3"/>
      <c r="Z483" s="3"/>
      <c r="AA483" s="3"/>
    </row>
    <row r="484" spans="1:27" ht="36.75" customHeight="1" thickBot="1" x14ac:dyDescent="0.4">
      <c r="A484" s="120" t="str">
        <f>'Matriz Nº2 Análisis'!A484</f>
        <v>53. 7</v>
      </c>
      <c r="B484" s="132" t="str">
        <f>IF(A484&lt;1,'Matriz Nº1 Identificación'!F484,'Matriz Nº2 Análisis'!B484)</f>
        <v/>
      </c>
      <c r="C484" s="132" t="str">
        <f>IFERROR(IF(A484&lt;1,'Matriz Nº1 Identificación'!B484,'Matriz Nº2 Análisis'!E484)," ")</f>
        <v/>
      </c>
      <c r="D484" s="132" t="str">
        <f>IF(A484&lt;1,'Matriz Nº1 Identificación'!B484,'Matriz Nº2 Análisis'!I484)</f>
        <v/>
      </c>
      <c r="E484" s="149"/>
      <c r="F484" s="150"/>
      <c r="G484" s="150"/>
      <c r="H484" s="150"/>
      <c r="I484" s="184" t="str">
        <f>IFERROR(VLOOKUP(D484,'Tabla 12'!$B$4:$E$6,3,FALSE)," ")</f>
        <v xml:space="preserve"> </v>
      </c>
      <c r="J484" s="185" t="str">
        <f>IFERROR(VLOOKUP(I484,'Tabla 12'!$D$4:$E$6,2,FALSE)," ")</f>
        <v xml:space="preserve"> </v>
      </c>
      <c r="K484" s="3"/>
      <c r="N484" s="3"/>
      <c r="O484" s="3"/>
      <c r="P484" s="3"/>
      <c r="Q484" s="2"/>
      <c r="R484" s="3"/>
      <c r="S484" s="3"/>
      <c r="T484" s="3"/>
      <c r="U484" s="3"/>
      <c r="V484" s="3"/>
      <c r="W484" s="3"/>
      <c r="X484" s="3"/>
      <c r="Y484" s="3"/>
      <c r="Z484" s="3"/>
      <c r="AA484" s="3"/>
    </row>
    <row r="485" spans="1:27" ht="39.9" customHeight="1" thickBot="1" x14ac:dyDescent="0.4">
      <c r="A485" s="181" t="str">
        <f>'Matriz Nº1 Identificación'!A485</f>
        <v xml:space="preserve">Objetivo Estratégico: </v>
      </c>
      <c r="B485" s="477">
        <f>+'Matriz Nº1 Identificación'!B485:H485</f>
        <v>0</v>
      </c>
      <c r="C485" s="478"/>
      <c r="D485" s="478"/>
      <c r="E485" s="478"/>
      <c r="F485" s="478"/>
      <c r="G485" s="478"/>
      <c r="H485" s="478"/>
      <c r="I485" s="478"/>
      <c r="J485" s="478"/>
    </row>
    <row r="486" spans="1:27" ht="39.9" customHeight="1" x14ac:dyDescent="0.35">
      <c r="A486" s="182" t="str">
        <f>'Matriz Nº1 Identificación'!A486</f>
        <v>Objetivo táctico</v>
      </c>
      <c r="B486" s="297" t="str">
        <f>+'Matriz Nº1 Identificación'!B486:H486</f>
        <v xml:space="preserve">54. </v>
      </c>
      <c r="C486" s="298"/>
      <c r="D486" s="298"/>
      <c r="E486" s="298"/>
      <c r="F486" s="299"/>
      <c r="G486" s="299"/>
      <c r="H486" s="299"/>
      <c r="I486" s="299"/>
      <c r="J486" s="300"/>
      <c r="L486" s="3"/>
      <c r="M486" s="3"/>
    </row>
    <row r="487" spans="1:27" ht="36.75" customHeight="1" x14ac:dyDescent="0.35">
      <c r="A487" s="120" t="str">
        <f>'Matriz Nº2 Análisis'!A487</f>
        <v>54. 1</v>
      </c>
      <c r="B487" s="132" t="str">
        <f>IF(A487&lt;1,'Matriz Nº1 Identificación'!F487,'Matriz Nº2 Análisis'!B487)</f>
        <v/>
      </c>
      <c r="C487" s="132" t="str">
        <f>IFERROR(IF(A487&lt;1,'Matriz Nº1 Identificación'!B487,'Matriz Nº2 Análisis'!E487)," ")</f>
        <v/>
      </c>
      <c r="D487" s="132" t="str">
        <f>IF(A487&lt;1,'Matriz Nº1 Identificación'!B487,'Matriz Nº2 Análisis'!I487)</f>
        <v/>
      </c>
      <c r="E487" s="149"/>
      <c r="F487" s="150"/>
      <c r="G487" s="150"/>
      <c r="H487" s="150"/>
      <c r="I487" s="184" t="str">
        <f>IFERROR(VLOOKUP(D487,'Tabla 12'!$B$4:$E$6,3,FALSE)," ")</f>
        <v xml:space="preserve"> </v>
      </c>
      <c r="J487" s="185" t="str">
        <f>IFERROR(VLOOKUP(I487,'Tabla 12'!$D$4:$E$6,2,FALSE)," ")</f>
        <v xml:space="preserve"> </v>
      </c>
      <c r="K487" s="3"/>
      <c r="L487" s="3"/>
      <c r="M487" s="3"/>
      <c r="N487" s="3"/>
      <c r="O487" s="3"/>
      <c r="P487" s="3"/>
      <c r="Q487" s="2"/>
      <c r="R487" s="3"/>
      <c r="S487" s="3"/>
      <c r="T487" s="3"/>
      <c r="U487" s="3"/>
      <c r="V487" s="3"/>
      <c r="W487" s="3"/>
      <c r="X487" s="3"/>
      <c r="Y487" s="3"/>
      <c r="Z487" s="3"/>
      <c r="AA487" s="3"/>
    </row>
    <row r="488" spans="1:27" ht="36.75" customHeight="1" x14ac:dyDescent="0.35">
      <c r="A488" s="120" t="str">
        <f>'Matriz Nº2 Análisis'!A488</f>
        <v>54. 2</v>
      </c>
      <c r="B488" s="132" t="str">
        <f>IF(A488&lt;1,'Matriz Nº1 Identificación'!F488,'Matriz Nº2 Análisis'!B488)</f>
        <v/>
      </c>
      <c r="C488" s="132" t="str">
        <f>IFERROR(IF(A488&lt;1,'Matriz Nº1 Identificación'!B488,'Matriz Nº2 Análisis'!E488)," ")</f>
        <v/>
      </c>
      <c r="D488" s="132" t="str">
        <f>IF(A488&lt;1,'Matriz Nº1 Identificación'!B488,'Matriz Nº2 Análisis'!I488)</f>
        <v/>
      </c>
      <c r="E488" s="149"/>
      <c r="F488" s="150"/>
      <c r="G488" s="150"/>
      <c r="H488" s="150"/>
      <c r="I488" s="184" t="str">
        <f>IFERROR(VLOOKUP(D488,'Tabla 12'!$B$4:$E$6,3,FALSE)," ")</f>
        <v xml:space="preserve"> </v>
      </c>
      <c r="J488" s="185" t="str">
        <f>IFERROR(VLOOKUP(I488,'Tabla 12'!$D$4:$E$6,2,FALSE)," ")</f>
        <v xml:space="preserve"> </v>
      </c>
      <c r="K488" s="3"/>
      <c r="L488" s="3"/>
      <c r="M488" s="3"/>
      <c r="N488" s="3"/>
      <c r="O488" s="3"/>
      <c r="P488" s="3"/>
      <c r="Q488" s="2"/>
      <c r="R488" s="3"/>
      <c r="S488" s="3"/>
      <c r="T488" s="3"/>
      <c r="U488" s="3"/>
      <c r="V488" s="3"/>
      <c r="W488" s="3"/>
      <c r="X488" s="3"/>
      <c r="Y488" s="3"/>
      <c r="Z488" s="3"/>
      <c r="AA488" s="3"/>
    </row>
    <row r="489" spans="1:27" ht="36.75" customHeight="1" x14ac:dyDescent="0.35">
      <c r="A489" s="120" t="str">
        <f>'Matriz Nº2 Análisis'!A489</f>
        <v>54. 3</v>
      </c>
      <c r="B489" s="132" t="str">
        <f>IF(A489&lt;1,'Matriz Nº1 Identificación'!F489,'Matriz Nº2 Análisis'!B489)</f>
        <v/>
      </c>
      <c r="C489" s="132" t="str">
        <f>IFERROR(IF(A489&lt;1,'Matriz Nº1 Identificación'!B489,'Matriz Nº2 Análisis'!E489)," ")</f>
        <v/>
      </c>
      <c r="D489" s="132" t="str">
        <f>IF(A489&lt;1,'Matriz Nº1 Identificación'!B489,'Matriz Nº2 Análisis'!I489)</f>
        <v/>
      </c>
      <c r="E489" s="149"/>
      <c r="F489" s="150"/>
      <c r="G489" s="150"/>
      <c r="H489" s="150"/>
      <c r="I489" s="184" t="str">
        <f>IFERROR(VLOOKUP(D489,'Tabla 12'!$B$4:$E$6,3,FALSE)," ")</f>
        <v xml:space="preserve"> </v>
      </c>
      <c r="J489" s="185" t="str">
        <f>IFERROR(VLOOKUP(I489,'Tabla 12'!$D$4:$E$6,2,FALSE)," ")</f>
        <v xml:space="preserve"> </v>
      </c>
      <c r="K489" s="3"/>
      <c r="L489" s="3"/>
      <c r="M489" s="3"/>
      <c r="N489" s="3"/>
      <c r="O489" s="3"/>
      <c r="P489" s="3"/>
      <c r="Q489" s="2"/>
      <c r="R489" s="3"/>
      <c r="S489" s="3"/>
      <c r="T489" s="3"/>
      <c r="U489" s="3"/>
      <c r="V489" s="3"/>
      <c r="W489" s="3"/>
      <c r="X489" s="3"/>
      <c r="Y489" s="3"/>
      <c r="Z489" s="3"/>
      <c r="AA489" s="3"/>
    </row>
    <row r="490" spans="1:27" ht="36.75" customHeight="1" x14ac:dyDescent="0.35">
      <c r="A490" s="120" t="str">
        <f>'Matriz Nº2 Análisis'!A490</f>
        <v>54. 4</v>
      </c>
      <c r="B490" s="132" t="str">
        <f>IF(A490&lt;1,'Matriz Nº1 Identificación'!F490,'Matriz Nº2 Análisis'!B490)</f>
        <v/>
      </c>
      <c r="C490" s="132" t="str">
        <f>IFERROR(IF(A490&lt;1,'Matriz Nº1 Identificación'!B490,'Matriz Nº2 Análisis'!E490)," ")</f>
        <v/>
      </c>
      <c r="D490" s="132" t="str">
        <f>IF(A490&lt;1,'Matriz Nº1 Identificación'!B490,'Matriz Nº2 Análisis'!I490)</f>
        <v/>
      </c>
      <c r="E490" s="149"/>
      <c r="F490" s="150"/>
      <c r="G490" s="150"/>
      <c r="H490" s="150"/>
      <c r="I490" s="184" t="str">
        <f>IFERROR(VLOOKUP(D490,'Tabla 12'!$B$4:$E$6,3,FALSE)," ")</f>
        <v xml:space="preserve"> </v>
      </c>
      <c r="J490" s="185" t="str">
        <f>IFERROR(VLOOKUP(I490,'Tabla 12'!$D$4:$E$6,2,FALSE)," ")</f>
        <v xml:space="preserve"> </v>
      </c>
      <c r="K490" s="3"/>
      <c r="L490" s="3"/>
      <c r="M490" s="3"/>
      <c r="N490" s="3"/>
      <c r="O490" s="3"/>
      <c r="P490" s="3"/>
      <c r="Q490" s="2"/>
      <c r="R490" s="3"/>
      <c r="S490" s="3"/>
      <c r="T490" s="3"/>
      <c r="U490" s="3"/>
      <c r="V490" s="3"/>
      <c r="W490" s="3"/>
      <c r="X490" s="3"/>
      <c r="Y490" s="3"/>
      <c r="Z490" s="3"/>
      <c r="AA490" s="3"/>
    </row>
    <row r="491" spans="1:27" ht="36.75" customHeight="1" x14ac:dyDescent="0.35">
      <c r="A491" s="120" t="str">
        <f>'Matriz Nº2 Análisis'!A491</f>
        <v>54. 5</v>
      </c>
      <c r="B491" s="132" t="str">
        <f>IF(A491&lt;1,'Matriz Nº1 Identificación'!F491,'Matriz Nº2 Análisis'!B491)</f>
        <v/>
      </c>
      <c r="C491" s="132" t="str">
        <f>IFERROR(IF(A491&lt;1,'Matriz Nº1 Identificación'!B491,'Matriz Nº2 Análisis'!E491)," ")</f>
        <v/>
      </c>
      <c r="D491" s="132" t="str">
        <f>IF(A491&lt;1,'Matriz Nº1 Identificación'!B491,'Matriz Nº2 Análisis'!I491)</f>
        <v/>
      </c>
      <c r="E491" s="149"/>
      <c r="F491" s="150"/>
      <c r="G491" s="150"/>
      <c r="H491" s="150"/>
      <c r="I491" s="184" t="str">
        <f>IFERROR(VLOOKUP(D491,'Tabla 12'!$B$4:$E$6,3,FALSE)," ")</f>
        <v xml:space="preserve"> </v>
      </c>
      <c r="J491" s="185" t="str">
        <f>IFERROR(VLOOKUP(I491,'Tabla 12'!$D$4:$E$6,2,FALSE)," ")</f>
        <v xml:space="preserve"> </v>
      </c>
      <c r="K491" s="3"/>
      <c r="L491" s="3"/>
      <c r="M491" s="3"/>
      <c r="N491" s="3"/>
      <c r="O491" s="3"/>
      <c r="P491" s="3"/>
      <c r="Q491" s="2"/>
      <c r="R491" s="3"/>
      <c r="S491" s="3"/>
      <c r="T491" s="3"/>
      <c r="U491" s="3"/>
      <c r="V491" s="3"/>
      <c r="W491" s="3"/>
      <c r="X491" s="3"/>
      <c r="Y491" s="3"/>
      <c r="Z491" s="3"/>
      <c r="AA491" s="3"/>
    </row>
    <row r="492" spans="1:27" ht="36.75" customHeight="1" x14ac:dyDescent="0.35">
      <c r="A492" s="120" t="str">
        <f>'Matriz Nº2 Análisis'!A492</f>
        <v>54. 6</v>
      </c>
      <c r="B492" s="132" t="str">
        <f>IF(A492&lt;1,'Matriz Nº1 Identificación'!F492,'Matriz Nº2 Análisis'!B492)</f>
        <v/>
      </c>
      <c r="C492" s="132" t="str">
        <f>IFERROR(IF(A492&lt;1,'Matriz Nº1 Identificación'!B492,'Matriz Nº2 Análisis'!E492)," ")</f>
        <v/>
      </c>
      <c r="D492" s="132" t="str">
        <f>IF(A492&lt;1,'Matriz Nº1 Identificación'!B492,'Matriz Nº2 Análisis'!I492)</f>
        <v/>
      </c>
      <c r="E492" s="149"/>
      <c r="F492" s="150"/>
      <c r="G492" s="150"/>
      <c r="H492" s="150"/>
      <c r="I492" s="184" t="str">
        <f>IFERROR(VLOOKUP(D492,'Tabla 12'!$B$4:$E$6,3,FALSE)," ")</f>
        <v xml:space="preserve"> </v>
      </c>
      <c r="J492" s="185" t="str">
        <f>IFERROR(VLOOKUP(I492,'Tabla 12'!$D$4:$E$6,2,FALSE)," ")</f>
        <v xml:space="preserve"> </v>
      </c>
      <c r="K492" s="3"/>
      <c r="L492" s="3"/>
      <c r="M492" s="3"/>
      <c r="N492" s="3"/>
      <c r="O492" s="3"/>
      <c r="P492" s="3"/>
      <c r="Q492" s="2"/>
      <c r="R492" s="3"/>
      <c r="S492" s="3"/>
      <c r="T492" s="3"/>
      <c r="U492" s="3"/>
      <c r="V492" s="3"/>
      <c r="W492" s="3"/>
      <c r="X492" s="3"/>
      <c r="Y492" s="3"/>
      <c r="Z492" s="3"/>
      <c r="AA492" s="3"/>
    </row>
    <row r="493" spans="1:27" ht="36.75" customHeight="1" thickBot="1" x14ac:dyDescent="0.4">
      <c r="A493" s="120" t="str">
        <f>'Matriz Nº2 Análisis'!A493</f>
        <v>54. 7</v>
      </c>
      <c r="B493" s="132" t="str">
        <f>IF(A493&lt;1,'Matriz Nº1 Identificación'!F493,'Matriz Nº2 Análisis'!B493)</f>
        <v/>
      </c>
      <c r="C493" s="132" t="str">
        <f>IFERROR(IF(A493&lt;1,'Matriz Nº1 Identificación'!B493,'Matriz Nº2 Análisis'!E493)," ")</f>
        <v/>
      </c>
      <c r="D493" s="132" t="str">
        <f>IF(A493&lt;1,'Matriz Nº1 Identificación'!B493,'Matriz Nº2 Análisis'!I493)</f>
        <v/>
      </c>
      <c r="E493" s="149"/>
      <c r="F493" s="150"/>
      <c r="G493" s="150"/>
      <c r="H493" s="150"/>
      <c r="I493" s="184" t="str">
        <f>IFERROR(VLOOKUP(D493,'Tabla 12'!$B$4:$E$6,3,FALSE)," ")</f>
        <v xml:space="preserve"> </v>
      </c>
      <c r="J493" s="185" t="str">
        <f>IFERROR(VLOOKUP(I493,'Tabla 12'!$D$4:$E$6,2,FALSE)," ")</f>
        <v xml:space="preserve"> </v>
      </c>
      <c r="K493" s="3"/>
      <c r="N493" s="3"/>
      <c r="O493" s="3"/>
      <c r="P493" s="3"/>
      <c r="Q493" s="2"/>
      <c r="R493" s="3"/>
      <c r="S493" s="3"/>
      <c r="T493" s="3"/>
      <c r="U493" s="3"/>
      <c r="V493" s="3"/>
      <c r="W493" s="3"/>
      <c r="X493" s="3"/>
      <c r="Y493" s="3"/>
      <c r="Z493" s="3"/>
      <c r="AA493" s="3"/>
    </row>
    <row r="494" spans="1:27" ht="39.9" customHeight="1" thickBot="1" x14ac:dyDescent="0.4">
      <c r="A494" s="181" t="str">
        <f>'Matriz Nº1 Identificación'!A494</f>
        <v xml:space="preserve">Objetivo Estratégico: </v>
      </c>
      <c r="B494" s="477">
        <f>+'Matriz Nº1 Identificación'!B494:H494</f>
        <v>0</v>
      </c>
      <c r="C494" s="478"/>
      <c r="D494" s="478"/>
      <c r="E494" s="478"/>
      <c r="F494" s="478"/>
      <c r="G494" s="478"/>
      <c r="H494" s="478"/>
      <c r="I494" s="478"/>
      <c r="J494" s="478"/>
    </row>
    <row r="495" spans="1:27" ht="39.9" customHeight="1" x14ac:dyDescent="0.35">
      <c r="A495" s="182" t="str">
        <f>'Matriz Nº1 Identificación'!A495</f>
        <v>Objetivo táctico</v>
      </c>
      <c r="B495" s="297" t="str">
        <f>+'Matriz Nº1 Identificación'!B495:H495</f>
        <v xml:space="preserve">55. </v>
      </c>
      <c r="C495" s="298"/>
      <c r="D495" s="298"/>
      <c r="E495" s="298"/>
      <c r="F495" s="299"/>
      <c r="G495" s="299"/>
      <c r="H495" s="299"/>
      <c r="I495" s="299"/>
      <c r="J495" s="300"/>
      <c r="L495" s="3"/>
      <c r="M495" s="3"/>
    </row>
    <row r="496" spans="1:27" ht="36.75" customHeight="1" x14ac:dyDescent="0.35">
      <c r="A496" s="120" t="str">
        <f>'Matriz Nº2 Análisis'!A496</f>
        <v>55. 1</v>
      </c>
      <c r="B496" s="132" t="str">
        <f>IF(A496&lt;1,'Matriz Nº1 Identificación'!F496,'Matriz Nº2 Análisis'!B496)</f>
        <v/>
      </c>
      <c r="C496" s="132" t="str">
        <f>IFERROR(IF(A496&lt;1,'Matriz Nº1 Identificación'!B496,'Matriz Nº2 Análisis'!E496)," ")</f>
        <v/>
      </c>
      <c r="D496" s="132" t="str">
        <f>IF(A496&lt;1,'Matriz Nº1 Identificación'!B496,'Matriz Nº2 Análisis'!I496)</f>
        <v/>
      </c>
      <c r="E496" s="149"/>
      <c r="F496" s="150"/>
      <c r="G496" s="150"/>
      <c r="H496" s="150"/>
      <c r="I496" s="184" t="str">
        <f>IFERROR(VLOOKUP(D496,'Tabla 12'!$B$4:$E$6,3,FALSE)," ")</f>
        <v xml:space="preserve"> </v>
      </c>
      <c r="J496" s="185" t="str">
        <f>IFERROR(VLOOKUP(I496,'Tabla 12'!$D$4:$E$6,2,FALSE)," ")</f>
        <v xml:space="preserve"> </v>
      </c>
      <c r="K496" s="3"/>
      <c r="L496" s="3"/>
      <c r="M496" s="3"/>
      <c r="N496" s="3"/>
      <c r="O496" s="3"/>
      <c r="P496" s="3"/>
      <c r="Q496" s="2"/>
      <c r="R496" s="3"/>
      <c r="S496" s="3"/>
      <c r="T496" s="3"/>
      <c r="U496" s="3"/>
      <c r="V496" s="3"/>
      <c r="W496" s="3"/>
      <c r="X496" s="3"/>
      <c r="Y496" s="3"/>
      <c r="Z496" s="3"/>
      <c r="AA496" s="3"/>
    </row>
    <row r="497" spans="1:27" ht="36.75" customHeight="1" x14ac:dyDescent="0.35">
      <c r="A497" s="120" t="str">
        <f>'Matriz Nº2 Análisis'!A497</f>
        <v>55. 2</v>
      </c>
      <c r="B497" s="132" t="str">
        <f>IF(A497&lt;1,'Matriz Nº1 Identificación'!F497,'Matriz Nº2 Análisis'!B497)</f>
        <v/>
      </c>
      <c r="C497" s="132" t="str">
        <f>IFERROR(IF(A497&lt;1,'Matriz Nº1 Identificación'!B497,'Matriz Nº2 Análisis'!E497)," ")</f>
        <v/>
      </c>
      <c r="D497" s="132" t="str">
        <f>IF(A497&lt;1,'Matriz Nº1 Identificación'!B497,'Matriz Nº2 Análisis'!I497)</f>
        <v/>
      </c>
      <c r="E497" s="149"/>
      <c r="F497" s="150"/>
      <c r="G497" s="150"/>
      <c r="H497" s="150"/>
      <c r="I497" s="184" t="str">
        <f>IFERROR(VLOOKUP(D497,'Tabla 12'!$B$4:$E$6,3,FALSE)," ")</f>
        <v xml:space="preserve"> </v>
      </c>
      <c r="J497" s="185" t="str">
        <f>IFERROR(VLOOKUP(I497,'Tabla 12'!$D$4:$E$6,2,FALSE)," ")</f>
        <v xml:space="preserve"> </v>
      </c>
      <c r="K497" s="3"/>
      <c r="L497" s="3"/>
      <c r="M497" s="3"/>
      <c r="N497" s="3"/>
      <c r="O497" s="3"/>
      <c r="P497" s="3"/>
      <c r="Q497" s="2"/>
      <c r="R497" s="3"/>
      <c r="S497" s="3"/>
      <c r="T497" s="3"/>
      <c r="U497" s="3"/>
      <c r="V497" s="3"/>
      <c r="W497" s="3"/>
      <c r="X497" s="3"/>
      <c r="Y497" s="3"/>
      <c r="Z497" s="3"/>
      <c r="AA497" s="3"/>
    </row>
    <row r="498" spans="1:27" ht="36.75" customHeight="1" x14ac:dyDescent="0.35">
      <c r="A498" s="120" t="str">
        <f>'Matriz Nº2 Análisis'!A498</f>
        <v>55. 3</v>
      </c>
      <c r="B498" s="132" t="str">
        <f>IF(A498&lt;1,'Matriz Nº1 Identificación'!F498,'Matriz Nº2 Análisis'!B498)</f>
        <v/>
      </c>
      <c r="C498" s="132" t="str">
        <f>IFERROR(IF(A498&lt;1,'Matriz Nº1 Identificación'!B498,'Matriz Nº2 Análisis'!E498)," ")</f>
        <v/>
      </c>
      <c r="D498" s="132" t="str">
        <f>IF(A498&lt;1,'Matriz Nº1 Identificación'!B498,'Matriz Nº2 Análisis'!I498)</f>
        <v/>
      </c>
      <c r="E498" s="149"/>
      <c r="F498" s="150"/>
      <c r="G498" s="150"/>
      <c r="H498" s="150"/>
      <c r="I498" s="184" t="str">
        <f>IFERROR(VLOOKUP(D498,'Tabla 12'!$B$4:$E$6,3,FALSE)," ")</f>
        <v xml:space="preserve"> </v>
      </c>
      <c r="J498" s="185" t="str">
        <f>IFERROR(VLOOKUP(I498,'Tabla 12'!$D$4:$E$6,2,FALSE)," ")</f>
        <v xml:space="preserve"> </v>
      </c>
      <c r="K498" s="3"/>
      <c r="L498" s="3"/>
      <c r="M498" s="3"/>
      <c r="N498" s="3"/>
      <c r="O498" s="3"/>
      <c r="P498" s="3"/>
      <c r="Q498" s="2"/>
      <c r="R498" s="3"/>
      <c r="S498" s="3"/>
      <c r="T498" s="3"/>
      <c r="U498" s="3"/>
      <c r="V498" s="3"/>
      <c r="W498" s="3"/>
      <c r="X498" s="3"/>
      <c r="Y498" s="3"/>
      <c r="Z498" s="3"/>
      <c r="AA498" s="3"/>
    </row>
    <row r="499" spans="1:27" ht="36.75" customHeight="1" x14ac:dyDescent="0.35">
      <c r="A499" s="120" t="str">
        <f>'Matriz Nº2 Análisis'!A499</f>
        <v>55. 4</v>
      </c>
      <c r="B499" s="132" t="str">
        <f>IF(A499&lt;1,'Matriz Nº1 Identificación'!F499,'Matriz Nº2 Análisis'!B499)</f>
        <v/>
      </c>
      <c r="C499" s="132" t="str">
        <f>IFERROR(IF(A499&lt;1,'Matriz Nº1 Identificación'!B499,'Matriz Nº2 Análisis'!E499)," ")</f>
        <v/>
      </c>
      <c r="D499" s="132" t="str">
        <f>IF(A499&lt;1,'Matriz Nº1 Identificación'!B499,'Matriz Nº2 Análisis'!I499)</f>
        <v/>
      </c>
      <c r="E499" s="149"/>
      <c r="F499" s="150"/>
      <c r="G499" s="150"/>
      <c r="H499" s="150"/>
      <c r="I499" s="184" t="str">
        <f>IFERROR(VLOOKUP(D499,'Tabla 12'!$B$4:$E$6,3,FALSE)," ")</f>
        <v xml:space="preserve"> </v>
      </c>
      <c r="J499" s="185" t="str">
        <f>IFERROR(VLOOKUP(I499,'Tabla 12'!$D$4:$E$6,2,FALSE)," ")</f>
        <v xml:space="preserve"> </v>
      </c>
      <c r="K499" s="3"/>
      <c r="L499" s="3"/>
      <c r="M499" s="3"/>
      <c r="N499" s="3"/>
      <c r="O499" s="3"/>
      <c r="P499" s="3"/>
      <c r="Q499" s="2"/>
      <c r="R499" s="3"/>
      <c r="S499" s="3"/>
      <c r="T499" s="3"/>
      <c r="U499" s="3"/>
      <c r="V499" s="3"/>
      <c r="W499" s="3"/>
      <c r="X499" s="3"/>
      <c r="Y499" s="3"/>
      <c r="Z499" s="3"/>
      <c r="AA499" s="3"/>
    </row>
    <row r="500" spans="1:27" ht="36.75" customHeight="1" x14ac:dyDescent="0.35">
      <c r="A500" s="120" t="str">
        <f>'Matriz Nº2 Análisis'!A500</f>
        <v>55. 5</v>
      </c>
      <c r="B500" s="132" t="str">
        <f>IF(A500&lt;1,'Matriz Nº1 Identificación'!F500,'Matriz Nº2 Análisis'!B500)</f>
        <v/>
      </c>
      <c r="C500" s="132" t="str">
        <f>IFERROR(IF(A500&lt;1,'Matriz Nº1 Identificación'!B500,'Matriz Nº2 Análisis'!E500)," ")</f>
        <v/>
      </c>
      <c r="D500" s="132" t="str">
        <f>IF(A500&lt;1,'Matriz Nº1 Identificación'!B500,'Matriz Nº2 Análisis'!I500)</f>
        <v/>
      </c>
      <c r="E500" s="149"/>
      <c r="F500" s="150"/>
      <c r="G500" s="150"/>
      <c r="H500" s="150"/>
      <c r="I500" s="184" t="str">
        <f>IFERROR(VLOOKUP(D500,'Tabla 12'!$B$4:$E$6,3,FALSE)," ")</f>
        <v xml:space="preserve"> </v>
      </c>
      <c r="J500" s="185" t="str">
        <f>IFERROR(VLOOKUP(I500,'Tabla 12'!$D$4:$E$6,2,FALSE)," ")</f>
        <v xml:space="preserve"> </v>
      </c>
      <c r="K500" s="3"/>
      <c r="L500" s="3"/>
      <c r="M500" s="3"/>
      <c r="N500" s="3"/>
      <c r="O500" s="3"/>
      <c r="P500" s="3"/>
      <c r="Q500" s="2"/>
      <c r="R500" s="3"/>
      <c r="S500" s="3"/>
      <c r="T500" s="3"/>
      <c r="U500" s="3"/>
      <c r="V500" s="3"/>
      <c r="W500" s="3"/>
      <c r="X500" s="3"/>
      <c r="Y500" s="3"/>
      <c r="Z500" s="3"/>
      <c r="AA500" s="3"/>
    </row>
    <row r="501" spans="1:27" ht="36.75" customHeight="1" x14ac:dyDescent="0.35">
      <c r="A501" s="120" t="str">
        <f>'Matriz Nº2 Análisis'!A501</f>
        <v>55. 6</v>
      </c>
      <c r="B501" s="132" t="str">
        <f>IF(A501&lt;1,'Matriz Nº1 Identificación'!F501,'Matriz Nº2 Análisis'!B501)</f>
        <v/>
      </c>
      <c r="C501" s="132" t="str">
        <f>IFERROR(IF(A501&lt;1,'Matriz Nº1 Identificación'!B501,'Matriz Nº2 Análisis'!E501)," ")</f>
        <v/>
      </c>
      <c r="D501" s="132" t="str">
        <f>IF(A501&lt;1,'Matriz Nº1 Identificación'!B501,'Matriz Nº2 Análisis'!I501)</f>
        <v/>
      </c>
      <c r="E501" s="149"/>
      <c r="F501" s="150"/>
      <c r="G501" s="150"/>
      <c r="H501" s="150"/>
      <c r="I501" s="184" t="str">
        <f>IFERROR(VLOOKUP(D501,'Tabla 12'!$B$4:$E$6,3,FALSE)," ")</f>
        <v xml:space="preserve"> </v>
      </c>
      <c r="J501" s="185" t="str">
        <f>IFERROR(VLOOKUP(I501,'Tabla 12'!$D$4:$E$6,2,FALSE)," ")</f>
        <v xml:space="preserve"> </v>
      </c>
      <c r="K501" s="3"/>
      <c r="L501" s="3"/>
      <c r="M501" s="3"/>
      <c r="N501" s="3"/>
      <c r="O501" s="3"/>
      <c r="P501" s="3"/>
      <c r="Q501" s="2"/>
      <c r="R501" s="3"/>
      <c r="S501" s="3"/>
      <c r="T501" s="3"/>
      <c r="U501" s="3"/>
      <c r="V501" s="3"/>
      <c r="W501" s="3"/>
      <c r="X501" s="3"/>
      <c r="Y501" s="3"/>
      <c r="Z501" s="3"/>
      <c r="AA501" s="3"/>
    </row>
    <row r="502" spans="1:27" ht="36.75" customHeight="1" thickBot="1" x14ac:dyDescent="0.4">
      <c r="A502" s="120" t="str">
        <f>'Matriz Nº2 Análisis'!A502</f>
        <v>55. 7</v>
      </c>
      <c r="B502" s="132" t="str">
        <f>IF(A502&lt;1,'Matriz Nº1 Identificación'!F502,'Matriz Nº2 Análisis'!B502)</f>
        <v/>
      </c>
      <c r="C502" s="132" t="str">
        <f>IFERROR(IF(A502&lt;1,'Matriz Nº1 Identificación'!B502,'Matriz Nº2 Análisis'!E502)," ")</f>
        <v/>
      </c>
      <c r="D502" s="132" t="str">
        <f>IF(A502&lt;1,'Matriz Nº1 Identificación'!B502,'Matriz Nº2 Análisis'!I502)</f>
        <v/>
      </c>
      <c r="E502" s="149"/>
      <c r="F502" s="150"/>
      <c r="G502" s="150"/>
      <c r="H502" s="150"/>
      <c r="I502" s="184" t="str">
        <f>IFERROR(VLOOKUP(D502,'Tabla 12'!$B$4:$E$6,3,FALSE)," ")</f>
        <v xml:space="preserve"> </v>
      </c>
      <c r="J502" s="185" t="str">
        <f>IFERROR(VLOOKUP(I502,'Tabla 12'!$D$4:$E$6,2,FALSE)," ")</f>
        <v xml:space="preserve"> </v>
      </c>
      <c r="K502" s="3"/>
      <c r="N502" s="3"/>
      <c r="O502" s="3"/>
      <c r="P502" s="3"/>
      <c r="Q502" s="2"/>
      <c r="R502" s="3"/>
      <c r="S502" s="3"/>
      <c r="T502" s="3"/>
      <c r="U502" s="3"/>
      <c r="V502" s="3"/>
      <c r="W502" s="3"/>
      <c r="X502" s="3"/>
      <c r="Y502" s="3"/>
      <c r="Z502" s="3"/>
      <c r="AA502" s="3"/>
    </row>
    <row r="503" spans="1:27" ht="39.9" customHeight="1" thickBot="1" x14ac:dyDescent="0.4">
      <c r="A503" s="181" t="str">
        <f>'Matriz Nº1 Identificación'!A503</f>
        <v xml:space="preserve">Objetivo Estratégico: </v>
      </c>
      <c r="B503" s="477">
        <f>+'Matriz Nº1 Identificación'!B503:H503</f>
        <v>0</v>
      </c>
      <c r="C503" s="478"/>
      <c r="D503" s="478"/>
      <c r="E503" s="478"/>
      <c r="F503" s="478"/>
      <c r="G503" s="478"/>
      <c r="H503" s="478"/>
      <c r="I503" s="478"/>
      <c r="J503" s="478"/>
    </row>
    <row r="504" spans="1:27" ht="39.9" customHeight="1" x14ac:dyDescent="0.35">
      <c r="A504" s="182" t="str">
        <f>'Matriz Nº1 Identificación'!A504</f>
        <v>Objetivo táctico</v>
      </c>
      <c r="B504" s="297" t="str">
        <f>+'Matriz Nº1 Identificación'!B504:H504</f>
        <v xml:space="preserve">56. </v>
      </c>
      <c r="C504" s="298"/>
      <c r="D504" s="298"/>
      <c r="E504" s="298"/>
      <c r="F504" s="299"/>
      <c r="G504" s="299"/>
      <c r="H504" s="299"/>
      <c r="I504" s="299"/>
      <c r="J504" s="300"/>
      <c r="L504" s="3"/>
      <c r="M504" s="3"/>
    </row>
    <row r="505" spans="1:27" ht="36.75" customHeight="1" x14ac:dyDescent="0.35">
      <c r="A505" s="120" t="str">
        <f>'Matriz Nº2 Análisis'!A505</f>
        <v>56. 1</v>
      </c>
      <c r="B505" s="132" t="str">
        <f>IF(A505&lt;1,'Matriz Nº1 Identificación'!F505,'Matriz Nº2 Análisis'!B505)</f>
        <v/>
      </c>
      <c r="C505" s="132" t="str">
        <f>IFERROR(IF(A505&lt;1,'Matriz Nº1 Identificación'!B505,'Matriz Nº2 Análisis'!E505)," ")</f>
        <v/>
      </c>
      <c r="D505" s="132" t="str">
        <f>IF(A505&lt;1,'Matriz Nº1 Identificación'!B505,'Matriz Nº2 Análisis'!I505)</f>
        <v/>
      </c>
      <c r="E505" s="149"/>
      <c r="F505" s="150"/>
      <c r="G505" s="150"/>
      <c r="H505" s="150"/>
      <c r="I505" s="184" t="str">
        <f>IFERROR(VLOOKUP(D505,'Tabla 12'!$B$4:$E$6,3,FALSE)," ")</f>
        <v xml:space="preserve"> </v>
      </c>
      <c r="J505" s="185" t="str">
        <f>IFERROR(VLOOKUP(I505,'Tabla 12'!$D$4:$E$6,2,FALSE)," ")</f>
        <v xml:space="preserve"> </v>
      </c>
      <c r="K505" s="3"/>
      <c r="L505" s="3"/>
      <c r="M505" s="3"/>
      <c r="N505" s="3"/>
      <c r="O505" s="3"/>
      <c r="P505" s="3"/>
      <c r="Q505" s="2"/>
      <c r="R505" s="3"/>
      <c r="S505" s="3"/>
      <c r="T505" s="3"/>
      <c r="U505" s="3"/>
      <c r="V505" s="3"/>
      <c r="W505" s="3"/>
      <c r="X505" s="3"/>
      <c r="Y505" s="3"/>
      <c r="Z505" s="3"/>
      <c r="AA505" s="3"/>
    </row>
    <row r="506" spans="1:27" ht="36.75" customHeight="1" x14ac:dyDescent="0.35">
      <c r="A506" s="120" t="str">
        <f>'Matriz Nº2 Análisis'!A506</f>
        <v>56. 2</v>
      </c>
      <c r="B506" s="132" t="str">
        <f>IF(A506&lt;1,'Matriz Nº1 Identificación'!F506,'Matriz Nº2 Análisis'!B506)</f>
        <v/>
      </c>
      <c r="C506" s="132" t="str">
        <f>IFERROR(IF(A506&lt;1,'Matriz Nº1 Identificación'!B506,'Matriz Nº2 Análisis'!E506)," ")</f>
        <v/>
      </c>
      <c r="D506" s="132" t="str">
        <f>IF(A506&lt;1,'Matriz Nº1 Identificación'!B506,'Matriz Nº2 Análisis'!I506)</f>
        <v/>
      </c>
      <c r="E506" s="149"/>
      <c r="F506" s="150"/>
      <c r="G506" s="150"/>
      <c r="H506" s="150"/>
      <c r="I506" s="184" t="str">
        <f>IFERROR(VLOOKUP(D506,'Tabla 12'!$B$4:$E$6,3,FALSE)," ")</f>
        <v xml:space="preserve"> </v>
      </c>
      <c r="J506" s="185" t="str">
        <f>IFERROR(VLOOKUP(I506,'Tabla 12'!$D$4:$E$6,2,FALSE)," ")</f>
        <v xml:space="preserve"> </v>
      </c>
      <c r="K506" s="3"/>
      <c r="L506" s="3"/>
      <c r="M506" s="3"/>
      <c r="N506" s="3"/>
      <c r="O506" s="3"/>
      <c r="P506" s="3"/>
      <c r="Q506" s="2"/>
      <c r="R506" s="3"/>
      <c r="S506" s="3"/>
      <c r="T506" s="3"/>
      <c r="U506" s="3"/>
      <c r="V506" s="3"/>
      <c r="W506" s="3"/>
      <c r="X506" s="3"/>
      <c r="Y506" s="3"/>
      <c r="Z506" s="3"/>
      <c r="AA506" s="3"/>
    </row>
    <row r="507" spans="1:27" ht="36.75" customHeight="1" x14ac:dyDescent="0.35">
      <c r="A507" s="120" t="str">
        <f>'Matriz Nº2 Análisis'!A507</f>
        <v>56. 3</v>
      </c>
      <c r="B507" s="132" t="str">
        <f>IF(A507&lt;1,'Matriz Nº1 Identificación'!F507,'Matriz Nº2 Análisis'!B507)</f>
        <v/>
      </c>
      <c r="C507" s="132" t="str">
        <f>IFERROR(IF(A507&lt;1,'Matriz Nº1 Identificación'!B507,'Matriz Nº2 Análisis'!E507)," ")</f>
        <v/>
      </c>
      <c r="D507" s="132" t="str">
        <f>IF(A507&lt;1,'Matriz Nº1 Identificación'!B507,'Matriz Nº2 Análisis'!I507)</f>
        <v/>
      </c>
      <c r="E507" s="149"/>
      <c r="F507" s="150"/>
      <c r="G507" s="150"/>
      <c r="H507" s="150"/>
      <c r="I507" s="184" t="str">
        <f>IFERROR(VLOOKUP(D507,'Tabla 12'!$B$4:$E$6,3,FALSE)," ")</f>
        <v xml:space="preserve"> </v>
      </c>
      <c r="J507" s="185" t="str">
        <f>IFERROR(VLOOKUP(I507,'Tabla 12'!$D$4:$E$6,2,FALSE)," ")</f>
        <v xml:space="preserve"> </v>
      </c>
      <c r="K507" s="3"/>
      <c r="L507" s="3"/>
      <c r="M507" s="3"/>
      <c r="N507" s="3"/>
      <c r="O507" s="3"/>
      <c r="P507" s="3"/>
      <c r="Q507" s="2"/>
      <c r="R507" s="3"/>
      <c r="S507" s="3"/>
      <c r="T507" s="3"/>
      <c r="U507" s="3"/>
      <c r="V507" s="3"/>
      <c r="W507" s="3"/>
      <c r="X507" s="3"/>
      <c r="Y507" s="3"/>
      <c r="Z507" s="3"/>
      <c r="AA507" s="3"/>
    </row>
    <row r="508" spans="1:27" ht="36.75" customHeight="1" x14ac:dyDescent="0.35">
      <c r="A508" s="120" t="str">
        <f>'Matriz Nº2 Análisis'!A508</f>
        <v>56. 4</v>
      </c>
      <c r="B508" s="132" t="str">
        <f>IF(A508&lt;1,'Matriz Nº1 Identificación'!F508,'Matriz Nº2 Análisis'!B508)</f>
        <v/>
      </c>
      <c r="C508" s="132" t="str">
        <f>IFERROR(IF(A508&lt;1,'Matriz Nº1 Identificación'!B508,'Matriz Nº2 Análisis'!E508)," ")</f>
        <v/>
      </c>
      <c r="D508" s="132" t="str">
        <f>IF(A508&lt;1,'Matriz Nº1 Identificación'!B508,'Matriz Nº2 Análisis'!I508)</f>
        <v/>
      </c>
      <c r="E508" s="149"/>
      <c r="F508" s="150"/>
      <c r="G508" s="150"/>
      <c r="H508" s="150"/>
      <c r="I508" s="184" t="str">
        <f>IFERROR(VLOOKUP(D508,'Tabla 12'!$B$4:$E$6,3,FALSE)," ")</f>
        <v xml:space="preserve"> </v>
      </c>
      <c r="J508" s="185" t="str">
        <f>IFERROR(VLOOKUP(I508,'Tabla 12'!$D$4:$E$6,2,FALSE)," ")</f>
        <v xml:space="preserve"> </v>
      </c>
      <c r="K508" s="3"/>
      <c r="L508" s="3"/>
      <c r="M508" s="3"/>
      <c r="N508" s="3"/>
      <c r="O508" s="3"/>
      <c r="P508" s="3"/>
      <c r="Q508" s="2"/>
      <c r="R508" s="3"/>
      <c r="S508" s="3"/>
      <c r="T508" s="3"/>
      <c r="U508" s="3"/>
      <c r="V508" s="3"/>
      <c r="W508" s="3"/>
      <c r="X508" s="3"/>
      <c r="Y508" s="3"/>
      <c r="Z508" s="3"/>
      <c r="AA508" s="3"/>
    </row>
    <row r="509" spans="1:27" ht="36.75" customHeight="1" x14ac:dyDescent="0.35">
      <c r="A509" s="120" t="str">
        <f>'Matriz Nº2 Análisis'!A509</f>
        <v>56. 5</v>
      </c>
      <c r="B509" s="132" t="str">
        <f>IF(A509&lt;1,'Matriz Nº1 Identificación'!F509,'Matriz Nº2 Análisis'!B509)</f>
        <v/>
      </c>
      <c r="C509" s="132" t="str">
        <f>IFERROR(IF(A509&lt;1,'Matriz Nº1 Identificación'!B509,'Matriz Nº2 Análisis'!E509)," ")</f>
        <v/>
      </c>
      <c r="D509" s="132" t="str">
        <f>IF(A509&lt;1,'Matriz Nº1 Identificación'!B509,'Matriz Nº2 Análisis'!I509)</f>
        <v/>
      </c>
      <c r="E509" s="149"/>
      <c r="F509" s="150"/>
      <c r="G509" s="150"/>
      <c r="H509" s="150"/>
      <c r="I509" s="184" t="str">
        <f>IFERROR(VLOOKUP(D509,'Tabla 12'!$B$4:$E$6,3,FALSE)," ")</f>
        <v xml:space="preserve"> </v>
      </c>
      <c r="J509" s="185" t="str">
        <f>IFERROR(VLOOKUP(I509,'Tabla 12'!$D$4:$E$6,2,FALSE)," ")</f>
        <v xml:space="preserve"> </v>
      </c>
      <c r="K509" s="3"/>
      <c r="L509" s="3"/>
      <c r="M509" s="3"/>
      <c r="N509" s="3"/>
      <c r="O509" s="3"/>
      <c r="P509" s="3"/>
      <c r="Q509" s="2"/>
      <c r="R509" s="3"/>
      <c r="S509" s="3"/>
      <c r="T509" s="3"/>
      <c r="U509" s="3"/>
      <c r="V509" s="3"/>
      <c r="W509" s="3"/>
      <c r="X509" s="3"/>
      <c r="Y509" s="3"/>
      <c r="Z509" s="3"/>
      <c r="AA509" s="3"/>
    </row>
    <row r="510" spans="1:27" ht="36.75" customHeight="1" x14ac:dyDescent="0.35">
      <c r="A510" s="120" t="str">
        <f>'Matriz Nº2 Análisis'!A510</f>
        <v>56. 6</v>
      </c>
      <c r="B510" s="132" t="str">
        <f>IF(A510&lt;1,'Matriz Nº1 Identificación'!F510,'Matriz Nº2 Análisis'!B510)</f>
        <v/>
      </c>
      <c r="C510" s="132" t="str">
        <f>IFERROR(IF(A510&lt;1,'Matriz Nº1 Identificación'!B510,'Matriz Nº2 Análisis'!E510)," ")</f>
        <v/>
      </c>
      <c r="D510" s="132" t="str">
        <f>IF(A510&lt;1,'Matriz Nº1 Identificación'!B510,'Matriz Nº2 Análisis'!I510)</f>
        <v/>
      </c>
      <c r="E510" s="149"/>
      <c r="F510" s="150"/>
      <c r="G510" s="150"/>
      <c r="H510" s="150"/>
      <c r="I510" s="184" t="str">
        <f>IFERROR(VLOOKUP(D510,'Tabla 12'!$B$4:$E$6,3,FALSE)," ")</f>
        <v xml:space="preserve"> </v>
      </c>
      <c r="J510" s="185" t="str">
        <f>IFERROR(VLOOKUP(I510,'Tabla 12'!$D$4:$E$6,2,FALSE)," ")</f>
        <v xml:space="preserve"> </v>
      </c>
      <c r="K510" s="3"/>
      <c r="L510" s="3"/>
      <c r="M510" s="3"/>
      <c r="N510" s="3"/>
      <c r="O510" s="3"/>
      <c r="P510" s="3"/>
      <c r="Q510" s="2"/>
      <c r="R510" s="3"/>
      <c r="S510" s="3"/>
      <c r="T510" s="3"/>
      <c r="U510" s="3"/>
      <c r="V510" s="3"/>
      <c r="W510" s="3"/>
      <c r="X510" s="3"/>
      <c r="Y510" s="3"/>
      <c r="Z510" s="3"/>
      <c r="AA510" s="3"/>
    </row>
    <row r="511" spans="1:27" ht="36.75" customHeight="1" thickBot="1" x14ac:dyDescent="0.4">
      <c r="A511" s="120" t="str">
        <f>'Matriz Nº2 Análisis'!A511</f>
        <v>56. 7</v>
      </c>
      <c r="B511" s="132" t="str">
        <f>IF(A511&lt;1,'Matriz Nº1 Identificación'!F511,'Matriz Nº2 Análisis'!B511)</f>
        <v/>
      </c>
      <c r="C511" s="132" t="str">
        <f>IFERROR(IF(A511&lt;1,'Matriz Nº1 Identificación'!B511,'Matriz Nº2 Análisis'!E511)," ")</f>
        <v/>
      </c>
      <c r="D511" s="132" t="str">
        <f>IF(A511&lt;1,'Matriz Nº1 Identificación'!B511,'Matriz Nº2 Análisis'!I511)</f>
        <v/>
      </c>
      <c r="E511" s="149"/>
      <c r="F511" s="150"/>
      <c r="G511" s="150"/>
      <c r="H511" s="150"/>
      <c r="I511" s="184" t="str">
        <f>IFERROR(VLOOKUP(D511,'Tabla 12'!$B$4:$E$6,3,FALSE)," ")</f>
        <v xml:space="preserve"> </v>
      </c>
      <c r="J511" s="185" t="str">
        <f>IFERROR(VLOOKUP(I511,'Tabla 12'!$D$4:$E$6,2,FALSE)," ")</f>
        <v xml:space="preserve"> </v>
      </c>
      <c r="K511" s="3"/>
      <c r="N511" s="3"/>
      <c r="O511" s="3"/>
      <c r="P511" s="3"/>
      <c r="Q511" s="2"/>
      <c r="R511" s="3"/>
      <c r="S511" s="3"/>
      <c r="T511" s="3"/>
      <c r="U511" s="3"/>
      <c r="V511" s="3"/>
      <c r="W511" s="3"/>
      <c r="X511" s="3"/>
      <c r="Y511" s="3"/>
      <c r="Z511" s="3"/>
      <c r="AA511" s="3"/>
    </row>
    <row r="512" spans="1:27" ht="39.9" customHeight="1" thickBot="1" x14ac:dyDescent="0.4">
      <c r="A512" s="181" t="str">
        <f>'Matriz Nº1 Identificación'!A512</f>
        <v xml:space="preserve">Objetivo Estratégico: </v>
      </c>
      <c r="B512" s="477">
        <f>+'Matriz Nº1 Identificación'!B512:H512</f>
        <v>0</v>
      </c>
      <c r="C512" s="478"/>
      <c r="D512" s="478"/>
      <c r="E512" s="478"/>
      <c r="F512" s="478"/>
      <c r="G512" s="478"/>
      <c r="H512" s="478"/>
      <c r="I512" s="478"/>
      <c r="J512" s="478"/>
    </row>
    <row r="513" spans="1:27" ht="39.9" customHeight="1" x14ac:dyDescent="0.35">
      <c r="A513" s="182" t="str">
        <f>'Matriz Nº1 Identificación'!A513</f>
        <v>Objetivo táctico</v>
      </c>
      <c r="B513" s="297" t="str">
        <f>+'Matriz Nº1 Identificación'!B513:H513</f>
        <v xml:space="preserve">57. </v>
      </c>
      <c r="C513" s="298"/>
      <c r="D513" s="298"/>
      <c r="E513" s="298"/>
      <c r="F513" s="299"/>
      <c r="G513" s="299"/>
      <c r="H513" s="299"/>
      <c r="I513" s="299"/>
      <c r="J513" s="300"/>
      <c r="L513" s="3"/>
      <c r="M513" s="3"/>
    </row>
    <row r="514" spans="1:27" ht="36.75" customHeight="1" x14ac:dyDescent="0.35">
      <c r="A514" s="120" t="str">
        <f>'Matriz Nº2 Análisis'!A514</f>
        <v>57. 1</v>
      </c>
      <c r="B514" s="132" t="str">
        <f>IF(A514&lt;1,'Matriz Nº1 Identificación'!F514,'Matriz Nº2 Análisis'!B514)</f>
        <v/>
      </c>
      <c r="C514" s="132" t="str">
        <f>IFERROR(IF(A514&lt;1,'Matriz Nº1 Identificación'!B514,'Matriz Nº2 Análisis'!E514)," ")</f>
        <v/>
      </c>
      <c r="D514" s="132" t="str">
        <f>IF(A514&lt;1,'Matriz Nº1 Identificación'!B514,'Matriz Nº2 Análisis'!I514)</f>
        <v/>
      </c>
      <c r="E514" s="149"/>
      <c r="F514" s="150"/>
      <c r="G514" s="150"/>
      <c r="H514" s="150"/>
      <c r="I514" s="184" t="str">
        <f>IFERROR(VLOOKUP(D514,'Tabla 12'!$B$4:$E$6,3,FALSE)," ")</f>
        <v xml:space="preserve"> </v>
      </c>
      <c r="J514" s="185" t="str">
        <f>IFERROR(VLOOKUP(I514,'Tabla 12'!$D$4:$E$6,2,FALSE)," ")</f>
        <v xml:space="preserve"> </v>
      </c>
      <c r="K514" s="3"/>
      <c r="L514" s="3"/>
      <c r="M514" s="3"/>
      <c r="N514" s="3"/>
      <c r="O514" s="3"/>
      <c r="P514" s="3"/>
      <c r="Q514" s="2"/>
      <c r="R514" s="3"/>
      <c r="S514" s="3"/>
      <c r="T514" s="3"/>
      <c r="U514" s="3"/>
      <c r="V514" s="3"/>
      <c r="W514" s="3"/>
      <c r="X514" s="3"/>
      <c r="Y514" s="3"/>
      <c r="Z514" s="3"/>
      <c r="AA514" s="3"/>
    </row>
    <row r="515" spans="1:27" ht="36.75" customHeight="1" x14ac:dyDescent="0.35">
      <c r="A515" s="120" t="str">
        <f>'Matriz Nº2 Análisis'!A515</f>
        <v>57. 2</v>
      </c>
      <c r="B515" s="132" t="str">
        <f>IF(A515&lt;1,'Matriz Nº1 Identificación'!F515,'Matriz Nº2 Análisis'!B515)</f>
        <v/>
      </c>
      <c r="C515" s="132" t="str">
        <f>IFERROR(IF(A515&lt;1,'Matriz Nº1 Identificación'!B515,'Matriz Nº2 Análisis'!E515)," ")</f>
        <v/>
      </c>
      <c r="D515" s="132" t="str">
        <f>IF(A515&lt;1,'Matriz Nº1 Identificación'!B515,'Matriz Nº2 Análisis'!I515)</f>
        <v/>
      </c>
      <c r="E515" s="149"/>
      <c r="F515" s="150"/>
      <c r="G515" s="150"/>
      <c r="H515" s="150"/>
      <c r="I515" s="184" t="str">
        <f>IFERROR(VLOOKUP(D515,'Tabla 12'!$B$4:$E$6,3,FALSE)," ")</f>
        <v xml:space="preserve"> </v>
      </c>
      <c r="J515" s="185" t="str">
        <f>IFERROR(VLOOKUP(I515,'Tabla 12'!$D$4:$E$6,2,FALSE)," ")</f>
        <v xml:space="preserve"> </v>
      </c>
      <c r="K515" s="3"/>
      <c r="L515" s="3"/>
      <c r="M515" s="3"/>
      <c r="N515" s="3"/>
      <c r="O515" s="3"/>
      <c r="P515" s="3"/>
      <c r="Q515" s="2"/>
      <c r="R515" s="3"/>
      <c r="S515" s="3"/>
      <c r="T515" s="3"/>
      <c r="U515" s="3"/>
      <c r="V515" s="3"/>
      <c r="W515" s="3"/>
      <c r="X515" s="3"/>
      <c r="Y515" s="3"/>
      <c r="Z515" s="3"/>
      <c r="AA515" s="3"/>
    </row>
    <row r="516" spans="1:27" ht="36.75" customHeight="1" x14ac:dyDescent="0.35">
      <c r="A516" s="120" t="str">
        <f>'Matriz Nº2 Análisis'!A516</f>
        <v>57. 3</v>
      </c>
      <c r="B516" s="132" t="str">
        <f>IF(A516&lt;1,'Matriz Nº1 Identificación'!F516,'Matriz Nº2 Análisis'!B516)</f>
        <v/>
      </c>
      <c r="C516" s="132" t="str">
        <f>IFERROR(IF(A516&lt;1,'Matriz Nº1 Identificación'!B516,'Matriz Nº2 Análisis'!E516)," ")</f>
        <v/>
      </c>
      <c r="D516" s="132" t="str">
        <f>IF(A516&lt;1,'Matriz Nº1 Identificación'!B516,'Matriz Nº2 Análisis'!I516)</f>
        <v/>
      </c>
      <c r="E516" s="149"/>
      <c r="F516" s="150"/>
      <c r="G516" s="150"/>
      <c r="H516" s="150"/>
      <c r="I516" s="184" t="str">
        <f>IFERROR(VLOOKUP(D516,'Tabla 12'!$B$4:$E$6,3,FALSE)," ")</f>
        <v xml:space="preserve"> </v>
      </c>
      <c r="J516" s="185" t="str">
        <f>IFERROR(VLOOKUP(I516,'Tabla 12'!$D$4:$E$6,2,FALSE)," ")</f>
        <v xml:space="preserve"> </v>
      </c>
      <c r="K516" s="3"/>
      <c r="L516" s="3"/>
      <c r="M516" s="3"/>
      <c r="N516" s="3"/>
      <c r="O516" s="3"/>
      <c r="P516" s="3"/>
      <c r="Q516" s="2"/>
      <c r="R516" s="3"/>
      <c r="S516" s="3"/>
      <c r="T516" s="3"/>
      <c r="U516" s="3"/>
      <c r="V516" s="3"/>
      <c r="W516" s="3"/>
      <c r="X516" s="3"/>
      <c r="Y516" s="3"/>
      <c r="Z516" s="3"/>
      <c r="AA516" s="3"/>
    </row>
    <row r="517" spans="1:27" ht="36.75" customHeight="1" x14ac:dyDescent="0.35">
      <c r="A517" s="120" t="str">
        <f>'Matriz Nº2 Análisis'!A517</f>
        <v>57. 4</v>
      </c>
      <c r="B517" s="132" t="str">
        <f>IF(A517&lt;1,'Matriz Nº1 Identificación'!F517,'Matriz Nº2 Análisis'!B517)</f>
        <v/>
      </c>
      <c r="C517" s="132" t="str">
        <f>IFERROR(IF(A517&lt;1,'Matriz Nº1 Identificación'!B517,'Matriz Nº2 Análisis'!E517)," ")</f>
        <v/>
      </c>
      <c r="D517" s="132" t="str">
        <f>IF(A517&lt;1,'Matriz Nº1 Identificación'!B517,'Matriz Nº2 Análisis'!I517)</f>
        <v/>
      </c>
      <c r="E517" s="149"/>
      <c r="F517" s="150"/>
      <c r="G517" s="150"/>
      <c r="H517" s="150"/>
      <c r="I517" s="184" t="str">
        <f>IFERROR(VLOOKUP(D517,'Tabla 12'!$B$4:$E$6,3,FALSE)," ")</f>
        <v xml:space="preserve"> </v>
      </c>
      <c r="J517" s="185" t="str">
        <f>IFERROR(VLOOKUP(I517,'Tabla 12'!$D$4:$E$6,2,FALSE)," ")</f>
        <v xml:space="preserve"> </v>
      </c>
      <c r="K517" s="3"/>
      <c r="L517" s="3"/>
      <c r="M517" s="3"/>
      <c r="N517" s="3"/>
      <c r="O517" s="3"/>
      <c r="P517" s="3"/>
      <c r="Q517" s="2"/>
      <c r="R517" s="3"/>
      <c r="S517" s="3"/>
      <c r="T517" s="3"/>
      <c r="U517" s="3"/>
      <c r="V517" s="3"/>
      <c r="W517" s="3"/>
      <c r="X517" s="3"/>
      <c r="Y517" s="3"/>
      <c r="Z517" s="3"/>
      <c r="AA517" s="3"/>
    </row>
    <row r="518" spans="1:27" ht="36.75" customHeight="1" x14ac:dyDescent="0.35">
      <c r="A518" s="120" t="str">
        <f>'Matriz Nº2 Análisis'!A518</f>
        <v>57. 5</v>
      </c>
      <c r="B518" s="132" t="str">
        <f>IF(A518&lt;1,'Matriz Nº1 Identificación'!F518,'Matriz Nº2 Análisis'!B518)</f>
        <v/>
      </c>
      <c r="C518" s="132" t="str">
        <f>IFERROR(IF(A518&lt;1,'Matriz Nº1 Identificación'!B518,'Matriz Nº2 Análisis'!E518)," ")</f>
        <v/>
      </c>
      <c r="D518" s="132" t="str">
        <f>IF(A518&lt;1,'Matriz Nº1 Identificación'!B518,'Matriz Nº2 Análisis'!I518)</f>
        <v/>
      </c>
      <c r="E518" s="149"/>
      <c r="F518" s="150"/>
      <c r="G518" s="150"/>
      <c r="H518" s="150"/>
      <c r="I518" s="184" t="str">
        <f>IFERROR(VLOOKUP(D518,'Tabla 12'!$B$4:$E$6,3,FALSE)," ")</f>
        <v xml:space="preserve"> </v>
      </c>
      <c r="J518" s="185" t="str">
        <f>IFERROR(VLOOKUP(I518,'Tabla 12'!$D$4:$E$6,2,FALSE)," ")</f>
        <v xml:space="preserve"> </v>
      </c>
      <c r="K518" s="3"/>
      <c r="L518" s="3"/>
      <c r="M518" s="3"/>
      <c r="N518" s="3"/>
      <c r="O518" s="3"/>
      <c r="P518" s="3"/>
      <c r="Q518" s="2"/>
      <c r="R518" s="3"/>
      <c r="S518" s="3"/>
      <c r="T518" s="3"/>
      <c r="U518" s="3"/>
      <c r="V518" s="3"/>
      <c r="W518" s="3"/>
      <c r="X518" s="3"/>
      <c r="Y518" s="3"/>
      <c r="Z518" s="3"/>
      <c r="AA518" s="3"/>
    </row>
    <row r="519" spans="1:27" ht="36.75" customHeight="1" x14ac:dyDescent="0.35">
      <c r="A519" s="120" t="str">
        <f>'Matriz Nº2 Análisis'!A519</f>
        <v>57. 6</v>
      </c>
      <c r="B519" s="132" t="str">
        <f>IF(A519&lt;1,'Matriz Nº1 Identificación'!F519,'Matriz Nº2 Análisis'!B519)</f>
        <v/>
      </c>
      <c r="C519" s="132" t="str">
        <f>IFERROR(IF(A519&lt;1,'Matriz Nº1 Identificación'!B519,'Matriz Nº2 Análisis'!E519)," ")</f>
        <v/>
      </c>
      <c r="D519" s="132" t="str">
        <f>IF(A519&lt;1,'Matriz Nº1 Identificación'!B519,'Matriz Nº2 Análisis'!I519)</f>
        <v/>
      </c>
      <c r="E519" s="149"/>
      <c r="F519" s="150"/>
      <c r="G519" s="150"/>
      <c r="H519" s="150"/>
      <c r="I519" s="184" t="str">
        <f>IFERROR(VLOOKUP(D519,'Tabla 12'!$B$4:$E$6,3,FALSE)," ")</f>
        <v xml:space="preserve"> </v>
      </c>
      <c r="J519" s="185" t="str">
        <f>IFERROR(VLOOKUP(I519,'Tabla 12'!$D$4:$E$6,2,FALSE)," ")</f>
        <v xml:space="preserve"> </v>
      </c>
      <c r="K519" s="3"/>
      <c r="L519" s="3"/>
      <c r="M519" s="3"/>
      <c r="N519" s="3"/>
      <c r="O519" s="3"/>
      <c r="P519" s="3"/>
      <c r="Q519" s="2"/>
      <c r="R519" s="3"/>
      <c r="S519" s="3"/>
      <c r="T519" s="3"/>
      <c r="U519" s="3"/>
      <c r="V519" s="3"/>
      <c r="W519" s="3"/>
      <c r="X519" s="3"/>
      <c r="Y519" s="3"/>
      <c r="Z519" s="3"/>
      <c r="AA519" s="3"/>
    </row>
    <row r="520" spans="1:27" ht="36.75" customHeight="1" thickBot="1" x14ac:dyDescent="0.4">
      <c r="A520" s="120" t="str">
        <f>'Matriz Nº2 Análisis'!A520</f>
        <v>57. 7</v>
      </c>
      <c r="B520" s="132" t="str">
        <f>IF(A520&lt;1,'Matriz Nº1 Identificación'!F520,'Matriz Nº2 Análisis'!B520)</f>
        <v/>
      </c>
      <c r="C520" s="132" t="str">
        <f>IFERROR(IF(A520&lt;1,'Matriz Nº1 Identificación'!B520,'Matriz Nº2 Análisis'!E520)," ")</f>
        <v/>
      </c>
      <c r="D520" s="132" t="str">
        <f>IF(A520&lt;1,'Matriz Nº1 Identificación'!B520,'Matriz Nº2 Análisis'!I520)</f>
        <v/>
      </c>
      <c r="E520" s="149"/>
      <c r="F520" s="150"/>
      <c r="G520" s="150"/>
      <c r="H520" s="150"/>
      <c r="I520" s="184" t="str">
        <f>IFERROR(VLOOKUP(D520,'Tabla 12'!$B$4:$E$6,3,FALSE)," ")</f>
        <v xml:space="preserve"> </v>
      </c>
      <c r="J520" s="185" t="str">
        <f>IFERROR(VLOOKUP(I520,'Tabla 12'!$D$4:$E$6,2,FALSE)," ")</f>
        <v xml:space="preserve"> </v>
      </c>
      <c r="K520" s="3"/>
      <c r="N520" s="3"/>
      <c r="O520" s="3"/>
      <c r="P520" s="3"/>
      <c r="Q520" s="2"/>
      <c r="R520" s="3"/>
      <c r="S520" s="3"/>
      <c r="T520" s="3"/>
      <c r="U520" s="3"/>
      <c r="V520" s="3"/>
      <c r="W520" s="3"/>
      <c r="X520" s="3"/>
      <c r="Y520" s="3"/>
      <c r="Z520" s="3"/>
      <c r="AA520" s="3"/>
    </row>
    <row r="521" spans="1:27" ht="39.9" customHeight="1" thickBot="1" x14ac:dyDescent="0.4">
      <c r="A521" s="181" t="str">
        <f>'Matriz Nº1 Identificación'!A521</f>
        <v xml:space="preserve">Objetivo Estratégico: </v>
      </c>
      <c r="B521" s="477">
        <f>+'Matriz Nº1 Identificación'!B521:H521</f>
        <v>0</v>
      </c>
      <c r="C521" s="478"/>
      <c r="D521" s="478"/>
      <c r="E521" s="478"/>
      <c r="F521" s="478"/>
      <c r="G521" s="478"/>
      <c r="H521" s="478"/>
      <c r="I521" s="478"/>
      <c r="J521" s="478"/>
    </row>
    <row r="522" spans="1:27" ht="39.9" customHeight="1" x14ac:dyDescent="0.35">
      <c r="A522" s="182" t="str">
        <f>'Matriz Nº1 Identificación'!A522</f>
        <v>Objetivo táctico</v>
      </c>
      <c r="B522" s="297" t="str">
        <f>+'Matriz Nº1 Identificación'!B522:H522</f>
        <v xml:space="preserve">58. </v>
      </c>
      <c r="C522" s="298"/>
      <c r="D522" s="298"/>
      <c r="E522" s="298"/>
      <c r="F522" s="299"/>
      <c r="G522" s="299"/>
      <c r="H522" s="299"/>
      <c r="I522" s="299"/>
      <c r="J522" s="300"/>
      <c r="L522" s="3"/>
      <c r="M522" s="3"/>
    </row>
    <row r="523" spans="1:27" ht="36.75" customHeight="1" x14ac:dyDescent="0.35">
      <c r="A523" s="120" t="str">
        <f>'Matriz Nº2 Análisis'!A523</f>
        <v>58. 1</v>
      </c>
      <c r="B523" s="132" t="str">
        <f>IF(A523&lt;1,'Matriz Nº1 Identificación'!F523,'Matriz Nº2 Análisis'!B523)</f>
        <v/>
      </c>
      <c r="C523" s="132" t="str">
        <f>IFERROR(IF(A523&lt;1,'Matriz Nº1 Identificación'!B523,'Matriz Nº2 Análisis'!E523)," ")</f>
        <v/>
      </c>
      <c r="D523" s="132" t="str">
        <f>IF(A523&lt;1,'Matriz Nº1 Identificación'!B523,'Matriz Nº2 Análisis'!I523)</f>
        <v/>
      </c>
      <c r="E523" s="149"/>
      <c r="F523" s="150"/>
      <c r="G523" s="150"/>
      <c r="H523" s="150"/>
      <c r="I523" s="184" t="str">
        <f>IFERROR(VLOOKUP(D523,'Tabla 12'!$B$4:$E$6,3,FALSE)," ")</f>
        <v xml:space="preserve"> </v>
      </c>
      <c r="J523" s="185" t="str">
        <f>IFERROR(VLOOKUP(I523,'Tabla 12'!$D$4:$E$6,2,FALSE)," ")</f>
        <v xml:space="preserve"> </v>
      </c>
      <c r="K523" s="3"/>
      <c r="L523" s="3"/>
      <c r="M523" s="3"/>
      <c r="N523" s="3"/>
      <c r="O523" s="3"/>
      <c r="P523" s="3"/>
      <c r="Q523" s="2"/>
      <c r="R523" s="3"/>
      <c r="S523" s="3"/>
      <c r="T523" s="3"/>
      <c r="U523" s="3"/>
      <c r="V523" s="3"/>
      <c r="W523" s="3"/>
      <c r="X523" s="3"/>
      <c r="Y523" s="3"/>
      <c r="Z523" s="3"/>
      <c r="AA523" s="3"/>
    </row>
    <row r="524" spans="1:27" ht="36.75" customHeight="1" x14ac:dyDescent="0.35">
      <c r="A524" s="120" t="str">
        <f>'Matriz Nº2 Análisis'!A524</f>
        <v>58. 2</v>
      </c>
      <c r="B524" s="132" t="str">
        <f>IF(A524&lt;1,'Matriz Nº1 Identificación'!F524,'Matriz Nº2 Análisis'!B524)</f>
        <v/>
      </c>
      <c r="C524" s="132" t="str">
        <f>IFERROR(IF(A524&lt;1,'Matriz Nº1 Identificación'!B524,'Matriz Nº2 Análisis'!E524)," ")</f>
        <v/>
      </c>
      <c r="D524" s="132" t="str">
        <f>IF(A524&lt;1,'Matriz Nº1 Identificación'!B524,'Matriz Nº2 Análisis'!I524)</f>
        <v/>
      </c>
      <c r="E524" s="149"/>
      <c r="F524" s="150"/>
      <c r="G524" s="150"/>
      <c r="H524" s="150"/>
      <c r="I524" s="184" t="str">
        <f>IFERROR(VLOOKUP(D524,'Tabla 12'!$B$4:$E$6,3,FALSE)," ")</f>
        <v xml:space="preserve"> </v>
      </c>
      <c r="J524" s="185" t="str">
        <f>IFERROR(VLOOKUP(I524,'Tabla 12'!$D$4:$E$6,2,FALSE)," ")</f>
        <v xml:space="preserve"> </v>
      </c>
      <c r="K524" s="3"/>
      <c r="L524" s="3"/>
      <c r="M524" s="3"/>
      <c r="N524" s="3"/>
      <c r="O524" s="3"/>
      <c r="P524" s="3"/>
      <c r="Q524" s="2"/>
      <c r="R524" s="3"/>
      <c r="S524" s="3"/>
      <c r="T524" s="3"/>
      <c r="U524" s="3"/>
      <c r="V524" s="3"/>
      <c r="W524" s="3"/>
      <c r="X524" s="3"/>
      <c r="Y524" s="3"/>
      <c r="Z524" s="3"/>
      <c r="AA524" s="3"/>
    </row>
    <row r="525" spans="1:27" ht="36.75" customHeight="1" x14ac:dyDescent="0.35">
      <c r="A525" s="120" t="str">
        <f>'Matriz Nº2 Análisis'!A525</f>
        <v>58. 3</v>
      </c>
      <c r="B525" s="132" t="str">
        <f>IF(A525&lt;1,'Matriz Nº1 Identificación'!F525,'Matriz Nº2 Análisis'!B525)</f>
        <v/>
      </c>
      <c r="C525" s="132" t="str">
        <f>IFERROR(IF(A525&lt;1,'Matriz Nº1 Identificación'!B525,'Matriz Nº2 Análisis'!E525)," ")</f>
        <v/>
      </c>
      <c r="D525" s="132" t="str">
        <f>IF(A525&lt;1,'Matriz Nº1 Identificación'!B525,'Matriz Nº2 Análisis'!I525)</f>
        <v/>
      </c>
      <c r="E525" s="149"/>
      <c r="F525" s="150"/>
      <c r="G525" s="150"/>
      <c r="H525" s="150"/>
      <c r="I525" s="184" t="str">
        <f>IFERROR(VLOOKUP(D525,'Tabla 12'!$B$4:$E$6,3,FALSE)," ")</f>
        <v xml:space="preserve"> </v>
      </c>
      <c r="J525" s="185" t="str">
        <f>IFERROR(VLOOKUP(I525,'Tabla 12'!$D$4:$E$6,2,FALSE)," ")</f>
        <v xml:space="preserve"> </v>
      </c>
      <c r="K525" s="3"/>
      <c r="L525" s="3"/>
      <c r="M525" s="3"/>
      <c r="N525" s="3"/>
      <c r="O525" s="3"/>
      <c r="P525" s="3"/>
      <c r="Q525" s="2"/>
      <c r="R525" s="3"/>
      <c r="S525" s="3"/>
      <c r="T525" s="3"/>
      <c r="U525" s="3"/>
      <c r="V525" s="3"/>
      <c r="W525" s="3"/>
      <c r="X525" s="3"/>
      <c r="Y525" s="3"/>
      <c r="Z525" s="3"/>
      <c r="AA525" s="3"/>
    </row>
    <row r="526" spans="1:27" ht="36.75" customHeight="1" x14ac:dyDescent="0.35">
      <c r="A526" s="120" t="str">
        <f>'Matriz Nº2 Análisis'!A526</f>
        <v>58. 4</v>
      </c>
      <c r="B526" s="132" t="str">
        <f>IF(A526&lt;1,'Matriz Nº1 Identificación'!F526,'Matriz Nº2 Análisis'!B526)</f>
        <v/>
      </c>
      <c r="C526" s="132" t="str">
        <f>IFERROR(IF(A526&lt;1,'Matriz Nº1 Identificación'!B526,'Matriz Nº2 Análisis'!E526)," ")</f>
        <v/>
      </c>
      <c r="D526" s="132" t="str">
        <f>IF(A526&lt;1,'Matriz Nº1 Identificación'!B526,'Matriz Nº2 Análisis'!I526)</f>
        <v/>
      </c>
      <c r="E526" s="149"/>
      <c r="F526" s="150"/>
      <c r="G526" s="150"/>
      <c r="H526" s="150"/>
      <c r="I526" s="184" t="str">
        <f>IFERROR(VLOOKUP(D526,'Tabla 12'!$B$4:$E$6,3,FALSE)," ")</f>
        <v xml:space="preserve"> </v>
      </c>
      <c r="J526" s="185" t="str">
        <f>IFERROR(VLOOKUP(I526,'Tabla 12'!$D$4:$E$6,2,FALSE)," ")</f>
        <v xml:space="preserve"> </v>
      </c>
      <c r="K526" s="3"/>
      <c r="L526" s="3"/>
      <c r="M526" s="3"/>
      <c r="N526" s="3"/>
      <c r="O526" s="3"/>
      <c r="P526" s="3"/>
      <c r="Q526" s="2"/>
      <c r="R526" s="3"/>
      <c r="S526" s="3"/>
      <c r="T526" s="3"/>
      <c r="U526" s="3"/>
      <c r="V526" s="3"/>
      <c r="W526" s="3"/>
      <c r="X526" s="3"/>
      <c r="Y526" s="3"/>
      <c r="Z526" s="3"/>
      <c r="AA526" s="3"/>
    </row>
    <row r="527" spans="1:27" ht="36.75" customHeight="1" x14ac:dyDescent="0.35">
      <c r="A527" s="120" t="str">
        <f>'Matriz Nº2 Análisis'!A527</f>
        <v>58. 5</v>
      </c>
      <c r="B527" s="132" t="str">
        <f>IF(A527&lt;1,'Matriz Nº1 Identificación'!F527,'Matriz Nº2 Análisis'!B527)</f>
        <v/>
      </c>
      <c r="C527" s="132" t="str">
        <f>IFERROR(IF(A527&lt;1,'Matriz Nº1 Identificación'!B527,'Matriz Nº2 Análisis'!E527)," ")</f>
        <v/>
      </c>
      <c r="D527" s="132" t="str">
        <f>IF(A527&lt;1,'Matriz Nº1 Identificación'!B527,'Matriz Nº2 Análisis'!I527)</f>
        <v/>
      </c>
      <c r="E527" s="149"/>
      <c r="F527" s="150"/>
      <c r="G527" s="150"/>
      <c r="H527" s="150"/>
      <c r="I527" s="184" t="str">
        <f>IFERROR(VLOOKUP(D527,'Tabla 12'!$B$4:$E$6,3,FALSE)," ")</f>
        <v xml:space="preserve"> </v>
      </c>
      <c r="J527" s="185" t="str">
        <f>IFERROR(VLOOKUP(I527,'Tabla 12'!$D$4:$E$6,2,FALSE)," ")</f>
        <v xml:space="preserve"> </v>
      </c>
      <c r="K527" s="3"/>
      <c r="L527" s="3"/>
      <c r="M527" s="3"/>
      <c r="N527" s="3"/>
      <c r="O527" s="3"/>
      <c r="P527" s="3"/>
      <c r="Q527" s="2"/>
      <c r="R527" s="3"/>
      <c r="S527" s="3"/>
      <c r="T527" s="3"/>
      <c r="U527" s="3"/>
      <c r="V527" s="3"/>
      <c r="W527" s="3"/>
      <c r="X527" s="3"/>
      <c r="Y527" s="3"/>
      <c r="Z527" s="3"/>
      <c r="AA527" s="3"/>
    </row>
    <row r="528" spans="1:27" ht="36.75" customHeight="1" x14ac:dyDescent="0.35">
      <c r="A528" s="120" t="str">
        <f>'Matriz Nº2 Análisis'!A528</f>
        <v>58. 6</v>
      </c>
      <c r="B528" s="132" t="str">
        <f>IF(A528&lt;1,'Matriz Nº1 Identificación'!F528,'Matriz Nº2 Análisis'!B528)</f>
        <v/>
      </c>
      <c r="C528" s="132" t="str">
        <f>IFERROR(IF(A528&lt;1,'Matriz Nº1 Identificación'!B528,'Matriz Nº2 Análisis'!E528)," ")</f>
        <v/>
      </c>
      <c r="D528" s="132" t="str">
        <f>IF(A528&lt;1,'Matriz Nº1 Identificación'!B528,'Matriz Nº2 Análisis'!I528)</f>
        <v/>
      </c>
      <c r="E528" s="149"/>
      <c r="F528" s="150"/>
      <c r="G528" s="150"/>
      <c r="H528" s="150"/>
      <c r="I528" s="184" t="str">
        <f>IFERROR(VLOOKUP(D528,'Tabla 12'!$B$4:$E$6,3,FALSE)," ")</f>
        <v xml:space="preserve"> </v>
      </c>
      <c r="J528" s="185" t="str">
        <f>IFERROR(VLOOKUP(I528,'Tabla 12'!$D$4:$E$6,2,FALSE)," ")</f>
        <v xml:space="preserve"> </v>
      </c>
      <c r="K528" s="3"/>
      <c r="L528" s="3"/>
      <c r="M528" s="3"/>
      <c r="N528" s="3"/>
      <c r="O528" s="3"/>
      <c r="P528" s="3"/>
      <c r="Q528" s="2"/>
      <c r="R528" s="3"/>
      <c r="S528" s="3"/>
      <c r="T528" s="3"/>
      <c r="U528" s="3"/>
      <c r="V528" s="3"/>
      <c r="W528" s="3"/>
      <c r="X528" s="3"/>
      <c r="Y528" s="3"/>
      <c r="Z528" s="3"/>
      <c r="AA528" s="3"/>
    </row>
    <row r="529" spans="1:27" ht="36.75" customHeight="1" thickBot="1" x14ac:dyDescent="0.4">
      <c r="A529" s="120" t="str">
        <f>'Matriz Nº2 Análisis'!A529</f>
        <v>58. 7</v>
      </c>
      <c r="B529" s="132" t="str">
        <f>IF(A529&lt;1,'Matriz Nº1 Identificación'!F529,'Matriz Nº2 Análisis'!B529)</f>
        <v/>
      </c>
      <c r="C529" s="132" t="str">
        <f>IFERROR(IF(A529&lt;1,'Matriz Nº1 Identificación'!B529,'Matriz Nº2 Análisis'!E529)," ")</f>
        <v/>
      </c>
      <c r="D529" s="132" t="str">
        <f>IF(A529&lt;1,'Matriz Nº1 Identificación'!B529,'Matriz Nº2 Análisis'!I529)</f>
        <v/>
      </c>
      <c r="E529" s="149"/>
      <c r="F529" s="150"/>
      <c r="G529" s="150"/>
      <c r="H529" s="150"/>
      <c r="I529" s="184" t="str">
        <f>IFERROR(VLOOKUP(D529,'Tabla 12'!$B$4:$E$6,3,FALSE)," ")</f>
        <v xml:space="preserve"> </v>
      </c>
      <c r="J529" s="185" t="str">
        <f>IFERROR(VLOOKUP(I529,'Tabla 12'!$D$4:$E$6,2,FALSE)," ")</f>
        <v xml:space="preserve"> </v>
      </c>
      <c r="K529" s="3"/>
      <c r="N529" s="3"/>
      <c r="O529" s="3"/>
      <c r="P529" s="3"/>
      <c r="Q529" s="2"/>
      <c r="R529" s="3"/>
      <c r="S529" s="3"/>
      <c r="T529" s="3"/>
      <c r="U529" s="3"/>
      <c r="V529" s="3"/>
      <c r="W529" s="3"/>
      <c r="X529" s="3"/>
      <c r="Y529" s="3"/>
      <c r="Z529" s="3"/>
      <c r="AA529" s="3"/>
    </row>
    <row r="530" spans="1:27" ht="39.9" customHeight="1" thickBot="1" x14ac:dyDescent="0.4">
      <c r="A530" s="181" t="str">
        <f>'Matriz Nº1 Identificación'!A530</f>
        <v xml:space="preserve">Objetivo Estratégico: </v>
      </c>
      <c r="B530" s="477">
        <f>+'Matriz Nº1 Identificación'!B530:H530</f>
        <v>0</v>
      </c>
      <c r="C530" s="478"/>
      <c r="D530" s="478"/>
      <c r="E530" s="478"/>
      <c r="F530" s="478"/>
      <c r="G530" s="478"/>
      <c r="H530" s="478"/>
      <c r="I530" s="478"/>
      <c r="J530" s="478"/>
    </row>
    <row r="531" spans="1:27" ht="39.9" customHeight="1" x14ac:dyDescent="0.35">
      <c r="A531" s="182" t="str">
        <f>'Matriz Nº1 Identificación'!A531</f>
        <v>Objetivo táctico</v>
      </c>
      <c r="B531" s="297" t="str">
        <f>+'Matriz Nº1 Identificación'!B531:H531</f>
        <v xml:space="preserve">59. </v>
      </c>
      <c r="C531" s="298"/>
      <c r="D531" s="298"/>
      <c r="E531" s="298"/>
      <c r="F531" s="299"/>
      <c r="G531" s="299"/>
      <c r="H531" s="299"/>
      <c r="I531" s="299"/>
      <c r="J531" s="300"/>
      <c r="L531" s="3"/>
      <c r="M531" s="3"/>
    </row>
    <row r="532" spans="1:27" ht="36.75" customHeight="1" x14ac:dyDescent="0.35">
      <c r="A532" s="120" t="str">
        <f>'Matriz Nº2 Análisis'!A532</f>
        <v>59. 1</v>
      </c>
      <c r="B532" s="132" t="str">
        <f>IF(A532&lt;1,'Matriz Nº1 Identificación'!F532,'Matriz Nº2 Análisis'!B532)</f>
        <v/>
      </c>
      <c r="C532" s="132" t="str">
        <f>IFERROR(IF(A532&lt;1,'Matriz Nº1 Identificación'!B532,'Matriz Nº2 Análisis'!E532)," ")</f>
        <v/>
      </c>
      <c r="D532" s="132" t="str">
        <f>IF(A532&lt;1,'Matriz Nº1 Identificación'!B532,'Matriz Nº2 Análisis'!I532)</f>
        <v/>
      </c>
      <c r="E532" s="149"/>
      <c r="F532" s="150"/>
      <c r="G532" s="150"/>
      <c r="H532" s="150"/>
      <c r="I532" s="184" t="str">
        <f>IFERROR(VLOOKUP(D532,'Tabla 12'!$B$4:$E$6,3,FALSE)," ")</f>
        <v xml:space="preserve"> </v>
      </c>
      <c r="J532" s="185" t="str">
        <f>IFERROR(VLOOKUP(I532,'Tabla 12'!$D$4:$E$6,2,FALSE)," ")</f>
        <v xml:space="preserve"> </v>
      </c>
      <c r="K532" s="3"/>
      <c r="L532" s="3"/>
      <c r="M532" s="3"/>
      <c r="N532" s="3"/>
      <c r="O532" s="3"/>
      <c r="P532" s="3"/>
      <c r="Q532" s="2"/>
      <c r="R532" s="3"/>
      <c r="S532" s="3"/>
      <c r="T532" s="3"/>
      <c r="U532" s="3"/>
      <c r="V532" s="3"/>
      <c r="W532" s="3"/>
      <c r="X532" s="3"/>
      <c r="Y532" s="3"/>
      <c r="Z532" s="3"/>
      <c r="AA532" s="3"/>
    </row>
    <row r="533" spans="1:27" ht="36.75" customHeight="1" x14ac:dyDescent="0.35">
      <c r="A533" s="120" t="str">
        <f>'Matriz Nº2 Análisis'!A533</f>
        <v>59. 2</v>
      </c>
      <c r="B533" s="132" t="str">
        <f>IF(A533&lt;1,'Matriz Nº1 Identificación'!F533,'Matriz Nº2 Análisis'!B533)</f>
        <v/>
      </c>
      <c r="C533" s="132" t="str">
        <f>IFERROR(IF(A533&lt;1,'Matriz Nº1 Identificación'!B533,'Matriz Nº2 Análisis'!E533)," ")</f>
        <v/>
      </c>
      <c r="D533" s="132" t="str">
        <f>IF(A533&lt;1,'Matriz Nº1 Identificación'!B533,'Matriz Nº2 Análisis'!I533)</f>
        <v/>
      </c>
      <c r="E533" s="149"/>
      <c r="F533" s="150"/>
      <c r="G533" s="150"/>
      <c r="H533" s="150"/>
      <c r="I533" s="184" t="str">
        <f>IFERROR(VLOOKUP(D533,'Tabla 12'!$B$4:$E$6,3,FALSE)," ")</f>
        <v xml:space="preserve"> </v>
      </c>
      <c r="J533" s="185" t="str">
        <f>IFERROR(VLOOKUP(I533,'Tabla 12'!$D$4:$E$6,2,FALSE)," ")</f>
        <v xml:space="preserve"> </v>
      </c>
      <c r="K533" s="3"/>
      <c r="L533" s="3"/>
      <c r="M533" s="3"/>
      <c r="N533" s="3"/>
      <c r="O533" s="3"/>
      <c r="P533" s="3"/>
      <c r="Q533" s="2"/>
      <c r="R533" s="3"/>
      <c r="S533" s="3"/>
      <c r="T533" s="3"/>
      <c r="U533" s="3"/>
      <c r="V533" s="3"/>
      <c r="W533" s="3"/>
      <c r="X533" s="3"/>
      <c r="Y533" s="3"/>
      <c r="Z533" s="3"/>
      <c r="AA533" s="3"/>
    </row>
    <row r="534" spans="1:27" ht="36.75" customHeight="1" x14ac:dyDescent="0.35">
      <c r="A534" s="120" t="str">
        <f>'Matriz Nº2 Análisis'!A534</f>
        <v>59. 3</v>
      </c>
      <c r="B534" s="132" t="str">
        <f>IF(A534&lt;1,'Matriz Nº1 Identificación'!F534,'Matriz Nº2 Análisis'!B534)</f>
        <v/>
      </c>
      <c r="C534" s="132" t="str">
        <f>IFERROR(IF(A534&lt;1,'Matriz Nº1 Identificación'!B534,'Matriz Nº2 Análisis'!E534)," ")</f>
        <v/>
      </c>
      <c r="D534" s="132" t="str">
        <f>IF(A534&lt;1,'Matriz Nº1 Identificación'!B534,'Matriz Nº2 Análisis'!I534)</f>
        <v/>
      </c>
      <c r="E534" s="149"/>
      <c r="F534" s="150"/>
      <c r="G534" s="150"/>
      <c r="H534" s="150"/>
      <c r="I534" s="184" t="str">
        <f>IFERROR(VLOOKUP(D534,'Tabla 12'!$B$4:$E$6,3,FALSE)," ")</f>
        <v xml:space="preserve"> </v>
      </c>
      <c r="J534" s="185" t="str">
        <f>IFERROR(VLOOKUP(I534,'Tabla 12'!$D$4:$E$6,2,FALSE)," ")</f>
        <v xml:space="preserve"> </v>
      </c>
      <c r="K534" s="3"/>
      <c r="L534" s="3"/>
      <c r="M534" s="3"/>
      <c r="N534" s="3"/>
      <c r="O534" s="3"/>
      <c r="P534" s="3"/>
      <c r="Q534" s="2"/>
      <c r="R534" s="3"/>
      <c r="S534" s="3"/>
      <c r="T534" s="3"/>
      <c r="U534" s="3"/>
      <c r="V534" s="3"/>
      <c r="W534" s="3"/>
      <c r="X534" s="3"/>
      <c r="Y534" s="3"/>
      <c r="Z534" s="3"/>
      <c r="AA534" s="3"/>
    </row>
    <row r="535" spans="1:27" ht="36.75" customHeight="1" x14ac:dyDescent="0.35">
      <c r="A535" s="120" t="str">
        <f>'Matriz Nº2 Análisis'!A535</f>
        <v>59. 4</v>
      </c>
      <c r="B535" s="132" t="str">
        <f>IF(A535&lt;1,'Matriz Nº1 Identificación'!F535,'Matriz Nº2 Análisis'!B535)</f>
        <v/>
      </c>
      <c r="C535" s="132" t="str">
        <f>IFERROR(IF(A535&lt;1,'Matriz Nº1 Identificación'!B535,'Matriz Nº2 Análisis'!E535)," ")</f>
        <v/>
      </c>
      <c r="D535" s="132" t="str">
        <f>IF(A535&lt;1,'Matriz Nº1 Identificación'!B535,'Matriz Nº2 Análisis'!I535)</f>
        <v/>
      </c>
      <c r="E535" s="149"/>
      <c r="F535" s="150"/>
      <c r="G535" s="150"/>
      <c r="H535" s="150"/>
      <c r="I535" s="184" t="str">
        <f>IFERROR(VLOOKUP(D535,'Tabla 12'!$B$4:$E$6,3,FALSE)," ")</f>
        <v xml:space="preserve"> </v>
      </c>
      <c r="J535" s="185" t="str">
        <f>IFERROR(VLOOKUP(I535,'Tabla 12'!$D$4:$E$6,2,FALSE)," ")</f>
        <v xml:space="preserve"> </v>
      </c>
      <c r="K535" s="3"/>
      <c r="L535" s="3"/>
      <c r="M535" s="3"/>
      <c r="N535" s="3"/>
      <c r="O535" s="3"/>
      <c r="P535" s="3"/>
      <c r="Q535" s="2"/>
      <c r="R535" s="3"/>
      <c r="S535" s="3"/>
      <c r="T535" s="3"/>
      <c r="U535" s="3"/>
      <c r="V535" s="3"/>
      <c r="W535" s="3"/>
      <c r="X535" s="3"/>
      <c r="Y535" s="3"/>
      <c r="Z535" s="3"/>
      <c r="AA535" s="3"/>
    </row>
    <row r="536" spans="1:27" ht="36.75" customHeight="1" x14ac:dyDescent="0.35">
      <c r="A536" s="120" t="str">
        <f>'Matriz Nº2 Análisis'!A536</f>
        <v>59. 5</v>
      </c>
      <c r="B536" s="132" t="str">
        <f>IF(A536&lt;1,'Matriz Nº1 Identificación'!F536,'Matriz Nº2 Análisis'!B536)</f>
        <v/>
      </c>
      <c r="C536" s="132" t="str">
        <f>IFERROR(IF(A536&lt;1,'Matriz Nº1 Identificación'!B536,'Matriz Nº2 Análisis'!E536)," ")</f>
        <v/>
      </c>
      <c r="D536" s="132" t="str">
        <f>IF(A536&lt;1,'Matriz Nº1 Identificación'!B536,'Matriz Nº2 Análisis'!I536)</f>
        <v/>
      </c>
      <c r="E536" s="149"/>
      <c r="F536" s="150"/>
      <c r="G536" s="150"/>
      <c r="H536" s="150"/>
      <c r="I536" s="184" t="str">
        <f>IFERROR(VLOOKUP(D536,'Tabla 12'!$B$4:$E$6,3,FALSE)," ")</f>
        <v xml:space="preserve"> </v>
      </c>
      <c r="J536" s="185" t="str">
        <f>IFERROR(VLOOKUP(I536,'Tabla 12'!$D$4:$E$6,2,FALSE)," ")</f>
        <v xml:space="preserve"> </v>
      </c>
      <c r="K536" s="3"/>
      <c r="L536" s="3"/>
      <c r="M536" s="3"/>
      <c r="N536" s="3"/>
      <c r="O536" s="3"/>
      <c r="P536" s="3"/>
      <c r="Q536" s="2"/>
      <c r="R536" s="3"/>
      <c r="S536" s="3"/>
      <c r="T536" s="3"/>
      <c r="U536" s="3"/>
      <c r="V536" s="3"/>
      <c r="W536" s="3"/>
      <c r="X536" s="3"/>
      <c r="Y536" s="3"/>
      <c r="Z536" s="3"/>
      <c r="AA536" s="3"/>
    </row>
    <row r="537" spans="1:27" ht="36.75" customHeight="1" x14ac:dyDescent="0.35">
      <c r="A537" s="120" t="str">
        <f>'Matriz Nº2 Análisis'!A537</f>
        <v>59. 6</v>
      </c>
      <c r="B537" s="132" t="str">
        <f>IF(A537&lt;1,'Matriz Nº1 Identificación'!F537,'Matriz Nº2 Análisis'!B537)</f>
        <v/>
      </c>
      <c r="C537" s="132" t="str">
        <f>IFERROR(IF(A537&lt;1,'Matriz Nº1 Identificación'!B537,'Matriz Nº2 Análisis'!E537)," ")</f>
        <v/>
      </c>
      <c r="D537" s="132" t="str">
        <f>IF(A537&lt;1,'Matriz Nº1 Identificación'!B537,'Matriz Nº2 Análisis'!I537)</f>
        <v/>
      </c>
      <c r="E537" s="149"/>
      <c r="F537" s="150"/>
      <c r="G537" s="150"/>
      <c r="H537" s="150"/>
      <c r="I537" s="184" t="str">
        <f>IFERROR(VLOOKUP(D537,'Tabla 12'!$B$4:$E$6,3,FALSE)," ")</f>
        <v xml:space="preserve"> </v>
      </c>
      <c r="J537" s="185" t="str">
        <f>IFERROR(VLOOKUP(I537,'Tabla 12'!$D$4:$E$6,2,FALSE)," ")</f>
        <v xml:space="preserve"> </v>
      </c>
      <c r="K537" s="3"/>
      <c r="L537" s="3"/>
      <c r="M537" s="3"/>
      <c r="N537" s="3"/>
      <c r="O537" s="3"/>
      <c r="P537" s="3"/>
      <c r="Q537" s="2"/>
      <c r="R537" s="3"/>
      <c r="S537" s="3"/>
      <c r="T537" s="3"/>
      <c r="U537" s="3"/>
      <c r="V537" s="3"/>
      <c r="W537" s="3"/>
      <c r="X537" s="3"/>
      <c r="Y537" s="3"/>
      <c r="Z537" s="3"/>
      <c r="AA537" s="3"/>
    </row>
    <row r="538" spans="1:27" ht="36.75" customHeight="1" thickBot="1" x14ac:dyDescent="0.4">
      <c r="A538" s="120" t="str">
        <f>'Matriz Nº2 Análisis'!A538</f>
        <v>59. 7</v>
      </c>
      <c r="B538" s="132" t="str">
        <f>IF(A538&lt;1,'Matriz Nº1 Identificación'!F538,'Matriz Nº2 Análisis'!B538)</f>
        <v/>
      </c>
      <c r="C538" s="132" t="str">
        <f>IFERROR(IF(A538&lt;1,'Matriz Nº1 Identificación'!B538,'Matriz Nº2 Análisis'!E538)," ")</f>
        <v/>
      </c>
      <c r="D538" s="132" t="str">
        <f>IF(A538&lt;1,'Matriz Nº1 Identificación'!B538,'Matriz Nº2 Análisis'!I538)</f>
        <v/>
      </c>
      <c r="E538" s="149"/>
      <c r="F538" s="150"/>
      <c r="G538" s="150"/>
      <c r="H538" s="150"/>
      <c r="I538" s="184" t="str">
        <f>IFERROR(VLOOKUP(D538,'Tabla 12'!$B$4:$E$6,3,FALSE)," ")</f>
        <v xml:space="preserve"> </v>
      </c>
      <c r="J538" s="185" t="str">
        <f>IFERROR(VLOOKUP(I538,'Tabla 12'!$D$4:$E$6,2,FALSE)," ")</f>
        <v xml:space="preserve"> </v>
      </c>
      <c r="K538" s="3"/>
      <c r="N538" s="3"/>
      <c r="O538" s="3"/>
      <c r="P538" s="3"/>
      <c r="Q538" s="2"/>
      <c r="R538" s="3"/>
      <c r="S538" s="3"/>
      <c r="T538" s="3"/>
      <c r="U538" s="3"/>
      <c r="V538" s="3"/>
      <c r="W538" s="3"/>
      <c r="X538" s="3"/>
      <c r="Y538" s="3"/>
      <c r="Z538" s="3"/>
      <c r="AA538" s="3"/>
    </row>
    <row r="539" spans="1:27" ht="39.9" customHeight="1" thickBot="1" x14ac:dyDescent="0.4">
      <c r="A539" s="181" t="str">
        <f>'Matriz Nº1 Identificación'!A539</f>
        <v xml:space="preserve">Objetivo Estratégico: </v>
      </c>
      <c r="B539" s="477">
        <f>+'Matriz Nº1 Identificación'!B539:H539</f>
        <v>0</v>
      </c>
      <c r="C539" s="478"/>
      <c r="D539" s="478"/>
      <c r="E539" s="478"/>
      <c r="F539" s="478"/>
      <c r="G539" s="478"/>
      <c r="H539" s="478"/>
      <c r="I539" s="478"/>
      <c r="J539" s="478"/>
    </row>
    <row r="540" spans="1:27" ht="39.9" customHeight="1" x14ac:dyDescent="0.35">
      <c r="A540" s="182" t="str">
        <f>'Matriz Nº1 Identificación'!A540</f>
        <v>Objetivo táctico</v>
      </c>
      <c r="B540" s="297" t="str">
        <f>+'Matriz Nº1 Identificación'!B540:H540</f>
        <v xml:space="preserve">60. </v>
      </c>
      <c r="C540" s="298"/>
      <c r="D540" s="298"/>
      <c r="E540" s="298"/>
      <c r="F540" s="299"/>
      <c r="G540" s="299"/>
      <c r="H540" s="299"/>
      <c r="I540" s="299"/>
      <c r="J540" s="300"/>
      <c r="L540" s="3"/>
      <c r="M540" s="3"/>
    </row>
    <row r="541" spans="1:27" ht="36.75" customHeight="1" x14ac:dyDescent="0.35">
      <c r="A541" s="120" t="str">
        <f>'Matriz Nº2 Análisis'!A541</f>
        <v>60. 1</v>
      </c>
      <c r="B541" s="132" t="str">
        <f>IF(A541&lt;1,'Matriz Nº1 Identificación'!F541,'Matriz Nº2 Análisis'!B541)</f>
        <v/>
      </c>
      <c r="C541" s="132" t="str">
        <f>IFERROR(IF(A541&lt;1,'Matriz Nº1 Identificación'!B541,'Matriz Nº2 Análisis'!E541)," ")</f>
        <v/>
      </c>
      <c r="D541" s="132" t="str">
        <f>IF(A541&lt;1,'Matriz Nº1 Identificación'!B541,'Matriz Nº2 Análisis'!I541)</f>
        <v/>
      </c>
      <c r="E541" s="149"/>
      <c r="F541" s="150"/>
      <c r="G541" s="150"/>
      <c r="H541" s="150"/>
      <c r="I541" s="184" t="str">
        <f>IFERROR(VLOOKUP(D541,'Tabla 12'!$B$4:$E$6,3,FALSE)," ")</f>
        <v xml:space="preserve"> </v>
      </c>
      <c r="J541" s="185" t="str">
        <f>IFERROR(VLOOKUP(I541,'Tabla 12'!$D$4:$E$6,2,FALSE)," ")</f>
        <v xml:space="preserve"> </v>
      </c>
      <c r="K541" s="3"/>
      <c r="L541" s="3"/>
      <c r="M541" s="3"/>
      <c r="N541" s="3"/>
      <c r="O541" s="3"/>
      <c r="P541" s="3"/>
      <c r="Q541" s="2"/>
      <c r="R541" s="3"/>
      <c r="S541" s="3"/>
      <c r="T541" s="3"/>
      <c r="U541" s="3"/>
      <c r="V541" s="3"/>
      <c r="W541" s="3"/>
      <c r="X541" s="3"/>
      <c r="Y541" s="3"/>
      <c r="Z541" s="3"/>
      <c r="AA541" s="3"/>
    </row>
    <row r="542" spans="1:27" ht="36.75" customHeight="1" x14ac:dyDescent="0.35">
      <c r="A542" s="120" t="str">
        <f>'Matriz Nº2 Análisis'!A542</f>
        <v>60. 2</v>
      </c>
      <c r="B542" s="132" t="str">
        <f>IF(A542&lt;1,'Matriz Nº1 Identificación'!F542,'Matriz Nº2 Análisis'!B542)</f>
        <v/>
      </c>
      <c r="C542" s="132" t="str">
        <f>IFERROR(IF(A542&lt;1,'Matriz Nº1 Identificación'!B542,'Matriz Nº2 Análisis'!E542)," ")</f>
        <v/>
      </c>
      <c r="D542" s="132" t="str">
        <f>IF(A542&lt;1,'Matriz Nº1 Identificación'!B542,'Matriz Nº2 Análisis'!I542)</f>
        <v/>
      </c>
      <c r="E542" s="149"/>
      <c r="F542" s="150"/>
      <c r="G542" s="150"/>
      <c r="H542" s="150"/>
      <c r="I542" s="184" t="str">
        <f>IFERROR(VLOOKUP(D542,'Tabla 12'!$B$4:$E$6,3,FALSE)," ")</f>
        <v xml:space="preserve"> </v>
      </c>
      <c r="J542" s="185" t="str">
        <f>IFERROR(VLOOKUP(I542,'Tabla 12'!$D$4:$E$6,2,FALSE)," ")</f>
        <v xml:space="preserve"> </v>
      </c>
      <c r="K542" s="3"/>
      <c r="L542" s="3"/>
      <c r="M542" s="3"/>
      <c r="N542" s="3"/>
      <c r="O542" s="3"/>
      <c r="P542" s="3"/>
      <c r="Q542" s="2"/>
      <c r="R542" s="3"/>
      <c r="S542" s="3"/>
      <c r="T542" s="3"/>
      <c r="U542" s="3"/>
      <c r="V542" s="3"/>
      <c r="W542" s="3"/>
      <c r="X542" s="3"/>
      <c r="Y542" s="3"/>
      <c r="Z542" s="3"/>
      <c r="AA542" s="3"/>
    </row>
    <row r="543" spans="1:27" ht="36.75" customHeight="1" x14ac:dyDescent="0.35">
      <c r="A543" s="120" t="str">
        <f>'Matriz Nº2 Análisis'!A543</f>
        <v>60. 3</v>
      </c>
      <c r="B543" s="132" t="str">
        <f>IF(A543&lt;1,'Matriz Nº1 Identificación'!F543,'Matriz Nº2 Análisis'!B543)</f>
        <v/>
      </c>
      <c r="C543" s="132" t="str">
        <f>IFERROR(IF(A543&lt;1,'Matriz Nº1 Identificación'!B543,'Matriz Nº2 Análisis'!E543)," ")</f>
        <v/>
      </c>
      <c r="D543" s="132" t="str">
        <f>IF(A543&lt;1,'Matriz Nº1 Identificación'!B543,'Matriz Nº2 Análisis'!I543)</f>
        <v/>
      </c>
      <c r="E543" s="149"/>
      <c r="F543" s="150"/>
      <c r="G543" s="150"/>
      <c r="H543" s="150"/>
      <c r="I543" s="184" t="str">
        <f>IFERROR(VLOOKUP(D543,'Tabla 12'!$B$4:$E$6,3,FALSE)," ")</f>
        <v xml:space="preserve"> </v>
      </c>
      <c r="J543" s="185" t="str">
        <f>IFERROR(VLOOKUP(I543,'Tabla 12'!$D$4:$E$6,2,FALSE)," ")</f>
        <v xml:space="preserve"> </v>
      </c>
      <c r="K543" s="3"/>
      <c r="L543" s="3"/>
      <c r="M543" s="3"/>
      <c r="N543" s="3"/>
      <c r="O543" s="3"/>
      <c r="P543" s="3"/>
      <c r="Q543" s="2"/>
      <c r="R543" s="3"/>
      <c r="S543" s="3"/>
      <c r="T543" s="3"/>
      <c r="U543" s="3"/>
      <c r="V543" s="3"/>
      <c r="W543" s="3"/>
      <c r="X543" s="3"/>
      <c r="Y543" s="3"/>
      <c r="Z543" s="3"/>
      <c r="AA543" s="3"/>
    </row>
    <row r="544" spans="1:27" ht="36.75" customHeight="1" x14ac:dyDescent="0.35">
      <c r="A544" s="120" t="str">
        <f>'Matriz Nº2 Análisis'!A544</f>
        <v>60. 4</v>
      </c>
      <c r="B544" s="132" t="str">
        <f>IF(A544&lt;1,'Matriz Nº1 Identificación'!F544,'Matriz Nº2 Análisis'!B544)</f>
        <v/>
      </c>
      <c r="C544" s="132" t="str">
        <f>IFERROR(IF(A544&lt;1,'Matriz Nº1 Identificación'!B544,'Matriz Nº2 Análisis'!E544)," ")</f>
        <v/>
      </c>
      <c r="D544" s="132" t="str">
        <f>IF(A544&lt;1,'Matriz Nº1 Identificación'!B544,'Matriz Nº2 Análisis'!I544)</f>
        <v/>
      </c>
      <c r="E544" s="149"/>
      <c r="F544" s="150"/>
      <c r="G544" s="150"/>
      <c r="H544" s="150"/>
      <c r="I544" s="184" t="str">
        <f>IFERROR(VLOOKUP(D544,'Tabla 12'!$B$4:$E$6,3,FALSE)," ")</f>
        <v xml:space="preserve"> </v>
      </c>
      <c r="J544" s="185" t="str">
        <f>IFERROR(VLOOKUP(I544,'Tabla 12'!$D$4:$E$6,2,FALSE)," ")</f>
        <v xml:space="preserve"> </v>
      </c>
      <c r="K544" s="3"/>
      <c r="L544" s="3"/>
      <c r="M544" s="3"/>
      <c r="N544" s="3"/>
      <c r="O544" s="3"/>
      <c r="P544" s="3"/>
      <c r="Q544" s="2"/>
      <c r="R544" s="3"/>
      <c r="S544" s="3"/>
      <c r="T544" s="3"/>
      <c r="U544" s="3"/>
      <c r="V544" s="3"/>
      <c r="W544" s="3"/>
      <c r="X544" s="3"/>
      <c r="Y544" s="3"/>
      <c r="Z544" s="3"/>
      <c r="AA544" s="3"/>
    </row>
    <row r="545" spans="1:27" ht="36.75" customHeight="1" x14ac:dyDescent="0.35">
      <c r="A545" s="120" t="str">
        <f>'Matriz Nº2 Análisis'!A545</f>
        <v>60. 5</v>
      </c>
      <c r="B545" s="132" t="str">
        <f>IF(A545&lt;1,'Matriz Nº1 Identificación'!F545,'Matriz Nº2 Análisis'!B545)</f>
        <v/>
      </c>
      <c r="C545" s="132" t="str">
        <f>IFERROR(IF(A545&lt;1,'Matriz Nº1 Identificación'!B545,'Matriz Nº2 Análisis'!E545)," ")</f>
        <v/>
      </c>
      <c r="D545" s="132" t="str">
        <f>IF(A545&lt;1,'Matriz Nº1 Identificación'!B545,'Matriz Nº2 Análisis'!I545)</f>
        <v/>
      </c>
      <c r="E545" s="149"/>
      <c r="F545" s="150"/>
      <c r="G545" s="150"/>
      <c r="H545" s="150"/>
      <c r="I545" s="184" t="str">
        <f>IFERROR(VLOOKUP(D545,'Tabla 12'!$B$4:$E$6,3,FALSE)," ")</f>
        <v xml:space="preserve"> </v>
      </c>
      <c r="J545" s="185" t="str">
        <f>IFERROR(VLOOKUP(I545,'Tabla 12'!$D$4:$E$6,2,FALSE)," ")</f>
        <v xml:space="preserve"> </v>
      </c>
      <c r="K545" s="3"/>
      <c r="L545" s="3"/>
      <c r="M545" s="3"/>
      <c r="N545" s="3"/>
      <c r="O545" s="3"/>
      <c r="P545" s="3"/>
      <c r="Q545" s="2"/>
      <c r="R545" s="3"/>
      <c r="S545" s="3"/>
      <c r="T545" s="3"/>
      <c r="U545" s="3"/>
      <c r="V545" s="3"/>
      <c r="W545" s="3"/>
      <c r="X545" s="3"/>
      <c r="Y545" s="3"/>
      <c r="Z545" s="3"/>
      <c r="AA545" s="3"/>
    </row>
    <row r="546" spans="1:27" ht="36.75" customHeight="1" x14ac:dyDescent="0.35">
      <c r="A546" s="120" t="str">
        <f>'Matriz Nº2 Análisis'!A546</f>
        <v>60. 6</v>
      </c>
      <c r="B546" s="132" t="str">
        <f>IF(A546&lt;1,'Matriz Nº1 Identificación'!F546,'Matriz Nº2 Análisis'!B546)</f>
        <v/>
      </c>
      <c r="C546" s="132" t="str">
        <f>IFERROR(IF(A546&lt;1,'Matriz Nº1 Identificación'!B546,'Matriz Nº2 Análisis'!E546)," ")</f>
        <v/>
      </c>
      <c r="D546" s="132" t="str">
        <f>IF(A546&lt;1,'Matriz Nº1 Identificación'!B546,'Matriz Nº2 Análisis'!I546)</f>
        <v/>
      </c>
      <c r="E546" s="149"/>
      <c r="F546" s="150"/>
      <c r="G546" s="150"/>
      <c r="H546" s="150"/>
      <c r="I546" s="184" t="str">
        <f>IFERROR(VLOOKUP(D546,'Tabla 12'!$B$4:$E$6,3,FALSE)," ")</f>
        <v xml:space="preserve"> </v>
      </c>
      <c r="J546" s="185" t="str">
        <f>IFERROR(VLOOKUP(I546,'Tabla 12'!$D$4:$E$6,2,FALSE)," ")</f>
        <v xml:space="preserve"> </v>
      </c>
      <c r="K546" s="3"/>
      <c r="L546" s="3"/>
      <c r="M546" s="3"/>
      <c r="N546" s="3"/>
      <c r="O546" s="3"/>
      <c r="P546" s="3"/>
      <c r="Q546" s="2"/>
      <c r="R546" s="3"/>
      <c r="S546" s="3"/>
      <c r="T546" s="3"/>
      <c r="U546" s="3"/>
      <c r="V546" s="3"/>
      <c r="W546" s="3"/>
      <c r="X546" s="3"/>
      <c r="Y546" s="3"/>
      <c r="Z546" s="3"/>
      <c r="AA546" s="3"/>
    </row>
    <row r="547" spans="1:27" ht="36.75" customHeight="1" thickBot="1" x14ac:dyDescent="0.4">
      <c r="A547" s="120" t="str">
        <f>'Matriz Nº2 Análisis'!A547</f>
        <v>60. 7</v>
      </c>
      <c r="B547" s="132" t="str">
        <f>IF(A547&lt;1,'Matriz Nº1 Identificación'!F547,'Matriz Nº2 Análisis'!B547)</f>
        <v/>
      </c>
      <c r="C547" s="132" t="str">
        <f>IFERROR(IF(A547&lt;1,'Matriz Nº1 Identificación'!B547,'Matriz Nº2 Análisis'!E547)," ")</f>
        <v/>
      </c>
      <c r="D547" s="132" t="str">
        <f>IF(A547&lt;1,'Matriz Nº1 Identificación'!B547,'Matriz Nº2 Análisis'!I547)</f>
        <v/>
      </c>
      <c r="E547" s="149"/>
      <c r="F547" s="150"/>
      <c r="G547" s="150"/>
      <c r="H547" s="150"/>
      <c r="I547" s="184" t="str">
        <f>IFERROR(VLOOKUP(D547,'Tabla 12'!$B$4:$E$6,3,FALSE)," ")</f>
        <v xml:space="preserve"> </v>
      </c>
      <c r="J547" s="185" t="str">
        <f>IFERROR(VLOOKUP(I547,'Tabla 12'!$D$4:$E$6,2,FALSE)," ")</f>
        <v xml:space="preserve"> </v>
      </c>
      <c r="K547" s="3"/>
      <c r="N547" s="3"/>
      <c r="O547" s="3"/>
      <c r="P547" s="3"/>
      <c r="Q547" s="2"/>
      <c r="R547" s="3"/>
      <c r="S547" s="3"/>
      <c r="T547" s="3"/>
      <c r="U547" s="3"/>
      <c r="V547" s="3"/>
      <c r="W547" s="3"/>
      <c r="X547" s="3"/>
      <c r="Y547" s="3"/>
      <c r="Z547" s="3"/>
      <c r="AA547" s="3"/>
    </row>
    <row r="548" spans="1:27" ht="39.9" customHeight="1" thickBot="1" x14ac:dyDescent="0.4">
      <c r="A548" s="181" t="str">
        <f>'Matriz Nº1 Identificación'!A548</f>
        <v xml:space="preserve">Objetivo Estratégico: </v>
      </c>
      <c r="B548" s="477">
        <f>+'Matriz Nº1 Identificación'!B548:H548</f>
        <v>0</v>
      </c>
      <c r="C548" s="478"/>
      <c r="D548" s="478"/>
      <c r="E548" s="478"/>
      <c r="F548" s="478"/>
      <c r="G548" s="478"/>
      <c r="H548" s="478"/>
      <c r="I548" s="478"/>
      <c r="J548" s="478"/>
    </row>
    <row r="549" spans="1:27" ht="39.9" customHeight="1" x14ac:dyDescent="0.35">
      <c r="A549" s="182" t="str">
        <f>'Matriz Nº1 Identificación'!A549</f>
        <v>Objetivo táctico</v>
      </c>
      <c r="B549" s="297" t="str">
        <f>+'Matriz Nº1 Identificación'!B549:H549</f>
        <v xml:space="preserve">61. </v>
      </c>
      <c r="C549" s="298"/>
      <c r="D549" s="298"/>
      <c r="E549" s="298"/>
      <c r="F549" s="299"/>
      <c r="G549" s="299"/>
      <c r="H549" s="299"/>
      <c r="I549" s="299"/>
      <c r="J549" s="300"/>
      <c r="L549" s="3"/>
      <c r="M549" s="3"/>
    </row>
    <row r="550" spans="1:27" ht="36.75" customHeight="1" x14ac:dyDescent="0.35">
      <c r="A550" s="120" t="str">
        <f>'Matriz Nº2 Análisis'!A550</f>
        <v>61. 1</v>
      </c>
      <c r="B550" s="132" t="str">
        <f>IF(A550&lt;1,'Matriz Nº1 Identificación'!F550,'Matriz Nº2 Análisis'!B550)</f>
        <v/>
      </c>
      <c r="C550" s="132" t="str">
        <f>IFERROR(IF(A550&lt;1,'Matriz Nº1 Identificación'!B550,'Matriz Nº2 Análisis'!E550)," ")</f>
        <v/>
      </c>
      <c r="D550" s="132" t="str">
        <f>IF(A550&lt;1,'Matriz Nº1 Identificación'!B550,'Matriz Nº2 Análisis'!I550)</f>
        <v/>
      </c>
      <c r="E550" s="149"/>
      <c r="F550" s="150"/>
      <c r="G550" s="150"/>
      <c r="H550" s="150"/>
      <c r="I550" s="184" t="str">
        <f>IFERROR(VLOOKUP(D550,'Tabla 12'!$B$4:$E$6,3,FALSE)," ")</f>
        <v xml:space="preserve"> </v>
      </c>
      <c r="J550" s="185" t="str">
        <f>IFERROR(VLOOKUP(I550,'Tabla 12'!$D$4:$E$6,2,FALSE)," ")</f>
        <v xml:space="preserve"> </v>
      </c>
      <c r="K550" s="3"/>
      <c r="L550" s="3"/>
      <c r="M550" s="3"/>
      <c r="N550" s="3"/>
      <c r="O550" s="3"/>
      <c r="P550" s="3"/>
      <c r="Q550" s="2"/>
      <c r="R550" s="3"/>
      <c r="S550" s="3"/>
      <c r="T550" s="3"/>
      <c r="U550" s="3"/>
      <c r="V550" s="3"/>
      <c r="W550" s="3"/>
      <c r="X550" s="3"/>
      <c r="Y550" s="3"/>
      <c r="Z550" s="3"/>
      <c r="AA550" s="3"/>
    </row>
    <row r="551" spans="1:27" ht="36.75" customHeight="1" x14ac:dyDescent="0.35">
      <c r="A551" s="120" t="str">
        <f>'Matriz Nº2 Análisis'!A551</f>
        <v>61. 2</v>
      </c>
      <c r="B551" s="132" t="str">
        <f>IF(A551&lt;1,'Matriz Nº1 Identificación'!F551,'Matriz Nº2 Análisis'!B551)</f>
        <v/>
      </c>
      <c r="C551" s="132" t="str">
        <f>IFERROR(IF(A551&lt;1,'Matriz Nº1 Identificación'!B551,'Matriz Nº2 Análisis'!E551)," ")</f>
        <v/>
      </c>
      <c r="D551" s="132" t="str">
        <f>IF(A551&lt;1,'Matriz Nº1 Identificación'!B551,'Matriz Nº2 Análisis'!I551)</f>
        <v/>
      </c>
      <c r="E551" s="149"/>
      <c r="F551" s="150"/>
      <c r="G551" s="150"/>
      <c r="H551" s="150"/>
      <c r="I551" s="184" t="str">
        <f>IFERROR(VLOOKUP(D551,'Tabla 12'!$B$4:$E$6,3,FALSE)," ")</f>
        <v xml:space="preserve"> </v>
      </c>
      <c r="J551" s="185" t="str">
        <f>IFERROR(VLOOKUP(I551,'Tabla 12'!$D$4:$E$6,2,FALSE)," ")</f>
        <v xml:space="preserve"> </v>
      </c>
      <c r="K551" s="3"/>
      <c r="L551" s="3"/>
      <c r="M551" s="3"/>
      <c r="N551" s="3"/>
      <c r="O551" s="3"/>
      <c r="P551" s="3"/>
      <c r="Q551" s="2"/>
      <c r="R551" s="3"/>
      <c r="S551" s="3"/>
      <c r="T551" s="3"/>
      <c r="U551" s="3"/>
      <c r="V551" s="3"/>
      <c r="W551" s="3"/>
      <c r="X551" s="3"/>
      <c r="Y551" s="3"/>
      <c r="Z551" s="3"/>
      <c r="AA551" s="3"/>
    </row>
    <row r="552" spans="1:27" ht="36.75" customHeight="1" x14ac:dyDescent="0.35">
      <c r="A552" s="120" t="str">
        <f>'Matriz Nº2 Análisis'!A552</f>
        <v>61. 3</v>
      </c>
      <c r="B552" s="132" t="str">
        <f>IF(A552&lt;1,'Matriz Nº1 Identificación'!F552,'Matriz Nº2 Análisis'!B552)</f>
        <v/>
      </c>
      <c r="C552" s="132" t="str">
        <f>IFERROR(IF(A552&lt;1,'Matriz Nº1 Identificación'!B552,'Matriz Nº2 Análisis'!E552)," ")</f>
        <v/>
      </c>
      <c r="D552" s="132" t="str">
        <f>IF(A552&lt;1,'Matriz Nº1 Identificación'!B552,'Matriz Nº2 Análisis'!I552)</f>
        <v/>
      </c>
      <c r="E552" s="149"/>
      <c r="F552" s="150"/>
      <c r="G552" s="150"/>
      <c r="H552" s="150"/>
      <c r="I552" s="184" t="str">
        <f>IFERROR(VLOOKUP(D552,'Tabla 12'!$B$4:$E$6,3,FALSE)," ")</f>
        <v xml:space="preserve"> </v>
      </c>
      <c r="J552" s="185" t="str">
        <f>IFERROR(VLOOKUP(I552,'Tabla 12'!$D$4:$E$6,2,FALSE)," ")</f>
        <v xml:space="preserve"> </v>
      </c>
      <c r="K552" s="3"/>
      <c r="L552" s="3"/>
      <c r="M552" s="3"/>
      <c r="N552" s="3"/>
      <c r="O552" s="3"/>
      <c r="P552" s="3"/>
      <c r="Q552" s="2"/>
      <c r="R552" s="3"/>
      <c r="S552" s="3"/>
      <c r="T552" s="3"/>
      <c r="U552" s="3"/>
      <c r="V552" s="3"/>
      <c r="W552" s="3"/>
      <c r="X552" s="3"/>
      <c r="Y552" s="3"/>
      <c r="Z552" s="3"/>
      <c r="AA552" s="3"/>
    </row>
    <row r="553" spans="1:27" ht="36.75" customHeight="1" x14ac:dyDescent="0.35">
      <c r="A553" s="120" t="str">
        <f>'Matriz Nº2 Análisis'!A553</f>
        <v>61. 4</v>
      </c>
      <c r="B553" s="132" t="str">
        <f>IF(A553&lt;1,'Matriz Nº1 Identificación'!F553,'Matriz Nº2 Análisis'!B553)</f>
        <v/>
      </c>
      <c r="C553" s="132" t="str">
        <f>IFERROR(IF(A553&lt;1,'Matriz Nº1 Identificación'!B553,'Matriz Nº2 Análisis'!E553)," ")</f>
        <v/>
      </c>
      <c r="D553" s="132" t="str">
        <f>IF(A553&lt;1,'Matriz Nº1 Identificación'!B553,'Matriz Nº2 Análisis'!I553)</f>
        <v/>
      </c>
      <c r="E553" s="149"/>
      <c r="F553" s="150"/>
      <c r="G553" s="150"/>
      <c r="H553" s="150"/>
      <c r="I553" s="184" t="str">
        <f>IFERROR(VLOOKUP(D553,'Tabla 12'!$B$4:$E$6,3,FALSE)," ")</f>
        <v xml:space="preserve"> </v>
      </c>
      <c r="J553" s="185" t="str">
        <f>IFERROR(VLOOKUP(I553,'Tabla 12'!$D$4:$E$6,2,FALSE)," ")</f>
        <v xml:space="preserve"> </v>
      </c>
      <c r="K553" s="3"/>
      <c r="L553" s="3"/>
      <c r="M553" s="3"/>
      <c r="N553" s="3"/>
      <c r="O553" s="3"/>
      <c r="P553" s="3"/>
      <c r="Q553" s="2"/>
      <c r="R553" s="3"/>
      <c r="S553" s="3"/>
      <c r="T553" s="3"/>
      <c r="U553" s="3"/>
      <c r="V553" s="3"/>
      <c r="W553" s="3"/>
      <c r="X553" s="3"/>
      <c r="Y553" s="3"/>
      <c r="Z553" s="3"/>
      <c r="AA553" s="3"/>
    </row>
    <row r="554" spans="1:27" ht="36.75" customHeight="1" x14ac:dyDescent="0.35">
      <c r="A554" s="120" t="str">
        <f>'Matriz Nº2 Análisis'!A554</f>
        <v>61. 5</v>
      </c>
      <c r="B554" s="132" t="str">
        <f>IF(A554&lt;1,'Matriz Nº1 Identificación'!F554,'Matriz Nº2 Análisis'!B554)</f>
        <v/>
      </c>
      <c r="C554" s="132" t="str">
        <f>IFERROR(IF(A554&lt;1,'Matriz Nº1 Identificación'!B554,'Matriz Nº2 Análisis'!E554)," ")</f>
        <v/>
      </c>
      <c r="D554" s="132" t="str">
        <f>IF(A554&lt;1,'Matriz Nº1 Identificación'!B554,'Matriz Nº2 Análisis'!I554)</f>
        <v/>
      </c>
      <c r="E554" s="149"/>
      <c r="F554" s="150"/>
      <c r="G554" s="150"/>
      <c r="H554" s="150"/>
      <c r="I554" s="184" t="str">
        <f>IFERROR(VLOOKUP(D554,'Tabla 12'!$B$4:$E$6,3,FALSE)," ")</f>
        <v xml:space="preserve"> </v>
      </c>
      <c r="J554" s="185" t="str">
        <f>IFERROR(VLOOKUP(I554,'Tabla 12'!$D$4:$E$6,2,FALSE)," ")</f>
        <v xml:space="preserve"> </v>
      </c>
      <c r="K554" s="3"/>
      <c r="L554" s="3"/>
      <c r="M554" s="3"/>
      <c r="N554" s="3"/>
      <c r="O554" s="3"/>
      <c r="P554" s="3"/>
      <c r="Q554" s="2"/>
      <c r="R554" s="3"/>
      <c r="S554" s="3"/>
      <c r="T554" s="3"/>
      <c r="U554" s="3"/>
      <c r="V554" s="3"/>
      <c r="W554" s="3"/>
      <c r="X554" s="3"/>
      <c r="Y554" s="3"/>
      <c r="Z554" s="3"/>
      <c r="AA554" s="3"/>
    </row>
    <row r="555" spans="1:27" ht="36.75" customHeight="1" x14ac:dyDescent="0.35">
      <c r="A555" s="120" t="str">
        <f>'Matriz Nº2 Análisis'!A555</f>
        <v>61. 6</v>
      </c>
      <c r="B555" s="132" t="str">
        <f>IF(A555&lt;1,'Matriz Nº1 Identificación'!F555,'Matriz Nº2 Análisis'!B555)</f>
        <v/>
      </c>
      <c r="C555" s="132" t="str">
        <f>IFERROR(IF(A555&lt;1,'Matriz Nº1 Identificación'!B555,'Matriz Nº2 Análisis'!E555)," ")</f>
        <v/>
      </c>
      <c r="D555" s="132" t="str">
        <f>IF(A555&lt;1,'Matriz Nº1 Identificación'!B555,'Matriz Nº2 Análisis'!I555)</f>
        <v/>
      </c>
      <c r="E555" s="149"/>
      <c r="F555" s="150"/>
      <c r="G555" s="150"/>
      <c r="H555" s="150"/>
      <c r="I555" s="184" t="str">
        <f>IFERROR(VLOOKUP(D555,'Tabla 12'!$B$4:$E$6,3,FALSE)," ")</f>
        <v xml:space="preserve"> </v>
      </c>
      <c r="J555" s="185" t="str">
        <f>IFERROR(VLOOKUP(I555,'Tabla 12'!$D$4:$E$6,2,FALSE)," ")</f>
        <v xml:space="preserve"> </v>
      </c>
      <c r="K555" s="3"/>
      <c r="L555" s="3"/>
      <c r="M555" s="3"/>
      <c r="N555" s="3"/>
      <c r="O555" s="3"/>
      <c r="P555" s="3"/>
      <c r="Q555" s="2"/>
      <c r="R555" s="3"/>
      <c r="S555" s="3"/>
      <c r="T555" s="3"/>
      <c r="U555" s="3"/>
      <c r="V555" s="3"/>
      <c r="W555" s="3"/>
      <c r="X555" s="3"/>
      <c r="Y555" s="3"/>
      <c r="Z555" s="3"/>
      <c r="AA555" s="3"/>
    </row>
    <row r="556" spans="1:27" ht="36.75" customHeight="1" thickBot="1" x14ac:dyDescent="0.4">
      <c r="A556" s="120" t="str">
        <f>'Matriz Nº2 Análisis'!A556</f>
        <v>61. 7</v>
      </c>
      <c r="B556" s="132" t="str">
        <f>IF(A556&lt;1,'Matriz Nº1 Identificación'!F556,'Matriz Nº2 Análisis'!B556)</f>
        <v/>
      </c>
      <c r="C556" s="132" t="str">
        <f>IFERROR(IF(A556&lt;1,'Matriz Nº1 Identificación'!B556,'Matriz Nº2 Análisis'!E556)," ")</f>
        <v/>
      </c>
      <c r="D556" s="132" t="str">
        <f>IF(A556&lt;1,'Matriz Nº1 Identificación'!B556,'Matriz Nº2 Análisis'!I556)</f>
        <v/>
      </c>
      <c r="E556" s="149"/>
      <c r="F556" s="150"/>
      <c r="G556" s="150"/>
      <c r="H556" s="150"/>
      <c r="I556" s="184" t="str">
        <f>IFERROR(VLOOKUP(D556,'Tabla 12'!$B$4:$E$6,3,FALSE)," ")</f>
        <v xml:space="preserve"> </v>
      </c>
      <c r="J556" s="185" t="str">
        <f>IFERROR(VLOOKUP(I556,'Tabla 12'!$D$4:$E$6,2,FALSE)," ")</f>
        <v xml:space="preserve"> </v>
      </c>
      <c r="K556" s="3"/>
      <c r="N556" s="3"/>
      <c r="O556" s="3"/>
      <c r="P556" s="3"/>
      <c r="Q556" s="2"/>
      <c r="R556" s="3"/>
      <c r="S556" s="3"/>
      <c r="T556" s="3"/>
      <c r="U556" s="3"/>
      <c r="V556" s="3"/>
      <c r="W556" s="3"/>
      <c r="X556" s="3"/>
      <c r="Y556" s="3"/>
      <c r="Z556" s="3"/>
      <c r="AA556" s="3"/>
    </row>
    <row r="557" spans="1:27" ht="39.9" customHeight="1" thickBot="1" x14ac:dyDescent="0.4">
      <c r="A557" s="181" t="str">
        <f>'Matriz Nº1 Identificación'!A557</f>
        <v xml:space="preserve">Objetivo Estratégico: </v>
      </c>
      <c r="B557" s="477">
        <f>+'Matriz Nº1 Identificación'!B557:H557</f>
        <v>0</v>
      </c>
      <c r="C557" s="478"/>
      <c r="D557" s="478"/>
      <c r="E557" s="478"/>
      <c r="F557" s="478"/>
      <c r="G557" s="478"/>
      <c r="H557" s="478"/>
      <c r="I557" s="478"/>
      <c r="J557" s="478"/>
    </row>
    <row r="558" spans="1:27" ht="39.9" customHeight="1" x14ac:dyDescent="0.35">
      <c r="A558" s="182" t="str">
        <f>'Matriz Nº1 Identificación'!A558</f>
        <v>Objetivo táctico</v>
      </c>
      <c r="B558" s="297" t="str">
        <f>+'Matriz Nº1 Identificación'!B558:H558</f>
        <v xml:space="preserve">62. </v>
      </c>
      <c r="C558" s="298"/>
      <c r="D558" s="298"/>
      <c r="E558" s="298"/>
      <c r="F558" s="299"/>
      <c r="G558" s="299"/>
      <c r="H558" s="299"/>
      <c r="I558" s="299"/>
      <c r="J558" s="300"/>
      <c r="L558" s="3"/>
      <c r="M558" s="3"/>
    </row>
    <row r="559" spans="1:27" ht="36.75" customHeight="1" x14ac:dyDescent="0.35">
      <c r="A559" s="120" t="str">
        <f>'Matriz Nº2 Análisis'!A559</f>
        <v>62. 1</v>
      </c>
      <c r="B559" s="132" t="str">
        <f>IF(A559&lt;1,'Matriz Nº1 Identificación'!F559,'Matriz Nº2 Análisis'!B559)</f>
        <v/>
      </c>
      <c r="C559" s="132" t="str">
        <f>IFERROR(IF(A559&lt;1,'Matriz Nº1 Identificación'!B559,'Matriz Nº2 Análisis'!E559)," ")</f>
        <v/>
      </c>
      <c r="D559" s="132" t="str">
        <f>IF(A559&lt;1,'Matriz Nº1 Identificación'!B559,'Matriz Nº2 Análisis'!I559)</f>
        <v/>
      </c>
      <c r="E559" s="149"/>
      <c r="F559" s="150"/>
      <c r="G559" s="150"/>
      <c r="H559" s="150"/>
      <c r="I559" s="184" t="str">
        <f>IFERROR(VLOOKUP(D559,'Tabla 12'!$B$4:$E$6,3,FALSE)," ")</f>
        <v xml:space="preserve"> </v>
      </c>
      <c r="J559" s="185" t="str">
        <f>IFERROR(VLOOKUP(I559,'Tabla 12'!$D$4:$E$6,2,FALSE)," ")</f>
        <v xml:space="preserve"> </v>
      </c>
      <c r="K559" s="3"/>
      <c r="L559" s="3"/>
      <c r="M559" s="3"/>
      <c r="N559" s="3"/>
      <c r="O559" s="3"/>
      <c r="P559" s="3"/>
      <c r="Q559" s="2"/>
      <c r="R559" s="3"/>
      <c r="S559" s="3"/>
      <c r="T559" s="3"/>
      <c r="U559" s="3"/>
      <c r="V559" s="3"/>
      <c r="W559" s="3"/>
      <c r="X559" s="3"/>
      <c r="Y559" s="3"/>
      <c r="Z559" s="3"/>
      <c r="AA559" s="3"/>
    </row>
    <row r="560" spans="1:27" ht="36.75" customHeight="1" x14ac:dyDescent="0.35">
      <c r="A560" s="120" t="str">
        <f>'Matriz Nº2 Análisis'!A560</f>
        <v>62. 2</v>
      </c>
      <c r="B560" s="132" t="str">
        <f>IF(A560&lt;1,'Matriz Nº1 Identificación'!F560,'Matriz Nº2 Análisis'!B560)</f>
        <v/>
      </c>
      <c r="C560" s="132" t="str">
        <f>IFERROR(IF(A560&lt;1,'Matriz Nº1 Identificación'!B560,'Matriz Nº2 Análisis'!E560)," ")</f>
        <v/>
      </c>
      <c r="D560" s="132" t="str">
        <f>IF(A560&lt;1,'Matriz Nº1 Identificación'!B560,'Matriz Nº2 Análisis'!I560)</f>
        <v/>
      </c>
      <c r="E560" s="149"/>
      <c r="F560" s="150"/>
      <c r="G560" s="150"/>
      <c r="H560" s="150"/>
      <c r="I560" s="184" t="str">
        <f>IFERROR(VLOOKUP(D560,'Tabla 12'!$B$4:$E$6,3,FALSE)," ")</f>
        <v xml:space="preserve"> </v>
      </c>
      <c r="J560" s="185" t="str">
        <f>IFERROR(VLOOKUP(I560,'Tabla 12'!$D$4:$E$6,2,FALSE)," ")</f>
        <v xml:space="preserve"> </v>
      </c>
      <c r="K560" s="3"/>
      <c r="L560" s="3"/>
      <c r="M560" s="3"/>
      <c r="N560" s="3"/>
      <c r="O560" s="3"/>
      <c r="P560" s="3"/>
      <c r="Q560" s="2"/>
      <c r="R560" s="3"/>
      <c r="S560" s="3"/>
      <c r="T560" s="3"/>
      <c r="U560" s="3"/>
      <c r="V560" s="3"/>
      <c r="W560" s="3"/>
      <c r="X560" s="3"/>
      <c r="Y560" s="3"/>
      <c r="Z560" s="3"/>
      <c r="AA560" s="3"/>
    </row>
    <row r="561" spans="1:27" ht="36.75" customHeight="1" x14ac:dyDescent="0.35">
      <c r="A561" s="120" t="str">
        <f>'Matriz Nº2 Análisis'!A561</f>
        <v>62. 3</v>
      </c>
      <c r="B561" s="132" t="str">
        <f>IF(A561&lt;1,'Matriz Nº1 Identificación'!F561,'Matriz Nº2 Análisis'!B561)</f>
        <v/>
      </c>
      <c r="C561" s="132" t="str">
        <f>IFERROR(IF(A561&lt;1,'Matriz Nº1 Identificación'!B561,'Matriz Nº2 Análisis'!E561)," ")</f>
        <v/>
      </c>
      <c r="D561" s="132" t="str">
        <f>IF(A561&lt;1,'Matriz Nº1 Identificación'!B561,'Matriz Nº2 Análisis'!I561)</f>
        <v/>
      </c>
      <c r="E561" s="149"/>
      <c r="F561" s="150"/>
      <c r="G561" s="150"/>
      <c r="H561" s="150"/>
      <c r="I561" s="184" t="str">
        <f>IFERROR(VLOOKUP(D561,'Tabla 12'!$B$4:$E$6,3,FALSE)," ")</f>
        <v xml:space="preserve"> </v>
      </c>
      <c r="J561" s="185" t="str">
        <f>IFERROR(VLOOKUP(I561,'Tabla 12'!$D$4:$E$6,2,FALSE)," ")</f>
        <v xml:space="preserve"> </v>
      </c>
      <c r="K561" s="3"/>
      <c r="L561" s="3"/>
      <c r="M561" s="3"/>
      <c r="N561" s="3"/>
      <c r="O561" s="3"/>
      <c r="P561" s="3"/>
      <c r="Q561" s="2"/>
      <c r="R561" s="3"/>
      <c r="S561" s="3"/>
      <c r="T561" s="3"/>
      <c r="U561" s="3"/>
      <c r="V561" s="3"/>
      <c r="W561" s="3"/>
      <c r="X561" s="3"/>
      <c r="Y561" s="3"/>
      <c r="Z561" s="3"/>
      <c r="AA561" s="3"/>
    </row>
    <row r="562" spans="1:27" ht="36.75" customHeight="1" x14ac:dyDescent="0.35">
      <c r="A562" s="120" t="str">
        <f>'Matriz Nº2 Análisis'!A562</f>
        <v>62. 4</v>
      </c>
      <c r="B562" s="132" t="str">
        <f>IF(A562&lt;1,'Matriz Nº1 Identificación'!F562,'Matriz Nº2 Análisis'!B562)</f>
        <v/>
      </c>
      <c r="C562" s="132" t="str">
        <f>IFERROR(IF(A562&lt;1,'Matriz Nº1 Identificación'!B562,'Matriz Nº2 Análisis'!E562)," ")</f>
        <v/>
      </c>
      <c r="D562" s="132" t="str">
        <f>IF(A562&lt;1,'Matriz Nº1 Identificación'!B562,'Matriz Nº2 Análisis'!I562)</f>
        <v/>
      </c>
      <c r="E562" s="149"/>
      <c r="F562" s="150"/>
      <c r="G562" s="150"/>
      <c r="H562" s="150"/>
      <c r="I562" s="184" t="str">
        <f>IFERROR(VLOOKUP(D562,'Tabla 12'!$B$4:$E$6,3,FALSE)," ")</f>
        <v xml:space="preserve"> </v>
      </c>
      <c r="J562" s="185" t="str">
        <f>IFERROR(VLOOKUP(I562,'Tabla 12'!$D$4:$E$6,2,FALSE)," ")</f>
        <v xml:space="preserve"> </v>
      </c>
      <c r="K562" s="3"/>
      <c r="L562" s="3"/>
      <c r="M562" s="3"/>
      <c r="N562" s="3"/>
      <c r="O562" s="3"/>
      <c r="P562" s="3"/>
      <c r="Q562" s="2"/>
      <c r="R562" s="3"/>
      <c r="S562" s="3"/>
      <c r="T562" s="3"/>
      <c r="U562" s="3"/>
      <c r="V562" s="3"/>
      <c r="W562" s="3"/>
      <c r="X562" s="3"/>
      <c r="Y562" s="3"/>
      <c r="Z562" s="3"/>
      <c r="AA562" s="3"/>
    </row>
    <row r="563" spans="1:27" ht="36.75" customHeight="1" x14ac:dyDescent="0.35">
      <c r="A563" s="120" t="str">
        <f>'Matriz Nº2 Análisis'!A563</f>
        <v>62. 5</v>
      </c>
      <c r="B563" s="132" t="str">
        <f>IF(A563&lt;1,'Matriz Nº1 Identificación'!F563,'Matriz Nº2 Análisis'!B563)</f>
        <v/>
      </c>
      <c r="C563" s="132" t="str">
        <f>IFERROR(IF(A563&lt;1,'Matriz Nº1 Identificación'!B563,'Matriz Nº2 Análisis'!E563)," ")</f>
        <v/>
      </c>
      <c r="D563" s="132" t="str">
        <f>IF(A563&lt;1,'Matriz Nº1 Identificación'!B563,'Matriz Nº2 Análisis'!I563)</f>
        <v/>
      </c>
      <c r="E563" s="149"/>
      <c r="F563" s="150"/>
      <c r="G563" s="150"/>
      <c r="H563" s="150"/>
      <c r="I563" s="184" t="str">
        <f>IFERROR(VLOOKUP(D563,'Tabla 12'!$B$4:$E$6,3,FALSE)," ")</f>
        <v xml:space="preserve"> </v>
      </c>
      <c r="J563" s="185" t="str">
        <f>IFERROR(VLOOKUP(I563,'Tabla 12'!$D$4:$E$6,2,FALSE)," ")</f>
        <v xml:space="preserve"> </v>
      </c>
      <c r="K563" s="3"/>
      <c r="L563" s="3"/>
      <c r="M563" s="3"/>
      <c r="N563" s="3"/>
      <c r="O563" s="3"/>
      <c r="P563" s="3"/>
      <c r="Q563" s="2"/>
      <c r="R563" s="3"/>
      <c r="S563" s="3"/>
      <c r="T563" s="3"/>
      <c r="U563" s="3"/>
      <c r="V563" s="3"/>
      <c r="W563" s="3"/>
      <c r="X563" s="3"/>
      <c r="Y563" s="3"/>
      <c r="Z563" s="3"/>
      <c r="AA563" s="3"/>
    </row>
    <row r="564" spans="1:27" ht="36.75" customHeight="1" x14ac:dyDescent="0.35">
      <c r="A564" s="120" t="str">
        <f>'Matriz Nº2 Análisis'!A564</f>
        <v>62. 6</v>
      </c>
      <c r="B564" s="132" t="str">
        <f>IF(A564&lt;1,'Matriz Nº1 Identificación'!F564,'Matriz Nº2 Análisis'!B564)</f>
        <v/>
      </c>
      <c r="C564" s="132" t="str">
        <f>IFERROR(IF(A564&lt;1,'Matriz Nº1 Identificación'!B564,'Matriz Nº2 Análisis'!E564)," ")</f>
        <v/>
      </c>
      <c r="D564" s="132" t="str">
        <f>IF(A564&lt;1,'Matriz Nº1 Identificación'!B564,'Matriz Nº2 Análisis'!I564)</f>
        <v/>
      </c>
      <c r="E564" s="149"/>
      <c r="F564" s="150"/>
      <c r="G564" s="150"/>
      <c r="H564" s="150"/>
      <c r="I564" s="184" t="str">
        <f>IFERROR(VLOOKUP(D564,'Tabla 12'!$B$4:$E$6,3,FALSE)," ")</f>
        <v xml:space="preserve"> </v>
      </c>
      <c r="J564" s="185" t="str">
        <f>IFERROR(VLOOKUP(I564,'Tabla 12'!$D$4:$E$6,2,FALSE)," ")</f>
        <v xml:space="preserve"> </v>
      </c>
      <c r="K564" s="3"/>
      <c r="L564" s="3"/>
      <c r="M564" s="3"/>
      <c r="N564" s="3"/>
      <c r="O564" s="3"/>
      <c r="P564" s="3"/>
      <c r="Q564" s="2"/>
      <c r="R564" s="3"/>
      <c r="S564" s="3"/>
      <c r="T564" s="3"/>
      <c r="U564" s="3"/>
      <c r="V564" s="3"/>
      <c r="W564" s="3"/>
      <c r="X564" s="3"/>
      <c r="Y564" s="3"/>
      <c r="Z564" s="3"/>
      <c r="AA564" s="3"/>
    </row>
    <row r="565" spans="1:27" ht="36.75" customHeight="1" thickBot="1" x14ac:dyDescent="0.4">
      <c r="A565" s="120" t="str">
        <f>'Matriz Nº2 Análisis'!A565</f>
        <v>62. 7</v>
      </c>
      <c r="B565" s="132" t="str">
        <f>IF(A565&lt;1,'Matriz Nº1 Identificación'!F565,'Matriz Nº2 Análisis'!B565)</f>
        <v/>
      </c>
      <c r="C565" s="132" t="str">
        <f>IFERROR(IF(A565&lt;1,'Matriz Nº1 Identificación'!B565,'Matriz Nº2 Análisis'!E565)," ")</f>
        <v/>
      </c>
      <c r="D565" s="132" t="str">
        <f>IF(A565&lt;1,'Matriz Nº1 Identificación'!B565,'Matriz Nº2 Análisis'!I565)</f>
        <v/>
      </c>
      <c r="E565" s="149"/>
      <c r="F565" s="150"/>
      <c r="G565" s="150"/>
      <c r="H565" s="150"/>
      <c r="I565" s="184" t="str">
        <f>IFERROR(VLOOKUP(D565,'Tabla 12'!$B$4:$E$6,3,FALSE)," ")</f>
        <v xml:space="preserve"> </v>
      </c>
      <c r="J565" s="185" t="str">
        <f>IFERROR(VLOOKUP(I565,'Tabla 12'!$D$4:$E$6,2,FALSE)," ")</f>
        <v xml:space="preserve"> </v>
      </c>
      <c r="K565" s="3"/>
      <c r="N565" s="3"/>
      <c r="O565" s="3"/>
      <c r="P565" s="3"/>
      <c r="Q565" s="2"/>
      <c r="R565" s="3"/>
      <c r="S565" s="3"/>
      <c r="T565" s="3"/>
      <c r="U565" s="3"/>
      <c r="V565" s="3"/>
      <c r="W565" s="3"/>
      <c r="X565" s="3"/>
      <c r="Y565" s="3"/>
      <c r="Z565" s="3"/>
      <c r="AA565" s="3"/>
    </row>
    <row r="566" spans="1:27" ht="39.9" customHeight="1" thickBot="1" x14ac:dyDescent="0.4">
      <c r="A566" s="181" t="str">
        <f>'Matriz Nº1 Identificación'!A566</f>
        <v xml:space="preserve">Objetivo Estratégico: </v>
      </c>
      <c r="B566" s="477">
        <f>+'Matriz Nº1 Identificación'!B566:H566</f>
        <v>0</v>
      </c>
      <c r="C566" s="478"/>
      <c r="D566" s="478"/>
      <c r="E566" s="478"/>
      <c r="F566" s="478"/>
      <c r="G566" s="478"/>
      <c r="H566" s="478"/>
      <c r="I566" s="478"/>
      <c r="J566" s="478"/>
    </row>
    <row r="567" spans="1:27" ht="39.9" customHeight="1" x14ac:dyDescent="0.35">
      <c r="A567" s="182" t="str">
        <f>'Matriz Nº1 Identificación'!A567</f>
        <v>Objetivo táctico</v>
      </c>
      <c r="B567" s="297" t="str">
        <f>+'Matriz Nº1 Identificación'!B567:H567</f>
        <v xml:space="preserve">63. </v>
      </c>
      <c r="C567" s="298"/>
      <c r="D567" s="298"/>
      <c r="E567" s="298"/>
      <c r="F567" s="299"/>
      <c r="G567" s="299"/>
      <c r="H567" s="299"/>
      <c r="I567" s="299"/>
      <c r="J567" s="300"/>
      <c r="L567" s="3"/>
      <c r="M567" s="3"/>
    </row>
    <row r="568" spans="1:27" ht="36.75" customHeight="1" x14ac:dyDescent="0.35">
      <c r="A568" s="120" t="str">
        <f>'Matriz Nº2 Análisis'!A568</f>
        <v>63. 1</v>
      </c>
      <c r="B568" s="132" t="str">
        <f>IF(A568&lt;1,'Matriz Nº1 Identificación'!F568,'Matriz Nº2 Análisis'!B568)</f>
        <v/>
      </c>
      <c r="C568" s="132" t="str">
        <f>IFERROR(IF(A568&lt;1,'Matriz Nº1 Identificación'!B568,'Matriz Nº2 Análisis'!E568)," ")</f>
        <v/>
      </c>
      <c r="D568" s="132" t="str">
        <f>IF(A568&lt;1,'Matriz Nº1 Identificación'!B568,'Matriz Nº2 Análisis'!I568)</f>
        <v/>
      </c>
      <c r="E568" s="149"/>
      <c r="F568" s="150"/>
      <c r="G568" s="150"/>
      <c r="H568" s="150"/>
      <c r="I568" s="184" t="str">
        <f>IFERROR(VLOOKUP(D568,'Tabla 12'!$B$4:$E$6,3,FALSE)," ")</f>
        <v xml:space="preserve"> </v>
      </c>
      <c r="J568" s="185" t="str">
        <f>IFERROR(VLOOKUP(I568,'Tabla 12'!$D$4:$E$6,2,FALSE)," ")</f>
        <v xml:space="preserve"> </v>
      </c>
      <c r="K568" s="3"/>
      <c r="L568" s="3"/>
      <c r="M568" s="3"/>
      <c r="N568" s="3"/>
      <c r="O568" s="3"/>
      <c r="P568" s="3"/>
      <c r="Q568" s="2"/>
      <c r="R568" s="3"/>
      <c r="S568" s="3"/>
      <c r="T568" s="3"/>
      <c r="U568" s="3"/>
      <c r="V568" s="3"/>
      <c r="W568" s="3"/>
      <c r="X568" s="3"/>
      <c r="Y568" s="3"/>
      <c r="Z568" s="3"/>
      <c r="AA568" s="3"/>
    </row>
    <row r="569" spans="1:27" ht="36.75" customHeight="1" x14ac:dyDescent="0.35">
      <c r="A569" s="120" t="str">
        <f>'Matriz Nº2 Análisis'!A569</f>
        <v>63. 2</v>
      </c>
      <c r="B569" s="132" t="str">
        <f>IF(A569&lt;1,'Matriz Nº1 Identificación'!F569,'Matriz Nº2 Análisis'!B569)</f>
        <v/>
      </c>
      <c r="C569" s="132" t="str">
        <f>IFERROR(IF(A569&lt;1,'Matriz Nº1 Identificación'!B569,'Matriz Nº2 Análisis'!E569)," ")</f>
        <v/>
      </c>
      <c r="D569" s="132" t="str">
        <f>IF(A569&lt;1,'Matriz Nº1 Identificación'!B569,'Matriz Nº2 Análisis'!I569)</f>
        <v/>
      </c>
      <c r="E569" s="149"/>
      <c r="F569" s="150"/>
      <c r="G569" s="150"/>
      <c r="H569" s="150"/>
      <c r="I569" s="184" t="str">
        <f>IFERROR(VLOOKUP(D569,'Tabla 12'!$B$4:$E$6,3,FALSE)," ")</f>
        <v xml:space="preserve"> </v>
      </c>
      <c r="J569" s="185" t="str">
        <f>IFERROR(VLOOKUP(I569,'Tabla 12'!$D$4:$E$6,2,FALSE)," ")</f>
        <v xml:space="preserve"> </v>
      </c>
      <c r="K569" s="3"/>
      <c r="L569" s="3"/>
      <c r="M569" s="3"/>
      <c r="N569" s="3"/>
      <c r="O569" s="3"/>
      <c r="P569" s="3"/>
      <c r="Q569" s="2"/>
      <c r="R569" s="3"/>
      <c r="S569" s="3"/>
      <c r="T569" s="3"/>
      <c r="U569" s="3"/>
      <c r="V569" s="3"/>
      <c r="W569" s="3"/>
      <c r="X569" s="3"/>
      <c r="Y569" s="3"/>
      <c r="Z569" s="3"/>
      <c r="AA569" s="3"/>
    </row>
    <row r="570" spans="1:27" ht="36.75" customHeight="1" x14ac:dyDescent="0.35">
      <c r="A570" s="120" t="str">
        <f>'Matriz Nº2 Análisis'!A570</f>
        <v>63. 3</v>
      </c>
      <c r="B570" s="132" t="str">
        <f>IF(A570&lt;1,'Matriz Nº1 Identificación'!F570,'Matriz Nº2 Análisis'!B570)</f>
        <v/>
      </c>
      <c r="C570" s="132" t="str">
        <f>IFERROR(IF(A570&lt;1,'Matriz Nº1 Identificación'!B570,'Matriz Nº2 Análisis'!E570)," ")</f>
        <v/>
      </c>
      <c r="D570" s="132" t="str">
        <f>IF(A570&lt;1,'Matriz Nº1 Identificación'!B570,'Matriz Nº2 Análisis'!I570)</f>
        <v/>
      </c>
      <c r="E570" s="149"/>
      <c r="F570" s="150"/>
      <c r="G570" s="150"/>
      <c r="H570" s="150"/>
      <c r="I570" s="184" t="str">
        <f>IFERROR(VLOOKUP(D570,'Tabla 12'!$B$4:$E$6,3,FALSE)," ")</f>
        <v xml:space="preserve"> </v>
      </c>
      <c r="J570" s="185" t="str">
        <f>IFERROR(VLOOKUP(I570,'Tabla 12'!$D$4:$E$6,2,FALSE)," ")</f>
        <v xml:space="preserve"> </v>
      </c>
      <c r="K570" s="3"/>
      <c r="L570" s="3"/>
      <c r="M570" s="3"/>
      <c r="N570" s="3"/>
      <c r="O570" s="3"/>
      <c r="P570" s="3"/>
      <c r="Q570" s="2"/>
      <c r="R570" s="3"/>
      <c r="S570" s="3"/>
      <c r="T570" s="3"/>
      <c r="U570" s="3"/>
      <c r="V570" s="3"/>
      <c r="W570" s="3"/>
      <c r="X570" s="3"/>
      <c r="Y570" s="3"/>
      <c r="Z570" s="3"/>
      <c r="AA570" s="3"/>
    </row>
    <row r="571" spans="1:27" ht="36.75" customHeight="1" x14ac:dyDescent="0.35">
      <c r="A571" s="120" t="str">
        <f>'Matriz Nº2 Análisis'!A571</f>
        <v>63. 4</v>
      </c>
      <c r="B571" s="132" t="str">
        <f>IF(A571&lt;1,'Matriz Nº1 Identificación'!F571,'Matriz Nº2 Análisis'!B571)</f>
        <v/>
      </c>
      <c r="C571" s="132" t="str">
        <f>IFERROR(IF(A571&lt;1,'Matriz Nº1 Identificación'!B571,'Matriz Nº2 Análisis'!E571)," ")</f>
        <v/>
      </c>
      <c r="D571" s="132" t="str">
        <f>IF(A571&lt;1,'Matriz Nº1 Identificación'!B571,'Matriz Nº2 Análisis'!I571)</f>
        <v/>
      </c>
      <c r="E571" s="149"/>
      <c r="F571" s="150"/>
      <c r="G571" s="150"/>
      <c r="H571" s="150"/>
      <c r="I571" s="184" t="str">
        <f>IFERROR(VLOOKUP(D571,'Tabla 12'!$B$4:$E$6,3,FALSE)," ")</f>
        <v xml:space="preserve"> </v>
      </c>
      <c r="J571" s="185" t="str">
        <f>IFERROR(VLOOKUP(I571,'Tabla 12'!$D$4:$E$6,2,FALSE)," ")</f>
        <v xml:space="preserve"> </v>
      </c>
      <c r="K571" s="3"/>
      <c r="L571" s="3"/>
      <c r="M571" s="3"/>
      <c r="N571" s="3"/>
      <c r="O571" s="3"/>
      <c r="P571" s="3"/>
      <c r="Q571" s="2"/>
      <c r="R571" s="3"/>
      <c r="S571" s="3"/>
      <c r="T571" s="3"/>
      <c r="U571" s="3"/>
      <c r="V571" s="3"/>
      <c r="W571" s="3"/>
      <c r="X571" s="3"/>
      <c r="Y571" s="3"/>
      <c r="Z571" s="3"/>
      <c r="AA571" s="3"/>
    </row>
    <row r="572" spans="1:27" ht="36.75" customHeight="1" x14ac:dyDescent="0.35">
      <c r="A572" s="120" t="str">
        <f>'Matriz Nº2 Análisis'!A572</f>
        <v>63. 5</v>
      </c>
      <c r="B572" s="132" t="str">
        <f>IF(A572&lt;1,'Matriz Nº1 Identificación'!F572,'Matriz Nº2 Análisis'!B572)</f>
        <v/>
      </c>
      <c r="C572" s="132" t="str">
        <f>IFERROR(IF(A572&lt;1,'Matriz Nº1 Identificación'!B572,'Matriz Nº2 Análisis'!E572)," ")</f>
        <v/>
      </c>
      <c r="D572" s="132" t="str">
        <f>IF(A572&lt;1,'Matriz Nº1 Identificación'!B572,'Matriz Nº2 Análisis'!I572)</f>
        <v/>
      </c>
      <c r="E572" s="149"/>
      <c r="F572" s="150"/>
      <c r="G572" s="150"/>
      <c r="H572" s="150"/>
      <c r="I572" s="184" t="str">
        <f>IFERROR(VLOOKUP(D572,'Tabla 12'!$B$4:$E$6,3,FALSE)," ")</f>
        <v xml:space="preserve"> </v>
      </c>
      <c r="J572" s="185" t="str">
        <f>IFERROR(VLOOKUP(I572,'Tabla 12'!$D$4:$E$6,2,FALSE)," ")</f>
        <v xml:space="preserve"> </v>
      </c>
      <c r="K572" s="3"/>
      <c r="L572" s="3"/>
      <c r="M572" s="3"/>
      <c r="N572" s="3"/>
      <c r="O572" s="3"/>
      <c r="P572" s="3"/>
      <c r="Q572" s="2"/>
      <c r="R572" s="3"/>
      <c r="S572" s="3"/>
      <c r="T572" s="3"/>
      <c r="U572" s="3"/>
      <c r="V572" s="3"/>
      <c r="W572" s="3"/>
      <c r="X572" s="3"/>
      <c r="Y572" s="3"/>
      <c r="Z572" s="3"/>
      <c r="AA572" s="3"/>
    </row>
    <row r="573" spans="1:27" ht="36.75" customHeight="1" x14ac:dyDescent="0.35">
      <c r="A573" s="120" t="str">
        <f>'Matriz Nº2 Análisis'!A573</f>
        <v>63. 6</v>
      </c>
      <c r="B573" s="132" t="str">
        <f>IF(A573&lt;1,'Matriz Nº1 Identificación'!F573,'Matriz Nº2 Análisis'!B573)</f>
        <v/>
      </c>
      <c r="C573" s="132" t="str">
        <f>IFERROR(IF(A573&lt;1,'Matriz Nº1 Identificación'!B573,'Matriz Nº2 Análisis'!E573)," ")</f>
        <v/>
      </c>
      <c r="D573" s="132" t="str">
        <f>IF(A573&lt;1,'Matriz Nº1 Identificación'!B573,'Matriz Nº2 Análisis'!I573)</f>
        <v/>
      </c>
      <c r="E573" s="149"/>
      <c r="F573" s="150"/>
      <c r="G573" s="150"/>
      <c r="H573" s="150"/>
      <c r="I573" s="184" t="str">
        <f>IFERROR(VLOOKUP(D573,'Tabla 12'!$B$4:$E$6,3,FALSE)," ")</f>
        <v xml:space="preserve"> </v>
      </c>
      <c r="J573" s="185" t="str">
        <f>IFERROR(VLOOKUP(I573,'Tabla 12'!$D$4:$E$6,2,FALSE)," ")</f>
        <v xml:space="preserve"> </v>
      </c>
      <c r="K573" s="3"/>
      <c r="L573" s="3"/>
      <c r="M573" s="3"/>
      <c r="N573" s="3"/>
      <c r="O573" s="3"/>
      <c r="P573" s="3"/>
      <c r="Q573" s="2"/>
      <c r="R573" s="3"/>
      <c r="S573" s="3"/>
      <c r="T573" s="3"/>
      <c r="U573" s="3"/>
      <c r="V573" s="3"/>
      <c r="W573" s="3"/>
      <c r="X573" s="3"/>
      <c r="Y573" s="3"/>
      <c r="Z573" s="3"/>
      <c r="AA573" s="3"/>
    </row>
    <row r="574" spans="1:27" ht="36.75" customHeight="1" thickBot="1" x14ac:dyDescent="0.4">
      <c r="A574" s="120" t="str">
        <f>'Matriz Nº2 Análisis'!A574</f>
        <v>63. 7</v>
      </c>
      <c r="B574" s="132" t="str">
        <f>IF(A574&lt;1,'Matriz Nº1 Identificación'!F574,'Matriz Nº2 Análisis'!B574)</f>
        <v/>
      </c>
      <c r="C574" s="132" t="str">
        <f>IFERROR(IF(A574&lt;1,'Matriz Nº1 Identificación'!B574,'Matriz Nº2 Análisis'!E574)," ")</f>
        <v/>
      </c>
      <c r="D574" s="132" t="str">
        <f>IF(A574&lt;1,'Matriz Nº1 Identificación'!B574,'Matriz Nº2 Análisis'!I574)</f>
        <v/>
      </c>
      <c r="E574" s="149"/>
      <c r="F574" s="150"/>
      <c r="G574" s="150"/>
      <c r="H574" s="150"/>
      <c r="I574" s="184" t="str">
        <f>IFERROR(VLOOKUP(D574,'Tabla 12'!$B$4:$E$6,3,FALSE)," ")</f>
        <v xml:space="preserve"> </v>
      </c>
      <c r="J574" s="185" t="str">
        <f>IFERROR(VLOOKUP(I574,'Tabla 12'!$D$4:$E$6,2,FALSE)," ")</f>
        <v xml:space="preserve"> </v>
      </c>
      <c r="K574" s="3"/>
      <c r="N574" s="3"/>
      <c r="O574" s="3"/>
      <c r="P574" s="3"/>
      <c r="Q574" s="2"/>
      <c r="R574" s="3"/>
      <c r="S574" s="3"/>
      <c r="T574" s="3"/>
      <c r="U574" s="3"/>
      <c r="V574" s="3"/>
      <c r="W574" s="3"/>
      <c r="X574" s="3"/>
      <c r="Y574" s="3"/>
      <c r="Z574" s="3"/>
      <c r="AA574" s="3"/>
    </row>
    <row r="575" spans="1:27" ht="39.9" customHeight="1" thickBot="1" x14ac:dyDescent="0.4">
      <c r="A575" s="181" t="str">
        <f>'Matriz Nº1 Identificación'!A575</f>
        <v xml:space="preserve">Objetivo Estratégico: </v>
      </c>
      <c r="B575" s="477">
        <f>+'Matriz Nº1 Identificación'!B575:H575</f>
        <v>0</v>
      </c>
      <c r="C575" s="478"/>
      <c r="D575" s="478"/>
      <c r="E575" s="478"/>
      <c r="F575" s="478"/>
      <c r="G575" s="478"/>
      <c r="H575" s="478"/>
      <c r="I575" s="478"/>
      <c r="J575" s="478"/>
    </row>
    <row r="576" spans="1:27" ht="39.9" customHeight="1" x14ac:dyDescent="0.35">
      <c r="A576" s="182" t="str">
        <f>'Matriz Nº1 Identificación'!A576</f>
        <v>Objetivo táctico</v>
      </c>
      <c r="B576" s="297" t="str">
        <f>+'Matriz Nº1 Identificación'!B576:H576</f>
        <v xml:space="preserve">64. </v>
      </c>
      <c r="C576" s="298"/>
      <c r="D576" s="298"/>
      <c r="E576" s="298"/>
      <c r="F576" s="299"/>
      <c r="G576" s="299"/>
      <c r="H576" s="299"/>
      <c r="I576" s="299"/>
      <c r="J576" s="300"/>
      <c r="L576" s="3"/>
      <c r="M576" s="3"/>
    </row>
    <row r="577" spans="1:27" ht="36.75" customHeight="1" x14ac:dyDescent="0.35">
      <c r="A577" s="120" t="str">
        <f>'Matriz Nº2 Análisis'!A577</f>
        <v>64. 1</v>
      </c>
      <c r="B577" s="132" t="str">
        <f>IF(A577&lt;1,'Matriz Nº1 Identificación'!F577,'Matriz Nº2 Análisis'!B577)</f>
        <v/>
      </c>
      <c r="C577" s="132" t="str">
        <f>IFERROR(IF(A577&lt;1,'Matriz Nº1 Identificación'!B577,'Matriz Nº2 Análisis'!E577)," ")</f>
        <v/>
      </c>
      <c r="D577" s="132" t="str">
        <f>IF(A577&lt;1,'Matriz Nº1 Identificación'!B577,'Matriz Nº2 Análisis'!I577)</f>
        <v/>
      </c>
      <c r="E577" s="149"/>
      <c r="F577" s="150"/>
      <c r="G577" s="150"/>
      <c r="H577" s="150"/>
      <c r="I577" s="184" t="str">
        <f>IFERROR(VLOOKUP(D577,'Tabla 12'!$B$4:$E$6,3,FALSE)," ")</f>
        <v xml:space="preserve"> </v>
      </c>
      <c r="J577" s="185" t="str">
        <f>IFERROR(VLOOKUP(I577,'Tabla 12'!$D$4:$E$6,2,FALSE)," ")</f>
        <v xml:space="preserve"> </v>
      </c>
      <c r="K577" s="3"/>
      <c r="L577" s="3"/>
      <c r="M577" s="3"/>
      <c r="N577" s="3"/>
      <c r="O577" s="3"/>
      <c r="P577" s="3"/>
      <c r="Q577" s="2"/>
      <c r="R577" s="3"/>
      <c r="S577" s="3"/>
      <c r="T577" s="3"/>
      <c r="U577" s="3"/>
      <c r="V577" s="3"/>
      <c r="W577" s="3"/>
      <c r="X577" s="3"/>
      <c r="Y577" s="3"/>
      <c r="Z577" s="3"/>
      <c r="AA577" s="3"/>
    </row>
    <row r="578" spans="1:27" ht="36.75" customHeight="1" x14ac:dyDescent="0.35">
      <c r="A578" s="120" t="str">
        <f>'Matriz Nº2 Análisis'!A578</f>
        <v>64. 2</v>
      </c>
      <c r="B578" s="132" t="str">
        <f>IF(A578&lt;1,'Matriz Nº1 Identificación'!F578,'Matriz Nº2 Análisis'!B578)</f>
        <v/>
      </c>
      <c r="C578" s="132" t="str">
        <f>IFERROR(IF(A578&lt;1,'Matriz Nº1 Identificación'!B578,'Matriz Nº2 Análisis'!E578)," ")</f>
        <v/>
      </c>
      <c r="D578" s="132" t="str">
        <f>IF(A578&lt;1,'Matriz Nº1 Identificación'!B578,'Matriz Nº2 Análisis'!I578)</f>
        <v/>
      </c>
      <c r="E578" s="149"/>
      <c r="F578" s="150"/>
      <c r="G578" s="150"/>
      <c r="H578" s="150"/>
      <c r="I578" s="184" t="str">
        <f>IFERROR(VLOOKUP(D578,'Tabla 12'!$B$4:$E$6,3,FALSE)," ")</f>
        <v xml:space="preserve"> </v>
      </c>
      <c r="J578" s="185" t="str">
        <f>IFERROR(VLOOKUP(I578,'Tabla 12'!$D$4:$E$6,2,FALSE)," ")</f>
        <v xml:space="preserve"> </v>
      </c>
      <c r="K578" s="3"/>
      <c r="L578" s="3"/>
      <c r="M578" s="3"/>
      <c r="N578" s="3"/>
      <c r="O578" s="3"/>
      <c r="P578" s="3"/>
      <c r="Q578" s="2"/>
      <c r="R578" s="3"/>
      <c r="S578" s="3"/>
      <c r="T578" s="3"/>
      <c r="U578" s="3"/>
      <c r="V578" s="3"/>
      <c r="W578" s="3"/>
      <c r="X578" s="3"/>
      <c r="Y578" s="3"/>
      <c r="Z578" s="3"/>
      <c r="AA578" s="3"/>
    </row>
    <row r="579" spans="1:27" ht="36.75" customHeight="1" x14ac:dyDescent="0.35">
      <c r="A579" s="120" t="str">
        <f>'Matriz Nº2 Análisis'!A579</f>
        <v>64. 3</v>
      </c>
      <c r="B579" s="132" t="str">
        <f>IF(A579&lt;1,'Matriz Nº1 Identificación'!F579,'Matriz Nº2 Análisis'!B579)</f>
        <v/>
      </c>
      <c r="C579" s="132" t="str">
        <f>IFERROR(IF(A579&lt;1,'Matriz Nº1 Identificación'!B579,'Matriz Nº2 Análisis'!E579)," ")</f>
        <v/>
      </c>
      <c r="D579" s="132" t="str">
        <f>IF(A579&lt;1,'Matriz Nº1 Identificación'!B579,'Matriz Nº2 Análisis'!I579)</f>
        <v/>
      </c>
      <c r="E579" s="149"/>
      <c r="F579" s="150"/>
      <c r="G579" s="150"/>
      <c r="H579" s="150"/>
      <c r="I579" s="184" t="str">
        <f>IFERROR(VLOOKUP(D579,'Tabla 12'!$B$4:$E$6,3,FALSE)," ")</f>
        <v xml:space="preserve"> </v>
      </c>
      <c r="J579" s="185" t="str">
        <f>IFERROR(VLOOKUP(I579,'Tabla 12'!$D$4:$E$6,2,FALSE)," ")</f>
        <v xml:space="preserve"> </v>
      </c>
      <c r="K579" s="3"/>
      <c r="L579" s="3"/>
      <c r="M579" s="3"/>
      <c r="N579" s="3"/>
      <c r="O579" s="3"/>
      <c r="P579" s="3"/>
      <c r="Q579" s="2"/>
      <c r="R579" s="3"/>
      <c r="S579" s="3"/>
      <c r="T579" s="3"/>
      <c r="U579" s="3"/>
      <c r="V579" s="3"/>
      <c r="W579" s="3"/>
      <c r="X579" s="3"/>
      <c r="Y579" s="3"/>
      <c r="Z579" s="3"/>
      <c r="AA579" s="3"/>
    </row>
    <row r="580" spans="1:27" ht="36.75" customHeight="1" x14ac:dyDescent="0.35">
      <c r="A580" s="120" t="str">
        <f>'Matriz Nº2 Análisis'!A580</f>
        <v>64. 4</v>
      </c>
      <c r="B580" s="132" t="str">
        <f>IF(A580&lt;1,'Matriz Nº1 Identificación'!F580,'Matriz Nº2 Análisis'!B580)</f>
        <v/>
      </c>
      <c r="C580" s="132" t="str">
        <f>IFERROR(IF(A580&lt;1,'Matriz Nº1 Identificación'!B580,'Matriz Nº2 Análisis'!E580)," ")</f>
        <v/>
      </c>
      <c r="D580" s="132" t="str">
        <f>IF(A580&lt;1,'Matriz Nº1 Identificación'!B580,'Matriz Nº2 Análisis'!I580)</f>
        <v/>
      </c>
      <c r="E580" s="149"/>
      <c r="F580" s="150"/>
      <c r="G580" s="150"/>
      <c r="H580" s="150"/>
      <c r="I580" s="184" t="str">
        <f>IFERROR(VLOOKUP(D580,'Tabla 12'!$B$4:$E$6,3,FALSE)," ")</f>
        <v xml:space="preserve"> </v>
      </c>
      <c r="J580" s="185" t="str">
        <f>IFERROR(VLOOKUP(I580,'Tabla 12'!$D$4:$E$6,2,FALSE)," ")</f>
        <v xml:space="preserve"> </v>
      </c>
      <c r="K580" s="3"/>
      <c r="L580" s="3"/>
      <c r="M580" s="3"/>
      <c r="N580" s="3"/>
      <c r="O580" s="3"/>
      <c r="P580" s="3"/>
      <c r="Q580" s="2"/>
      <c r="R580" s="3"/>
      <c r="S580" s="3"/>
      <c r="T580" s="3"/>
      <c r="U580" s="3"/>
      <c r="V580" s="3"/>
      <c r="W580" s="3"/>
      <c r="X580" s="3"/>
      <c r="Y580" s="3"/>
      <c r="Z580" s="3"/>
      <c r="AA580" s="3"/>
    </row>
    <row r="581" spans="1:27" ht="36.75" customHeight="1" x14ac:dyDescent="0.35">
      <c r="A581" s="120" t="str">
        <f>'Matriz Nº2 Análisis'!A581</f>
        <v>64. 5</v>
      </c>
      <c r="B581" s="132" t="str">
        <f>IF(A581&lt;1,'Matriz Nº1 Identificación'!F581,'Matriz Nº2 Análisis'!B581)</f>
        <v/>
      </c>
      <c r="C581" s="132" t="str">
        <f>IFERROR(IF(A581&lt;1,'Matriz Nº1 Identificación'!B581,'Matriz Nº2 Análisis'!E581)," ")</f>
        <v/>
      </c>
      <c r="D581" s="132" t="str">
        <f>IF(A581&lt;1,'Matriz Nº1 Identificación'!B581,'Matriz Nº2 Análisis'!I581)</f>
        <v/>
      </c>
      <c r="E581" s="149"/>
      <c r="F581" s="150"/>
      <c r="G581" s="150"/>
      <c r="H581" s="150"/>
      <c r="I581" s="184" t="str">
        <f>IFERROR(VLOOKUP(D581,'Tabla 12'!$B$4:$E$6,3,FALSE)," ")</f>
        <v xml:space="preserve"> </v>
      </c>
      <c r="J581" s="185" t="str">
        <f>IFERROR(VLOOKUP(I581,'Tabla 12'!$D$4:$E$6,2,FALSE)," ")</f>
        <v xml:space="preserve"> </v>
      </c>
      <c r="K581" s="3"/>
      <c r="L581" s="3"/>
      <c r="M581" s="3"/>
      <c r="N581" s="3"/>
      <c r="O581" s="3"/>
      <c r="P581" s="3"/>
      <c r="Q581" s="2"/>
      <c r="R581" s="3"/>
      <c r="S581" s="3"/>
      <c r="T581" s="3"/>
      <c r="U581" s="3"/>
      <c r="V581" s="3"/>
      <c r="W581" s="3"/>
      <c r="X581" s="3"/>
      <c r="Y581" s="3"/>
      <c r="Z581" s="3"/>
      <c r="AA581" s="3"/>
    </row>
    <row r="582" spans="1:27" ht="36.75" customHeight="1" x14ac:dyDescent="0.35">
      <c r="A582" s="120" t="str">
        <f>'Matriz Nº2 Análisis'!A582</f>
        <v>64. 6</v>
      </c>
      <c r="B582" s="132" t="str">
        <f>IF(A582&lt;1,'Matriz Nº1 Identificación'!F582,'Matriz Nº2 Análisis'!B582)</f>
        <v/>
      </c>
      <c r="C582" s="132" t="str">
        <f>IFERROR(IF(A582&lt;1,'Matriz Nº1 Identificación'!B582,'Matriz Nº2 Análisis'!E582)," ")</f>
        <v/>
      </c>
      <c r="D582" s="132" t="str">
        <f>IF(A582&lt;1,'Matriz Nº1 Identificación'!B582,'Matriz Nº2 Análisis'!I582)</f>
        <v/>
      </c>
      <c r="E582" s="149"/>
      <c r="F582" s="150"/>
      <c r="G582" s="150"/>
      <c r="H582" s="150"/>
      <c r="I582" s="184" t="str">
        <f>IFERROR(VLOOKUP(D582,'Tabla 12'!$B$4:$E$6,3,FALSE)," ")</f>
        <v xml:space="preserve"> </v>
      </c>
      <c r="J582" s="185" t="str">
        <f>IFERROR(VLOOKUP(I582,'Tabla 12'!$D$4:$E$6,2,FALSE)," ")</f>
        <v xml:space="preserve"> </v>
      </c>
      <c r="K582" s="3"/>
      <c r="L582" s="3"/>
      <c r="M582" s="3"/>
      <c r="N582" s="3"/>
      <c r="O582" s="3"/>
      <c r="P582" s="3"/>
      <c r="Q582" s="2"/>
      <c r="R582" s="3"/>
      <c r="S582" s="3"/>
      <c r="T582" s="3"/>
      <c r="U582" s="3"/>
      <c r="V582" s="3"/>
      <c r="W582" s="3"/>
      <c r="X582" s="3"/>
      <c r="Y582" s="3"/>
      <c r="Z582" s="3"/>
      <c r="AA582" s="3"/>
    </row>
    <row r="583" spans="1:27" ht="36.75" customHeight="1" thickBot="1" x14ac:dyDescent="0.4">
      <c r="A583" s="120" t="str">
        <f>'Matriz Nº2 Análisis'!A583</f>
        <v>64. 7</v>
      </c>
      <c r="B583" s="132" t="str">
        <f>IF(A583&lt;1,'Matriz Nº1 Identificación'!F583,'Matriz Nº2 Análisis'!B583)</f>
        <v/>
      </c>
      <c r="C583" s="132" t="str">
        <f>IFERROR(IF(A583&lt;1,'Matriz Nº1 Identificación'!B583,'Matriz Nº2 Análisis'!E583)," ")</f>
        <v/>
      </c>
      <c r="D583" s="132" t="str">
        <f>IF(A583&lt;1,'Matriz Nº1 Identificación'!B583,'Matriz Nº2 Análisis'!I583)</f>
        <v/>
      </c>
      <c r="E583" s="149"/>
      <c r="F583" s="150"/>
      <c r="G583" s="150"/>
      <c r="H583" s="150"/>
      <c r="I583" s="184" t="str">
        <f>IFERROR(VLOOKUP(D583,'Tabla 12'!$B$4:$E$6,3,FALSE)," ")</f>
        <v xml:space="preserve"> </v>
      </c>
      <c r="J583" s="185" t="str">
        <f>IFERROR(VLOOKUP(I583,'Tabla 12'!$D$4:$E$6,2,FALSE)," ")</f>
        <v xml:space="preserve"> </v>
      </c>
      <c r="K583" s="3"/>
      <c r="N583" s="3"/>
      <c r="O583" s="3"/>
      <c r="P583" s="3"/>
      <c r="Q583" s="2"/>
      <c r="R583" s="3"/>
      <c r="S583" s="3"/>
      <c r="T583" s="3"/>
      <c r="U583" s="3"/>
      <c r="V583" s="3"/>
      <c r="W583" s="3"/>
      <c r="X583" s="3"/>
      <c r="Y583" s="3"/>
      <c r="Z583" s="3"/>
      <c r="AA583" s="3"/>
    </row>
    <row r="584" spans="1:27" ht="39.9" customHeight="1" thickBot="1" x14ac:dyDescent="0.4">
      <c r="A584" s="181" t="str">
        <f>'Matriz Nº1 Identificación'!A584</f>
        <v xml:space="preserve">Objetivo Estratégico: </v>
      </c>
      <c r="B584" s="477">
        <f>+'Matriz Nº1 Identificación'!B584:H584</f>
        <v>0</v>
      </c>
      <c r="C584" s="478"/>
      <c r="D584" s="478"/>
      <c r="E584" s="478"/>
      <c r="F584" s="478"/>
      <c r="G584" s="478"/>
      <c r="H584" s="478"/>
      <c r="I584" s="478"/>
      <c r="J584" s="478"/>
    </row>
    <row r="585" spans="1:27" ht="39.9" customHeight="1" x14ac:dyDescent="0.35">
      <c r="A585" s="182" t="str">
        <f>'Matriz Nº1 Identificación'!A585</f>
        <v>Objetivo táctico</v>
      </c>
      <c r="B585" s="297" t="str">
        <f>+'Matriz Nº1 Identificación'!B585:H585</f>
        <v xml:space="preserve">65. </v>
      </c>
      <c r="C585" s="298"/>
      <c r="D585" s="298"/>
      <c r="E585" s="298"/>
      <c r="F585" s="299"/>
      <c r="G585" s="299"/>
      <c r="H585" s="299"/>
      <c r="I585" s="299"/>
      <c r="J585" s="300"/>
      <c r="L585" s="3"/>
      <c r="M585" s="3"/>
    </row>
    <row r="586" spans="1:27" ht="36.75" customHeight="1" x14ac:dyDescent="0.35">
      <c r="A586" s="120" t="str">
        <f>'Matriz Nº2 Análisis'!A586</f>
        <v>65. 1</v>
      </c>
      <c r="B586" s="132" t="str">
        <f>IF(A586&lt;1,'Matriz Nº1 Identificación'!F586,'Matriz Nº2 Análisis'!B586)</f>
        <v/>
      </c>
      <c r="C586" s="132" t="str">
        <f>IFERROR(IF(A586&lt;1,'Matriz Nº1 Identificación'!B586,'Matriz Nº2 Análisis'!E586)," ")</f>
        <v/>
      </c>
      <c r="D586" s="132" t="str">
        <f>IF(A586&lt;1,'Matriz Nº1 Identificación'!B586,'Matriz Nº2 Análisis'!I586)</f>
        <v/>
      </c>
      <c r="E586" s="149"/>
      <c r="F586" s="150"/>
      <c r="G586" s="150"/>
      <c r="H586" s="150"/>
      <c r="I586" s="184" t="str">
        <f>IFERROR(VLOOKUP(D586,'Tabla 12'!$B$4:$E$6,3,FALSE)," ")</f>
        <v xml:space="preserve"> </v>
      </c>
      <c r="J586" s="185" t="str">
        <f>IFERROR(VLOOKUP(I586,'Tabla 12'!$D$4:$E$6,2,FALSE)," ")</f>
        <v xml:space="preserve"> </v>
      </c>
      <c r="K586" s="3"/>
      <c r="L586" s="3"/>
      <c r="M586" s="3"/>
      <c r="N586" s="3"/>
      <c r="O586" s="3"/>
      <c r="P586" s="3"/>
      <c r="Q586" s="2"/>
      <c r="R586" s="3"/>
      <c r="S586" s="3"/>
      <c r="T586" s="3"/>
      <c r="U586" s="3"/>
      <c r="V586" s="3"/>
      <c r="W586" s="3"/>
      <c r="X586" s="3"/>
      <c r="Y586" s="3"/>
      <c r="Z586" s="3"/>
      <c r="AA586" s="3"/>
    </row>
    <row r="587" spans="1:27" ht="36.75" customHeight="1" x14ac:dyDescent="0.35">
      <c r="A587" s="120" t="str">
        <f>'Matriz Nº2 Análisis'!A587</f>
        <v>65. 2</v>
      </c>
      <c r="B587" s="132" t="str">
        <f>IF(A587&lt;1,'Matriz Nº1 Identificación'!F587,'Matriz Nº2 Análisis'!B587)</f>
        <v/>
      </c>
      <c r="C587" s="132" t="str">
        <f>IFERROR(IF(A587&lt;1,'Matriz Nº1 Identificación'!B587,'Matriz Nº2 Análisis'!E587)," ")</f>
        <v/>
      </c>
      <c r="D587" s="132" t="str">
        <f>IF(A587&lt;1,'Matriz Nº1 Identificación'!B587,'Matriz Nº2 Análisis'!I587)</f>
        <v/>
      </c>
      <c r="E587" s="149"/>
      <c r="F587" s="150"/>
      <c r="G587" s="150"/>
      <c r="H587" s="150"/>
      <c r="I587" s="184" t="str">
        <f>IFERROR(VLOOKUP(D587,'Tabla 12'!$B$4:$E$6,3,FALSE)," ")</f>
        <v xml:space="preserve"> </v>
      </c>
      <c r="J587" s="185" t="str">
        <f>IFERROR(VLOOKUP(I587,'Tabla 12'!$D$4:$E$6,2,FALSE)," ")</f>
        <v xml:space="preserve"> </v>
      </c>
      <c r="K587" s="3"/>
      <c r="L587" s="3"/>
      <c r="M587" s="3"/>
      <c r="N587" s="3"/>
      <c r="O587" s="3"/>
      <c r="P587" s="3"/>
      <c r="Q587" s="2"/>
      <c r="R587" s="3"/>
      <c r="S587" s="3"/>
      <c r="T587" s="3"/>
      <c r="U587" s="3"/>
      <c r="V587" s="3"/>
      <c r="W587" s="3"/>
      <c r="X587" s="3"/>
      <c r="Y587" s="3"/>
      <c r="Z587" s="3"/>
      <c r="AA587" s="3"/>
    </row>
    <row r="588" spans="1:27" ht="36.75" customHeight="1" x14ac:dyDescent="0.35">
      <c r="A588" s="120" t="str">
        <f>'Matriz Nº2 Análisis'!A588</f>
        <v>65. 3</v>
      </c>
      <c r="B588" s="132" t="str">
        <f>IF(A588&lt;1,'Matriz Nº1 Identificación'!F588,'Matriz Nº2 Análisis'!B588)</f>
        <v/>
      </c>
      <c r="C588" s="132" t="str">
        <f>IFERROR(IF(A588&lt;1,'Matriz Nº1 Identificación'!B588,'Matriz Nº2 Análisis'!E588)," ")</f>
        <v/>
      </c>
      <c r="D588" s="132" t="str">
        <f>IF(A588&lt;1,'Matriz Nº1 Identificación'!B588,'Matriz Nº2 Análisis'!I588)</f>
        <v/>
      </c>
      <c r="E588" s="149"/>
      <c r="F588" s="150"/>
      <c r="G588" s="150"/>
      <c r="H588" s="150"/>
      <c r="I588" s="184" t="str">
        <f>IFERROR(VLOOKUP(D588,'Tabla 12'!$B$4:$E$6,3,FALSE)," ")</f>
        <v xml:space="preserve"> </v>
      </c>
      <c r="J588" s="185" t="str">
        <f>IFERROR(VLOOKUP(I588,'Tabla 12'!$D$4:$E$6,2,FALSE)," ")</f>
        <v xml:space="preserve"> </v>
      </c>
      <c r="K588" s="3"/>
      <c r="L588" s="3"/>
      <c r="M588" s="3"/>
      <c r="N588" s="3"/>
      <c r="O588" s="3"/>
      <c r="P588" s="3"/>
      <c r="Q588" s="2"/>
      <c r="R588" s="3"/>
      <c r="S588" s="3"/>
      <c r="T588" s="3"/>
      <c r="U588" s="3"/>
      <c r="V588" s="3"/>
      <c r="W588" s="3"/>
      <c r="X588" s="3"/>
      <c r="Y588" s="3"/>
      <c r="Z588" s="3"/>
      <c r="AA588" s="3"/>
    </row>
    <row r="589" spans="1:27" ht="36.75" customHeight="1" x14ac:dyDescent="0.35">
      <c r="A589" s="120" t="str">
        <f>'Matriz Nº2 Análisis'!A589</f>
        <v>65. 4</v>
      </c>
      <c r="B589" s="132" t="str">
        <f>IF(A589&lt;1,'Matriz Nº1 Identificación'!F589,'Matriz Nº2 Análisis'!B589)</f>
        <v/>
      </c>
      <c r="C589" s="132" t="str">
        <f>IFERROR(IF(A589&lt;1,'Matriz Nº1 Identificación'!B589,'Matriz Nº2 Análisis'!E589)," ")</f>
        <v/>
      </c>
      <c r="D589" s="132" t="str">
        <f>IF(A589&lt;1,'Matriz Nº1 Identificación'!B589,'Matriz Nº2 Análisis'!I589)</f>
        <v/>
      </c>
      <c r="E589" s="149"/>
      <c r="F589" s="150"/>
      <c r="G589" s="150"/>
      <c r="H589" s="150"/>
      <c r="I589" s="184" t="str">
        <f>IFERROR(VLOOKUP(D589,'Tabla 12'!$B$4:$E$6,3,FALSE)," ")</f>
        <v xml:space="preserve"> </v>
      </c>
      <c r="J589" s="185" t="str">
        <f>IFERROR(VLOOKUP(I589,'Tabla 12'!$D$4:$E$6,2,FALSE)," ")</f>
        <v xml:space="preserve"> </v>
      </c>
      <c r="K589" s="3"/>
      <c r="L589" s="3"/>
      <c r="M589" s="3"/>
      <c r="N589" s="3"/>
      <c r="O589" s="3"/>
      <c r="P589" s="3"/>
      <c r="Q589" s="2"/>
      <c r="R589" s="3"/>
      <c r="S589" s="3"/>
      <c r="T589" s="3"/>
      <c r="U589" s="3"/>
      <c r="V589" s="3"/>
      <c r="W589" s="3"/>
      <c r="X589" s="3"/>
      <c r="Y589" s="3"/>
      <c r="Z589" s="3"/>
      <c r="AA589" s="3"/>
    </row>
    <row r="590" spans="1:27" ht="36.75" customHeight="1" x14ac:dyDescent="0.35">
      <c r="A590" s="120" t="str">
        <f>'Matriz Nº2 Análisis'!A590</f>
        <v>65. 5</v>
      </c>
      <c r="B590" s="132" t="str">
        <f>IF(A590&lt;1,'Matriz Nº1 Identificación'!F590,'Matriz Nº2 Análisis'!B590)</f>
        <v/>
      </c>
      <c r="C590" s="132" t="str">
        <f>IFERROR(IF(A590&lt;1,'Matriz Nº1 Identificación'!B590,'Matriz Nº2 Análisis'!E590)," ")</f>
        <v/>
      </c>
      <c r="D590" s="132" t="str">
        <f>IF(A590&lt;1,'Matriz Nº1 Identificación'!B590,'Matriz Nº2 Análisis'!I590)</f>
        <v/>
      </c>
      <c r="E590" s="149"/>
      <c r="F590" s="150"/>
      <c r="G590" s="150"/>
      <c r="H590" s="150"/>
      <c r="I590" s="184" t="str">
        <f>IFERROR(VLOOKUP(D590,'Tabla 12'!$B$4:$E$6,3,FALSE)," ")</f>
        <v xml:space="preserve"> </v>
      </c>
      <c r="J590" s="185" t="str">
        <f>IFERROR(VLOOKUP(I590,'Tabla 12'!$D$4:$E$6,2,FALSE)," ")</f>
        <v xml:space="preserve"> </v>
      </c>
      <c r="K590" s="3"/>
      <c r="L590" s="3"/>
      <c r="M590" s="3"/>
      <c r="N590" s="3"/>
      <c r="O590" s="3"/>
      <c r="P590" s="3"/>
      <c r="Q590" s="2"/>
      <c r="R590" s="3"/>
      <c r="S590" s="3"/>
      <c r="T590" s="3"/>
      <c r="U590" s="3"/>
      <c r="V590" s="3"/>
      <c r="W590" s="3"/>
      <c r="X590" s="3"/>
      <c r="Y590" s="3"/>
      <c r="Z590" s="3"/>
      <c r="AA590" s="3"/>
    </row>
    <row r="591" spans="1:27" ht="36.75" customHeight="1" x14ac:dyDescent="0.35">
      <c r="A591" s="120" t="str">
        <f>'Matriz Nº2 Análisis'!A591</f>
        <v>65. 6</v>
      </c>
      <c r="B591" s="132" t="str">
        <f>IF(A591&lt;1,'Matriz Nº1 Identificación'!F591,'Matriz Nº2 Análisis'!B591)</f>
        <v/>
      </c>
      <c r="C591" s="132" t="str">
        <f>IFERROR(IF(A591&lt;1,'Matriz Nº1 Identificación'!B591,'Matriz Nº2 Análisis'!E591)," ")</f>
        <v/>
      </c>
      <c r="D591" s="132" t="str">
        <f>IF(A591&lt;1,'Matriz Nº1 Identificación'!B591,'Matriz Nº2 Análisis'!I591)</f>
        <v/>
      </c>
      <c r="E591" s="149"/>
      <c r="F591" s="150"/>
      <c r="G591" s="150"/>
      <c r="H591" s="150"/>
      <c r="I591" s="184" t="str">
        <f>IFERROR(VLOOKUP(D591,'Tabla 12'!$B$4:$E$6,3,FALSE)," ")</f>
        <v xml:space="preserve"> </v>
      </c>
      <c r="J591" s="185" t="str">
        <f>IFERROR(VLOOKUP(I591,'Tabla 12'!$D$4:$E$6,2,FALSE)," ")</f>
        <v xml:space="preserve"> </v>
      </c>
      <c r="K591" s="3"/>
      <c r="L591" s="3"/>
      <c r="M591" s="3"/>
      <c r="N591" s="3"/>
      <c r="O591" s="3"/>
      <c r="P591" s="3"/>
      <c r="Q591" s="2"/>
      <c r="R591" s="3"/>
      <c r="S591" s="3"/>
      <c r="T591" s="3"/>
      <c r="U591" s="3"/>
      <c r="V591" s="3"/>
      <c r="W591" s="3"/>
      <c r="X591" s="3"/>
      <c r="Y591" s="3"/>
      <c r="Z591" s="3"/>
      <c r="AA591" s="3"/>
    </row>
    <row r="592" spans="1:27" ht="36.75" customHeight="1" thickBot="1" x14ac:dyDescent="0.4">
      <c r="A592" s="120" t="str">
        <f>'Matriz Nº2 Análisis'!A592</f>
        <v>65. 7</v>
      </c>
      <c r="B592" s="132" t="str">
        <f>IF(A592&lt;1,'Matriz Nº1 Identificación'!F592,'Matriz Nº2 Análisis'!B592)</f>
        <v/>
      </c>
      <c r="C592" s="132" t="str">
        <f>IFERROR(IF(A592&lt;1,'Matriz Nº1 Identificación'!B592,'Matriz Nº2 Análisis'!E592)," ")</f>
        <v/>
      </c>
      <c r="D592" s="132" t="str">
        <f>IF(A592&lt;1,'Matriz Nº1 Identificación'!B592,'Matriz Nº2 Análisis'!I592)</f>
        <v/>
      </c>
      <c r="E592" s="149"/>
      <c r="F592" s="150"/>
      <c r="G592" s="150"/>
      <c r="H592" s="150"/>
      <c r="I592" s="184" t="str">
        <f>IFERROR(VLOOKUP(D592,'Tabla 12'!$B$4:$E$6,3,FALSE)," ")</f>
        <v xml:space="preserve"> </v>
      </c>
      <c r="J592" s="185" t="str">
        <f>IFERROR(VLOOKUP(I592,'Tabla 12'!$D$4:$E$6,2,FALSE)," ")</f>
        <v xml:space="preserve"> </v>
      </c>
      <c r="K592" s="3"/>
      <c r="N592" s="3"/>
      <c r="O592" s="3"/>
      <c r="P592" s="3"/>
      <c r="Q592" s="2"/>
      <c r="R592" s="3"/>
      <c r="S592" s="3"/>
      <c r="T592" s="3"/>
      <c r="U592" s="3"/>
      <c r="V592" s="3"/>
      <c r="W592" s="3"/>
      <c r="X592" s="3"/>
      <c r="Y592" s="3"/>
      <c r="Z592" s="3"/>
      <c r="AA592" s="3"/>
    </row>
    <row r="593" spans="1:27" ht="39.9" customHeight="1" thickBot="1" x14ac:dyDescent="0.4">
      <c r="A593" s="181" t="str">
        <f>'Matriz Nº1 Identificación'!A593</f>
        <v xml:space="preserve">Objetivo Estratégico: </v>
      </c>
      <c r="B593" s="477">
        <f>+'Matriz Nº1 Identificación'!B593:H593</f>
        <v>0</v>
      </c>
      <c r="C593" s="478"/>
      <c r="D593" s="478"/>
      <c r="E593" s="478"/>
      <c r="F593" s="478"/>
      <c r="G593" s="478"/>
      <c r="H593" s="478"/>
      <c r="I593" s="478"/>
      <c r="J593" s="478"/>
    </row>
    <row r="594" spans="1:27" ht="39.9" customHeight="1" x14ac:dyDescent="0.35">
      <c r="A594" s="182" t="str">
        <f>'Matriz Nº1 Identificación'!A594</f>
        <v>Objetivo táctico</v>
      </c>
      <c r="B594" s="297" t="str">
        <f>+'Matriz Nº1 Identificación'!B594:H594</f>
        <v xml:space="preserve">66. </v>
      </c>
      <c r="C594" s="298"/>
      <c r="D594" s="298"/>
      <c r="E594" s="298"/>
      <c r="F594" s="299"/>
      <c r="G594" s="299"/>
      <c r="H594" s="299"/>
      <c r="I594" s="299"/>
      <c r="J594" s="300"/>
      <c r="L594" s="3"/>
      <c r="M594" s="3"/>
    </row>
    <row r="595" spans="1:27" ht="36.75" customHeight="1" x14ac:dyDescent="0.35">
      <c r="A595" s="120" t="str">
        <f>'Matriz Nº2 Análisis'!A595</f>
        <v>66. 1</v>
      </c>
      <c r="B595" s="132" t="str">
        <f>IF(A595&lt;1,'Matriz Nº1 Identificación'!F595,'Matriz Nº2 Análisis'!B595)</f>
        <v/>
      </c>
      <c r="C595" s="132" t="str">
        <f>IFERROR(IF(A595&lt;1,'Matriz Nº1 Identificación'!B595,'Matriz Nº2 Análisis'!E595)," ")</f>
        <v/>
      </c>
      <c r="D595" s="132" t="str">
        <f>IF(A595&lt;1,'Matriz Nº1 Identificación'!B595,'Matriz Nº2 Análisis'!I595)</f>
        <v/>
      </c>
      <c r="E595" s="149"/>
      <c r="F595" s="150"/>
      <c r="G595" s="150"/>
      <c r="H595" s="150"/>
      <c r="I595" s="184" t="str">
        <f>IFERROR(VLOOKUP(D595,'Tabla 12'!$B$4:$E$6,3,FALSE)," ")</f>
        <v xml:space="preserve"> </v>
      </c>
      <c r="J595" s="185" t="str">
        <f>IFERROR(VLOOKUP(I595,'Tabla 12'!$D$4:$E$6,2,FALSE)," ")</f>
        <v xml:space="preserve"> </v>
      </c>
      <c r="K595" s="3"/>
      <c r="L595" s="3"/>
      <c r="M595" s="3"/>
      <c r="N595" s="3"/>
      <c r="O595" s="3"/>
      <c r="P595" s="3"/>
      <c r="Q595" s="2"/>
      <c r="R595" s="3"/>
      <c r="S595" s="3"/>
      <c r="T595" s="3"/>
      <c r="U595" s="3"/>
      <c r="V595" s="3"/>
      <c r="W595" s="3"/>
      <c r="X595" s="3"/>
      <c r="Y595" s="3"/>
      <c r="Z595" s="3"/>
      <c r="AA595" s="3"/>
    </row>
    <row r="596" spans="1:27" ht="36.75" customHeight="1" x14ac:dyDescent="0.35">
      <c r="A596" s="120" t="str">
        <f>'Matriz Nº2 Análisis'!A596</f>
        <v>66. 2</v>
      </c>
      <c r="B596" s="132" t="str">
        <f>IF(A596&lt;1,'Matriz Nº1 Identificación'!F596,'Matriz Nº2 Análisis'!B596)</f>
        <v/>
      </c>
      <c r="C596" s="132" t="str">
        <f>IFERROR(IF(A596&lt;1,'Matriz Nº1 Identificación'!B596,'Matriz Nº2 Análisis'!E596)," ")</f>
        <v/>
      </c>
      <c r="D596" s="132" t="str">
        <f>IF(A596&lt;1,'Matriz Nº1 Identificación'!B596,'Matriz Nº2 Análisis'!I596)</f>
        <v/>
      </c>
      <c r="E596" s="149"/>
      <c r="F596" s="150"/>
      <c r="G596" s="150"/>
      <c r="H596" s="150"/>
      <c r="I596" s="184" t="str">
        <f>IFERROR(VLOOKUP(D596,'Tabla 12'!$B$4:$E$6,3,FALSE)," ")</f>
        <v xml:space="preserve"> </v>
      </c>
      <c r="J596" s="185" t="str">
        <f>IFERROR(VLOOKUP(I596,'Tabla 12'!$D$4:$E$6,2,FALSE)," ")</f>
        <v xml:space="preserve"> </v>
      </c>
      <c r="K596" s="3"/>
      <c r="L596" s="3"/>
      <c r="M596" s="3"/>
      <c r="N596" s="3"/>
      <c r="O596" s="3"/>
      <c r="P596" s="3"/>
      <c r="Q596" s="2"/>
      <c r="R596" s="3"/>
      <c r="S596" s="3"/>
      <c r="T596" s="3"/>
      <c r="U596" s="3"/>
      <c r="V596" s="3"/>
      <c r="W596" s="3"/>
      <c r="X596" s="3"/>
      <c r="Y596" s="3"/>
      <c r="Z596" s="3"/>
      <c r="AA596" s="3"/>
    </row>
    <row r="597" spans="1:27" ht="36.75" customHeight="1" x14ac:dyDescent="0.35">
      <c r="A597" s="120" t="str">
        <f>'Matriz Nº2 Análisis'!A597</f>
        <v>66. 3</v>
      </c>
      <c r="B597" s="132" t="str">
        <f>IF(A597&lt;1,'Matriz Nº1 Identificación'!F597,'Matriz Nº2 Análisis'!B597)</f>
        <v/>
      </c>
      <c r="C597" s="132" t="str">
        <f>IFERROR(IF(A597&lt;1,'Matriz Nº1 Identificación'!B597,'Matriz Nº2 Análisis'!E597)," ")</f>
        <v/>
      </c>
      <c r="D597" s="132" t="str">
        <f>IF(A597&lt;1,'Matriz Nº1 Identificación'!B597,'Matriz Nº2 Análisis'!I597)</f>
        <v/>
      </c>
      <c r="E597" s="149"/>
      <c r="F597" s="150"/>
      <c r="G597" s="150"/>
      <c r="H597" s="150"/>
      <c r="I597" s="184" t="str">
        <f>IFERROR(VLOOKUP(D597,'Tabla 12'!$B$4:$E$6,3,FALSE)," ")</f>
        <v xml:space="preserve"> </v>
      </c>
      <c r="J597" s="185" t="str">
        <f>IFERROR(VLOOKUP(I597,'Tabla 12'!$D$4:$E$6,2,FALSE)," ")</f>
        <v xml:space="preserve"> </v>
      </c>
      <c r="K597" s="3"/>
      <c r="L597" s="3"/>
      <c r="M597" s="3"/>
      <c r="N597" s="3"/>
      <c r="O597" s="3"/>
      <c r="P597" s="3"/>
      <c r="Q597" s="2"/>
      <c r="R597" s="3"/>
      <c r="S597" s="3"/>
      <c r="T597" s="3"/>
      <c r="U597" s="3"/>
      <c r="V597" s="3"/>
      <c r="W597" s="3"/>
      <c r="X597" s="3"/>
      <c r="Y597" s="3"/>
      <c r="Z597" s="3"/>
      <c r="AA597" s="3"/>
    </row>
    <row r="598" spans="1:27" ht="36.75" customHeight="1" x14ac:dyDescent="0.35">
      <c r="A598" s="120" t="str">
        <f>'Matriz Nº2 Análisis'!A598</f>
        <v>66. 4</v>
      </c>
      <c r="B598" s="132" t="str">
        <f>IF(A598&lt;1,'Matriz Nº1 Identificación'!F598,'Matriz Nº2 Análisis'!B598)</f>
        <v/>
      </c>
      <c r="C598" s="132" t="str">
        <f>IFERROR(IF(A598&lt;1,'Matriz Nº1 Identificación'!B598,'Matriz Nº2 Análisis'!E598)," ")</f>
        <v/>
      </c>
      <c r="D598" s="132" t="str">
        <f>IF(A598&lt;1,'Matriz Nº1 Identificación'!B598,'Matriz Nº2 Análisis'!I598)</f>
        <v/>
      </c>
      <c r="E598" s="149"/>
      <c r="F598" s="150"/>
      <c r="G598" s="150"/>
      <c r="H598" s="150"/>
      <c r="I598" s="184" t="str">
        <f>IFERROR(VLOOKUP(D598,'Tabla 12'!$B$4:$E$6,3,FALSE)," ")</f>
        <v xml:space="preserve"> </v>
      </c>
      <c r="J598" s="185" t="str">
        <f>IFERROR(VLOOKUP(I598,'Tabla 12'!$D$4:$E$6,2,FALSE)," ")</f>
        <v xml:space="preserve"> </v>
      </c>
      <c r="K598" s="3"/>
      <c r="L598" s="3"/>
      <c r="M598" s="3"/>
      <c r="N598" s="3"/>
      <c r="O598" s="3"/>
      <c r="P598" s="3"/>
      <c r="Q598" s="2"/>
      <c r="R598" s="3"/>
      <c r="S598" s="3"/>
      <c r="T598" s="3"/>
      <c r="U598" s="3"/>
      <c r="V598" s="3"/>
      <c r="W598" s="3"/>
      <c r="X598" s="3"/>
      <c r="Y598" s="3"/>
      <c r="Z598" s="3"/>
      <c r="AA598" s="3"/>
    </row>
    <row r="599" spans="1:27" ht="36.75" customHeight="1" x14ac:dyDescent="0.35">
      <c r="A599" s="120" t="str">
        <f>'Matriz Nº2 Análisis'!A599</f>
        <v>66. 5</v>
      </c>
      <c r="B599" s="132" t="str">
        <f>IF(A599&lt;1,'Matriz Nº1 Identificación'!F599,'Matriz Nº2 Análisis'!B599)</f>
        <v/>
      </c>
      <c r="C599" s="132" t="str">
        <f>IFERROR(IF(A599&lt;1,'Matriz Nº1 Identificación'!B599,'Matriz Nº2 Análisis'!E599)," ")</f>
        <v/>
      </c>
      <c r="D599" s="132" t="str">
        <f>IF(A599&lt;1,'Matriz Nº1 Identificación'!B599,'Matriz Nº2 Análisis'!I599)</f>
        <v/>
      </c>
      <c r="E599" s="149"/>
      <c r="F599" s="150"/>
      <c r="G599" s="150"/>
      <c r="H599" s="150"/>
      <c r="I599" s="184" t="str">
        <f>IFERROR(VLOOKUP(D599,'Tabla 12'!$B$4:$E$6,3,FALSE)," ")</f>
        <v xml:space="preserve"> </v>
      </c>
      <c r="J599" s="185" t="str">
        <f>IFERROR(VLOOKUP(I599,'Tabla 12'!$D$4:$E$6,2,FALSE)," ")</f>
        <v xml:space="preserve"> </v>
      </c>
      <c r="K599" s="3"/>
      <c r="L599" s="3"/>
      <c r="M599" s="3"/>
      <c r="N599" s="3"/>
      <c r="O599" s="3"/>
      <c r="P599" s="3"/>
      <c r="Q599" s="2"/>
      <c r="R599" s="3"/>
      <c r="S599" s="3"/>
      <c r="T599" s="3"/>
      <c r="U599" s="3"/>
      <c r="V599" s="3"/>
      <c r="W599" s="3"/>
      <c r="X599" s="3"/>
      <c r="Y599" s="3"/>
      <c r="Z599" s="3"/>
      <c r="AA599" s="3"/>
    </row>
    <row r="600" spans="1:27" ht="36.75" customHeight="1" x14ac:dyDescent="0.35">
      <c r="A600" s="120" t="str">
        <f>'Matriz Nº2 Análisis'!A600</f>
        <v>66. 6</v>
      </c>
      <c r="B600" s="132" t="str">
        <f>IF(A600&lt;1,'Matriz Nº1 Identificación'!F600,'Matriz Nº2 Análisis'!B600)</f>
        <v/>
      </c>
      <c r="C600" s="132" t="str">
        <f>IFERROR(IF(A600&lt;1,'Matriz Nº1 Identificación'!B600,'Matriz Nº2 Análisis'!E600)," ")</f>
        <v/>
      </c>
      <c r="D600" s="132" t="str">
        <f>IF(A600&lt;1,'Matriz Nº1 Identificación'!B600,'Matriz Nº2 Análisis'!I600)</f>
        <v/>
      </c>
      <c r="E600" s="149"/>
      <c r="F600" s="150"/>
      <c r="G600" s="150"/>
      <c r="H600" s="150"/>
      <c r="I600" s="184" t="str">
        <f>IFERROR(VLOOKUP(D600,'Tabla 12'!$B$4:$E$6,3,FALSE)," ")</f>
        <v xml:space="preserve"> </v>
      </c>
      <c r="J600" s="185" t="str">
        <f>IFERROR(VLOOKUP(I600,'Tabla 12'!$D$4:$E$6,2,FALSE)," ")</f>
        <v xml:space="preserve"> </v>
      </c>
      <c r="K600" s="3"/>
      <c r="L600" s="3"/>
      <c r="M600" s="3"/>
      <c r="N600" s="3"/>
      <c r="O600" s="3"/>
      <c r="P600" s="3"/>
      <c r="Q600" s="2"/>
      <c r="R600" s="3"/>
      <c r="S600" s="3"/>
      <c r="T600" s="3"/>
      <c r="U600" s="3"/>
      <c r="V600" s="3"/>
      <c r="W600" s="3"/>
      <c r="X600" s="3"/>
      <c r="Y600" s="3"/>
      <c r="Z600" s="3"/>
      <c r="AA600" s="3"/>
    </row>
    <row r="601" spans="1:27" ht="36.75" customHeight="1" thickBot="1" x14ac:dyDescent="0.4">
      <c r="A601" s="120" t="str">
        <f>'Matriz Nº2 Análisis'!A601</f>
        <v>66. 7</v>
      </c>
      <c r="B601" s="132" t="str">
        <f>IF(A601&lt;1,'Matriz Nº1 Identificación'!F601,'Matriz Nº2 Análisis'!B601)</f>
        <v/>
      </c>
      <c r="C601" s="132" t="str">
        <f>IFERROR(IF(A601&lt;1,'Matriz Nº1 Identificación'!B601,'Matriz Nº2 Análisis'!E601)," ")</f>
        <v/>
      </c>
      <c r="D601" s="132" t="str">
        <f>IF(A601&lt;1,'Matriz Nº1 Identificación'!B601,'Matriz Nº2 Análisis'!I601)</f>
        <v/>
      </c>
      <c r="E601" s="149"/>
      <c r="F601" s="150"/>
      <c r="G601" s="150"/>
      <c r="H601" s="150"/>
      <c r="I601" s="184" t="str">
        <f>IFERROR(VLOOKUP(D601,'Tabla 12'!$B$4:$E$6,3,FALSE)," ")</f>
        <v xml:space="preserve"> </v>
      </c>
      <c r="J601" s="185" t="str">
        <f>IFERROR(VLOOKUP(I601,'Tabla 12'!$D$4:$E$6,2,FALSE)," ")</f>
        <v xml:space="preserve"> </v>
      </c>
      <c r="K601" s="3"/>
      <c r="N601" s="3"/>
      <c r="O601" s="3"/>
      <c r="P601" s="3"/>
      <c r="Q601" s="2"/>
      <c r="R601" s="3"/>
      <c r="S601" s="3"/>
      <c r="T601" s="3"/>
      <c r="U601" s="3"/>
      <c r="V601" s="3"/>
      <c r="W601" s="3"/>
      <c r="X601" s="3"/>
      <c r="Y601" s="3"/>
      <c r="Z601" s="3"/>
      <c r="AA601" s="3"/>
    </row>
    <row r="602" spans="1:27" ht="39.9" customHeight="1" thickBot="1" x14ac:dyDescent="0.4">
      <c r="A602" s="181" t="str">
        <f>'Matriz Nº1 Identificación'!A602</f>
        <v xml:space="preserve">Objetivo Estratégico: </v>
      </c>
      <c r="B602" s="477">
        <f>+'Matriz Nº1 Identificación'!B602:H602</f>
        <v>0</v>
      </c>
      <c r="C602" s="478"/>
      <c r="D602" s="478"/>
      <c r="E602" s="478"/>
      <c r="F602" s="478"/>
      <c r="G602" s="478"/>
      <c r="H602" s="478"/>
      <c r="I602" s="478"/>
      <c r="J602" s="478"/>
    </row>
    <row r="603" spans="1:27" ht="39.9" customHeight="1" x14ac:dyDescent="0.35">
      <c r="A603" s="182" t="str">
        <f>'Matriz Nº1 Identificación'!A603</f>
        <v>Objetivo táctico</v>
      </c>
      <c r="B603" s="297" t="str">
        <f>+'Matriz Nº1 Identificación'!B603:H603</f>
        <v xml:space="preserve">67. </v>
      </c>
      <c r="C603" s="298"/>
      <c r="D603" s="298"/>
      <c r="E603" s="298"/>
      <c r="F603" s="299"/>
      <c r="G603" s="299"/>
      <c r="H603" s="299"/>
      <c r="I603" s="299"/>
      <c r="J603" s="300"/>
      <c r="L603" s="3"/>
      <c r="M603" s="3"/>
    </row>
    <row r="604" spans="1:27" ht="36.75" customHeight="1" x14ac:dyDescent="0.35">
      <c r="A604" s="120" t="str">
        <f>'Matriz Nº2 Análisis'!A604</f>
        <v>67. 1</v>
      </c>
      <c r="B604" s="132" t="str">
        <f>IF(A604&lt;1,'Matriz Nº1 Identificación'!F604,'Matriz Nº2 Análisis'!B604)</f>
        <v/>
      </c>
      <c r="C604" s="132" t="str">
        <f>IFERROR(IF(A604&lt;1,'Matriz Nº1 Identificación'!B604,'Matriz Nº2 Análisis'!E604)," ")</f>
        <v/>
      </c>
      <c r="D604" s="132" t="str">
        <f>IF(A604&lt;1,'Matriz Nº1 Identificación'!B604,'Matriz Nº2 Análisis'!I604)</f>
        <v/>
      </c>
      <c r="E604" s="149"/>
      <c r="F604" s="150"/>
      <c r="G604" s="150"/>
      <c r="H604" s="150"/>
      <c r="I604" s="184" t="str">
        <f>IFERROR(VLOOKUP(D604,'Tabla 12'!$B$4:$E$6,3,FALSE)," ")</f>
        <v xml:space="preserve"> </v>
      </c>
      <c r="J604" s="185" t="str">
        <f>IFERROR(VLOOKUP(I604,'Tabla 12'!$D$4:$E$6,2,FALSE)," ")</f>
        <v xml:space="preserve"> </v>
      </c>
      <c r="K604" s="3"/>
      <c r="L604" s="3"/>
      <c r="M604" s="3"/>
      <c r="N604" s="3"/>
      <c r="O604" s="3"/>
      <c r="P604" s="3"/>
      <c r="Q604" s="2"/>
      <c r="R604" s="3"/>
      <c r="S604" s="3"/>
      <c r="T604" s="3"/>
      <c r="U604" s="3"/>
      <c r="V604" s="3"/>
      <c r="W604" s="3"/>
      <c r="X604" s="3"/>
      <c r="Y604" s="3"/>
      <c r="Z604" s="3"/>
      <c r="AA604" s="3"/>
    </row>
    <row r="605" spans="1:27" ht="36.75" customHeight="1" x14ac:dyDescent="0.35">
      <c r="A605" s="120" t="str">
        <f>'Matriz Nº2 Análisis'!A605</f>
        <v>67. 2</v>
      </c>
      <c r="B605" s="132" t="str">
        <f>IF(A605&lt;1,'Matriz Nº1 Identificación'!F605,'Matriz Nº2 Análisis'!B605)</f>
        <v/>
      </c>
      <c r="C605" s="132" t="str">
        <f>IFERROR(IF(A605&lt;1,'Matriz Nº1 Identificación'!B605,'Matriz Nº2 Análisis'!E605)," ")</f>
        <v/>
      </c>
      <c r="D605" s="132" t="str">
        <f>IF(A605&lt;1,'Matriz Nº1 Identificación'!B605,'Matriz Nº2 Análisis'!I605)</f>
        <v/>
      </c>
      <c r="E605" s="149"/>
      <c r="F605" s="150"/>
      <c r="G605" s="150"/>
      <c r="H605" s="150"/>
      <c r="I605" s="184" t="str">
        <f>IFERROR(VLOOKUP(D605,'Tabla 12'!$B$4:$E$6,3,FALSE)," ")</f>
        <v xml:space="preserve"> </v>
      </c>
      <c r="J605" s="185" t="str">
        <f>IFERROR(VLOOKUP(I605,'Tabla 12'!$D$4:$E$6,2,FALSE)," ")</f>
        <v xml:space="preserve"> </v>
      </c>
      <c r="K605" s="3"/>
      <c r="L605" s="3"/>
      <c r="M605" s="3"/>
      <c r="N605" s="3"/>
      <c r="O605" s="3"/>
      <c r="P605" s="3"/>
      <c r="Q605" s="2"/>
      <c r="R605" s="3"/>
      <c r="S605" s="3"/>
      <c r="T605" s="3"/>
      <c r="U605" s="3"/>
      <c r="V605" s="3"/>
      <c r="W605" s="3"/>
      <c r="X605" s="3"/>
      <c r="Y605" s="3"/>
      <c r="Z605" s="3"/>
      <c r="AA605" s="3"/>
    </row>
    <row r="606" spans="1:27" ht="36.75" customHeight="1" x14ac:dyDescent="0.35">
      <c r="A606" s="120" t="str">
        <f>'Matriz Nº2 Análisis'!A606</f>
        <v>67. 3</v>
      </c>
      <c r="B606" s="132" t="str">
        <f>IF(A606&lt;1,'Matriz Nº1 Identificación'!F606,'Matriz Nº2 Análisis'!B606)</f>
        <v/>
      </c>
      <c r="C606" s="132" t="str">
        <f>IFERROR(IF(A606&lt;1,'Matriz Nº1 Identificación'!B606,'Matriz Nº2 Análisis'!E606)," ")</f>
        <v/>
      </c>
      <c r="D606" s="132" t="str">
        <f>IF(A606&lt;1,'Matriz Nº1 Identificación'!B606,'Matriz Nº2 Análisis'!I606)</f>
        <v/>
      </c>
      <c r="E606" s="149"/>
      <c r="F606" s="150"/>
      <c r="G606" s="150"/>
      <c r="H606" s="150"/>
      <c r="I606" s="184" t="str">
        <f>IFERROR(VLOOKUP(D606,'Tabla 12'!$B$4:$E$6,3,FALSE)," ")</f>
        <v xml:space="preserve"> </v>
      </c>
      <c r="J606" s="185" t="str">
        <f>IFERROR(VLOOKUP(I606,'Tabla 12'!$D$4:$E$6,2,FALSE)," ")</f>
        <v xml:space="preserve"> </v>
      </c>
      <c r="K606" s="3"/>
      <c r="L606" s="3"/>
      <c r="M606" s="3"/>
      <c r="N606" s="3"/>
      <c r="O606" s="3"/>
      <c r="P606" s="3"/>
      <c r="Q606" s="2"/>
      <c r="R606" s="3"/>
      <c r="S606" s="3"/>
      <c r="T606" s="3"/>
      <c r="U606" s="3"/>
      <c r="V606" s="3"/>
      <c r="W606" s="3"/>
      <c r="X606" s="3"/>
      <c r="Y606" s="3"/>
      <c r="Z606" s="3"/>
      <c r="AA606" s="3"/>
    </row>
    <row r="607" spans="1:27" ht="36.75" customHeight="1" x14ac:dyDescent="0.35">
      <c r="A607" s="120" t="str">
        <f>'Matriz Nº2 Análisis'!A607</f>
        <v>67. 4</v>
      </c>
      <c r="B607" s="132" t="str">
        <f>IF(A607&lt;1,'Matriz Nº1 Identificación'!F607,'Matriz Nº2 Análisis'!B607)</f>
        <v/>
      </c>
      <c r="C607" s="132" t="str">
        <f>IFERROR(IF(A607&lt;1,'Matriz Nº1 Identificación'!B607,'Matriz Nº2 Análisis'!E607)," ")</f>
        <v/>
      </c>
      <c r="D607" s="132" t="str">
        <f>IF(A607&lt;1,'Matriz Nº1 Identificación'!B607,'Matriz Nº2 Análisis'!I607)</f>
        <v/>
      </c>
      <c r="E607" s="149"/>
      <c r="F607" s="150"/>
      <c r="G607" s="150"/>
      <c r="H607" s="150"/>
      <c r="I607" s="184" t="str">
        <f>IFERROR(VLOOKUP(D607,'Tabla 12'!$B$4:$E$6,3,FALSE)," ")</f>
        <v xml:space="preserve"> </v>
      </c>
      <c r="J607" s="185" t="str">
        <f>IFERROR(VLOOKUP(I607,'Tabla 12'!$D$4:$E$6,2,FALSE)," ")</f>
        <v xml:space="preserve"> </v>
      </c>
      <c r="K607" s="3"/>
      <c r="L607" s="3"/>
      <c r="M607" s="3"/>
      <c r="N607" s="3"/>
      <c r="O607" s="3"/>
      <c r="P607" s="3"/>
      <c r="Q607" s="2"/>
      <c r="R607" s="3"/>
      <c r="S607" s="3"/>
      <c r="T607" s="3"/>
      <c r="U607" s="3"/>
      <c r="V607" s="3"/>
      <c r="W607" s="3"/>
      <c r="X607" s="3"/>
      <c r="Y607" s="3"/>
      <c r="Z607" s="3"/>
      <c r="AA607" s="3"/>
    </row>
    <row r="608" spans="1:27" ht="36.75" customHeight="1" x14ac:dyDescent="0.35">
      <c r="A608" s="120" t="str">
        <f>'Matriz Nº2 Análisis'!A608</f>
        <v>67. 5</v>
      </c>
      <c r="B608" s="132" t="str">
        <f>IF(A608&lt;1,'Matriz Nº1 Identificación'!F608,'Matriz Nº2 Análisis'!B608)</f>
        <v/>
      </c>
      <c r="C608" s="132" t="str">
        <f>IFERROR(IF(A608&lt;1,'Matriz Nº1 Identificación'!B608,'Matriz Nº2 Análisis'!E608)," ")</f>
        <v/>
      </c>
      <c r="D608" s="132" t="str">
        <f>IF(A608&lt;1,'Matriz Nº1 Identificación'!B608,'Matriz Nº2 Análisis'!I608)</f>
        <v/>
      </c>
      <c r="E608" s="149"/>
      <c r="F608" s="150"/>
      <c r="G608" s="150"/>
      <c r="H608" s="150"/>
      <c r="I608" s="184" t="str">
        <f>IFERROR(VLOOKUP(D608,'Tabla 12'!$B$4:$E$6,3,FALSE)," ")</f>
        <v xml:space="preserve"> </v>
      </c>
      <c r="J608" s="185" t="str">
        <f>IFERROR(VLOOKUP(I608,'Tabla 12'!$D$4:$E$6,2,FALSE)," ")</f>
        <v xml:space="preserve"> </v>
      </c>
      <c r="K608" s="3"/>
      <c r="L608" s="3"/>
      <c r="M608" s="3"/>
      <c r="N608" s="3"/>
      <c r="O608" s="3"/>
      <c r="P608" s="3"/>
      <c r="Q608" s="2"/>
      <c r="R608" s="3"/>
      <c r="S608" s="3"/>
      <c r="T608" s="3"/>
      <c r="U608" s="3"/>
      <c r="V608" s="3"/>
      <c r="W608" s="3"/>
      <c r="X608" s="3"/>
      <c r="Y608" s="3"/>
      <c r="Z608" s="3"/>
      <c r="AA608" s="3"/>
    </row>
    <row r="609" spans="1:27" ht="36.75" customHeight="1" x14ac:dyDescent="0.35">
      <c r="A609" s="120" t="str">
        <f>'Matriz Nº2 Análisis'!A609</f>
        <v>67. 6</v>
      </c>
      <c r="B609" s="132" t="str">
        <f>IF(A609&lt;1,'Matriz Nº1 Identificación'!F609,'Matriz Nº2 Análisis'!B609)</f>
        <v/>
      </c>
      <c r="C609" s="132" t="str">
        <f>IFERROR(IF(A609&lt;1,'Matriz Nº1 Identificación'!B609,'Matriz Nº2 Análisis'!E609)," ")</f>
        <v/>
      </c>
      <c r="D609" s="132" t="str">
        <f>IF(A609&lt;1,'Matriz Nº1 Identificación'!B609,'Matriz Nº2 Análisis'!I609)</f>
        <v/>
      </c>
      <c r="E609" s="149"/>
      <c r="F609" s="150"/>
      <c r="G609" s="150"/>
      <c r="H609" s="150"/>
      <c r="I609" s="184" t="str">
        <f>IFERROR(VLOOKUP(D609,'Tabla 12'!$B$4:$E$6,3,FALSE)," ")</f>
        <v xml:space="preserve"> </v>
      </c>
      <c r="J609" s="185" t="str">
        <f>IFERROR(VLOOKUP(I609,'Tabla 12'!$D$4:$E$6,2,FALSE)," ")</f>
        <v xml:space="preserve"> </v>
      </c>
      <c r="K609" s="3"/>
      <c r="L609" s="3"/>
      <c r="M609" s="3"/>
      <c r="N609" s="3"/>
      <c r="O609" s="3"/>
      <c r="P609" s="3"/>
      <c r="Q609" s="2"/>
      <c r="R609" s="3"/>
      <c r="S609" s="3"/>
      <c r="T609" s="3"/>
      <c r="U609" s="3"/>
      <c r="V609" s="3"/>
      <c r="W609" s="3"/>
      <c r="X609" s="3"/>
      <c r="Y609" s="3"/>
      <c r="Z609" s="3"/>
      <c r="AA609" s="3"/>
    </row>
    <row r="610" spans="1:27" ht="36.75" customHeight="1" thickBot="1" x14ac:dyDescent="0.4">
      <c r="A610" s="120" t="str">
        <f>'Matriz Nº2 Análisis'!A610</f>
        <v>67. 7</v>
      </c>
      <c r="B610" s="132" t="str">
        <f>IF(A610&lt;1,'Matriz Nº1 Identificación'!F610,'Matriz Nº2 Análisis'!B610)</f>
        <v/>
      </c>
      <c r="C610" s="132" t="str">
        <f>IFERROR(IF(A610&lt;1,'Matriz Nº1 Identificación'!B610,'Matriz Nº2 Análisis'!E610)," ")</f>
        <v/>
      </c>
      <c r="D610" s="132" t="str">
        <f>IF(A610&lt;1,'Matriz Nº1 Identificación'!B610,'Matriz Nº2 Análisis'!I610)</f>
        <v/>
      </c>
      <c r="E610" s="149"/>
      <c r="F610" s="150"/>
      <c r="G610" s="150"/>
      <c r="H610" s="150"/>
      <c r="I610" s="184" t="str">
        <f>IFERROR(VLOOKUP(D610,'Tabla 12'!$B$4:$E$6,3,FALSE)," ")</f>
        <v xml:space="preserve"> </v>
      </c>
      <c r="J610" s="185" t="str">
        <f>IFERROR(VLOOKUP(I610,'Tabla 12'!$D$4:$E$6,2,FALSE)," ")</f>
        <v xml:space="preserve"> </v>
      </c>
      <c r="K610" s="3"/>
      <c r="N610" s="3"/>
      <c r="O610" s="3"/>
      <c r="P610" s="3"/>
      <c r="Q610" s="2"/>
      <c r="R610" s="3"/>
      <c r="S610" s="3"/>
      <c r="T610" s="3"/>
      <c r="U610" s="3"/>
      <c r="V610" s="3"/>
      <c r="W610" s="3"/>
      <c r="X610" s="3"/>
      <c r="Y610" s="3"/>
      <c r="Z610" s="3"/>
      <c r="AA610" s="3"/>
    </row>
    <row r="611" spans="1:27" ht="39.9" customHeight="1" thickBot="1" x14ac:dyDescent="0.4">
      <c r="A611" s="181" t="str">
        <f>'Matriz Nº1 Identificación'!A611</f>
        <v xml:space="preserve">Objetivo Estratégico: </v>
      </c>
      <c r="B611" s="477">
        <f>+'Matriz Nº1 Identificación'!B611:H611</f>
        <v>0</v>
      </c>
      <c r="C611" s="478"/>
      <c r="D611" s="478"/>
      <c r="E611" s="478"/>
      <c r="F611" s="478"/>
      <c r="G611" s="478"/>
      <c r="H611" s="478"/>
      <c r="I611" s="478"/>
      <c r="J611" s="478"/>
    </row>
    <row r="612" spans="1:27" ht="39.9" customHeight="1" x14ac:dyDescent="0.35">
      <c r="A612" s="182" t="str">
        <f>'Matriz Nº1 Identificación'!A612</f>
        <v>Objetivo táctico</v>
      </c>
      <c r="B612" s="297" t="str">
        <f>+'Matriz Nº1 Identificación'!B612:H612</f>
        <v xml:space="preserve">68. </v>
      </c>
      <c r="C612" s="298"/>
      <c r="D612" s="298"/>
      <c r="E612" s="298"/>
      <c r="F612" s="299"/>
      <c r="G612" s="299"/>
      <c r="H612" s="299"/>
      <c r="I612" s="299"/>
      <c r="J612" s="300"/>
      <c r="L612" s="3"/>
      <c r="M612" s="3"/>
    </row>
    <row r="613" spans="1:27" ht="36.75" customHeight="1" x14ac:dyDescent="0.35">
      <c r="A613" s="120" t="str">
        <f>'Matriz Nº2 Análisis'!A613</f>
        <v>68. 1</v>
      </c>
      <c r="B613" s="132" t="str">
        <f>IF(A613&lt;1,'Matriz Nº1 Identificación'!F613,'Matriz Nº2 Análisis'!B613)</f>
        <v/>
      </c>
      <c r="C613" s="132" t="str">
        <f>IFERROR(IF(A613&lt;1,'Matriz Nº1 Identificación'!B613,'Matriz Nº2 Análisis'!E613)," ")</f>
        <v/>
      </c>
      <c r="D613" s="132" t="str">
        <f>IF(A613&lt;1,'Matriz Nº1 Identificación'!B613,'Matriz Nº2 Análisis'!I613)</f>
        <v/>
      </c>
      <c r="E613" s="149"/>
      <c r="F613" s="150"/>
      <c r="G613" s="150"/>
      <c r="H613" s="150"/>
      <c r="I613" s="184" t="str">
        <f>IFERROR(VLOOKUP(D613,'Tabla 12'!$B$4:$E$6,3,FALSE)," ")</f>
        <v xml:space="preserve"> </v>
      </c>
      <c r="J613" s="185" t="str">
        <f>IFERROR(VLOOKUP(I613,'Tabla 12'!$D$4:$E$6,2,FALSE)," ")</f>
        <v xml:space="preserve"> </v>
      </c>
      <c r="K613" s="3"/>
      <c r="L613" s="3"/>
      <c r="M613" s="3"/>
      <c r="N613" s="3"/>
      <c r="O613" s="3"/>
      <c r="P613" s="3"/>
      <c r="Q613" s="2"/>
      <c r="R613" s="3"/>
      <c r="S613" s="3"/>
      <c r="T613" s="3"/>
      <c r="U613" s="3"/>
      <c r="V613" s="3"/>
      <c r="W613" s="3"/>
      <c r="X613" s="3"/>
      <c r="Y613" s="3"/>
      <c r="Z613" s="3"/>
      <c r="AA613" s="3"/>
    </row>
    <row r="614" spans="1:27" ht="36.75" customHeight="1" x14ac:dyDescent="0.35">
      <c r="A614" s="120" t="str">
        <f>'Matriz Nº2 Análisis'!A614</f>
        <v>68. 2</v>
      </c>
      <c r="B614" s="132" t="str">
        <f>IF(A614&lt;1,'Matriz Nº1 Identificación'!F614,'Matriz Nº2 Análisis'!B614)</f>
        <v/>
      </c>
      <c r="C614" s="132" t="str">
        <f>IFERROR(IF(A614&lt;1,'Matriz Nº1 Identificación'!B614,'Matriz Nº2 Análisis'!E614)," ")</f>
        <v/>
      </c>
      <c r="D614" s="132" t="str">
        <f>IF(A614&lt;1,'Matriz Nº1 Identificación'!B614,'Matriz Nº2 Análisis'!I614)</f>
        <v/>
      </c>
      <c r="E614" s="149"/>
      <c r="F614" s="150"/>
      <c r="G614" s="150"/>
      <c r="H614" s="150"/>
      <c r="I614" s="184" t="str">
        <f>IFERROR(VLOOKUP(D614,'Tabla 12'!$B$4:$E$6,3,FALSE)," ")</f>
        <v xml:space="preserve"> </v>
      </c>
      <c r="J614" s="185" t="str">
        <f>IFERROR(VLOOKUP(I614,'Tabla 12'!$D$4:$E$6,2,FALSE)," ")</f>
        <v xml:space="preserve"> </v>
      </c>
      <c r="K614" s="3"/>
      <c r="L614" s="3"/>
      <c r="M614" s="3"/>
      <c r="N614" s="3"/>
      <c r="O614" s="3"/>
      <c r="P614" s="3"/>
      <c r="Q614" s="2"/>
      <c r="R614" s="3"/>
      <c r="S614" s="3"/>
      <c r="T614" s="3"/>
      <c r="U614" s="3"/>
      <c r="V614" s="3"/>
      <c r="W614" s="3"/>
      <c r="X614" s="3"/>
      <c r="Y614" s="3"/>
      <c r="Z614" s="3"/>
      <c r="AA614" s="3"/>
    </row>
    <row r="615" spans="1:27" ht="36.75" customHeight="1" x14ac:dyDescent="0.35">
      <c r="A615" s="120" t="str">
        <f>'Matriz Nº2 Análisis'!A615</f>
        <v>68. 3</v>
      </c>
      <c r="B615" s="132" t="str">
        <f>IF(A615&lt;1,'Matriz Nº1 Identificación'!F615,'Matriz Nº2 Análisis'!B615)</f>
        <v/>
      </c>
      <c r="C615" s="132" t="str">
        <f>IFERROR(IF(A615&lt;1,'Matriz Nº1 Identificación'!B615,'Matriz Nº2 Análisis'!E615)," ")</f>
        <v/>
      </c>
      <c r="D615" s="132" t="str">
        <f>IF(A615&lt;1,'Matriz Nº1 Identificación'!B615,'Matriz Nº2 Análisis'!I615)</f>
        <v/>
      </c>
      <c r="E615" s="149"/>
      <c r="F615" s="150"/>
      <c r="G615" s="150"/>
      <c r="H615" s="150"/>
      <c r="I615" s="184" t="str">
        <f>IFERROR(VLOOKUP(D615,'Tabla 12'!$B$4:$E$6,3,FALSE)," ")</f>
        <v xml:space="preserve"> </v>
      </c>
      <c r="J615" s="185" t="str">
        <f>IFERROR(VLOOKUP(I615,'Tabla 12'!$D$4:$E$6,2,FALSE)," ")</f>
        <v xml:space="preserve"> </v>
      </c>
      <c r="K615" s="3"/>
      <c r="L615" s="3"/>
      <c r="M615" s="3"/>
      <c r="N615" s="3"/>
      <c r="O615" s="3"/>
      <c r="P615" s="3"/>
      <c r="Q615" s="2"/>
      <c r="R615" s="3"/>
      <c r="S615" s="3"/>
      <c r="T615" s="3"/>
      <c r="U615" s="3"/>
      <c r="V615" s="3"/>
      <c r="W615" s="3"/>
      <c r="X615" s="3"/>
      <c r="Y615" s="3"/>
      <c r="Z615" s="3"/>
      <c r="AA615" s="3"/>
    </row>
    <row r="616" spans="1:27" ht="36.75" customHeight="1" x14ac:dyDescent="0.35">
      <c r="A616" s="120" t="str">
        <f>'Matriz Nº2 Análisis'!A616</f>
        <v>68. 4</v>
      </c>
      <c r="B616" s="132" t="str">
        <f>IF(A616&lt;1,'Matriz Nº1 Identificación'!F616,'Matriz Nº2 Análisis'!B616)</f>
        <v/>
      </c>
      <c r="C616" s="132" t="str">
        <f>IFERROR(IF(A616&lt;1,'Matriz Nº1 Identificación'!B616,'Matriz Nº2 Análisis'!E616)," ")</f>
        <v/>
      </c>
      <c r="D616" s="132" t="str">
        <f>IF(A616&lt;1,'Matriz Nº1 Identificación'!B616,'Matriz Nº2 Análisis'!I616)</f>
        <v/>
      </c>
      <c r="E616" s="149"/>
      <c r="F616" s="150"/>
      <c r="G616" s="150"/>
      <c r="H616" s="150"/>
      <c r="I616" s="184" t="str">
        <f>IFERROR(VLOOKUP(D616,'Tabla 12'!$B$4:$E$6,3,FALSE)," ")</f>
        <v xml:space="preserve"> </v>
      </c>
      <c r="J616" s="185" t="str">
        <f>IFERROR(VLOOKUP(I616,'Tabla 12'!$D$4:$E$6,2,FALSE)," ")</f>
        <v xml:space="preserve"> </v>
      </c>
      <c r="K616" s="3"/>
      <c r="L616" s="3"/>
      <c r="M616" s="3"/>
      <c r="N616" s="3"/>
      <c r="O616" s="3"/>
      <c r="P616" s="3"/>
      <c r="Q616" s="2"/>
      <c r="R616" s="3"/>
      <c r="S616" s="3"/>
      <c r="T616" s="3"/>
      <c r="U616" s="3"/>
      <c r="V616" s="3"/>
      <c r="W616" s="3"/>
      <c r="X616" s="3"/>
      <c r="Y616" s="3"/>
      <c r="Z616" s="3"/>
      <c r="AA616" s="3"/>
    </row>
    <row r="617" spans="1:27" ht="36.75" customHeight="1" x14ac:dyDescent="0.35">
      <c r="A617" s="120" t="str">
        <f>'Matriz Nº2 Análisis'!A617</f>
        <v>68. 5</v>
      </c>
      <c r="B617" s="132" t="str">
        <f>IF(A617&lt;1,'Matriz Nº1 Identificación'!F617,'Matriz Nº2 Análisis'!B617)</f>
        <v/>
      </c>
      <c r="C617" s="132" t="str">
        <f>IFERROR(IF(A617&lt;1,'Matriz Nº1 Identificación'!B617,'Matriz Nº2 Análisis'!E617)," ")</f>
        <v/>
      </c>
      <c r="D617" s="132" t="str">
        <f>IF(A617&lt;1,'Matriz Nº1 Identificación'!B617,'Matriz Nº2 Análisis'!I617)</f>
        <v/>
      </c>
      <c r="E617" s="149"/>
      <c r="F617" s="150"/>
      <c r="G617" s="150"/>
      <c r="H617" s="150"/>
      <c r="I617" s="184" t="str">
        <f>IFERROR(VLOOKUP(D617,'Tabla 12'!$B$4:$E$6,3,FALSE)," ")</f>
        <v xml:space="preserve"> </v>
      </c>
      <c r="J617" s="185" t="str">
        <f>IFERROR(VLOOKUP(I617,'Tabla 12'!$D$4:$E$6,2,FALSE)," ")</f>
        <v xml:space="preserve"> </v>
      </c>
      <c r="K617" s="3"/>
      <c r="L617" s="3"/>
      <c r="M617" s="3"/>
      <c r="N617" s="3"/>
      <c r="O617" s="3"/>
      <c r="P617" s="3"/>
      <c r="Q617" s="2"/>
      <c r="R617" s="3"/>
      <c r="S617" s="3"/>
      <c r="T617" s="3"/>
      <c r="U617" s="3"/>
      <c r="V617" s="3"/>
      <c r="W617" s="3"/>
      <c r="X617" s="3"/>
      <c r="Y617" s="3"/>
      <c r="Z617" s="3"/>
      <c r="AA617" s="3"/>
    </row>
    <row r="618" spans="1:27" ht="36.75" customHeight="1" x14ac:dyDescent="0.35">
      <c r="A618" s="120" t="str">
        <f>'Matriz Nº2 Análisis'!A618</f>
        <v>68. 6</v>
      </c>
      <c r="B618" s="132" t="str">
        <f>IF(A618&lt;1,'Matriz Nº1 Identificación'!F618,'Matriz Nº2 Análisis'!B618)</f>
        <v/>
      </c>
      <c r="C618" s="132" t="str">
        <f>IFERROR(IF(A618&lt;1,'Matriz Nº1 Identificación'!B618,'Matriz Nº2 Análisis'!E618)," ")</f>
        <v/>
      </c>
      <c r="D618" s="132" t="str">
        <f>IF(A618&lt;1,'Matriz Nº1 Identificación'!B618,'Matriz Nº2 Análisis'!I618)</f>
        <v/>
      </c>
      <c r="E618" s="149"/>
      <c r="F618" s="150"/>
      <c r="G618" s="150"/>
      <c r="H618" s="150"/>
      <c r="I618" s="184" t="str">
        <f>IFERROR(VLOOKUP(D618,'Tabla 12'!$B$4:$E$6,3,FALSE)," ")</f>
        <v xml:space="preserve"> </v>
      </c>
      <c r="J618" s="185" t="str">
        <f>IFERROR(VLOOKUP(I618,'Tabla 12'!$D$4:$E$6,2,FALSE)," ")</f>
        <v xml:space="preserve"> </v>
      </c>
      <c r="K618" s="3"/>
      <c r="L618" s="3"/>
      <c r="M618" s="3"/>
      <c r="N618" s="3"/>
      <c r="O618" s="3"/>
      <c r="P618" s="3"/>
      <c r="Q618" s="2"/>
      <c r="R618" s="3"/>
      <c r="S618" s="3"/>
      <c r="T618" s="3"/>
      <c r="U618" s="3"/>
      <c r="V618" s="3"/>
      <c r="W618" s="3"/>
      <c r="X618" s="3"/>
      <c r="Y618" s="3"/>
      <c r="Z618" s="3"/>
      <c r="AA618" s="3"/>
    </row>
    <row r="619" spans="1:27" ht="36.75" customHeight="1" thickBot="1" x14ac:dyDescent="0.4">
      <c r="A619" s="120" t="str">
        <f>'Matriz Nº2 Análisis'!A619</f>
        <v>68. 7</v>
      </c>
      <c r="B619" s="132" t="str">
        <f>IF(A619&lt;1,'Matriz Nº1 Identificación'!F619,'Matriz Nº2 Análisis'!B619)</f>
        <v/>
      </c>
      <c r="C619" s="132" t="str">
        <f>IFERROR(IF(A619&lt;1,'Matriz Nº1 Identificación'!B619,'Matriz Nº2 Análisis'!E619)," ")</f>
        <v/>
      </c>
      <c r="D619" s="132" t="str">
        <f>IF(A619&lt;1,'Matriz Nº1 Identificación'!B619,'Matriz Nº2 Análisis'!I619)</f>
        <v/>
      </c>
      <c r="E619" s="149"/>
      <c r="F619" s="150"/>
      <c r="G619" s="150"/>
      <c r="H619" s="150"/>
      <c r="I619" s="184" t="str">
        <f>IFERROR(VLOOKUP(D619,'Tabla 12'!$B$4:$E$6,3,FALSE)," ")</f>
        <v xml:space="preserve"> </v>
      </c>
      <c r="J619" s="185" t="str">
        <f>IFERROR(VLOOKUP(I619,'Tabla 12'!$D$4:$E$6,2,FALSE)," ")</f>
        <v xml:space="preserve"> </v>
      </c>
      <c r="K619" s="3"/>
      <c r="N619" s="3"/>
      <c r="O619" s="3"/>
      <c r="P619" s="3"/>
      <c r="Q619" s="2"/>
      <c r="R619" s="3"/>
      <c r="S619" s="3"/>
      <c r="T619" s="3"/>
      <c r="U619" s="3"/>
      <c r="V619" s="3"/>
      <c r="W619" s="3"/>
      <c r="X619" s="3"/>
      <c r="Y619" s="3"/>
      <c r="Z619" s="3"/>
      <c r="AA619" s="3"/>
    </row>
    <row r="620" spans="1:27" ht="39.9" customHeight="1" thickBot="1" x14ac:dyDescent="0.4">
      <c r="A620" s="181" t="str">
        <f>'Matriz Nº1 Identificación'!A620</f>
        <v xml:space="preserve">Objetivo Estratégico: </v>
      </c>
      <c r="B620" s="477">
        <f>+'Matriz Nº1 Identificación'!B620:H620</f>
        <v>0</v>
      </c>
      <c r="C620" s="478"/>
      <c r="D620" s="478"/>
      <c r="E620" s="478"/>
      <c r="F620" s="478"/>
      <c r="G620" s="478"/>
      <c r="H620" s="478"/>
      <c r="I620" s="478"/>
      <c r="J620" s="478"/>
    </row>
    <row r="621" spans="1:27" ht="39.9" customHeight="1" x14ac:dyDescent="0.35">
      <c r="A621" s="182" t="str">
        <f>'Matriz Nº1 Identificación'!A621</f>
        <v>Objetivo táctico</v>
      </c>
      <c r="B621" s="297" t="str">
        <f>+'Matriz Nº1 Identificación'!B621:H621</f>
        <v xml:space="preserve">69. </v>
      </c>
      <c r="C621" s="298"/>
      <c r="D621" s="298"/>
      <c r="E621" s="298"/>
      <c r="F621" s="299"/>
      <c r="G621" s="299"/>
      <c r="H621" s="299"/>
      <c r="I621" s="299"/>
      <c r="J621" s="300"/>
      <c r="L621" s="3"/>
      <c r="M621" s="3"/>
    </row>
    <row r="622" spans="1:27" ht="36.75" customHeight="1" x14ac:dyDescent="0.35">
      <c r="A622" s="120" t="str">
        <f>'Matriz Nº2 Análisis'!A622</f>
        <v>69. 1</v>
      </c>
      <c r="B622" s="132" t="str">
        <f>IF(A622&lt;1,'Matriz Nº1 Identificación'!F622,'Matriz Nº2 Análisis'!B622)</f>
        <v/>
      </c>
      <c r="C622" s="132" t="str">
        <f>IFERROR(IF(A622&lt;1,'Matriz Nº1 Identificación'!B622,'Matriz Nº2 Análisis'!E622)," ")</f>
        <v/>
      </c>
      <c r="D622" s="132" t="str">
        <f>IF(A622&lt;1,'Matriz Nº1 Identificación'!B622,'Matriz Nº2 Análisis'!I622)</f>
        <v/>
      </c>
      <c r="E622" s="149"/>
      <c r="F622" s="150"/>
      <c r="G622" s="150"/>
      <c r="H622" s="150"/>
      <c r="I622" s="184" t="str">
        <f>IFERROR(VLOOKUP(D622,'Tabla 12'!$B$4:$E$6,3,FALSE)," ")</f>
        <v xml:space="preserve"> </v>
      </c>
      <c r="J622" s="185" t="str">
        <f>IFERROR(VLOOKUP(I622,'Tabla 12'!$D$4:$E$6,2,FALSE)," ")</f>
        <v xml:space="preserve"> </v>
      </c>
      <c r="K622" s="3"/>
      <c r="L622" s="3"/>
      <c r="M622" s="3"/>
      <c r="N622" s="3"/>
      <c r="O622" s="3"/>
      <c r="P622" s="3"/>
      <c r="Q622" s="2"/>
      <c r="R622" s="3"/>
      <c r="S622" s="3"/>
      <c r="T622" s="3"/>
      <c r="U622" s="3"/>
      <c r="V622" s="3"/>
      <c r="W622" s="3"/>
      <c r="X622" s="3"/>
      <c r="Y622" s="3"/>
      <c r="Z622" s="3"/>
      <c r="AA622" s="3"/>
    </row>
    <row r="623" spans="1:27" ht="36.75" customHeight="1" x14ac:dyDescent="0.35">
      <c r="A623" s="120" t="str">
        <f>'Matriz Nº2 Análisis'!A623</f>
        <v>69. 2</v>
      </c>
      <c r="B623" s="132" t="str">
        <f>IF(A623&lt;1,'Matriz Nº1 Identificación'!F623,'Matriz Nº2 Análisis'!B623)</f>
        <v/>
      </c>
      <c r="C623" s="132" t="str">
        <f>IFERROR(IF(A623&lt;1,'Matriz Nº1 Identificación'!B623,'Matriz Nº2 Análisis'!E623)," ")</f>
        <v/>
      </c>
      <c r="D623" s="132" t="str">
        <f>IF(A623&lt;1,'Matriz Nº1 Identificación'!B623,'Matriz Nº2 Análisis'!I623)</f>
        <v/>
      </c>
      <c r="E623" s="149"/>
      <c r="F623" s="150"/>
      <c r="G623" s="150"/>
      <c r="H623" s="150"/>
      <c r="I623" s="184" t="str">
        <f>IFERROR(VLOOKUP(D623,'Tabla 12'!$B$4:$E$6,3,FALSE)," ")</f>
        <v xml:space="preserve"> </v>
      </c>
      <c r="J623" s="185" t="str">
        <f>IFERROR(VLOOKUP(I623,'Tabla 12'!$D$4:$E$6,2,FALSE)," ")</f>
        <v xml:space="preserve"> </v>
      </c>
      <c r="K623" s="3"/>
      <c r="L623" s="3"/>
      <c r="M623" s="3"/>
      <c r="N623" s="3"/>
      <c r="O623" s="3"/>
      <c r="P623" s="3"/>
      <c r="Q623" s="2"/>
      <c r="R623" s="3"/>
      <c r="S623" s="3"/>
      <c r="T623" s="3"/>
      <c r="U623" s="3"/>
      <c r="V623" s="3"/>
      <c r="W623" s="3"/>
      <c r="X623" s="3"/>
      <c r="Y623" s="3"/>
      <c r="Z623" s="3"/>
      <c r="AA623" s="3"/>
    </row>
    <row r="624" spans="1:27" ht="36.75" customHeight="1" x14ac:dyDescent="0.35">
      <c r="A624" s="120" t="str">
        <f>'Matriz Nº2 Análisis'!A624</f>
        <v>69. 3</v>
      </c>
      <c r="B624" s="132" t="str">
        <f>IF(A624&lt;1,'Matriz Nº1 Identificación'!F624,'Matriz Nº2 Análisis'!B624)</f>
        <v/>
      </c>
      <c r="C624" s="132" t="str">
        <f>IFERROR(IF(A624&lt;1,'Matriz Nº1 Identificación'!B624,'Matriz Nº2 Análisis'!E624)," ")</f>
        <v/>
      </c>
      <c r="D624" s="132" t="str">
        <f>IF(A624&lt;1,'Matriz Nº1 Identificación'!B624,'Matriz Nº2 Análisis'!I624)</f>
        <v/>
      </c>
      <c r="E624" s="149"/>
      <c r="F624" s="150"/>
      <c r="G624" s="150"/>
      <c r="H624" s="150"/>
      <c r="I624" s="184" t="str">
        <f>IFERROR(VLOOKUP(D624,'Tabla 12'!$B$4:$E$6,3,FALSE)," ")</f>
        <v xml:space="preserve"> </v>
      </c>
      <c r="J624" s="185" t="str">
        <f>IFERROR(VLOOKUP(I624,'Tabla 12'!$D$4:$E$6,2,FALSE)," ")</f>
        <v xml:space="preserve"> </v>
      </c>
      <c r="K624" s="3"/>
      <c r="L624" s="3"/>
      <c r="M624" s="3"/>
      <c r="N624" s="3"/>
      <c r="O624" s="3"/>
      <c r="P624" s="3"/>
      <c r="Q624" s="2"/>
      <c r="R624" s="3"/>
      <c r="S624" s="3"/>
      <c r="T624" s="3"/>
      <c r="U624" s="3"/>
      <c r="V624" s="3"/>
      <c r="W624" s="3"/>
      <c r="X624" s="3"/>
      <c r="Y624" s="3"/>
      <c r="Z624" s="3"/>
      <c r="AA624" s="3"/>
    </row>
    <row r="625" spans="1:27" ht="36.75" customHeight="1" x14ac:dyDescent="0.35">
      <c r="A625" s="120" t="str">
        <f>'Matriz Nº2 Análisis'!A625</f>
        <v>69. 4</v>
      </c>
      <c r="B625" s="132" t="str">
        <f>IF(A625&lt;1,'Matriz Nº1 Identificación'!F625,'Matriz Nº2 Análisis'!B625)</f>
        <v/>
      </c>
      <c r="C625" s="132" t="str">
        <f>IFERROR(IF(A625&lt;1,'Matriz Nº1 Identificación'!B625,'Matriz Nº2 Análisis'!E625)," ")</f>
        <v/>
      </c>
      <c r="D625" s="132" t="str">
        <f>IF(A625&lt;1,'Matriz Nº1 Identificación'!B625,'Matriz Nº2 Análisis'!I625)</f>
        <v/>
      </c>
      <c r="E625" s="149"/>
      <c r="F625" s="150"/>
      <c r="G625" s="150"/>
      <c r="H625" s="150"/>
      <c r="I625" s="184" t="str">
        <f>IFERROR(VLOOKUP(D625,'Tabla 12'!$B$4:$E$6,3,FALSE)," ")</f>
        <v xml:space="preserve"> </v>
      </c>
      <c r="J625" s="185" t="str">
        <f>IFERROR(VLOOKUP(I625,'Tabla 12'!$D$4:$E$6,2,FALSE)," ")</f>
        <v xml:space="preserve"> </v>
      </c>
      <c r="K625" s="3"/>
      <c r="L625" s="3"/>
      <c r="M625" s="3"/>
      <c r="N625" s="3"/>
      <c r="O625" s="3"/>
      <c r="P625" s="3"/>
      <c r="Q625" s="2"/>
      <c r="R625" s="3"/>
      <c r="S625" s="3"/>
      <c r="T625" s="3"/>
      <c r="U625" s="3"/>
      <c r="V625" s="3"/>
      <c r="W625" s="3"/>
      <c r="X625" s="3"/>
      <c r="Y625" s="3"/>
      <c r="Z625" s="3"/>
      <c r="AA625" s="3"/>
    </row>
    <row r="626" spans="1:27" ht="36.75" customHeight="1" x14ac:dyDescent="0.35">
      <c r="A626" s="120" t="str">
        <f>'Matriz Nº2 Análisis'!A626</f>
        <v>69. 5</v>
      </c>
      <c r="B626" s="132" t="str">
        <f>IF(A626&lt;1,'Matriz Nº1 Identificación'!F626,'Matriz Nº2 Análisis'!B626)</f>
        <v/>
      </c>
      <c r="C626" s="132" t="str">
        <f>IFERROR(IF(A626&lt;1,'Matriz Nº1 Identificación'!B626,'Matriz Nº2 Análisis'!E626)," ")</f>
        <v/>
      </c>
      <c r="D626" s="132" t="str">
        <f>IF(A626&lt;1,'Matriz Nº1 Identificación'!B626,'Matriz Nº2 Análisis'!I626)</f>
        <v/>
      </c>
      <c r="E626" s="149"/>
      <c r="F626" s="150"/>
      <c r="G626" s="150"/>
      <c r="H626" s="150"/>
      <c r="I626" s="184" t="str">
        <f>IFERROR(VLOOKUP(D626,'Tabla 12'!$B$4:$E$6,3,FALSE)," ")</f>
        <v xml:space="preserve"> </v>
      </c>
      <c r="J626" s="185" t="str">
        <f>IFERROR(VLOOKUP(I626,'Tabla 12'!$D$4:$E$6,2,FALSE)," ")</f>
        <v xml:space="preserve"> </v>
      </c>
      <c r="K626" s="3"/>
      <c r="L626" s="3"/>
      <c r="M626" s="3"/>
      <c r="N626" s="3"/>
      <c r="O626" s="3"/>
      <c r="P626" s="3"/>
      <c r="Q626" s="2"/>
      <c r="R626" s="3"/>
      <c r="S626" s="3"/>
      <c r="T626" s="3"/>
      <c r="U626" s="3"/>
      <c r="V626" s="3"/>
      <c r="W626" s="3"/>
      <c r="X626" s="3"/>
      <c r="Y626" s="3"/>
      <c r="Z626" s="3"/>
      <c r="AA626" s="3"/>
    </row>
    <row r="627" spans="1:27" ht="36.75" customHeight="1" x14ac:dyDescent="0.35">
      <c r="A627" s="120" t="str">
        <f>'Matriz Nº2 Análisis'!A627</f>
        <v>69. 6</v>
      </c>
      <c r="B627" s="132" t="str">
        <f>IF(A627&lt;1,'Matriz Nº1 Identificación'!F627,'Matriz Nº2 Análisis'!B627)</f>
        <v/>
      </c>
      <c r="C627" s="132" t="str">
        <f>IFERROR(IF(A627&lt;1,'Matriz Nº1 Identificación'!B627,'Matriz Nº2 Análisis'!E627)," ")</f>
        <v/>
      </c>
      <c r="D627" s="132" t="str">
        <f>IF(A627&lt;1,'Matriz Nº1 Identificación'!B627,'Matriz Nº2 Análisis'!I627)</f>
        <v/>
      </c>
      <c r="E627" s="149"/>
      <c r="F627" s="150"/>
      <c r="G627" s="150"/>
      <c r="H627" s="150"/>
      <c r="I627" s="184" t="str">
        <f>IFERROR(VLOOKUP(D627,'Tabla 12'!$B$4:$E$6,3,FALSE)," ")</f>
        <v xml:space="preserve"> </v>
      </c>
      <c r="J627" s="185" t="str">
        <f>IFERROR(VLOOKUP(I627,'Tabla 12'!$D$4:$E$6,2,FALSE)," ")</f>
        <v xml:space="preserve"> </v>
      </c>
      <c r="K627" s="3"/>
      <c r="L627" s="3"/>
      <c r="M627" s="3"/>
      <c r="N627" s="3"/>
      <c r="O627" s="3"/>
      <c r="P627" s="3"/>
      <c r="Q627" s="2"/>
      <c r="R627" s="3"/>
      <c r="S627" s="3"/>
      <c r="T627" s="3"/>
      <c r="U627" s="3"/>
      <c r="V627" s="3"/>
      <c r="W627" s="3"/>
      <c r="X627" s="3"/>
      <c r="Y627" s="3"/>
      <c r="Z627" s="3"/>
      <c r="AA627" s="3"/>
    </row>
    <row r="628" spans="1:27" ht="36.75" customHeight="1" thickBot="1" x14ac:dyDescent="0.4">
      <c r="A628" s="120" t="str">
        <f>'Matriz Nº2 Análisis'!A628</f>
        <v>69. 7</v>
      </c>
      <c r="B628" s="132" t="str">
        <f>IF(A628&lt;1,'Matriz Nº1 Identificación'!F628,'Matriz Nº2 Análisis'!B628)</f>
        <v/>
      </c>
      <c r="C628" s="132" t="str">
        <f>IFERROR(IF(A628&lt;1,'Matriz Nº1 Identificación'!B628,'Matriz Nº2 Análisis'!E628)," ")</f>
        <v/>
      </c>
      <c r="D628" s="132" t="str">
        <f>IF(A628&lt;1,'Matriz Nº1 Identificación'!B628,'Matriz Nº2 Análisis'!I628)</f>
        <v/>
      </c>
      <c r="E628" s="149"/>
      <c r="F628" s="150"/>
      <c r="G628" s="150"/>
      <c r="H628" s="150"/>
      <c r="I628" s="184" t="str">
        <f>IFERROR(VLOOKUP(D628,'Tabla 12'!$B$4:$E$6,3,FALSE)," ")</f>
        <v xml:space="preserve"> </v>
      </c>
      <c r="J628" s="185" t="str">
        <f>IFERROR(VLOOKUP(I628,'Tabla 12'!$D$4:$E$6,2,FALSE)," ")</f>
        <v xml:space="preserve"> </v>
      </c>
      <c r="K628" s="3"/>
      <c r="N628" s="3"/>
      <c r="O628" s="3"/>
      <c r="P628" s="3"/>
      <c r="Q628" s="2"/>
      <c r="R628" s="3"/>
      <c r="S628" s="3"/>
      <c r="T628" s="3"/>
      <c r="U628" s="3"/>
      <c r="V628" s="3"/>
      <c r="W628" s="3"/>
      <c r="X628" s="3"/>
      <c r="Y628" s="3"/>
      <c r="Z628" s="3"/>
      <c r="AA628" s="3"/>
    </row>
    <row r="629" spans="1:27" ht="39.9" customHeight="1" thickBot="1" x14ac:dyDescent="0.4">
      <c r="A629" s="181" t="str">
        <f>'Matriz Nº1 Identificación'!A629</f>
        <v xml:space="preserve">Objetivo Estratégico: </v>
      </c>
      <c r="B629" s="477">
        <f>+'Matriz Nº1 Identificación'!B629:H629</f>
        <v>0</v>
      </c>
      <c r="C629" s="478"/>
      <c r="D629" s="478"/>
      <c r="E629" s="478"/>
      <c r="F629" s="478"/>
      <c r="G629" s="478"/>
      <c r="H629" s="478"/>
      <c r="I629" s="478"/>
      <c r="J629" s="478"/>
    </row>
    <row r="630" spans="1:27" ht="39.9" customHeight="1" x14ac:dyDescent="0.35">
      <c r="A630" s="182" t="str">
        <f>'Matriz Nº1 Identificación'!A630</f>
        <v>Objetivo táctico</v>
      </c>
      <c r="B630" s="297" t="str">
        <f>+'Matriz Nº1 Identificación'!B630:H630</f>
        <v xml:space="preserve">70. </v>
      </c>
      <c r="C630" s="298"/>
      <c r="D630" s="298"/>
      <c r="E630" s="298"/>
      <c r="F630" s="299"/>
      <c r="G630" s="299"/>
      <c r="H630" s="299"/>
      <c r="I630" s="299"/>
      <c r="J630" s="300"/>
      <c r="L630" s="3"/>
      <c r="M630" s="3"/>
    </row>
    <row r="631" spans="1:27" ht="36.75" customHeight="1" x14ac:dyDescent="0.35">
      <c r="A631" s="120" t="str">
        <f>'Matriz Nº2 Análisis'!A631</f>
        <v>70. 1</v>
      </c>
      <c r="B631" s="132" t="str">
        <f>IF(A631&lt;1,'Matriz Nº1 Identificación'!F631,'Matriz Nº2 Análisis'!B631)</f>
        <v/>
      </c>
      <c r="C631" s="132" t="str">
        <f>IFERROR(IF(A631&lt;1,'Matriz Nº1 Identificación'!B631,'Matriz Nº2 Análisis'!E631)," ")</f>
        <v/>
      </c>
      <c r="D631" s="132" t="str">
        <f>IF(A631&lt;1,'Matriz Nº1 Identificación'!B631,'Matriz Nº2 Análisis'!I631)</f>
        <v/>
      </c>
      <c r="E631" s="149"/>
      <c r="F631" s="150"/>
      <c r="G631" s="150"/>
      <c r="H631" s="150"/>
      <c r="I631" s="184" t="str">
        <f>IFERROR(VLOOKUP(D631,'Tabla 12'!$B$4:$E$6,3,FALSE)," ")</f>
        <v xml:space="preserve"> </v>
      </c>
      <c r="J631" s="185" t="str">
        <f>IFERROR(VLOOKUP(I631,'Tabla 12'!$D$4:$E$6,2,FALSE)," ")</f>
        <v xml:space="preserve"> </v>
      </c>
      <c r="K631" s="3"/>
      <c r="L631" s="3"/>
      <c r="M631" s="3"/>
      <c r="N631" s="3"/>
      <c r="O631" s="3"/>
      <c r="P631" s="3"/>
      <c r="Q631" s="2"/>
      <c r="R631" s="3"/>
      <c r="S631" s="3"/>
      <c r="T631" s="3"/>
      <c r="U631" s="3"/>
      <c r="V631" s="3"/>
      <c r="W631" s="3"/>
      <c r="X631" s="3"/>
      <c r="Y631" s="3"/>
      <c r="Z631" s="3"/>
      <c r="AA631" s="3"/>
    </row>
    <row r="632" spans="1:27" ht="36.75" customHeight="1" x14ac:dyDescent="0.35">
      <c r="A632" s="120" t="str">
        <f>'Matriz Nº2 Análisis'!A632</f>
        <v>70. 2</v>
      </c>
      <c r="B632" s="132" t="str">
        <f>IF(A632&lt;1,'Matriz Nº1 Identificación'!F632,'Matriz Nº2 Análisis'!B632)</f>
        <v/>
      </c>
      <c r="C632" s="132" t="str">
        <f>IFERROR(IF(A632&lt;1,'Matriz Nº1 Identificación'!B632,'Matriz Nº2 Análisis'!E632)," ")</f>
        <v/>
      </c>
      <c r="D632" s="132" t="str">
        <f>IF(A632&lt;1,'Matriz Nº1 Identificación'!B632,'Matriz Nº2 Análisis'!I632)</f>
        <v/>
      </c>
      <c r="E632" s="149"/>
      <c r="F632" s="150"/>
      <c r="G632" s="150"/>
      <c r="H632" s="150"/>
      <c r="I632" s="184" t="str">
        <f>IFERROR(VLOOKUP(D632,'Tabla 12'!$B$4:$E$6,3,FALSE)," ")</f>
        <v xml:space="preserve"> </v>
      </c>
      <c r="J632" s="185" t="str">
        <f>IFERROR(VLOOKUP(I632,'Tabla 12'!$D$4:$E$6,2,FALSE)," ")</f>
        <v xml:space="preserve"> </v>
      </c>
      <c r="K632" s="3"/>
      <c r="L632" s="3"/>
      <c r="M632" s="3"/>
      <c r="N632" s="3"/>
      <c r="O632" s="3"/>
      <c r="P632" s="3"/>
      <c r="Q632" s="2"/>
      <c r="R632" s="3"/>
      <c r="S632" s="3"/>
      <c r="T632" s="3"/>
      <c r="U632" s="3"/>
      <c r="V632" s="3"/>
      <c r="W632" s="3"/>
      <c r="X632" s="3"/>
      <c r="Y632" s="3"/>
      <c r="Z632" s="3"/>
      <c r="AA632" s="3"/>
    </row>
    <row r="633" spans="1:27" ht="36.75" customHeight="1" x14ac:dyDescent="0.35">
      <c r="A633" s="120" t="str">
        <f>'Matriz Nº2 Análisis'!A633</f>
        <v>70. 3</v>
      </c>
      <c r="B633" s="132" t="str">
        <f>IF(A633&lt;1,'Matriz Nº1 Identificación'!F633,'Matriz Nº2 Análisis'!B633)</f>
        <v/>
      </c>
      <c r="C633" s="132" t="str">
        <f>IFERROR(IF(A633&lt;1,'Matriz Nº1 Identificación'!B633,'Matriz Nº2 Análisis'!E633)," ")</f>
        <v/>
      </c>
      <c r="D633" s="132" t="str">
        <f>IF(A633&lt;1,'Matriz Nº1 Identificación'!B633,'Matriz Nº2 Análisis'!I633)</f>
        <v/>
      </c>
      <c r="E633" s="149"/>
      <c r="F633" s="150"/>
      <c r="G633" s="150"/>
      <c r="H633" s="150"/>
      <c r="I633" s="184" t="str">
        <f>IFERROR(VLOOKUP(D633,'Tabla 12'!$B$4:$E$6,3,FALSE)," ")</f>
        <v xml:space="preserve"> </v>
      </c>
      <c r="J633" s="185" t="str">
        <f>IFERROR(VLOOKUP(I633,'Tabla 12'!$D$4:$E$6,2,FALSE)," ")</f>
        <v xml:space="preserve"> </v>
      </c>
      <c r="K633" s="3"/>
      <c r="L633" s="3"/>
      <c r="M633" s="3"/>
      <c r="N633" s="3"/>
      <c r="O633" s="3"/>
      <c r="P633" s="3"/>
      <c r="Q633" s="2"/>
      <c r="R633" s="3"/>
      <c r="S633" s="3"/>
      <c r="T633" s="3"/>
      <c r="U633" s="3"/>
      <c r="V633" s="3"/>
      <c r="W633" s="3"/>
      <c r="X633" s="3"/>
      <c r="Y633" s="3"/>
      <c r="Z633" s="3"/>
      <c r="AA633" s="3"/>
    </row>
    <row r="634" spans="1:27" ht="36.75" customHeight="1" x14ac:dyDescent="0.35">
      <c r="A634" s="120" t="str">
        <f>'Matriz Nº2 Análisis'!A634</f>
        <v>70. 4</v>
      </c>
      <c r="B634" s="132" t="str">
        <f>IF(A634&lt;1,'Matriz Nº1 Identificación'!F634,'Matriz Nº2 Análisis'!B634)</f>
        <v/>
      </c>
      <c r="C634" s="132" t="str">
        <f>IFERROR(IF(A634&lt;1,'Matriz Nº1 Identificación'!B634,'Matriz Nº2 Análisis'!E634)," ")</f>
        <v/>
      </c>
      <c r="D634" s="132" t="str">
        <f>IF(A634&lt;1,'Matriz Nº1 Identificación'!B634,'Matriz Nº2 Análisis'!I634)</f>
        <v/>
      </c>
      <c r="E634" s="149"/>
      <c r="F634" s="150"/>
      <c r="G634" s="150"/>
      <c r="H634" s="150"/>
      <c r="I634" s="184" t="str">
        <f>IFERROR(VLOOKUP(D634,'Tabla 12'!$B$4:$E$6,3,FALSE)," ")</f>
        <v xml:space="preserve"> </v>
      </c>
      <c r="J634" s="185" t="str">
        <f>IFERROR(VLOOKUP(I634,'Tabla 12'!$D$4:$E$6,2,FALSE)," ")</f>
        <v xml:space="preserve"> </v>
      </c>
      <c r="K634" s="3"/>
      <c r="L634" s="3"/>
      <c r="M634" s="3"/>
      <c r="N634" s="3"/>
      <c r="O634" s="3"/>
      <c r="P634" s="3"/>
      <c r="Q634" s="2"/>
      <c r="R634" s="3"/>
      <c r="S634" s="3"/>
      <c r="T634" s="3"/>
      <c r="U634" s="3"/>
      <c r="V634" s="3"/>
      <c r="W634" s="3"/>
      <c r="X634" s="3"/>
      <c r="Y634" s="3"/>
      <c r="Z634" s="3"/>
      <c r="AA634" s="3"/>
    </row>
    <row r="635" spans="1:27" ht="36.75" customHeight="1" x14ac:dyDescent="0.35">
      <c r="A635" s="120" t="str">
        <f>'Matriz Nº2 Análisis'!A635</f>
        <v>70. 5</v>
      </c>
      <c r="B635" s="132" t="str">
        <f>IF(A635&lt;1,'Matriz Nº1 Identificación'!F635,'Matriz Nº2 Análisis'!B635)</f>
        <v/>
      </c>
      <c r="C635" s="132" t="str">
        <f>IFERROR(IF(A635&lt;1,'Matriz Nº1 Identificación'!B635,'Matriz Nº2 Análisis'!E635)," ")</f>
        <v/>
      </c>
      <c r="D635" s="132" t="str">
        <f>IF(A635&lt;1,'Matriz Nº1 Identificación'!B635,'Matriz Nº2 Análisis'!I635)</f>
        <v/>
      </c>
      <c r="E635" s="149"/>
      <c r="F635" s="150"/>
      <c r="G635" s="150"/>
      <c r="H635" s="150"/>
      <c r="I635" s="184" t="str">
        <f>IFERROR(VLOOKUP(D635,'Tabla 12'!$B$4:$E$6,3,FALSE)," ")</f>
        <v xml:space="preserve"> </v>
      </c>
      <c r="J635" s="185" t="str">
        <f>IFERROR(VLOOKUP(I635,'Tabla 12'!$D$4:$E$6,2,FALSE)," ")</f>
        <v xml:space="preserve"> </v>
      </c>
      <c r="K635" s="3"/>
      <c r="L635" s="3"/>
      <c r="M635" s="3"/>
      <c r="N635" s="3"/>
      <c r="O635" s="3"/>
      <c r="P635" s="3"/>
      <c r="Q635" s="2"/>
      <c r="R635" s="3"/>
      <c r="S635" s="3"/>
      <c r="T635" s="3"/>
      <c r="U635" s="3"/>
      <c r="V635" s="3"/>
      <c r="W635" s="3"/>
      <c r="X635" s="3"/>
      <c r="Y635" s="3"/>
      <c r="Z635" s="3"/>
      <c r="AA635" s="3"/>
    </row>
    <row r="636" spans="1:27" ht="36.75" customHeight="1" x14ac:dyDescent="0.35">
      <c r="A636" s="120" t="str">
        <f>'Matriz Nº2 Análisis'!A636</f>
        <v>70. 6</v>
      </c>
      <c r="B636" s="132" t="str">
        <f>IF(A636&lt;1,'Matriz Nº1 Identificación'!F636,'Matriz Nº2 Análisis'!B636)</f>
        <v/>
      </c>
      <c r="C636" s="132" t="str">
        <f>IFERROR(IF(A636&lt;1,'Matriz Nº1 Identificación'!B636,'Matriz Nº2 Análisis'!E636)," ")</f>
        <v/>
      </c>
      <c r="D636" s="132" t="str">
        <f>IF(A636&lt;1,'Matriz Nº1 Identificación'!B636,'Matriz Nº2 Análisis'!I636)</f>
        <v/>
      </c>
      <c r="E636" s="149"/>
      <c r="F636" s="150"/>
      <c r="G636" s="150"/>
      <c r="H636" s="150"/>
      <c r="I636" s="184" t="str">
        <f>IFERROR(VLOOKUP(D636,'Tabla 12'!$B$4:$E$6,3,FALSE)," ")</f>
        <v xml:space="preserve"> </v>
      </c>
      <c r="J636" s="185" t="str">
        <f>IFERROR(VLOOKUP(I636,'Tabla 12'!$D$4:$E$6,2,FALSE)," ")</f>
        <v xml:space="preserve"> </v>
      </c>
      <c r="K636" s="3"/>
      <c r="L636" s="3"/>
      <c r="M636" s="3"/>
      <c r="N636" s="3"/>
      <c r="O636" s="3"/>
      <c r="P636" s="3"/>
      <c r="Q636" s="2"/>
      <c r="R636" s="3"/>
      <c r="S636" s="3"/>
      <c r="T636" s="3"/>
      <c r="U636" s="3"/>
      <c r="V636" s="3"/>
      <c r="W636" s="3"/>
      <c r="X636" s="3"/>
      <c r="Y636" s="3"/>
      <c r="Z636" s="3"/>
      <c r="AA636" s="3"/>
    </row>
    <row r="637" spans="1:27" ht="36.75" customHeight="1" thickBot="1" x14ac:dyDescent="0.4">
      <c r="A637" s="120" t="str">
        <f>'Matriz Nº2 Análisis'!A637</f>
        <v>70. 7</v>
      </c>
      <c r="B637" s="132" t="str">
        <f>IF(A637&lt;1,'Matriz Nº1 Identificación'!F637,'Matriz Nº2 Análisis'!B637)</f>
        <v/>
      </c>
      <c r="C637" s="132" t="str">
        <f>IFERROR(IF(A637&lt;1,'Matriz Nº1 Identificación'!B637,'Matriz Nº2 Análisis'!E637)," ")</f>
        <v/>
      </c>
      <c r="D637" s="132" t="str">
        <f>IF(A637&lt;1,'Matriz Nº1 Identificación'!B637,'Matriz Nº2 Análisis'!I637)</f>
        <v/>
      </c>
      <c r="E637" s="149"/>
      <c r="F637" s="150"/>
      <c r="G637" s="150"/>
      <c r="H637" s="150"/>
      <c r="I637" s="184" t="str">
        <f>IFERROR(VLOOKUP(D637,'Tabla 12'!$B$4:$E$6,3,FALSE)," ")</f>
        <v xml:space="preserve"> </v>
      </c>
      <c r="J637" s="185" t="str">
        <f>IFERROR(VLOOKUP(I637,'Tabla 12'!$D$4:$E$6,2,FALSE)," ")</f>
        <v xml:space="preserve"> </v>
      </c>
      <c r="K637" s="3"/>
      <c r="N637" s="3"/>
      <c r="O637" s="3"/>
      <c r="P637" s="3"/>
      <c r="Q637" s="2"/>
      <c r="R637" s="3"/>
      <c r="S637" s="3"/>
      <c r="T637" s="3"/>
      <c r="U637" s="3"/>
      <c r="V637" s="3"/>
      <c r="W637" s="3"/>
      <c r="X637" s="3"/>
      <c r="Y637" s="3"/>
      <c r="Z637" s="3"/>
      <c r="AA637" s="3"/>
    </row>
    <row r="638" spans="1:27" ht="39.9" customHeight="1" thickBot="1" x14ac:dyDescent="0.4">
      <c r="A638" s="181" t="str">
        <f>'Matriz Nº1 Identificación'!A638</f>
        <v xml:space="preserve">Objetivo Estratégico: </v>
      </c>
      <c r="B638" s="477">
        <f>+'Matriz Nº1 Identificación'!B638:H638</f>
        <v>0</v>
      </c>
      <c r="C638" s="478"/>
      <c r="D638" s="478"/>
      <c r="E638" s="478"/>
      <c r="F638" s="478"/>
      <c r="G638" s="478"/>
      <c r="H638" s="478"/>
      <c r="I638" s="478"/>
      <c r="J638" s="478"/>
    </row>
    <row r="639" spans="1:27" ht="39.9" customHeight="1" x14ac:dyDescent="0.35">
      <c r="A639" s="182" t="str">
        <f>'Matriz Nº1 Identificación'!A639</f>
        <v>Objetivo táctico</v>
      </c>
      <c r="B639" s="297" t="str">
        <f>+'Matriz Nº1 Identificación'!B639:H639</f>
        <v xml:space="preserve">71. </v>
      </c>
      <c r="C639" s="298"/>
      <c r="D639" s="298"/>
      <c r="E639" s="298"/>
      <c r="F639" s="299"/>
      <c r="G639" s="299"/>
      <c r="H639" s="299"/>
      <c r="I639" s="299"/>
      <c r="J639" s="300"/>
      <c r="L639" s="3"/>
      <c r="M639" s="3"/>
    </row>
    <row r="640" spans="1:27" ht="36.75" customHeight="1" x14ac:dyDescent="0.35">
      <c r="A640" s="120" t="str">
        <f>'Matriz Nº2 Análisis'!A640</f>
        <v>71. 1</v>
      </c>
      <c r="B640" s="132" t="str">
        <f>IF(A640&lt;1,'Matriz Nº1 Identificación'!F640,'Matriz Nº2 Análisis'!B640)</f>
        <v/>
      </c>
      <c r="C640" s="132" t="str">
        <f>IFERROR(IF(A640&lt;1,'Matriz Nº1 Identificación'!B640,'Matriz Nº2 Análisis'!E640)," ")</f>
        <v/>
      </c>
      <c r="D640" s="132" t="str">
        <f>IF(A640&lt;1,'Matriz Nº1 Identificación'!B640,'Matriz Nº2 Análisis'!I640)</f>
        <v/>
      </c>
      <c r="E640" s="149"/>
      <c r="F640" s="150"/>
      <c r="G640" s="150"/>
      <c r="H640" s="150"/>
      <c r="I640" s="184" t="str">
        <f>IFERROR(VLOOKUP(D640,'Tabla 12'!$B$4:$E$6,3,FALSE)," ")</f>
        <v xml:space="preserve"> </v>
      </c>
      <c r="J640" s="185" t="str">
        <f>IFERROR(VLOOKUP(I640,'Tabla 12'!$D$4:$E$6,2,FALSE)," ")</f>
        <v xml:space="preserve"> </v>
      </c>
      <c r="K640" s="3"/>
      <c r="L640" s="3"/>
      <c r="M640" s="3"/>
      <c r="N640" s="3"/>
      <c r="O640" s="3"/>
      <c r="P640" s="3"/>
      <c r="Q640" s="2"/>
      <c r="R640" s="3"/>
      <c r="S640" s="3"/>
      <c r="T640" s="3"/>
      <c r="U640" s="3"/>
      <c r="V640" s="3"/>
      <c r="W640" s="3"/>
      <c r="X640" s="3"/>
      <c r="Y640" s="3"/>
      <c r="Z640" s="3"/>
      <c r="AA640" s="3"/>
    </row>
    <row r="641" spans="1:27" ht="36.75" customHeight="1" x14ac:dyDescent="0.35">
      <c r="A641" s="120" t="str">
        <f>'Matriz Nº2 Análisis'!A641</f>
        <v>71. 2</v>
      </c>
      <c r="B641" s="132" t="str">
        <f>IF(A641&lt;1,'Matriz Nº1 Identificación'!F641,'Matriz Nº2 Análisis'!B641)</f>
        <v/>
      </c>
      <c r="C641" s="132" t="str">
        <f>IFERROR(IF(A641&lt;1,'Matriz Nº1 Identificación'!B641,'Matriz Nº2 Análisis'!E641)," ")</f>
        <v/>
      </c>
      <c r="D641" s="132" t="str">
        <f>IF(A641&lt;1,'Matriz Nº1 Identificación'!B641,'Matriz Nº2 Análisis'!I641)</f>
        <v/>
      </c>
      <c r="E641" s="149"/>
      <c r="F641" s="150"/>
      <c r="G641" s="150"/>
      <c r="H641" s="150"/>
      <c r="I641" s="184" t="str">
        <f>IFERROR(VLOOKUP(D641,'Tabla 12'!$B$4:$E$6,3,FALSE)," ")</f>
        <v xml:space="preserve"> </v>
      </c>
      <c r="J641" s="185" t="str">
        <f>IFERROR(VLOOKUP(I641,'Tabla 12'!$D$4:$E$6,2,FALSE)," ")</f>
        <v xml:space="preserve"> </v>
      </c>
      <c r="K641" s="3"/>
      <c r="L641" s="3"/>
      <c r="M641" s="3"/>
      <c r="N641" s="3"/>
      <c r="O641" s="3"/>
      <c r="P641" s="3"/>
      <c r="Q641" s="2"/>
      <c r="R641" s="3"/>
      <c r="S641" s="3"/>
      <c r="T641" s="3"/>
      <c r="U641" s="3"/>
      <c r="V641" s="3"/>
      <c r="W641" s="3"/>
      <c r="X641" s="3"/>
      <c r="Y641" s="3"/>
      <c r="Z641" s="3"/>
      <c r="AA641" s="3"/>
    </row>
    <row r="642" spans="1:27" ht="36.75" customHeight="1" x14ac:dyDescent="0.35">
      <c r="A642" s="120" t="str">
        <f>'Matriz Nº2 Análisis'!A642</f>
        <v>71. 3</v>
      </c>
      <c r="B642" s="132" t="str">
        <f>IF(A642&lt;1,'Matriz Nº1 Identificación'!F642,'Matriz Nº2 Análisis'!B642)</f>
        <v/>
      </c>
      <c r="C642" s="132" t="str">
        <f>IFERROR(IF(A642&lt;1,'Matriz Nº1 Identificación'!B642,'Matriz Nº2 Análisis'!E642)," ")</f>
        <v/>
      </c>
      <c r="D642" s="132" t="str">
        <f>IF(A642&lt;1,'Matriz Nº1 Identificación'!B642,'Matriz Nº2 Análisis'!I642)</f>
        <v/>
      </c>
      <c r="E642" s="149"/>
      <c r="F642" s="150"/>
      <c r="G642" s="150"/>
      <c r="H642" s="150"/>
      <c r="I642" s="184" t="str">
        <f>IFERROR(VLOOKUP(D642,'Tabla 12'!$B$4:$E$6,3,FALSE)," ")</f>
        <v xml:space="preserve"> </v>
      </c>
      <c r="J642" s="185" t="str">
        <f>IFERROR(VLOOKUP(I642,'Tabla 12'!$D$4:$E$6,2,FALSE)," ")</f>
        <v xml:space="preserve"> </v>
      </c>
      <c r="K642" s="3"/>
      <c r="L642" s="3"/>
      <c r="M642" s="3"/>
      <c r="N642" s="3"/>
      <c r="O642" s="3"/>
      <c r="P642" s="3"/>
      <c r="Q642" s="2"/>
      <c r="R642" s="3"/>
      <c r="S642" s="3"/>
      <c r="T642" s="3"/>
      <c r="U642" s="3"/>
      <c r="V642" s="3"/>
      <c r="W642" s="3"/>
      <c r="X642" s="3"/>
      <c r="Y642" s="3"/>
      <c r="Z642" s="3"/>
      <c r="AA642" s="3"/>
    </row>
    <row r="643" spans="1:27" ht="36.75" customHeight="1" x14ac:dyDescent="0.35">
      <c r="A643" s="120" t="str">
        <f>'Matriz Nº2 Análisis'!A643</f>
        <v>71. 4</v>
      </c>
      <c r="B643" s="132" t="str">
        <f>IF(A643&lt;1,'Matriz Nº1 Identificación'!F643,'Matriz Nº2 Análisis'!B643)</f>
        <v/>
      </c>
      <c r="C643" s="132" t="str">
        <f>IFERROR(IF(A643&lt;1,'Matriz Nº1 Identificación'!B643,'Matriz Nº2 Análisis'!E643)," ")</f>
        <v/>
      </c>
      <c r="D643" s="132" t="str">
        <f>IF(A643&lt;1,'Matriz Nº1 Identificación'!B643,'Matriz Nº2 Análisis'!I643)</f>
        <v/>
      </c>
      <c r="E643" s="149"/>
      <c r="F643" s="150"/>
      <c r="G643" s="150"/>
      <c r="H643" s="150"/>
      <c r="I643" s="184" t="str">
        <f>IFERROR(VLOOKUP(D643,'Tabla 12'!$B$4:$E$6,3,FALSE)," ")</f>
        <v xml:space="preserve"> </v>
      </c>
      <c r="J643" s="185" t="str">
        <f>IFERROR(VLOOKUP(I643,'Tabla 12'!$D$4:$E$6,2,FALSE)," ")</f>
        <v xml:space="preserve"> </v>
      </c>
      <c r="K643" s="3"/>
      <c r="L643" s="3"/>
      <c r="M643" s="3"/>
      <c r="N643" s="3"/>
      <c r="O643" s="3"/>
      <c r="P643" s="3"/>
      <c r="Q643" s="2"/>
      <c r="R643" s="3"/>
      <c r="S643" s="3"/>
      <c r="T643" s="3"/>
      <c r="U643" s="3"/>
      <c r="V643" s="3"/>
      <c r="W643" s="3"/>
      <c r="X643" s="3"/>
      <c r="Y643" s="3"/>
      <c r="Z643" s="3"/>
      <c r="AA643" s="3"/>
    </row>
    <row r="644" spans="1:27" ht="36.75" customHeight="1" x14ac:dyDescent="0.35">
      <c r="A644" s="120" t="str">
        <f>'Matriz Nº2 Análisis'!A644</f>
        <v>71. 5</v>
      </c>
      <c r="B644" s="132" t="str">
        <f>IF(A644&lt;1,'Matriz Nº1 Identificación'!F644,'Matriz Nº2 Análisis'!B644)</f>
        <v/>
      </c>
      <c r="C644" s="132" t="str">
        <f>IFERROR(IF(A644&lt;1,'Matriz Nº1 Identificación'!B644,'Matriz Nº2 Análisis'!E644)," ")</f>
        <v/>
      </c>
      <c r="D644" s="132" t="str">
        <f>IF(A644&lt;1,'Matriz Nº1 Identificación'!B644,'Matriz Nº2 Análisis'!I644)</f>
        <v/>
      </c>
      <c r="E644" s="149"/>
      <c r="F644" s="150"/>
      <c r="G644" s="150"/>
      <c r="H644" s="150"/>
      <c r="I644" s="184" t="str">
        <f>IFERROR(VLOOKUP(D644,'Tabla 12'!$B$4:$E$6,3,FALSE)," ")</f>
        <v xml:space="preserve"> </v>
      </c>
      <c r="J644" s="185" t="str">
        <f>IFERROR(VLOOKUP(I644,'Tabla 12'!$D$4:$E$6,2,FALSE)," ")</f>
        <v xml:space="preserve"> </v>
      </c>
      <c r="K644" s="3"/>
      <c r="L644" s="3"/>
      <c r="M644" s="3"/>
      <c r="N644" s="3"/>
      <c r="O644" s="3"/>
      <c r="P644" s="3"/>
      <c r="Q644" s="2"/>
      <c r="R644" s="3"/>
      <c r="S644" s="3"/>
      <c r="T644" s="3"/>
      <c r="U644" s="3"/>
      <c r="V644" s="3"/>
      <c r="W644" s="3"/>
      <c r="X644" s="3"/>
      <c r="Y644" s="3"/>
      <c r="Z644" s="3"/>
      <c r="AA644" s="3"/>
    </row>
    <row r="645" spans="1:27" ht="36.75" customHeight="1" x14ac:dyDescent="0.35">
      <c r="A645" s="120" t="str">
        <f>'Matriz Nº2 Análisis'!A645</f>
        <v>71. 6</v>
      </c>
      <c r="B645" s="132" t="str">
        <f>IF(A645&lt;1,'Matriz Nº1 Identificación'!F645,'Matriz Nº2 Análisis'!B645)</f>
        <v/>
      </c>
      <c r="C645" s="132" t="str">
        <f>IFERROR(IF(A645&lt;1,'Matriz Nº1 Identificación'!B645,'Matriz Nº2 Análisis'!E645)," ")</f>
        <v/>
      </c>
      <c r="D645" s="132" t="str">
        <f>IF(A645&lt;1,'Matriz Nº1 Identificación'!B645,'Matriz Nº2 Análisis'!I645)</f>
        <v/>
      </c>
      <c r="E645" s="149"/>
      <c r="F645" s="150"/>
      <c r="G645" s="150"/>
      <c r="H645" s="150"/>
      <c r="I645" s="184" t="str">
        <f>IFERROR(VLOOKUP(D645,'Tabla 12'!$B$4:$E$6,3,FALSE)," ")</f>
        <v xml:space="preserve"> </v>
      </c>
      <c r="J645" s="185" t="str">
        <f>IFERROR(VLOOKUP(I645,'Tabla 12'!$D$4:$E$6,2,FALSE)," ")</f>
        <v xml:space="preserve"> </v>
      </c>
      <c r="K645" s="3"/>
      <c r="L645" s="3"/>
      <c r="M645" s="3"/>
      <c r="N645" s="3"/>
      <c r="O645" s="3"/>
      <c r="P645" s="3"/>
      <c r="Q645" s="2"/>
      <c r="R645" s="3"/>
      <c r="S645" s="3"/>
      <c r="T645" s="3"/>
      <c r="U645" s="3"/>
      <c r="V645" s="3"/>
      <c r="W645" s="3"/>
      <c r="X645" s="3"/>
      <c r="Y645" s="3"/>
      <c r="Z645" s="3"/>
      <c r="AA645" s="3"/>
    </row>
    <row r="646" spans="1:27" ht="36.75" customHeight="1" thickBot="1" x14ac:dyDescent="0.4">
      <c r="A646" s="120" t="str">
        <f>'Matriz Nº2 Análisis'!A646</f>
        <v>71. 7</v>
      </c>
      <c r="B646" s="132" t="str">
        <f>IF(A646&lt;1,'Matriz Nº1 Identificación'!F646,'Matriz Nº2 Análisis'!B646)</f>
        <v/>
      </c>
      <c r="C646" s="132" t="str">
        <f>IFERROR(IF(A646&lt;1,'Matriz Nº1 Identificación'!B646,'Matriz Nº2 Análisis'!E646)," ")</f>
        <v/>
      </c>
      <c r="D646" s="132" t="str">
        <f>IF(A646&lt;1,'Matriz Nº1 Identificación'!B646,'Matriz Nº2 Análisis'!I646)</f>
        <v/>
      </c>
      <c r="E646" s="149"/>
      <c r="F646" s="150"/>
      <c r="G646" s="150"/>
      <c r="H646" s="150"/>
      <c r="I646" s="184" t="str">
        <f>IFERROR(VLOOKUP(D646,'Tabla 12'!$B$4:$E$6,3,FALSE)," ")</f>
        <v xml:space="preserve"> </v>
      </c>
      <c r="J646" s="185" t="str">
        <f>IFERROR(VLOOKUP(I646,'Tabla 12'!$D$4:$E$6,2,FALSE)," ")</f>
        <v xml:space="preserve"> </v>
      </c>
      <c r="K646" s="3"/>
      <c r="N646" s="3"/>
      <c r="O646" s="3"/>
      <c r="P646" s="3"/>
      <c r="Q646" s="2"/>
      <c r="R646" s="3"/>
      <c r="S646" s="3"/>
      <c r="T646" s="3"/>
      <c r="U646" s="3"/>
      <c r="V646" s="3"/>
      <c r="W646" s="3"/>
      <c r="X646" s="3"/>
      <c r="Y646" s="3"/>
      <c r="Z646" s="3"/>
      <c r="AA646" s="3"/>
    </row>
    <row r="647" spans="1:27" ht="39.9" customHeight="1" thickBot="1" x14ac:dyDescent="0.4">
      <c r="A647" s="181" t="str">
        <f>'Matriz Nº1 Identificación'!A647</f>
        <v xml:space="preserve">Objetivo Estratégico: </v>
      </c>
      <c r="B647" s="477">
        <f>+'Matriz Nº1 Identificación'!B647:H647</f>
        <v>0</v>
      </c>
      <c r="C647" s="478"/>
      <c r="D647" s="478"/>
      <c r="E647" s="478"/>
      <c r="F647" s="478"/>
      <c r="G647" s="478"/>
      <c r="H647" s="478"/>
      <c r="I647" s="478"/>
      <c r="J647" s="478"/>
    </row>
    <row r="648" spans="1:27" ht="39.9" customHeight="1" x14ac:dyDescent="0.35">
      <c r="A648" s="182" t="str">
        <f>'Matriz Nº1 Identificación'!A648</f>
        <v>Objetivo táctico</v>
      </c>
      <c r="B648" s="297" t="str">
        <f>+'Matriz Nº1 Identificación'!B648:H648</f>
        <v xml:space="preserve">72. </v>
      </c>
      <c r="C648" s="298"/>
      <c r="D648" s="298"/>
      <c r="E648" s="298"/>
      <c r="F648" s="299"/>
      <c r="G648" s="299"/>
      <c r="H648" s="299"/>
      <c r="I648" s="299"/>
      <c r="J648" s="300"/>
      <c r="L648" s="3"/>
      <c r="M648" s="3"/>
    </row>
    <row r="649" spans="1:27" ht="36.75" customHeight="1" x14ac:dyDescent="0.35">
      <c r="A649" s="120" t="str">
        <f>'Matriz Nº2 Análisis'!A649</f>
        <v>72. 1</v>
      </c>
      <c r="B649" s="132" t="str">
        <f>IF(A649&lt;1,'Matriz Nº1 Identificación'!F649,'Matriz Nº2 Análisis'!B649)</f>
        <v/>
      </c>
      <c r="C649" s="132" t="str">
        <f>IFERROR(IF(A649&lt;1,'Matriz Nº1 Identificación'!B649,'Matriz Nº2 Análisis'!E649)," ")</f>
        <v/>
      </c>
      <c r="D649" s="132" t="str">
        <f>IF(A649&lt;1,'Matriz Nº1 Identificación'!B649,'Matriz Nº2 Análisis'!I649)</f>
        <v/>
      </c>
      <c r="E649" s="149"/>
      <c r="F649" s="150"/>
      <c r="G649" s="150"/>
      <c r="H649" s="150"/>
      <c r="I649" s="184" t="str">
        <f>IFERROR(VLOOKUP(D649,'Tabla 12'!$B$4:$E$6,3,FALSE)," ")</f>
        <v xml:space="preserve"> </v>
      </c>
      <c r="J649" s="185" t="str">
        <f>IFERROR(VLOOKUP(I649,'Tabla 12'!$D$4:$E$6,2,FALSE)," ")</f>
        <v xml:space="preserve"> </v>
      </c>
      <c r="K649" s="3"/>
      <c r="L649" s="3"/>
      <c r="M649" s="3"/>
      <c r="N649" s="3"/>
      <c r="O649" s="3"/>
      <c r="P649" s="3"/>
      <c r="Q649" s="2"/>
      <c r="R649" s="3"/>
      <c r="S649" s="3"/>
      <c r="T649" s="3"/>
      <c r="U649" s="3"/>
      <c r="V649" s="3"/>
      <c r="W649" s="3"/>
      <c r="X649" s="3"/>
      <c r="Y649" s="3"/>
      <c r="Z649" s="3"/>
      <c r="AA649" s="3"/>
    </row>
    <row r="650" spans="1:27" ht="36.75" customHeight="1" x14ac:dyDescent="0.35">
      <c r="A650" s="120" t="str">
        <f>'Matriz Nº2 Análisis'!A650</f>
        <v>72. 2</v>
      </c>
      <c r="B650" s="132" t="str">
        <f>IF(A650&lt;1,'Matriz Nº1 Identificación'!F650,'Matriz Nº2 Análisis'!B650)</f>
        <v/>
      </c>
      <c r="C650" s="132" t="str">
        <f>IFERROR(IF(A650&lt;1,'Matriz Nº1 Identificación'!B650,'Matriz Nº2 Análisis'!E650)," ")</f>
        <v/>
      </c>
      <c r="D650" s="132" t="str">
        <f>IF(A650&lt;1,'Matriz Nº1 Identificación'!B650,'Matriz Nº2 Análisis'!I650)</f>
        <v/>
      </c>
      <c r="E650" s="149"/>
      <c r="F650" s="150"/>
      <c r="G650" s="150"/>
      <c r="H650" s="150"/>
      <c r="I650" s="184" t="str">
        <f>IFERROR(VLOOKUP(D650,'Tabla 12'!$B$4:$E$6,3,FALSE)," ")</f>
        <v xml:space="preserve"> </v>
      </c>
      <c r="J650" s="185" t="str">
        <f>IFERROR(VLOOKUP(I650,'Tabla 12'!$D$4:$E$6,2,FALSE)," ")</f>
        <v xml:space="preserve"> </v>
      </c>
      <c r="K650" s="3"/>
      <c r="L650" s="3"/>
      <c r="M650" s="3"/>
      <c r="N650" s="3"/>
      <c r="O650" s="3"/>
      <c r="P650" s="3"/>
      <c r="Q650" s="2"/>
      <c r="R650" s="3"/>
      <c r="S650" s="3"/>
      <c r="T650" s="3"/>
      <c r="U650" s="3"/>
      <c r="V650" s="3"/>
      <c r="W650" s="3"/>
      <c r="X650" s="3"/>
      <c r="Y650" s="3"/>
      <c r="Z650" s="3"/>
      <c r="AA650" s="3"/>
    </row>
    <row r="651" spans="1:27" ht="36.75" customHeight="1" x14ac:dyDescent="0.35">
      <c r="A651" s="120" t="str">
        <f>'Matriz Nº2 Análisis'!A651</f>
        <v>72. 3</v>
      </c>
      <c r="B651" s="132" t="str">
        <f>IF(A651&lt;1,'Matriz Nº1 Identificación'!F651,'Matriz Nº2 Análisis'!B651)</f>
        <v/>
      </c>
      <c r="C651" s="132" t="str">
        <f>IFERROR(IF(A651&lt;1,'Matriz Nº1 Identificación'!B651,'Matriz Nº2 Análisis'!E651)," ")</f>
        <v/>
      </c>
      <c r="D651" s="132" t="str">
        <f>IF(A651&lt;1,'Matriz Nº1 Identificación'!B651,'Matriz Nº2 Análisis'!I651)</f>
        <v/>
      </c>
      <c r="E651" s="149"/>
      <c r="F651" s="150"/>
      <c r="G651" s="150"/>
      <c r="H651" s="150"/>
      <c r="I651" s="184" t="str">
        <f>IFERROR(VLOOKUP(D651,'Tabla 12'!$B$4:$E$6,3,FALSE)," ")</f>
        <v xml:space="preserve"> </v>
      </c>
      <c r="J651" s="185" t="str">
        <f>IFERROR(VLOOKUP(I651,'Tabla 12'!$D$4:$E$6,2,FALSE)," ")</f>
        <v xml:space="preserve"> </v>
      </c>
      <c r="K651" s="3"/>
      <c r="L651" s="3"/>
      <c r="M651" s="3"/>
      <c r="N651" s="3"/>
      <c r="O651" s="3"/>
      <c r="P651" s="3"/>
      <c r="Q651" s="2"/>
      <c r="R651" s="3"/>
      <c r="S651" s="3"/>
      <c r="T651" s="3"/>
      <c r="U651" s="3"/>
      <c r="V651" s="3"/>
      <c r="W651" s="3"/>
      <c r="X651" s="3"/>
      <c r="Y651" s="3"/>
      <c r="Z651" s="3"/>
      <c r="AA651" s="3"/>
    </row>
    <row r="652" spans="1:27" ht="36.75" customHeight="1" x14ac:dyDescent="0.35">
      <c r="A652" s="120" t="str">
        <f>'Matriz Nº2 Análisis'!A652</f>
        <v>72. 4</v>
      </c>
      <c r="B652" s="132" t="str">
        <f>IF(A652&lt;1,'Matriz Nº1 Identificación'!F652,'Matriz Nº2 Análisis'!B652)</f>
        <v/>
      </c>
      <c r="C652" s="132" t="str">
        <f>IFERROR(IF(A652&lt;1,'Matriz Nº1 Identificación'!B652,'Matriz Nº2 Análisis'!E652)," ")</f>
        <v/>
      </c>
      <c r="D652" s="132" t="str">
        <f>IF(A652&lt;1,'Matriz Nº1 Identificación'!B652,'Matriz Nº2 Análisis'!I652)</f>
        <v/>
      </c>
      <c r="E652" s="149"/>
      <c r="F652" s="150"/>
      <c r="G652" s="150"/>
      <c r="H652" s="150"/>
      <c r="I652" s="184" t="str">
        <f>IFERROR(VLOOKUP(D652,'Tabla 12'!$B$4:$E$6,3,FALSE)," ")</f>
        <v xml:space="preserve"> </v>
      </c>
      <c r="J652" s="185" t="str">
        <f>IFERROR(VLOOKUP(I652,'Tabla 12'!$D$4:$E$6,2,FALSE)," ")</f>
        <v xml:space="preserve"> </v>
      </c>
      <c r="K652" s="3"/>
      <c r="L652" s="3"/>
      <c r="M652" s="3"/>
      <c r="N652" s="3"/>
      <c r="O652" s="3"/>
      <c r="P652" s="3"/>
      <c r="Q652" s="2"/>
      <c r="R652" s="3"/>
      <c r="S652" s="3"/>
      <c r="T652" s="3"/>
      <c r="U652" s="3"/>
      <c r="V652" s="3"/>
      <c r="W652" s="3"/>
      <c r="X652" s="3"/>
      <c r="Y652" s="3"/>
      <c r="Z652" s="3"/>
      <c r="AA652" s="3"/>
    </row>
    <row r="653" spans="1:27" ht="36.75" customHeight="1" x14ac:dyDescent="0.35">
      <c r="A653" s="120" t="str">
        <f>'Matriz Nº2 Análisis'!A653</f>
        <v>72. 5</v>
      </c>
      <c r="B653" s="132" t="str">
        <f>IF(A653&lt;1,'Matriz Nº1 Identificación'!F653,'Matriz Nº2 Análisis'!B653)</f>
        <v/>
      </c>
      <c r="C653" s="132" t="str">
        <f>IFERROR(IF(A653&lt;1,'Matriz Nº1 Identificación'!B653,'Matriz Nº2 Análisis'!E653)," ")</f>
        <v/>
      </c>
      <c r="D653" s="132" t="str">
        <f>IF(A653&lt;1,'Matriz Nº1 Identificación'!B653,'Matriz Nº2 Análisis'!I653)</f>
        <v/>
      </c>
      <c r="E653" s="149"/>
      <c r="F653" s="150"/>
      <c r="G653" s="150"/>
      <c r="H653" s="150"/>
      <c r="I653" s="184" t="str">
        <f>IFERROR(VLOOKUP(D653,'Tabla 12'!$B$4:$E$6,3,FALSE)," ")</f>
        <v xml:space="preserve"> </v>
      </c>
      <c r="J653" s="185" t="str">
        <f>IFERROR(VLOOKUP(I653,'Tabla 12'!$D$4:$E$6,2,FALSE)," ")</f>
        <v xml:space="preserve"> </v>
      </c>
      <c r="K653" s="3"/>
      <c r="L653" s="3"/>
      <c r="M653" s="3"/>
      <c r="N653" s="3"/>
      <c r="O653" s="3"/>
      <c r="P653" s="3"/>
      <c r="Q653" s="2"/>
      <c r="R653" s="3"/>
      <c r="S653" s="3"/>
      <c r="T653" s="3"/>
      <c r="U653" s="3"/>
      <c r="V653" s="3"/>
      <c r="W653" s="3"/>
      <c r="X653" s="3"/>
      <c r="Y653" s="3"/>
      <c r="Z653" s="3"/>
      <c r="AA653" s="3"/>
    </row>
    <row r="654" spans="1:27" ht="36.75" customHeight="1" x14ac:dyDescent="0.35">
      <c r="A654" s="120" t="str">
        <f>'Matriz Nº2 Análisis'!A654</f>
        <v>72. 6</v>
      </c>
      <c r="B654" s="132" t="str">
        <f>IF(A654&lt;1,'Matriz Nº1 Identificación'!F654,'Matriz Nº2 Análisis'!B654)</f>
        <v/>
      </c>
      <c r="C654" s="132" t="str">
        <f>IFERROR(IF(A654&lt;1,'Matriz Nº1 Identificación'!B654,'Matriz Nº2 Análisis'!E654)," ")</f>
        <v/>
      </c>
      <c r="D654" s="132" t="str">
        <f>IF(A654&lt;1,'Matriz Nº1 Identificación'!B654,'Matriz Nº2 Análisis'!I654)</f>
        <v/>
      </c>
      <c r="E654" s="149"/>
      <c r="F654" s="150"/>
      <c r="G654" s="150"/>
      <c r="H654" s="150"/>
      <c r="I654" s="184" t="str">
        <f>IFERROR(VLOOKUP(D654,'Tabla 12'!$B$4:$E$6,3,FALSE)," ")</f>
        <v xml:space="preserve"> </v>
      </c>
      <c r="J654" s="185" t="str">
        <f>IFERROR(VLOOKUP(I654,'Tabla 12'!$D$4:$E$6,2,FALSE)," ")</f>
        <v xml:space="preserve"> </v>
      </c>
      <c r="K654" s="3"/>
      <c r="L654" s="3"/>
      <c r="M654" s="3"/>
      <c r="N654" s="3"/>
      <c r="O654" s="3"/>
      <c r="P654" s="3"/>
      <c r="Q654" s="2"/>
      <c r="R654" s="3"/>
      <c r="S654" s="3"/>
      <c r="T654" s="3"/>
      <c r="U654" s="3"/>
      <c r="V654" s="3"/>
      <c r="W654" s="3"/>
      <c r="X654" s="3"/>
      <c r="Y654" s="3"/>
      <c r="Z654" s="3"/>
      <c r="AA654" s="3"/>
    </row>
    <row r="655" spans="1:27" ht="36.75" customHeight="1" thickBot="1" x14ac:dyDescent="0.4">
      <c r="A655" s="120" t="str">
        <f>'Matriz Nº2 Análisis'!A655</f>
        <v>72. 7</v>
      </c>
      <c r="B655" s="132" t="str">
        <f>IF(A655&lt;1,'Matriz Nº1 Identificación'!F655,'Matriz Nº2 Análisis'!B655)</f>
        <v/>
      </c>
      <c r="C655" s="132" t="str">
        <f>IFERROR(IF(A655&lt;1,'Matriz Nº1 Identificación'!B655,'Matriz Nº2 Análisis'!E655)," ")</f>
        <v/>
      </c>
      <c r="D655" s="132" t="str">
        <f>IF(A655&lt;1,'Matriz Nº1 Identificación'!B655,'Matriz Nº2 Análisis'!I655)</f>
        <v/>
      </c>
      <c r="E655" s="149"/>
      <c r="F655" s="150"/>
      <c r="G655" s="150"/>
      <c r="H655" s="150"/>
      <c r="I655" s="184" t="str">
        <f>IFERROR(VLOOKUP(D655,'Tabla 12'!$B$4:$E$6,3,FALSE)," ")</f>
        <v xml:space="preserve"> </v>
      </c>
      <c r="J655" s="185" t="str">
        <f>IFERROR(VLOOKUP(I655,'Tabla 12'!$D$4:$E$6,2,FALSE)," ")</f>
        <v xml:space="preserve"> </v>
      </c>
      <c r="K655" s="3"/>
      <c r="N655" s="3"/>
      <c r="O655" s="3"/>
      <c r="P655" s="3"/>
      <c r="Q655" s="2"/>
      <c r="R655" s="3"/>
      <c r="S655" s="3"/>
      <c r="T655" s="3"/>
      <c r="U655" s="3"/>
      <c r="V655" s="3"/>
      <c r="W655" s="3"/>
      <c r="X655" s="3"/>
      <c r="Y655" s="3"/>
      <c r="Z655" s="3"/>
      <c r="AA655" s="3"/>
    </row>
    <row r="656" spans="1:27" ht="39.9" customHeight="1" thickBot="1" x14ac:dyDescent="0.4">
      <c r="A656" s="181" t="str">
        <f>'Matriz Nº1 Identificación'!A656</f>
        <v xml:space="preserve">Objetivo Estratégico: </v>
      </c>
      <c r="B656" s="477">
        <f>+'Matriz Nº1 Identificación'!B656:H656</f>
        <v>0</v>
      </c>
      <c r="C656" s="478"/>
      <c r="D656" s="478"/>
      <c r="E656" s="478"/>
      <c r="F656" s="478"/>
      <c r="G656" s="478"/>
      <c r="H656" s="478"/>
      <c r="I656" s="478"/>
      <c r="J656" s="478"/>
    </row>
    <row r="657" spans="1:27" ht="39.9" customHeight="1" x14ac:dyDescent="0.35">
      <c r="A657" s="182" t="str">
        <f>'Matriz Nº1 Identificación'!A657</f>
        <v>Objetivo táctico</v>
      </c>
      <c r="B657" s="297" t="str">
        <f>+'Matriz Nº1 Identificación'!B657:H657</f>
        <v xml:space="preserve">73. </v>
      </c>
      <c r="C657" s="298"/>
      <c r="D657" s="298"/>
      <c r="E657" s="298"/>
      <c r="F657" s="299"/>
      <c r="G657" s="299"/>
      <c r="H657" s="299"/>
      <c r="I657" s="299"/>
      <c r="J657" s="300"/>
      <c r="L657" s="3"/>
      <c r="M657" s="3"/>
    </row>
    <row r="658" spans="1:27" ht="36.75" customHeight="1" x14ac:dyDescent="0.35">
      <c r="A658" s="120" t="str">
        <f>'Matriz Nº2 Análisis'!A658</f>
        <v>73. 1</v>
      </c>
      <c r="B658" s="132" t="str">
        <f>IF(A658&lt;1,'Matriz Nº1 Identificación'!F658,'Matriz Nº2 Análisis'!B658)</f>
        <v/>
      </c>
      <c r="C658" s="132" t="str">
        <f>IFERROR(IF(A658&lt;1,'Matriz Nº1 Identificación'!B658,'Matriz Nº2 Análisis'!E658)," ")</f>
        <v/>
      </c>
      <c r="D658" s="132" t="str">
        <f>IF(A658&lt;1,'Matriz Nº1 Identificación'!B658,'Matriz Nº2 Análisis'!I658)</f>
        <v/>
      </c>
      <c r="E658" s="149"/>
      <c r="F658" s="150"/>
      <c r="G658" s="150"/>
      <c r="H658" s="150"/>
      <c r="I658" s="184" t="str">
        <f>IFERROR(VLOOKUP(D658,'Tabla 12'!$B$4:$E$6,3,FALSE)," ")</f>
        <v xml:space="preserve"> </v>
      </c>
      <c r="J658" s="185" t="str">
        <f>IFERROR(VLOOKUP(I658,'Tabla 12'!$D$4:$E$6,2,FALSE)," ")</f>
        <v xml:space="preserve"> </v>
      </c>
      <c r="K658" s="3"/>
      <c r="L658" s="3"/>
      <c r="M658" s="3"/>
      <c r="N658" s="3"/>
      <c r="O658" s="3"/>
      <c r="P658" s="3"/>
      <c r="Q658" s="2"/>
      <c r="R658" s="3"/>
      <c r="S658" s="3"/>
      <c r="T658" s="3"/>
      <c r="U658" s="3"/>
      <c r="V658" s="3"/>
      <c r="W658" s="3"/>
      <c r="X658" s="3"/>
      <c r="Y658" s="3"/>
      <c r="Z658" s="3"/>
      <c r="AA658" s="3"/>
    </row>
    <row r="659" spans="1:27" ht="36.75" customHeight="1" x14ac:dyDescent="0.35">
      <c r="A659" s="120" t="str">
        <f>'Matriz Nº2 Análisis'!A659</f>
        <v>73. 2</v>
      </c>
      <c r="B659" s="132" t="str">
        <f>IF(A659&lt;1,'Matriz Nº1 Identificación'!F659,'Matriz Nº2 Análisis'!B659)</f>
        <v/>
      </c>
      <c r="C659" s="132" t="str">
        <f>IFERROR(IF(A659&lt;1,'Matriz Nº1 Identificación'!B659,'Matriz Nº2 Análisis'!E659)," ")</f>
        <v/>
      </c>
      <c r="D659" s="132" t="str">
        <f>IF(A659&lt;1,'Matriz Nº1 Identificación'!B659,'Matriz Nº2 Análisis'!I659)</f>
        <v/>
      </c>
      <c r="E659" s="149"/>
      <c r="F659" s="150"/>
      <c r="G659" s="150"/>
      <c r="H659" s="150"/>
      <c r="I659" s="184" t="str">
        <f>IFERROR(VLOOKUP(D659,'Tabla 12'!$B$4:$E$6,3,FALSE)," ")</f>
        <v xml:space="preserve"> </v>
      </c>
      <c r="J659" s="185" t="str">
        <f>IFERROR(VLOOKUP(I659,'Tabla 12'!$D$4:$E$6,2,FALSE)," ")</f>
        <v xml:space="preserve"> </v>
      </c>
      <c r="K659" s="3"/>
      <c r="L659" s="3"/>
      <c r="M659" s="3"/>
      <c r="N659" s="3"/>
      <c r="O659" s="3"/>
      <c r="P659" s="3"/>
      <c r="Q659" s="2"/>
      <c r="R659" s="3"/>
      <c r="S659" s="3"/>
      <c r="T659" s="3"/>
      <c r="U659" s="3"/>
      <c r="V659" s="3"/>
      <c r="W659" s="3"/>
      <c r="X659" s="3"/>
      <c r="Y659" s="3"/>
      <c r="Z659" s="3"/>
      <c r="AA659" s="3"/>
    </row>
    <row r="660" spans="1:27" ht="36.75" customHeight="1" x14ac:dyDescent="0.35">
      <c r="A660" s="120" t="str">
        <f>'Matriz Nº2 Análisis'!A660</f>
        <v>73. 3</v>
      </c>
      <c r="B660" s="132" t="str">
        <f>IF(A660&lt;1,'Matriz Nº1 Identificación'!F660,'Matriz Nº2 Análisis'!B660)</f>
        <v/>
      </c>
      <c r="C660" s="132" t="str">
        <f>IFERROR(IF(A660&lt;1,'Matriz Nº1 Identificación'!B660,'Matriz Nº2 Análisis'!E660)," ")</f>
        <v/>
      </c>
      <c r="D660" s="132" t="str">
        <f>IF(A660&lt;1,'Matriz Nº1 Identificación'!B660,'Matriz Nº2 Análisis'!I660)</f>
        <v/>
      </c>
      <c r="E660" s="149"/>
      <c r="F660" s="150"/>
      <c r="G660" s="150"/>
      <c r="H660" s="150"/>
      <c r="I660" s="184" t="str">
        <f>IFERROR(VLOOKUP(D660,'Tabla 12'!$B$4:$E$6,3,FALSE)," ")</f>
        <v xml:space="preserve"> </v>
      </c>
      <c r="J660" s="185" t="str">
        <f>IFERROR(VLOOKUP(I660,'Tabla 12'!$D$4:$E$6,2,FALSE)," ")</f>
        <v xml:space="preserve"> </v>
      </c>
      <c r="K660" s="3"/>
      <c r="L660" s="3"/>
      <c r="M660" s="3"/>
      <c r="N660" s="3"/>
      <c r="O660" s="3"/>
      <c r="P660" s="3"/>
      <c r="Q660" s="2"/>
      <c r="R660" s="3"/>
      <c r="S660" s="3"/>
      <c r="T660" s="3"/>
      <c r="U660" s="3"/>
      <c r="V660" s="3"/>
      <c r="W660" s="3"/>
      <c r="X660" s="3"/>
      <c r="Y660" s="3"/>
      <c r="Z660" s="3"/>
      <c r="AA660" s="3"/>
    </row>
    <row r="661" spans="1:27" ht="36.75" customHeight="1" x14ac:dyDescent="0.35">
      <c r="A661" s="120" t="str">
        <f>'Matriz Nº2 Análisis'!A661</f>
        <v>73. 4</v>
      </c>
      <c r="B661" s="132" t="str">
        <f>IF(A661&lt;1,'Matriz Nº1 Identificación'!F661,'Matriz Nº2 Análisis'!B661)</f>
        <v/>
      </c>
      <c r="C661" s="132" t="str">
        <f>IFERROR(IF(A661&lt;1,'Matriz Nº1 Identificación'!B661,'Matriz Nº2 Análisis'!E661)," ")</f>
        <v/>
      </c>
      <c r="D661" s="132" t="str">
        <f>IF(A661&lt;1,'Matriz Nº1 Identificación'!B661,'Matriz Nº2 Análisis'!I661)</f>
        <v/>
      </c>
      <c r="E661" s="149"/>
      <c r="F661" s="150"/>
      <c r="G661" s="150"/>
      <c r="H661" s="150"/>
      <c r="I661" s="184" t="str">
        <f>IFERROR(VLOOKUP(D661,'Tabla 12'!$B$4:$E$6,3,FALSE)," ")</f>
        <v xml:space="preserve"> </v>
      </c>
      <c r="J661" s="185" t="str">
        <f>IFERROR(VLOOKUP(I661,'Tabla 12'!$D$4:$E$6,2,FALSE)," ")</f>
        <v xml:space="preserve"> </v>
      </c>
      <c r="K661" s="3"/>
      <c r="L661" s="3"/>
      <c r="M661" s="3"/>
      <c r="N661" s="3"/>
      <c r="O661" s="3"/>
      <c r="P661" s="3"/>
      <c r="Q661" s="2"/>
      <c r="R661" s="3"/>
      <c r="S661" s="3"/>
      <c r="T661" s="3"/>
      <c r="U661" s="3"/>
      <c r="V661" s="3"/>
      <c r="W661" s="3"/>
      <c r="X661" s="3"/>
      <c r="Y661" s="3"/>
      <c r="Z661" s="3"/>
      <c r="AA661" s="3"/>
    </row>
    <row r="662" spans="1:27" ht="36.75" customHeight="1" x14ac:dyDescent="0.35">
      <c r="A662" s="120" t="str">
        <f>'Matriz Nº2 Análisis'!A662</f>
        <v>73. 5</v>
      </c>
      <c r="B662" s="132" t="str">
        <f>IF(A662&lt;1,'Matriz Nº1 Identificación'!F662,'Matriz Nº2 Análisis'!B662)</f>
        <v/>
      </c>
      <c r="C662" s="132" t="str">
        <f>IFERROR(IF(A662&lt;1,'Matriz Nº1 Identificación'!B662,'Matriz Nº2 Análisis'!E662)," ")</f>
        <v/>
      </c>
      <c r="D662" s="132" t="str">
        <f>IF(A662&lt;1,'Matriz Nº1 Identificación'!B662,'Matriz Nº2 Análisis'!I662)</f>
        <v/>
      </c>
      <c r="E662" s="149"/>
      <c r="F662" s="150"/>
      <c r="G662" s="150"/>
      <c r="H662" s="150"/>
      <c r="I662" s="184" t="str">
        <f>IFERROR(VLOOKUP(D662,'Tabla 12'!$B$4:$E$6,3,FALSE)," ")</f>
        <v xml:space="preserve"> </v>
      </c>
      <c r="J662" s="185" t="str">
        <f>IFERROR(VLOOKUP(I662,'Tabla 12'!$D$4:$E$6,2,FALSE)," ")</f>
        <v xml:space="preserve"> </v>
      </c>
      <c r="K662" s="3"/>
      <c r="L662" s="3"/>
      <c r="M662" s="3"/>
      <c r="N662" s="3"/>
      <c r="O662" s="3"/>
      <c r="P662" s="3"/>
      <c r="Q662" s="2"/>
      <c r="R662" s="3"/>
      <c r="S662" s="3"/>
      <c r="T662" s="3"/>
      <c r="U662" s="3"/>
      <c r="V662" s="3"/>
      <c r="W662" s="3"/>
      <c r="X662" s="3"/>
      <c r="Y662" s="3"/>
      <c r="Z662" s="3"/>
      <c r="AA662" s="3"/>
    </row>
    <row r="663" spans="1:27" ht="36.75" customHeight="1" x14ac:dyDescent="0.35">
      <c r="A663" s="120" t="str">
        <f>'Matriz Nº2 Análisis'!A663</f>
        <v>73. 6</v>
      </c>
      <c r="B663" s="132" t="str">
        <f>IF(A663&lt;1,'Matriz Nº1 Identificación'!F663,'Matriz Nº2 Análisis'!B663)</f>
        <v/>
      </c>
      <c r="C663" s="132" t="str">
        <f>IFERROR(IF(A663&lt;1,'Matriz Nº1 Identificación'!B663,'Matriz Nº2 Análisis'!E663)," ")</f>
        <v/>
      </c>
      <c r="D663" s="132" t="str">
        <f>IF(A663&lt;1,'Matriz Nº1 Identificación'!B663,'Matriz Nº2 Análisis'!I663)</f>
        <v/>
      </c>
      <c r="E663" s="149"/>
      <c r="F663" s="150"/>
      <c r="G663" s="150"/>
      <c r="H663" s="150"/>
      <c r="I663" s="184" t="str">
        <f>IFERROR(VLOOKUP(D663,'Tabla 12'!$B$4:$E$6,3,FALSE)," ")</f>
        <v xml:space="preserve"> </v>
      </c>
      <c r="J663" s="185" t="str">
        <f>IFERROR(VLOOKUP(I663,'Tabla 12'!$D$4:$E$6,2,FALSE)," ")</f>
        <v xml:space="preserve"> </v>
      </c>
      <c r="K663" s="3"/>
      <c r="L663" s="3"/>
      <c r="M663" s="3"/>
      <c r="N663" s="3"/>
      <c r="O663" s="3"/>
      <c r="P663" s="3"/>
      <c r="Q663" s="2"/>
      <c r="R663" s="3"/>
      <c r="S663" s="3"/>
      <c r="T663" s="3"/>
      <c r="U663" s="3"/>
      <c r="V663" s="3"/>
      <c r="W663" s="3"/>
      <c r="X663" s="3"/>
      <c r="Y663" s="3"/>
      <c r="Z663" s="3"/>
      <c r="AA663" s="3"/>
    </row>
    <row r="664" spans="1:27" ht="36.75" customHeight="1" thickBot="1" x14ac:dyDescent="0.4">
      <c r="A664" s="120" t="str">
        <f>'Matriz Nº2 Análisis'!A664</f>
        <v>73. 7</v>
      </c>
      <c r="B664" s="132" t="str">
        <f>IF(A664&lt;1,'Matriz Nº1 Identificación'!F664,'Matriz Nº2 Análisis'!B664)</f>
        <v/>
      </c>
      <c r="C664" s="132" t="str">
        <f>IFERROR(IF(A664&lt;1,'Matriz Nº1 Identificación'!B664,'Matriz Nº2 Análisis'!E664)," ")</f>
        <v/>
      </c>
      <c r="D664" s="132" t="str">
        <f>IF(A664&lt;1,'Matriz Nº1 Identificación'!B664,'Matriz Nº2 Análisis'!I664)</f>
        <v/>
      </c>
      <c r="E664" s="149"/>
      <c r="F664" s="150"/>
      <c r="G664" s="150"/>
      <c r="H664" s="150"/>
      <c r="I664" s="184" t="str">
        <f>IFERROR(VLOOKUP(D664,'Tabla 12'!$B$4:$E$6,3,FALSE)," ")</f>
        <v xml:space="preserve"> </v>
      </c>
      <c r="J664" s="185" t="str">
        <f>IFERROR(VLOOKUP(I664,'Tabla 12'!$D$4:$E$6,2,FALSE)," ")</f>
        <v xml:space="preserve"> </v>
      </c>
      <c r="K664" s="3"/>
      <c r="N664" s="3"/>
      <c r="O664" s="3"/>
      <c r="P664" s="3"/>
      <c r="Q664" s="2"/>
      <c r="R664" s="3"/>
      <c r="S664" s="3"/>
      <c r="T664" s="3"/>
      <c r="U664" s="3"/>
      <c r="V664" s="3"/>
      <c r="W664" s="3"/>
      <c r="X664" s="3"/>
      <c r="Y664" s="3"/>
      <c r="Z664" s="3"/>
      <c r="AA664" s="3"/>
    </row>
    <row r="665" spans="1:27" ht="39.9" customHeight="1" thickBot="1" x14ac:dyDescent="0.4">
      <c r="A665" s="181" t="str">
        <f>'Matriz Nº1 Identificación'!A665</f>
        <v xml:space="preserve">Objetivo Estratégico: </v>
      </c>
      <c r="B665" s="477">
        <f>+'Matriz Nº1 Identificación'!B665:H665</f>
        <v>0</v>
      </c>
      <c r="C665" s="478"/>
      <c r="D665" s="478"/>
      <c r="E665" s="478"/>
      <c r="F665" s="478"/>
      <c r="G665" s="478"/>
      <c r="H665" s="478"/>
      <c r="I665" s="478"/>
      <c r="J665" s="478"/>
    </row>
    <row r="666" spans="1:27" ht="39.9" customHeight="1" x14ac:dyDescent="0.35">
      <c r="A666" s="182" t="str">
        <f>'Matriz Nº1 Identificación'!A666</f>
        <v>Objetivo táctico</v>
      </c>
      <c r="B666" s="297" t="str">
        <f>+'Matriz Nº1 Identificación'!B666:H666</f>
        <v xml:space="preserve">74. </v>
      </c>
      <c r="C666" s="298"/>
      <c r="D666" s="298"/>
      <c r="E666" s="298"/>
      <c r="F666" s="299"/>
      <c r="G666" s="299"/>
      <c r="H666" s="299"/>
      <c r="I666" s="299"/>
      <c r="J666" s="300"/>
      <c r="L666" s="3"/>
      <c r="M666" s="3"/>
    </row>
    <row r="667" spans="1:27" ht="36.75" customHeight="1" x14ac:dyDescent="0.35">
      <c r="A667" s="120" t="str">
        <f>'Matriz Nº2 Análisis'!A667</f>
        <v>74. 1</v>
      </c>
      <c r="B667" s="132" t="str">
        <f>IF(A667&lt;1,'Matriz Nº1 Identificación'!F667,'Matriz Nº2 Análisis'!B667)</f>
        <v/>
      </c>
      <c r="C667" s="132" t="str">
        <f>IFERROR(IF(A667&lt;1,'Matriz Nº1 Identificación'!B667,'Matriz Nº2 Análisis'!E667)," ")</f>
        <v/>
      </c>
      <c r="D667" s="132" t="str">
        <f>IF(A667&lt;1,'Matriz Nº1 Identificación'!B667,'Matriz Nº2 Análisis'!I667)</f>
        <v/>
      </c>
      <c r="E667" s="149"/>
      <c r="F667" s="150"/>
      <c r="G667" s="150"/>
      <c r="H667" s="150"/>
      <c r="I667" s="184" t="str">
        <f>IFERROR(VLOOKUP(D667,'Tabla 12'!$B$4:$E$6,3,FALSE)," ")</f>
        <v xml:space="preserve"> </v>
      </c>
      <c r="J667" s="185" t="str">
        <f>IFERROR(VLOOKUP(I667,'Tabla 12'!$D$4:$E$6,2,FALSE)," ")</f>
        <v xml:space="preserve"> </v>
      </c>
      <c r="K667" s="3"/>
      <c r="L667" s="3"/>
      <c r="M667" s="3"/>
      <c r="N667" s="3"/>
      <c r="O667" s="3"/>
      <c r="P667" s="3"/>
      <c r="Q667" s="2"/>
      <c r="R667" s="3"/>
      <c r="S667" s="3"/>
      <c r="T667" s="3"/>
      <c r="U667" s="3"/>
      <c r="V667" s="3"/>
      <c r="W667" s="3"/>
      <c r="X667" s="3"/>
      <c r="Y667" s="3"/>
      <c r="Z667" s="3"/>
      <c r="AA667" s="3"/>
    </row>
    <row r="668" spans="1:27" ht="36.75" customHeight="1" x14ac:dyDescent="0.35">
      <c r="A668" s="120" t="str">
        <f>'Matriz Nº2 Análisis'!A668</f>
        <v>74. 2</v>
      </c>
      <c r="B668" s="132" t="str">
        <f>IF(A668&lt;1,'Matriz Nº1 Identificación'!F668,'Matriz Nº2 Análisis'!B668)</f>
        <v/>
      </c>
      <c r="C668" s="132" t="str">
        <f>IFERROR(IF(A668&lt;1,'Matriz Nº1 Identificación'!B668,'Matriz Nº2 Análisis'!E668)," ")</f>
        <v/>
      </c>
      <c r="D668" s="132" t="str">
        <f>IF(A668&lt;1,'Matriz Nº1 Identificación'!B668,'Matriz Nº2 Análisis'!I668)</f>
        <v/>
      </c>
      <c r="E668" s="149"/>
      <c r="F668" s="150"/>
      <c r="G668" s="150"/>
      <c r="H668" s="150"/>
      <c r="I668" s="184" t="str">
        <f>IFERROR(VLOOKUP(D668,'Tabla 12'!$B$4:$E$6,3,FALSE)," ")</f>
        <v xml:space="preserve"> </v>
      </c>
      <c r="J668" s="185" t="str">
        <f>IFERROR(VLOOKUP(I668,'Tabla 12'!$D$4:$E$6,2,FALSE)," ")</f>
        <v xml:space="preserve"> </v>
      </c>
      <c r="K668" s="3"/>
      <c r="L668" s="3"/>
      <c r="M668" s="3"/>
      <c r="N668" s="3"/>
      <c r="O668" s="3"/>
      <c r="P668" s="3"/>
      <c r="Q668" s="2"/>
      <c r="R668" s="3"/>
      <c r="S668" s="3"/>
      <c r="T668" s="3"/>
      <c r="U668" s="3"/>
      <c r="V668" s="3"/>
      <c r="W668" s="3"/>
      <c r="X668" s="3"/>
      <c r="Y668" s="3"/>
      <c r="Z668" s="3"/>
      <c r="AA668" s="3"/>
    </row>
    <row r="669" spans="1:27" ht="36.75" customHeight="1" x14ac:dyDescent="0.35">
      <c r="A669" s="120" t="str">
        <f>'Matriz Nº2 Análisis'!A669</f>
        <v>74. 3</v>
      </c>
      <c r="B669" s="132" t="str">
        <f>IF(A669&lt;1,'Matriz Nº1 Identificación'!F669,'Matriz Nº2 Análisis'!B669)</f>
        <v/>
      </c>
      <c r="C669" s="132" t="str">
        <f>IFERROR(IF(A669&lt;1,'Matriz Nº1 Identificación'!B669,'Matriz Nº2 Análisis'!E669)," ")</f>
        <v/>
      </c>
      <c r="D669" s="132" t="str">
        <f>IF(A669&lt;1,'Matriz Nº1 Identificación'!B669,'Matriz Nº2 Análisis'!I669)</f>
        <v/>
      </c>
      <c r="E669" s="149"/>
      <c r="F669" s="150"/>
      <c r="G669" s="150"/>
      <c r="H669" s="150"/>
      <c r="I669" s="184" t="str">
        <f>IFERROR(VLOOKUP(D669,'Tabla 12'!$B$4:$E$6,3,FALSE)," ")</f>
        <v xml:space="preserve"> </v>
      </c>
      <c r="J669" s="185" t="str">
        <f>IFERROR(VLOOKUP(I669,'Tabla 12'!$D$4:$E$6,2,FALSE)," ")</f>
        <v xml:space="preserve"> </v>
      </c>
      <c r="K669" s="3"/>
      <c r="L669" s="3"/>
      <c r="M669" s="3"/>
      <c r="N669" s="3"/>
      <c r="O669" s="3"/>
      <c r="P669" s="3"/>
      <c r="Q669" s="2"/>
      <c r="R669" s="3"/>
      <c r="S669" s="3"/>
      <c r="T669" s="3"/>
      <c r="U669" s="3"/>
      <c r="V669" s="3"/>
      <c r="W669" s="3"/>
      <c r="X669" s="3"/>
      <c r="Y669" s="3"/>
      <c r="Z669" s="3"/>
      <c r="AA669" s="3"/>
    </row>
    <row r="670" spans="1:27" ht="36.75" customHeight="1" x14ac:dyDescent="0.35">
      <c r="A670" s="120" t="str">
        <f>'Matriz Nº2 Análisis'!A670</f>
        <v>74. 4</v>
      </c>
      <c r="B670" s="132" t="str">
        <f>IF(A670&lt;1,'Matriz Nº1 Identificación'!F670,'Matriz Nº2 Análisis'!B670)</f>
        <v/>
      </c>
      <c r="C670" s="132" t="str">
        <f>IFERROR(IF(A670&lt;1,'Matriz Nº1 Identificación'!B670,'Matriz Nº2 Análisis'!E670)," ")</f>
        <v/>
      </c>
      <c r="D670" s="132" t="str">
        <f>IF(A670&lt;1,'Matriz Nº1 Identificación'!B670,'Matriz Nº2 Análisis'!I670)</f>
        <v/>
      </c>
      <c r="E670" s="149"/>
      <c r="F670" s="150"/>
      <c r="G670" s="150"/>
      <c r="H670" s="150"/>
      <c r="I670" s="184" t="str">
        <f>IFERROR(VLOOKUP(D670,'Tabla 12'!$B$4:$E$6,3,FALSE)," ")</f>
        <v xml:space="preserve"> </v>
      </c>
      <c r="J670" s="185" t="str">
        <f>IFERROR(VLOOKUP(I670,'Tabla 12'!$D$4:$E$6,2,FALSE)," ")</f>
        <v xml:space="preserve"> </v>
      </c>
      <c r="K670" s="3"/>
      <c r="L670" s="3"/>
      <c r="M670" s="3"/>
      <c r="N670" s="3"/>
      <c r="O670" s="3"/>
      <c r="P670" s="3"/>
      <c r="Q670" s="2"/>
      <c r="R670" s="3"/>
      <c r="S670" s="3"/>
      <c r="T670" s="3"/>
      <c r="U670" s="3"/>
      <c r="V670" s="3"/>
      <c r="W670" s="3"/>
      <c r="X670" s="3"/>
      <c r="Y670" s="3"/>
      <c r="Z670" s="3"/>
      <c r="AA670" s="3"/>
    </row>
    <row r="671" spans="1:27" ht="36.75" customHeight="1" x14ac:dyDescent="0.35">
      <c r="A671" s="120" t="str">
        <f>'Matriz Nº2 Análisis'!A671</f>
        <v>74. 5</v>
      </c>
      <c r="B671" s="132" t="str">
        <f>IF(A671&lt;1,'Matriz Nº1 Identificación'!F671,'Matriz Nº2 Análisis'!B671)</f>
        <v/>
      </c>
      <c r="C671" s="132" t="str">
        <f>IFERROR(IF(A671&lt;1,'Matriz Nº1 Identificación'!B671,'Matriz Nº2 Análisis'!E671)," ")</f>
        <v/>
      </c>
      <c r="D671" s="132" t="str">
        <f>IF(A671&lt;1,'Matriz Nº1 Identificación'!B671,'Matriz Nº2 Análisis'!I671)</f>
        <v/>
      </c>
      <c r="E671" s="149"/>
      <c r="F671" s="150"/>
      <c r="G671" s="150"/>
      <c r="H671" s="150"/>
      <c r="I671" s="184" t="str">
        <f>IFERROR(VLOOKUP(D671,'Tabla 12'!$B$4:$E$6,3,FALSE)," ")</f>
        <v xml:space="preserve"> </v>
      </c>
      <c r="J671" s="185" t="str">
        <f>IFERROR(VLOOKUP(I671,'Tabla 12'!$D$4:$E$6,2,FALSE)," ")</f>
        <v xml:space="preserve"> </v>
      </c>
      <c r="K671" s="3"/>
      <c r="L671" s="3"/>
      <c r="M671" s="3"/>
      <c r="N671" s="3"/>
      <c r="O671" s="3"/>
      <c r="P671" s="3"/>
      <c r="Q671" s="2"/>
      <c r="R671" s="3"/>
      <c r="S671" s="3"/>
      <c r="T671" s="3"/>
      <c r="U671" s="3"/>
      <c r="V671" s="3"/>
      <c r="W671" s="3"/>
      <c r="X671" s="3"/>
      <c r="Y671" s="3"/>
      <c r="Z671" s="3"/>
      <c r="AA671" s="3"/>
    </row>
    <row r="672" spans="1:27" ht="36.75" customHeight="1" x14ac:dyDescent="0.35">
      <c r="A672" s="120" t="str">
        <f>'Matriz Nº2 Análisis'!A672</f>
        <v>74. 6</v>
      </c>
      <c r="B672" s="132" t="str">
        <f>IF(A672&lt;1,'Matriz Nº1 Identificación'!F672,'Matriz Nº2 Análisis'!B672)</f>
        <v/>
      </c>
      <c r="C672" s="132" t="str">
        <f>IFERROR(IF(A672&lt;1,'Matriz Nº1 Identificación'!B672,'Matriz Nº2 Análisis'!E672)," ")</f>
        <v/>
      </c>
      <c r="D672" s="132" t="str">
        <f>IF(A672&lt;1,'Matriz Nº1 Identificación'!B672,'Matriz Nº2 Análisis'!I672)</f>
        <v/>
      </c>
      <c r="E672" s="149"/>
      <c r="F672" s="150"/>
      <c r="G672" s="150"/>
      <c r="H672" s="150"/>
      <c r="I672" s="184" t="str">
        <f>IFERROR(VLOOKUP(D672,'Tabla 12'!$B$4:$E$6,3,FALSE)," ")</f>
        <v xml:space="preserve"> </v>
      </c>
      <c r="J672" s="185" t="str">
        <f>IFERROR(VLOOKUP(I672,'Tabla 12'!$D$4:$E$6,2,FALSE)," ")</f>
        <v xml:space="preserve"> </v>
      </c>
      <c r="K672" s="3"/>
      <c r="L672" s="3"/>
      <c r="M672" s="3"/>
      <c r="N672" s="3"/>
      <c r="O672" s="3"/>
      <c r="P672" s="3"/>
      <c r="Q672" s="2"/>
      <c r="R672" s="3"/>
      <c r="S672" s="3"/>
      <c r="T672" s="3"/>
      <c r="U672" s="3"/>
      <c r="V672" s="3"/>
      <c r="W672" s="3"/>
      <c r="X672" s="3"/>
      <c r="Y672" s="3"/>
      <c r="Z672" s="3"/>
      <c r="AA672" s="3"/>
    </row>
    <row r="673" spans="1:27" ht="36.75" customHeight="1" thickBot="1" x14ac:dyDescent="0.4">
      <c r="A673" s="120" t="str">
        <f>'Matriz Nº2 Análisis'!A673</f>
        <v>74. 7</v>
      </c>
      <c r="B673" s="132" t="str">
        <f>IF(A673&lt;1,'Matriz Nº1 Identificación'!F673,'Matriz Nº2 Análisis'!B673)</f>
        <v/>
      </c>
      <c r="C673" s="132" t="str">
        <f>IFERROR(IF(A673&lt;1,'Matriz Nº1 Identificación'!B673,'Matriz Nº2 Análisis'!E673)," ")</f>
        <v/>
      </c>
      <c r="D673" s="132" t="str">
        <f>IF(A673&lt;1,'Matriz Nº1 Identificación'!B673,'Matriz Nº2 Análisis'!I673)</f>
        <v/>
      </c>
      <c r="E673" s="149"/>
      <c r="F673" s="150"/>
      <c r="G673" s="150"/>
      <c r="H673" s="150"/>
      <c r="I673" s="184" t="str">
        <f>IFERROR(VLOOKUP(D673,'Tabla 12'!$B$4:$E$6,3,FALSE)," ")</f>
        <v xml:space="preserve"> </v>
      </c>
      <c r="J673" s="185" t="str">
        <f>IFERROR(VLOOKUP(I673,'Tabla 12'!$D$4:$E$6,2,FALSE)," ")</f>
        <v xml:space="preserve"> </v>
      </c>
      <c r="K673" s="3"/>
      <c r="N673" s="3"/>
      <c r="O673" s="3"/>
      <c r="P673" s="3"/>
      <c r="Q673" s="2"/>
      <c r="R673" s="3"/>
      <c r="S673" s="3"/>
      <c r="T673" s="3"/>
      <c r="U673" s="3"/>
      <c r="V673" s="3"/>
      <c r="W673" s="3"/>
      <c r="X673" s="3"/>
      <c r="Y673" s="3"/>
      <c r="Z673" s="3"/>
      <c r="AA673" s="3"/>
    </row>
    <row r="674" spans="1:27" ht="39.9" customHeight="1" thickBot="1" x14ac:dyDescent="0.4">
      <c r="A674" s="181" t="str">
        <f>'Matriz Nº1 Identificación'!A674</f>
        <v xml:space="preserve">Objetivo Estratégico: </v>
      </c>
      <c r="B674" s="477">
        <f>+'Matriz Nº1 Identificación'!B674:H674</f>
        <v>0</v>
      </c>
      <c r="C674" s="478"/>
      <c r="D674" s="478"/>
      <c r="E674" s="478"/>
      <c r="F674" s="478"/>
      <c r="G674" s="478"/>
      <c r="H674" s="478"/>
      <c r="I674" s="478"/>
      <c r="J674" s="478"/>
    </row>
    <row r="675" spans="1:27" ht="39.9" customHeight="1" x14ac:dyDescent="0.35">
      <c r="A675" s="182" t="str">
        <f>'Matriz Nº1 Identificación'!A675</f>
        <v>Objetivo táctico</v>
      </c>
      <c r="B675" s="297" t="str">
        <f>+'Matriz Nº1 Identificación'!B675:H675</f>
        <v xml:space="preserve">75. </v>
      </c>
      <c r="C675" s="298"/>
      <c r="D675" s="298"/>
      <c r="E675" s="298"/>
      <c r="F675" s="299"/>
      <c r="G675" s="299"/>
      <c r="H675" s="299"/>
      <c r="I675" s="299"/>
      <c r="J675" s="300"/>
      <c r="L675" s="3"/>
      <c r="M675" s="3"/>
    </row>
    <row r="676" spans="1:27" ht="36.75" customHeight="1" x14ac:dyDescent="0.35">
      <c r="A676" s="120" t="str">
        <f>'Matriz Nº2 Análisis'!A676</f>
        <v>75. 1</v>
      </c>
      <c r="B676" s="132" t="str">
        <f>IF(A676&lt;1,'Matriz Nº1 Identificación'!F676,'Matriz Nº2 Análisis'!B676)</f>
        <v/>
      </c>
      <c r="C676" s="132" t="str">
        <f>IFERROR(IF(A676&lt;1,'Matriz Nº1 Identificación'!B676,'Matriz Nº2 Análisis'!E676)," ")</f>
        <v/>
      </c>
      <c r="D676" s="132" t="str">
        <f>IF(A676&lt;1,'Matriz Nº1 Identificación'!B676,'Matriz Nº2 Análisis'!I676)</f>
        <v/>
      </c>
      <c r="E676" s="149"/>
      <c r="F676" s="150"/>
      <c r="G676" s="150"/>
      <c r="H676" s="150"/>
      <c r="I676" s="184" t="str">
        <f>IFERROR(VLOOKUP(D676,'Tabla 12'!$B$4:$E$6,3,FALSE)," ")</f>
        <v xml:space="preserve"> </v>
      </c>
      <c r="J676" s="185" t="str">
        <f>IFERROR(VLOOKUP(I676,'Tabla 12'!$D$4:$E$6,2,FALSE)," ")</f>
        <v xml:space="preserve"> </v>
      </c>
      <c r="K676" s="3"/>
      <c r="L676" s="3"/>
      <c r="M676" s="3"/>
      <c r="N676" s="3"/>
      <c r="O676" s="3"/>
      <c r="P676" s="3"/>
      <c r="Q676" s="2"/>
      <c r="R676" s="3"/>
      <c r="S676" s="3"/>
      <c r="T676" s="3"/>
      <c r="U676" s="3"/>
      <c r="V676" s="3"/>
      <c r="W676" s="3"/>
      <c r="X676" s="3"/>
      <c r="Y676" s="3"/>
      <c r="Z676" s="3"/>
      <c r="AA676" s="3"/>
    </row>
    <row r="677" spans="1:27" ht="36.75" customHeight="1" x14ac:dyDescent="0.35">
      <c r="A677" s="120" t="str">
        <f>'Matriz Nº2 Análisis'!A677</f>
        <v>75. 2</v>
      </c>
      <c r="B677" s="132" t="str">
        <f>IF(A677&lt;1,'Matriz Nº1 Identificación'!F677,'Matriz Nº2 Análisis'!B677)</f>
        <v/>
      </c>
      <c r="C677" s="132" t="str">
        <f>IFERROR(IF(A677&lt;1,'Matriz Nº1 Identificación'!B677,'Matriz Nº2 Análisis'!E677)," ")</f>
        <v/>
      </c>
      <c r="D677" s="132" t="str">
        <f>IF(A677&lt;1,'Matriz Nº1 Identificación'!B677,'Matriz Nº2 Análisis'!I677)</f>
        <v/>
      </c>
      <c r="E677" s="149"/>
      <c r="F677" s="150"/>
      <c r="G677" s="150"/>
      <c r="H677" s="150"/>
      <c r="I677" s="184" t="str">
        <f>IFERROR(VLOOKUP(D677,'Tabla 12'!$B$4:$E$6,3,FALSE)," ")</f>
        <v xml:space="preserve"> </v>
      </c>
      <c r="J677" s="185" t="str">
        <f>IFERROR(VLOOKUP(I677,'Tabla 12'!$D$4:$E$6,2,FALSE)," ")</f>
        <v xml:space="preserve"> </v>
      </c>
      <c r="K677" s="3"/>
      <c r="L677" s="3"/>
      <c r="M677" s="3"/>
      <c r="N677" s="3"/>
      <c r="O677" s="3"/>
      <c r="P677" s="3"/>
      <c r="Q677" s="2"/>
      <c r="R677" s="3"/>
      <c r="S677" s="3"/>
      <c r="T677" s="3"/>
      <c r="U677" s="3"/>
      <c r="V677" s="3"/>
      <c r="W677" s="3"/>
      <c r="X677" s="3"/>
      <c r="Y677" s="3"/>
      <c r="Z677" s="3"/>
      <c r="AA677" s="3"/>
    </row>
    <row r="678" spans="1:27" ht="36.75" customHeight="1" x14ac:dyDescent="0.35">
      <c r="A678" s="120" t="str">
        <f>'Matriz Nº2 Análisis'!A678</f>
        <v>75. 3</v>
      </c>
      <c r="B678" s="132" t="str">
        <f>IF(A678&lt;1,'Matriz Nº1 Identificación'!F678,'Matriz Nº2 Análisis'!B678)</f>
        <v/>
      </c>
      <c r="C678" s="132" t="str">
        <f>IFERROR(IF(A678&lt;1,'Matriz Nº1 Identificación'!B678,'Matriz Nº2 Análisis'!E678)," ")</f>
        <v/>
      </c>
      <c r="D678" s="132" t="str">
        <f>IF(A678&lt;1,'Matriz Nº1 Identificación'!B678,'Matriz Nº2 Análisis'!I678)</f>
        <v/>
      </c>
      <c r="E678" s="149"/>
      <c r="F678" s="150"/>
      <c r="G678" s="150"/>
      <c r="H678" s="150"/>
      <c r="I678" s="184" t="str">
        <f>IFERROR(VLOOKUP(D678,'Tabla 12'!$B$4:$E$6,3,FALSE)," ")</f>
        <v xml:space="preserve"> </v>
      </c>
      <c r="J678" s="185" t="str">
        <f>IFERROR(VLOOKUP(I678,'Tabla 12'!$D$4:$E$6,2,FALSE)," ")</f>
        <v xml:space="preserve"> </v>
      </c>
      <c r="K678" s="3"/>
      <c r="L678" s="3"/>
      <c r="M678" s="3"/>
      <c r="N678" s="3"/>
      <c r="O678" s="3"/>
      <c r="P678" s="3"/>
      <c r="Q678" s="2"/>
      <c r="R678" s="3"/>
      <c r="S678" s="3"/>
      <c r="T678" s="3"/>
      <c r="U678" s="3"/>
      <c r="V678" s="3"/>
      <c r="W678" s="3"/>
      <c r="X678" s="3"/>
      <c r="Y678" s="3"/>
      <c r="Z678" s="3"/>
      <c r="AA678" s="3"/>
    </row>
    <row r="679" spans="1:27" ht="36.75" customHeight="1" x14ac:dyDescent="0.35">
      <c r="A679" s="120" t="str">
        <f>'Matriz Nº2 Análisis'!A679</f>
        <v>75. 4</v>
      </c>
      <c r="B679" s="132" t="str">
        <f>IF(A679&lt;1,'Matriz Nº1 Identificación'!F679,'Matriz Nº2 Análisis'!B679)</f>
        <v/>
      </c>
      <c r="C679" s="132" t="str">
        <f>IFERROR(IF(A679&lt;1,'Matriz Nº1 Identificación'!B679,'Matriz Nº2 Análisis'!E679)," ")</f>
        <v/>
      </c>
      <c r="D679" s="132" t="str">
        <f>IF(A679&lt;1,'Matriz Nº1 Identificación'!B679,'Matriz Nº2 Análisis'!I679)</f>
        <v/>
      </c>
      <c r="E679" s="149"/>
      <c r="F679" s="150"/>
      <c r="G679" s="150"/>
      <c r="H679" s="150"/>
      <c r="I679" s="184" t="str">
        <f>IFERROR(VLOOKUP(D679,'Tabla 12'!$B$4:$E$6,3,FALSE)," ")</f>
        <v xml:space="preserve"> </v>
      </c>
      <c r="J679" s="185" t="str">
        <f>IFERROR(VLOOKUP(I679,'Tabla 12'!$D$4:$E$6,2,FALSE)," ")</f>
        <v xml:space="preserve"> </v>
      </c>
      <c r="K679" s="3"/>
      <c r="L679" s="3"/>
      <c r="M679" s="3"/>
      <c r="N679" s="3"/>
      <c r="O679" s="3"/>
      <c r="P679" s="3"/>
      <c r="Q679" s="2"/>
      <c r="R679" s="3"/>
      <c r="S679" s="3"/>
      <c r="T679" s="3"/>
      <c r="U679" s="3"/>
      <c r="V679" s="3"/>
      <c r="W679" s="3"/>
      <c r="X679" s="3"/>
      <c r="Y679" s="3"/>
      <c r="Z679" s="3"/>
      <c r="AA679" s="3"/>
    </row>
    <row r="680" spans="1:27" ht="36.75" customHeight="1" x14ac:dyDescent="0.35">
      <c r="A680" s="120" t="str">
        <f>'Matriz Nº2 Análisis'!A680</f>
        <v>75. 5</v>
      </c>
      <c r="B680" s="132" t="str">
        <f>IF(A680&lt;1,'Matriz Nº1 Identificación'!F680,'Matriz Nº2 Análisis'!B680)</f>
        <v/>
      </c>
      <c r="C680" s="132" t="str">
        <f>IFERROR(IF(A680&lt;1,'Matriz Nº1 Identificación'!B680,'Matriz Nº2 Análisis'!E680)," ")</f>
        <v/>
      </c>
      <c r="D680" s="132" t="str">
        <f>IF(A680&lt;1,'Matriz Nº1 Identificación'!B680,'Matriz Nº2 Análisis'!I680)</f>
        <v/>
      </c>
      <c r="E680" s="149"/>
      <c r="F680" s="150"/>
      <c r="G680" s="150"/>
      <c r="H680" s="150"/>
      <c r="I680" s="184" t="str">
        <f>IFERROR(VLOOKUP(D680,'Tabla 12'!$B$4:$E$6,3,FALSE)," ")</f>
        <v xml:space="preserve"> </v>
      </c>
      <c r="J680" s="185" t="str">
        <f>IFERROR(VLOOKUP(I680,'Tabla 12'!$D$4:$E$6,2,FALSE)," ")</f>
        <v xml:space="preserve"> </v>
      </c>
      <c r="K680" s="3"/>
      <c r="L680" s="3"/>
      <c r="M680" s="3"/>
      <c r="N680" s="3"/>
      <c r="O680" s="3"/>
      <c r="P680" s="3"/>
      <c r="Q680" s="2"/>
      <c r="R680" s="3"/>
      <c r="S680" s="3"/>
      <c r="T680" s="3"/>
      <c r="U680" s="3"/>
      <c r="V680" s="3"/>
      <c r="W680" s="3"/>
      <c r="X680" s="3"/>
      <c r="Y680" s="3"/>
      <c r="Z680" s="3"/>
      <c r="AA680" s="3"/>
    </row>
    <row r="681" spans="1:27" ht="36.75" customHeight="1" x14ac:dyDescent="0.35">
      <c r="A681" s="120" t="str">
        <f>'Matriz Nº2 Análisis'!A681</f>
        <v>75. 6</v>
      </c>
      <c r="B681" s="132" t="str">
        <f>IF(A681&lt;1,'Matriz Nº1 Identificación'!F681,'Matriz Nº2 Análisis'!B681)</f>
        <v/>
      </c>
      <c r="C681" s="132" t="str">
        <f>IFERROR(IF(A681&lt;1,'Matriz Nº1 Identificación'!B681,'Matriz Nº2 Análisis'!E681)," ")</f>
        <v/>
      </c>
      <c r="D681" s="132" t="str">
        <f>IF(A681&lt;1,'Matriz Nº1 Identificación'!B681,'Matriz Nº2 Análisis'!I681)</f>
        <v/>
      </c>
      <c r="E681" s="149"/>
      <c r="F681" s="150"/>
      <c r="G681" s="150"/>
      <c r="H681" s="150"/>
      <c r="I681" s="184" t="str">
        <f>IFERROR(VLOOKUP(D681,'Tabla 12'!$B$4:$E$6,3,FALSE)," ")</f>
        <v xml:space="preserve"> </v>
      </c>
      <c r="J681" s="185" t="str">
        <f>IFERROR(VLOOKUP(I681,'Tabla 12'!$D$4:$E$6,2,FALSE)," ")</f>
        <v xml:space="preserve"> </v>
      </c>
      <c r="K681" s="3"/>
      <c r="L681" s="3"/>
      <c r="M681" s="3"/>
      <c r="N681" s="3"/>
      <c r="O681" s="3"/>
      <c r="P681" s="3"/>
      <c r="Q681" s="2"/>
      <c r="R681" s="3"/>
      <c r="S681" s="3"/>
      <c r="T681" s="3"/>
      <c r="U681" s="3"/>
      <c r="V681" s="3"/>
      <c r="W681" s="3"/>
      <c r="X681" s="3"/>
      <c r="Y681" s="3"/>
      <c r="Z681" s="3"/>
      <c r="AA681" s="3"/>
    </row>
    <row r="682" spans="1:27" ht="36.75" customHeight="1" thickBot="1" x14ac:dyDescent="0.4">
      <c r="A682" s="120" t="str">
        <f>'Matriz Nº2 Análisis'!A682</f>
        <v>75. 7</v>
      </c>
      <c r="B682" s="132" t="str">
        <f>IF(A682&lt;1,'Matriz Nº1 Identificación'!F682,'Matriz Nº2 Análisis'!B682)</f>
        <v/>
      </c>
      <c r="C682" s="132" t="str">
        <f>IFERROR(IF(A682&lt;1,'Matriz Nº1 Identificación'!B682,'Matriz Nº2 Análisis'!E682)," ")</f>
        <v/>
      </c>
      <c r="D682" s="132" t="str">
        <f>IF(A682&lt;1,'Matriz Nº1 Identificación'!B682,'Matriz Nº2 Análisis'!I682)</f>
        <v/>
      </c>
      <c r="E682" s="149"/>
      <c r="F682" s="150"/>
      <c r="G682" s="150"/>
      <c r="H682" s="150"/>
      <c r="I682" s="184" t="str">
        <f>IFERROR(VLOOKUP(D682,'Tabla 12'!$B$4:$E$6,3,FALSE)," ")</f>
        <v xml:space="preserve"> </v>
      </c>
      <c r="J682" s="185" t="str">
        <f>IFERROR(VLOOKUP(I682,'Tabla 12'!$D$4:$E$6,2,FALSE)," ")</f>
        <v xml:space="preserve"> </v>
      </c>
      <c r="K682" s="3"/>
      <c r="N682" s="3"/>
      <c r="O682" s="3"/>
      <c r="P682" s="3"/>
      <c r="Q682" s="2"/>
      <c r="R682" s="3"/>
      <c r="S682" s="3"/>
      <c r="T682" s="3"/>
      <c r="U682" s="3"/>
      <c r="V682" s="3"/>
      <c r="W682" s="3"/>
      <c r="X682" s="3"/>
      <c r="Y682" s="3"/>
      <c r="Z682" s="3"/>
      <c r="AA682" s="3"/>
    </row>
    <row r="683" spans="1:27" ht="39.9" customHeight="1" thickBot="1" x14ac:dyDescent="0.4">
      <c r="A683" s="181" t="str">
        <f>'Matriz Nº1 Identificación'!A683</f>
        <v xml:space="preserve">Objetivo Estratégico: </v>
      </c>
      <c r="B683" s="477">
        <f>+'Matriz Nº1 Identificación'!B683:H683</f>
        <v>0</v>
      </c>
      <c r="C683" s="478"/>
      <c r="D683" s="478"/>
      <c r="E683" s="478"/>
      <c r="F683" s="478"/>
      <c r="G683" s="478"/>
      <c r="H683" s="478"/>
      <c r="I683" s="478"/>
      <c r="J683" s="478"/>
    </row>
    <row r="684" spans="1:27" ht="39.9" customHeight="1" x14ac:dyDescent="0.35">
      <c r="A684" s="182" t="str">
        <f>'Matriz Nº1 Identificación'!A684</f>
        <v>Objetivo táctico</v>
      </c>
      <c r="B684" s="297" t="str">
        <f>+'Matriz Nº1 Identificación'!B684:H684</f>
        <v xml:space="preserve">76. </v>
      </c>
      <c r="C684" s="298"/>
      <c r="D684" s="298"/>
      <c r="E684" s="298"/>
      <c r="F684" s="299"/>
      <c r="G684" s="299"/>
      <c r="H684" s="299"/>
      <c r="I684" s="299"/>
      <c r="J684" s="300"/>
      <c r="L684" s="3"/>
      <c r="M684" s="3"/>
    </row>
    <row r="685" spans="1:27" ht="36.75" customHeight="1" x14ac:dyDescent="0.35">
      <c r="A685" s="120" t="str">
        <f>'Matriz Nº2 Análisis'!A685</f>
        <v>76. 1</v>
      </c>
      <c r="B685" s="132" t="str">
        <f>IF(A685&lt;1,'Matriz Nº1 Identificación'!F685,'Matriz Nº2 Análisis'!B685)</f>
        <v/>
      </c>
      <c r="C685" s="132" t="str">
        <f>IFERROR(IF(A685&lt;1,'Matriz Nº1 Identificación'!B685,'Matriz Nº2 Análisis'!E685)," ")</f>
        <v/>
      </c>
      <c r="D685" s="132" t="str">
        <f>IF(A685&lt;1,'Matriz Nº1 Identificación'!B685,'Matriz Nº2 Análisis'!I685)</f>
        <v/>
      </c>
      <c r="E685" s="149"/>
      <c r="F685" s="150"/>
      <c r="G685" s="150"/>
      <c r="H685" s="150"/>
      <c r="I685" s="184" t="str">
        <f>IFERROR(VLOOKUP(D685,'Tabla 12'!$B$4:$E$6,3,FALSE)," ")</f>
        <v xml:space="preserve"> </v>
      </c>
      <c r="J685" s="185" t="str">
        <f>IFERROR(VLOOKUP(I685,'Tabla 12'!$D$4:$E$6,2,FALSE)," ")</f>
        <v xml:space="preserve"> </v>
      </c>
      <c r="K685" s="3"/>
      <c r="L685" s="3"/>
      <c r="M685" s="3"/>
      <c r="N685" s="3"/>
      <c r="O685" s="3"/>
      <c r="P685" s="3"/>
      <c r="Q685" s="2"/>
      <c r="R685" s="3"/>
      <c r="S685" s="3"/>
      <c r="T685" s="3"/>
      <c r="U685" s="3"/>
      <c r="V685" s="3"/>
      <c r="W685" s="3"/>
      <c r="X685" s="3"/>
      <c r="Y685" s="3"/>
      <c r="Z685" s="3"/>
      <c r="AA685" s="3"/>
    </row>
    <row r="686" spans="1:27" ht="36.75" customHeight="1" x14ac:dyDescent="0.35">
      <c r="A686" s="120" t="str">
        <f>'Matriz Nº2 Análisis'!A686</f>
        <v>76. 2</v>
      </c>
      <c r="B686" s="132" t="str">
        <f>IF(A686&lt;1,'Matriz Nº1 Identificación'!F686,'Matriz Nº2 Análisis'!B686)</f>
        <v/>
      </c>
      <c r="C686" s="132" t="str">
        <f>IFERROR(IF(A686&lt;1,'Matriz Nº1 Identificación'!B686,'Matriz Nº2 Análisis'!E686)," ")</f>
        <v/>
      </c>
      <c r="D686" s="132" t="str">
        <f>IF(A686&lt;1,'Matriz Nº1 Identificación'!B686,'Matriz Nº2 Análisis'!I686)</f>
        <v/>
      </c>
      <c r="E686" s="149"/>
      <c r="F686" s="150"/>
      <c r="G686" s="150"/>
      <c r="H686" s="150"/>
      <c r="I686" s="184" t="str">
        <f>IFERROR(VLOOKUP(D686,'Tabla 12'!$B$4:$E$6,3,FALSE)," ")</f>
        <v xml:space="preserve"> </v>
      </c>
      <c r="J686" s="185" t="str">
        <f>IFERROR(VLOOKUP(I686,'Tabla 12'!$D$4:$E$6,2,FALSE)," ")</f>
        <v xml:space="preserve"> </v>
      </c>
      <c r="K686" s="3"/>
      <c r="L686" s="3"/>
      <c r="M686" s="3"/>
      <c r="N686" s="3"/>
      <c r="O686" s="3"/>
      <c r="P686" s="3"/>
      <c r="Q686" s="2"/>
      <c r="R686" s="3"/>
      <c r="S686" s="3"/>
      <c r="T686" s="3"/>
      <c r="U686" s="3"/>
      <c r="V686" s="3"/>
      <c r="W686" s="3"/>
      <c r="X686" s="3"/>
      <c r="Y686" s="3"/>
      <c r="Z686" s="3"/>
      <c r="AA686" s="3"/>
    </row>
    <row r="687" spans="1:27" ht="36.75" customHeight="1" x14ac:dyDescent="0.35">
      <c r="A687" s="120" t="str">
        <f>'Matriz Nº2 Análisis'!A687</f>
        <v>76. 3</v>
      </c>
      <c r="B687" s="132" t="str">
        <f>IF(A687&lt;1,'Matriz Nº1 Identificación'!F687,'Matriz Nº2 Análisis'!B687)</f>
        <v/>
      </c>
      <c r="C687" s="132" t="str">
        <f>IFERROR(IF(A687&lt;1,'Matriz Nº1 Identificación'!B687,'Matriz Nº2 Análisis'!E687)," ")</f>
        <v/>
      </c>
      <c r="D687" s="132" t="str">
        <f>IF(A687&lt;1,'Matriz Nº1 Identificación'!B687,'Matriz Nº2 Análisis'!I687)</f>
        <v/>
      </c>
      <c r="E687" s="149"/>
      <c r="F687" s="150"/>
      <c r="G687" s="150"/>
      <c r="H687" s="150"/>
      <c r="I687" s="184" t="str">
        <f>IFERROR(VLOOKUP(D687,'Tabla 12'!$B$4:$E$6,3,FALSE)," ")</f>
        <v xml:space="preserve"> </v>
      </c>
      <c r="J687" s="185" t="str">
        <f>IFERROR(VLOOKUP(I687,'Tabla 12'!$D$4:$E$6,2,FALSE)," ")</f>
        <v xml:space="preserve"> </v>
      </c>
      <c r="K687" s="3"/>
      <c r="L687" s="3"/>
      <c r="M687" s="3"/>
      <c r="N687" s="3"/>
      <c r="O687" s="3"/>
      <c r="P687" s="3"/>
      <c r="Q687" s="2"/>
      <c r="R687" s="3"/>
      <c r="S687" s="3"/>
      <c r="T687" s="3"/>
      <c r="U687" s="3"/>
      <c r="V687" s="3"/>
      <c r="W687" s="3"/>
      <c r="X687" s="3"/>
      <c r="Y687" s="3"/>
      <c r="Z687" s="3"/>
      <c r="AA687" s="3"/>
    </row>
    <row r="688" spans="1:27" ht="36.75" customHeight="1" x14ac:dyDescent="0.35">
      <c r="A688" s="120" t="str">
        <f>'Matriz Nº2 Análisis'!A688</f>
        <v>76. 4</v>
      </c>
      <c r="B688" s="132" t="str">
        <f>IF(A688&lt;1,'Matriz Nº1 Identificación'!F688,'Matriz Nº2 Análisis'!B688)</f>
        <v/>
      </c>
      <c r="C688" s="132" t="str">
        <f>IFERROR(IF(A688&lt;1,'Matriz Nº1 Identificación'!B688,'Matriz Nº2 Análisis'!E688)," ")</f>
        <v/>
      </c>
      <c r="D688" s="132" t="str">
        <f>IF(A688&lt;1,'Matriz Nº1 Identificación'!B688,'Matriz Nº2 Análisis'!I688)</f>
        <v/>
      </c>
      <c r="E688" s="149"/>
      <c r="F688" s="150"/>
      <c r="G688" s="150"/>
      <c r="H688" s="150"/>
      <c r="I688" s="184" t="str">
        <f>IFERROR(VLOOKUP(D688,'Tabla 12'!$B$4:$E$6,3,FALSE)," ")</f>
        <v xml:space="preserve"> </v>
      </c>
      <c r="J688" s="185" t="str">
        <f>IFERROR(VLOOKUP(I688,'Tabla 12'!$D$4:$E$6,2,FALSE)," ")</f>
        <v xml:space="preserve"> </v>
      </c>
      <c r="K688" s="3"/>
      <c r="L688" s="3"/>
      <c r="M688" s="3"/>
      <c r="N688" s="3"/>
      <c r="O688" s="3"/>
      <c r="P688" s="3"/>
      <c r="Q688" s="2"/>
      <c r="R688" s="3"/>
      <c r="S688" s="3"/>
      <c r="T688" s="3"/>
      <c r="U688" s="3"/>
      <c r="V688" s="3"/>
      <c r="W688" s="3"/>
      <c r="X688" s="3"/>
      <c r="Y688" s="3"/>
      <c r="Z688" s="3"/>
      <c r="AA688" s="3"/>
    </row>
    <row r="689" spans="1:27" ht="36.75" customHeight="1" x14ac:dyDescent="0.35">
      <c r="A689" s="120" t="str">
        <f>'Matriz Nº2 Análisis'!A689</f>
        <v>76. 5</v>
      </c>
      <c r="B689" s="132" t="str">
        <f>IF(A689&lt;1,'Matriz Nº1 Identificación'!F689,'Matriz Nº2 Análisis'!B689)</f>
        <v/>
      </c>
      <c r="C689" s="132" t="str">
        <f>IFERROR(IF(A689&lt;1,'Matriz Nº1 Identificación'!B689,'Matriz Nº2 Análisis'!E689)," ")</f>
        <v/>
      </c>
      <c r="D689" s="132" t="str">
        <f>IF(A689&lt;1,'Matriz Nº1 Identificación'!B689,'Matriz Nº2 Análisis'!I689)</f>
        <v/>
      </c>
      <c r="E689" s="149"/>
      <c r="F689" s="150"/>
      <c r="G689" s="150"/>
      <c r="H689" s="150"/>
      <c r="I689" s="184" t="str">
        <f>IFERROR(VLOOKUP(D689,'Tabla 12'!$B$4:$E$6,3,FALSE)," ")</f>
        <v xml:space="preserve"> </v>
      </c>
      <c r="J689" s="185" t="str">
        <f>IFERROR(VLOOKUP(I689,'Tabla 12'!$D$4:$E$6,2,FALSE)," ")</f>
        <v xml:space="preserve"> </v>
      </c>
      <c r="K689" s="3"/>
      <c r="L689" s="3"/>
      <c r="M689" s="3"/>
      <c r="N689" s="3"/>
      <c r="O689" s="3"/>
      <c r="P689" s="3"/>
      <c r="Q689" s="2"/>
      <c r="R689" s="3"/>
      <c r="S689" s="3"/>
      <c r="T689" s="3"/>
      <c r="U689" s="3"/>
      <c r="V689" s="3"/>
      <c r="W689" s="3"/>
      <c r="X689" s="3"/>
      <c r="Y689" s="3"/>
      <c r="Z689" s="3"/>
      <c r="AA689" s="3"/>
    </row>
    <row r="690" spans="1:27" ht="36.75" customHeight="1" x14ac:dyDescent="0.35">
      <c r="A690" s="120" t="str">
        <f>'Matriz Nº2 Análisis'!A690</f>
        <v>76. 6</v>
      </c>
      <c r="B690" s="132" t="str">
        <f>IF(A690&lt;1,'Matriz Nº1 Identificación'!F690,'Matriz Nº2 Análisis'!B690)</f>
        <v/>
      </c>
      <c r="C690" s="132" t="str">
        <f>IFERROR(IF(A690&lt;1,'Matriz Nº1 Identificación'!B690,'Matriz Nº2 Análisis'!E690)," ")</f>
        <v/>
      </c>
      <c r="D690" s="132" t="str">
        <f>IF(A690&lt;1,'Matriz Nº1 Identificación'!B690,'Matriz Nº2 Análisis'!I690)</f>
        <v/>
      </c>
      <c r="E690" s="149"/>
      <c r="F690" s="150"/>
      <c r="G690" s="150"/>
      <c r="H690" s="150"/>
      <c r="I690" s="184" t="str">
        <f>IFERROR(VLOOKUP(D690,'Tabla 12'!$B$4:$E$6,3,FALSE)," ")</f>
        <v xml:space="preserve"> </v>
      </c>
      <c r="J690" s="185" t="str">
        <f>IFERROR(VLOOKUP(I690,'Tabla 12'!$D$4:$E$6,2,FALSE)," ")</f>
        <v xml:space="preserve"> </v>
      </c>
      <c r="K690" s="3"/>
      <c r="L690" s="3"/>
      <c r="M690" s="3"/>
      <c r="N690" s="3"/>
      <c r="O690" s="3"/>
      <c r="P690" s="3"/>
      <c r="Q690" s="2"/>
      <c r="R690" s="3"/>
      <c r="S690" s="3"/>
      <c r="T690" s="3"/>
      <c r="U690" s="3"/>
      <c r="V690" s="3"/>
      <c r="W690" s="3"/>
      <c r="X690" s="3"/>
      <c r="Y690" s="3"/>
      <c r="Z690" s="3"/>
      <c r="AA690" s="3"/>
    </row>
    <row r="691" spans="1:27" ht="36.75" customHeight="1" thickBot="1" x14ac:dyDescent="0.4">
      <c r="A691" s="120" t="str">
        <f>'Matriz Nº2 Análisis'!A691</f>
        <v>76. 7</v>
      </c>
      <c r="B691" s="132" t="str">
        <f>IF(A691&lt;1,'Matriz Nº1 Identificación'!F691,'Matriz Nº2 Análisis'!B691)</f>
        <v/>
      </c>
      <c r="C691" s="132" t="str">
        <f>IFERROR(IF(A691&lt;1,'Matriz Nº1 Identificación'!B691,'Matriz Nº2 Análisis'!E691)," ")</f>
        <v/>
      </c>
      <c r="D691" s="132" t="str">
        <f>IF(A691&lt;1,'Matriz Nº1 Identificación'!B691,'Matriz Nº2 Análisis'!I691)</f>
        <v/>
      </c>
      <c r="E691" s="149"/>
      <c r="F691" s="150"/>
      <c r="G691" s="150"/>
      <c r="H691" s="150"/>
      <c r="I691" s="184" t="str">
        <f>IFERROR(VLOOKUP(D691,'Tabla 12'!$B$4:$E$6,3,FALSE)," ")</f>
        <v xml:space="preserve"> </v>
      </c>
      <c r="J691" s="185" t="str">
        <f>IFERROR(VLOOKUP(I691,'Tabla 12'!$D$4:$E$6,2,FALSE)," ")</f>
        <v xml:space="preserve"> </v>
      </c>
      <c r="K691" s="3"/>
      <c r="N691" s="3"/>
      <c r="O691" s="3"/>
      <c r="P691" s="3"/>
      <c r="Q691" s="2"/>
      <c r="R691" s="3"/>
      <c r="S691" s="3"/>
      <c r="T691" s="3"/>
      <c r="U691" s="3"/>
      <c r="V691" s="3"/>
      <c r="W691" s="3"/>
      <c r="X691" s="3"/>
      <c r="Y691" s="3"/>
      <c r="Z691" s="3"/>
      <c r="AA691" s="3"/>
    </row>
    <row r="692" spans="1:27" ht="39.9" customHeight="1" thickBot="1" x14ac:dyDescent="0.4">
      <c r="A692" s="181" t="str">
        <f>'Matriz Nº1 Identificación'!A692</f>
        <v xml:space="preserve">Objetivo Estratégico: </v>
      </c>
      <c r="B692" s="477">
        <f>+'Matriz Nº1 Identificación'!B692:H692</f>
        <v>0</v>
      </c>
      <c r="C692" s="478"/>
      <c r="D692" s="478"/>
      <c r="E692" s="478"/>
      <c r="F692" s="478"/>
      <c r="G692" s="478"/>
      <c r="H692" s="478"/>
      <c r="I692" s="478"/>
      <c r="J692" s="478"/>
    </row>
    <row r="693" spans="1:27" ht="39.9" customHeight="1" x14ac:dyDescent="0.35">
      <c r="A693" s="182" t="str">
        <f>'Matriz Nº1 Identificación'!A693</f>
        <v>Objetivo táctico</v>
      </c>
      <c r="B693" s="297" t="str">
        <f>+'Matriz Nº1 Identificación'!B693:H693</f>
        <v xml:space="preserve">77. </v>
      </c>
      <c r="C693" s="298"/>
      <c r="D693" s="298"/>
      <c r="E693" s="298"/>
      <c r="F693" s="299"/>
      <c r="G693" s="299"/>
      <c r="H693" s="299"/>
      <c r="I693" s="299"/>
      <c r="J693" s="300"/>
      <c r="L693" s="3"/>
      <c r="M693" s="3"/>
    </row>
    <row r="694" spans="1:27" ht="36.75" customHeight="1" x14ac:dyDescent="0.35">
      <c r="A694" s="120" t="str">
        <f>'Matriz Nº2 Análisis'!A694</f>
        <v>77. 1</v>
      </c>
      <c r="B694" s="132" t="str">
        <f>IF(A694&lt;1,'Matriz Nº1 Identificación'!F694,'Matriz Nº2 Análisis'!B694)</f>
        <v/>
      </c>
      <c r="C694" s="132" t="str">
        <f>IFERROR(IF(A694&lt;1,'Matriz Nº1 Identificación'!B694,'Matriz Nº2 Análisis'!E694)," ")</f>
        <v/>
      </c>
      <c r="D694" s="132" t="str">
        <f>IF(A694&lt;1,'Matriz Nº1 Identificación'!B694,'Matriz Nº2 Análisis'!I694)</f>
        <v/>
      </c>
      <c r="E694" s="149"/>
      <c r="F694" s="150"/>
      <c r="G694" s="150"/>
      <c r="H694" s="150"/>
      <c r="I694" s="184" t="str">
        <f>IFERROR(VLOOKUP(D694,'Tabla 12'!$B$4:$E$6,3,FALSE)," ")</f>
        <v xml:space="preserve"> </v>
      </c>
      <c r="J694" s="185" t="str">
        <f>IFERROR(VLOOKUP(I694,'Tabla 12'!$D$4:$E$6,2,FALSE)," ")</f>
        <v xml:space="preserve"> </v>
      </c>
      <c r="K694" s="3"/>
      <c r="L694" s="3"/>
      <c r="M694" s="3"/>
      <c r="N694" s="3"/>
      <c r="O694" s="3"/>
      <c r="P694" s="3"/>
      <c r="Q694" s="2"/>
      <c r="R694" s="3"/>
      <c r="S694" s="3"/>
      <c r="T694" s="3"/>
      <c r="U694" s="3"/>
      <c r="V694" s="3"/>
      <c r="W694" s="3"/>
      <c r="X694" s="3"/>
      <c r="Y694" s="3"/>
      <c r="Z694" s="3"/>
      <c r="AA694" s="3"/>
    </row>
    <row r="695" spans="1:27" ht="36.75" customHeight="1" x14ac:dyDescent="0.35">
      <c r="A695" s="120" t="str">
        <f>'Matriz Nº2 Análisis'!A695</f>
        <v>77. 2</v>
      </c>
      <c r="B695" s="132" t="str">
        <f>IF(A695&lt;1,'Matriz Nº1 Identificación'!F695,'Matriz Nº2 Análisis'!B695)</f>
        <v/>
      </c>
      <c r="C695" s="132" t="str">
        <f>IFERROR(IF(A695&lt;1,'Matriz Nº1 Identificación'!B695,'Matriz Nº2 Análisis'!E695)," ")</f>
        <v/>
      </c>
      <c r="D695" s="132" t="str">
        <f>IF(A695&lt;1,'Matriz Nº1 Identificación'!B695,'Matriz Nº2 Análisis'!I695)</f>
        <v/>
      </c>
      <c r="E695" s="149"/>
      <c r="F695" s="150"/>
      <c r="G695" s="150"/>
      <c r="H695" s="150"/>
      <c r="I695" s="184" t="str">
        <f>IFERROR(VLOOKUP(D695,'Tabla 12'!$B$4:$E$6,3,FALSE)," ")</f>
        <v xml:space="preserve"> </v>
      </c>
      <c r="J695" s="185" t="str">
        <f>IFERROR(VLOOKUP(I695,'Tabla 12'!$D$4:$E$6,2,FALSE)," ")</f>
        <v xml:space="preserve"> </v>
      </c>
      <c r="K695" s="3"/>
      <c r="L695" s="3"/>
      <c r="M695" s="3"/>
      <c r="N695" s="3"/>
      <c r="O695" s="3"/>
      <c r="P695" s="3"/>
      <c r="Q695" s="2"/>
      <c r="R695" s="3"/>
      <c r="S695" s="3"/>
      <c r="T695" s="3"/>
      <c r="U695" s="3"/>
      <c r="V695" s="3"/>
      <c r="W695" s="3"/>
      <c r="X695" s="3"/>
      <c r="Y695" s="3"/>
      <c r="Z695" s="3"/>
      <c r="AA695" s="3"/>
    </row>
    <row r="696" spans="1:27" ht="36.75" customHeight="1" x14ac:dyDescent="0.35">
      <c r="A696" s="120" t="str">
        <f>'Matriz Nº2 Análisis'!A696</f>
        <v>77. 3</v>
      </c>
      <c r="B696" s="132" t="str">
        <f>IF(A696&lt;1,'Matriz Nº1 Identificación'!F696,'Matriz Nº2 Análisis'!B696)</f>
        <v/>
      </c>
      <c r="C696" s="132" t="str">
        <f>IFERROR(IF(A696&lt;1,'Matriz Nº1 Identificación'!B696,'Matriz Nº2 Análisis'!E696)," ")</f>
        <v/>
      </c>
      <c r="D696" s="132" t="str">
        <f>IF(A696&lt;1,'Matriz Nº1 Identificación'!B696,'Matriz Nº2 Análisis'!I696)</f>
        <v/>
      </c>
      <c r="E696" s="149"/>
      <c r="F696" s="150"/>
      <c r="G696" s="150"/>
      <c r="H696" s="150"/>
      <c r="I696" s="184" t="str">
        <f>IFERROR(VLOOKUP(D696,'Tabla 12'!$B$4:$E$6,3,FALSE)," ")</f>
        <v xml:space="preserve"> </v>
      </c>
      <c r="J696" s="185" t="str">
        <f>IFERROR(VLOOKUP(I696,'Tabla 12'!$D$4:$E$6,2,FALSE)," ")</f>
        <v xml:space="preserve"> </v>
      </c>
      <c r="K696" s="3"/>
      <c r="L696" s="3"/>
      <c r="M696" s="3"/>
      <c r="N696" s="3"/>
      <c r="O696" s="3"/>
      <c r="P696" s="3"/>
      <c r="Q696" s="2"/>
      <c r="R696" s="3"/>
      <c r="S696" s="3"/>
      <c r="T696" s="3"/>
      <c r="U696" s="3"/>
      <c r="V696" s="3"/>
      <c r="W696" s="3"/>
      <c r="X696" s="3"/>
      <c r="Y696" s="3"/>
      <c r="Z696" s="3"/>
      <c r="AA696" s="3"/>
    </row>
    <row r="697" spans="1:27" ht="36.75" customHeight="1" x14ac:dyDescent="0.35">
      <c r="A697" s="120" t="str">
        <f>'Matriz Nº2 Análisis'!A697</f>
        <v>77. 4</v>
      </c>
      <c r="B697" s="132" t="str">
        <f>IF(A697&lt;1,'Matriz Nº1 Identificación'!F697,'Matriz Nº2 Análisis'!B697)</f>
        <v/>
      </c>
      <c r="C697" s="132" t="str">
        <f>IFERROR(IF(A697&lt;1,'Matriz Nº1 Identificación'!B697,'Matriz Nº2 Análisis'!E697)," ")</f>
        <v/>
      </c>
      <c r="D697" s="132" t="str">
        <f>IF(A697&lt;1,'Matriz Nº1 Identificación'!B697,'Matriz Nº2 Análisis'!I697)</f>
        <v/>
      </c>
      <c r="E697" s="149"/>
      <c r="F697" s="150"/>
      <c r="G697" s="150"/>
      <c r="H697" s="150"/>
      <c r="I697" s="184" t="str">
        <f>IFERROR(VLOOKUP(D697,'Tabla 12'!$B$4:$E$6,3,FALSE)," ")</f>
        <v xml:space="preserve"> </v>
      </c>
      <c r="J697" s="185" t="str">
        <f>IFERROR(VLOOKUP(I697,'Tabla 12'!$D$4:$E$6,2,FALSE)," ")</f>
        <v xml:space="preserve"> </v>
      </c>
      <c r="K697" s="3"/>
      <c r="L697" s="3"/>
      <c r="M697" s="3"/>
      <c r="N697" s="3"/>
      <c r="O697" s="3"/>
      <c r="P697" s="3"/>
      <c r="Q697" s="2"/>
      <c r="R697" s="3"/>
      <c r="S697" s="3"/>
      <c r="T697" s="3"/>
      <c r="U697" s="3"/>
      <c r="V697" s="3"/>
      <c r="W697" s="3"/>
      <c r="X697" s="3"/>
      <c r="Y697" s="3"/>
      <c r="Z697" s="3"/>
      <c r="AA697" s="3"/>
    </row>
    <row r="698" spans="1:27" ht="36.75" customHeight="1" x14ac:dyDescent="0.35">
      <c r="A698" s="120" t="str">
        <f>'Matriz Nº2 Análisis'!A698</f>
        <v>77. 5</v>
      </c>
      <c r="B698" s="132" t="str">
        <f>IF(A698&lt;1,'Matriz Nº1 Identificación'!F698,'Matriz Nº2 Análisis'!B698)</f>
        <v/>
      </c>
      <c r="C698" s="132" t="str">
        <f>IFERROR(IF(A698&lt;1,'Matriz Nº1 Identificación'!B698,'Matriz Nº2 Análisis'!E698)," ")</f>
        <v/>
      </c>
      <c r="D698" s="132" t="str">
        <f>IF(A698&lt;1,'Matriz Nº1 Identificación'!B698,'Matriz Nº2 Análisis'!I698)</f>
        <v/>
      </c>
      <c r="E698" s="149"/>
      <c r="F698" s="150"/>
      <c r="G698" s="150"/>
      <c r="H698" s="150"/>
      <c r="I698" s="184" t="str">
        <f>IFERROR(VLOOKUP(D698,'Tabla 12'!$B$4:$E$6,3,FALSE)," ")</f>
        <v xml:space="preserve"> </v>
      </c>
      <c r="J698" s="185" t="str">
        <f>IFERROR(VLOOKUP(I698,'Tabla 12'!$D$4:$E$6,2,FALSE)," ")</f>
        <v xml:space="preserve"> </v>
      </c>
      <c r="K698" s="3"/>
      <c r="L698" s="3"/>
      <c r="M698" s="3"/>
      <c r="N698" s="3"/>
      <c r="O698" s="3"/>
      <c r="P698" s="3"/>
      <c r="Q698" s="2"/>
      <c r="R698" s="3"/>
      <c r="S698" s="3"/>
      <c r="T698" s="3"/>
      <c r="U698" s="3"/>
      <c r="V698" s="3"/>
      <c r="W698" s="3"/>
      <c r="X698" s="3"/>
      <c r="Y698" s="3"/>
      <c r="Z698" s="3"/>
      <c r="AA698" s="3"/>
    </row>
    <row r="699" spans="1:27" ht="36.75" customHeight="1" x14ac:dyDescent="0.35">
      <c r="A699" s="120" t="str">
        <f>'Matriz Nº2 Análisis'!A699</f>
        <v>77. 6</v>
      </c>
      <c r="B699" s="132" t="str">
        <f>IF(A699&lt;1,'Matriz Nº1 Identificación'!F699,'Matriz Nº2 Análisis'!B699)</f>
        <v/>
      </c>
      <c r="C699" s="132" t="str">
        <f>IFERROR(IF(A699&lt;1,'Matriz Nº1 Identificación'!B699,'Matriz Nº2 Análisis'!E699)," ")</f>
        <v/>
      </c>
      <c r="D699" s="132" t="str">
        <f>IF(A699&lt;1,'Matriz Nº1 Identificación'!B699,'Matriz Nº2 Análisis'!I699)</f>
        <v/>
      </c>
      <c r="E699" s="149"/>
      <c r="F699" s="150"/>
      <c r="G699" s="150"/>
      <c r="H699" s="150"/>
      <c r="I699" s="184" t="str">
        <f>IFERROR(VLOOKUP(D699,'Tabla 12'!$B$4:$E$6,3,FALSE)," ")</f>
        <v xml:space="preserve"> </v>
      </c>
      <c r="J699" s="185" t="str">
        <f>IFERROR(VLOOKUP(I699,'Tabla 12'!$D$4:$E$6,2,FALSE)," ")</f>
        <v xml:space="preserve"> </v>
      </c>
      <c r="K699" s="3"/>
      <c r="L699" s="3"/>
      <c r="M699" s="3"/>
      <c r="N699" s="3"/>
      <c r="O699" s="3"/>
      <c r="P699" s="3"/>
      <c r="Q699" s="2"/>
      <c r="R699" s="3"/>
      <c r="S699" s="3"/>
      <c r="T699" s="3"/>
      <c r="U699" s="3"/>
      <c r="V699" s="3"/>
      <c r="W699" s="3"/>
      <c r="X699" s="3"/>
      <c r="Y699" s="3"/>
      <c r="Z699" s="3"/>
      <c r="AA699" s="3"/>
    </row>
    <row r="700" spans="1:27" ht="36.75" customHeight="1" thickBot="1" x14ac:dyDescent="0.4">
      <c r="A700" s="120" t="str">
        <f>'Matriz Nº2 Análisis'!A700</f>
        <v>77. 7</v>
      </c>
      <c r="B700" s="132" t="str">
        <f>IF(A700&lt;1,'Matriz Nº1 Identificación'!F700,'Matriz Nº2 Análisis'!B700)</f>
        <v/>
      </c>
      <c r="C700" s="132" t="str">
        <f>IFERROR(IF(A700&lt;1,'Matriz Nº1 Identificación'!B700,'Matriz Nº2 Análisis'!E700)," ")</f>
        <v/>
      </c>
      <c r="D700" s="132" t="str">
        <f>IF(A700&lt;1,'Matriz Nº1 Identificación'!B700,'Matriz Nº2 Análisis'!I700)</f>
        <v/>
      </c>
      <c r="E700" s="149"/>
      <c r="F700" s="150"/>
      <c r="G700" s="150"/>
      <c r="H700" s="150"/>
      <c r="I700" s="184" t="str">
        <f>IFERROR(VLOOKUP(D700,'Tabla 12'!$B$4:$E$6,3,FALSE)," ")</f>
        <v xml:space="preserve"> </v>
      </c>
      <c r="J700" s="185" t="str">
        <f>IFERROR(VLOOKUP(I700,'Tabla 12'!$D$4:$E$6,2,FALSE)," ")</f>
        <v xml:space="preserve"> </v>
      </c>
      <c r="K700" s="3"/>
      <c r="N700" s="3"/>
      <c r="O700" s="3"/>
      <c r="P700" s="3"/>
      <c r="Q700" s="2"/>
      <c r="R700" s="3"/>
      <c r="S700" s="3"/>
      <c r="T700" s="3"/>
      <c r="U700" s="3"/>
      <c r="V700" s="3"/>
      <c r="W700" s="3"/>
      <c r="X700" s="3"/>
      <c r="Y700" s="3"/>
      <c r="Z700" s="3"/>
      <c r="AA700" s="3"/>
    </row>
    <row r="701" spans="1:27" ht="39.9" customHeight="1" thickBot="1" x14ac:dyDescent="0.4">
      <c r="A701" s="181" t="str">
        <f>'Matriz Nº1 Identificación'!A701</f>
        <v xml:space="preserve">Objetivo Estratégico: </v>
      </c>
      <c r="B701" s="477">
        <f>+'Matriz Nº1 Identificación'!B701:H701</f>
        <v>0</v>
      </c>
      <c r="C701" s="478"/>
      <c r="D701" s="478"/>
      <c r="E701" s="478"/>
      <c r="F701" s="478"/>
      <c r="G701" s="478"/>
      <c r="H701" s="478"/>
      <c r="I701" s="478"/>
      <c r="J701" s="478"/>
    </row>
    <row r="702" spans="1:27" ht="39.9" customHeight="1" x14ac:dyDescent="0.35">
      <c r="A702" s="182" t="str">
        <f>'Matriz Nº1 Identificación'!A702</f>
        <v>Objetivo táctico</v>
      </c>
      <c r="B702" s="297" t="str">
        <f>+'Matriz Nº1 Identificación'!B702:H702</f>
        <v xml:space="preserve">78. </v>
      </c>
      <c r="C702" s="298"/>
      <c r="D702" s="298"/>
      <c r="E702" s="298"/>
      <c r="F702" s="299"/>
      <c r="G702" s="299"/>
      <c r="H702" s="299"/>
      <c r="I702" s="299"/>
      <c r="J702" s="300"/>
      <c r="L702" s="3"/>
      <c r="M702" s="3"/>
    </row>
    <row r="703" spans="1:27" ht="36.75" customHeight="1" x14ac:dyDescent="0.35">
      <c r="A703" s="120" t="str">
        <f>'Matriz Nº2 Análisis'!A703</f>
        <v>78. 1</v>
      </c>
      <c r="B703" s="132" t="str">
        <f>IF(A703&lt;1,'Matriz Nº1 Identificación'!F703,'Matriz Nº2 Análisis'!B703)</f>
        <v/>
      </c>
      <c r="C703" s="132" t="str">
        <f>IFERROR(IF(A703&lt;1,'Matriz Nº1 Identificación'!B703,'Matriz Nº2 Análisis'!E703)," ")</f>
        <v/>
      </c>
      <c r="D703" s="132" t="str">
        <f>IF(A703&lt;1,'Matriz Nº1 Identificación'!B703,'Matriz Nº2 Análisis'!I703)</f>
        <v/>
      </c>
      <c r="E703" s="149"/>
      <c r="F703" s="150"/>
      <c r="G703" s="150"/>
      <c r="H703" s="150"/>
      <c r="I703" s="184" t="str">
        <f>IFERROR(VLOOKUP(D703,'Tabla 12'!$B$4:$E$6,3,FALSE)," ")</f>
        <v xml:space="preserve"> </v>
      </c>
      <c r="J703" s="185" t="str">
        <f>IFERROR(VLOOKUP(I703,'Tabla 12'!$D$4:$E$6,2,FALSE)," ")</f>
        <v xml:space="preserve"> </v>
      </c>
      <c r="K703" s="3"/>
      <c r="L703" s="3"/>
      <c r="M703" s="3"/>
      <c r="N703" s="3"/>
      <c r="O703" s="3"/>
      <c r="P703" s="3"/>
      <c r="Q703" s="2"/>
      <c r="R703" s="3"/>
      <c r="S703" s="3"/>
      <c r="T703" s="3"/>
      <c r="U703" s="3"/>
      <c r="V703" s="3"/>
      <c r="W703" s="3"/>
      <c r="X703" s="3"/>
      <c r="Y703" s="3"/>
      <c r="Z703" s="3"/>
      <c r="AA703" s="3"/>
    </row>
    <row r="704" spans="1:27" ht="36.75" customHeight="1" x14ac:dyDescent="0.35">
      <c r="A704" s="120" t="str">
        <f>'Matriz Nº2 Análisis'!A704</f>
        <v>78. 2</v>
      </c>
      <c r="B704" s="132" t="str">
        <f>IF(A704&lt;1,'Matriz Nº1 Identificación'!F704,'Matriz Nº2 Análisis'!B704)</f>
        <v/>
      </c>
      <c r="C704" s="132" t="str">
        <f>IFERROR(IF(A704&lt;1,'Matriz Nº1 Identificación'!B704,'Matriz Nº2 Análisis'!E704)," ")</f>
        <v/>
      </c>
      <c r="D704" s="132" t="str">
        <f>IF(A704&lt;1,'Matriz Nº1 Identificación'!B704,'Matriz Nº2 Análisis'!I704)</f>
        <v/>
      </c>
      <c r="E704" s="149"/>
      <c r="F704" s="150"/>
      <c r="G704" s="150"/>
      <c r="H704" s="150"/>
      <c r="I704" s="184" t="str">
        <f>IFERROR(VLOOKUP(D704,'Tabla 12'!$B$4:$E$6,3,FALSE)," ")</f>
        <v xml:space="preserve"> </v>
      </c>
      <c r="J704" s="185" t="str">
        <f>IFERROR(VLOOKUP(I704,'Tabla 12'!$D$4:$E$6,2,FALSE)," ")</f>
        <v xml:space="preserve"> </v>
      </c>
      <c r="K704" s="3"/>
      <c r="L704" s="3"/>
      <c r="M704" s="3"/>
      <c r="N704" s="3"/>
      <c r="O704" s="3"/>
      <c r="P704" s="3"/>
      <c r="Q704" s="2"/>
      <c r="R704" s="3"/>
      <c r="S704" s="3"/>
      <c r="T704" s="3"/>
      <c r="U704" s="3"/>
      <c r="V704" s="3"/>
      <c r="W704" s="3"/>
      <c r="X704" s="3"/>
      <c r="Y704" s="3"/>
      <c r="Z704" s="3"/>
      <c r="AA704" s="3"/>
    </row>
    <row r="705" spans="1:27" ht="36.75" customHeight="1" x14ac:dyDescent="0.35">
      <c r="A705" s="120" t="str">
        <f>'Matriz Nº2 Análisis'!A705</f>
        <v>78. 3</v>
      </c>
      <c r="B705" s="132" t="str">
        <f>IF(A705&lt;1,'Matriz Nº1 Identificación'!F705,'Matriz Nº2 Análisis'!B705)</f>
        <v/>
      </c>
      <c r="C705" s="132" t="str">
        <f>IFERROR(IF(A705&lt;1,'Matriz Nº1 Identificación'!B705,'Matriz Nº2 Análisis'!E705)," ")</f>
        <v/>
      </c>
      <c r="D705" s="132" t="str">
        <f>IF(A705&lt;1,'Matriz Nº1 Identificación'!B705,'Matriz Nº2 Análisis'!I705)</f>
        <v/>
      </c>
      <c r="E705" s="149"/>
      <c r="F705" s="150"/>
      <c r="G705" s="150"/>
      <c r="H705" s="150"/>
      <c r="I705" s="184" t="str">
        <f>IFERROR(VLOOKUP(D705,'Tabla 12'!$B$4:$E$6,3,FALSE)," ")</f>
        <v xml:space="preserve"> </v>
      </c>
      <c r="J705" s="185" t="str">
        <f>IFERROR(VLOOKUP(I705,'Tabla 12'!$D$4:$E$6,2,FALSE)," ")</f>
        <v xml:space="preserve"> </v>
      </c>
      <c r="K705" s="3"/>
      <c r="L705" s="3"/>
      <c r="M705" s="3"/>
      <c r="N705" s="3"/>
      <c r="O705" s="3"/>
      <c r="P705" s="3"/>
      <c r="Q705" s="2"/>
      <c r="R705" s="3"/>
      <c r="S705" s="3"/>
      <c r="T705" s="3"/>
      <c r="U705" s="3"/>
      <c r="V705" s="3"/>
      <c r="W705" s="3"/>
      <c r="X705" s="3"/>
      <c r="Y705" s="3"/>
      <c r="Z705" s="3"/>
      <c r="AA705" s="3"/>
    </row>
    <row r="706" spans="1:27" ht="36.75" customHeight="1" x14ac:dyDescent="0.35">
      <c r="A706" s="120" t="str">
        <f>'Matriz Nº2 Análisis'!A706</f>
        <v>78. 4</v>
      </c>
      <c r="B706" s="132" t="str">
        <f>IF(A706&lt;1,'Matriz Nº1 Identificación'!F706,'Matriz Nº2 Análisis'!B706)</f>
        <v/>
      </c>
      <c r="C706" s="132" t="str">
        <f>IFERROR(IF(A706&lt;1,'Matriz Nº1 Identificación'!B706,'Matriz Nº2 Análisis'!E706)," ")</f>
        <v/>
      </c>
      <c r="D706" s="132" t="str">
        <f>IF(A706&lt;1,'Matriz Nº1 Identificación'!B706,'Matriz Nº2 Análisis'!I706)</f>
        <v/>
      </c>
      <c r="E706" s="149"/>
      <c r="F706" s="150"/>
      <c r="G706" s="150"/>
      <c r="H706" s="150"/>
      <c r="I706" s="184" t="str">
        <f>IFERROR(VLOOKUP(D706,'Tabla 12'!$B$4:$E$6,3,FALSE)," ")</f>
        <v xml:space="preserve"> </v>
      </c>
      <c r="J706" s="185" t="str">
        <f>IFERROR(VLOOKUP(I706,'Tabla 12'!$D$4:$E$6,2,FALSE)," ")</f>
        <v xml:space="preserve"> </v>
      </c>
      <c r="K706" s="3"/>
      <c r="L706" s="3"/>
      <c r="M706" s="3"/>
      <c r="N706" s="3"/>
      <c r="O706" s="3"/>
      <c r="P706" s="3"/>
      <c r="Q706" s="2"/>
      <c r="R706" s="3"/>
      <c r="S706" s="3"/>
      <c r="T706" s="3"/>
      <c r="U706" s="3"/>
      <c r="V706" s="3"/>
      <c r="W706" s="3"/>
      <c r="X706" s="3"/>
      <c r="Y706" s="3"/>
      <c r="Z706" s="3"/>
      <c r="AA706" s="3"/>
    </row>
    <row r="707" spans="1:27" ht="36.75" customHeight="1" x14ac:dyDescent="0.35">
      <c r="A707" s="120" t="str">
        <f>'Matriz Nº2 Análisis'!A707</f>
        <v>78. 5</v>
      </c>
      <c r="B707" s="132" t="str">
        <f>IF(A707&lt;1,'Matriz Nº1 Identificación'!F707,'Matriz Nº2 Análisis'!B707)</f>
        <v/>
      </c>
      <c r="C707" s="132" t="str">
        <f>IFERROR(IF(A707&lt;1,'Matriz Nº1 Identificación'!B707,'Matriz Nº2 Análisis'!E707)," ")</f>
        <v/>
      </c>
      <c r="D707" s="132" t="str">
        <f>IF(A707&lt;1,'Matriz Nº1 Identificación'!B707,'Matriz Nº2 Análisis'!I707)</f>
        <v/>
      </c>
      <c r="E707" s="149"/>
      <c r="F707" s="150"/>
      <c r="G707" s="150"/>
      <c r="H707" s="150"/>
      <c r="I707" s="184" t="str">
        <f>IFERROR(VLOOKUP(D707,'Tabla 12'!$B$4:$E$6,3,FALSE)," ")</f>
        <v xml:space="preserve"> </v>
      </c>
      <c r="J707" s="185" t="str">
        <f>IFERROR(VLOOKUP(I707,'Tabla 12'!$D$4:$E$6,2,FALSE)," ")</f>
        <v xml:space="preserve"> </v>
      </c>
      <c r="K707" s="3"/>
      <c r="L707" s="3"/>
      <c r="M707" s="3"/>
      <c r="N707" s="3"/>
      <c r="O707" s="3"/>
      <c r="P707" s="3"/>
      <c r="Q707" s="2"/>
      <c r="R707" s="3"/>
      <c r="S707" s="3"/>
      <c r="T707" s="3"/>
      <c r="U707" s="3"/>
      <c r="V707" s="3"/>
      <c r="W707" s="3"/>
      <c r="X707" s="3"/>
      <c r="Y707" s="3"/>
      <c r="Z707" s="3"/>
      <c r="AA707" s="3"/>
    </row>
    <row r="708" spans="1:27" ht="36.75" customHeight="1" x14ac:dyDescent="0.35">
      <c r="A708" s="120" t="str">
        <f>'Matriz Nº2 Análisis'!A708</f>
        <v>78. 6</v>
      </c>
      <c r="B708" s="132" t="str">
        <f>IF(A708&lt;1,'Matriz Nº1 Identificación'!F708,'Matriz Nº2 Análisis'!B708)</f>
        <v/>
      </c>
      <c r="C708" s="132" t="str">
        <f>IFERROR(IF(A708&lt;1,'Matriz Nº1 Identificación'!B708,'Matriz Nº2 Análisis'!E708)," ")</f>
        <v/>
      </c>
      <c r="D708" s="132" t="str">
        <f>IF(A708&lt;1,'Matriz Nº1 Identificación'!B708,'Matriz Nº2 Análisis'!I708)</f>
        <v/>
      </c>
      <c r="E708" s="149"/>
      <c r="F708" s="150"/>
      <c r="G708" s="150"/>
      <c r="H708" s="150"/>
      <c r="I708" s="184" t="str">
        <f>IFERROR(VLOOKUP(D708,'Tabla 12'!$B$4:$E$6,3,FALSE)," ")</f>
        <v xml:space="preserve"> </v>
      </c>
      <c r="J708" s="185" t="str">
        <f>IFERROR(VLOOKUP(I708,'Tabla 12'!$D$4:$E$6,2,FALSE)," ")</f>
        <v xml:space="preserve"> </v>
      </c>
      <c r="K708" s="3"/>
      <c r="L708" s="3"/>
      <c r="M708" s="3"/>
      <c r="N708" s="3"/>
      <c r="O708" s="3"/>
      <c r="P708" s="3"/>
      <c r="Q708" s="2"/>
      <c r="R708" s="3"/>
      <c r="S708" s="3"/>
      <c r="T708" s="3"/>
      <c r="U708" s="3"/>
      <c r="V708" s="3"/>
      <c r="W708" s="3"/>
      <c r="X708" s="3"/>
      <c r="Y708" s="3"/>
      <c r="Z708" s="3"/>
      <c r="AA708" s="3"/>
    </row>
    <row r="709" spans="1:27" ht="36.75" customHeight="1" thickBot="1" x14ac:dyDescent="0.4">
      <c r="A709" s="120" t="str">
        <f>'Matriz Nº2 Análisis'!A709</f>
        <v>78. 7</v>
      </c>
      <c r="B709" s="132" t="str">
        <f>IF(A709&lt;1,'Matriz Nº1 Identificación'!F709,'Matriz Nº2 Análisis'!B709)</f>
        <v/>
      </c>
      <c r="C709" s="132" t="str">
        <f>IFERROR(IF(A709&lt;1,'Matriz Nº1 Identificación'!B709,'Matriz Nº2 Análisis'!E709)," ")</f>
        <v/>
      </c>
      <c r="D709" s="132" t="str">
        <f>IF(A709&lt;1,'Matriz Nº1 Identificación'!B709,'Matriz Nº2 Análisis'!I709)</f>
        <v/>
      </c>
      <c r="E709" s="149"/>
      <c r="F709" s="150"/>
      <c r="G709" s="150"/>
      <c r="H709" s="150"/>
      <c r="I709" s="184" t="str">
        <f>IFERROR(VLOOKUP(D709,'Tabla 12'!$B$4:$E$6,3,FALSE)," ")</f>
        <v xml:space="preserve"> </v>
      </c>
      <c r="J709" s="185" t="str">
        <f>IFERROR(VLOOKUP(I709,'Tabla 12'!$D$4:$E$6,2,FALSE)," ")</f>
        <v xml:space="preserve"> </v>
      </c>
      <c r="K709" s="3"/>
      <c r="N709" s="3"/>
      <c r="O709" s="3"/>
      <c r="P709" s="3"/>
      <c r="Q709" s="2"/>
      <c r="R709" s="3"/>
      <c r="S709" s="3"/>
      <c r="T709" s="3"/>
      <c r="U709" s="3"/>
      <c r="V709" s="3"/>
      <c r="W709" s="3"/>
      <c r="X709" s="3"/>
      <c r="Y709" s="3"/>
      <c r="Z709" s="3"/>
      <c r="AA709" s="3"/>
    </row>
    <row r="710" spans="1:27" ht="39.9" customHeight="1" thickBot="1" x14ac:dyDescent="0.4">
      <c r="A710" s="181" t="str">
        <f>'Matriz Nº1 Identificación'!A710</f>
        <v xml:space="preserve">Objetivo Estratégico: </v>
      </c>
      <c r="B710" s="477">
        <f>+'Matriz Nº1 Identificación'!B710:H710</f>
        <v>0</v>
      </c>
      <c r="C710" s="478"/>
      <c r="D710" s="478"/>
      <c r="E710" s="478"/>
      <c r="F710" s="478"/>
      <c r="G710" s="478"/>
      <c r="H710" s="478"/>
      <c r="I710" s="478"/>
      <c r="J710" s="478"/>
    </row>
    <row r="711" spans="1:27" ht="39.9" customHeight="1" x14ac:dyDescent="0.35">
      <c r="A711" s="182" t="str">
        <f>'Matriz Nº1 Identificación'!A711</f>
        <v>Objetivo táctico</v>
      </c>
      <c r="B711" s="297" t="str">
        <f>+'Matriz Nº1 Identificación'!B711:H711</f>
        <v xml:space="preserve">79. </v>
      </c>
      <c r="C711" s="298"/>
      <c r="D711" s="298"/>
      <c r="E711" s="298"/>
      <c r="F711" s="299"/>
      <c r="G711" s="299"/>
      <c r="H711" s="299"/>
      <c r="I711" s="299"/>
      <c r="J711" s="300"/>
      <c r="L711" s="3"/>
      <c r="M711" s="3"/>
    </row>
    <row r="712" spans="1:27" ht="36.75" customHeight="1" x14ac:dyDescent="0.35">
      <c r="A712" s="120" t="str">
        <f>'Matriz Nº2 Análisis'!A712</f>
        <v>79. 1</v>
      </c>
      <c r="B712" s="132" t="str">
        <f>IF(A712&lt;1,'Matriz Nº1 Identificación'!F712,'Matriz Nº2 Análisis'!B712)</f>
        <v/>
      </c>
      <c r="C712" s="132" t="str">
        <f>IFERROR(IF(A712&lt;1,'Matriz Nº1 Identificación'!B712,'Matriz Nº2 Análisis'!E712)," ")</f>
        <v/>
      </c>
      <c r="D712" s="132" t="str">
        <f>IF(A712&lt;1,'Matriz Nº1 Identificación'!B712,'Matriz Nº2 Análisis'!I712)</f>
        <v/>
      </c>
      <c r="E712" s="149"/>
      <c r="F712" s="150"/>
      <c r="G712" s="150"/>
      <c r="H712" s="150"/>
      <c r="I712" s="184" t="str">
        <f>IFERROR(VLOOKUP(D712,'Tabla 12'!$B$4:$E$6,3,FALSE)," ")</f>
        <v xml:space="preserve"> </v>
      </c>
      <c r="J712" s="185" t="str">
        <f>IFERROR(VLOOKUP(I712,'Tabla 12'!$D$4:$E$6,2,FALSE)," ")</f>
        <v xml:space="preserve"> </v>
      </c>
      <c r="K712" s="3"/>
      <c r="L712" s="3"/>
      <c r="M712" s="3"/>
      <c r="N712" s="3"/>
      <c r="O712" s="3"/>
      <c r="P712" s="3"/>
      <c r="Q712" s="2"/>
      <c r="R712" s="3"/>
      <c r="S712" s="3"/>
      <c r="T712" s="3"/>
      <c r="U712" s="3"/>
      <c r="V712" s="3"/>
      <c r="W712" s="3"/>
      <c r="X712" s="3"/>
      <c r="Y712" s="3"/>
      <c r="Z712" s="3"/>
      <c r="AA712" s="3"/>
    </row>
    <row r="713" spans="1:27" ht="36.75" customHeight="1" x14ac:dyDescent="0.35">
      <c r="A713" s="120" t="str">
        <f>'Matriz Nº2 Análisis'!A713</f>
        <v>79. 2</v>
      </c>
      <c r="B713" s="132" t="str">
        <f>IF(A713&lt;1,'Matriz Nº1 Identificación'!F713,'Matriz Nº2 Análisis'!B713)</f>
        <v/>
      </c>
      <c r="C713" s="132" t="str">
        <f>IFERROR(IF(A713&lt;1,'Matriz Nº1 Identificación'!B713,'Matriz Nº2 Análisis'!E713)," ")</f>
        <v/>
      </c>
      <c r="D713" s="132" t="str">
        <f>IF(A713&lt;1,'Matriz Nº1 Identificación'!B713,'Matriz Nº2 Análisis'!I713)</f>
        <v/>
      </c>
      <c r="E713" s="149"/>
      <c r="F713" s="150"/>
      <c r="G713" s="150"/>
      <c r="H713" s="150"/>
      <c r="I713" s="184" t="str">
        <f>IFERROR(VLOOKUP(D713,'Tabla 12'!$B$4:$E$6,3,FALSE)," ")</f>
        <v xml:space="preserve"> </v>
      </c>
      <c r="J713" s="185" t="str">
        <f>IFERROR(VLOOKUP(I713,'Tabla 12'!$D$4:$E$6,2,FALSE)," ")</f>
        <v xml:space="preserve"> </v>
      </c>
      <c r="K713" s="3"/>
      <c r="L713" s="3"/>
      <c r="M713" s="3"/>
      <c r="N713" s="3"/>
      <c r="O713" s="3"/>
      <c r="P713" s="3"/>
      <c r="Q713" s="2"/>
      <c r="R713" s="3"/>
      <c r="S713" s="3"/>
      <c r="T713" s="3"/>
      <c r="U713" s="3"/>
      <c r="V713" s="3"/>
      <c r="W713" s="3"/>
      <c r="X713" s="3"/>
      <c r="Y713" s="3"/>
      <c r="Z713" s="3"/>
      <c r="AA713" s="3"/>
    </row>
    <row r="714" spans="1:27" ht="36.75" customHeight="1" x14ac:dyDescent="0.35">
      <c r="A714" s="120" t="str">
        <f>'Matriz Nº2 Análisis'!A714</f>
        <v>79. 3</v>
      </c>
      <c r="B714" s="132" t="str">
        <f>IF(A714&lt;1,'Matriz Nº1 Identificación'!F714,'Matriz Nº2 Análisis'!B714)</f>
        <v/>
      </c>
      <c r="C714" s="132" t="str">
        <f>IFERROR(IF(A714&lt;1,'Matriz Nº1 Identificación'!B714,'Matriz Nº2 Análisis'!E714)," ")</f>
        <v/>
      </c>
      <c r="D714" s="132" t="str">
        <f>IF(A714&lt;1,'Matriz Nº1 Identificación'!B714,'Matriz Nº2 Análisis'!I714)</f>
        <v/>
      </c>
      <c r="E714" s="149"/>
      <c r="F714" s="150"/>
      <c r="G714" s="150"/>
      <c r="H714" s="150"/>
      <c r="I714" s="184" t="str">
        <f>IFERROR(VLOOKUP(D714,'Tabla 12'!$B$4:$E$6,3,FALSE)," ")</f>
        <v xml:space="preserve"> </v>
      </c>
      <c r="J714" s="185" t="str">
        <f>IFERROR(VLOOKUP(I714,'Tabla 12'!$D$4:$E$6,2,FALSE)," ")</f>
        <v xml:space="preserve"> </v>
      </c>
      <c r="K714" s="3"/>
      <c r="L714" s="3"/>
      <c r="M714" s="3"/>
      <c r="N714" s="3"/>
      <c r="O714" s="3"/>
      <c r="P714" s="3"/>
      <c r="Q714" s="2"/>
      <c r="R714" s="3"/>
      <c r="S714" s="3"/>
      <c r="T714" s="3"/>
      <c r="U714" s="3"/>
      <c r="V714" s="3"/>
      <c r="W714" s="3"/>
      <c r="X714" s="3"/>
      <c r="Y714" s="3"/>
      <c r="Z714" s="3"/>
      <c r="AA714" s="3"/>
    </row>
    <row r="715" spans="1:27" ht="36.75" customHeight="1" x14ac:dyDescent="0.35">
      <c r="A715" s="120" t="str">
        <f>'Matriz Nº2 Análisis'!A715</f>
        <v>79. 4</v>
      </c>
      <c r="B715" s="132" t="str">
        <f>IF(A715&lt;1,'Matriz Nº1 Identificación'!F715,'Matriz Nº2 Análisis'!B715)</f>
        <v/>
      </c>
      <c r="C715" s="132" t="str">
        <f>IFERROR(IF(A715&lt;1,'Matriz Nº1 Identificación'!B715,'Matriz Nº2 Análisis'!E715)," ")</f>
        <v/>
      </c>
      <c r="D715" s="132" t="str">
        <f>IF(A715&lt;1,'Matriz Nº1 Identificación'!B715,'Matriz Nº2 Análisis'!I715)</f>
        <v/>
      </c>
      <c r="E715" s="149"/>
      <c r="F715" s="150"/>
      <c r="G715" s="150"/>
      <c r="H715" s="150"/>
      <c r="I715" s="184" t="str">
        <f>IFERROR(VLOOKUP(D715,'Tabla 12'!$B$4:$E$6,3,FALSE)," ")</f>
        <v xml:space="preserve"> </v>
      </c>
      <c r="J715" s="185" t="str">
        <f>IFERROR(VLOOKUP(I715,'Tabla 12'!$D$4:$E$6,2,FALSE)," ")</f>
        <v xml:space="preserve"> </v>
      </c>
      <c r="K715" s="3"/>
      <c r="L715" s="3"/>
      <c r="M715" s="3"/>
      <c r="N715" s="3"/>
      <c r="O715" s="3"/>
      <c r="P715" s="3"/>
      <c r="Q715" s="2"/>
      <c r="R715" s="3"/>
      <c r="S715" s="3"/>
      <c r="T715" s="3"/>
      <c r="U715" s="3"/>
      <c r="V715" s="3"/>
      <c r="W715" s="3"/>
      <c r="X715" s="3"/>
      <c r="Y715" s="3"/>
      <c r="Z715" s="3"/>
      <c r="AA715" s="3"/>
    </row>
    <row r="716" spans="1:27" ht="36.75" customHeight="1" x14ac:dyDescent="0.35">
      <c r="A716" s="120" t="str">
        <f>'Matriz Nº2 Análisis'!A716</f>
        <v>79. 5</v>
      </c>
      <c r="B716" s="132" t="str">
        <f>IF(A716&lt;1,'Matriz Nº1 Identificación'!F716,'Matriz Nº2 Análisis'!B716)</f>
        <v/>
      </c>
      <c r="C716" s="132" t="str">
        <f>IFERROR(IF(A716&lt;1,'Matriz Nº1 Identificación'!B716,'Matriz Nº2 Análisis'!E716)," ")</f>
        <v/>
      </c>
      <c r="D716" s="132" t="str">
        <f>IF(A716&lt;1,'Matriz Nº1 Identificación'!B716,'Matriz Nº2 Análisis'!I716)</f>
        <v/>
      </c>
      <c r="E716" s="149"/>
      <c r="F716" s="150"/>
      <c r="G716" s="150"/>
      <c r="H716" s="150"/>
      <c r="I716" s="184" t="str">
        <f>IFERROR(VLOOKUP(D716,'Tabla 12'!$B$4:$E$6,3,FALSE)," ")</f>
        <v xml:space="preserve"> </v>
      </c>
      <c r="J716" s="185" t="str">
        <f>IFERROR(VLOOKUP(I716,'Tabla 12'!$D$4:$E$6,2,FALSE)," ")</f>
        <v xml:space="preserve"> </v>
      </c>
      <c r="K716" s="3"/>
      <c r="L716" s="3"/>
      <c r="M716" s="3"/>
      <c r="N716" s="3"/>
      <c r="O716" s="3"/>
      <c r="P716" s="3"/>
      <c r="Q716" s="2"/>
      <c r="R716" s="3"/>
      <c r="S716" s="3"/>
      <c r="T716" s="3"/>
      <c r="U716" s="3"/>
      <c r="V716" s="3"/>
      <c r="W716" s="3"/>
      <c r="X716" s="3"/>
      <c r="Y716" s="3"/>
      <c r="Z716" s="3"/>
      <c r="AA716" s="3"/>
    </row>
    <row r="717" spans="1:27" ht="36.75" customHeight="1" x14ac:dyDescent="0.35">
      <c r="A717" s="120" t="str">
        <f>'Matriz Nº2 Análisis'!A717</f>
        <v>79. 6</v>
      </c>
      <c r="B717" s="132" t="str">
        <f>IF(A717&lt;1,'Matriz Nº1 Identificación'!F717,'Matriz Nº2 Análisis'!B717)</f>
        <v/>
      </c>
      <c r="C717" s="132" t="str">
        <f>IFERROR(IF(A717&lt;1,'Matriz Nº1 Identificación'!B717,'Matriz Nº2 Análisis'!E717)," ")</f>
        <v/>
      </c>
      <c r="D717" s="132" t="str">
        <f>IF(A717&lt;1,'Matriz Nº1 Identificación'!B717,'Matriz Nº2 Análisis'!I717)</f>
        <v/>
      </c>
      <c r="E717" s="149"/>
      <c r="F717" s="150"/>
      <c r="G717" s="150"/>
      <c r="H717" s="150"/>
      <c r="I717" s="184" t="str">
        <f>IFERROR(VLOOKUP(D717,'Tabla 12'!$B$4:$E$6,3,FALSE)," ")</f>
        <v xml:space="preserve"> </v>
      </c>
      <c r="J717" s="185" t="str">
        <f>IFERROR(VLOOKUP(I717,'Tabla 12'!$D$4:$E$6,2,FALSE)," ")</f>
        <v xml:space="preserve"> </v>
      </c>
      <c r="K717" s="3"/>
      <c r="L717" s="3"/>
      <c r="M717" s="3"/>
      <c r="N717" s="3"/>
      <c r="O717" s="3"/>
      <c r="P717" s="3"/>
      <c r="Q717" s="2"/>
      <c r="R717" s="3"/>
      <c r="S717" s="3"/>
      <c r="T717" s="3"/>
      <c r="U717" s="3"/>
      <c r="V717" s="3"/>
      <c r="W717" s="3"/>
      <c r="X717" s="3"/>
      <c r="Y717" s="3"/>
      <c r="Z717" s="3"/>
      <c r="AA717" s="3"/>
    </row>
    <row r="718" spans="1:27" ht="36.75" customHeight="1" thickBot="1" x14ac:dyDescent="0.4">
      <c r="A718" s="120" t="str">
        <f>'Matriz Nº2 Análisis'!A718</f>
        <v>79. 7</v>
      </c>
      <c r="B718" s="132" t="str">
        <f>IF(A718&lt;1,'Matriz Nº1 Identificación'!F718,'Matriz Nº2 Análisis'!B718)</f>
        <v/>
      </c>
      <c r="C718" s="132" t="str">
        <f>IFERROR(IF(A718&lt;1,'Matriz Nº1 Identificación'!B718,'Matriz Nº2 Análisis'!E718)," ")</f>
        <v/>
      </c>
      <c r="D718" s="132" t="str">
        <f>IF(A718&lt;1,'Matriz Nº1 Identificación'!B718,'Matriz Nº2 Análisis'!I718)</f>
        <v/>
      </c>
      <c r="E718" s="149"/>
      <c r="F718" s="150"/>
      <c r="G718" s="150"/>
      <c r="H718" s="150"/>
      <c r="I718" s="184" t="str">
        <f>IFERROR(VLOOKUP(D718,'Tabla 12'!$B$4:$E$6,3,FALSE)," ")</f>
        <v xml:space="preserve"> </v>
      </c>
      <c r="J718" s="185" t="str">
        <f>IFERROR(VLOOKUP(I718,'Tabla 12'!$D$4:$E$6,2,FALSE)," ")</f>
        <v xml:space="preserve"> </v>
      </c>
      <c r="K718" s="3"/>
      <c r="N718" s="3"/>
      <c r="O718" s="3"/>
      <c r="P718" s="3"/>
      <c r="Q718" s="2"/>
      <c r="R718" s="3"/>
      <c r="S718" s="3"/>
      <c r="T718" s="3"/>
      <c r="U718" s="3"/>
      <c r="V718" s="3"/>
      <c r="W718" s="3"/>
      <c r="X718" s="3"/>
      <c r="Y718" s="3"/>
      <c r="Z718" s="3"/>
      <c r="AA718" s="3"/>
    </row>
    <row r="719" spans="1:27" ht="39.9" customHeight="1" thickBot="1" x14ac:dyDescent="0.4">
      <c r="A719" s="181" t="str">
        <f>'Matriz Nº1 Identificación'!A719</f>
        <v xml:space="preserve">Objetivo Estratégico: </v>
      </c>
      <c r="B719" s="477">
        <f>+'Matriz Nº1 Identificación'!B719:H719</f>
        <v>0</v>
      </c>
      <c r="C719" s="478"/>
      <c r="D719" s="478"/>
      <c r="E719" s="478"/>
      <c r="F719" s="478"/>
      <c r="G719" s="478"/>
      <c r="H719" s="478"/>
      <c r="I719" s="478"/>
      <c r="J719" s="478"/>
    </row>
    <row r="720" spans="1:27" ht="39.9" customHeight="1" x14ac:dyDescent="0.35">
      <c r="A720" s="182" t="str">
        <f>'Matriz Nº1 Identificación'!A720</f>
        <v>Objetivo táctico</v>
      </c>
      <c r="B720" s="297" t="str">
        <f>+'Matriz Nº1 Identificación'!B720:H720</f>
        <v xml:space="preserve">80. </v>
      </c>
      <c r="C720" s="298"/>
      <c r="D720" s="298"/>
      <c r="E720" s="298"/>
      <c r="F720" s="299"/>
      <c r="G720" s="299"/>
      <c r="H720" s="299"/>
      <c r="I720" s="299"/>
      <c r="J720" s="300"/>
      <c r="L720" s="3"/>
      <c r="M720" s="3"/>
    </row>
    <row r="721" spans="1:27" ht="36.75" customHeight="1" x14ac:dyDescent="0.35">
      <c r="A721" s="120" t="str">
        <f>'Matriz Nº2 Análisis'!A721</f>
        <v>80. 1</v>
      </c>
      <c r="B721" s="132" t="str">
        <f>IF(A721&lt;1,'Matriz Nº1 Identificación'!F721,'Matriz Nº2 Análisis'!B721)</f>
        <v/>
      </c>
      <c r="C721" s="132" t="str">
        <f>IFERROR(IF(A721&lt;1,'Matriz Nº1 Identificación'!B721,'Matriz Nº2 Análisis'!E721)," ")</f>
        <v/>
      </c>
      <c r="D721" s="132" t="str">
        <f>IF(A721&lt;1,'Matriz Nº1 Identificación'!B721,'Matriz Nº2 Análisis'!I721)</f>
        <v/>
      </c>
      <c r="E721" s="149"/>
      <c r="F721" s="150"/>
      <c r="G721" s="150"/>
      <c r="H721" s="150"/>
      <c r="I721" s="184" t="str">
        <f>IFERROR(VLOOKUP(D721,'Tabla 12'!$B$4:$E$6,3,FALSE)," ")</f>
        <v xml:space="preserve"> </v>
      </c>
      <c r="J721" s="185" t="str">
        <f>IFERROR(VLOOKUP(I721,'Tabla 12'!$D$4:$E$6,2,FALSE)," ")</f>
        <v xml:space="preserve"> </v>
      </c>
      <c r="K721" s="3"/>
      <c r="L721" s="3"/>
      <c r="M721" s="3"/>
      <c r="N721" s="3"/>
      <c r="O721" s="3"/>
      <c r="P721" s="3"/>
      <c r="Q721" s="2"/>
      <c r="R721" s="3"/>
      <c r="S721" s="3"/>
      <c r="T721" s="3"/>
      <c r="U721" s="3"/>
      <c r="V721" s="3"/>
      <c r="W721" s="3"/>
      <c r="X721" s="3"/>
      <c r="Y721" s="3"/>
      <c r="Z721" s="3"/>
      <c r="AA721" s="3"/>
    </row>
    <row r="722" spans="1:27" ht="36.75" customHeight="1" x14ac:dyDescent="0.35">
      <c r="A722" s="120" t="str">
        <f>'Matriz Nº2 Análisis'!A722</f>
        <v>80. 2</v>
      </c>
      <c r="B722" s="132" t="str">
        <f>IF(A722&lt;1,'Matriz Nº1 Identificación'!F722,'Matriz Nº2 Análisis'!B722)</f>
        <v/>
      </c>
      <c r="C722" s="132" t="str">
        <f>IFERROR(IF(A722&lt;1,'Matriz Nº1 Identificación'!B722,'Matriz Nº2 Análisis'!E722)," ")</f>
        <v/>
      </c>
      <c r="D722" s="132" t="str">
        <f>IF(A722&lt;1,'Matriz Nº1 Identificación'!B722,'Matriz Nº2 Análisis'!I722)</f>
        <v/>
      </c>
      <c r="E722" s="149"/>
      <c r="F722" s="150"/>
      <c r="G722" s="150"/>
      <c r="H722" s="150"/>
      <c r="I722" s="184" t="str">
        <f>IFERROR(VLOOKUP(D722,'Tabla 12'!$B$4:$E$6,3,FALSE)," ")</f>
        <v xml:space="preserve"> </v>
      </c>
      <c r="J722" s="185" t="str">
        <f>IFERROR(VLOOKUP(I722,'Tabla 12'!$D$4:$E$6,2,FALSE)," ")</f>
        <v xml:space="preserve"> </v>
      </c>
      <c r="K722" s="3"/>
      <c r="L722" s="3"/>
      <c r="M722" s="3"/>
      <c r="N722" s="3"/>
      <c r="O722" s="3"/>
      <c r="P722" s="3"/>
      <c r="Q722" s="2"/>
      <c r="R722" s="3"/>
      <c r="S722" s="3"/>
      <c r="T722" s="3"/>
      <c r="U722" s="3"/>
      <c r="V722" s="3"/>
      <c r="W722" s="3"/>
      <c r="X722" s="3"/>
      <c r="Y722" s="3"/>
      <c r="Z722" s="3"/>
      <c r="AA722" s="3"/>
    </row>
    <row r="723" spans="1:27" ht="36.75" customHeight="1" x14ac:dyDescent="0.35">
      <c r="A723" s="120" t="str">
        <f>'Matriz Nº2 Análisis'!A723</f>
        <v>80. 3</v>
      </c>
      <c r="B723" s="132" t="str">
        <f>IF(A723&lt;1,'Matriz Nº1 Identificación'!F723,'Matriz Nº2 Análisis'!B723)</f>
        <v/>
      </c>
      <c r="C723" s="132" t="str">
        <f>IFERROR(IF(A723&lt;1,'Matriz Nº1 Identificación'!B723,'Matriz Nº2 Análisis'!E723)," ")</f>
        <v/>
      </c>
      <c r="D723" s="132" t="str">
        <f>IF(A723&lt;1,'Matriz Nº1 Identificación'!B723,'Matriz Nº2 Análisis'!I723)</f>
        <v/>
      </c>
      <c r="E723" s="149"/>
      <c r="F723" s="150"/>
      <c r="G723" s="150"/>
      <c r="H723" s="150"/>
      <c r="I723" s="184" t="str">
        <f>IFERROR(VLOOKUP(D723,'Tabla 12'!$B$4:$E$6,3,FALSE)," ")</f>
        <v xml:space="preserve"> </v>
      </c>
      <c r="J723" s="185" t="str">
        <f>IFERROR(VLOOKUP(I723,'Tabla 12'!$D$4:$E$6,2,FALSE)," ")</f>
        <v xml:space="preserve"> </v>
      </c>
      <c r="K723" s="3"/>
      <c r="L723" s="3"/>
      <c r="M723" s="3"/>
      <c r="N723" s="3"/>
      <c r="O723" s="3"/>
      <c r="P723" s="3"/>
      <c r="Q723" s="2"/>
      <c r="R723" s="3"/>
      <c r="S723" s="3"/>
      <c r="T723" s="3"/>
      <c r="U723" s="3"/>
      <c r="V723" s="3"/>
      <c r="W723" s="3"/>
      <c r="X723" s="3"/>
      <c r="Y723" s="3"/>
      <c r="Z723" s="3"/>
      <c r="AA723" s="3"/>
    </row>
    <row r="724" spans="1:27" ht="36.75" customHeight="1" x14ac:dyDescent="0.35">
      <c r="A724" s="120" t="str">
        <f>'Matriz Nº2 Análisis'!A724</f>
        <v>80. 4</v>
      </c>
      <c r="B724" s="132" t="str">
        <f>IF(A724&lt;1,'Matriz Nº1 Identificación'!F724,'Matriz Nº2 Análisis'!B724)</f>
        <v/>
      </c>
      <c r="C724" s="132" t="str">
        <f>IFERROR(IF(A724&lt;1,'Matriz Nº1 Identificación'!B724,'Matriz Nº2 Análisis'!E724)," ")</f>
        <v/>
      </c>
      <c r="D724" s="132" t="str">
        <f>IF(A724&lt;1,'Matriz Nº1 Identificación'!B724,'Matriz Nº2 Análisis'!I724)</f>
        <v/>
      </c>
      <c r="E724" s="149"/>
      <c r="F724" s="150"/>
      <c r="G724" s="150"/>
      <c r="H724" s="150"/>
      <c r="I724" s="184" t="str">
        <f>IFERROR(VLOOKUP(D724,'Tabla 12'!$B$4:$E$6,3,FALSE)," ")</f>
        <v xml:space="preserve"> </v>
      </c>
      <c r="J724" s="185" t="str">
        <f>IFERROR(VLOOKUP(I724,'Tabla 12'!$D$4:$E$6,2,FALSE)," ")</f>
        <v xml:space="preserve"> </v>
      </c>
      <c r="K724" s="3"/>
      <c r="L724" s="3"/>
      <c r="M724" s="3"/>
      <c r="N724" s="3"/>
      <c r="O724" s="3"/>
      <c r="P724" s="3"/>
      <c r="Q724" s="2"/>
      <c r="R724" s="3"/>
      <c r="S724" s="3"/>
      <c r="T724" s="3"/>
      <c r="U724" s="3"/>
      <c r="V724" s="3"/>
      <c r="W724" s="3"/>
      <c r="X724" s="3"/>
      <c r="Y724" s="3"/>
      <c r="Z724" s="3"/>
      <c r="AA724" s="3"/>
    </row>
    <row r="725" spans="1:27" ht="36.75" customHeight="1" x14ac:dyDescent="0.35">
      <c r="A725" s="120" t="str">
        <f>'Matriz Nº2 Análisis'!A725</f>
        <v>80. 5</v>
      </c>
      <c r="B725" s="132" t="str">
        <f>IF(A725&lt;1,'Matriz Nº1 Identificación'!F725,'Matriz Nº2 Análisis'!B725)</f>
        <v/>
      </c>
      <c r="C725" s="132" t="str">
        <f>IFERROR(IF(A725&lt;1,'Matriz Nº1 Identificación'!B725,'Matriz Nº2 Análisis'!E725)," ")</f>
        <v/>
      </c>
      <c r="D725" s="132" t="str">
        <f>IF(A725&lt;1,'Matriz Nº1 Identificación'!B725,'Matriz Nº2 Análisis'!I725)</f>
        <v/>
      </c>
      <c r="E725" s="149"/>
      <c r="F725" s="150"/>
      <c r="G725" s="150"/>
      <c r="H725" s="150"/>
      <c r="I725" s="184" t="str">
        <f>IFERROR(VLOOKUP(D725,'Tabla 12'!$B$4:$E$6,3,FALSE)," ")</f>
        <v xml:space="preserve"> </v>
      </c>
      <c r="J725" s="185" t="str">
        <f>IFERROR(VLOOKUP(I725,'Tabla 12'!$D$4:$E$6,2,FALSE)," ")</f>
        <v xml:space="preserve"> </v>
      </c>
      <c r="K725" s="3"/>
      <c r="L725" s="3"/>
      <c r="M725" s="3"/>
      <c r="N725" s="3"/>
      <c r="O725" s="3"/>
      <c r="P725" s="3"/>
      <c r="Q725" s="2"/>
      <c r="R725" s="3"/>
      <c r="S725" s="3"/>
      <c r="T725" s="3"/>
      <c r="U725" s="3"/>
      <c r="V725" s="3"/>
      <c r="W725" s="3"/>
      <c r="X725" s="3"/>
      <c r="Y725" s="3"/>
      <c r="Z725" s="3"/>
      <c r="AA725" s="3"/>
    </row>
    <row r="726" spans="1:27" ht="36.75" customHeight="1" x14ac:dyDescent="0.35">
      <c r="A726" s="120" t="str">
        <f>'Matriz Nº2 Análisis'!A726</f>
        <v>80. 6</v>
      </c>
      <c r="B726" s="132" t="str">
        <f>IF(A726&lt;1,'Matriz Nº1 Identificación'!F726,'Matriz Nº2 Análisis'!B726)</f>
        <v/>
      </c>
      <c r="C726" s="132" t="str">
        <f>IFERROR(IF(A726&lt;1,'Matriz Nº1 Identificación'!B726,'Matriz Nº2 Análisis'!E726)," ")</f>
        <v/>
      </c>
      <c r="D726" s="132" t="str">
        <f>IF(A726&lt;1,'Matriz Nº1 Identificación'!B726,'Matriz Nº2 Análisis'!I726)</f>
        <v/>
      </c>
      <c r="E726" s="149"/>
      <c r="F726" s="150"/>
      <c r="G726" s="150"/>
      <c r="H726" s="150"/>
      <c r="I726" s="184" t="str">
        <f>IFERROR(VLOOKUP(D726,'Tabla 12'!$B$4:$E$6,3,FALSE)," ")</f>
        <v xml:space="preserve"> </v>
      </c>
      <c r="J726" s="185" t="str">
        <f>IFERROR(VLOOKUP(I726,'Tabla 12'!$D$4:$E$6,2,FALSE)," ")</f>
        <v xml:space="preserve"> </v>
      </c>
      <c r="K726" s="3"/>
      <c r="L726" s="3"/>
      <c r="M726" s="3"/>
      <c r="N726" s="3"/>
      <c r="O726" s="3"/>
      <c r="P726" s="3"/>
      <c r="Q726" s="2"/>
      <c r="R726" s="3"/>
      <c r="S726" s="3"/>
      <c r="T726" s="3"/>
      <c r="U726" s="3"/>
      <c r="V726" s="3"/>
      <c r="W726" s="3"/>
      <c r="X726" s="3"/>
      <c r="Y726" s="3"/>
      <c r="Z726" s="3"/>
      <c r="AA726" s="3"/>
    </row>
    <row r="727" spans="1:27" ht="36.75" customHeight="1" thickBot="1" x14ac:dyDescent="0.4">
      <c r="A727" s="120" t="str">
        <f>'Matriz Nº2 Análisis'!A727</f>
        <v>80. 7</v>
      </c>
      <c r="B727" s="132" t="str">
        <f>IF(A727&lt;1,'Matriz Nº1 Identificación'!F727,'Matriz Nº2 Análisis'!B727)</f>
        <v/>
      </c>
      <c r="C727" s="132" t="str">
        <f>IFERROR(IF(A727&lt;1,'Matriz Nº1 Identificación'!B727,'Matriz Nº2 Análisis'!E727)," ")</f>
        <v/>
      </c>
      <c r="D727" s="132" t="str">
        <f>IF(A727&lt;1,'Matriz Nº1 Identificación'!B727,'Matriz Nº2 Análisis'!I727)</f>
        <v/>
      </c>
      <c r="E727" s="149"/>
      <c r="F727" s="150"/>
      <c r="G727" s="150"/>
      <c r="H727" s="150"/>
      <c r="I727" s="184" t="str">
        <f>IFERROR(VLOOKUP(D727,'Tabla 12'!$B$4:$E$6,3,FALSE)," ")</f>
        <v xml:space="preserve"> </v>
      </c>
      <c r="J727" s="185" t="str">
        <f>IFERROR(VLOOKUP(I727,'Tabla 12'!$D$4:$E$6,2,FALSE)," ")</f>
        <v xml:space="preserve"> </v>
      </c>
      <c r="K727" s="3"/>
      <c r="N727" s="3"/>
      <c r="O727" s="3"/>
      <c r="P727" s="3"/>
      <c r="Q727" s="2"/>
      <c r="R727" s="3"/>
      <c r="S727" s="3"/>
      <c r="T727" s="3"/>
      <c r="U727" s="3"/>
      <c r="V727" s="3"/>
      <c r="W727" s="3"/>
      <c r="X727" s="3"/>
      <c r="Y727" s="3"/>
      <c r="Z727" s="3"/>
      <c r="AA727" s="3"/>
    </row>
    <row r="728" spans="1:27" ht="39.9" customHeight="1" thickBot="1" x14ac:dyDescent="0.4">
      <c r="A728" s="181" t="str">
        <f>'Matriz Nº1 Identificación'!A728</f>
        <v xml:space="preserve">Objetivo Estratégico: </v>
      </c>
      <c r="B728" s="477">
        <f>+'Matriz Nº1 Identificación'!B728:H728</f>
        <v>0</v>
      </c>
      <c r="C728" s="478"/>
      <c r="D728" s="478"/>
      <c r="E728" s="478"/>
      <c r="F728" s="478"/>
      <c r="G728" s="478"/>
      <c r="H728" s="478"/>
      <c r="I728" s="478"/>
      <c r="J728" s="478"/>
    </row>
    <row r="729" spans="1:27" ht="39.9" customHeight="1" x14ac:dyDescent="0.35">
      <c r="A729" s="182" t="str">
        <f>'Matriz Nº1 Identificación'!A729</f>
        <v>Objetivo táctico</v>
      </c>
      <c r="B729" s="297" t="str">
        <f>+'Matriz Nº1 Identificación'!B729:H729</f>
        <v xml:space="preserve">81. </v>
      </c>
      <c r="C729" s="298"/>
      <c r="D729" s="298"/>
      <c r="E729" s="298"/>
      <c r="F729" s="299"/>
      <c r="G729" s="299"/>
      <c r="H729" s="299"/>
      <c r="I729" s="299"/>
      <c r="J729" s="300"/>
      <c r="L729" s="3"/>
      <c r="M729" s="3"/>
    </row>
    <row r="730" spans="1:27" ht="36.75" customHeight="1" x14ac:dyDescent="0.35">
      <c r="A730" s="120" t="str">
        <f>'Matriz Nº2 Análisis'!A730</f>
        <v>81. 1</v>
      </c>
      <c r="B730" s="132" t="str">
        <f>IF(A730&lt;1,'Matriz Nº1 Identificación'!F730,'Matriz Nº2 Análisis'!B730)</f>
        <v/>
      </c>
      <c r="C730" s="132" t="str">
        <f>IFERROR(IF(A730&lt;1,'Matriz Nº1 Identificación'!B730,'Matriz Nº2 Análisis'!E730)," ")</f>
        <v/>
      </c>
      <c r="D730" s="132" t="str">
        <f>IF(A730&lt;1,'Matriz Nº1 Identificación'!B730,'Matriz Nº2 Análisis'!I730)</f>
        <v/>
      </c>
      <c r="E730" s="149"/>
      <c r="F730" s="150"/>
      <c r="G730" s="150"/>
      <c r="H730" s="150"/>
      <c r="I730" s="184" t="str">
        <f>IFERROR(VLOOKUP(D730,'Tabla 12'!$B$4:$E$6,3,FALSE)," ")</f>
        <v xml:space="preserve"> </v>
      </c>
      <c r="J730" s="185" t="str">
        <f>IFERROR(VLOOKUP(I730,'Tabla 12'!$D$4:$E$6,2,FALSE)," ")</f>
        <v xml:space="preserve"> </v>
      </c>
      <c r="K730" s="3"/>
      <c r="L730" s="3"/>
      <c r="M730" s="3"/>
      <c r="N730" s="3"/>
      <c r="O730" s="3"/>
      <c r="P730" s="3"/>
      <c r="Q730" s="2"/>
      <c r="R730" s="3"/>
      <c r="S730" s="3"/>
      <c r="T730" s="3"/>
      <c r="U730" s="3"/>
      <c r="V730" s="3"/>
      <c r="W730" s="3"/>
      <c r="X730" s="3"/>
      <c r="Y730" s="3"/>
      <c r="Z730" s="3"/>
      <c r="AA730" s="3"/>
    </row>
    <row r="731" spans="1:27" ht="36.75" customHeight="1" x14ac:dyDescent="0.35">
      <c r="A731" s="120" t="str">
        <f>'Matriz Nº2 Análisis'!A731</f>
        <v>81. 2</v>
      </c>
      <c r="B731" s="132" t="str">
        <f>IF(A731&lt;1,'Matriz Nº1 Identificación'!F731,'Matriz Nº2 Análisis'!B731)</f>
        <v/>
      </c>
      <c r="C731" s="132" t="str">
        <f>IFERROR(IF(A731&lt;1,'Matriz Nº1 Identificación'!B731,'Matriz Nº2 Análisis'!E731)," ")</f>
        <v/>
      </c>
      <c r="D731" s="132" t="str">
        <f>IF(A731&lt;1,'Matriz Nº1 Identificación'!B731,'Matriz Nº2 Análisis'!I731)</f>
        <v/>
      </c>
      <c r="E731" s="149"/>
      <c r="F731" s="150"/>
      <c r="G731" s="150"/>
      <c r="H731" s="150"/>
      <c r="I731" s="184" t="str">
        <f>IFERROR(VLOOKUP(D731,'Tabla 12'!$B$4:$E$6,3,FALSE)," ")</f>
        <v xml:space="preserve"> </v>
      </c>
      <c r="J731" s="185" t="str">
        <f>IFERROR(VLOOKUP(I731,'Tabla 12'!$D$4:$E$6,2,FALSE)," ")</f>
        <v xml:space="preserve"> </v>
      </c>
      <c r="K731" s="3"/>
      <c r="L731" s="3"/>
      <c r="M731" s="3"/>
      <c r="N731" s="3"/>
      <c r="O731" s="3"/>
      <c r="P731" s="3"/>
      <c r="Q731" s="2"/>
      <c r="R731" s="3"/>
      <c r="S731" s="3"/>
      <c r="T731" s="3"/>
      <c r="U731" s="3"/>
      <c r="V731" s="3"/>
      <c r="W731" s="3"/>
      <c r="X731" s="3"/>
      <c r="Y731" s="3"/>
      <c r="Z731" s="3"/>
      <c r="AA731" s="3"/>
    </row>
    <row r="732" spans="1:27" ht="36.75" customHeight="1" x14ac:dyDescent="0.35">
      <c r="A732" s="120" t="str">
        <f>'Matriz Nº2 Análisis'!A732</f>
        <v>81. 3</v>
      </c>
      <c r="B732" s="132" t="str">
        <f>IF(A732&lt;1,'Matriz Nº1 Identificación'!F732,'Matriz Nº2 Análisis'!B732)</f>
        <v/>
      </c>
      <c r="C732" s="132" t="str">
        <f>IFERROR(IF(A732&lt;1,'Matriz Nº1 Identificación'!B732,'Matriz Nº2 Análisis'!E732)," ")</f>
        <v/>
      </c>
      <c r="D732" s="132" t="str">
        <f>IF(A732&lt;1,'Matriz Nº1 Identificación'!B732,'Matriz Nº2 Análisis'!I732)</f>
        <v/>
      </c>
      <c r="E732" s="149"/>
      <c r="F732" s="150"/>
      <c r="G732" s="150"/>
      <c r="H732" s="150"/>
      <c r="I732" s="184" t="str">
        <f>IFERROR(VLOOKUP(D732,'Tabla 12'!$B$4:$E$6,3,FALSE)," ")</f>
        <v xml:space="preserve"> </v>
      </c>
      <c r="J732" s="185" t="str">
        <f>IFERROR(VLOOKUP(I732,'Tabla 12'!$D$4:$E$6,2,FALSE)," ")</f>
        <v xml:space="preserve"> </v>
      </c>
      <c r="K732" s="3"/>
      <c r="L732" s="3"/>
      <c r="M732" s="3"/>
      <c r="N732" s="3"/>
      <c r="O732" s="3"/>
      <c r="P732" s="3"/>
      <c r="Q732" s="2"/>
      <c r="R732" s="3"/>
      <c r="S732" s="3"/>
      <c r="T732" s="3"/>
      <c r="U732" s="3"/>
      <c r="V732" s="3"/>
      <c r="W732" s="3"/>
      <c r="X732" s="3"/>
      <c r="Y732" s="3"/>
      <c r="Z732" s="3"/>
      <c r="AA732" s="3"/>
    </row>
    <row r="733" spans="1:27" ht="36.75" customHeight="1" x14ac:dyDescent="0.35">
      <c r="A733" s="120" t="str">
        <f>'Matriz Nº2 Análisis'!A733</f>
        <v>81. 4</v>
      </c>
      <c r="B733" s="132" t="str">
        <f>IF(A733&lt;1,'Matriz Nº1 Identificación'!F733,'Matriz Nº2 Análisis'!B733)</f>
        <v/>
      </c>
      <c r="C733" s="132" t="str">
        <f>IFERROR(IF(A733&lt;1,'Matriz Nº1 Identificación'!B733,'Matriz Nº2 Análisis'!E733)," ")</f>
        <v/>
      </c>
      <c r="D733" s="132" t="str">
        <f>IF(A733&lt;1,'Matriz Nº1 Identificación'!B733,'Matriz Nº2 Análisis'!I733)</f>
        <v/>
      </c>
      <c r="E733" s="149"/>
      <c r="F733" s="150"/>
      <c r="G733" s="150"/>
      <c r="H733" s="150"/>
      <c r="I733" s="184" t="str">
        <f>IFERROR(VLOOKUP(D733,'Tabla 12'!$B$4:$E$6,3,FALSE)," ")</f>
        <v xml:space="preserve"> </v>
      </c>
      <c r="J733" s="185" t="str">
        <f>IFERROR(VLOOKUP(I733,'Tabla 12'!$D$4:$E$6,2,FALSE)," ")</f>
        <v xml:space="preserve"> </v>
      </c>
      <c r="K733" s="3"/>
      <c r="L733" s="3"/>
      <c r="M733" s="3"/>
      <c r="N733" s="3"/>
      <c r="O733" s="3"/>
      <c r="P733" s="3"/>
      <c r="Q733" s="2"/>
      <c r="R733" s="3"/>
      <c r="S733" s="3"/>
      <c r="T733" s="3"/>
      <c r="U733" s="3"/>
      <c r="V733" s="3"/>
      <c r="W733" s="3"/>
      <c r="X733" s="3"/>
      <c r="Y733" s="3"/>
      <c r="Z733" s="3"/>
      <c r="AA733" s="3"/>
    </row>
    <row r="734" spans="1:27" ht="36.75" customHeight="1" x14ac:dyDescent="0.35">
      <c r="A734" s="120" t="str">
        <f>'Matriz Nº2 Análisis'!A734</f>
        <v>81. 5</v>
      </c>
      <c r="B734" s="132" t="str">
        <f>IF(A734&lt;1,'Matriz Nº1 Identificación'!F734,'Matriz Nº2 Análisis'!B734)</f>
        <v/>
      </c>
      <c r="C734" s="132" t="str">
        <f>IFERROR(IF(A734&lt;1,'Matriz Nº1 Identificación'!B734,'Matriz Nº2 Análisis'!E734)," ")</f>
        <v/>
      </c>
      <c r="D734" s="132" t="str">
        <f>IF(A734&lt;1,'Matriz Nº1 Identificación'!B734,'Matriz Nº2 Análisis'!I734)</f>
        <v/>
      </c>
      <c r="E734" s="149"/>
      <c r="F734" s="150"/>
      <c r="G734" s="150"/>
      <c r="H734" s="150"/>
      <c r="I734" s="184" t="str">
        <f>IFERROR(VLOOKUP(D734,'Tabla 12'!$B$4:$E$6,3,FALSE)," ")</f>
        <v xml:space="preserve"> </v>
      </c>
      <c r="J734" s="185" t="str">
        <f>IFERROR(VLOOKUP(I734,'Tabla 12'!$D$4:$E$6,2,FALSE)," ")</f>
        <v xml:space="preserve"> </v>
      </c>
      <c r="K734" s="3"/>
      <c r="L734" s="3"/>
      <c r="M734" s="3"/>
      <c r="N734" s="3"/>
      <c r="O734" s="3"/>
      <c r="P734" s="3"/>
      <c r="Q734" s="2"/>
      <c r="R734" s="3"/>
      <c r="S734" s="3"/>
      <c r="T734" s="3"/>
      <c r="U734" s="3"/>
      <c r="V734" s="3"/>
      <c r="W734" s="3"/>
      <c r="X734" s="3"/>
      <c r="Y734" s="3"/>
      <c r="Z734" s="3"/>
      <c r="AA734" s="3"/>
    </row>
    <row r="735" spans="1:27" ht="36.75" customHeight="1" x14ac:dyDescent="0.35">
      <c r="A735" s="120" t="str">
        <f>'Matriz Nº2 Análisis'!A735</f>
        <v>81. 6</v>
      </c>
      <c r="B735" s="132" t="str">
        <f>IF(A735&lt;1,'Matriz Nº1 Identificación'!F735,'Matriz Nº2 Análisis'!B735)</f>
        <v/>
      </c>
      <c r="C735" s="132" t="str">
        <f>IFERROR(IF(A735&lt;1,'Matriz Nº1 Identificación'!B735,'Matriz Nº2 Análisis'!E735)," ")</f>
        <v/>
      </c>
      <c r="D735" s="132" t="str">
        <f>IF(A735&lt;1,'Matriz Nº1 Identificación'!B735,'Matriz Nº2 Análisis'!I735)</f>
        <v/>
      </c>
      <c r="E735" s="149"/>
      <c r="F735" s="150"/>
      <c r="G735" s="150"/>
      <c r="H735" s="150"/>
      <c r="I735" s="184" t="str">
        <f>IFERROR(VLOOKUP(D735,'Tabla 12'!$B$4:$E$6,3,FALSE)," ")</f>
        <v xml:space="preserve"> </v>
      </c>
      <c r="J735" s="185" t="str">
        <f>IFERROR(VLOOKUP(I735,'Tabla 12'!$D$4:$E$6,2,FALSE)," ")</f>
        <v xml:space="preserve"> </v>
      </c>
      <c r="K735" s="3"/>
      <c r="L735" s="3"/>
      <c r="M735" s="3"/>
      <c r="N735" s="3"/>
      <c r="O735" s="3"/>
      <c r="P735" s="3"/>
      <c r="Q735" s="2"/>
      <c r="R735" s="3"/>
      <c r="S735" s="3"/>
      <c r="T735" s="3"/>
      <c r="U735" s="3"/>
      <c r="V735" s="3"/>
      <c r="W735" s="3"/>
      <c r="X735" s="3"/>
      <c r="Y735" s="3"/>
      <c r="Z735" s="3"/>
      <c r="AA735" s="3"/>
    </row>
    <row r="736" spans="1:27" ht="36.75" customHeight="1" thickBot="1" x14ac:dyDescent="0.4">
      <c r="A736" s="120" t="str">
        <f>'Matriz Nº2 Análisis'!A736</f>
        <v>81. 7</v>
      </c>
      <c r="B736" s="132" t="str">
        <f>IF(A736&lt;1,'Matriz Nº1 Identificación'!F736,'Matriz Nº2 Análisis'!B736)</f>
        <v/>
      </c>
      <c r="C736" s="132" t="str">
        <f>IFERROR(IF(A736&lt;1,'Matriz Nº1 Identificación'!B736,'Matriz Nº2 Análisis'!E736)," ")</f>
        <v/>
      </c>
      <c r="D736" s="132" t="str">
        <f>IF(A736&lt;1,'Matriz Nº1 Identificación'!B736,'Matriz Nº2 Análisis'!I736)</f>
        <v/>
      </c>
      <c r="E736" s="149"/>
      <c r="F736" s="150"/>
      <c r="G736" s="150"/>
      <c r="H736" s="150"/>
      <c r="I736" s="184" t="str">
        <f>IFERROR(VLOOKUP(D736,'Tabla 12'!$B$4:$E$6,3,FALSE)," ")</f>
        <v xml:space="preserve"> </v>
      </c>
      <c r="J736" s="185" t="str">
        <f>IFERROR(VLOOKUP(I736,'Tabla 12'!$D$4:$E$6,2,FALSE)," ")</f>
        <v xml:space="preserve"> </v>
      </c>
      <c r="K736" s="3"/>
      <c r="N736" s="3"/>
      <c r="O736" s="3"/>
      <c r="P736" s="3"/>
      <c r="Q736" s="2"/>
      <c r="R736" s="3"/>
      <c r="S736" s="3"/>
      <c r="T736" s="3"/>
      <c r="U736" s="3"/>
      <c r="V736" s="3"/>
      <c r="W736" s="3"/>
      <c r="X736" s="3"/>
      <c r="Y736" s="3"/>
      <c r="Z736" s="3"/>
      <c r="AA736" s="3"/>
    </row>
    <row r="737" spans="1:27" ht="39.9" customHeight="1" thickBot="1" x14ac:dyDescent="0.4">
      <c r="A737" s="181" t="str">
        <f>'Matriz Nº1 Identificación'!A737</f>
        <v xml:space="preserve">Objetivo Estratégico: </v>
      </c>
      <c r="B737" s="477">
        <f>+'Matriz Nº1 Identificación'!B737:H737</f>
        <v>0</v>
      </c>
      <c r="C737" s="478"/>
      <c r="D737" s="478"/>
      <c r="E737" s="478"/>
      <c r="F737" s="478"/>
      <c r="G737" s="478"/>
      <c r="H737" s="478"/>
      <c r="I737" s="478"/>
      <c r="J737" s="478"/>
    </row>
    <row r="738" spans="1:27" ht="39.9" customHeight="1" x14ac:dyDescent="0.35">
      <c r="A738" s="182" t="str">
        <f>'Matriz Nº1 Identificación'!A738</f>
        <v>Objetivo táctico</v>
      </c>
      <c r="B738" s="297" t="str">
        <f>+'Matriz Nº1 Identificación'!B738:H738</f>
        <v xml:space="preserve">82. </v>
      </c>
      <c r="C738" s="298"/>
      <c r="D738" s="298"/>
      <c r="E738" s="298"/>
      <c r="F738" s="299"/>
      <c r="G738" s="299"/>
      <c r="H738" s="299"/>
      <c r="I738" s="299"/>
      <c r="J738" s="300"/>
      <c r="L738" s="3"/>
      <c r="M738" s="3"/>
    </row>
    <row r="739" spans="1:27" ht="36.75" customHeight="1" x14ac:dyDescent="0.35">
      <c r="A739" s="120" t="str">
        <f>'Matriz Nº2 Análisis'!A739</f>
        <v>82. 1</v>
      </c>
      <c r="B739" s="132" t="str">
        <f>IF(A739&lt;1,'Matriz Nº1 Identificación'!F739,'Matriz Nº2 Análisis'!B739)</f>
        <v/>
      </c>
      <c r="C739" s="132" t="str">
        <f>IFERROR(IF(A739&lt;1,'Matriz Nº1 Identificación'!B739,'Matriz Nº2 Análisis'!E739)," ")</f>
        <v/>
      </c>
      <c r="D739" s="132" t="str">
        <f>IF(A739&lt;1,'Matriz Nº1 Identificación'!B739,'Matriz Nº2 Análisis'!I739)</f>
        <v/>
      </c>
      <c r="E739" s="149"/>
      <c r="F739" s="150"/>
      <c r="G739" s="150"/>
      <c r="H739" s="150"/>
      <c r="I739" s="184" t="str">
        <f>IFERROR(VLOOKUP(D739,'Tabla 12'!$B$4:$E$6,3,FALSE)," ")</f>
        <v xml:space="preserve"> </v>
      </c>
      <c r="J739" s="185" t="str">
        <f>IFERROR(VLOOKUP(I739,'Tabla 12'!$D$4:$E$6,2,FALSE)," ")</f>
        <v xml:space="preserve"> </v>
      </c>
      <c r="K739" s="3"/>
      <c r="L739" s="3"/>
      <c r="M739" s="3"/>
      <c r="N739" s="3"/>
      <c r="O739" s="3"/>
      <c r="P739" s="3"/>
      <c r="Q739" s="2"/>
      <c r="R739" s="3"/>
      <c r="S739" s="3"/>
      <c r="T739" s="3"/>
      <c r="U739" s="3"/>
      <c r="V739" s="3"/>
      <c r="W739" s="3"/>
      <c r="X739" s="3"/>
      <c r="Y739" s="3"/>
      <c r="Z739" s="3"/>
      <c r="AA739" s="3"/>
    </row>
    <row r="740" spans="1:27" ht="36.75" customHeight="1" x14ac:dyDescent="0.35">
      <c r="A740" s="120" t="str">
        <f>'Matriz Nº2 Análisis'!A740</f>
        <v>82. 2</v>
      </c>
      <c r="B740" s="132" t="str">
        <f>IF(A740&lt;1,'Matriz Nº1 Identificación'!F740,'Matriz Nº2 Análisis'!B740)</f>
        <v/>
      </c>
      <c r="C740" s="132" t="str">
        <f>IFERROR(IF(A740&lt;1,'Matriz Nº1 Identificación'!B740,'Matriz Nº2 Análisis'!E740)," ")</f>
        <v/>
      </c>
      <c r="D740" s="132" t="str">
        <f>IF(A740&lt;1,'Matriz Nº1 Identificación'!B740,'Matriz Nº2 Análisis'!I740)</f>
        <v/>
      </c>
      <c r="E740" s="149"/>
      <c r="F740" s="150"/>
      <c r="G740" s="150"/>
      <c r="H740" s="150"/>
      <c r="I740" s="184" t="str">
        <f>IFERROR(VLOOKUP(D740,'Tabla 12'!$B$4:$E$6,3,FALSE)," ")</f>
        <v xml:space="preserve"> </v>
      </c>
      <c r="J740" s="185" t="str">
        <f>IFERROR(VLOOKUP(I740,'Tabla 12'!$D$4:$E$6,2,FALSE)," ")</f>
        <v xml:space="preserve"> </v>
      </c>
      <c r="K740" s="3"/>
      <c r="L740" s="3"/>
      <c r="M740" s="3"/>
      <c r="N740" s="3"/>
      <c r="O740" s="3"/>
      <c r="P740" s="3"/>
      <c r="Q740" s="2"/>
      <c r="R740" s="3"/>
      <c r="S740" s="3"/>
      <c r="T740" s="3"/>
      <c r="U740" s="3"/>
      <c r="V740" s="3"/>
      <c r="W740" s="3"/>
      <c r="X740" s="3"/>
      <c r="Y740" s="3"/>
      <c r="Z740" s="3"/>
      <c r="AA740" s="3"/>
    </row>
    <row r="741" spans="1:27" ht="36.75" customHeight="1" x14ac:dyDescent="0.35">
      <c r="A741" s="120" t="str">
        <f>'Matriz Nº2 Análisis'!A741</f>
        <v>82. 3</v>
      </c>
      <c r="B741" s="132" t="str">
        <f>IF(A741&lt;1,'Matriz Nº1 Identificación'!F741,'Matriz Nº2 Análisis'!B741)</f>
        <v/>
      </c>
      <c r="C741" s="132" t="str">
        <f>IFERROR(IF(A741&lt;1,'Matriz Nº1 Identificación'!B741,'Matriz Nº2 Análisis'!E741)," ")</f>
        <v/>
      </c>
      <c r="D741" s="132" t="str">
        <f>IF(A741&lt;1,'Matriz Nº1 Identificación'!B741,'Matriz Nº2 Análisis'!I741)</f>
        <v/>
      </c>
      <c r="E741" s="149"/>
      <c r="F741" s="150"/>
      <c r="G741" s="150"/>
      <c r="H741" s="150"/>
      <c r="I741" s="184" t="str">
        <f>IFERROR(VLOOKUP(D741,'Tabla 12'!$B$4:$E$6,3,FALSE)," ")</f>
        <v xml:space="preserve"> </v>
      </c>
      <c r="J741" s="185" t="str">
        <f>IFERROR(VLOOKUP(I741,'Tabla 12'!$D$4:$E$6,2,FALSE)," ")</f>
        <v xml:space="preserve"> </v>
      </c>
      <c r="K741" s="3"/>
      <c r="L741" s="3"/>
      <c r="M741" s="3"/>
      <c r="N741" s="3"/>
      <c r="O741" s="3"/>
      <c r="P741" s="3"/>
      <c r="Q741" s="2"/>
      <c r="R741" s="3"/>
      <c r="S741" s="3"/>
      <c r="T741" s="3"/>
      <c r="U741" s="3"/>
      <c r="V741" s="3"/>
      <c r="W741" s="3"/>
      <c r="X741" s="3"/>
      <c r="Y741" s="3"/>
      <c r="Z741" s="3"/>
      <c r="AA741" s="3"/>
    </row>
    <row r="742" spans="1:27" ht="36.75" customHeight="1" x14ac:dyDescent="0.35">
      <c r="A742" s="120" t="str">
        <f>'Matriz Nº2 Análisis'!A742</f>
        <v>82. 4</v>
      </c>
      <c r="B742" s="132" t="str">
        <f>IF(A742&lt;1,'Matriz Nº1 Identificación'!F742,'Matriz Nº2 Análisis'!B742)</f>
        <v/>
      </c>
      <c r="C742" s="132" t="str">
        <f>IFERROR(IF(A742&lt;1,'Matriz Nº1 Identificación'!B742,'Matriz Nº2 Análisis'!E742)," ")</f>
        <v/>
      </c>
      <c r="D742" s="132" t="str">
        <f>IF(A742&lt;1,'Matriz Nº1 Identificación'!B742,'Matriz Nº2 Análisis'!I742)</f>
        <v/>
      </c>
      <c r="E742" s="149"/>
      <c r="F742" s="150"/>
      <c r="G742" s="150"/>
      <c r="H742" s="150"/>
      <c r="I742" s="184" t="str">
        <f>IFERROR(VLOOKUP(D742,'Tabla 12'!$B$4:$E$6,3,FALSE)," ")</f>
        <v xml:space="preserve"> </v>
      </c>
      <c r="J742" s="185" t="str">
        <f>IFERROR(VLOOKUP(I742,'Tabla 12'!$D$4:$E$6,2,FALSE)," ")</f>
        <v xml:space="preserve"> </v>
      </c>
      <c r="K742" s="3"/>
      <c r="L742" s="3"/>
      <c r="M742" s="3"/>
      <c r="N742" s="3"/>
      <c r="O742" s="3"/>
      <c r="P742" s="3"/>
      <c r="Q742" s="2"/>
      <c r="R742" s="3"/>
      <c r="S742" s="3"/>
      <c r="T742" s="3"/>
      <c r="U742" s="3"/>
      <c r="V742" s="3"/>
      <c r="W742" s="3"/>
      <c r="X742" s="3"/>
      <c r="Y742" s="3"/>
      <c r="Z742" s="3"/>
      <c r="AA742" s="3"/>
    </row>
    <row r="743" spans="1:27" ht="36.75" customHeight="1" x14ac:dyDescent="0.35">
      <c r="A743" s="120" t="str">
        <f>'Matriz Nº2 Análisis'!A743</f>
        <v>82. 5</v>
      </c>
      <c r="B743" s="132" t="str">
        <f>IF(A743&lt;1,'Matriz Nº1 Identificación'!F743,'Matriz Nº2 Análisis'!B743)</f>
        <v/>
      </c>
      <c r="C743" s="132" t="str">
        <f>IFERROR(IF(A743&lt;1,'Matriz Nº1 Identificación'!B743,'Matriz Nº2 Análisis'!E743)," ")</f>
        <v/>
      </c>
      <c r="D743" s="132" t="str">
        <f>IF(A743&lt;1,'Matriz Nº1 Identificación'!B743,'Matriz Nº2 Análisis'!I743)</f>
        <v/>
      </c>
      <c r="E743" s="149"/>
      <c r="F743" s="150"/>
      <c r="G743" s="150"/>
      <c r="H743" s="150"/>
      <c r="I743" s="184" t="str">
        <f>IFERROR(VLOOKUP(D743,'Tabla 12'!$B$4:$E$6,3,FALSE)," ")</f>
        <v xml:space="preserve"> </v>
      </c>
      <c r="J743" s="185" t="str">
        <f>IFERROR(VLOOKUP(I743,'Tabla 12'!$D$4:$E$6,2,FALSE)," ")</f>
        <v xml:space="preserve"> </v>
      </c>
      <c r="K743" s="3"/>
      <c r="L743" s="3"/>
      <c r="M743" s="3"/>
      <c r="N743" s="3"/>
      <c r="O743" s="3"/>
      <c r="P743" s="3"/>
      <c r="Q743" s="2"/>
      <c r="R743" s="3"/>
      <c r="S743" s="3"/>
      <c r="T743" s="3"/>
      <c r="U743" s="3"/>
      <c r="V743" s="3"/>
      <c r="W743" s="3"/>
      <c r="X743" s="3"/>
      <c r="Y743" s="3"/>
      <c r="Z743" s="3"/>
      <c r="AA743" s="3"/>
    </row>
    <row r="744" spans="1:27" ht="36.75" customHeight="1" x14ac:dyDescent="0.35">
      <c r="A744" s="120" t="str">
        <f>'Matriz Nº2 Análisis'!A744</f>
        <v>82. 6</v>
      </c>
      <c r="B744" s="132" t="str">
        <f>IF(A744&lt;1,'Matriz Nº1 Identificación'!F744,'Matriz Nº2 Análisis'!B744)</f>
        <v/>
      </c>
      <c r="C744" s="132" t="str">
        <f>IFERROR(IF(A744&lt;1,'Matriz Nº1 Identificación'!B744,'Matriz Nº2 Análisis'!E744)," ")</f>
        <v/>
      </c>
      <c r="D744" s="132" t="str">
        <f>IF(A744&lt;1,'Matriz Nº1 Identificación'!B744,'Matriz Nº2 Análisis'!I744)</f>
        <v/>
      </c>
      <c r="E744" s="149"/>
      <c r="F744" s="150"/>
      <c r="G744" s="150"/>
      <c r="H744" s="150"/>
      <c r="I744" s="184" t="str">
        <f>IFERROR(VLOOKUP(D744,'Tabla 12'!$B$4:$E$6,3,FALSE)," ")</f>
        <v xml:space="preserve"> </v>
      </c>
      <c r="J744" s="185" t="str">
        <f>IFERROR(VLOOKUP(I744,'Tabla 12'!$D$4:$E$6,2,FALSE)," ")</f>
        <v xml:space="preserve"> </v>
      </c>
      <c r="K744" s="3"/>
      <c r="L744" s="3"/>
      <c r="M744" s="3"/>
      <c r="N744" s="3"/>
      <c r="O744" s="3"/>
      <c r="P744" s="3"/>
      <c r="Q744" s="2"/>
      <c r="R744" s="3"/>
      <c r="S744" s="3"/>
      <c r="T744" s="3"/>
      <c r="U744" s="3"/>
      <c r="V744" s="3"/>
      <c r="W744" s="3"/>
      <c r="X744" s="3"/>
      <c r="Y744" s="3"/>
      <c r="Z744" s="3"/>
      <c r="AA744" s="3"/>
    </row>
    <row r="745" spans="1:27" ht="36.75" customHeight="1" thickBot="1" x14ac:dyDescent="0.4">
      <c r="A745" s="120" t="str">
        <f>'Matriz Nº2 Análisis'!A745</f>
        <v>82. 7</v>
      </c>
      <c r="B745" s="132" t="str">
        <f>IF(A745&lt;1,'Matriz Nº1 Identificación'!F745,'Matriz Nº2 Análisis'!B745)</f>
        <v/>
      </c>
      <c r="C745" s="132" t="str">
        <f>IFERROR(IF(A745&lt;1,'Matriz Nº1 Identificación'!B745,'Matriz Nº2 Análisis'!E745)," ")</f>
        <v/>
      </c>
      <c r="D745" s="132" t="str">
        <f>IF(A745&lt;1,'Matriz Nº1 Identificación'!B745,'Matriz Nº2 Análisis'!I745)</f>
        <v/>
      </c>
      <c r="E745" s="149"/>
      <c r="F745" s="150"/>
      <c r="G745" s="150"/>
      <c r="H745" s="150"/>
      <c r="I745" s="184" t="str">
        <f>IFERROR(VLOOKUP(D745,'Tabla 12'!$B$4:$E$6,3,FALSE)," ")</f>
        <v xml:space="preserve"> </v>
      </c>
      <c r="J745" s="185" t="str">
        <f>IFERROR(VLOOKUP(I745,'Tabla 12'!$D$4:$E$6,2,FALSE)," ")</f>
        <v xml:space="preserve"> </v>
      </c>
      <c r="K745" s="3"/>
      <c r="N745" s="3"/>
      <c r="O745" s="3"/>
      <c r="P745" s="3"/>
      <c r="Q745" s="2"/>
      <c r="R745" s="3"/>
      <c r="S745" s="3"/>
      <c r="T745" s="3"/>
      <c r="U745" s="3"/>
      <c r="V745" s="3"/>
      <c r="W745" s="3"/>
      <c r="X745" s="3"/>
      <c r="Y745" s="3"/>
      <c r="Z745" s="3"/>
      <c r="AA745" s="3"/>
    </row>
    <row r="746" spans="1:27" ht="39.9" customHeight="1" thickBot="1" x14ac:dyDescent="0.4">
      <c r="A746" s="181" t="str">
        <f>'Matriz Nº1 Identificación'!A746</f>
        <v xml:space="preserve">Objetivo Estratégico: </v>
      </c>
      <c r="B746" s="477">
        <f>+'Matriz Nº1 Identificación'!B746:H746</f>
        <v>0</v>
      </c>
      <c r="C746" s="478"/>
      <c r="D746" s="478"/>
      <c r="E746" s="478"/>
      <c r="F746" s="478"/>
      <c r="G746" s="478"/>
      <c r="H746" s="478"/>
      <c r="I746" s="478"/>
      <c r="J746" s="478"/>
    </row>
    <row r="747" spans="1:27" ht="39.9" customHeight="1" x14ac:dyDescent="0.35">
      <c r="A747" s="182" t="str">
        <f>'Matriz Nº1 Identificación'!A747</f>
        <v>Objetivo táctico</v>
      </c>
      <c r="B747" s="297" t="str">
        <f>+'Matriz Nº1 Identificación'!B747:H747</f>
        <v xml:space="preserve">83. </v>
      </c>
      <c r="C747" s="298"/>
      <c r="D747" s="298"/>
      <c r="E747" s="298"/>
      <c r="F747" s="299"/>
      <c r="G747" s="299"/>
      <c r="H747" s="299"/>
      <c r="I747" s="299"/>
      <c r="J747" s="300"/>
      <c r="L747" s="3"/>
      <c r="M747" s="3"/>
    </row>
    <row r="748" spans="1:27" ht="36.75" customHeight="1" x14ac:dyDescent="0.35">
      <c r="A748" s="120" t="str">
        <f>'Matriz Nº2 Análisis'!A748</f>
        <v>83. 1</v>
      </c>
      <c r="B748" s="132" t="str">
        <f>IF(A748&lt;1,'Matriz Nº1 Identificación'!F748,'Matriz Nº2 Análisis'!B748)</f>
        <v/>
      </c>
      <c r="C748" s="132" t="str">
        <f>IFERROR(IF(A748&lt;1,'Matriz Nº1 Identificación'!B748,'Matriz Nº2 Análisis'!E748)," ")</f>
        <v/>
      </c>
      <c r="D748" s="132" t="str">
        <f>IF(A748&lt;1,'Matriz Nº1 Identificación'!B748,'Matriz Nº2 Análisis'!I748)</f>
        <v/>
      </c>
      <c r="E748" s="149"/>
      <c r="F748" s="150"/>
      <c r="G748" s="150"/>
      <c r="H748" s="150"/>
      <c r="I748" s="184" t="str">
        <f>IFERROR(VLOOKUP(D748,'Tabla 12'!$B$4:$E$6,3,FALSE)," ")</f>
        <v xml:space="preserve"> </v>
      </c>
      <c r="J748" s="185" t="str">
        <f>IFERROR(VLOOKUP(I748,'Tabla 12'!$D$4:$E$6,2,FALSE)," ")</f>
        <v xml:space="preserve"> </v>
      </c>
      <c r="K748" s="3"/>
      <c r="L748" s="3"/>
      <c r="M748" s="3"/>
      <c r="N748" s="3"/>
      <c r="O748" s="3"/>
      <c r="P748" s="3"/>
      <c r="Q748" s="2"/>
      <c r="R748" s="3"/>
      <c r="S748" s="3"/>
      <c r="T748" s="3"/>
      <c r="U748" s="3"/>
      <c r="V748" s="3"/>
      <c r="W748" s="3"/>
      <c r="X748" s="3"/>
      <c r="Y748" s="3"/>
      <c r="Z748" s="3"/>
      <c r="AA748" s="3"/>
    </row>
    <row r="749" spans="1:27" ht="36.75" customHeight="1" x14ac:dyDescent="0.35">
      <c r="A749" s="120" t="str">
        <f>'Matriz Nº2 Análisis'!A749</f>
        <v>83. 2</v>
      </c>
      <c r="B749" s="132" t="str">
        <f>IF(A749&lt;1,'Matriz Nº1 Identificación'!F749,'Matriz Nº2 Análisis'!B749)</f>
        <v/>
      </c>
      <c r="C749" s="132" t="str">
        <f>IFERROR(IF(A749&lt;1,'Matriz Nº1 Identificación'!B749,'Matriz Nº2 Análisis'!E749)," ")</f>
        <v/>
      </c>
      <c r="D749" s="132" t="str">
        <f>IF(A749&lt;1,'Matriz Nº1 Identificación'!B749,'Matriz Nº2 Análisis'!I749)</f>
        <v/>
      </c>
      <c r="E749" s="149"/>
      <c r="F749" s="150"/>
      <c r="G749" s="150"/>
      <c r="H749" s="150"/>
      <c r="I749" s="184" t="str">
        <f>IFERROR(VLOOKUP(D749,'Tabla 12'!$B$4:$E$6,3,FALSE)," ")</f>
        <v xml:space="preserve"> </v>
      </c>
      <c r="J749" s="185" t="str">
        <f>IFERROR(VLOOKUP(I749,'Tabla 12'!$D$4:$E$6,2,FALSE)," ")</f>
        <v xml:space="preserve"> </v>
      </c>
      <c r="K749" s="3"/>
      <c r="L749" s="3"/>
      <c r="M749" s="3"/>
      <c r="N749" s="3"/>
      <c r="O749" s="3"/>
      <c r="P749" s="3"/>
      <c r="Q749" s="2"/>
      <c r="R749" s="3"/>
      <c r="S749" s="3"/>
      <c r="T749" s="3"/>
      <c r="U749" s="3"/>
      <c r="V749" s="3"/>
      <c r="W749" s="3"/>
      <c r="X749" s="3"/>
      <c r="Y749" s="3"/>
      <c r="Z749" s="3"/>
      <c r="AA749" s="3"/>
    </row>
    <row r="750" spans="1:27" ht="36.75" customHeight="1" x14ac:dyDescent="0.35">
      <c r="A750" s="120" t="str">
        <f>'Matriz Nº2 Análisis'!A750</f>
        <v>83. 3</v>
      </c>
      <c r="B750" s="132" t="str">
        <f>IF(A750&lt;1,'Matriz Nº1 Identificación'!F750,'Matriz Nº2 Análisis'!B750)</f>
        <v/>
      </c>
      <c r="C750" s="132" t="str">
        <f>IFERROR(IF(A750&lt;1,'Matriz Nº1 Identificación'!B750,'Matriz Nº2 Análisis'!E750)," ")</f>
        <v/>
      </c>
      <c r="D750" s="132" t="str">
        <f>IF(A750&lt;1,'Matriz Nº1 Identificación'!B750,'Matriz Nº2 Análisis'!I750)</f>
        <v/>
      </c>
      <c r="E750" s="149"/>
      <c r="F750" s="150"/>
      <c r="G750" s="150"/>
      <c r="H750" s="150"/>
      <c r="I750" s="184" t="str">
        <f>IFERROR(VLOOKUP(D750,'Tabla 12'!$B$4:$E$6,3,FALSE)," ")</f>
        <v xml:space="preserve"> </v>
      </c>
      <c r="J750" s="185" t="str">
        <f>IFERROR(VLOOKUP(I750,'Tabla 12'!$D$4:$E$6,2,FALSE)," ")</f>
        <v xml:space="preserve"> </v>
      </c>
      <c r="K750" s="3"/>
      <c r="L750" s="3"/>
      <c r="M750" s="3"/>
      <c r="N750" s="3"/>
      <c r="O750" s="3"/>
      <c r="P750" s="3"/>
      <c r="Q750" s="2"/>
      <c r="R750" s="3"/>
      <c r="S750" s="3"/>
      <c r="T750" s="3"/>
      <c r="U750" s="3"/>
      <c r="V750" s="3"/>
      <c r="W750" s="3"/>
      <c r="X750" s="3"/>
      <c r="Y750" s="3"/>
      <c r="Z750" s="3"/>
      <c r="AA750" s="3"/>
    </row>
    <row r="751" spans="1:27" ht="36.75" customHeight="1" x14ac:dyDescent="0.35">
      <c r="A751" s="120" t="str">
        <f>'Matriz Nº2 Análisis'!A751</f>
        <v>83. 4</v>
      </c>
      <c r="B751" s="132" t="str">
        <f>IF(A751&lt;1,'Matriz Nº1 Identificación'!F751,'Matriz Nº2 Análisis'!B751)</f>
        <v/>
      </c>
      <c r="C751" s="132" t="str">
        <f>IFERROR(IF(A751&lt;1,'Matriz Nº1 Identificación'!B751,'Matriz Nº2 Análisis'!E751)," ")</f>
        <v/>
      </c>
      <c r="D751" s="132" t="str">
        <f>IF(A751&lt;1,'Matriz Nº1 Identificación'!B751,'Matriz Nº2 Análisis'!I751)</f>
        <v/>
      </c>
      <c r="E751" s="149"/>
      <c r="F751" s="150"/>
      <c r="G751" s="150"/>
      <c r="H751" s="150"/>
      <c r="I751" s="184" t="str">
        <f>IFERROR(VLOOKUP(D751,'Tabla 12'!$B$4:$E$6,3,FALSE)," ")</f>
        <v xml:space="preserve"> </v>
      </c>
      <c r="J751" s="185" t="str">
        <f>IFERROR(VLOOKUP(I751,'Tabla 12'!$D$4:$E$6,2,FALSE)," ")</f>
        <v xml:space="preserve"> </v>
      </c>
      <c r="K751" s="3"/>
      <c r="L751" s="3"/>
      <c r="M751" s="3"/>
      <c r="N751" s="3"/>
      <c r="O751" s="3"/>
      <c r="P751" s="3"/>
      <c r="Q751" s="2"/>
      <c r="R751" s="3"/>
      <c r="S751" s="3"/>
      <c r="T751" s="3"/>
      <c r="U751" s="3"/>
      <c r="V751" s="3"/>
      <c r="W751" s="3"/>
      <c r="X751" s="3"/>
      <c r="Y751" s="3"/>
      <c r="Z751" s="3"/>
      <c r="AA751" s="3"/>
    </row>
    <row r="752" spans="1:27" ht="36.75" customHeight="1" x14ac:dyDescent="0.35">
      <c r="A752" s="120" t="str">
        <f>'Matriz Nº2 Análisis'!A752</f>
        <v>83. 5</v>
      </c>
      <c r="B752" s="132" t="str">
        <f>IF(A752&lt;1,'Matriz Nº1 Identificación'!F752,'Matriz Nº2 Análisis'!B752)</f>
        <v/>
      </c>
      <c r="C752" s="132" t="str">
        <f>IFERROR(IF(A752&lt;1,'Matriz Nº1 Identificación'!B752,'Matriz Nº2 Análisis'!E752)," ")</f>
        <v/>
      </c>
      <c r="D752" s="132" t="str">
        <f>IF(A752&lt;1,'Matriz Nº1 Identificación'!B752,'Matriz Nº2 Análisis'!I752)</f>
        <v/>
      </c>
      <c r="E752" s="149"/>
      <c r="F752" s="150"/>
      <c r="G752" s="150"/>
      <c r="H752" s="150"/>
      <c r="I752" s="184" t="str">
        <f>IFERROR(VLOOKUP(D752,'Tabla 12'!$B$4:$E$6,3,FALSE)," ")</f>
        <v xml:space="preserve"> </v>
      </c>
      <c r="J752" s="185" t="str">
        <f>IFERROR(VLOOKUP(I752,'Tabla 12'!$D$4:$E$6,2,FALSE)," ")</f>
        <v xml:space="preserve"> </v>
      </c>
      <c r="K752" s="3"/>
      <c r="L752" s="3"/>
      <c r="M752" s="3"/>
      <c r="N752" s="3"/>
      <c r="O752" s="3"/>
      <c r="P752" s="3"/>
      <c r="Q752" s="2"/>
      <c r="R752" s="3"/>
      <c r="S752" s="3"/>
      <c r="T752" s="3"/>
      <c r="U752" s="3"/>
      <c r="V752" s="3"/>
      <c r="W752" s="3"/>
      <c r="X752" s="3"/>
      <c r="Y752" s="3"/>
      <c r="Z752" s="3"/>
      <c r="AA752" s="3"/>
    </row>
    <row r="753" spans="1:27" ht="36.75" customHeight="1" x14ac:dyDescent="0.35">
      <c r="A753" s="120" t="str">
        <f>'Matriz Nº2 Análisis'!A753</f>
        <v>83. 6</v>
      </c>
      <c r="B753" s="132" t="str">
        <f>IF(A753&lt;1,'Matriz Nº1 Identificación'!F753,'Matriz Nº2 Análisis'!B753)</f>
        <v/>
      </c>
      <c r="C753" s="132" t="str">
        <f>IFERROR(IF(A753&lt;1,'Matriz Nº1 Identificación'!B753,'Matriz Nº2 Análisis'!E753)," ")</f>
        <v/>
      </c>
      <c r="D753" s="132" t="str">
        <f>IF(A753&lt;1,'Matriz Nº1 Identificación'!B753,'Matriz Nº2 Análisis'!I753)</f>
        <v/>
      </c>
      <c r="E753" s="149"/>
      <c r="F753" s="150"/>
      <c r="G753" s="150"/>
      <c r="H753" s="150"/>
      <c r="I753" s="184" t="str">
        <f>IFERROR(VLOOKUP(D753,'Tabla 12'!$B$4:$E$6,3,FALSE)," ")</f>
        <v xml:space="preserve"> </v>
      </c>
      <c r="J753" s="185" t="str">
        <f>IFERROR(VLOOKUP(I753,'Tabla 12'!$D$4:$E$6,2,FALSE)," ")</f>
        <v xml:space="preserve"> </v>
      </c>
      <c r="K753" s="3"/>
      <c r="L753" s="3"/>
      <c r="M753" s="3"/>
      <c r="N753" s="3"/>
      <c r="O753" s="3"/>
      <c r="P753" s="3"/>
      <c r="Q753" s="2"/>
      <c r="R753" s="3"/>
      <c r="S753" s="3"/>
      <c r="T753" s="3"/>
      <c r="U753" s="3"/>
      <c r="V753" s="3"/>
      <c r="W753" s="3"/>
      <c r="X753" s="3"/>
      <c r="Y753" s="3"/>
      <c r="Z753" s="3"/>
      <c r="AA753" s="3"/>
    </row>
    <row r="754" spans="1:27" ht="36.75" customHeight="1" thickBot="1" x14ac:dyDescent="0.4">
      <c r="A754" s="120" t="str">
        <f>'Matriz Nº2 Análisis'!A754</f>
        <v>83. 7</v>
      </c>
      <c r="B754" s="132" t="str">
        <f>IF(A754&lt;1,'Matriz Nº1 Identificación'!F754,'Matriz Nº2 Análisis'!B754)</f>
        <v/>
      </c>
      <c r="C754" s="132" t="str">
        <f>IFERROR(IF(A754&lt;1,'Matriz Nº1 Identificación'!B754,'Matriz Nº2 Análisis'!E754)," ")</f>
        <v/>
      </c>
      <c r="D754" s="132" t="str">
        <f>IF(A754&lt;1,'Matriz Nº1 Identificación'!B754,'Matriz Nº2 Análisis'!I754)</f>
        <v/>
      </c>
      <c r="E754" s="149"/>
      <c r="F754" s="150"/>
      <c r="G754" s="150"/>
      <c r="H754" s="150"/>
      <c r="I754" s="184" t="str">
        <f>IFERROR(VLOOKUP(D754,'Tabla 12'!$B$4:$E$6,3,FALSE)," ")</f>
        <v xml:space="preserve"> </v>
      </c>
      <c r="J754" s="185" t="str">
        <f>IFERROR(VLOOKUP(I754,'Tabla 12'!$D$4:$E$6,2,FALSE)," ")</f>
        <v xml:space="preserve"> </v>
      </c>
      <c r="K754" s="3"/>
      <c r="N754" s="3"/>
      <c r="O754" s="3"/>
      <c r="P754" s="3"/>
      <c r="Q754" s="2"/>
      <c r="R754" s="3"/>
      <c r="S754" s="3"/>
      <c r="T754" s="3"/>
      <c r="U754" s="3"/>
      <c r="V754" s="3"/>
      <c r="W754" s="3"/>
      <c r="X754" s="3"/>
      <c r="Y754" s="3"/>
      <c r="Z754" s="3"/>
      <c r="AA754" s="3"/>
    </row>
    <row r="755" spans="1:27" ht="39.9" customHeight="1" thickBot="1" x14ac:dyDescent="0.4">
      <c r="A755" s="181" t="str">
        <f>'Matriz Nº1 Identificación'!A755</f>
        <v xml:space="preserve">Objetivo Estratégico: </v>
      </c>
      <c r="B755" s="477">
        <f>+'Matriz Nº1 Identificación'!B755:H755</f>
        <v>0</v>
      </c>
      <c r="C755" s="478"/>
      <c r="D755" s="478"/>
      <c r="E755" s="478"/>
      <c r="F755" s="478"/>
      <c r="G755" s="478"/>
      <c r="H755" s="478"/>
      <c r="I755" s="478"/>
      <c r="J755" s="478"/>
    </row>
    <row r="756" spans="1:27" ht="39.9" customHeight="1" x14ac:dyDescent="0.35">
      <c r="A756" s="182" t="str">
        <f>'Matriz Nº1 Identificación'!A756</f>
        <v>Objetivo táctico</v>
      </c>
      <c r="B756" s="297" t="str">
        <f>+'Matriz Nº1 Identificación'!B756:H756</f>
        <v xml:space="preserve">84. </v>
      </c>
      <c r="C756" s="298"/>
      <c r="D756" s="298"/>
      <c r="E756" s="298"/>
      <c r="F756" s="299"/>
      <c r="G756" s="299"/>
      <c r="H756" s="299"/>
      <c r="I756" s="299"/>
      <c r="J756" s="300"/>
      <c r="L756" s="3"/>
      <c r="M756" s="3"/>
    </row>
    <row r="757" spans="1:27" ht="36.75" customHeight="1" x14ac:dyDescent="0.35">
      <c r="A757" s="120" t="str">
        <f>'Matriz Nº2 Análisis'!A757</f>
        <v>84. 1</v>
      </c>
      <c r="B757" s="132" t="str">
        <f>IF(A757&lt;1,'Matriz Nº1 Identificación'!F757,'Matriz Nº2 Análisis'!B757)</f>
        <v/>
      </c>
      <c r="C757" s="132" t="str">
        <f>IFERROR(IF(A757&lt;1,'Matriz Nº1 Identificación'!B757,'Matriz Nº2 Análisis'!E757)," ")</f>
        <v/>
      </c>
      <c r="D757" s="132" t="str">
        <f>IF(A757&lt;1,'Matriz Nº1 Identificación'!B757,'Matriz Nº2 Análisis'!I757)</f>
        <v/>
      </c>
      <c r="E757" s="149"/>
      <c r="F757" s="150"/>
      <c r="G757" s="150"/>
      <c r="H757" s="150"/>
      <c r="I757" s="184" t="str">
        <f>IFERROR(VLOOKUP(D757,'Tabla 12'!$B$4:$E$6,3,FALSE)," ")</f>
        <v xml:space="preserve"> </v>
      </c>
      <c r="J757" s="185" t="str">
        <f>IFERROR(VLOOKUP(I757,'Tabla 12'!$D$4:$E$6,2,FALSE)," ")</f>
        <v xml:space="preserve"> </v>
      </c>
      <c r="K757" s="3"/>
      <c r="L757" s="3"/>
      <c r="M757" s="3"/>
      <c r="N757" s="3"/>
      <c r="O757" s="3"/>
      <c r="P757" s="3"/>
      <c r="Q757" s="2"/>
      <c r="R757" s="3"/>
      <c r="S757" s="3"/>
      <c r="T757" s="3"/>
      <c r="U757" s="3"/>
      <c r="V757" s="3"/>
      <c r="W757" s="3"/>
      <c r="X757" s="3"/>
      <c r="Y757" s="3"/>
      <c r="Z757" s="3"/>
      <c r="AA757" s="3"/>
    </row>
    <row r="758" spans="1:27" ht="36.75" customHeight="1" x14ac:dyDescent="0.35">
      <c r="A758" s="120" t="str">
        <f>'Matriz Nº2 Análisis'!A758</f>
        <v>84. 2</v>
      </c>
      <c r="B758" s="132" t="str">
        <f>IF(A758&lt;1,'Matriz Nº1 Identificación'!F758,'Matriz Nº2 Análisis'!B758)</f>
        <v/>
      </c>
      <c r="C758" s="132" t="str">
        <f>IFERROR(IF(A758&lt;1,'Matriz Nº1 Identificación'!B758,'Matriz Nº2 Análisis'!E758)," ")</f>
        <v/>
      </c>
      <c r="D758" s="132" t="str">
        <f>IF(A758&lt;1,'Matriz Nº1 Identificación'!B758,'Matriz Nº2 Análisis'!I758)</f>
        <v/>
      </c>
      <c r="E758" s="149"/>
      <c r="F758" s="150"/>
      <c r="G758" s="150"/>
      <c r="H758" s="150"/>
      <c r="I758" s="184" t="str">
        <f>IFERROR(VLOOKUP(D758,'Tabla 12'!$B$4:$E$6,3,FALSE)," ")</f>
        <v xml:space="preserve"> </v>
      </c>
      <c r="J758" s="185" t="str">
        <f>IFERROR(VLOOKUP(I758,'Tabla 12'!$D$4:$E$6,2,FALSE)," ")</f>
        <v xml:space="preserve"> </v>
      </c>
      <c r="K758" s="3"/>
      <c r="L758" s="3"/>
      <c r="M758" s="3"/>
      <c r="N758" s="3"/>
      <c r="O758" s="3"/>
      <c r="P758" s="3"/>
      <c r="Q758" s="2"/>
      <c r="R758" s="3"/>
      <c r="S758" s="3"/>
      <c r="T758" s="3"/>
      <c r="U758" s="3"/>
      <c r="V758" s="3"/>
      <c r="W758" s="3"/>
      <c r="X758" s="3"/>
      <c r="Y758" s="3"/>
      <c r="Z758" s="3"/>
      <c r="AA758" s="3"/>
    </row>
    <row r="759" spans="1:27" ht="36.75" customHeight="1" x14ac:dyDescent="0.35">
      <c r="A759" s="120" t="str">
        <f>'Matriz Nº2 Análisis'!A759</f>
        <v>84. 3</v>
      </c>
      <c r="B759" s="132" t="str">
        <f>IF(A759&lt;1,'Matriz Nº1 Identificación'!F759,'Matriz Nº2 Análisis'!B759)</f>
        <v/>
      </c>
      <c r="C759" s="132" t="str">
        <f>IFERROR(IF(A759&lt;1,'Matriz Nº1 Identificación'!B759,'Matriz Nº2 Análisis'!E759)," ")</f>
        <v/>
      </c>
      <c r="D759" s="132" t="str">
        <f>IF(A759&lt;1,'Matriz Nº1 Identificación'!B759,'Matriz Nº2 Análisis'!I759)</f>
        <v/>
      </c>
      <c r="E759" s="149"/>
      <c r="F759" s="150"/>
      <c r="G759" s="150"/>
      <c r="H759" s="150"/>
      <c r="I759" s="184" t="str">
        <f>IFERROR(VLOOKUP(D759,'Tabla 12'!$B$4:$E$6,3,FALSE)," ")</f>
        <v xml:space="preserve"> </v>
      </c>
      <c r="J759" s="185" t="str">
        <f>IFERROR(VLOOKUP(I759,'Tabla 12'!$D$4:$E$6,2,FALSE)," ")</f>
        <v xml:space="preserve"> </v>
      </c>
      <c r="K759" s="3"/>
      <c r="L759" s="3"/>
      <c r="M759" s="3"/>
      <c r="N759" s="3"/>
      <c r="O759" s="3"/>
      <c r="P759" s="3"/>
      <c r="Q759" s="2"/>
      <c r="R759" s="3"/>
      <c r="S759" s="3"/>
      <c r="T759" s="3"/>
      <c r="U759" s="3"/>
      <c r="V759" s="3"/>
      <c r="W759" s="3"/>
      <c r="X759" s="3"/>
      <c r="Y759" s="3"/>
      <c r="Z759" s="3"/>
      <c r="AA759" s="3"/>
    </row>
    <row r="760" spans="1:27" ht="36.75" customHeight="1" x14ac:dyDescent="0.35">
      <c r="A760" s="120" t="str">
        <f>'Matriz Nº2 Análisis'!A760</f>
        <v>84. 4</v>
      </c>
      <c r="B760" s="132" t="str">
        <f>IF(A760&lt;1,'Matriz Nº1 Identificación'!F760,'Matriz Nº2 Análisis'!B760)</f>
        <v/>
      </c>
      <c r="C760" s="132" t="str">
        <f>IFERROR(IF(A760&lt;1,'Matriz Nº1 Identificación'!B760,'Matriz Nº2 Análisis'!E760)," ")</f>
        <v/>
      </c>
      <c r="D760" s="132" t="str">
        <f>IF(A760&lt;1,'Matriz Nº1 Identificación'!B760,'Matriz Nº2 Análisis'!I760)</f>
        <v/>
      </c>
      <c r="E760" s="149"/>
      <c r="F760" s="150"/>
      <c r="G760" s="150"/>
      <c r="H760" s="150"/>
      <c r="I760" s="184" t="str">
        <f>IFERROR(VLOOKUP(D760,'Tabla 12'!$B$4:$E$6,3,FALSE)," ")</f>
        <v xml:space="preserve"> </v>
      </c>
      <c r="J760" s="185" t="str">
        <f>IFERROR(VLOOKUP(I760,'Tabla 12'!$D$4:$E$6,2,FALSE)," ")</f>
        <v xml:space="preserve"> </v>
      </c>
      <c r="K760" s="3"/>
      <c r="L760" s="3"/>
      <c r="M760" s="3"/>
      <c r="N760" s="3"/>
      <c r="O760" s="3"/>
      <c r="P760" s="3"/>
      <c r="Q760" s="2"/>
      <c r="R760" s="3"/>
      <c r="S760" s="3"/>
      <c r="T760" s="3"/>
      <c r="U760" s="3"/>
      <c r="V760" s="3"/>
      <c r="W760" s="3"/>
      <c r="X760" s="3"/>
      <c r="Y760" s="3"/>
      <c r="Z760" s="3"/>
      <c r="AA760" s="3"/>
    </row>
    <row r="761" spans="1:27" ht="36.75" customHeight="1" x14ac:dyDescent="0.35">
      <c r="A761" s="120" t="str">
        <f>'Matriz Nº2 Análisis'!A761</f>
        <v>84. 5</v>
      </c>
      <c r="B761" s="132" t="str">
        <f>IF(A761&lt;1,'Matriz Nº1 Identificación'!F761,'Matriz Nº2 Análisis'!B761)</f>
        <v/>
      </c>
      <c r="C761" s="132" t="str">
        <f>IFERROR(IF(A761&lt;1,'Matriz Nº1 Identificación'!B761,'Matriz Nº2 Análisis'!E761)," ")</f>
        <v/>
      </c>
      <c r="D761" s="132" t="str">
        <f>IF(A761&lt;1,'Matriz Nº1 Identificación'!B761,'Matriz Nº2 Análisis'!I761)</f>
        <v/>
      </c>
      <c r="E761" s="149"/>
      <c r="F761" s="150"/>
      <c r="G761" s="150"/>
      <c r="H761" s="150"/>
      <c r="I761" s="184" t="str">
        <f>IFERROR(VLOOKUP(D761,'Tabla 12'!$B$4:$E$6,3,FALSE)," ")</f>
        <v xml:space="preserve"> </v>
      </c>
      <c r="J761" s="185" t="str">
        <f>IFERROR(VLOOKUP(I761,'Tabla 12'!$D$4:$E$6,2,FALSE)," ")</f>
        <v xml:space="preserve"> </v>
      </c>
      <c r="K761" s="3"/>
      <c r="L761" s="3"/>
      <c r="M761" s="3"/>
      <c r="N761" s="3"/>
      <c r="O761" s="3"/>
      <c r="P761" s="3"/>
      <c r="Q761" s="2"/>
      <c r="R761" s="3"/>
      <c r="S761" s="3"/>
      <c r="T761" s="3"/>
      <c r="U761" s="3"/>
      <c r="V761" s="3"/>
      <c r="W761" s="3"/>
      <c r="X761" s="3"/>
      <c r="Y761" s="3"/>
      <c r="Z761" s="3"/>
      <c r="AA761" s="3"/>
    </row>
    <row r="762" spans="1:27" ht="36.75" customHeight="1" x14ac:dyDescent="0.35">
      <c r="A762" s="120" t="str">
        <f>'Matriz Nº2 Análisis'!A762</f>
        <v>84. 6</v>
      </c>
      <c r="B762" s="132" t="str">
        <f>IF(A762&lt;1,'Matriz Nº1 Identificación'!F762,'Matriz Nº2 Análisis'!B762)</f>
        <v/>
      </c>
      <c r="C762" s="132" t="str">
        <f>IFERROR(IF(A762&lt;1,'Matriz Nº1 Identificación'!B762,'Matriz Nº2 Análisis'!E762)," ")</f>
        <v/>
      </c>
      <c r="D762" s="132" t="str">
        <f>IF(A762&lt;1,'Matriz Nº1 Identificación'!B762,'Matriz Nº2 Análisis'!I762)</f>
        <v/>
      </c>
      <c r="E762" s="149"/>
      <c r="F762" s="150"/>
      <c r="G762" s="150"/>
      <c r="H762" s="150"/>
      <c r="I762" s="184" t="str">
        <f>IFERROR(VLOOKUP(D762,'Tabla 12'!$B$4:$E$6,3,FALSE)," ")</f>
        <v xml:space="preserve"> </v>
      </c>
      <c r="J762" s="185" t="str">
        <f>IFERROR(VLOOKUP(I762,'Tabla 12'!$D$4:$E$6,2,FALSE)," ")</f>
        <v xml:space="preserve"> </v>
      </c>
      <c r="K762" s="3"/>
      <c r="L762" s="3"/>
      <c r="M762" s="3"/>
      <c r="N762" s="3"/>
      <c r="O762" s="3"/>
      <c r="P762" s="3"/>
      <c r="Q762" s="2"/>
      <c r="R762" s="3"/>
      <c r="S762" s="3"/>
      <c r="T762" s="3"/>
      <c r="U762" s="3"/>
      <c r="V762" s="3"/>
      <c r="W762" s="3"/>
      <c r="X762" s="3"/>
      <c r="Y762" s="3"/>
      <c r="Z762" s="3"/>
      <c r="AA762" s="3"/>
    </row>
    <row r="763" spans="1:27" ht="36.75" customHeight="1" thickBot="1" x14ac:dyDescent="0.4">
      <c r="A763" s="120" t="str">
        <f>'Matriz Nº2 Análisis'!A763</f>
        <v>84. 7</v>
      </c>
      <c r="B763" s="132" t="str">
        <f>IF(A763&lt;1,'Matriz Nº1 Identificación'!F763,'Matriz Nº2 Análisis'!B763)</f>
        <v/>
      </c>
      <c r="C763" s="132" t="str">
        <f>IFERROR(IF(A763&lt;1,'Matriz Nº1 Identificación'!B763,'Matriz Nº2 Análisis'!E763)," ")</f>
        <v/>
      </c>
      <c r="D763" s="132" t="str">
        <f>IF(A763&lt;1,'Matriz Nº1 Identificación'!B763,'Matriz Nº2 Análisis'!I763)</f>
        <v/>
      </c>
      <c r="E763" s="149"/>
      <c r="F763" s="150"/>
      <c r="G763" s="150"/>
      <c r="H763" s="150"/>
      <c r="I763" s="184" t="str">
        <f>IFERROR(VLOOKUP(D763,'Tabla 12'!$B$4:$E$6,3,FALSE)," ")</f>
        <v xml:space="preserve"> </v>
      </c>
      <c r="J763" s="185" t="str">
        <f>IFERROR(VLOOKUP(I763,'Tabla 12'!$D$4:$E$6,2,FALSE)," ")</f>
        <v xml:space="preserve"> </v>
      </c>
      <c r="K763" s="3"/>
      <c r="N763" s="3"/>
      <c r="O763" s="3"/>
      <c r="P763" s="3"/>
      <c r="Q763" s="2"/>
      <c r="R763" s="3"/>
      <c r="S763" s="3"/>
      <c r="T763" s="3"/>
      <c r="U763" s="3"/>
      <c r="V763" s="3"/>
      <c r="W763" s="3"/>
      <c r="X763" s="3"/>
      <c r="Y763" s="3"/>
      <c r="Z763" s="3"/>
      <c r="AA763" s="3"/>
    </row>
    <row r="764" spans="1:27" ht="39.9" customHeight="1" thickBot="1" x14ac:dyDescent="0.4">
      <c r="A764" s="181" t="str">
        <f>'Matriz Nº1 Identificación'!A764</f>
        <v xml:space="preserve">Objetivo Estratégico: </v>
      </c>
      <c r="B764" s="477">
        <f>+'Matriz Nº1 Identificación'!B764:H764</f>
        <v>0</v>
      </c>
      <c r="C764" s="478"/>
      <c r="D764" s="478"/>
      <c r="E764" s="478"/>
      <c r="F764" s="478"/>
      <c r="G764" s="478"/>
      <c r="H764" s="478"/>
      <c r="I764" s="478"/>
      <c r="J764" s="478"/>
    </row>
    <row r="765" spans="1:27" ht="39.9" customHeight="1" x14ac:dyDescent="0.35">
      <c r="A765" s="182" t="str">
        <f>'Matriz Nº1 Identificación'!A765</f>
        <v>Objetivo táctico</v>
      </c>
      <c r="B765" s="297" t="str">
        <f>+'Matriz Nº1 Identificación'!B765:H765</f>
        <v xml:space="preserve">85. </v>
      </c>
      <c r="C765" s="298"/>
      <c r="D765" s="298"/>
      <c r="E765" s="298"/>
      <c r="F765" s="299"/>
      <c r="G765" s="299"/>
      <c r="H765" s="299"/>
      <c r="I765" s="299"/>
      <c r="J765" s="300"/>
      <c r="L765" s="3"/>
      <c r="M765" s="3"/>
    </row>
    <row r="766" spans="1:27" ht="36.75" customHeight="1" x14ac:dyDescent="0.35">
      <c r="A766" s="120" t="str">
        <f>'Matriz Nº2 Análisis'!A766</f>
        <v>85. 1</v>
      </c>
      <c r="B766" s="132" t="str">
        <f>IF(A766&lt;1,'Matriz Nº1 Identificación'!F766,'Matriz Nº2 Análisis'!B766)</f>
        <v/>
      </c>
      <c r="C766" s="132" t="str">
        <f>IFERROR(IF(A766&lt;1,'Matriz Nº1 Identificación'!B766,'Matriz Nº2 Análisis'!E766)," ")</f>
        <v/>
      </c>
      <c r="D766" s="132" t="str">
        <f>IF(A766&lt;1,'Matriz Nº1 Identificación'!B766,'Matriz Nº2 Análisis'!I766)</f>
        <v/>
      </c>
      <c r="E766" s="149"/>
      <c r="F766" s="150"/>
      <c r="G766" s="150"/>
      <c r="H766" s="150"/>
      <c r="I766" s="184" t="str">
        <f>IFERROR(VLOOKUP(D766,'Tabla 12'!$B$4:$E$6,3,FALSE)," ")</f>
        <v xml:space="preserve"> </v>
      </c>
      <c r="J766" s="185" t="str">
        <f>IFERROR(VLOOKUP(I766,'Tabla 12'!$D$4:$E$6,2,FALSE)," ")</f>
        <v xml:space="preserve"> </v>
      </c>
      <c r="K766" s="3"/>
      <c r="L766" s="3"/>
      <c r="M766" s="3"/>
      <c r="N766" s="3"/>
      <c r="O766" s="3"/>
      <c r="P766" s="3"/>
      <c r="Q766" s="2"/>
      <c r="R766" s="3"/>
      <c r="S766" s="3"/>
      <c r="T766" s="3"/>
      <c r="U766" s="3"/>
      <c r="V766" s="3"/>
      <c r="W766" s="3"/>
      <c r="X766" s="3"/>
      <c r="Y766" s="3"/>
      <c r="Z766" s="3"/>
      <c r="AA766" s="3"/>
    </row>
    <row r="767" spans="1:27" ht="36.75" customHeight="1" x14ac:dyDescent="0.35">
      <c r="A767" s="120" t="str">
        <f>'Matriz Nº2 Análisis'!A767</f>
        <v>85. 2</v>
      </c>
      <c r="B767" s="132" t="str">
        <f>IF(A767&lt;1,'Matriz Nº1 Identificación'!F767,'Matriz Nº2 Análisis'!B767)</f>
        <v/>
      </c>
      <c r="C767" s="132" t="str">
        <f>IFERROR(IF(A767&lt;1,'Matriz Nº1 Identificación'!B767,'Matriz Nº2 Análisis'!E767)," ")</f>
        <v/>
      </c>
      <c r="D767" s="132" t="str">
        <f>IF(A767&lt;1,'Matriz Nº1 Identificación'!B767,'Matriz Nº2 Análisis'!I767)</f>
        <v/>
      </c>
      <c r="E767" s="149"/>
      <c r="F767" s="150"/>
      <c r="G767" s="150"/>
      <c r="H767" s="150"/>
      <c r="I767" s="184" t="str">
        <f>IFERROR(VLOOKUP(D767,'Tabla 12'!$B$4:$E$6,3,FALSE)," ")</f>
        <v xml:space="preserve"> </v>
      </c>
      <c r="J767" s="185" t="str">
        <f>IFERROR(VLOOKUP(I767,'Tabla 12'!$D$4:$E$6,2,FALSE)," ")</f>
        <v xml:space="preserve"> </v>
      </c>
      <c r="K767" s="3"/>
      <c r="L767" s="3"/>
      <c r="M767" s="3"/>
      <c r="N767" s="3"/>
      <c r="O767" s="3"/>
      <c r="P767" s="3"/>
      <c r="Q767" s="2"/>
      <c r="R767" s="3"/>
      <c r="S767" s="3"/>
      <c r="T767" s="3"/>
      <c r="U767" s="3"/>
      <c r="V767" s="3"/>
      <c r="W767" s="3"/>
      <c r="X767" s="3"/>
      <c r="Y767" s="3"/>
      <c r="Z767" s="3"/>
      <c r="AA767" s="3"/>
    </row>
    <row r="768" spans="1:27" ht="36.75" customHeight="1" x14ac:dyDescent="0.35">
      <c r="A768" s="120" t="str">
        <f>'Matriz Nº2 Análisis'!A768</f>
        <v>85. 3</v>
      </c>
      <c r="B768" s="132" t="str">
        <f>IF(A768&lt;1,'Matriz Nº1 Identificación'!F768,'Matriz Nº2 Análisis'!B768)</f>
        <v/>
      </c>
      <c r="C768" s="132" t="str">
        <f>IFERROR(IF(A768&lt;1,'Matriz Nº1 Identificación'!B768,'Matriz Nº2 Análisis'!E768)," ")</f>
        <v/>
      </c>
      <c r="D768" s="132" t="str">
        <f>IF(A768&lt;1,'Matriz Nº1 Identificación'!B768,'Matriz Nº2 Análisis'!I768)</f>
        <v/>
      </c>
      <c r="E768" s="149"/>
      <c r="F768" s="150"/>
      <c r="G768" s="150"/>
      <c r="H768" s="150"/>
      <c r="I768" s="184" t="str">
        <f>IFERROR(VLOOKUP(D768,'Tabla 12'!$B$4:$E$6,3,FALSE)," ")</f>
        <v xml:space="preserve"> </v>
      </c>
      <c r="J768" s="185" t="str">
        <f>IFERROR(VLOOKUP(I768,'Tabla 12'!$D$4:$E$6,2,FALSE)," ")</f>
        <v xml:space="preserve"> </v>
      </c>
      <c r="K768" s="3"/>
      <c r="L768" s="3"/>
      <c r="M768" s="3"/>
      <c r="N768" s="3"/>
      <c r="O768" s="3"/>
      <c r="P768" s="3"/>
      <c r="Q768" s="2"/>
      <c r="R768" s="3"/>
      <c r="S768" s="3"/>
      <c r="T768" s="3"/>
      <c r="U768" s="3"/>
      <c r="V768" s="3"/>
      <c r="W768" s="3"/>
      <c r="X768" s="3"/>
      <c r="Y768" s="3"/>
      <c r="Z768" s="3"/>
      <c r="AA768" s="3"/>
    </row>
    <row r="769" spans="1:27" ht="36.75" customHeight="1" x14ac:dyDescent="0.35">
      <c r="A769" s="120" t="str">
        <f>'Matriz Nº2 Análisis'!A769</f>
        <v>85. 4</v>
      </c>
      <c r="B769" s="132" t="str">
        <f>IF(A769&lt;1,'Matriz Nº1 Identificación'!F769,'Matriz Nº2 Análisis'!B769)</f>
        <v/>
      </c>
      <c r="C769" s="132" t="str">
        <f>IFERROR(IF(A769&lt;1,'Matriz Nº1 Identificación'!B769,'Matriz Nº2 Análisis'!E769)," ")</f>
        <v/>
      </c>
      <c r="D769" s="132" t="str">
        <f>IF(A769&lt;1,'Matriz Nº1 Identificación'!B769,'Matriz Nº2 Análisis'!I769)</f>
        <v/>
      </c>
      <c r="E769" s="149"/>
      <c r="F769" s="150"/>
      <c r="G769" s="150"/>
      <c r="H769" s="150"/>
      <c r="I769" s="184" t="str">
        <f>IFERROR(VLOOKUP(D769,'Tabla 12'!$B$4:$E$6,3,FALSE)," ")</f>
        <v xml:space="preserve"> </v>
      </c>
      <c r="J769" s="185" t="str">
        <f>IFERROR(VLOOKUP(I769,'Tabla 12'!$D$4:$E$6,2,FALSE)," ")</f>
        <v xml:space="preserve"> </v>
      </c>
      <c r="K769" s="3"/>
      <c r="L769" s="3"/>
      <c r="M769" s="3"/>
      <c r="N769" s="3"/>
      <c r="O769" s="3"/>
      <c r="P769" s="3"/>
      <c r="Q769" s="2"/>
      <c r="R769" s="3"/>
      <c r="S769" s="3"/>
      <c r="T769" s="3"/>
      <c r="U769" s="3"/>
      <c r="V769" s="3"/>
      <c r="W769" s="3"/>
      <c r="X769" s="3"/>
      <c r="Y769" s="3"/>
      <c r="Z769" s="3"/>
      <c r="AA769" s="3"/>
    </row>
    <row r="770" spans="1:27" ht="36.75" customHeight="1" x14ac:dyDescent="0.35">
      <c r="A770" s="120" t="str">
        <f>'Matriz Nº2 Análisis'!A770</f>
        <v>85. 5</v>
      </c>
      <c r="B770" s="132" t="str">
        <f>IF(A770&lt;1,'Matriz Nº1 Identificación'!F770,'Matriz Nº2 Análisis'!B770)</f>
        <v/>
      </c>
      <c r="C770" s="132" t="str">
        <f>IFERROR(IF(A770&lt;1,'Matriz Nº1 Identificación'!B770,'Matriz Nº2 Análisis'!E770)," ")</f>
        <v/>
      </c>
      <c r="D770" s="132" t="str">
        <f>IF(A770&lt;1,'Matriz Nº1 Identificación'!B770,'Matriz Nº2 Análisis'!I770)</f>
        <v/>
      </c>
      <c r="E770" s="149"/>
      <c r="F770" s="150"/>
      <c r="G770" s="150"/>
      <c r="H770" s="150"/>
      <c r="I770" s="184" t="str">
        <f>IFERROR(VLOOKUP(D770,'Tabla 12'!$B$4:$E$6,3,FALSE)," ")</f>
        <v xml:space="preserve"> </v>
      </c>
      <c r="J770" s="185" t="str">
        <f>IFERROR(VLOOKUP(I770,'Tabla 12'!$D$4:$E$6,2,FALSE)," ")</f>
        <v xml:space="preserve"> </v>
      </c>
      <c r="K770" s="3"/>
      <c r="L770" s="3"/>
      <c r="M770" s="3"/>
      <c r="N770" s="3"/>
      <c r="O770" s="3"/>
      <c r="P770" s="3"/>
      <c r="Q770" s="2"/>
      <c r="R770" s="3"/>
      <c r="S770" s="3"/>
      <c r="T770" s="3"/>
      <c r="U770" s="3"/>
      <c r="V770" s="3"/>
      <c r="W770" s="3"/>
      <c r="X770" s="3"/>
      <c r="Y770" s="3"/>
      <c r="Z770" s="3"/>
      <c r="AA770" s="3"/>
    </row>
    <row r="771" spans="1:27" ht="36.75" customHeight="1" x14ac:dyDescent="0.35">
      <c r="A771" s="120" t="str">
        <f>'Matriz Nº2 Análisis'!A771</f>
        <v>85. 6</v>
      </c>
      <c r="B771" s="132" t="str">
        <f>IF(A771&lt;1,'Matriz Nº1 Identificación'!F771,'Matriz Nº2 Análisis'!B771)</f>
        <v/>
      </c>
      <c r="C771" s="132" t="str">
        <f>IFERROR(IF(A771&lt;1,'Matriz Nº1 Identificación'!B771,'Matriz Nº2 Análisis'!E771)," ")</f>
        <v/>
      </c>
      <c r="D771" s="132" t="str">
        <f>IF(A771&lt;1,'Matriz Nº1 Identificación'!B771,'Matriz Nº2 Análisis'!I771)</f>
        <v/>
      </c>
      <c r="E771" s="149"/>
      <c r="F771" s="150"/>
      <c r="G771" s="150"/>
      <c r="H771" s="150"/>
      <c r="I771" s="184" t="str">
        <f>IFERROR(VLOOKUP(D771,'Tabla 12'!$B$4:$E$6,3,FALSE)," ")</f>
        <v xml:space="preserve"> </v>
      </c>
      <c r="J771" s="185" t="str">
        <f>IFERROR(VLOOKUP(I771,'Tabla 12'!$D$4:$E$6,2,FALSE)," ")</f>
        <v xml:space="preserve"> </v>
      </c>
      <c r="K771" s="3"/>
      <c r="L771" s="3"/>
      <c r="M771" s="3"/>
      <c r="N771" s="3"/>
      <c r="O771" s="3"/>
      <c r="P771" s="3"/>
      <c r="Q771" s="2"/>
      <c r="R771" s="3"/>
      <c r="S771" s="3"/>
      <c r="T771" s="3"/>
      <c r="U771" s="3"/>
      <c r="V771" s="3"/>
      <c r="W771" s="3"/>
      <c r="X771" s="3"/>
      <c r="Y771" s="3"/>
      <c r="Z771" s="3"/>
      <c r="AA771" s="3"/>
    </row>
    <row r="772" spans="1:27" ht="36.75" customHeight="1" thickBot="1" x14ac:dyDescent="0.4">
      <c r="A772" s="120" t="str">
        <f>'Matriz Nº2 Análisis'!A772</f>
        <v>85. 7</v>
      </c>
      <c r="B772" s="132" t="str">
        <f>IF(A772&lt;1,'Matriz Nº1 Identificación'!F772,'Matriz Nº2 Análisis'!B772)</f>
        <v/>
      </c>
      <c r="C772" s="132" t="str">
        <f>IFERROR(IF(A772&lt;1,'Matriz Nº1 Identificación'!B772,'Matriz Nº2 Análisis'!E772)," ")</f>
        <v/>
      </c>
      <c r="D772" s="132" t="str">
        <f>IF(A772&lt;1,'Matriz Nº1 Identificación'!B772,'Matriz Nº2 Análisis'!I772)</f>
        <v/>
      </c>
      <c r="E772" s="149"/>
      <c r="F772" s="150"/>
      <c r="G772" s="150"/>
      <c r="H772" s="150"/>
      <c r="I772" s="184" t="str">
        <f>IFERROR(VLOOKUP(D772,'Tabla 12'!$B$4:$E$6,3,FALSE)," ")</f>
        <v xml:space="preserve"> </v>
      </c>
      <c r="J772" s="185" t="str">
        <f>IFERROR(VLOOKUP(I772,'Tabla 12'!$D$4:$E$6,2,FALSE)," ")</f>
        <v xml:space="preserve"> </v>
      </c>
      <c r="K772" s="3"/>
      <c r="N772" s="3"/>
      <c r="O772" s="3"/>
      <c r="P772" s="3"/>
      <c r="Q772" s="2"/>
      <c r="R772" s="3"/>
      <c r="S772" s="3"/>
      <c r="T772" s="3"/>
      <c r="U772" s="3"/>
      <c r="V772" s="3"/>
      <c r="W772" s="3"/>
      <c r="X772" s="3"/>
      <c r="Y772" s="3"/>
      <c r="Z772" s="3"/>
      <c r="AA772" s="3"/>
    </row>
    <row r="773" spans="1:27" ht="39.9" customHeight="1" thickBot="1" x14ac:dyDescent="0.4">
      <c r="A773" s="181" t="str">
        <f>'Matriz Nº1 Identificación'!A773</f>
        <v xml:space="preserve">Objetivo Estratégico: </v>
      </c>
      <c r="B773" s="477">
        <f>+'Matriz Nº1 Identificación'!B773:H773</f>
        <v>0</v>
      </c>
      <c r="C773" s="478"/>
      <c r="D773" s="478"/>
      <c r="E773" s="478"/>
      <c r="F773" s="478"/>
      <c r="G773" s="478"/>
      <c r="H773" s="478"/>
      <c r="I773" s="478"/>
      <c r="J773" s="478"/>
    </row>
    <row r="774" spans="1:27" ht="39.9" customHeight="1" x14ac:dyDescent="0.35">
      <c r="A774" s="182" t="str">
        <f>'Matriz Nº1 Identificación'!A774</f>
        <v>Objetivo táctico</v>
      </c>
      <c r="B774" s="297" t="str">
        <f>+'Matriz Nº1 Identificación'!B774:H774</f>
        <v xml:space="preserve">86. </v>
      </c>
      <c r="C774" s="298"/>
      <c r="D774" s="298"/>
      <c r="E774" s="298"/>
      <c r="F774" s="299"/>
      <c r="G774" s="299"/>
      <c r="H774" s="299"/>
      <c r="I774" s="299"/>
      <c r="J774" s="300"/>
      <c r="L774" s="3"/>
      <c r="M774" s="3"/>
    </row>
    <row r="775" spans="1:27" ht="36.75" customHeight="1" x14ac:dyDescent="0.35">
      <c r="A775" s="120" t="str">
        <f>'Matriz Nº2 Análisis'!A775</f>
        <v>86. 1</v>
      </c>
      <c r="B775" s="132" t="str">
        <f>IF(A775&lt;1,'Matriz Nº1 Identificación'!F775,'Matriz Nº2 Análisis'!B775)</f>
        <v/>
      </c>
      <c r="C775" s="132" t="str">
        <f>IFERROR(IF(A775&lt;1,'Matriz Nº1 Identificación'!B775,'Matriz Nº2 Análisis'!E775)," ")</f>
        <v/>
      </c>
      <c r="D775" s="132" t="str">
        <f>IF(A775&lt;1,'Matriz Nº1 Identificación'!B775,'Matriz Nº2 Análisis'!I775)</f>
        <v/>
      </c>
      <c r="E775" s="149"/>
      <c r="F775" s="150"/>
      <c r="G775" s="150"/>
      <c r="H775" s="150"/>
      <c r="I775" s="184" t="str">
        <f>IFERROR(VLOOKUP(D775,'Tabla 12'!$B$4:$E$6,3,FALSE)," ")</f>
        <v xml:space="preserve"> </v>
      </c>
      <c r="J775" s="185" t="str">
        <f>IFERROR(VLOOKUP(I775,'Tabla 12'!$D$4:$E$6,2,FALSE)," ")</f>
        <v xml:space="preserve"> </v>
      </c>
      <c r="K775" s="3"/>
      <c r="L775" s="3"/>
      <c r="M775" s="3"/>
      <c r="N775" s="3"/>
      <c r="O775" s="3"/>
      <c r="P775" s="3"/>
      <c r="Q775" s="2"/>
      <c r="R775" s="3"/>
      <c r="S775" s="3"/>
      <c r="T775" s="3"/>
      <c r="U775" s="3"/>
      <c r="V775" s="3"/>
      <c r="W775" s="3"/>
      <c r="X775" s="3"/>
      <c r="Y775" s="3"/>
      <c r="Z775" s="3"/>
      <c r="AA775" s="3"/>
    </row>
    <row r="776" spans="1:27" ht="36.75" customHeight="1" x14ac:dyDescent="0.35">
      <c r="A776" s="120" t="str">
        <f>'Matriz Nº2 Análisis'!A776</f>
        <v>86. 2</v>
      </c>
      <c r="B776" s="132" t="str">
        <f>IF(A776&lt;1,'Matriz Nº1 Identificación'!F776,'Matriz Nº2 Análisis'!B776)</f>
        <v/>
      </c>
      <c r="C776" s="132" t="str">
        <f>IFERROR(IF(A776&lt;1,'Matriz Nº1 Identificación'!B776,'Matriz Nº2 Análisis'!E776)," ")</f>
        <v/>
      </c>
      <c r="D776" s="132" t="str">
        <f>IF(A776&lt;1,'Matriz Nº1 Identificación'!B776,'Matriz Nº2 Análisis'!I776)</f>
        <v/>
      </c>
      <c r="E776" s="149"/>
      <c r="F776" s="150"/>
      <c r="G776" s="150"/>
      <c r="H776" s="150"/>
      <c r="I776" s="184" t="str">
        <f>IFERROR(VLOOKUP(D776,'Tabla 12'!$B$4:$E$6,3,FALSE)," ")</f>
        <v xml:space="preserve"> </v>
      </c>
      <c r="J776" s="185" t="str">
        <f>IFERROR(VLOOKUP(I776,'Tabla 12'!$D$4:$E$6,2,FALSE)," ")</f>
        <v xml:space="preserve"> </v>
      </c>
      <c r="K776" s="3"/>
      <c r="L776" s="3"/>
      <c r="M776" s="3"/>
      <c r="N776" s="3"/>
      <c r="O776" s="3"/>
      <c r="P776" s="3"/>
      <c r="Q776" s="2"/>
      <c r="R776" s="3"/>
      <c r="S776" s="3"/>
      <c r="T776" s="3"/>
      <c r="U776" s="3"/>
      <c r="V776" s="3"/>
      <c r="W776" s="3"/>
      <c r="X776" s="3"/>
      <c r="Y776" s="3"/>
      <c r="Z776" s="3"/>
      <c r="AA776" s="3"/>
    </row>
    <row r="777" spans="1:27" ht="36.75" customHeight="1" x14ac:dyDescent="0.35">
      <c r="A777" s="120" t="str">
        <f>'Matriz Nº2 Análisis'!A777</f>
        <v>86. 3</v>
      </c>
      <c r="B777" s="132" t="str">
        <f>IF(A777&lt;1,'Matriz Nº1 Identificación'!F777,'Matriz Nº2 Análisis'!B777)</f>
        <v/>
      </c>
      <c r="C777" s="132" t="str">
        <f>IFERROR(IF(A777&lt;1,'Matriz Nº1 Identificación'!B777,'Matriz Nº2 Análisis'!E777)," ")</f>
        <v/>
      </c>
      <c r="D777" s="132" t="str">
        <f>IF(A777&lt;1,'Matriz Nº1 Identificación'!B777,'Matriz Nº2 Análisis'!I777)</f>
        <v/>
      </c>
      <c r="E777" s="149"/>
      <c r="F777" s="150"/>
      <c r="G777" s="150"/>
      <c r="H777" s="150"/>
      <c r="I777" s="184" t="str">
        <f>IFERROR(VLOOKUP(D777,'Tabla 12'!$B$4:$E$6,3,FALSE)," ")</f>
        <v xml:space="preserve"> </v>
      </c>
      <c r="J777" s="185" t="str">
        <f>IFERROR(VLOOKUP(I777,'Tabla 12'!$D$4:$E$6,2,FALSE)," ")</f>
        <v xml:space="preserve"> </v>
      </c>
      <c r="K777" s="3"/>
      <c r="L777" s="3"/>
      <c r="M777" s="3"/>
      <c r="N777" s="3"/>
      <c r="O777" s="3"/>
      <c r="P777" s="3"/>
      <c r="Q777" s="2"/>
      <c r="R777" s="3"/>
      <c r="S777" s="3"/>
      <c r="T777" s="3"/>
      <c r="U777" s="3"/>
      <c r="V777" s="3"/>
      <c r="W777" s="3"/>
      <c r="X777" s="3"/>
      <c r="Y777" s="3"/>
      <c r="Z777" s="3"/>
      <c r="AA777" s="3"/>
    </row>
    <row r="778" spans="1:27" ht="36.75" customHeight="1" x14ac:dyDescent="0.35">
      <c r="A778" s="120" t="str">
        <f>'Matriz Nº2 Análisis'!A778</f>
        <v>86. 4</v>
      </c>
      <c r="B778" s="132" t="str">
        <f>IF(A778&lt;1,'Matriz Nº1 Identificación'!F778,'Matriz Nº2 Análisis'!B778)</f>
        <v/>
      </c>
      <c r="C778" s="132" t="str">
        <f>IFERROR(IF(A778&lt;1,'Matriz Nº1 Identificación'!B778,'Matriz Nº2 Análisis'!E778)," ")</f>
        <v/>
      </c>
      <c r="D778" s="132" t="str">
        <f>IF(A778&lt;1,'Matriz Nº1 Identificación'!B778,'Matriz Nº2 Análisis'!I778)</f>
        <v/>
      </c>
      <c r="E778" s="149"/>
      <c r="F778" s="150"/>
      <c r="G778" s="150"/>
      <c r="H778" s="150"/>
      <c r="I778" s="184" t="str">
        <f>IFERROR(VLOOKUP(D778,'Tabla 12'!$B$4:$E$6,3,FALSE)," ")</f>
        <v xml:space="preserve"> </v>
      </c>
      <c r="J778" s="185" t="str">
        <f>IFERROR(VLOOKUP(I778,'Tabla 12'!$D$4:$E$6,2,FALSE)," ")</f>
        <v xml:space="preserve"> </v>
      </c>
      <c r="K778" s="3"/>
      <c r="L778" s="3"/>
      <c r="M778" s="3"/>
      <c r="N778" s="3"/>
      <c r="O778" s="3"/>
      <c r="P778" s="3"/>
      <c r="Q778" s="2"/>
      <c r="R778" s="3"/>
      <c r="S778" s="3"/>
      <c r="T778" s="3"/>
      <c r="U778" s="3"/>
      <c r="V778" s="3"/>
      <c r="W778" s="3"/>
      <c r="X778" s="3"/>
      <c r="Y778" s="3"/>
      <c r="Z778" s="3"/>
      <c r="AA778" s="3"/>
    </row>
    <row r="779" spans="1:27" ht="36.75" customHeight="1" x14ac:dyDescent="0.35">
      <c r="A779" s="120" t="str">
        <f>'Matriz Nº2 Análisis'!A779</f>
        <v>86. 5</v>
      </c>
      <c r="B779" s="132" t="str">
        <f>IF(A779&lt;1,'Matriz Nº1 Identificación'!F779,'Matriz Nº2 Análisis'!B779)</f>
        <v/>
      </c>
      <c r="C779" s="132" t="str">
        <f>IFERROR(IF(A779&lt;1,'Matriz Nº1 Identificación'!B779,'Matriz Nº2 Análisis'!E779)," ")</f>
        <v/>
      </c>
      <c r="D779" s="132" t="str">
        <f>IF(A779&lt;1,'Matriz Nº1 Identificación'!B779,'Matriz Nº2 Análisis'!I779)</f>
        <v/>
      </c>
      <c r="E779" s="149"/>
      <c r="F779" s="150"/>
      <c r="G779" s="150"/>
      <c r="H779" s="150"/>
      <c r="I779" s="184" t="str">
        <f>IFERROR(VLOOKUP(D779,'Tabla 12'!$B$4:$E$6,3,FALSE)," ")</f>
        <v xml:space="preserve"> </v>
      </c>
      <c r="J779" s="185" t="str">
        <f>IFERROR(VLOOKUP(I779,'Tabla 12'!$D$4:$E$6,2,FALSE)," ")</f>
        <v xml:space="preserve"> </v>
      </c>
      <c r="K779" s="3"/>
      <c r="L779" s="3"/>
      <c r="M779" s="3"/>
      <c r="N779" s="3"/>
      <c r="O779" s="3"/>
      <c r="P779" s="3"/>
      <c r="Q779" s="2"/>
      <c r="R779" s="3"/>
      <c r="S779" s="3"/>
      <c r="T779" s="3"/>
      <c r="U779" s="3"/>
      <c r="V779" s="3"/>
      <c r="W779" s="3"/>
      <c r="X779" s="3"/>
      <c r="Y779" s="3"/>
      <c r="Z779" s="3"/>
      <c r="AA779" s="3"/>
    </row>
    <row r="780" spans="1:27" ht="36.75" customHeight="1" x14ac:dyDescent="0.35">
      <c r="A780" s="120" t="str">
        <f>'Matriz Nº2 Análisis'!A780</f>
        <v>86. 6</v>
      </c>
      <c r="B780" s="132" t="str">
        <f>IF(A780&lt;1,'Matriz Nº1 Identificación'!F780,'Matriz Nº2 Análisis'!B780)</f>
        <v/>
      </c>
      <c r="C780" s="132" t="str">
        <f>IFERROR(IF(A780&lt;1,'Matriz Nº1 Identificación'!B780,'Matriz Nº2 Análisis'!E780)," ")</f>
        <v/>
      </c>
      <c r="D780" s="132" t="str">
        <f>IF(A780&lt;1,'Matriz Nº1 Identificación'!B780,'Matriz Nº2 Análisis'!I780)</f>
        <v/>
      </c>
      <c r="E780" s="149"/>
      <c r="F780" s="150"/>
      <c r="G780" s="150"/>
      <c r="H780" s="150"/>
      <c r="I780" s="184" t="str">
        <f>IFERROR(VLOOKUP(D780,'Tabla 12'!$B$4:$E$6,3,FALSE)," ")</f>
        <v xml:space="preserve"> </v>
      </c>
      <c r="J780" s="185" t="str">
        <f>IFERROR(VLOOKUP(I780,'Tabla 12'!$D$4:$E$6,2,FALSE)," ")</f>
        <v xml:space="preserve"> </v>
      </c>
      <c r="K780" s="3"/>
      <c r="L780" s="3"/>
      <c r="M780" s="3"/>
      <c r="N780" s="3"/>
      <c r="O780" s="3"/>
      <c r="P780" s="3"/>
      <c r="Q780" s="2"/>
      <c r="R780" s="3"/>
      <c r="S780" s="3"/>
      <c r="T780" s="3"/>
      <c r="U780" s="3"/>
      <c r="V780" s="3"/>
      <c r="W780" s="3"/>
      <c r="X780" s="3"/>
      <c r="Y780" s="3"/>
      <c r="Z780" s="3"/>
      <c r="AA780" s="3"/>
    </row>
    <row r="781" spans="1:27" ht="36.75" customHeight="1" thickBot="1" x14ac:dyDescent="0.4">
      <c r="A781" s="120" t="str">
        <f>'Matriz Nº2 Análisis'!A781</f>
        <v>86. 7</v>
      </c>
      <c r="B781" s="132" t="str">
        <f>IF(A781&lt;1,'Matriz Nº1 Identificación'!F781,'Matriz Nº2 Análisis'!B781)</f>
        <v/>
      </c>
      <c r="C781" s="132" t="str">
        <f>IFERROR(IF(A781&lt;1,'Matriz Nº1 Identificación'!B781,'Matriz Nº2 Análisis'!E781)," ")</f>
        <v/>
      </c>
      <c r="D781" s="132" t="str">
        <f>IF(A781&lt;1,'Matriz Nº1 Identificación'!B781,'Matriz Nº2 Análisis'!I781)</f>
        <v/>
      </c>
      <c r="E781" s="149"/>
      <c r="F781" s="150"/>
      <c r="G781" s="150"/>
      <c r="H781" s="150"/>
      <c r="I781" s="184" t="str">
        <f>IFERROR(VLOOKUP(D781,'Tabla 12'!$B$4:$E$6,3,FALSE)," ")</f>
        <v xml:space="preserve"> </v>
      </c>
      <c r="J781" s="185" t="str">
        <f>IFERROR(VLOOKUP(I781,'Tabla 12'!$D$4:$E$6,2,FALSE)," ")</f>
        <v xml:space="preserve"> </v>
      </c>
      <c r="K781" s="3"/>
      <c r="N781" s="3"/>
      <c r="O781" s="3"/>
      <c r="P781" s="3"/>
      <c r="Q781" s="2"/>
      <c r="R781" s="3"/>
      <c r="S781" s="3"/>
      <c r="T781" s="3"/>
      <c r="U781" s="3"/>
      <c r="V781" s="3"/>
      <c r="W781" s="3"/>
      <c r="X781" s="3"/>
      <c r="Y781" s="3"/>
      <c r="Z781" s="3"/>
      <c r="AA781" s="3"/>
    </row>
    <row r="782" spans="1:27" ht="39.9" customHeight="1" thickBot="1" x14ac:dyDescent="0.4">
      <c r="A782" s="181" t="str">
        <f>'Matriz Nº1 Identificación'!A782</f>
        <v xml:space="preserve">Objetivo Estratégico: </v>
      </c>
      <c r="B782" s="477">
        <f>+'Matriz Nº1 Identificación'!B782:H782</f>
        <v>0</v>
      </c>
      <c r="C782" s="478"/>
      <c r="D782" s="478"/>
      <c r="E782" s="478"/>
      <c r="F782" s="478"/>
      <c r="G782" s="478"/>
      <c r="H782" s="478"/>
      <c r="I782" s="478"/>
      <c r="J782" s="478"/>
    </row>
    <row r="783" spans="1:27" ht="39.9" customHeight="1" x14ac:dyDescent="0.35">
      <c r="A783" s="182" t="str">
        <f>'Matriz Nº1 Identificación'!A783</f>
        <v>Objetivo táctico</v>
      </c>
      <c r="B783" s="297" t="str">
        <f>+'Matriz Nº1 Identificación'!B783:H783</f>
        <v xml:space="preserve">87. </v>
      </c>
      <c r="C783" s="298"/>
      <c r="D783" s="298"/>
      <c r="E783" s="298"/>
      <c r="F783" s="299"/>
      <c r="G783" s="299"/>
      <c r="H783" s="299"/>
      <c r="I783" s="299"/>
      <c r="J783" s="300"/>
      <c r="L783" s="3"/>
      <c r="M783" s="3"/>
    </row>
    <row r="784" spans="1:27" ht="36.75" customHeight="1" x14ac:dyDescent="0.35">
      <c r="A784" s="120" t="str">
        <f>'Matriz Nº2 Análisis'!A784</f>
        <v>87. 1</v>
      </c>
      <c r="B784" s="132" t="str">
        <f>IF(A784&lt;1,'Matriz Nº1 Identificación'!F784,'Matriz Nº2 Análisis'!B784)</f>
        <v/>
      </c>
      <c r="C784" s="132" t="str">
        <f>IFERROR(IF(A784&lt;1,'Matriz Nº1 Identificación'!B784,'Matriz Nº2 Análisis'!E784)," ")</f>
        <v/>
      </c>
      <c r="D784" s="132" t="str">
        <f>IF(A784&lt;1,'Matriz Nº1 Identificación'!B784,'Matriz Nº2 Análisis'!I784)</f>
        <v/>
      </c>
      <c r="E784" s="149"/>
      <c r="F784" s="150"/>
      <c r="G784" s="150"/>
      <c r="H784" s="150"/>
      <c r="I784" s="184" t="str">
        <f>IFERROR(VLOOKUP(D784,'Tabla 12'!$B$4:$E$6,3,FALSE)," ")</f>
        <v xml:space="preserve"> </v>
      </c>
      <c r="J784" s="185" t="str">
        <f>IFERROR(VLOOKUP(I784,'Tabla 12'!$D$4:$E$6,2,FALSE)," ")</f>
        <v xml:space="preserve"> </v>
      </c>
      <c r="K784" s="3"/>
      <c r="L784" s="3"/>
      <c r="M784" s="3"/>
      <c r="N784" s="3"/>
      <c r="O784" s="3"/>
      <c r="P784" s="3"/>
      <c r="Q784" s="2"/>
      <c r="R784" s="3"/>
      <c r="S784" s="3"/>
      <c r="T784" s="3"/>
      <c r="U784" s="3"/>
      <c r="V784" s="3"/>
      <c r="W784" s="3"/>
      <c r="X784" s="3"/>
      <c r="Y784" s="3"/>
      <c r="Z784" s="3"/>
      <c r="AA784" s="3"/>
    </row>
    <row r="785" spans="1:27" ht="36.75" customHeight="1" x14ac:dyDescent="0.35">
      <c r="A785" s="120" t="str">
        <f>'Matriz Nº2 Análisis'!A785</f>
        <v>87. 2</v>
      </c>
      <c r="B785" s="132" t="str">
        <f>IF(A785&lt;1,'Matriz Nº1 Identificación'!F785,'Matriz Nº2 Análisis'!B785)</f>
        <v/>
      </c>
      <c r="C785" s="132" t="str">
        <f>IFERROR(IF(A785&lt;1,'Matriz Nº1 Identificación'!B785,'Matriz Nº2 Análisis'!E785)," ")</f>
        <v/>
      </c>
      <c r="D785" s="132" t="str">
        <f>IF(A785&lt;1,'Matriz Nº1 Identificación'!B785,'Matriz Nº2 Análisis'!I785)</f>
        <v/>
      </c>
      <c r="E785" s="149"/>
      <c r="F785" s="150"/>
      <c r="G785" s="150"/>
      <c r="H785" s="150"/>
      <c r="I785" s="184" t="str">
        <f>IFERROR(VLOOKUP(D785,'Tabla 12'!$B$4:$E$6,3,FALSE)," ")</f>
        <v xml:space="preserve"> </v>
      </c>
      <c r="J785" s="185" t="str">
        <f>IFERROR(VLOOKUP(I785,'Tabla 12'!$D$4:$E$6,2,FALSE)," ")</f>
        <v xml:space="preserve"> </v>
      </c>
      <c r="K785" s="3"/>
      <c r="L785" s="3"/>
      <c r="M785" s="3"/>
      <c r="N785" s="3"/>
      <c r="O785" s="3"/>
      <c r="P785" s="3"/>
      <c r="Q785" s="2"/>
      <c r="R785" s="3"/>
      <c r="S785" s="3"/>
      <c r="T785" s="3"/>
      <c r="U785" s="3"/>
      <c r="V785" s="3"/>
      <c r="W785" s="3"/>
      <c r="X785" s="3"/>
      <c r="Y785" s="3"/>
      <c r="Z785" s="3"/>
      <c r="AA785" s="3"/>
    </row>
    <row r="786" spans="1:27" ht="36.75" customHeight="1" x14ac:dyDescent="0.35">
      <c r="A786" s="120" t="str">
        <f>'Matriz Nº2 Análisis'!A786</f>
        <v>87. 3</v>
      </c>
      <c r="B786" s="132" t="str">
        <f>IF(A786&lt;1,'Matriz Nº1 Identificación'!F786,'Matriz Nº2 Análisis'!B786)</f>
        <v/>
      </c>
      <c r="C786" s="132" t="str">
        <f>IFERROR(IF(A786&lt;1,'Matriz Nº1 Identificación'!B786,'Matriz Nº2 Análisis'!E786)," ")</f>
        <v/>
      </c>
      <c r="D786" s="132" t="str">
        <f>IF(A786&lt;1,'Matriz Nº1 Identificación'!B786,'Matriz Nº2 Análisis'!I786)</f>
        <v/>
      </c>
      <c r="E786" s="149"/>
      <c r="F786" s="150"/>
      <c r="G786" s="150"/>
      <c r="H786" s="150"/>
      <c r="I786" s="184" t="str">
        <f>IFERROR(VLOOKUP(D786,'Tabla 12'!$B$4:$E$6,3,FALSE)," ")</f>
        <v xml:space="preserve"> </v>
      </c>
      <c r="J786" s="185" t="str">
        <f>IFERROR(VLOOKUP(I786,'Tabla 12'!$D$4:$E$6,2,FALSE)," ")</f>
        <v xml:space="preserve"> </v>
      </c>
      <c r="K786" s="3"/>
      <c r="L786" s="3"/>
      <c r="M786" s="3"/>
      <c r="N786" s="3"/>
      <c r="O786" s="3"/>
      <c r="P786" s="3"/>
      <c r="Q786" s="2"/>
      <c r="R786" s="3"/>
      <c r="S786" s="3"/>
      <c r="T786" s="3"/>
      <c r="U786" s="3"/>
      <c r="V786" s="3"/>
      <c r="W786" s="3"/>
      <c r="X786" s="3"/>
      <c r="Y786" s="3"/>
      <c r="Z786" s="3"/>
      <c r="AA786" s="3"/>
    </row>
    <row r="787" spans="1:27" ht="36.75" customHeight="1" x14ac:dyDescent="0.35">
      <c r="A787" s="120" t="str">
        <f>'Matriz Nº2 Análisis'!A787</f>
        <v>87. 4</v>
      </c>
      <c r="B787" s="132" t="str">
        <f>IF(A787&lt;1,'Matriz Nº1 Identificación'!F787,'Matriz Nº2 Análisis'!B787)</f>
        <v/>
      </c>
      <c r="C787" s="132" t="str">
        <f>IFERROR(IF(A787&lt;1,'Matriz Nº1 Identificación'!B787,'Matriz Nº2 Análisis'!E787)," ")</f>
        <v/>
      </c>
      <c r="D787" s="132" t="str">
        <f>IF(A787&lt;1,'Matriz Nº1 Identificación'!B787,'Matriz Nº2 Análisis'!I787)</f>
        <v/>
      </c>
      <c r="E787" s="149"/>
      <c r="F787" s="150"/>
      <c r="G787" s="150"/>
      <c r="H787" s="150"/>
      <c r="I787" s="184" t="str">
        <f>IFERROR(VLOOKUP(D787,'Tabla 12'!$B$4:$E$6,3,FALSE)," ")</f>
        <v xml:space="preserve"> </v>
      </c>
      <c r="J787" s="185" t="str">
        <f>IFERROR(VLOOKUP(I787,'Tabla 12'!$D$4:$E$6,2,FALSE)," ")</f>
        <v xml:space="preserve"> </v>
      </c>
      <c r="K787" s="3"/>
      <c r="L787" s="3"/>
      <c r="M787" s="3"/>
      <c r="N787" s="3"/>
      <c r="O787" s="3"/>
      <c r="P787" s="3"/>
      <c r="Q787" s="2"/>
      <c r="R787" s="3"/>
      <c r="S787" s="3"/>
      <c r="T787" s="3"/>
      <c r="U787" s="3"/>
      <c r="V787" s="3"/>
      <c r="W787" s="3"/>
      <c r="X787" s="3"/>
      <c r="Y787" s="3"/>
      <c r="Z787" s="3"/>
      <c r="AA787" s="3"/>
    </row>
    <row r="788" spans="1:27" ht="36.75" customHeight="1" x14ac:dyDescent="0.35">
      <c r="A788" s="120" t="str">
        <f>'Matriz Nº2 Análisis'!A788</f>
        <v>87. 5</v>
      </c>
      <c r="B788" s="132" t="str">
        <f>IF(A788&lt;1,'Matriz Nº1 Identificación'!F788,'Matriz Nº2 Análisis'!B788)</f>
        <v/>
      </c>
      <c r="C788" s="132" t="str">
        <f>IFERROR(IF(A788&lt;1,'Matriz Nº1 Identificación'!B788,'Matriz Nº2 Análisis'!E788)," ")</f>
        <v/>
      </c>
      <c r="D788" s="132" t="str">
        <f>IF(A788&lt;1,'Matriz Nº1 Identificación'!B788,'Matriz Nº2 Análisis'!I788)</f>
        <v/>
      </c>
      <c r="E788" s="149"/>
      <c r="F788" s="150"/>
      <c r="G788" s="150"/>
      <c r="H788" s="150"/>
      <c r="I788" s="184" t="str">
        <f>IFERROR(VLOOKUP(D788,'Tabla 12'!$B$4:$E$6,3,FALSE)," ")</f>
        <v xml:space="preserve"> </v>
      </c>
      <c r="J788" s="185" t="str">
        <f>IFERROR(VLOOKUP(I788,'Tabla 12'!$D$4:$E$6,2,FALSE)," ")</f>
        <v xml:space="preserve"> </v>
      </c>
      <c r="K788" s="3"/>
      <c r="L788" s="3"/>
      <c r="M788" s="3"/>
      <c r="N788" s="3"/>
      <c r="O788" s="3"/>
      <c r="P788" s="3"/>
      <c r="Q788" s="2"/>
      <c r="R788" s="3"/>
      <c r="S788" s="3"/>
      <c r="T788" s="3"/>
      <c r="U788" s="3"/>
      <c r="V788" s="3"/>
      <c r="W788" s="3"/>
      <c r="X788" s="3"/>
      <c r="Y788" s="3"/>
      <c r="Z788" s="3"/>
      <c r="AA788" s="3"/>
    </row>
    <row r="789" spans="1:27" ht="36.75" customHeight="1" x14ac:dyDescent="0.35">
      <c r="A789" s="120" t="str">
        <f>'Matriz Nº2 Análisis'!A789</f>
        <v>87. 6</v>
      </c>
      <c r="B789" s="132" t="str">
        <f>IF(A789&lt;1,'Matriz Nº1 Identificación'!F789,'Matriz Nº2 Análisis'!B789)</f>
        <v/>
      </c>
      <c r="C789" s="132" t="str">
        <f>IFERROR(IF(A789&lt;1,'Matriz Nº1 Identificación'!B789,'Matriz Nº2 Análisis'!E789)," ")</f>
        <v/>
      </c>
      <c r="D789" s="132" t="str">
        <f>IF(A789&lt;1,'Matriz Nº1 Identificación'!B789,'Matriz Nº2 Análisis'!I789)</f>
        <v/>
      </c>
      <c r="E789" s="149"/>
      <c r="F789" s="150"/>
      <c r="G789" s="150"/>
      <c r="H789" s="150"/>
      <c r="I789" s="184" t="str">
        <f>IFERROR(VLOOKUP(D789,'Tabla 12'!$B$4:$E$6,3,FALSE)," ")</f>
        <v xml:space="preserve"> </v>
      </c>
      <c r="J789" s="185" t="str">
        <f>IFERROR(VLOOKUP(I789,'Tabla 12'!$D$4:$E$6,2,FALSE)," ")</f>
        <v xml:space="preserve"> </v>
      </c>
      <c r="K789" s="3"/>
      <c r="L789" s="3"/>
      <c r="M789" s="3"/>
      <c r="N789" s="3"/>
      <c r="O789" s="3"/>
      <c r="P789" s="3"/>
      <c r="Q789" s="2"/>
      <c r="R789" s="3"/>
      <c r="S789" s="3"/>
      <c r="T789" s="3"/>
      <c r="U789" s="3"/>
      <c r="V789" s="3"/>
      <c r="W789" s="3"/>
      <c r="X789" s="3"/>
      <c r="Y789" s="3"/>
      <c r="Z789" s="3"/>
      <c r="AA789" s="3"/>
    </row>
    <row r="790" spans="1:27" ht="36.75" customHeight="1" thickBot="1" x14ac:dyDescent="0.4">
      <c r="A790" s="120" t="str">
        <f>'Matriz Nº2 Análisis'!A790</f>
        <v>87. 7</v>
      </c>
      <c r="B790" s="132" t="str">
        <f>IF(A790&lt;1,'Matriz Nº1 Identificación'!F790,'Matriz Nº2 Análisis'!B790)</f>
        <v/>
      </c>
      <c r="C790" s="132" t="str">
        <f>IFERROR(IF(A790&lt;1,'Matriz Nº1 Identificación'!B790,'Matriz Nº2 Análisis'!E790)," ")</f>
        <v/>
      </c>
      <c r="D790" s="132" t="str">
        <f>IF(A790&lt;1,'Matriz Nº1 Identificación'!B790,'Matriz Nº2 Análisis'!I790)</f>
        <v/>
      </c>
      <c r="E790" s="149"/>
      <c r="F790" s="150"/>
      <c r="G790" s="150"/>
      <c r="H790" s="150"/>
      <c r="I790" s="184" t="str">
        <f>IFERROR(VLOOKUP(D790,'Tabla 12'!$B$4:$E$6,3,FALSE)," ")</f>
        <v xml:space="preserve"> </v>
      </c>
      <c r="J790" s="185" t="str">
        <f>IFERROR(VLOOKUP(I790,'Tabla 12'!$D$4:$E$6,2,FALSE)," ")</f>
        <v xml:space="preserve"> </v>
      </c>
      <c r="K790" s="3"/>
      <c r="N790" s="3"/>
      <c r="O790" s="3"/>
      <c r="P790" s="3"/>
      <c r="Q790" s="2"/>
      <c r="R790" s="3"/>
      <c r="S790" s="3"/>
      <c r="T790" s="3"/>
      <c r="U790" s="3"/>
      <c r="V790" s="3"/>
      <c r="W790" s="3"/>
      <c r="X790" s="3"/>
      <c r="Y790" s="3"/>
      <c r="Z790" s="3"/>
      <c r="AA790" s="3"/>
    </row>
    <row r="791" spans="1:27" ht="39.9" customHeight="1" thickBot="1" x14ac:dyDescent="0.4">
      <c r="A791" s="181" t="str">
        <f>'Matriz Nº1 Identificación'!A791</f>
        <v xml:space="preserve">Objetivo Estratégico: </v>
      </c>
      <c r="B791" s="477">
        <f>+'Matriz Nº1 Identificación'!B791:H791</f>
        <v>0</v>
      </c>
      <c r="C791" s="478"/>
      <c r="D791" s="478"/>
      <c r="E791" s="478"/>
      <c r="F791" s="478"/>
      <c r="G791" s="478"/>
      <c r="H791" s="478"/>
      <c r="I791" s="478"/>
      <c r="J791" s="478"/>
    </row>
    <row r="792" spans="1:27" ht="39.9" customHeight="1" x14ac:dyDescent="0.35">
      <c r="A792" s="182" t="str">
        <f>'Matriz Nº1 Identificación'!A792</f>
        <v>Objetivo táctico</v>
      </c>
      <c r="B792" s="297" t="str">
        <f>+'Matriz Nº1 Identificación'!B792:H792</f>
        <v xml:space="preserve">88. </v>
      </c>
      <c r="C792" s="298"/>
      <c r="D792" s="298"/>
      <c r="E792" s="298"/>
      <c r="F792" s="299"/>
      <c r="G792" s="299"/>
      <c r="H792" s="299"/>
      <c r="I792" s="299"/>
      <c r="J792" s="300"/>
      <c r="L792" s="3"/>
      <c r="M792" s="3"/>
    </row>
    <row r="793" spans="1:27" ht="36.75" customHeight="1" x14ac:dyDescent="0.35">
      <c r="A793" s="120" t="str">
        <f>'Matriz Nº2 Análisis'!A793</f>
        <v>88. 1</v>
      </c>
      <c r="B793" s="132" t="str">
        <f>IF(A793&lt;1,'Matriz Nº1 Identificación'!F793,'Matriz Nº2 Análisis'!B793)</f>
        <v/>
      </c>
      <c r="C793" s="132" t="str">
        <f>IFERROR(IF(A793&lt;1,'Matriz Nº1 Identificación'!B793,'Matriz Nº2 Análisis'!E793)," ")</f>
        <v/>
      </c>
      <c r="D793" s="132" t="str">
        <f>IF(A793&lt;1,'Matriz Nº1 Identificación'!B793,'Matriz Nº2 Análisis'!I793)</f>
        <v/>
      </c>
      <c r="E793" s="149"/>
      <c r="F793" s="150"/>
      <c r="G793" s="150"/>
      <c r="H793" s="150"/>
      <c r="I793" s="184" t="str">
        <f>IFERROR(VLOOKUP(D793,'Tabla 12'!$B$4:$E$6,3,FALSE)," ")</f>
        <v xml:space="preserve"> </v>
      </c>
      <c r="J793" s="185" t="str">
        <f>IFERROR(VLOOKUP(I793,'Tabla 12'!$D$4:$E$6,2,FALSE)," ")</f>
        <v xml:space="preserve"> </v>
      </c>
      <c r="K793" s="3"/>
      <c r="L793" s="3"/>
      <c r="M793" s="3"/>
      <c r="N793" s="3"/>
      <c r="O793" s="3"/>
      <c r="P793" s="3"/>
      <c r="Q793" s="2"/>
      <c r="R793" s="3"/>
      <c r="S793" s="3"/>
      <c r="T793" s="3"/>
      <c r="U793" s="3"/>
      <c r="V793" s="3"/>
      <c r="W793" s="3"/>
      <c r="X793" s="3"/>
      <c r="Y793" s="3"/>
      <c r="Z793" s="3"/>
      <c r="AA793" s="3"/>
    </row>
    <row r="794" spans="1:27" ht="36.75" customHeight="1" x14ac:dyDescent="0.35">
      <c r="A794" s="120" t="str">
        <f>'Matriz Nº2 Análisis'!A794</f>
        <v>88. 2</v>
      </c>
      <c r="B794" s="132" t="str">
        <f>IF(A794&lt;1,'Matriz Nº1 Identificación'!F794,'Matriz Nº2 Análisis'!B794)</f>
        <v/>
      </c>
      <c r="C794" s="132" t="str">
        <f>IFERROR(IF(A794&lt;1,'Matriz Nº1 Identificación'!B794,'Matriz Nº2 Análisis'!E794)," ")</f>
        <v/>
      </c>
      <c r="D794" s="132" t="str">
        <f>IF(A794&lt;1,'Matriz Nº1 Identificación'!B794,'Matriz Nº2 Análisis'!I794)</f>
        <v/>
      </c>
      <c r="E794" s="149"/>
      <c r="F794" s="150"/>
      <c r="G794" s="150"/>
      <c r="H794" s="150"/>
      <c r="I794" s="184" t="str">
        <f>IFERROR(VLOOKUP(D794,'Tabla 12'!$B$4:$E$6,3,FALSE)," ")</f>
        <v xml:space="preserve"> </v>
      </c>
      <c r="J794" s="185" t="str">
        <f>IFERROR(VLOOKUP(I794,'Tabla 12'!$D$4:$E$6,2,FALSE)," ")</f>
        <v xml:space="preserve"> </v>
      </c>
      <c r="K794" s="3"/>
      <c r="L794" s="3"/>
      <c r="M794" s="3"/>
      <c r="N794" s="3"/>
      <c r="O794" s="3"/>
      <c r="P794" s="3"/>
      <c r="Q794" s="2"/>
      <c r="R794" s="3"/>
      <c r="S794" s="3"/>
      <c r="T794" s="3"/>
      <c r="U794" s="3"/>
      <c r="V794" s="3"/>
      <c r="W794" s="3"/>
      <c r="X794" s="3"/>
      <c r="Y794" s="3"/>
      <c r="Z794" s="3"/>
      <c r="AA794" s="3"/>
    </row>
    <row r="795" spans="1:27" ht="36.75" customHeight="1" x14ac:dyDescent="0.35">
      <c r="A795" s="120" t="str">
        <f>'Matriz Nº2 Análisis'!A795</f>
        <v>88. 3</v>
      </c>
      <c r="B795" s="132" t="str">
        <f>IF(A795&lt;1,'Matriz Nº1 Identificación'!F795,'Matriz Nº2 Análisis'!B795)</f>
        <v/>
      </c>
      <c r="C795" s="132" t="str">
        <f>IFERROR(IF(A795&lt;1,'Matriz Nº1 Identificación'!B795,'Matriz Nº2 Análisis'!E795)," ")</f>
        <v/>
      </c>
      <c r="D795" s="132" t="str">
        <f>IF(A795&lt;1,'Matriz Nº1 Identificación'!B795,'Matriz Nº2 Análisis'!I795)</f>
        <v/>
      </c>
      <c r="E795" s="149"/>
      <c r="F795" s="150"/>
      <c r="G795" s="150"/>
      <c r="H795" s="150"/>
      <c r="I795" s="184" t="str">
        <f>IFERROR(VLOOKUP(D795,'Tabla 12'!$B$4:$E$6,3,FALSE)," ")</f>
        <v xml:space="preserve"> </v>
      </c>
      <c r="J795" s="185" t="str">
        <f>IFERROR(VLOOKUP(I795,'Tabla 12'!$D$4:$E$6,2,FALSE)," ")</f>
        <v xml:space="preserve"> </v>
      </c>
      <c r="K795" s="3"/>
      <c r="L795" s="3"/>
      <c r="M795" s="3"/>
      <c r="N795" s="3"/>
      <c r="O795" s="3"/>
      <c r="P795" s="3"/>
      <c r="Q795" s="2"/>
      <c r="R795" s="3"/>
      <c r="S795" s="3"/>
      <c r="T795" s="3"/>
      <c r="U795" s="3"/>
      <c r="V795" s="3"/>
      <c r="W795" s="3"/>
      <c r="X795" s="3"/>
      <c r="Y795" s="3"/>
      <c r="Z795" s="3"/>
      <c r="AA795" s="3"/>
    </row>
    <row r="796" spans="1:27" ht="36.75" customHeight="1" x14ac:dyDescent="0.35">
      <c r="A796" s="120" t="str">
        <f>'Matriz Nº2 Análisis'!A796</f>
        <v>88. 4</v>
      </c>
      <c r="B796" s="132" t="str">
        <f>IF(A796&lt;1,'Matriz Nº1 Identificación'!F796,'Matriz Nº2 Análisis'!B796)</f>
        <v/>
      </c>
      <c r="C796" s="132" t="str">
        <f>IFERROR(IF(A796&lt;1,'Matriz Nº1 Identificación'!B796,'Matriz Nº2 Análisis'!E796)," ")</f>
        <v/>
      </c>
      <c r="D796" s="132" t="str">
        <f>IF(A796&lt;1,'Matriz Nº1 Identificación'!B796,'Matriz Nº2 Análisis'!I796)</f>
        <v/>
      </c>
      <c r="E796" s="149"/>
      <c r="F796" s="150"/>
      <c r="G796" s="150"/>
      <c r="H796" s="150"/>
      <c r="I796" s="184" t="str">
        <f>IFERROR(VLOOKUP(D796,'Tabla 12'!$B$4:$E$6,3,FALSE)," ")</f>
        <v xml:space="preserve"> </v>
      </c>
      <c r="J796" s="185" t="str">
        <f>IFERROR(VLOOKUP(I796,'Tabla 12'!$D$4:$E$6,2,FALSE)," ")</f>
        <v xml:space="preserve"> </v>
      </c>
      <c r="K796" s="3"/>
      <c r="L796" s="3"/>
      <c r="M796" s="3"/>
      <c r="N796" s="3"/>
      <c r="O796" s="3"/>
      <c r="P796" s="3"/>
      <c r="Q796" s="2"/>
      <c r="R796" s="3"/>
      <c r="S796" s="3"/>
      <c r="T796" s="3"/>
      <c r="U796" s="3"/>
      <c r="V796" s="3"/>
      <c r="W796" s="3"/>
      <c r="X796" s="3"/>
      <c r="Y796" s="3"/>
      <c r="Z796" s="3"/>
      <c r="AA796" s="3"/>
    </row>
    <row r="797" spans="1:27" ht="36.75" customHeight="1" x14ac:dyDescent="0.35">
      <c r="A797" s="120" t="str">
        <f>'Matriz Nº2 Análisis'!A797</f>
        <v>88. 5</v>
      </c>
      <c r="B797" s="132" t="str">
        <f>IF(A797&lt;1,'Matriz Nº1 Identificación'!F797,'Matriz Nº2 Análisis'!B797)</f>
        <v/>
      </c>
      <c r="C797" s="132" t="str">
        <f>IFERROR(IF(A797&lt;1,'Matriz Nº1 Identificación'!B797,'Matriz Nº2 Análisis'!E797)," ")</f>
        <v/>
      </c>
      <c r="D797" s="132" t="str">
        <f>IF(A797&lt;1,'Matriz Nº1 Identificación'!B797,'Matriz Nº2 Análisis'!I797)</f>
        <v/>
      </c>
      <c r="E797" s="149"/>
      <c r="F797" s="150"/>
      <c r="G797" s="150"/>
      <c r="H797" s="150"/>
      <c r="I797" s="184" t="str">
        <f>IFERROR(VLOOKUP(D797,'Tabla 12'!$B$4:$E$6,3,FALSE)," ")</f>
        <v xml:space="preserve"> </v>
      </c>
      <c r="J797" s="185" t="str">
        <f>IFERROR(VLOOKUP(I797,'Tabla 12'!$D$4:$E$6,2,FALSE)," ")</f>
        <v xml:space="preserve"> </v>
      </c>
      <c r="K797" s="3"/>
      <c r="L797" s="3"/>
      <c r="M797" s="3"/>
      <c r="N797" s="3"/>
      <c r="O797" s="3"/>
      <c r="P797" s="3"/>
      <c r="Q797" s="2"/>
      <c r="R797" s="3"/>
      <c r="S797" s="3"/>
      <c r="T797" s="3"/>
      <c r="U797" s="3"/>
      <c r="V797" s="3"/>
      <c r="W797" s="3"/>
      <c r="X797" s="3"/>
      <c r="Y797" s="3"/>
      <c r="Z797" s="3"/>
      <c r="AA797" s="3"/>
    </row>
    <row r="798" spans="1:27" ht="36.75" customHeight="1" x14ac:dyDescent="0.35">
      <c r="A798" s="120" t="str">
        <f>'Matriz Nº2 Análisis'!A798</f>
        <v>88. 6</v>
      </c>
      <c r="B798" s="132" t="str">
        <f>IF(A798&lt;1,'Matriz Nº1 Identificación'!F798,'Matriz Nº2 Análisis'!B798)</f>
        <v/>
      </c>
      <c r="C798" s="132" t="str">
        <f>IFERROR(IF(A798&lt;1,'Matriz Nº1 Identificación'!B798,'Matriz Nº2 Análisis'!E798)," ")</f>
        <v/>
      </c>
      <c r="D798" s="132" t="str">
        <f>IF(A798&lt;1,'Matriz Nº1 Identificación'!B798,'Matriz Nº2 Análisis'!I798)</f>
        <v/>
      </c>
      <c r="E798" s="149"/>
      <c r="F798" s="150"/>
      <c r="G798" s="150"/>
      <c r="H798" s="150"/>
      <c r="I798" s="184" t="str">
        <f>IFERROR(VLOOKUP(D798,'Tabla 12'!$B$4:$E$6,3,FALSE)," ")</f>
        <v xml:space="preserve"> </v>
      </c>
      <c r="J798" s="185" t="str">
        <f>IFERROR(VLOOKUP(I798,'Tabla 12'!$D$4:$E$6,2,FALSE)," ")</f>
        <v xml:space="preserve"> </v>
      </c>
      <c r="K798" s="3"/>
      <c r="L798" s="3"/>
      <c r="M798" s="3"/>
      <c r="N798" s="3"/>
      <c r="O798" s="3"/>
      <c r="P798" s="3"/>
      <c r="Q798" s="2"/>
      <c r="R798" s="3"/>
      <c r="S798" s="3"/>
      <c r="T798" s="3"/>
      <c r="U798" s="3"/>
      <c r="V798" s="3"/>
      <c r="W798" s="3"/>
      <c r="X798" s="3"/>
      <c r="Y798" s="3"/>
      <c r="Z798" s="3"/>
      <c r="AA798" s="3"/>
    </row>
    <row r="799" spans="1:27" ht="36.75" customHeight="1" thickBot="1" x14ac:dyDescent="0.4">
      <c r="A799" s="120" t="str">
        <f>'Matriz Nº2 Análisis'!A799</f>
        <v>88. 7</v>
      </c>
      <c r="B799" s="132" t="str">
        <f>IF(A799&lt;1,'Matriz Nº1 Identificación'!F799,'Matriz Nº2 Análisis'!B799)</f>
        <v/>
      </c>
      <c r="C799" s="132" t="str">
        <f>IFERROR(IF(A799&lt;1,'Matriz Nº1 Identificación'!B799,'Matriz Nº2 Análisis'!E799)," ")</f>
        <v/>
      </c>
      <c r="D799" s="132" t="str">
        <f>IF(A799&lt;1,'Matriz Nº1 Identificación'!B799,'Matriz Nº2 Análisis'!I799)</f>
        <v/>
      </c>
      <c r="E799" s="149"/>
      <c r="F799" s="150"/>
      <c r="G799" s="150"/>
      <c r="H799" s="150"/>
      <c r="I799" s="184" t="str">
        <f>IFERROR(VLOOKUP(D799,'Tabla 12'!$B$4:$E$6,3,FALSE)," ")</f>
        <v xml:space="preserve"> </v>
      </c>
      <c r="J799" s="185" t="str">
        <f>IFERROR(VLOOKUP(I799,'Tabla 12'!$D$4:$E$6,2,FALSE)," ")</f>
        <v xml:space="preserve"> </v>
      </c>
      <c r="K799" s="3"/>
      <c r="N799" s="3"/>
      <c r="O799" s="3"/>
      <c r="P799" s="3"/>
      <c r="Q799" s="2"/>
      <c r="R799" s="3"/>
      <c r="S799" s="3"/>
      <c r="T799" s="3"/>
      <c r="U799" s="3"/>
      <c r="V799" s="3"/>
      <c r="W799" s="3"/>
      <c r="X799" s="3"/>
      <c r="Y799" s="3"/>
      <c r="Z799" s="3"/>
      <c r="AA799" s="3"/>
    </row>
    <row r="800" spans="1:27" ht="39.9" customHeight="1" thickBot="1" x14ac:dyDescent="0.4">
      <c r="A800" s="181" t="str">
        <f>'Matriz Nº1 Identificación'!A800</f>
        <v xml:space="preserve">Objetivo Estratégico: </v>
      </c>
      <c r="B800" s="477">
        <f>+'Matriz Nº1 Identificación'!B800:H800</f>
        <v>0</v>
      </c>
      <c r="C800" s="478"/>
      <c r="D800" s="478"/>
      <c r="E800" s="478"/>
      <c r="F800" s="478"/>
      <c r="G800" s="478"/>
      <c r="H800" s="478"/>
      <c r="I800" s="478"/>
      <c r="J800" s="478"/>
    </row>
    <row r="801" spans="1:27" ht="39.9" customHeight="1" x14ac:dyDescent="0.35">
      <c r="A801" s="182" t="str">
        <f>'Matriz Nº1 Identificación'!A801</f>
        <v>Objetivo táctico</v>
      </c>
      <c r="B801" s="297" t="str">
        <f>+'Matriz Nº1 Identificación'!B801:H801</f>
        <v xml:space="preserve">89. </v>
      </c>
      <c r="C801" s="298"/>
      <c r="D801" s="298"/>
      <c r="E801" s="298"/>
      <c r="F801" s="299"/>
      <c r="G801" s="299"/>
      <c r="H801" s="299"/>
      <c r="I801" s="299"/>
      <c r="J801" s="300"/>
      <c r="L801" s="3"/>
      <c r="M801" s="3"/>
    </row>
    <row r="802" spans="1:27" ht="36.75" customHeight="1" x14ac:dyDescent="0.35">
      <c r="A802" s="120" t="str">
        <f>'Matriz Nº2 Análisis'!A802</f>
        <v>89. 1</v>
      </c>
      <c r="B802" s="132" t="str">
        <f>IF(A802&lt;1,'Matriz Nº1 Identificación'!F802,'Matriz Nº2 Análisis'!B802)</f>
        <v/>
      </c>
      <c r="C802" s="132" t="str">
        <f>IFERROR(IF(A802&lt;1,'Matriz Nº1 Identificación'!B802,'Matriz Nº2 Análisis'!E802)," ")</f>
        <v/>
      </c>
      <c r="D802" s="132" t="str">
        <f>IF(A802&lt;1,'Matriz Nº1 Identificación'!B802,'Matriz Nº2 Análisis'!I802)</f>
        <v/>
      </c>
      <c r="E802" s="149"/>
      <c r="F802" s="150"/>
      <c r="G802" s="150"/>
      <c r="H802" s="150"/>
      <c r="I802" s="184" t="str">
        <f>IFERROR(VLOOKUP(D802,'Tabla 12'!$B$4:$E$6,3,FALSE)," ")</f>
        <v xml:space="preserve"> </v>
      </c>
      <c r="J802" s="185" t="str">
        <f>IFERROR(VLOOKUP(I802,'Tabla 12'!$D$4:$E$6,2,FALSE)," ")</f>
        <v xml:space="preserve"> </v>
      </c>
      <c r="K802" s="3"/>
      <c r="L802" s="3"/>
      <c r="M802" s="3"/>
      <c r="N802" s="3"/>
      <c r="O802" s="3"/>
      <c r="P802" s="3"/>
      <c r="Q802" s="2"/>
      <c r="R802" s="3"/>
      <c r="S802" s="3"/>
      <c r="T802" s="3"/>
      <c r="U802" s="3"/>
      <c r="V802" s="3"/>
      <c r="W802" s="3"/>
      <c r="X802" s="3"/>
      <c r="Y802" s="3"/>
      <c r="Z802" s="3"/>
      <c r="AA802" s="3"/>
    </row>
    <row r="803" spans="1:27" ht="36.75" customHeight="1" x14ac:dyDescent="0.35">
      <c r="A803" s="120" t="str">
        <f>'Matriz Nº2 Análisis'!A803</f>
        <v>89. 2</v>
      </c>
      <c r="B803" s="132" t="str">
        <f>IF(A803&lt;1,'Matriz Nº1 Identificación'!F803,'Matriz Nº2 Análisis'!B803)</f>
        <v/>
      </c>
      <c r="C803" s="132" t="str">
        <f>IFERROR(IF(A803&lt;1,'Matriz Nº1 Identificación'!B803,'Matriz Nº2 Análisis'!E803)," ")</f>
        <v/>
      </c>
      <c r="D803" s="132" t="str">
        <f>IF(A803&lt;1,'Matriz Nº1 Identificación'!B803,'Matriz Nº2 Análisis'!I803)</f>
        <v/>
      </c>
      <c r="E803" s="149"/>
      <c r="F803" s="150"/>
      <c r="G803" s="150"/>
      <c r="H803" s="150"/>
      <c r="I803" s="184" t="str">
        <f>IFERROR(VLOOKUP(D803,'Tabla 12'!$B$4:$E$6,3,FALSE)," ")</f>
        <v xml:space="preserve"> </v>
      </c>
      <c r="J803" s="185" t="str">
        <f>IFERROR(VLOOKUP(I803,'Tabla 12'!$D$4:$E$6,2,FALSE)," ")</f>
        <v xml:space="preserve"> </v>
      </c>
      <c r="K803" s="3"/>
      <c r="L803" s="3"/>
      <c r="M803" s="3"/>
      <c r="N803" s="3"/>
      <c r="O803" s="3"/>
      <c r="P803" s="3"/>
      <c r="Q803" s="2"/>
      <c r="R803" s="3"/>
      <c r="S803" s="3"/>
      <c r="T803" s="3"/>
      <c r="U803" s="3"/>
      <c r="V803" s="3"/>
      <c r="W803" s="3"/>
      <c r="X803" s="3"/>
      <c r="Y803" s="3"/>
      <c r="Z803" s="3"/>
      <c r="AA803" s="3"/>
    </row>
    <row r="804" spans="1:27" ht="36.75" customHeight="1" x14ac:dyDescent="0.35">
      <c r="A804" s="120" t="str">
        <f>'Matriz Nº2 Análisis'!A804</f>
        <v>89. 3</v>
      </c>
      <c r="B804" s="132" t="str">
        <f>IF(A804&lt;1,'Matriz Nº1 Identificación'!F804,'Matriz Nº2 Análisis'!B804)</f>
        <v/>
      </c>
      <c r="C804" s="132" t="str">
        <f>IFERROR(IF(A804&lt;1,'Matriz Nº1 Identificación'!B804,'Matriz Nº2 Análisis'!E804)," ")</f>
        <v/>
      </c>
      <c r="D804" s="132" t="str">
        <f>IF(A804&lt;1,'Matriz Nº1 Identificación'!B804,'Matriz Nº2 Análisis'!I804)</f>
        <v/>
      </c>
      <c r="E804" s="149"/>
      <c r="F804" s="150"/>
      <c r="G804" s="150"/>
      <c r="H804" s="150"/>
      <c r="I804" s="184" t="str">
        <f>IFERROR(VLOOKUP(D804,'Tabla 12'!$B$4:$E$6,3,FALSE)," ")</f>
        <v xml:space="preserve"> </v>
      </c>
      <c r="J804" s="185" t="str">
        <f>IFERROR(VLOOKUP(I804,'Tabla 12'!$D$4:$E$6,2,FALSE)," ")</f>
        <v xml:space="preserve"> </v>
      </c>
      <c r="K804" s="3"/>
      <c r="L804" s="3"/>
      <c r="M804" s="3"/>
      <c r="N804" s="3"/>
      <c r="O804" s="3"/>
      <c r="P804" s="3"/>
      <c r="Q804" s="2"/>
      <c r="R804" s="3"/>
      <c r="S804" s="3"/>
      <c r="T804" s="3"/>
      <c r="U804" s="3"/>
      <c r="V804" s="3"/>
      <c r="W804" s="3"/>
      <c r="X804" s="3"/>
      <c r="Y804" s="3"/>
      <c r="Z804" s="3"/>
      <c r="AA804" s="3"/>
    </row>
    <row r="805" spans="1:27" ht="36.75" customHeight="1" x14ac:dyDescent="0.35">
      <c r="A805" s="120" t="str">
        <f>'Matriz Nº2 Análisis'!A805</f>
        <v>89. 4</v>
      </c>
      <c r="B805" s="132" t="str">
        <f>IF(A805&lt;1,'Matriz Nº1 Identificación'!F805,'Matriz Nº2 Análisis'!B805)</f>
        <v/>
      </c>
      <c r="C805" s="132" t="str">
        <f>IFERROR(IF(A805&lt;1,'Matriz Nº1 Identificación'!B805,'Matriz Nº2 Análisis'!E805)," ")</f>
        <v/>
      </c>
      <c r="D805" s="132" t="str">
        <f>IF(A805&lt;1,'Matriz Nº1 Identificación'!B805,'Matriz Nº2 Análisis'!I805)</f>
        <v/>
      </c>
      <c r="E805" s="149"/>
      <c r="F805" s="150"/>
      <c r="G805" s="150"/>
      <c r="H805" s="150"/>
      <c r="I805" s="184" t="str">
        <f>IFERROR(VLOOKUP(D805,'Tabla 12'!$B$4:$E$6,3,FALSE)," ")</f>
        <v xml:space="preserve"> </v>
      </c>
      <c r="J805" s="185" t="str">
        <f>IFERROR(VLOOKUP(I805,'Tabla 12'!$D$4:$E$6,2,FALSE)," ")</f>
        <v xml:space="preserve"> </v>
      </c>
      <c r="K805" s="3"/>
      <c r="L805" s="3"/>
      <c r="M805" s="3"/>
      <c r="N805" s="3"/>
      <c r="O805" s="3"/>
      <c r="P805" s="3"/>
      <c r="Q805" s="2"/>
      <c r="R805" s="3"/>
      <c r="S805" s="3"/>
      <c r="T805" s="3"/>
      <c r="U805" s="3"/>
      <c r="V805" s="3"/>
      <c r="W805" s="3"/>
      <c r="X805" s="3"/>
      <c r="Y805" s="3"/>
      <c r="Z805" s="3"/>
      <c r="AA805" s="3"/>
    </row>
    <row r="806" spans="1:27" ht="36.75" customHeight="1" x14ac:dyDescent="0.35">
      <c r="A806" s="120" t="str">
        <f>'Matriz Nº2 Análisis'!A806</f>
        <v>89. 5</v>
      </c>
      <c r="B806" s="132" t="str">
        <f>IF(A806&lt;1,'Matriz Nº1 Identificación'!F806,'Matriz Nº2 Análisis'!B806)</f>
        <v/>
      </c>
      <c r="C806" s="132" t="str">
        <f>IFERROR(IF(A806&lt;1,'Matriz Nº1 Identificación'!B806,'Matriz Nº2 Análisis'!E806)," ")</f>
        <v/>
      </c>
      <c r="D806" s="132" t="str">
        <f>IF(A806&lt;1,'Matriz Nº1 Identificación'!B806,'Matriz Nº2 Análisis'!I806)</f>
        <v/>
      </c>
      <c r="E806" s="149"/>
      <c r="F806" s="150"/>
      <c r="G806" s="150"/>
      <c r="H806" s="150"/>
      <c r="I806" s="184" t="str">
        <f>IFERROR(VLOOKUP(D806,'Tabla 12'!$B$4:$E$6,3,FALSE)," ")</f>
        <v xml:space="preserve"> </v>
      </c>
      <c r="J806" s="185" t="str">
        <f>IFERROR(VLOOKUP(I806,'Tabla 12'!$D$4:$E$6,2,FALSE)," ")</f>
        <v xml:space="preserve"> </v>
      </c>
      <c r="K806" s="3"/>
      <c r="L806" s="3"/>
      <c r="M806" s="3"/>
      <c r="N806" s="3"/>
      <c r="O806" s="3"/>
      <c r="P806" s="3"/>
      <c r="Q806" s="2"/>
      <c r="R806" s="3"/>
      <c r="S806" s="3"/>
      <c r="T806" s="3"/>
      <c r="U806" s="3"/>
      <c r="V806" s="3"/>
      <c r="W806" s="3"/>
      <c r="X806" s="3"/>
      <c r="Y806" s="3"/>
      <c r="Z806" s="3"/>
      <c r="AA806" s="3"/>
    </row>
    <row r="807" spans="1:27" ht="36.75" customHeight="1" x14ac:dyDescent="0.35">
      <c r="A807" s="120" t="str">
        <f>'Matriz Nº2 Análisis'!A807</f>
        <v>89. 6</v>
      </c>
      <c r="B807" s="132" t="str">
        <f>IF(A807&lt;1,'Matriz Nº1 Identificación'!F807,'Matriz Nº2 Análisis'!B807)</f>
        <v/>
      </c>
      <c r="C807" s="132" t="str">
        <f>IFERROR(IF(A807&lt;1,'Matriz Nº1 Identificación'!B807,'Matriz Nº2 Análisis'!E807)," ")</f>
        <v/>
      </c>
      <c r="D807" s="132" t="str">
        <f>IF(A807&lt;1,'Matriz Nº1 Identificación'!B807,'Matriz Nº2 Análisis'!I807)</f>
        <v/>
      </c>
      <c r="E807" s="149"/>
      <c r="F807" s="150"/>
      <c r="G807" s="150"/>
      <c r="H807" s="150"/>
      <c r="I807" s="184" t="str">
        <f>IFERROR(VLOOKUP(D807,'Tabla 12'!$B$4:$E$6,3,FALSE)," ")</f>
        <v xml:space="preserve"> </v>
      </c>
      <c r="J807" s="185" t="str">
        <f>IFERROR(VLOOKUP(I807,'Tabla 12'!$D$4:$E$6,2,FALSE)," ")</f>
        <v xml:space="preserve"> </v>
      </c>
      <c r="K807" s="3"/>
      <c r="L807" s="3"/>
      <c r="M807" s="3"/>
      <c r="N807" s="3"/>
      <c r="O807" s="3"/>
      <c r="P807" s="3"/>
      <c r="Q807" s="2"/>
      <c r="R807" s="3"/>
      <c r="S807" s="3"/>
      <c r="T807" s="3"/>
      <c r="U807" s="3"/>
      <c r="V807" s="3"/>
      <c r="W807" s="3"/>
      <c r="X807" s="3"/>
      <c r="Y807" s="3"/>
      <c r="Z807" s="3"/>
      <c r="AA807" s="3"/>
    </row>
    <row r="808" spans="1:27" ht="36.75" customHeight="1" thickBot="1" x14ac:dyDescent="0.4">
      <c r="A808" s="120" t="str">
        <f>'Matriz Nº2 Análisis'!A808</f>
        <v>89. 7</v>
      </c>
      <c r="B808" s="132" t="str">
        <f>IF(A808&lt;1,'Matriz Nº1 Identificación'!F808,'Matriz Nº2 Análisis'!B808)</f>
        <v/>
      </c>
      <c r="C808" s="132" t="str">
        <f>IFERROR(IF(A808&lt;1,'Matriz Nº1 Identificación'!B808,'Matriz Nº2 Análisis'!E808)," ")</f>
        <v/>
      </c>
      <c r="D808" s="132" t="str">
        <f>IF(A808&lt;1,'Matriz Nº1 Identificación'!B808,'Matriz Nº2 Análisis'!I808)</f>
        <v/>
      </c>
      <c r="E808" s="149"/>
      <c r="F808" s="150"/>
      <c r="G808" s="150"/>
      <c r="H808" s="150"/>
      <c r="I808" s="184" t="str">
        <f>IFERROR(VLOOKUP(D808,'Tabla 12'!$B$4:$E$6,3,FALSE)," ")</f>
        <v xml:space="preserve"> </v>
      </c>
      <c r="J808" s="185" t="str">
        <f>IFERROR(VLOOKUP(I808,'Tabla 12'!$D$4:$E$6,2,FALSE)," ")</f>
        <v xml:space="preserve"> </v>
      </c>
      <c r="K808" s="3"/>
      <c r="N808" s="3"/>
      <c r="O808" s="3"/>
      <c r="P808" s="3"/>
      <c r="Q808" s="2"/>
      <c r="R808" s="3"/>
      <c r="S808" s="3"/>
      <c r="T808" s="3"/>
      <c r="U808" s="3"/>
      <c r="V808" s="3"/>
      <c r="W808" s="3"/>
      <c r="X808" s="3"/>
      <c r="Y808" s="3"/>
      <c r="Z808" s="3"/>
      <c r="AA808" s="3"/>
    </row>
    <row r="809" spans="1:27" ht="39.9" customHeight="1" thickBot="1" x14ac:dyDescent="0.4">
      <c r="A809" s="181" t="str">
        <f>'Matriz Nº1 Identificación'!A809</f>
        <v xml:space="preserve">Objetivo Estratégico: </v>
      </c>
      <c r="B809" s="477">
        <f>+'Matriz Nº1 Identificación'!B809:H809</f>
        <v>0</v>
      </c>
      <c r="C809" s="478"/>
      <c r="D809" s="478"/>
      <c r="E809" s="478"/>
      <c r="F809" s="478"/>
      <c r="G809" s="478"/>
      <c r="H809" s="478"/>
      <c r="I809" s="478"/>
      <c r="J809" s="478"/>
    </row>
    <row r="810" spans="1:27" ht="39.9" customHeight="1" x14ac:dyDescent="0.35">
      <c r="A810" s="182" t="str">
        <f>'Matriz Nº1 Identificación'!A810</f>
        <v>Objetivo táctico</v>
      </c>
      <c r="B810" s="297" t="str">
        <f>+'Matriz Nº1 Identificación'!B810:H810</f>
        <v xml:space="preserve">90. </v>
      </c>
      <c r="C810" s="298"/>
      <c r="D810" s="298"/>
      <c r="E810" s="298"/>
      <c r="F810" s="299"/>
      <c r="G810" s="299"/>
      <c r="H810" s="299"/>
      <c r="I810" s="299"/>
      <c r="J810" s="300"/>
      <c r="L810" s="3"/>
      <c r="M810" s="3"/>
    </row>
    <row r="811" spans="1:27" ht="36.75" customHeight="1" x14ac:dyDescent="0.35">
      <c r="A811" s="120" t="str">
        <f>'Matriz Nº2 Análisis'!A811</f>
        <v>90. 1</v>
      </c>
      <c r="B811" s="132" t="str">
        <f>IF(A811&lt;1,'Matriz Nº1 Identificación'!F811,'Matriz Nº2 Análisis'!B811)</f>
        <v/>
      </c>
      <c r="C811" s="132" t="str">
        <f>IFERROR(IF(A811&lt;1,'Matriz Nº1 Identificación'!B811,'Matriz Nº2 Análisis'!E811)," ")</f>
        <v/>
      </c>
      <c r="D811" s="132" t="str">
        <f>IF(A811&lt;1,'Matriz Nº1 Identificación'!B811,'Matriz Nº2 Análisis'!I811)</f>
        <v/>
      </c>
      <c r="E811" s="149"/>
      <c r="F811" s="150"/>
      <c r="G811" s="150"/>
      <c r="H811" s="150"/>
      <c r="I811" s="184" t="str">
        <f>IFERROR(VLOOKUP(D811,'Tabla 12'!$B$4:$E$6,3,FALSE)," ")</f>
        <v xml:space="preserve"> </v>
      </c>
      <c r="J811" s="185" t="str">
        <f>IFERROR(VLOOKUP(I811,'Tabla 12'!$D$4:$E$6,2,FALSE)," ")</f>
        <v xml:space="preserve"> </v>
      </c>
      <c r="K811" s="3"/>
      <c r="L811" s="3"/>
      <c r="M811" s="3"/>
      <c r="N811" s="3"/>
      <c r="O811" s="3"/>
      <c r="P811" s="3"/>
      <c r="Q811" s="2"/>
      <c r="R811" s="3"/>
      <c r="S811" s="3"/>
      <c r="T811" s="3"/>
      <c r="U811" s="3"/>
      <c r="V811" s="3"/>
      <c r="W811" s="3"/>
      <c r="X811" s="3"/>
      <c r="Y811" s="3"/>
      <c r="Z811" s="3"/>
      <c r="AA811" s="3"/>
    </row>
    <row r="812" spans="1:27" ht="36.75" customHeight="1" x14ac:dyDescent="0.35">
      <c r="A812" s="120" t="str">
        <f>'Matriz Nº2 Análisis'!A812</f>
        <v>90. 2</v>
      </c>
      <c r="B812" s="132" t="str">
        <f>IF(A812&lt;1,'Matriz Nº1 Identificación'!F812,'Matriz Nº2 Análisis'!B812)</f>
        <v/>
      </c>
      <c r="C812" s="132" t="str">
        <f>IFERROR(IF(A812&lt;1,'Matriz Nº1 Identificación'!B812,'Matriz Nº2 Análisis'!E812)," ")</f>
        <v/>
      </c>
      <c r="D812" s="132" t="str">
        <f>IF(A812&lt;1,'Matriz Nº1 Identificación'!B812,'Matriz Nº2 Análisis'!I812)</f>
        <v/>
      </c>
      <c r="E812" s="149"/>
      <c r="F812" s="150"/>
      <c r="G812" s="150"/>
      <c r="H812" s="150"/>
      <c r="I812" s="184" t="str">
        <f>IFERROR(VLOOKUP(D812,'Tabla 12'!$B$4:$E$6,3,FALSE)," ")</f>
        <v xml:space="preserve"> </v>
      </c>
      <c r="J812" s="185" t="str">
        <f>IFERROR(VLOOKUP(I812,'Tabla 12'!$D$4:$E$6,2,FALSE)," ")</f>
        <v xml:space="preserve"> </v>
      </c>
      <c r="K812" s="3"/>
      <c r="L812" s="3"/>
      <c r="M812" s="3"/>
      <c r="N812" s="3"/>
      <c r="O812" s="3"/>
      <c r="P812" s="3"/>
      <c r="Q812" s="2"/>
      <c r="R812" s="3"/>
      <c r="S812" s="3"/>
      <c r="T812" s="3"/>
      <c r="U812" s="3"/>
      <c r="V812" s="3"/>
      <c r="W812" s="3"/>
      <c r="X812" s="3"/>
      <c r="Y812" s="3"/>
      <c r="Z812" s="3"/>
      <c r="AA812" s="3"/>
    </row>
    <row r="813" spans="1:27" ht="36.75" customHeight="1" x14ac:dyDescent="0.35">
      <c r="A813" s="120" t="str">
        <f>'Matriz Nº2 Análisis'!A813</f>
        <v>90. 3</v>
      </c>
      <c r="B813" s="132" t="str">
        <f>IF(A813&lt;1,'Matriz Nº1 Identificación'!F813,'Matriz Nº2 Análisis'!B813)</f>
        <v/>
      </c>
      <c r="C813" s="132" t="str">
        <f>IFERROR(IF(A813&lt;1,'Matriz Nº1 Identificación'!B813,'Matriz Nº2 Análisis'!E813)," ")</f>
        <v/>
      </c>
      <c r="D813" s="132" t="str">
        <f>IF(A813&lt;1,'Matriz Nº1 Identificación'!B813,'Matriz Nº2 Análisis'!I813)</f>
        <v/>
      </c>
      <c r="E813" s="149"/>
      <c r="F813" s="150"/>
      <c r="G813" s="150"/>
      <c r="H813" s="150"/>
      <c r="I813" s="184" t="str">
        <f>IFERROR(VLOOKUP(D813,'Tabla 12'!$B$4:$E$6,3,FALSE)," ")</f>
        <v xml:space="preserve"> </v>
      </c>
      <c r="J813" s="185" t="str">
        <f>IFERROR(VLOOKUP(I813,'Tabla 12'!$D$4:$E$6,2,FALSE)," ")</f>
        <v xml:space="preserve"> </v>
      </c>
      <c r="K813" s="3"/>
      <c r="L813" s="3"/>
      <c r="M813" s="3"/>
      <c r="N813" s="3"/>
      <c r="O813" s="3"/>
      <c r="P813" s="3"/>
      <c r="Q813" s="2"/>
      <c r="R813" s="3"/>
      <c r="S813" s="3"/>
      <c r="T813" s="3"/>
      <c r="U813" s="3"/>
      <c r="V813" s="3"/>
      <c r="W813" s="3"/>
      <c r="X813" s="3"/>
      <c r="Y813" s="3"/>
      <c r="Z813" s="3"/>
      <c r="AA813" s="3"/>
    </row>
    <row r="814" spans="1:27" ht="36.75" customHeight="1" x14ac:dyDescent="0.35">
      <c r="A814" s="120" t="str">
        <f>'Matriz Nº2 Análisis'!A814</f>
        <v>90. 4</v>
      </c>
      <c r="B814" s="132" t="str">
        <f>IF(A814&lt;1,'Matriz Nº1 Identificación'!F814,'Matriz Nº2 Análisis'!B814)</f>
        <v/>
      </c>
      <c r="C814" s="132" t="str">
        <f>IFERROR(IF(A814&lt;1,'Matriz Nº1 Identificación'!B814,'Matriz Nº2 Análisis'!E814)," ")</f>
        <v/>
      </c>
      <c r="D814" s="132" t="str">
        <f>IF(A814&lt;1,'Matriz Nº1 Identificación'!B814,'Matriz Nº2 Análisis'!I814)</f>
        <v/>
      </c>
      <c r="E814" s="149"/>
      <c r="F814" s="150"/>
      <c r="G814" s="150"/>
      <c r="H814" s="150"/>
      <c r="I814" s="184" t="str">
        <f>IFERROR(VLOOKUP(D814,'Tabla 12'!$B$4:$E$6,3,FALSE)," ")</f>
        <v xml:space="preserve"> </v>
      </c>
      <c r="J814" s="185" t="str">
        <f>IFERROR(VLOOKUP(I814,'Tabla 12'!$D$4:$E$6,2,FALSE)," ")</f>
        <v xml:space="preserve"> </v>
      </c>
      <c r="K814" s="3"/>
      <c r="L814" s="3"/>
      <c r="M814" s="3"/>
      <c r="N814" s="3"/>
      <c r="O814" s="3"/>
      <c r="P814" s="3"/>
      <c r="Q814" s="2"/>
      <c r="R814" s="3"/>
      <c r="S814" s="3"/>
      <c r="T814" s="3"/>
      <c r="U814" s="3"/>
      <c r="V814" s="3"/>
      <c r="W814" s="3"/>
      <c r="X814" s="3"/>
      <c r="Y814" s="3"/>
      <c r="Z814" s="3"/>
      <c r="AA814" s="3"/>
    </row>
    <row r="815" spans="1:27" ht="36.75" customHeight="1" x14ac:dyDescent="0.35">
      <c r="A815" s="120" t="str">
        <f>'Matriz Nº2 Análisis'!A815</f>
        <v>90. 5</v>
      </c>
      <c r="B815" s="132" t="str">
        <f>IF(A815&lt;1,'Matriz Nº1 Identificación'!F815,'Matriz Nº2 Análisis'!B815)</f>
        <v/>
      </c>
      <c r="C815" s="132" t="str">
        <f>IFERROR(IF(A815&lt;1,'Matriz Nº1 Identificación'!B815,'Matriz Nº2 Análisis'!E815)," ")</f>
        <v/>
      </c>
      <c r="D815" s="132" t="str">
        <f>IF(A815&lt;1,'Matriz Nº1 Identificación'!B815,'Matriz Nº2 Análisis'!I815)</f>
        <v/>
      </c>
      <c r="E815" s="149"/>
      <c r="F815" s="150"/>
      <c r="G815" s="150"/>
      <c r="H815" s="150"/>
      <c r="I815" s="184" t="str">
        <f>IFERROR(VLOOKUP(D815,'Tabla 12'!$B$4:$E$6,3,FALSE)," ")</f>
        <v xml:space="preserve"> </v>
      </c>
      <c r="J815" s="185" t="str">
        <f>IFERROR(VLOOKUP(I815,'Tabla 12'!$D$4:$E$6,2,FALSE)," ")</f>
        <v xml:space="preserve"> </v>
      </c>
      <c r="K815" s="3"/>
      <c r="L815" s="3"/>
      <c r="M815" s="3"/>
      <c r="N815" s="3"/>
      <c r="O815" s="3"/>
      <c r="P815" s="3"/>
      <c r="Q815" s="2"/>
      <c r="R815" s="3"/>
      <c r="S815" s="3"/>
      <c r="T815" s="3"/>
      <c r="U815" s="3"/>
      <c r="V815" s="3"/>
      <c r="W815" s="3"/>
      <c r="X815" s="3"/>
      <c r="Y815" s="3"/>
      <c r="Z815" s="3"/>
      <c r="AA815" s="3"/>
    </row>
    <row r="816" spans="1:27" ht="36.75" customHeight="1" x14ac:dyDescent="0.35">
      <c r="A816" s="120" t="str">
        <f>'Matriz Nº2 Análisis'!A816</f>
        <v>90. 6</v>
      </c>
      <c r="B816" s="132" t="str">
        <f>IF(A816&lt;1,'Matriz Nº1 Identificación'!F816,'Matriz Nº2 Análisis'!B816)</f>
        <v/>
      </c>
      <c r="C816" s="132" t="str">
        <f>IFERROR(IF(A816&lt;1,'Matriz Nº1 Identificación'!B816,'Matriz Nº2 Análisis'!E816)," ")</f>
        <v/>
      </c>
      <c r="D816" s="132" t="str">
        <f>IF(A816&lt;1,'Matriz Nº1 Identificación'!B816,'Matriz Nº2 Análisis'!I816)</f>
        <v/>
      </c>
      <c r="E816" s="149"/>
      <c r="F816" s="150"/>
      <c r="G816" s="150"/>
      <c r="H816" s="150"/>
      <c r="I816" s="184" t="str">
        <f>IFERROR(VLOOKUP(D816,'Tabla 12'!$B$4:$E$6,3,FALSE)," ")</f>
        <v xml:space="preserve"> </v>
      </c>
      <c r="J816" s="185" t="str">
        <f>IFERROR(VLOOKUP(I816,'Tabla 12'!$D$4:$E$6,2,FALSE)," ")</f>
        <v xml:space="preserve"> </v>
      </c>
      <c r="K816" s="3"/>
      <c r="L816" s="3"/>
      <c r="M816" s="3"/>
      <c r="N816" s="3"/>
      <c r="O816" s="3"/>
      <c r="P816" s="3"/>
      <c r="Q816" s="2"/>
      <c r="R816" s="3"/>
      <c r="S816" s="3"/>
      <c r="T816" s="3"/>
      <c r="U816" s="3"/>
      <c r="V816" s="3"/>
      <c r="W816" s="3"/>
      <c r="X816" s="3"/>
      <c r="Y816" s="3"/>
      <c r="Z816" s="3"/>
      <c r="AA816" s="3"/>
    </row>
    <row r="817" spans="1:27" ht="36.75" customHeight="1" thickBot="1" x14ac:dyDescent="0.4">
      <c r="A817" s="120" t="str">
        <f>'Matriz Nº2 Análisis'!A817</f>
        <v>90. 7</v>
      </c>
      <c r="B817" s="132" t="str">
        <f>IF(A817&lt;1,'Matriz Nº1 Identificación'!F817,'Matriz Nº2 Análisis'!B817)</f>
        <v/>
      </c>
      <c r="C817" s="132" t="str">
        <f>IFERROR(IF(A817&lt;1,'Matriz Nº1 Identificación'!B817,'Matriz Nº2 Análisis'!E817)," ")</f>
        <v/>
      </c>
      <c r="D817" s="132" t="str">
        <f>IF(A817&lt;1,'Matriz Nº1 Identificación'!B817,'Matriz Nº2 Análisis'!I817)</f>
        <v/>
      </c>
      <c r="E817" s="149"/>
      <c r="F817" s="150"/>
      <c r="G817" s="150"/>
      <c r="H817" s="150"/>
      <c r="I817" s="184" t="str">
        <f>IFERROR(VLOOKUP(D817,'Tabla 12'!$B$4:$E$6,3,FALSE)," ")</f>
        <v xml:space="preserve"> </v>
      </c>
      <c r="J817" s="185" t="str">
        <f>IFERROR(VLOOKUP(I817,'Tabla 12'!$D$4:$E$6,2,FALSE)," ")</f>
        <v xml:space="preserve"> </v>
      </c>
      <c r="K817" s="3"/>
      <c r="N817" s="3"/>
      <c r="O817" s="3"/>
      <c r="P817" s="3"/>
      <c r="Q817" s="2"/>
      <c r="R817" s="3"/>
      <c r="S817" s="3"/>
      <c r="T817" s="3"/>
      <c r="U817" s="3"/>
      <c r="V817" s="3"/>
      <c r="W817" s="3"/>
      <c r="X817" s="3"/>
      <c r="Y817" s="3"/>
      <c r="Z817" s="3"/>
      <c r="AA817" s="3"/>
    </row>
    <row r="818" spans="1:27" ht="39.9" customHeight="1" thickBot="1" x14ac:dyDescent="0.4">
      <c r="A818" s="181" t="str">
        <f>'Matriz Nº1 Identificación'!A818</f>
        <v xml:space="preserve">Objetivo Estratégico: </v>
      </c>
      <c r="B818" s="477">
        <f>+'Matriz Nº1 Identificación'!B818:H818</f>
        <v>0</v>
      </c>
      <c r="C818" s="478"/>
      <c r="D818" s="478"/>
      <c r="E818" s="478"/>
      <c r="F818" s="478"/>
      <c r="G818" s="478"/>
      <c r="H818" s="478"/>
      <c r="I818" s="478"/>
      <c r="J818" s="478"/>
    </row>
    <row r="819" spans="1:27" ht="39.9" customHeight="1" x14ac:dyDescent="0.35">
      <c r="A819" s="182" t="str">
        <f>'Matriz Nº1 Identificación'!A819</f>
        <v>Objetivo táctico</v>
      </c>
      <c r="B819" s="297" t="str">
        <f>+'Matriz Nº1 Identificación'!B819:H819</f>
        <v xml:space="preserve">91. </v>
      </c>
      <c r="C819" s="298"/>
      <c r="D819" s="298"/>
      <c r="E819" s="298"/>
      <c r="F819" s="299"/>
      <c r="G819" s="299"/>
      <c r="H819" s="299"/>
      <c r="I819" s="299"/>
      <c r="J819" s="300"/>
      <c r="L819" s="3"/>
      <c r="M819" s="3"/>
    </row>
    <row r="820" spans="1:27" ht="36.75" customHeight="1" x14ac:dyDescent="0.35">
      <c r="A820" s="120" t="str">
        <f>'Matriz Nº2 Análisis'!A820</f>
        <v>91. 1</v>
      </c>
      <c r="B820" s="132" t="str">
        <f>IF(A820&lt;1,'Matriz Nº1 Identificación'!F820,'Matriz Nº2 Análisis'!B820)</f>
        <v/>
      </c>
      <c r="C820" s="132" t="str">
        <f>IFERROR(IF(A820&lt;1,'Matriz Nº1 Identificación'!B820,'Matriz Nº2 Análisis'!E820)," ")</f>
        <v/>
      </c>
      <c r="D820" s="132" t="str">
        <f>IF(A820&lt;1,'Matriz Nº1 Identificación'!B820,'Matriz Nº2 Análisis'!I820)</f>
        <v/>
      </c>
      <c r="E820" s="149"/>
      <c r="F820" s="150"/>
      <c r="G820" s="150"/>
      <c r="H820" s="150"/>
      <c r="I820" s="184" t="str">
        <f>IFERROR(VLOOKUP(D820,'Tabla 12'!$B$4:$E$6,3,FALSE)," ")</f>
        <v xml:space="preserve"> </v>
      </c>
      <c r="J820" s="185" t="str">
        <f>IFERROR(VLOOKUP(I820,'Tabla 12'!$D$4:$E$6,2,FALSE)," ")</f>
        <v xml:space="preserve"> </v>
      </c>
      <c r="K820" s="3"/>
      <c r="L820" s="3"/>
      <c r="M820" s="3"/>
      <c r="N820" s="3"/>
      <c r="O820" s="3"/>
      <c r="P820" s="3"/>
      <c r="Q820" s="2"/>
      <c r="R820" s="3"/>
      <c r="S820" s="3"/>
      <c r="T820" s="3"/>
      <c r="U820" s="3"/>
      <c r="V820" s="3"/>
      <c r="W820" s="3"/>
      <c r="X820" s="3"/>
      <c r="Y820" s="3"/>
      <c r="Z820" s="3"/>
      <c r="AA820" s="3"/>
    </row>
    <row r="821" spans="1:27" ht="36.75" customHeight="1" x14ac:dyDescent="0.35">
      <c r="A821" s="120" t="str">
        <f>'Matriz Nº2 Análisis'!A821</f>
        <v>91. 2</v>
      </c>
      <c r="B821" s="132" t="str">
        <f>IF(A821&lt;1,'Matriz Nº1 Identificación'!F821,'Matriz Nº2 Análisis'!B821)</f>
        <v/>
      </c>
      <c r="C821" s="132" t="str">
        <f>IFERROR(IF(A821&lt;1,'Matriz Nº1 Identificación'!B821,'Matriz Nº2 Análisis'!E821)," ")</f>
        <v/>
      </c>
      <c r="D821" s="132" t="str">
        <f>IF(A821&lt;1,'Matriz Nº1 Identificación'!B821,'Matriz Nº2 Análisis'!I821)</f>
        <v/>
      </c>
      <c r="E821" s="149"/>
      <c r="F821" s="150"/>
      <c r="G821" s="150"/>
      <c r="H821" s="150"/>
      <c r="I821" s="184" t="str">
        <f>IFERROR(VLOOKUP(D821,'Tabla 12'!$B$4:$E$6,3,FALSE)," ")</f>
        <v xml:space="preserve"> </v>
      </c>
      <c r="J821" s="185" t="str">
        <f>IFERROR(VLOOKUP(I821,'Tabla 12'!$D$4:$E$6,2,FALSE)," ")</f>
        <v xml:space="preserve"> </v>
      </c>
      <c r="K821" s="3"/>
      <c r="L821" s="3"/>
      <c r="M821" s="3"/>
      <c r="N821" s="3"/>
      <c r="O821" s="3"/>
      <c r="P821" s="3"/>
      <c r="Q821" s="2"/>
      <c r="R821" s="3"/>
      <c r="S821" s="3"/>
      <c r="T821" s="3"/>
      <c r="U821" s="3"/>
      <c r="V821" s="3"/>
      <c r="W821" s="3"/>
      <c r="X821" s="3"/>
      <c r="Y821" s="3"/>
      <c r="Z821" s="3"/>
      <c r="AA821" s="3"/>
    </row>
    <row r="822" spans="1:27" ht="36.75" customHeight="1" x14ac:dyDescent="0.35">
      <c r="A822" s="120" t="str">
        <f>'Matriz Nº2 Análisis'!A822</f>
        <v>91. 3</v>
      </c>
      <c r="B822" s="132" t="str">
        <f>IF(A822&lt;1,'Matriz Nº1 Identificación'!F822,'Matriz Nº2 Análisis'!B822)</f>
        <v/>
      </c>
      <c r="C822" s="132" t="str">
        <f>IFERROR(IF(A822&lt;1,'Matriz Nº1 Identificación'!B822,'Matriz Nº2 Análisis'!E822)," ")</f>
        <v/>
      </c>
      <c r="D822" s="132" t="str">
        <f>IF(A822&lt;1,'Matriz Nº1 Identificación'!B822,'Matriz Nº2 Análisis'!I822)</f>
        <v/>
      </c>
      <c r="E822" s="149"/>
      <c r="F822" s="150"/>
      <c r="G822" s="150"/>
      <c r="H822" s="150"/>
      <c r="I822" s="184" t="str">
        <f>IFERROR(VLOOKUP(D822,'Tabla 12'!$B$4:$E$6,3,FALSE)," ")</f>
        <v xml:space="preserve"> </v>
      </c>
      <c r="J822" s="185" t="str">
        <f>IFERROR(VLOOKUP(I822,'Tabla 12'!$D$4:$E$6,2,FALSE)," ")</f>
        <v xml:space="preserve"> </v>
      </c>
      <c r="K822" s="3"/>
      <c r="L822" s="3"/>
      <c r="M822" s="3"/>
      <c r="N822" s="3"/>
      <c r="O822" s="3"/>
      <c r="P822" s="3"/>
      <c r="Q822" s="2"/>
      <c r="R822" s="3"/>
      <c r="S822" s="3"/>
      <c r="T822" s="3"/>
      <c r="U822" s="3"/>
      <c r="V822" s="3"/>
      <c r="W822" s="3"/>
      <c r="X822" s="3"/>
      <c r="Y822" s="3"/>
      <c r="Z822" s="3"/>
      <c r="AA822" s="3"/>
    </row>
    <row r="823" spans="1:27" ht="36.75" customHeight="1" x14ac:dyDescent="0.35">
      <c r="A823" s="120" t="str">
        <f>'Matriz Nº2 Análisis'!A823</f>
        <v>91. 4</v>
      </c>
      <c r="B823" s="132" t="str">
        <f>IF(A823&lt;1,'Matriz Nº1 Identificación'!F823,'Matriz Nº2 Análisis'!B823)</f>
        <v/>
      </c>
      <c r="C823" s="132" t="str">
        <f>IFERROR(IF(A823&lt;1,'Matriz Nº1 Identificación'!B823,'Matriz Nº2 Análisis'!E823)," ")</f>
        <v/>
      </c>
      <c r="D823" s="132" t="str">
        <f>IF(A823&lt;1,'Matriz Nº1 Identificación'!B823,'Matriz Nº2 Análisis'!I823)</f>
        <v/>
      </c>
      <c r="E823" s="149"/>
      <c r="F823" s="150"/>
      <c r="G823" s="150"/>
      <c r="H823" s="150"/>
      <c r="I823" s="184" t="str">
        <f>IFERROR(VLOOKUP(D823,'Tabla 12'!$B$4:$E$6,3,FALSE)," ")</f>
        <v xml:space="preserve"> </v>
      </c>
      <c r="J823" s="185" t="str">
        <f>IFERROR(VLOOKUP(I823,'Tabla 12'!$D$4:$E$6,2,FALSE)," ")</f>
        <v xml:space="preserve"> </v>
      </c>
      <c r="K823" s="3"/>
      <c r="L823" s="3"/>
      <c r="M823" s="3"/>
      <c r="N823" s="3"/>
      <c r="O823" s="3"/>
      <c r="P823" s="3"/>
      <c r="Q823" s="2"/>
      <c r="R823" s="3"/>
      <c r="S823" s="3"/>
      <c r="T823" s="3"/>
      <c r="U823" s="3"/>
      <c r="V823" s="3"/>
      <c r="W823" s="3"/>
      <c r="X823" s="3"/>
      <c r="Y823" s="3"/>
      <c r="Z823" s="3"/>
      <c r="AA823" s="3"/>
    </row>
    <row r="824" spans="1:27" ht="36.75" customHeight="1" x14ac:dyDescent="0.35">
      <c r="A824" s="120" t="str">
        <f>'Matriz Nº2 Análisis'!A824</f>
        <v>91. 5</v>
      </c>
      <c r="B824" s="132" t="str">
        <f>IF(A824&lt;1,'Matriz Nº1 Identificación'!F824,'Matriz Nº2 Análisis'!B824)</f>
        <v/>
      </c>
      <c r="C824" s="132" t="str">
        <f>IFERROR(IF(A824&lt;1,'Matriz Nº1 Identificación'!B824,'Matriz Nº2 Análisis'!E824)," ")</f>
        <v/>
      </c>
      <c r="D824" s="132" t="str">
        <f>IF(A824&lt;1,'Matriz Nº1 Identificación'!B824,'Matriz Nº2 Análisis'!I824)</f>
        <v/>
      </c>
      <c r="E824" s="149"/>
      <c r="F824" s="150"/>
      <c r="G824" s="150"/>
      <c r="H824" s="150"/>
      <c r="I824" s="184" t="str">
        <f>IFERROR(VLOOKUP(D824,'Tabla 12'!$B$4:$E$6,3,FALSE)," ")</f>
        <v xml:space="preserve"> </v>
      </c>
      <c r="J824" s="185" t="str">
        <f>IFERROR(VLOOKUP(I824,'Tabla 12'!$D$4:$E$6,2,FALSE)," ")</f>
        <v xml:space="preserve"> </v>
      </c>
      <c r="K824" s="3"/>
      <c r="L824" s="3"/>
      <c r="M824" s="3"/>
      <c r="N824" s="3"/>
      <c r="O824" s="3"/>
      <c r="P824" s="3"/>
      <c r="Q824" s="2"/>
      <c r="R824" s="3"/>
      <c r="S824" s="3"/>
      <c r="T824" s="3"/>
      <c r="U824" s="3"/>
      <c r="V824" s="3"/>
      <c r="W824" s="3"/>
      <c r="X824" s="3"/>
      <c r="Y824" s="3"/>
      <c r="Z824" s="3"/>
      <c r="AA824" s="3"/>
    </row>
    <row r="825" spans="1:27" ht="36.75" customHeight="1" x14ac:dyDescent="0.35">
      <c r="A825" s="120" t="str">
        <f>'Matriz Nº2 Análisis'!A825</f>
        <v>91. 6</v>
      </c>
      <c r="B825" s="132" t="str">
        <f>IF(A825&lt;1,'Matriz Nº1 Identificación'!F825,'Matriz Nº2 Análisis'!B825)</f>
        <v/>
      </c>
      <c r="C825" s="132" t="str">
        <f>IFERROR(IF(A825&lt;1,'Matriz Nº1 Identificación'!B825,'Matriz Nº2 Análisis'!E825)," ")</f>
        <v/>
      </c>
      <c r="D825" s="132" t="str">
        <f>IF(A825&lt;1,'Matriz Nº1 Identificación'!B825,'Matriz Nº2 Análisis'!I825)</f>
        <v/>
      </c>
      <c r="E825" s="149"/>
      <c r="F825" s="150"/>
      <c r="G825" s="150"/>
      <c r="H825" s="150"/>
      <c r="I825" s="184" t="str">
        <f>IFERROR(VLOOKUP(D825,'Tabla 12'!$B$4:$E$6,3,FALSE)," ")</f>
        <v xml:space="preserve"> </v>
      </c>
      <c r="J825" s="185" t="str">
        <f>IFERROR(VLOOKUP(I825,'Tabla 12'!$D$4:$E$6,2,FALSE)," ")</f>
        <v xml:space="preserve"> </v>
      </c>
      <c r="K825" s="3"/>
      <c r="L825" s="3"/>
      <c r="M825" s="3"/>
      <c r="N825" s="3"/>
      <c r="O825" s="3"/>
      <c r="P825" s="3"/>
      <c r="Q825" s="2"/>
      <c r="R825" s="3"/>
      <c r="S825" s="3"/>
      <c r="T825" s="3"/>
      <c r="U825" s="3"/>
      <c r="V825" s="3"/>
      <c r="W825" s="3"/>
      <c r="X825" s="3"/>
      <c r="Y825" s="3"/>
      <c r="Z825" s="3"/>
      <c r="AA825" s="3"/>
    </row>
    <row r="826" spans="1:27" ht="36.75" customHeight="1" thickBot="1" x14ac:dyDescent="0.4">
      <c r="A826" s="120" t="str">
        <f>'Matriz Nº2 Análisis'!A826</f>
        <v>91. 7</v>
      </c>
      <c r="B826" s="132" t="str">
        <f>IF(A826&lt;1,'Matriz Nº1 Identificación'!F826,'Matriz Nº2 Análisis'!B826)</f>
        <v/>
      </c>
      <c r="C826" s="132" t="str">
        <f>IFERROR(IF(A826&lt;1,'Matriz Nº1 Identificación'!B826,'Matriz Nº2 Análisis'!E826)," ")</f>
        <v/>
      </c>
      <c r="D826" s="132" t="str">
        <f>IF(A826&lt;1,'Matriz Nº1 Identificación'!B826,'Matriz Nº2 Análisis'!I826)</f>
        <v/>
      </c>
      <c r="E826" s="149"/>
      <c r="F826" s="150"/>
      <c r="G826" s="150"/>
      <c r="H826" s="150"/>
      <c r="I826" s="184" t="str">
        <f>IFERROR(VLOOKUP(D826,'Tabla 12'!$B$4:$E$6,3,FALSE)," ")</f>
        <v xml:space="preserve"> </v>
      </c>
      <c r="J826" s="185" t="str">
        <f>IFERROR(VLOOKUP(I826,'Tabla 12'!$D$4:$E$6,2,FALSE)," ")</f>
        <v xml:space="preserve"> </v>
      </c>
      <c r="K826" s="3"/>
      <c r="N826" s="3"/>
      <c r="O826" s="3"/>
      <c r="P826" s="3"/>
      <c r="Q826" s="2"/>
      <c r="R826" s="3"/>
      <c r="S826" s="3"/>
      <c r="T826" s="3"/>
      <c r="U826" s="3"/>
      <c r="V826" s="3"/>
      <c r="W826" s="3"/>
      <c r="X826" s="3"/>
      <c r="Y826" s="3"/>
      <c r="Z826" s="3"/>
      <c r="AA826" s="3"/>
    </row>
    <row r="827" spans="1:27" ht="39.9" customHeight="1" thickBot="1" x14ac:dyDescent="0.4">
      <c r="A827" s="181" t="str">
        <f>'Matriz Nº1 Identificación'!A827</f>
        <v xml:space="preserve">Objetivo Estratégico: </v>
      </c>
      <c r="B827" s="477">
        <f>+'Matriz Nº1 Identificación'!B827:H827</f>
        <v>0</v>
      </c>
      <c r="C827" s="478"/>
      <c r="D827" s="478"/>
      <c r="E827" s="478"/>
      <c r="F827" s="478"/>
      <c r="G827" s="478"/>
      <c r="H827" s="478"/>
      <c r="I827" s="478"/>
      <c r="J827" s="478"/>
    </row>
    <row r="828" spans="1:27" ht="39.9" customHeight="1" x14ac:dyDescent="0.35">
      <c r="A828" s="182" t="str">
        <f>'Matriz Nº1 Identificación'!A828</f>
        <v>Objetivo táctico</v>
      </c>
      <c r="B828" s="297" t="str">
        <f>+'Matriz Nº1 Identificación'!B828:H828</f>
        <v xml:space="preserve">92. </v>
      </c>
      <c r="C828" s="298"/>
      <c r="D828" s="298"/>
      <c r="E828" s="298"/>
      <c r="F828" s="299"/>
      <c r="G828" s="299"/>
      <c r="H828" s="299"/>
      <c r="I828" s="299"/>
      <c r="J828" s="300"/>
      <c r="L828" s="3"/>
      <c r="M828" s="3"/>
    </row>
    <row r="829" spans="1:27" ht="36.75" customHeight="1" x14ac:dyDescent="0.35">
      <c r="A829" s="120" t="str">
        <f>'Matriz Nº2 Análisis'!A829</f>
        <v>92. 1</v>
      </c>
      <c r="B829" s="132" t="str">
        <f>IF(A829&lt;1,'Matriz Nº1 Identificación'!F829,'Matriz Nº2 Análisis'!B829)</f>
        <v/>
      </c>
      <c r="C829" s="132" t="str">
        <f>IFERROR(IF(A829&lt;1,'Matriz Nº1 Identificación'!B829,'Matriz Nº2 Análisis'!E829)," ")</f>
        <v/>
      </c>
      <c r="D829" s="132" t="str">
        <f>IF(A829&lt;1,'Matriz Nº1 Identificación'!B829,'Matriz Nº2 Análisis'!I829)</f>
        <v/>
      </c>
      <c r="E829" s="149"/>
      <c r="F829" s="150"/>
      <c r="G829" s="150"/>
      <c r="H829" s="150"/>
      <c r="I829" s="184" t="str">
        <f>IFERROR(VLOOKUP(D829,'Tabla 12'!$B$4:$E$6,3,FALSE)," ")</f>
        <v xml:space="preserve"> </v>
      </c>
      <c r="J829" s="185" t="str">
        <f>IFERROR(VLOOKUP(I829,'Tabla 12'!$D$4:$E$6,2,FALSE)," ")</f>
        <v xml:space="preserve"> </v>
      </c>
      <c r="K829" s="3"/>
      <c r="L829" s="3"/>
      <c r="M829" s="3"/>
      <c r="N829" s="3"/>
      <c r="O829" s="3"/>
      <c r="P829" s="3"/>
      <c r="Q829" s="2"/>
      <c r="R829" s="3"/>
      <c r="S829" s="3"/>
      <c r="T829" s="3"/>
      <c r="U829" s="3"/>
      <c r="V829" s="3"/>
      <c r="W829" s="3"/>
      <c r="X829" s="3"/>
      <c r="Y829" s="3"/>
      <c r="Z829" s="3"/>
      <c r="AA829" s="3"/>
    </row>
    <row r="830" spans="1:27" ht="36.75" customHeight="1" x14ac:dyDescent="0.35">
      <c r="A830" s="120" t="str">
        <f>'Matriz Nº2 Análisis'!A830</f>
        <v>92. 2</v>
      </c>
      <c r="B830" s="132" t="str">
        <f>IF(A830&lt;1,'Matriz Nº1 Identificación'!F830,'Matriz Nº2 Análisis'!B830)</f>
        <v/>
      </c>
      <c r="C830" s="132" t="str">
        <f>IFERROR(IF(A830&lt;1,'Matriz Nº1 Identificación'!B830,'Matriz Nº2 Análisis'!E830)," ")</f>
        <v/>
      </c>
      <c r="D830" s="132" t="str">
        <f>IF(A830&lt;1,'Matriz Nº1 Identificación'!B830,'Matriz Nº2 Análisis'!I830)</f>
        <v/>
      </c>
      <c r="E830" s="149"/>
      <c r="F830" s="150"/>
      <c r="G830" s="150"/>
      <c r="H830" s="150"/>
      <c r="I830" s="184" t="str">
        <f>IFERROR(VLOOKUP(D830,'Tabla 12'!$B$4:$E$6,3,FALSE)," ")</f>
        <v xml:space="preserve"> </v>
      </c>
      <c r="J830" s="185" t="str">
        <f>IFERROR(VLOOKUP(I830,'Tabla 12'!$D$4:$E$6,2,FALSE)," ")</f>
        <v xml:space="preserve"> </v>
      </c>
      <c r="K830" s="3"/>
      <c r="L830" s="3"/>
      <c r="M830" s="3"/>
      <c r="N830" s="3"/>
      <c r="O830" s="3"/>
      <c r="P830" s="3"/>
      <c r="Q830" s="2"/>
      <c r="R830" s="3"/>
      <c r="S830" s="3"/>
      <c r="T830" s="3"/>
      <c r="U830" s="3"/>
      <c r="V830" s="3"/>
      <c r="W830" s="3"/>
      <c r="X830" s="3"/>
      <c r="Y830" s="3"/>
      <c r="Z830" s="3"/>
      <c r="AA830" s="3"/>
    </row>
    <row r="831" spans="1:27" ht="36.75" customHeight="1" x14ac:dyDescent="0.35">
      <c r="A831" s="120" t="str">
        <f>'Matriz Nº2 Análisis'!A831</f>
        <v>92. 3</v>
      </c>
      <c r="B831" s="132" t="str">
        <f>IF(A831&lt;1,'Matriz Nº1 Identificación'!F831,'Matriz Nº2 Análisis'!B831)</f>
        <v/>
      </c>
      <c r="C831" s="132" t="str">
        <f>IFERROR(IF(A831&lt;1,'Matriz Nº1 Identificación'!B831,'Matriz Nº2 Análisis'!E831)," ")</f>
        <v/>
      </c>
      <c r="D831" s="132" t="str">
        <f>IF(A831&lt;1,'Matriz Nº1 Identificación'!B831,'Matriz Nº2 Análisis'!I831)</f>
        <v/>
      </c>
      <c r="E831" s="149"/>
      <c r="F831" s="150"/>
      <c r="G831" s="150"/>
      <c r="H831" s="150"/>
      <c r="I831" s="184" t="str">
        <f>IFERROR(VLOOKUP(D831,'Tabla 12'!$B$4:$E$6,3,FALSE)," ")</f>
        <v xml:space="preserve"> </v>
      </c>
      <c r="J831" s="185" t="str">
        <f>IFERROR(VLOOKUP(I831,'Tabla 12'!$D$4:$E$6,2,FALSE)," ")</f>
        <v xml:space="preserve"> </v>
      </c>
      <c r="K831" s="3"/>
      <c r="L831" s="3"/>
      <c r="M831" s="3"/>
      <c r="N831" s="3"/>
      <c r="O831" s="3"/>
      <c r="P831" s="3"/>
      <c r="Q831" s="2"/>
      <c r="R831" s="3"/>
      <c r="S831" s="3"/>
      <c r="T831" s="3"/>
      <c r="U831" s="3"/>
      <c r="V831" s="3"/>
      <c r="W831" s="3"/>
      <c r="X831" s="3"/>
      <c r="Y831" s="3"/>
      <c r="Z831" s="3"/>
      <c r="AA831" s="3"/>
    </row>
    <row r="832" spans="1:27" ht="36.75" customHeight="1" x14ac:dyDescent="0.35">
      <c r="A832" s="120" t="str">
        <f>'Matriz Nº2 Análisis'!A832</f>
        <v>92. 4</v>
      </c>
      <c r="B832" s="132" t="str">
        <f>IF(A832&lt;1,'Matriz Nº1 Identificación'!F832,'Matriz Nº2 Análisis'!B832)</f>
        <v/>
      </c>
      <c r="C832" s="132" t="str">
        <f>IFERROR(IF(A832&lt;1,'Matriz Nº1 Identificación'!B832,'Matriz Nº2 Análisis'!E832)," ")</f>
        <v/>
      </c>
      <c r="D832" s="132" t="str">
        <f>IF(A832&lt;1,'Matriz Nº1 Identificación'!B832,'Matriz Nº2 Análisis'!I832)</f>
        <v/>
      </c>
      <c r="E832" s="149"/>
      <c r="F832" s="150"/>
      <c r="G832" s="150"/>
      <c r="H832" s="150"/>
      <c r="I832" s="184" t="str">
        <f>IFERROR(VLOOKUP(D832,'Tabla 12'!$B$4:$E$6,3,FALSE)," ")</f>
        <v xml:space="preserve"> </v>
      </c>
      <c r="J832" s="185" t="str">
        <f>IFERROR(VLOOKUP(I832,'Tabla 12'!$D$4:$E$6,2,FALSE)," ")</f>
        <v xml:space="preserve"> </v>
      </c>
      <c r="K832" s="3"/>
      <c r="L832" s="3"/>
      <c r="M832" s="3"/>
      <c r="N832" s="3"/>
      <c r="O832" s="3"/>
      <c r="P832" s="3"/>
      <c r="Q832" s="2"/>
      <c r="R832" s="3"/>
      <c r="S832" s="3"/>
      <c r="T832" s="3"/>
      <c r="U832" s="3"/>
      <c r="V832" s="3"/>
      <c r="W832" s="3"/>
      <c r="X832" s="3"/>
      <c r="Y832" s="3"/>
      <c r="Z832" s="3"/>
      <c r="AA832" s="3"/>
    </row>
    <row r="833" spans="1:27" ht="36.75" customHeight="1" x14ac:dyDescent="0.35">
      <c r="A833" s="120" t="str">
        <f>'Matriz Nº2 Análisis'!A833</f>
        <v>92. 5</v>
      </c>
      <c r="B833" s="132" t="str">
        <f>IF(A833&lt;1,'Matriz Nº1 Identificación'!F833,'Matriz Nº2 Análisis'!B833)</f>
        <v/>
      </c>
      <c r="C833" s="132" t="str">
        <f>IFERROR(IF(A833&lt;1,'Matriz Nº1 Identificación'!B833,'Matriz Nº2 Análisis'!E833)," ")</f>
        <v/>
      </c>
      <c r="D833" s="132" t="str">
        <f>IF(A833&lt;1,'Matriz Nº1 Identificación'!B833,'Matriz Nº2 Análisis'!I833)</f>
        <v/>
      </c>
      <c r="E833" s="149"/>
      <c r="F833" s="150"/>
      <c r="G833" s="150"/>
      <c r="H833" s="150"/>
      <c r="I833" s="184" t="str">
        <f>IFERROR(VLOOKUP(D833,'Tabla 12'!$B$4:$E$6,3,FALSE)," ")</f>
        <v xml:space="preserve"> </v>
      </c>
      <c r="J833" s="185" t="str">
        <f>IFERROR(VLOOKUP(I833,'Tabla 12'!$D$4:$E$6,2,FALSE)," ")</f>
        <v xml:space="preserve"> </v>
      </c>
      <c r="K833" s="3"/>
      <c r="L833" s="3"/>
      <c r="M833" s="3"/>
      <c r="N833" s="3"/>
      <c r="O833" s="3"/>
      <c r="P833" s="3"/>
      <c r="Q833" s="2"/>
      <c r="R833" s="3"/>
      <c r="S833" s="3"/>
      <c r="T833" s="3"/>
      <c r="U833" s="3"/>
      <c r="V833" s="3"/>
      <c r="W833" s="3"/>
      <c r="X833" s="3"/>
      <c r="Y833" s="3"/>
      <c r="Z833" s="3"/>
      <c r="AA833" s="3"/>
    </row>
    <row r="834" spans="1:27" ht="36.75" customHeight="1" x14ac:dyDescent="0.35">
      <c r="A834" s="120" t="str">
        <f>'Matriz Nº2 Análisis'!A834</f>
        <v>92. 6</v>
      </c>
      <c r="B834" s="132" t="str">
        <f>IF(A834&lt;1,'Matriz Nº1 Identificación'!F834,'Matriz Nº2 Análisis'!B834)</f>
        <v/>
      </c>
      <c r="C834" s="132" t="str">
        <f>IFERROR(IF(A834&lt;1,'Matriz Nº1 Identificación'!B834,'Matriz Nº2 Análisis'!E834)," ")</f>
        <v/>
      </c>
      <c r="D834" s="132" t="str">
        <f>IF(A834&lt;1,'Matriz Nº1 Identificación'!B834,'Matriz Nº2 Análisis'!I834)</f>
        <v/>
      </c>
      <c r="E834" s="149"/>
      <c r="F834" s="150"/>
      <c r="G834" s="150"/>
      <c r="H834" s="150"/>
      <c r="I834" s="184" t="str">
        <f>IFERROR(VLOOKUP(D834,'Tabla 12'!$B$4:$E$6,3,FALSE)," ")</f>
        <v xml:space="preserve"> </v>
      </c>
      <c r="J834" s="185" t="str">
        <f>IFERROR(VLOOKUP(I834,'Tabla 12'!$D$4:$E$6,2,FALSE)," ")</f>
        <v xml:space="preserve"> </v>
      </c>
      <c r="K834" s="3"/>
      <c r="L834" s="3"/>
      <c r="M834" s="3"/>
      <c r="N834" s="3"/>
      <c r="O834" s="3"/>
      <c r="P834" s="3"/>
      <c r="Q834" s="2"/>
      <c r="R834" s="3"/>
      <c r="S834" s="3"/>
      <c r="T834" s="3"/>
      <c r="U834" s="3"/>
      <c r="V834" s="3"/>
      <c r="W834" s="3"/>
      <c r="X834" s="3"/>
      <c r="Y834" s="3"/>
      <c r="Z834" s="3"/>
      <c r="AA834" s="3"/>
    </row>
    <row r="835" spans="1:27" ht="36.75" customHeight="1" thickBot="1" x14ac:dyDescent="0.4">
      <c r="A835" s="120" t="str">
        <f>'Matriz Nº2 Análisis'!A835</f>
        <v>92. 7</v>
      </c>
      <c r="B835" s="132" t="str">
        <f>IF(A835&lt;1,'Matriz Nº1 Identificación'!F835,'Matriz Nº2 Análisis'!B835)</f>
        <v/>
      </c>
      <c r="C835" s="132" t="str">
        <f>IFERROR(IF(A835&lt;1,'Matriz Nº1 Identificación'!B835,'Matriz Nº2 Análisis'!E835)," ")</f>
        <v/>
      </c>
      <c r="D835" s="132" t="str">
        <f>IF(A835&lt;1,'Matriz Nº1 Identificación'!B835,'Matriz Nº2 Análisis'!I835)</f>
        <v/>
      </c>
      <c r="E835" s="149"/>
      <c r="F835" s="150"/>
      <c r="G835" s="150"/>
      <c r="H835" s="150"/>
      <c r="I835" s="184" t="str">
        <f>IFERROR(VLOOKUP(D835,'Tabla 12'!$B$4:$E$6,3,FALSE)," ")</f>
        <v xml:space="preserve"> </v>
      </c>
      <c r="J835" s="185" t="str">
        <f>IFERROR(VLOOKUP(I835,'Tabla 12'!$D$4:$E$6,2,FALSE)," ")</f>
        <v xml:space="preserve"> </v>
      </c>
      <c r="K835" s="3"/>
      <c r="N835" s="3"/>
      <c r="O835" s="3"/>
      <c r="P835" s="3"/>
      <c r="Q835" s="2"/>
      <c r="R835" s="3"/>
      <c r="S835" s="3"/>
      <c r="T835" s="3"/>
      <c r="U835" s="3"/>
      <c r="V835" s="3"/>
      <c r="W835" s="3"/>
      <c r="X835" s="3"/>
      <c r="Y835" s="3"/>
      <c r="Z835" s="3"/>
      <c r="AA835" s="3"/>
    </row>
    <row r="836" spans="1:27" ht="39.9" customHeight="1" thickBot="1" x14ac:dyDescent="0.4">
      <c r="A836" s="181" t="str">
        <f>'Matriz Nº1 Identificación'!A836</f>
        <v xml:space="preserve">Objetivo Estratégico: </v>
      </c>
      <c r="B836" s="477">
        <f>+'Matriz Nº1 Identificación'!B836:H836</f>
        <v>0</v>
      </c>
      <c r="C836" s="478"/>
      <c r="D836" s="478"/>
      <c r="E836" s="478"/>
      <c r="F836" s="478"/>
      <c r="G836" s="478"/>
      <c r="H836" s="478"/>
      <c r="I836" s="478"/>
      <c r="J836" s="478"/>
    </row>
    <row r="837" spans="1:27" ht="39.9" customHeight="1" x14ac:dyDescent="0.35">
      <c r="A837" s="182" t="str">
        <f>'Matriz Nº1 Identificación'!A837</f>
        <v>Objetivo táctico</v>
      </c>
      <c r="B837" s="297" t="str">
        <f>+'Matriz Nº1 Identificación'!B837:H837</f>
        <v xml:space="preserve">93. </v>
      </c>
      <c r="C837" s="298"/>
      <c r="D837" s="298"/>
      <c r="E837" s="298"/>
      <c r="F837" s="299"/>
      <c r="G837" s="299"/>
      <c r="H837" s="299"/>
      <c r="I837" s="299"/>
      <c r="J837" s="300"/>
      <c r="L837" s="3"/>
      <c r="M837" s="3"/>
    </row>
    <row r="838" spans="1:27" ht="36.75" customHeight="1" x14ac:dyDescent="0.35">
      <c r="A838" s="120" t="str">
        <f>'Matriz Nº2 Análisis'!A838</f>
        <v>93. 1</v>
      </c>
      <c r="B838" s="132" t="str">
        <f>IF(A838&lt;1,'Matriz Nº1 Identificación'!F838,'Matriz Nº2 Análisis'!B838)</f>
        <v/>
      </c>
      <c r="C838" s="132" t="str">
        <f>IFERROR(IF(A838&lt;1,'Matriz Nº1 Identificación'!B838,'Matriz Nº2 Análisis'!E838)," ")</f>
        <v/>
      </c>
      <c r="D838" s="132" t="str">
        <f>IF(A838&lt;1,'Matriz Nº1 Identificación'!B838,'Matriz Nº2 Análisis'!I838)</f>
        <v/>
      </c>
      <c r="E838" s="149"/>
      <c r="F838" s="150"/>
      <c r="G838" s="150"/>
      <c r="H838" s="150"/>
      <c r="I838" s="184" t="str">
        <f>IFERROR(VLOOKUP(D838,'Tabla 12'!$B$4:$E$6,3,FALSE)," ")</f>
        <v xml:space="preserve"> </v>
      </c>
      <c r="J838" s="185" t="str">
        <f>IFERROR(VLOOKUP(I838,'Tabla 12'!$D$4:$E$6,2,FALSE)," ")</f>
        <v xml:space="preserve"> </v>
      </c>
      <c r="K838" s="3"/>
      <c r="L838" s="3"/>
      <c r="M838" s="3"/>
      <c r="N838" s="3"/>
      <c r="O838" s="3"/>
      <c r="P838" s="3"/>
      <c r="Q838" s="2"/>
      <c r="R838" s="3"/>
      <c r="S838" s="3"/>
      <c r="T838" s="3"/>
      <c r="U838" s="3"/>
      <c r="V838" s="3"/>
      <c r="W838" s="3"/>
      <c r="X838" s="3"/>
      <c r="Y838" s="3"/>
      <c r="Z838" s="3"/>
      <c r="AA838" s="3"/>
    </row>
    <row r="839" spans="1:27" ht="36.75" customHeight="1" x14ac:dyDescent="0.35">
      <c r="A839" s="120" t="str">
        <f>'Matriz Nº2 Análisis'!A839</f>
        <v>93. 2</v>
      </c>
      <c r="B839" s="132" t="str">
        <f>IF(A839&lt;1,'Matriz Nº1 Identificación'!F839,'Matriz Nº2 Análisis'!B839)</f>
        <v/>
      </c>
      <c r="C839" s="132" t="str">
        <f>IFERROR(IF(A839&lt;1,'Matriz Nº1 Identificación'!B839,'Matriz Nº2 Análisis'!E839)," ")</f>
        <v/>
      </c>
      <c r="D839" s="132" t="str">
        <f>IF(A839&lt;1,'Matriz Nº1 Identificación'!B839,'Matriz Nº2 Análisis'!I839)</f>
        <v/>
      </c>
      <c r="E839" s="149"/>
      <c r="F839" s="150"/>
      <c r="G839" s="150"/>
      <c r="H839" s="150"/>
      <c r="I839" s="184" t="str">
        <f>IFERROR(VLOOKUP(D839,'Tabla 12'!$B$4:$E$6,3,FALSE)," ")</f>
        <v xml:space="preserve"> </v>
      </c>
      <c r="J839" s="185" t="str">
        <f>IFERROR(VLOOKUP(I839,'Tabla 12'!$D$4:$E$6,2,FALSE)," ")</f>
        <v xml:space="preserve"> </v>
      </c>
      <c r="K839" s="3"/>
      <c r="L839" s="3"/>
      <c r="M839" s="3"/>
      <c r="N839" s="3"/>
      <c r="O839" s="3"/>
      <c r="P839" s="3"/>
      <c r="Q839" s="2"/>
      <c r="R839" s="3"/>
      <c r="S839" s="3"/>
      <c r="T839" s="3"/>
      <c r="U839" s="3"/>
      <c r="V839" s="3"/>
      <c r="W839" s="3"/>
      <c r="X839" s="3"/>
      <c r="Y839" s="3"/>
      <c r="Z839" s="3"/>
      <c r="AA839" s="3"/>
    </row>
    <row r="840" spans="1:27" ht="36.75" customHeight="1" x14ac:dyDescent="0.35">
      <c r="A840" s="120" t="str">
        <f>'Matriz Nº2 Análisis'!A840</f>
        <v>93. 3</v>
      </c>
      <c r="B840" s="132" t="str">
        <f>IF(A840&lt;1,'Matriz Nº1 Identificación'!F840,'Matriz Nº2 Análisis'!B840)</f>
        <v/>
      </c>
      <c r="C840" s="132" t="str">
        <f>IFERROR(IF(A840&lt;1,'Matriz Nº1 Identificación'!B840,'Matriz Nº2 Análisis'!E840)," ")</f>
        <v/>
      </c>
      <c r="D840" s="132" t="str">
        <f>IF(A840&lt;1,'Matriz Nº1 Identificación'!B840,'Matriz Nº2 Análisis'!I840)</f>
        <v/>
      </c>
      <c r="E840" s="149"/>
      <c r="F840" s="150"/>
      <c r="G840" s="150"/>
      <c r="H840" s="150"/>
      <c r="I840" s="184" t="str">
        <f>IFERROR(VLOOKUP(D840,'Tabla 12'!$B$4:$E$6,3,FALSE)," ")</f>
        <v xml:space="preserve"> </v>
      </c>
      <c r="J840" s="185" t="str">
        <f>IFERROR(VLOOKUP(I840,'Tabla 12'!$D$4:$E$6,2,FALSE)," ")</f>
        <v xml:space="preserve"> </v>
      </c>
      <c r="K840" s="3"/>
      <c r="L840" s="3"/>
      <c r="M840" s="3"/>
      <c r="N840" s="3"/>
      <c r="O840" s="3"/>
      <c r="P840" s="3"/>
      <c r="Q840" s="2"/>
      <c r="R840" s="3"/>
      <c r="S840" s="3"/>
      <c r="T840" s="3"/>
      <c r="U840" s="3"/>
      <c r="V840" s="3"/>
      <c r="W840" s="3"/>
      <c r="X840" s="3"/>
      <c r="Y840" s="3"/>
      <c r="Z840" s="3"/>
      <c r="AA840" s="3"/>
    </row>
    <row r="841" spans="1:27" ht="36.75" customHeight="1" x14ac:dyDescent="0.35">
      <c r="A841" s="120" t="str">
        <f>'Matriz Nº2 Análisis'!A841</f>
        <v>93. 4</v>
      </c>
      <c r="B841" s="132" t="str">
        <f>IF(A841&lt;1,'Matriz Nº1 Identificación'!F841,'Matriz Nº2 Análisis'!B841)</f>
        <v/>
      </c>
      <c r="C841" s="132" t="str">
        <f>IFERROR(IF(A841&lt;1,'Matriz Nº1 Identificación'!B841,'Matriz Nº2 Análisis'!E841)," ")</f>
        <v/>
      </c>
      <c r="D841" s="132" t="str">
        <f>IF(A841&lt;1,'Matriz Nº1 Identificación'!B841,'Matriz Nº2 Análisis'!I841)</f>
        <v/>
      </c>
      <c r="E841" s="149"/>
      <c r="F841" s="150"/>
      <c r="G841" s="150"/>
      <c r="H841" s="150"/>
      <c r="I841" s="184" t="str">
        <f>IFERROR(VLOOKUP(D841,'Tabla 12'!$B$4:$E$6,3,FALSE)," ")</f>
        <v xml:space="preserve"> </v>
      </c>
      <c r="J841" s="185" t="str">
        <f>IFERROR(VLOOKUP(I841,'Tabla 12'!$D$4:$E$6,2,FALSE)," ")</f>
        <v xml:space="preserve"> </v>
      </c>
      <c r="K841" s="3"/>
      <c r="L841" s="3"/>
      <c r="M841" s="3"/>
      <c r="N841" s="3"/>
      <c r="O841" s="3"/>
      <c r="P841" s="3"/>
      <c r="Q841" s="2"/>
      <c r="R841" s="3"/>
      <c r="S841" s="3"/>
      <c r="T841" s="3"/>
      <c r="U841" s="3"/>
      <c r="V841" s="3"/>
      <c r="W841" s="3"/>
      <c r="X841" s="3"/>
      <c r="Y841" s="3"/>
      <c r="Z841" s="3"/>
      <c r="AA841" s="3"/>
    </row>
    <row r="842" spans="1:27" ht="36.75" customHeight="1" x14ac:dyDescent="0.35">
      <c r="A842" s="120" t="str">
        <f>'Matriz Nº2 Análisis'!A842</f>
        <v>93. 5</v>
      </c>
      <c r="B842" s="132" t="str">
        <f>IF(A842&lt;1,'Matriz Nº1 Identificación'!F842,'Matriz Nº2 Análisis'!B842)</f>
        <v/>
      </c>
      <c r="C842" s="132" t="str">
        <f>IFERROR(IF(A842&lt;1,'Matriz Nº1 Identificación'!B842,'Matriz Nº2 Análisis'!E842)," ")</f>
        <v/>
      </c>
      <c r="D842" s="132" t="str">
        <f>IF(A842&lt;1,'Matriz Nº1 Identificación'!B842,'Matriz Nº2 Análisis'!I842)</f>
        <v/>
      </c>
      <c r="E842" s="149"/>
      <c r="F842" s="150"/>
      <c r="G842" s="150"/>
      <c r="H842" s="150"/>
      <c r="I842" s="184" t="str">
        <f>IFERROR(VLOOKUP(D842,'Tabla 12'!$B$4:$E$6,3,FALSE)," ")</f>
        <v xml:space="preserve"> </v>
      </c>
      <c r="J842" s="185" t="str">
        <f>IFERROR(VLOOKUP(I842,'Tabla 12'!$D$4:$E$6,2,FALSE)," ")</f>
        <v xml:space="preserve"> </v>
      </c>
      <c r="K842" s="3"/>
      <c r="L842" s="3"/>
      <c r="M842" s="3"/>
      <c r="N842" s="3"/>
      <c r="O842" s="3"/>
      <c r="P842" s="3"/>
      <c r="Q842" s="2"/>
      <c r="R842" s="3"/>
      <c r="S842" s="3"/>
      <c r="T842" s="3"/>
      <c r="U842" s="3"/>
      <c r="V842" s="3"/>
      <c r="W842" s="3"/>
      <c r="X842" s="3"/>
      <c r="Y842" s="3"/>
      <c r="Z842" s="3"/>
      <c r="AA842" s="3"/>
    </row>
    <row r="843" spans="1:27" ht="36.75" customHeight="1" x14ac:dyDescent="0.35">
      <c r="A843" s="120" t="str">
        <f>'Matriz Nº2 Análisis'!A843</f>
        <v>93. 6</v>
      </c>
      <c r="B843" s="132" t="str">
        <f>IF(A843&lt;1,'Matriz Nº1 Identificación'!F843,'Matriz Nº2 Análisis'!B843)</f>
        <v/>
      </c>
      <c r="C843" s="132" t="str">
        <f>IFERROR(IF(A843&lt;1,'Matriz Nº1 Identificación'!B843,'Matriz Nº2 Análisis'!E843)," ")</f>
        <v/>
      </c>
      <c r="D843" s="132" t="str">
        <f>IF(A843&lt;1,'Matriz Nº1 Identificación'!B843,'Matriz Nº2 Análisis'!I843)</f>
        <v/>
      </c>
      <c r="E843" s="149"/>
      <c r="F843" s="150"/>
      <c r="G843" s="150"/>
      <c r="H843" s="150"/>
      <c r="I843" s="184" t="str">
        <f>IFERROR(VLOOKUP(D843,'Tabla 12'!$B$4:$E$6,3,FALSE)," ")</f>
        <v xml:space="preserve"> </v>
      </c>
      <c r="J843" s="185" t="str">
        <f>IFERROR(VLOOKUP(I843,'Tabla 12'!$D$4:$E$6,2,FALSE)," ")</f>
        <v xml:space="preserve"> </v>
      </c>
      <c r="K843" s="3"/>
      <c r="L843" s="3"/>
      <c r="M843" s="3"/>
      <c r="N843" s="3"/>
      <c r="O843" s="3"/>
      <c r="P843" s="3"/>
      <c r="Q843" s="2"/>
      <c r="R843" s="3"/>
      <c r="S843" s="3"/>
      <c r="T843" s="3"/>
      <c r="U843" s="3"/>
      <c r="V843" s="3"/>
      <c r="W843" s="3"/>
      <c r="X843" s="3"/>
      <c r="Y843" s="3"/>
      <c r="Z843" s="3"/>
      <c r="AA843" s="3"/>
    </row>
    <row r="844" spans="1:27" ht="36.75" customHeight="1" thickBot="1" x14ac:dyDescent="0.4">
      <c r="A844" s="120" t="str">
        <f>'Matriz Nº2 Análisis'!A844</f>
        <v>93. 7</v>
      </c>
      <c r="B844" s="132" t="str">
        <f>IF(A844&lt;1,'Matriz Nº1 Identificación'!F844,'Matriz Nº2 Análisis'!B844)</f>
        <v/>
      </c>
      <c r="C844" s="132" t="str">
        <f>IFERROR(IF(A844&lt;1,'Matriz Nº1 Identificación'!B844,'Matriz Nº2 Análisis'!E844)," ")</f>
        <v/>
      </c>
      <c r="D844" s="132" t="str">
        <f>IF(A844&lt;1,'Matriz Nº1 Identificación'!B844,'Matriz Nº2 Análisis'!I844)</f>
        <v/>
      </c>
      <c r="E844" s="149"/>
      <c r="F844" s="150"/>
      <c r="G844" s="150"/>
      <c r="H844" s="150"/>
      <c r="I844" s="184" t="str">
        <f>IFERROR(VLOOKUP(D844,'Tabla 12'!$B$4:$E$6,3,FALSE)," ")</f>
        <v xml:space="preserve"> </v>
      </c>
      <c r="J844" s="185" t="str">
        <f>IFERROR(VLOOKUP(I844,'Tabla 12'!$D$4:$E$6,2,FALSE)," ")</f>
        <v xml:space="preserve"> </v>
      </c>
      <c r="K844" s="3"/>
      <c r="N844" s="3"/>
      <c r="O844" s="3"/>
      <c r="P844" s="3"/>
      <c r="Q844" s="2"/>
      <c r="R844" s="3"/>
      <c r="S844" s="3"/>
      <c r="T844" s="3"/>
      <c r="U844" s="3"/>
      <c r="V844" s="3"/>
      <c r="W844" s="3"/>
      <c r="X844" s="3"/>
      <c r="Y844" s="3"/>
      <c r="Z844" s="3"/>
      <c r="AA844" s="3"/>
    </row>
    <row r="845" spans="1:27" ht="39.9" customHeight="1" thickBot="1" x14ac:dyDescent="0.4">
      <c r="A845" s="181" t="str">
        <f>'Matriz Nº1 Identificación'!A845</f>
        <v xml:space="preserve">Objetivo Estratégico: </v>
      </c>
      <c r="B845" s="477">
        <f>+'Matriz Nº1 Identificación'!B845:H845</f>
        <v>0</v>
      </c>
      <c r="C845" s="478"/>
      <c r="D845" s="478"/>
      <c r="E845" s="478"/>
      <c r="F845" s="478"/>
      <c r="G845" s="478"/>
      <c r="H845" s="478"/>
      <c r="I845" s="478"/>
      <c r="J845" s="478"/>
    </row>
    <row r="846" spans="1:27" ht="39.9" customHeight="1" x14ac:dyDescent="0.35">
      <c r="A846" s="182" t="str">
        <f>'Matriz Nº1 Identificación'!A846</f>
        <v>Objetivo táctico</v>
      </c>
      <c r="B846" s="297" t="str">
        <f>+'Matriz Nº1 Identificación'!B846:H846</f>
        <v xml:space="preserve">94. </v>
      </c>
      <c r="C846" s="298"/>
      <c r="D846" s="298"/>
      <c r="E846" s="298"/>
      <c r="F846" s="299"/>
      <c r="G846" s="299"/>
      <c r="H846" s="299"/>
      <c r="I846" s="299"/>
      <c r="J846" s="300"/>
      <c r="L846" s="3"/>
      <c r="M846" s="3"/>
    </row>
    <row r="847" spans="1:27" ht="36.75" customHeight="1" x14ac:dyDescent="0.35">
      <c r="A847" s="120" t="str">
        <f>'Matriz Nº2 Análisis'!A847</f>
        <v>94. 1</v>
      </c>
      <c r="B847" s="132" t="str">
        <f>IF(A847&lt;1,'Matriz Nº1 Identificación'!F847,'Matriz Nº2 Análisis'!B847)</f>
        <v/>
      </c>
      <c r="C847" s="132" t="str">
        <f>IFERROR(IF(A847&lt;1,'Matriz Nº1 Identificación'!B847,'Matriz Nº2 Análisis'!E847)," ")</f>
        <v/>
      </c>
      <c r="D847" s="132" t="str">
        <f>IF(A847&lt;1,'Matriz Nº1 Identificación'!B847,'Matriz Nº2 Análisis'!I847)</f>
        <v/>
      </c>
      <c r="E847" s="149"/>
      <c r="F847" s="150"/>
      <c r="G847" s="150"/>
      <c r="H847" s="150"/>
      <c r="I847" s="184" t="str">
        <f>IFERROR(VLOOKUP(D847,'Tabla 12'!$B$4:$E$6,3,FALSE)," ")</f>
        <v xml:space="preserve"> </v>
      </c>
      <c r="J847" s="185" t="str">
        <f>IFERROR(VLOOKUP(I847,'Tabla 12'!$D$4:$E$6,2,FALSE)," ")</f>
        <v xml:space="preserve"> </v>
      </c>
      <c r="K847" s="3"/>
      <c r="L847" s="3"/>
      <c r="M847" s="3"/>
      <c r="N847" s="3"/>
      <c r="O847" s="3"/>
      <c r="P847" s="3"/>
      <c r="Q847" s="2"/>
      <c r="R847" s="3"/>
      <c r="S847" s="3"/>
      <c r="T847" s="3"/>
      <c r="U847" s="3"/>
      <c r="V847" s="3"/>
      <c r="W847" s="3"/>
      <c r="X847" s="3"/>
      <c r="Y847" s="3"/>
      <c r="Z847" s="3"/>
      <c r="AA847" s="3"/>
    </row>
    <row r="848" spans="1:27" ht="36.75" customHeight="1" x14ac:dyDescent="0.35">
      <c r="A848" s="120" t="str">
        <f>'Matriz Nº2 Análisis'!A848</f>
        <v>94. 2</v>
      </c>
      <c r="B848" s="132" t="str">
        <f>IF(A848&lt;1,'Matriz Nº1 Identificación'!F848,'Matriz Nº2 Análisis'!B848)</f>
        <v/>
      </c>
      <c r="C848" s="132" t="str">
        <f>IFERROR(IF(A848&lt;1,'Matriz Nº1 Identificación'!B848,'Matriz Nº2 Análisis'!E848)," ")</f>
        <v/>
      </c>
      <c r="D848" s="132" t="str">
        <f>IF(A848&lt;1,'Matriz Nº1 Identificación'!B848,'Matriz Nº2 Análisis'!I848)</f>
        <v/>
      </c>
      <c r="E848" s="149"/>
      <c r="F848" s="150"/>
      <c r="G848" s="150"/>
      <c r="H848" s="150"/>
      <c r="I848" s="184" t="str">
        <f>IFERROR(VLOOKUP(D848,'Tabla 12'!$B$4:$E$6,3,FALSE)," ")</f>
        <v xml:space="preserve"> </v>
      </c>
      <c r="J848" s="185" t="str">
        <f>IFERROR(VLOOKUP(I848,'Tabla 12'!$D$4:$E$6,2,FALSE)," ")</f>
        <v xml:space="preserve"> </v>
      </c>
      <c r="K848" s="3"/>
      <c r="L848" s="3"/>
      <c r="M848" s="3"/>
      <c r="N848" s="3"/>
      <c r="O848" s="3"/>
      <c r="P848" s="3"/>
      <c r="Q848" s="2"/>
      <c r="R848" s="3"/>
      <c r="S848" s="3"/>
      <c r="T848" s="3"/>
      <c r="U848" s="3"/>
      <c r="V848" s="3"/>
      <c r="W848" s="3"/>
      <c r="X848" s="3"/>
      <c r="Y848" s="3"/>
      <c r="Z848" s="3"/>
      <c r="AA848" s="3"/>
    </row>
    <row r="849" spans="1:27" ht="36.75" customHeight="1" x14ac:dyDescent="0.35">
      <c r="A849" s="120" t="str">
        <f>'Matriz Nº2 Análisis'!A849</f>
        <v>94. 3</v>
      </c>
      <c r="B849" s="132" t="str">
        <f>IF(A849&lt;1,'Matriz Nº1 Identificación'!F849,'Matriz Nº2 Análisis'!B849)</f>
        <v/>
      </c>
      <c r="C849" s="132" t="str">
        <f>IFERROR(IF(A849&lt;1,'Matriz Nº1 Identificación'!B849,'Matriz Nº2 Análisis'!E849)," ")</f>
        <v/>
      </c>
      <c r="D849" s="132" t="str">
        <f>IF(A849&lt;1,'Matriz Nº1 Identificación'!B849,'Matriz Nº2 Análisis'!I849)</f>
        <v/>
      </c>
      <c r="E849" s="149"/>
      <c r="F849" s="150"/>
      <c r="G849" s="150"/>
      <c r="H849" s="150"/>
      <c r="I849" s="184" t="str">
        <f>IFERROR(VLOOKUP(D849,'Tabla 12'!$B$4:$E$6,3,FALSE)," ")</f>
        <v xml:space="preserve"> </v>
      </c>
      <c r="J849" s="185" t="str">
        <f>IFERROR(VLOOKUP(I849,'Tabla 12'!$D$4:$E$6,2,FALSE)," ")</f>
        <v xml:space="preserve"> </v>
      </c>
      <c r="K849" s="3"/>
      <c r="L849" s="3"/>
      <c r="M849" s="3"/>
      <c r="N849" s="3"/>
      <c r="O849" s="3"/>
      <c r="P849" s="3"/>
      <c r="Q849" s="2"/>
      <c r="R849" s="3"/>
      <c r="S849" s="3"/>
      <c r="T849" s="3"/>
      <c r="U849" s="3"/>
      <c r="V849" s="3"/>
      <c r="W849" s="3"/>
      <c r="X849" s="3"/>
      <c r="Y849" s="3"/>
      <c r="Z849" s="3"/>
      <c r="AA849" s="3"/>
    </row>
    <row r="850" spans="1:27" ht="36.75" customHeight="1" x14ac:dyDescent="0.35">
      <c r="A850" s="120" t="str">
        <f>'Matriz Nº2 Análisis'!A850</f>
        <v>94. 4</v>
      </c>
      <c r="B850" s="132" t="str">
        <f>IF(A850&lt;1,'Matriz Nº1 Identificación'!F850,'Matriz Nº2 Análisis'!B850)</f>
        <v/>
      </c>
      <c r="C850" s="132" t="str">
        <f>IFERROR(IF(A850&lt;1,'Matriz Nº1 Identificación'!B850,'Matriz Nº2 Análisis'!E850)," ")</f>
        <v/>
      </c>
      <c r="D850" s="132" t="str">
        <f>IF(A850&lt;1,'Matriz Nº1 Identificación'!B850,'Matriz Nº2 Análisis'!I850)</f>
        <v/>
      </c>
      <c r="E850" s="149"/>
      <c r="F850" s="150"/>
      <c r="G850" s="150"/>
      <c r="H850" s="150"/>
      <c r="I850" s="184" t="str">
        <f>IFERROR(VLOOKUP(D850,'Tabla 12'!$B$4:$E$6,3,FALSE)," ")</f>
        <v xml:space="preserve"> </v>
      </c>
      <c r="J850" s="185" t="str">
        <f>IFERROR(VLOOKUP(I850,'Tabla 12'!$D$4:$E$6,2,FALSE)," ")</f>
        <v xml:space="preserve"> </v>
      </c>
      <c r="K850" s="3"/>
      <c r="L850" s="3"/>
      <c r="M850" s="3"/>
      <c r="N850" s="3"/>
      <c r="O850" s="3"/>
      <c r="P850" s="3"/>
      <c r="Q850" s="2"/>
      <c r="R850" s="3"/>
      <c r="S850" s="3"/>
      <c r="T850" s="3"/>
      <c r="U850" s="3"/>
      <c r="V850" s="3"/>
      <c r="W850" s="3"/>
      <c r="X850" s="3"/>
      <c r="Y850" s="3"/>
      <c r="Z850" s="3"/>
      <c r="AA850" s="3"/>
    </row>
    <row r="851" spans="1:27" ht="36.75" customHeight="1" x14ac:dyDescent="0.35">
      <c r="A851" s="120" t="str">
        <f>'Matriz Nº2 Análisis'!A851</f>
        <v>94. 5</v>
      </c>
      <c r="B851" s="132" t="str">
        <f>IF(A851&lt;1,'Matriz Nº1 Identificación'!F851,'Matriz Nº2 Análisis'!B851)</f>
        <v/>
      </c>
      <c r="C851" s="132" t="str">
        <f>IFERROR(IF(A851&lt;1,'Matriz Nº1 Identificación'!B851,'Matriz Nº2 Análisis'!E851)," ")</f>
        <v/>
      </c>
      <c r="D851" s="132" t="str">
        <f>IF(A851&lt;1,'Matriz Nº1 Identificación'!B851,'Matriz Nº2 Análisis'!I851)</f>
        <v/>
      </c>
      <c r="E851" s="149"/>
      <c r="F851" s="150"/>
      <c r="G851" s="150"/>
      <c r="H851" s="150"/>
      <c r="I851" s="184" t="str">
        <f>IFERROR(VLOOKUP(D851,'Tabla 12'!$B$4:$E$6,3,FALSE)," ")</f>
        <v xml:space="preserve"> </v>
      </c>
      <c r="J851" s="185" t="str">
        <f>IFERROR(VLOOKUP(I851,'Tabla 12'!$D$4:$E$6,2,FALSE)," ")</f>
        <v xml:space="preserve"> </v>
      </c>
      <c r="K851" s="3"/>
      <c r="L851" s="3"/>
      <c r="M851" s="3"/>
      <c r="N851" s="3"/>
      <c r="O851" s="3"/>
      <c r="P851" s="3"/>
      <c r="Q851" s="2"/>
      <c r="R851" s="3"/>
      <c r="S851" s="3"/>
      <c r="T851" s="3"/>
      <c r="U851" s="3"/>
      <c r="V851" s="3"/>
      <c r="W851" s="3"/>
      <c r="X851" s="3"/>
      <c r="Y851" s="3"/>
      <c r="Z851" s="3"/>
      <c r="AA851" s="3"/>
    </row>
    <row r="852" spans="1:27" ht="36.75" customHeight="1" x14ac:dyDescent="0.35">
      <c r="A852" s="120" t="str">
        <f>'Matriz Nº2 Análisis'!A852</f>
        <v>94. 6</v>
      </c>
      <c r="B852" s="132" t="str">
        <f>IF(A852&lt;1,'Matriz Nº1 Identificación'!F852,'Matriz Nº2 Análisis'!B852)</f>
        <v/>
      </c>
      <c r="C852" s="132" t="str">
        <f>IFERROR(IF(A852&lt;1,'Matriz Nº1 Identificación'!B852,'Matriz Nº2 Análisis'!E852)," ")</f>
        <v/>
      </c>
      <c r="D852" s="132" t="str">
        <f>IF(A852&lt;1,'Matriz Nº1 Identificación'!B852,'Matriz Nº2 Análisis'!I852)</f>
        <v/>
      </c>
      <c r="E852" s="149"/>
      <c r="F852" s="150"/>
      <c r="G852" s="150"/>
      <c r="H852" s="150"/>
      <c r="I852" s="184" t="str">
        <f>IFERROR(VLOOKUP(D852,'Tabla 12'!$B$4:$E$6,3,FALSE)," ")</f>
        <v xml:space="preserve"> </v>
      </c>
      <c r="J852" s="185" t="str">
        <f>IFERROR(VLOOKUP(I852,'Tabla 12'!$D$4:$E$6,2,FALSE)," ")</f>
        <v xml:space="preserve"> </v>
      </c>
      <c r="K852" s="3"/>
      <c r="L852" s="3"/>
      <c r="M852" s="3"/>
      <c r="N852" s="3"/>
      <c r="O852" s="3"/>
      <c r="P852" s="3"/>
      <c r="Q852" s="2"/>
      <c r="R852" s="3"/>
      <c r="S852" s="3"/>
      <c r="T852" s="3"/>
      <c r="U852" s="3"/>
      <c r="V852" s="3"/>
      <c r="W852" s="3"/>
      <c r="X852" s="3"/>
      <c r="Y852" s="3"/>
      <c r="Z852" s="3"/>
      <c r="AA852" s="3"/>
    </row>
    <row r="853" spans="1:27" ht="36.75" customHeight="1" thickBot="1" x14ac:dyDescent="0.4">
      <c r="A853" s="120" t="str">
        <f>'Matriz Nº2 Análisis'!A853</f>
        <v>94. 7</v>
      </c>
      <c r="B853" s="132" t="str">
        <f>IF(A853&lt;1,'Matriz Nº1 Identificación'!F853,'Matriz Nº2 Análisis'!B853)</f>
        <v/>
      </c>
      <c r="C853" s="132" t="str">
        <f>IFERROR(IF(A853&lt;1,'Matriz Nº1 Identificación'!B853,'Matriz Nº2 Análisis'!E853)," ")</f>
        <v/>
      </c>
      <c r="D853" s="132" t="str">
        <f>IF(A853&lt;1,'Matriz Nº1 Identificación'!B853,'Matriz Nº2 Análisis'!I853)</f>
        <v/>
      </c>
      <c r="E853" s="149"/>
      <c r="F853" s="150"/>
      <c r="G853" s="150"/>
      <c r="H853" s="150"/>
      <c r="I853" s="184" t="str">
        <f>IFERROR(VLOOKUP(D853,'Tabla 12'!$B$4:$E$6,3,FALSE)," ")</f>
        <v xml:space="preserve"> </v>
      </c>
      <c r="J853" s="185" t="str">
        <f>IFERROR(VLOOKUP(I853,'Tabla 12'!$D$4:$E$6,2,FALSE)," ")</f>
        <v xml:space="preserve"> </v>
      </c>
      <c r="K853" s="3"/>
      <c r="N853" s="3"/>
      <c r="O853" s="3"/>
      <c r="P853" s="3"/>
      <c r="Q853" s="2"/>
      <c r="R853" s="3"/>
      <c r="S853" s="3"/>
      <c r="T853" s="3"/>
      <c r="U853" s="3"/>
      <c r="V853" s="3"/>
      <c r="W853" s="3"/>
      <c r="X853" s="3"/>
      <c r="Y853" s="3"/>
      <c r="Z853" s="3"/>
      <c r="AA853" s="3"/>
    </row>
    <row r="854" spans="1:27" ht="39.9" customHeight="1" thickBot="1" x14ac:dyDescent="0.4">
      <c r="A854" s="181" t="str">
        <f>'Matriz Nº1 Identificación'!A854</f>
        <v xml:space="preserve">Objetivo Estratégico: </v>
      </c>
      <c r="B854" s="477">
        <f>+'Matriz Nº1 Identificación'!B854:H854</f>
        <v>0</v>
      </c>
      <c r="C854" s="478"/>
      <c r="D854" s="478"/>
      <c r="E854" s="478"/>
      <c r="F854" s="478"/>
      <c r="G854" s="478"/>
      <c r="H854" s="478"/>
      <c r="I854" s="478"/>
      <c r="J854" s="478"/>
    </row>
    <row r="855" spans="1:27" ht="39.9" customHeight="1" x14ac:dyDescent="0.35">
      <c r="A855" s="182" t="str">
        <f>'Matriz Nº1 Identificación'!A855</f>
        <v>Objetivo táctico</v>
      </c>
      <c r="B855" s="297" t="str">
        <f>+'Matriz Nº1 Identificación'!B855:H855</f>
        <v xml:space="preserve">95. </v>
      </c>
      <c r="C855" s="298"/>
      <c r="D855" s="298"/>
      <c r="E855" s="298"/>
      <c r="F855" s="299"/>
      <c r="G855" s="299"/>
      <c r="H855" s="299"/>
      <c r="I855" s="299"/>
      <c r="J855" s="300"/>
      <c r="L855" s="3"/>
      <c r="M855" s="3"/>
    </row>
    <row r="856" spans="1:27" ht="36.75" customHeight="1" x14ac:dyDescent="0.35">
      <c r="A856" s="120" t="str">
        <f>'Matriz Nº2 Análisis'!A856</f>
        <v>95. 1</v>
      </c>
      <c r="B856" s="132" t="str">
        <f>IF(A856&lt;1,'Matriz Nº1 Identificación'!F856,'Matriz Nº2 Análisis'!B856)</f>
        <v/>
      </c>
      <c r="C856" s="132" t="str">
        <f>IFERROR(IF(A856&lt;1,'Matriz Nº1 Identificación'!B856,'Matriz Nº2 Análisis'!E856)," ")</f>
        <v/>
      </c>
      <c r="D856" s="132" t="str">
        <f>IF(A856&lt;1,'Matriz Nº1 Identificación'!B856,'Matriz Nº2 Análisis'!I856)</f>
        <v/>
      </c>
      <c r="E856" s="149"/>
      <c r="F856" s="150"/>
      <c r="G856" s="150"/>
      <c r="H856" s="150"/>
      <c r="I856" s="184" t="str">
        <f>IFERROR(VLOOKUP(D856,'Tabla 12'!$B$4:$E$6,3,FALSE)," ")</f>
        <v xml:space="preserve"> </v>
      </c>
      <c r="J856" s="185" t="str">
        <f>IFERROR(VLOOKUP(I856,'Tabla 12'!$D$4:$E$6,2,FALSE)," ")</f>
        <v xml:space="preserve"> </v>
      </c>
      <c r="K856" s="3"/>
      <c r="L856" s="3"/>
      <c r="M856" s="3"/>
      <c r="N856" s="3"/>
      <c r="O856" s="3"/>
      <c r="P856" s="3"/>
      <c r="Q856" s="2"/>
      <c r="R856" s="3"/>
      <c r="S856" s="3"/>
      <c r="T856" s="3"/>
      <c r="U856" s="3"/>
      <c r="V856" s="3"/>
      <c r="W856" s="3"/>
      <c r="X856" s="3"/>
      <c r="Y856" s="3"/>
      <c r="Z856" s="3"/>
      <c r="AA856" s="3"/>
    </row>
    <row r="857" spans="1:27" ht="36.75" customHeight="1" x14ac:dyDescent="0.35">
      <c r="A857" s="120" t="str">
        <f>'Matriz Nº2 Análisis'!A857</f>
        <v>95. 2</v>
      </c>
      <c r="B857" s="132" t="str">
        <f>IF(A857&lt;1,'Matriz Nº1 Identificación'!F857,'Matriz Nº2 Análisis'!B857)</f>
        <v/>
      </c>
      <c r="C857" s="132" t="str">
        <f>IFERROR(IF(A857&lt;1,'Matriz Nº1 Identificación'!B857,'Matriz Nº2 Análisis'!E857)," ")</f>
        <v/>
      </c>
      <c r="D857" s="132" t="str">
        <f>IF(A857&lt;1,'Matriz Nº1 Identificación'!B857,'Matriz Nº2 Análisis'!I857)</f>
        <v/>
      </c>
      <c r="E857" s="149"/>
      <c r="F857" s="150"/>
      <c r="G857" s="150"/>
      <c r="H857" s="150"/>
      <c r="I857" s="184" t="str">
        <f>IFERROR(VLOOKUP(D857,'Tabla 12'!$B$4:$E$6,3,FALSE)," ")</f>
        <v xml:space="preserve"> </v>
      </c>
      <c r="J857" s="185" t="str">
        <f>IFERROR(VLOOKUP(I857,'Tabla 12'!$D$4:$E$6,2,FALSE)," ")</f>
        <v xml:space="preserve"> </v>
      </c>
      <c r="K857" s="3"/>
      <c r="L857" s="3"/>
      <c r="M857" s="3"/>
      <c r="N857" s="3"/>
      <c r="O857" s="3"/>
      <c r="P857" s="3"/>
      <c r="Q857" s="2"/>
      <c r="R857" s="3"/>
      <c r="S857" s="3"/>
      <c r="T857" s="3"/>
      <c r="U857" s="3"/>
      <c r="V857" s="3"/>
      <c r="W857" s="3"/>
      <c r="X857" s="3"/>
      <c r="Y857" s="3"/>
      <c r="Z857" s="3"/>
      <c r="AA857" s="3"/>
    </row>
    <row r="858" spans="1:27" ht="36.75" customHeight="1" x14ac:dyDescent="0.35">
      <c r="A858" s="120" t="str">
        <f>'Matriz Nº2 Análisis'!A858</f>
        <v>95. 3</v>
      </c>
      <c r="B858" s="132" t="str">
        <f>IF(A858&lt;1,'Matriz Nº1 Identificación'!F858,'Matriz Nº2 Análisis'!B858)</f>
        <v/>
      </c>
      <c r="C858" s="132" t="str">
        <f>IFERROR(IF(A858&lt;1,'Matriz Nº1 Identificación'!B858,'Matriz Nº2 Análisis'!E858)," ")</f>
        <v/>
      </c>
      <c r="D858" s="132" t="str">
        <f>IF(A858&lt;1,'Matriz Nº1 Identificación'!B858,'Matriz Nº2 Análisis'!I858)</f>
        <v/>
      </c>
      <c r="E858" s="149"/>
      <c r="F858" s="150"/>
      <c r="G858" s="150"/>
      <c r="H858" s="150"/>
      <c r="I858" s="184" t="str">
        <f>IFERROR(VLOOKUP(D858,'Tabla 12'!$B$4:$E$6,3,FALSE)," ")</f>
        <v xml:space="preserve"> </v>
      </c>
      <c r="J858" s="185" t="str">
        <f>IFERROR(VLOOKUP(I858,'Tabla 12'!$D$4:$E$6,2,FALSE)," ")</f>
        <v xml:space="preserve"> </v>
      </c>
      <c r="K858" s="3"/>
      <c r="L858" s="3"/>
      <c r="M858" s="3"/>
      <c r="N858" s="3"/>
      <c r="O858" s="3"/>
      <c r="P858" s="3"/>
      <c r="Q858" s="2"/>
      <c r="R858" s="3"/>
      <c r="S858" s="3"/>
      <c r="T858" s="3"/>
      <c r="U858" s="3"/>
      <c r="V858" s="3"/>
      <c r="W858" s="3"/>
      <c r="X858" s="3"/>
      <c r="Y858" s="3"/>
      <c r="Z858" s="3"/>
      <c r="AA858" s="3"/>
    </row>
    <row r="859" spans="1:27" ht="36.75" customHeight="1" x14ac:dyDescent="0.35">
      <c r="A859" s="120" t="str">
        <f>'Matriz Nº2 Análisis'!A859</f>
        <v>95. 4</v>
      </c>
      <c r="B859" s="132" t="str">
        <f>IF(A859&lt;1,'Matriz Nº1 Identificación'!F859,'Matriz Nº2 Análisis'!B859)</f>
        <v/>
      </c>
      <c r="C859" s="132" t="str">
        <f>IFERROR(IF(A859&lt;1,'Matriz Nº1 Identificación'!B859,'Matriz Nº2 Análisis'!E859)," ")</f>
        <v/>
      </c>
      <c r="D859" s="132" t="str">
        <f>IF(A859&lt;1,'Matriz Nº1 Identificación'!B859,'Matriz Nº2 Análisis'!I859)</f>
        <v/>
      </c>
      <c r="E859" s="149"/>
      <c r="F859" s="150"/>
      <c r="G859" s="150"/>
      <c r="H859" s="150"/>
      <c r="I859" s="184" t="str">
        <f>IFERROR(VLOOKUP(D859,'Tabla 12'!$B$4:$E$6,3,FALSE)," ")</f>
        <v xml:space="preserve"> </v>
      </c>
      <c r="J859" s="185" t="str">
        <f>IFERROR(VLOOKUP(I859,'Tabla 12'!$D$4:$E$6,2,FALSE)," ")</f>
        <v xml:space="preserve"> </v>
      </c>
      <c r="K859" s="3"/>
      <c r="L859" s="3"/>
      <c r="M859" s="3"/>
      <c r="N859" s="3"/>
      <c r="O859" s="3"/>
      <c r="P859" s="3"/>
      <c r="Q859" s="2"/>
      <c r="R859" s="3"/>
      <c r="S859" s="3"/>
      <c r="T859" s="3"/>
      <c r="U859" s="3"/>
      <c r="V859" s="3"/>
      <c r="W859" s="3"/>
      <c r="X859" s="3"/>
      <c r="Y859" s="3"/>
      <c r="Z859" s="3"/>
      <c r="AA859" s="3"/>
    </row>
    <row r="860" spans="1:27" ht="36.75" customHeight="1" x14ac:dyDescent="0.35">
      <c r="A860" s="120" t="str">
        <f>'Matriz Nº2 Análisis'!A860</f>
        <v>95. 5</v>
      </c>
      <c r="B860" s="132" t="str">
        <f>IF(A860&lt;1,'Matriz Nº1 Identificación'!F860,'Matriz Nº2 Análisis'!B860)</f>
        <v/>
      </c>
      <c r="C860" s="132" t="str">
        <f>IFERROR(IF(A860&lt;1,'Matriz Nº1 Identificación'!B860,'Matriz Nº2 Análisis'!E860)," ")</f>
        <v/>
      </c>
      <c r="D860" s="132" t="str">
        <f>IF(A860&lt;1,'Matriz Nº1 Identificación'!B860,'Matriz Nº2 Análisis'!I860)</f>
        <v/>
      </c>
      <c r="E860" s="149"/>
      <c r="F860" s="150"/>
      <c r="G860" s="150"/>
      <c r="H860" s="150"/>
      <c r="I860" s="184" t="str">
        <f>IFERROR(VLOOKUP(D860,'Tabla 12'!$B$4:$E$6,3,FALSE)," ")</f>
        <v xml:space="preserve"> </v>
      </c>
      <c r="J860" s="185" t="str">
        <f>IFERROR(VLOOKUP(I860,'Tabla 12'!$D$4:$E$6,2,FALSE)," ")</f>
        <v xml:space="preserve"> </v>
      </c>
      <c r="K860" s="3"/>
      <c r="L860" s="3"/>
      <c r="M860" s="3"/>
      <c r="N860" s="3"/>
      <c r="O860" s="3"/>
      <c r="P860" s="3"/>
      <c r="Q860" s="2"/>
      <c r="R860" s="3"/>
      <c r="S860" s="3"/>
      <c r="T860" s="3"/>
      <c r="U860" s="3"/>
      <c r="V860" s="3"/>
      <c r="W860" s="3"/>
      <c r="X860" s="3"/>
      <c r="Y860" s="3"/>
      <c r="Z860" s="3"/>
      <c r="AA860" s="3"/>
    </row>
    <row r="861" spans="1:27" ht="36.75" customHeight="1" x14ac:dyDescent="0.35">
      <c r="A861" s="120" t="str">
        <f>'Matriz Nº2 Análisis'!A861</f>
        <v>95. 6</v>
      </c>
      <c r="B861" s="132" t="str">
        <f>IF(A861&lt;1,'Matriz Nº1 Identificación'!F861,'Matriz Nº2 Análisis'!B861)</f>
        <v/>
      </c>
      <c r="C861" s="132" t="str">
        <f>IFERROR(IF(A861&lt;1,'Matriz Nº1 Identificación'!B861,'Matriz Nº2 Análisis'!E861)," ")</f>
        <v/>
      </c>
      <c r="D861" s="132" t="str">
        <f>IF(A861&lt;1,'Matriz Nº1 Identificación'!B861,'Matriz Nº2 Análisis'!I861)</f>
        <v/>
      </c>
      <c r="E861" s="149"/>
      <c r="F861" s="150"/>
      <c r="G861" s="150"/>
      <c r="H861" s="150"/>
      <c r="I861" s="184" t="str">
        <f>IFERROR(VLOOKUP(D861,'Tabla 12'!$B$4:$E$6,3,FALSE)," ")</f>
        <v xml:space="preserve"> </v>
      </c>
      <c r="J861" s="185" t="str">
        <f>IFERROR(VLOOKUP(I861,'Tabla 12'!$D$4:$E$6,2,FALSE)," ")</f>
        <v xml:space="preserve"> </v>
      </c>
      <c r="K861" s="3"/>
      <c r="L861" s="3"/>
      <c r="M861" s="3"/>
      <c r="N861" s="3"/>
      <c r="O861" s="3"/>
      <c r="P861" s="3"/>
      <c r="Q861" s="2"/>
      <c r="R861" s="3"/>
      <c r="S861" s="3"/>
      <c r="T861" s="3"/>
      <c r="U861" s="3"/>
      <c r="V861" s="3"/>
      <c r="W861" s="3"/>
      <c r="X861" s="3"/>
      <c r="Y861" s="3"/>
      <c r="Z861" s="3"/>
      <c r="AA861" s="3"/>
    </row>
    <row r="862" spans="1:27" ht="36.75" customHeight="1" thickBot="1" x14ac:dyDescent="0.4">
      <c r="A862" s="120" t="str">
        <f>'Matriz Nº2 Análisis'!A862</f>
        <v>95. 7</v>
      </c>
      <c r="B862" s="132" t="str">
        <f>IF(A862&lt;1,'Matriz Nº1 Identificación'!F862,'Matriz Nº2 Análisis'!B862)</f>
        <v/>
      </c>
      <c r="C862" s="132" t="str">
        <f>IFERROR(IF(A862&lt;1,'Matriz Nº1 Identificación'!B862,'Matriz Nº2 Análisis'!E862)," ")</f>
        <v/>
      </c>
      <c r="D862" s="132" t="str">
        <f>IF(A862&lt;1,'Matriz Nº1 Identificación'!B862,'Matriz Nº2 Análisis'!I862)</f>
        <v/>
      </c>
      <c r="E862" s="149"/>
      <c r="F862" s="150"/>
      <c r="G862" s="150"/>
      <c r="H862" s="150"/>
      <c r="I862" s="184" t="str">
        <f>IFERROR(VLOOKUP(D862,'Tabla 12'!$B$4:$E$6,3,FALSE)," ")</f>
        <v xml:space="preserve"> </v>
      </c>
      <c r="J862" s="185" t="str">
        <f>IFERROR(VLOOKUP(I862,'Tabla 12'!$D$4:$E$6,2,FALSE)," ")</f>
        <v xml:space="preserve"> </v>
      </c>
      <c r="K862" s="3"/>
      <c r="N862" s="3"/>
      <c r="O862" s="3"/>
      <c r="P862" s="3"/>
      <c r="Q862" s="2"/>
      <c r="R862" s="3"/>
      <c r="S862" s="3"/>
      <c r="T862" s="3"/>
      <c r="U862" s="3"/>
      <c r="V862" s="3"/>
      <c r="W862" s="3"/>
      <c r="X862" s="3"/>
      <c r="Y862" s="3"/>
      <c r="Z862" s="3"/>
      <c r="AA862" s="3"/>
    </row>
    <row r="863" spans="1:27" ht="39.9" customHeight="1" thickBot="1" x14ac:dyDescent="0.4">
      <c r="A863" s="181" t="str">
        <f>'Matriz Nº1 Identificación'!A863</f>
        <v xml:space="preserve">Objetivo Estratégico: </v>
      </c>
      <c r="B863" s="477">
        <f>+'Matriz Nº1 Identificación'!B863:H863</f>
        <v>0</v>
      </c>
      <c r="C863" s="478"/>
      <c r="D863" s="478"/>
      <c r="E863" s="478"/>
      <c r="F863" s="478"/>
      <c r="G863" s="478"/>
      <c r="H863" s="478"/>
      <c r="I863" s="478"/>
      <c r="J863" s="478"/>
    </row>
    <row r="864" spans="1:27" ht="39.9" customHeight="1" x14ac:dyDescent="0.35">
      <c r="A864" s="182" t="str">
        <f>'Matriz Nº1 Identificación'!A864</f>
        <v>Objetivo táctico</v>
      </c>
      <c r="B864" s="297" t="str">
        <f>+'Matriz Nº1 Identificación'!B864:H864</f>
        <v xml:space="preserve">96. </v>
      </c>
      <c r="C864" s="298"/>
      <c r="D864" s="298"/>
      <c r="E864" s="298"/>
      <c r="F864" s="299"/>
      <c r="G864" s="299"/>
      <c r="H864" s="299"/>
      <c r="I864" s="299"/>
      <c r="J864" s="300"/>
      <c r="L864" s="3"/>
      <c r="M864" s="3"/>
    </row>
    <row r="865" spans="1:27" ht="36.75" customHeight="1" x14ac:dyDescent="0.35">
      <c r="A865" s="120" t="str">
        <f>'Matriz Nº2 Análisis'!A865</f>
        <v>96. 1</v>
      </c>
      <c r="B865" s="132" t="str">
        <f>IF(A865&lt;1,'Matriz Nº1 Identificación'!F865,'Matriz Nº2 Análisis'!B865)</f>
        <v/>
      </c>
      <c r="C865" s="132" t="str">
        <f>IFERROR(IF(A865&lt;1,'Matriz Nº1 Identificación'!B865,'Matriz Nº2 Análisis'!E865)," ")</f>
        <v/>
      </c>
      <c r="D865" s="132" t="str">
        <f>IF(A865&lt;1,'Matriz Nº1 Identificación'!B865,'Matriz Nº2 Análisis'!I865)</f>
        <v/>
      </c>
      <c r="E865" s="149"/>
      <c r="F865" s="150"/>
      <c r="G865" s="150"/>
      <c r="H865" s="150"/>
      <c r="I865" s="184" t="str">
        <f>IFERROR(VLOOKUP(D865,'Tabla 12'!$B$4:$E$6,3,FALSE)," ")</f>
        <v xml:space="preserve"> </v>
      </c>
      <c r="J865" s="185" t="str">
        <f>IFERROR(VLOOKUP(I865,'Tabla 12'!$D$4:$E$6,2,FALSE)," ")</f>
        <v xml:space="preserve"> </v>
      </c>
      <c r="K865" s="3"/>
      <c r="L865" s="3"/>
      <c r="M865" s="3"/>
      <c r="N865" s="3"/>
      <c r="O865" s="3"/>
      <c r="P865" s="3"/>
      <c r="Q865" s="2"/>
      <c r="R865" s="3"/>
      <c r="S865" s="3"/>
      <c r="T865" s="3"/>
      <c r="U865" s="3"/>
      <c r="V865" s="3"/>
      <c r="W865" s="3"/>
      <c r="X865" s="3"/>
      <c r="Y865" s="3"/>
      <c r="Z865" s="3"/>
      <c r="AA865" s="3"/>
    </row>
    <row r="866" spans="1:27" ht="36.75" customHeight="1" x14ac:dyDescent="0.35">
      <c r="A866" s="120" t="str">
        <f>'Matriz Nº2 Análisis'!A866</f>
        <v>96. 2</v>
      </c>
      <c r="B866" s="132" t="str">
        <f>IF(A866&lt;1,'Matriz Nº1 Identificación'!F866,'Matriz Nº2 Análisis'!B866)</f>
        <v/>
      </c>
      <c r="C866" s="132" t="str">
        <f>IFERROR(IF(A866&lt;1,'Matriz Nº1 Identificación'!B866,'Matriz Nº2 Análisis'!E866)," ")</f>
        <v/>
      </c>
      <c r="D866" s="132" t="str">
        <f>IF(A866&lt;1,'Matriz Nº1 Identificación'!B866,'Matriz Nº2 Análisis'!I866)</f>
        <v/>
      </c>
      <c r="E866" s="149"/>
      <c r="F866" s="150"/>
      <c r="G866" s="150"/>
      <c r="H866" s="150"/>
      <c r="I866" s="184" t="str">
        <f>IFERROR(VLOOKUP(D866,'Tabla 12'!$B$4:$E$6,3,FALSE)," ")</f>
        <v xml:space="preserve"> </v>
      </c>
      <c r="J866" s="185" t="str">
        <f>IFERROR(VLOOKUP(I866,'Tabla 12'!$D$4:$E$6,2,FALSE)," ")</f>
        <v xml:space="preserve"> </v>
      </c>
      <c r="K866" s="3"/>
      <c r="L866" s="3"/>
      <c r="M866" s="3"/>
      <c r="N866" s="3"/>
      <c r="O866" s="3"/>
      <c r="P866" s="3"/>
      <c r="Q866" s="2"/>
      <c r="R866" s="3"/>
      <c r="S866" s="3"/>
      <c r="T866" s="3"/>
      <c r="U866" s="3"/>
      <c r="V866" s="3"/>
      <c r="W866" s="3"/>
      <c r="X866" s="3"/>
      <c r="Y866" s="3"/>
      <c r="Z866" s="3"/>
      <c r="AA866" s="3"/>
    </row>
    <row r="867" spans="1:27" ht="36.75" customHeight="1" x14ac:dyDescent="0.35">
      <c r="A867" s="120" t="str">
        <f>'Matriz Nº2 Análisis'!A867</f>
        <v>96. 3</v>
      </c>
      <c r="B867" s="132" t="str">
        <f>IF(A867&lt;1,'Matriz Nº1 Identificación'!F867,'Matriz Nº2 Análisis'!B867)</f>
        <v/>
      </c>
      <c r="C867" s="132" t="str">
        <f>IFERROR(IF(A867&lt;1,'Matriz Nº1 Identificación'!B867,'Matriz Nº2 Análisis'!E867)," ")</f>
        <v/>
      </c>
      <c r="D867" s="132" t="str">
        <f>IF(A867&lt;1,'Matriz Nº1 Identificación'!B867,'Matriz Nº2 Análisis'!I867)</f>
        <v/>
      </c>
      <c r="E867" s="149"/>
      <c r="F867" s="150"/>
      <c r="G867" s="150"/>
      <c r="H867" s="150"/>
      <c r="I867" s="184" t="str">
        <f>IFERROR(VLOOKUP(D867,'Tabla 12'!$B$4:$E$6,3,FALSE)," ")</f>
        <v xml:space="preserve"> </v>
      </c>
      <c r="J867" s="185" t="str">
        <f>IFERROR(VLOOKUP(I867,'Tabla 12'!$D$4:$E$6,2,FALSE)," ")</f>
        <v xml:space="preserve"> </v>
      </c>
      <c r="K867" s="3"/>
      <c r="L867" s="3"/>
      <c r="M867" s="3"/>
      <c r="N867" s="3"/>
      <c r="O867" s="3"/>
      <c r="P867" s="3"/>
      <c r="Q867" s="2"/>
      <c r="R867" s="3"/>
      <c r="S867" s="3"/>
      <c r="T867" s="3"/>
      <c r="U867" s="3"/>
      <c r="V867" s="3"/>
      <c r="W867" s="3"/>
      <c r="X867" s="3"/>
      <c r="Y867" s="3"/>
      <c r="Z867" s="3"/>
      <c r="AA867" s="3"/>
    </row>
    <row r="868" spans="1:27" ht="36.75" customHeight="1" x14ac:dyDescent="0.35">
      <c r="A868" s="120" t="str">
        <f>'Matriz Nº2 Análisis'!A868</f>
        <v>96. 4</v>
      </c>
      <c r="B868" s="132" t="str">
        <f>IF(A868&lt;1,'Matriz Nº1 Identificación'!F868,'Matriz Nº2 Análisis'!B868)</f>
        <v/>
      </c>
      <c r="C868" s="132" t="str">
        <f>IFERROR(IF(A868&lt;1,'Matriz Nº1 Identificación'!B868,'Matriz Nº2 Análisis'!E868)," ")</f>
        <v/>
      </c>
      <c r="D868" s="132" t="str">
        <f>IF(A868&lt;1,'Matriz Nº1 Identificación'!B868,'Matriz Nº2 Análisis'!I868)</f>
        <v/>
      </c>
      <c r="E868" s="149"/>
      <c r="F868" s="150"/>
      <c r="G868" s="150"/>
      <c r="H868" s="150"/>
      <c r="I868" s="184" t="str">
        <f>IFERROR(VLOOKUP(D868,'Tabla 12'!$B$4:$E$6,3,FALSE)," ")</f>
        <v xml:space="preserve"> </v>
      </c>
      <c r="J868" s="185" t="str">
        <f>IFERROR(VLOOKUP(I868,'Tabla 12'!$D$4:$E$6,2,FALSE)," ")</f>
        <v xml:space="preserve"> </v>
      </c>
      <c r="K868" s="3"/>
      <c r="L868" s="3"/>
      <c r="M868" s="3"/>
      <c r="N868" s="3"/>
      <c r="O868" s="3"/>
      <c r="P868" s="3"/>
      <c r="Q868" s="2"/>
      <c r="R868" s="3"/>
      <c r="S868" s="3"/>
      <c r="T868" s="3"/>
      <c r="U868" s="3"/>
      <c r="V868" s="3"/>
      <c r="W868" s="3"/>
      <c r="X868" s="3"/>
      <c r="Y868" s="3"/>
      <c r="Z868" s="3"/>
      <c r="AA868" s="3"/>
    </row>
    <row r="869" spans="1:27" ht="36.75" customHeight="1" x14ac:dyDescent="0.35">
      <c r="A869" s="120" t="str">
        <f>'Matriz Nº2 Análisis'!A869</f>
        <v>96. 5</v>
      </c>
      <c r="B869" s="132" t="str">
        <f>IF(A869&lt;1,'Matriz Nº1 Identificación'!F869,'Matriz Nº2 Análisis'!B869)</f>
        <v/>
      </c>
      <c r="C869" s="132" t="str">
        <f>IFERROR(IF(A869&lt;1,'Matriz Nº1 Identificación'!B869,'Matriz Nº2 Análisis'!E869)," ")</f>
        <v/>
      </c>
      <c r="D869" s="132" t="str">
        <f>IF(A869&lt;1,'Matriz Nº1 Identificación'!B869,'Matriz Nº2 Análisis'!I869)</f>
        <v/>
      </c>
      <c r="E869" s="149"/>
      <c r="F869" s="150"/>
      <c r="G869" s="150"/>
      <c r="H869" s="150"/>
      <c r="I869" s="184" t="str">
        <f>IFERROR(VLOOKUP(D869,'Tabla 12'!$B$4:$E$6,3,FALSE)," ")</f>
        <v xml:space="preserve"> </v>
      </c>
      <c r="J869" s="185" t="str">
        <f>IFERROR(VLOOKUP(I869,'Tabla 12'!$D$4:$E$6,2,FALSE)," ")</f>
        <v xml:space="preserve"> </v>
      </c>
      <c r="K869" s="3"/>
      <c r="L869" s="3"/>
      <c r="M869" s="3"/>
      <c r="N869" s="3"/>
      <c r="O869" s="3"/>
      <c r="P869" s="3"/>
      <c r="Q869" s="2"/>
      <c r="R869" s="3"/>
      <c r="S869" s="3"/>
      <c r="T869" s="3"/>
      <c r="U869" s="3"/>
      <c r="V869" s="3"/>
      <c r="W869" s="3"/>
      <c r="X869" s="3"/>
      <c r="Y869" s="3"/>
      <c r="Z869" s="3"/>
      <c r="AA869" s="3"/>
    </row>
    <row r="870" spans="1:27" ht="36.75" customHeight="1" x14ac:dyDescent="0.35">
      <c r="A870" s="120" t="str">
        <f>'Matriz Nº2 Análisis'!A870</f>
        <v>96. 6</v>
      </c>
      <c r="B870" s="132" t="str">
        <f>IF(A870&lt;1,'Matriz Nº1 Identificación'!F870,'Matriz Nº2 Análisis'!B870)</f>
        <v/>
      </c>
      <c r="C870" s="132" t="str">
        <f>IFERROR(IF(A870&lt;1,'Matriz Nº1 Identificación'!B870,'Matriz Nº2 Análisis'!E870)," ")</f>
        <v/>
      </c>
      <c r="D870" s="132" t="str">
        <f>IF(A870&lt;1,'Matriz Nº1 Identificación'!B870,'Matriz Nº2 Análisis'!I870)</f>
        <v/>
      </c>
      <c r="E870" s="149"/>
      <c r="F870" s="150"/>
      <c r="G870" s="150"/>
      <c r="H870" s="150"/>
      <c r="I870" s="184" t="str">
        <f>IFERROR(VLOOKUP(D870,'Tabla 12'!$B$4:$E$6,3,FALSE)," ")</f>
        <v xml:space="preserve"> </v>
      </c>
      <c r="J870" s="185" t="str">
        <f>IFERROR(VLOOKUP(I870,'Tabla 12'!$D$4:$E$6,2,FALSE)," ")</f>
        <v xml:space="preserve"> </v>
      </c>
      <c r="K870" s="3"/>
      <c r="L870" s="3"/>
      <c r="M870" s="3"/>
      <c r="N870" s="3"/>
      <c r="O870" s="3"/>
      <c r="P870" s="3"/>
      <c r="Q870" s="2"/>
      <c r="R870" s="3"/>
      <c r="S870" s="3"/>
      <c r="T870" s="3"/>
      <c r="U870" s="3"/>
      <c r="V870" s="3"/>
      <c r="W870" s="3"/>
      <c r="X870" s="3"/>
      <c r="Y870" s="3"/>
      <c r="Z870" s="3"/>
      <c r="AA870" s="3"/>
    </row>
    <row r="871" spans="1:27" ht="36.75" customHeight="1" thickBot="1" x14ac:dyDescent="0.4">
      <c r="A871" s="120" t="str">
        <f>'Matriz Nº2 Análisis'!A871</f>
        <v>96. 7</v>
      </c>
      <c r="B871" s="132" t="str">
        <f>IF(A871&lt;1,'Matriz Nº1 Identificación'!F871,'Matriz Nº2 Análisis'!B871)</f>
        <v/>
      </c>
      <c r="C871" s="132" t="str">
        <f>IFERROR(IF(A871&lt;1,'Matriz Nº1 Identificación'!B871,'Matriz Nº2 Análisis'!E871)," ")</f>
        <v/>
      </c>
      <c r="D871" s="132" t="str">
        <f>IF(A871&lt;1,'Matriz Nº1 Identificación'!B871,'Matriz Nº2 Análisis'!I871)</f>
        <v/>
      </c>
      <c r="E871" s="149"/>
      <c r="F871" s="150"/>
      <c r="G871" s="150"/>
      <c r="H871" s="150"/>
      <c r="I871" s="184" t="str">
        <f>IFERROR(VLOOKUP(D871,'Tabla 12'!$B$4:$E$6,3,FALSE)," ")</f>
        <v xml:space="preserve"> </v>
      </c>
      <c r="J871" s="185" t="str">
        <f>IFERROR(VLOOKUP(I871,'Tabla 12'!$D$4:$E$6,2,FALSE)," ")</f>
        <v xml:space="preserve"> </v>
      </c>
      <c r="K871" s="3"/>
      <c r="N871" s="3"/>
      <c r="O871" s="3"/>
      <c r="P871" s="3"/>
      <c r="Q871" s="2"/>
      <c r="R871" s="3"/>
      <c r="S871" s="3"/>
      <c r="T871" s="3"/>
      <c r="U871" s="3"/>
      <c r="V871" s="3"/>
      <c r="W871" s="3"/>
      <c r="X871" s="3"/>
      <c r="Y871" s="3"/>
      <c r="Z871" s="3"/>
      <c r="AA871" s="3"/>
    </row>
    <row r="872" spans="1:27" ht="39.9" customHeight="1" thickBot="1" x14ac:dyDescent="0.4">
      <c r="A872" s="181" t="str">
        <f>'Matriz Nº1 Identificación'!A872</f>
        <v xml:space="preserve">Objetivo Estratégico: </v>
      </c>
      <c r="B872" s="477">
        <f>+'Matriz Nº1 Identificación'!B872:H872</f>
        <v>0</v>
      </c>
      <c r="C872" s="478"/>
      <c r="D872" s="478"/>
      <c r="E872" s="478"/>
      <c r="F872" s="478"/>
      <c r="G872" s="478"/>
      <c r="H872" s="478"/>
      <c r="I872" s="478"/>
      <c r="J872" s="478"/>
    </row>
    <row r="873" spans="1:27" ht="39.9" customHeight="1" x14ac:dyDescent="0.35">
      <c r="A873" s="182" t="str">
        <f>'Matriz Nº1 Identificación'!A873</f>
        <v>Objetivo táctico</v>
      </c>
      <c r="B873" s="297" t="str">
        <f>+'Matriz Nº1 Identificación'!B873:H873</f>
        <v xml:space="preserve">97. </v>
      </c>
      <c r="C873" s="298"/>
      <c r="D873" s="298"/>
      <c r="E873" s="298"/>
      <c r="F873" s="299"/>
      <c r="G873" s="299"/>
      <c r="H873" s="299"/>
      <c r="I873" s="299"/>
      <c r="J873" s="300"/>
      <c r="L873" s="3"/>
      <c r="M873" s="3"/>
    </row>
    <row r="874" spans="1:27" ht="36.75" customHeight="1" x14ac:dyDescent="0.35">
      <c r="A874" s="120" t="str">
        <f>'Matriz Nº2 Análisis'!A874</f>
        <v>97. 1</v>
      </c>
      <c r="B874" s="132" t="str">
        <f>IF(A874&lt;1,'Matriz Nº1 Identificación'!F874,'Matriz Nº2 Análisis'!B874)</f>
        <v/>
      </c>
      <c r="C874" s="132" t="str">
        <f>IFERROR(IF(A874&lt;1,'Matriz Nº1 Identificación'!B874,'Matriz Nº2 Análisis'!E874)," ")</f>
        <v/>
      </c>
      <c r="D874" s="132" t="str">
        <f>IF(A874&lt;1,'Matriz Nº1 Identificación'!B874,'Matriz Nº2 Análisis'!I874)</f>
        <v/>
      </c>
      <c r="E874" s="149"/>
      <c r="F874" s="150"/>
      <c r="G874" s="150"/>
      <c r="H874" s="150"/>
      <c r="I874" s="184" t="str">
        <f>IFERROR(VLOOKUP(D874,'Tabla 12'!$B$4:$E$6,3,FALSE)," ")</f>
        <v xml:space="preserve"> </v>
      </c>
      <c r="J874" s="185" t="str">
        <f>IFERROR(VLOOKUP(I874,'Tabla 12'!$D$4:$E$6,2,FALSE)," ")</f>
        <v xml:space="preserve"> </v>
      </c>
      <c r="K874" s="3"/>
      <c r="L874" s="3"/>
      <c r="M874" s="3"/>
      <c r="N874" s="3"/>
      <c r="O874" s="3"/>
      <c r="P874" s="3"/>
      <c r="Q874" s="2"/>
      <c r="R874" s="3"/>
      <c r="S874" s="3"/>
      <c r="T874" s="3"/>
      <c r="U874" s="3"/>
      <c r="V874" s="3"/>
      <c r="W874" s="3"/>
      <c r="X874" s="3"/>
      <c r="Y874" s="3"/>
      <c r="Z874" s="3"/>
      <c r="AA874" s="3"/>
    </row>
    <row r="875" spans="1:27" ht="36.75" customHeight="1" x14ac:dyDescent="0.35">
      <c r="A875" s="120" t="str">
        <f>'Matriz Nº2 Análisis'!A875</f>
        <v>97. 2</v>
      </c>
      <c r="B875" s="132" t="str">
        <f>IF(A875&lt;1,'Matriz Nº1 Identificación'!F875,'Matriz Nº2 Análisis'!B875)</f>
        <v/>
      </c>
      <c r="C875" s="132" t="str">
        <f>IFERROR(IF(A875&lt;1,'Matriz Nº1 Identificación'!B875,'Matriz Nº2 Análisis'!E875)," ")</f>
        <v/>
      </c>
      <c r="D875" s="132" t="str">
        <f>IF(A875&lt;1,'Matriz Nº1 Identificación'!B875,'Matriz Nº2 Análisis'!I875)</f>
        <v/>
      </c>
      <c r="E875" s="149"/>
      <c r="F875" s="150"/>
      <c r="G875" s="150"/>
      <c r="H875" s="150"/>
      <c r="I875" s="184" t="str">
        <f>IFERROR(VLOOKUP(D875,'Tabla 12'!$B$4:$E$6,3,FALSE)," ")</f>
        <v xml:space="preserve"> </v>
      </c>
      <c r="J875" s="185" t="str">
        <f>IFERROR(VLOOKUP(I875,'Tabla 12'!$D$4:$E$6,2,FALSE)," ")</f>
        <v xml:space="preserve"> </v>
      </c>
      <c r="K875" s="3"/>
      <c r="L875" s="3"/>
      <c r="M875" s="3"/>
      <c r="N875" s="3"/>
      <c r="O875" s="3"/>
      <c r="P875" s="3"/>
      <c r="Q875" s="2"/>
      <c r="R875" s="3"/>
      <c r="S875" s="3"/>
      <c r="T875" s="3"/>
      <c r="U875" s="3"/>
      <c r="V875" s="3"/>
      <c r="W875" s="3"/>
      <c r="X875" s="3"/>
      <c r="Y875" s="3"/>
      <c r="Z875" s="3"/>
      <c r="AA875" s="3"/>
    </row>
    <row r="876" spans="1:27" ht="36.75" customHeight="1" x14ac:dyDescent="0.35">
      <c r="A876" s="120" t="str">
        <f>'Matriz Nº2 Análisis'!A876</f>
        <v>97. 3</v>
      </c>
      <c r="B876" s="132" t="str">
        <f>IF(A876&lt;1,'Matriz Nº1 Identificación'!F876,'Matriz Nº2 Análisis'!B876)</f>
        <v/>
      </c>
      <c r="C876" s="132" t="str">
        <f>IFERROR(IF(A876&lt;1,'Matriz Nº1 Identificación'!B876,'Matriz Nº2 Análisis'!E876)," ")</f>
        <v/>
      </c>
      <c r="D876" s="132" t="str">
        <f>IF(A876&lt;1,'Matriz Nº1 Identificación'!B876,'Matriz Nº2 Análisis'!I876)</f>
        <v/>
      </c>
      <c r="E876" s="149"/>
      <c r="F876" s="150"/>
      <c r="G876" s="150"/>
      <c r="H876" s="150"/>
      <c r="I876" s="184" t="str">
        <f>IFERROR(VLOOKUP(D876,'Tabla 12'!$B$4:$E$6,3,FALSE)," ")</f>
        <v xml:space="preserve"> </v>
      </c>
      <c r="J876" s="185" t="str">
        <f>IFERROR(VLOOKUP(I876,'Tabla 12'!$D$4:$E$6,2,FALSE)," ")</f>
        <v xml:space="preserve"> </v>
      </c>
      <c r="K876" s="3"/>
      <c r="L876" s="3"/>
      <c r="M876" s="3"/>
      <c r="N876" s="3"/>
      <c r="O876" s="3"/>
      <c r="P876" s="3"/>
      <c r="Q876" s="2"/>
      <c r="R876" s="3"/>
      <c r="S876" s="3"/>
      <c r="T876" s="3"/>
      <c r="U876" s="3"/>
      <c r="V876" s="3"/>
      <c r="W876" s="3"/>
      <c r="X876" s="3"/>
      <c r="Y876" s="3"/>
      <c r="Z876" s="3"/>
      <c r="AA876" s="3"/>
    </row>
    <row r="877" spans="1:27" ht="36.75" customHeight="1" x14ac:dyDescent="0.35">
      <c r="A877" s="120" t="str">
        <f>'Matriz Nº2 Análisis'!A877</f>
        <v>97. 4</v>
      </c>
      <c r="B877" s="132" t="str">
        <f>IF(A877&lt;1,'Matriz Nº1 Identificación'!F877,'Matriz Nº2 Análisis'!B877)</f>
        <v/>
      </c>
      <c r="C877" s="132" t="str">
        <f>IFERROR(IF(A877&lt;1,'Matriz Nº1 Identificación'!B877,'Matriz Nº2 Análisis'!E877)," ")</f>
        <v/>
      </c>
      <c r="D877" s="132" t="str">
        <f>IF(A877&lt;1,'Matriz Nº1 Identificación'!B877,'Matriz Nº2 Análisis'!I877)</f>
        <v/>
      </c>
      <c r="E877" s="149"/>
      <c r="F877" s="150"/>
      <c r="G877" s="150"/>
      <c r="H877" s="150"/>
      <c r="I877" s="184" t="str">
        <f>IFERROR(VLOOKUP(D877,'Tabla 12'!$B$4:$E$6,3,FALSE)," ")</f>
        <v xml:space="preserve"> </v>
      </c>
      <c r="J877" s="185" t="str">
        <f>IFERROR(VLOOKUP(I877,'Tabla 12'!$D$4:$E$6,2,FALSE)," ")</f>
        <v xml:space="preserve"> </v>
      </c>
      <c r="K877" s="3"/>
      <c r="L877" s="3"/>
      <c r="M877" s="3"/>
      <c r="N877" s="3"/>
      <c r="O877" s="3"/>
      <c r="P877" s="3"/>
      <c r="Q877" s="2"/>
      <c r="R877" s="3"/>
      <c r="S877" s="3"/>
      <c r="T877" s="3"/>
      <c r="U877" s="3"/>
      <c r="V877" s="3"/>
      <c r="W877" s="3"/>
      <c r="X877" s="3"/>
      <c r="Y877" s="3"/>
      <c r="Z877" s="3"/>
      <c r="AA877" s="3"/>
    </row>
    <row r="878" spans="1:27" ht="36.75" customHeight="1" x14ac:dyDescent="0.35">
      <c r="A878" s="120" t="str">
        <f>'Matriz Nº2 Análisis'!A878</f>
        <v>97. 5</v>
      </c>
      <c r="B878" s="132" t="str">
        <f>IF(A878&lt;1,'Matriz Nº1 Identificación'!F878,'Matriz Nº2 Análisis'!B878)</f>
        <v/>
      </c>
      <c r="C878" s="132" t="str">
        <f>IFERROR(IF(A878&lt;1,'Matriz Nº1 Identificación'!B878,'Matriz Nº2 Análisis'!E878)," ")</f>
        <v/>
      </c>
      <c r="D878" s="132" t="str">
        <f>IF(A878&lt;1,'Matriz Nº1 Identificación'!B878,'Matriz Nº2 Análisis'!I878)</f>
        <v/>
      </c>
      <c r="E878" s="149"/>
      <c r="F878" s="150"/>
      <c r="G878" s="150"/>
      <c r="H878" s="150"/>
      <c r="I878" s="184" t="str">
        <f>IFERROR(VLOOKUP(D878,'Tabla 12'!$B$4:$E$6,3,FALSE)," ")</f>
        <v xml:space="preserve"> </v>
      </c>
      <c r="J878" s="185" t="str">
        <f>IFERROR(VLOOKUP(I878,'Tabla 12'!$D$4:$E$6,2,FALSE)," ")</f>
        <v xml:space="preserve"> </v>
      </c>
      <c r="K878" s="3"/>
      <c r="L878" s="3"/>
      <c r="M878" s="3"/>
      <c r="N878" s="3"/>
      <c r="O878" s="3"/>
      <c r="P878" s="3"/>
      <c r="Q878" s="2"/>
      <c r="R878" s="3"/>
      <c r="S878" s="3"/>
      <c r="T878" s="3"/>
      <c r="U878" s="3"/>
      <c r="V878" s="3"/>
      <c r="W878" s="3"/>
      <c r="X878" s="3"/>
      <c r="Y878" s="3"/>
      <c r="Z878" s="3"/>
      <c r="AA878" s="3"/>
    </row>
    <row r="879" spans="1:27" ht="36.75" customHeight="1" x14ac:dyDescent="0.35">
      <c r="A879" s="120" t="str">
        <f>'Matriz Nº2 Análisis'!A879</f>
        <v>97. 6</v>
      </c>
      <c r="B879" s="132" t="str">
        <f>IF(A879&lt;1,'Matriz Nº1 Identificación'!F879,'Matriz Nº2 Análisis'!B879)</f>
        <v/>
      </c>
      <c r="C879" s="132" t="str">
        <f>IFERROR(IF(A879&lt;1,'Matriz Nº1 Identificación'!B879,'Matriz Nº2 Análisis'!E879)," ")</f>
        <v/>
      </c>
      <c r="D879" s="132" t="str">
        <f>IF(A879&lt;1,'Matriz Nº1 Identificación'!B879,'Matriz Nº2 Análisis'!I879)</f>
        <v/>
      </c>
      <c r="E879" s="149"/>
      <c r="F879" s="150"/>
      <c r="G879" s="150"/>
      <c r="H879" s="150"/>
      <c r="I879" s="184" t="str">
        <f>IFERROR(VLOOKUP(D879,'Tabla 12'!$B$4:$E$6,3,FALSE)," ")</f>
        <v xml:space="preserve"> </v>
      </c>
      <c r="J879" s="185" t="str">
        <f>IFERROR(VLOOKUP(I879,'Tabla 12'!$D$4:$E$6,2,FALSE)," ")</f>
        <v xml:space="preserve"> </v>
      </c>
      <c r="K879" s="3"/>
      <c r="L879" s="3"/>
      <c r="M879" s="3"/>
      <c r="N879" s="3"/>
      <c r="O879" s="3"/>
      <c r="P879" s="3"/>
      <c r="Q879" s="2"/>
      <c r="R879" s="3"/>
      <c r="S879" s="3"/>
      <c r="T879" s="3"/>
      <c r="U879" s="3"/>
      <c r="V879" s="3"/>
      <c r="W879" s="3"/>
      <c r="X879" s="3"/>
      <c r="Y879" s="3"/>
      <c r="Z879" s="3"/>
      <c r="AA879" s="3"/>
    </row>
    <row r="880" spans="1:27" ht="36.75" customHeight="1" thickBot="1" x14ac:dyDescent="0.4">
      <c r="A880" s="120" t="str">
        <f>'Matriz Nº2 Análisis'!A880</f>
        <v>97. 7</v>
      </c>
      <c r="B880" s="132" t="str">
        <f>IF(A880&lt;1,'Matriz Nº1 Identificación'!F880,'Matriz Nº2 Análisis'!B880)</f>
        <v/>
      </c>
      <c r="C880" s="132" t="str">
        <f>IFERROR(IF(A880&lt;1,'Matriz Nº1 Identificación'!B880,'Matriz Nº2 Análisis'!E880)," ")</f>
        <v/>
      </c>
      <c r="D880" s="132" t="str">
        <f>IF(A880&lt;1,'Matriz Nº1 Identificación'!B880,'Matriz Nº2 Análisis'!I880)</f>
        <v/>
      </c>
      <c r="E880" s="149"/>
      <c r="F880" s="150"/>
      <c r="G880" s="150"/>
      <c r="H880" s="150"/>
      <c r="I880" s="184" t="str">
        <f>IFERROR(VLOOKUP(D880,'Tabla 12'!$B$4:$E$6,3,FALSE)," ")</f>
        <v xml:space="preserve"> </v>
      </c>
      <c r="J880" s="185" t="str">
        <f>IFERROR(VLOOKUP(I880,'Tabla 12'!$D$4:$E$6,2,FALSE)," ")</f>
        <v xml:space="preserve"> </v>
      </c>
      <c r="K880" s="3"/>
      <c r="N880" s="3"/>
      <c r="O880" s="3"/>
      <c r="P880" s="3"/>
      <c r="Q880" s="2"/>
      <c r="R880" s="3"/>
      <c r="S880" s="3"/>
      <c r="T880" s="3"/>
      <c r="U880" s="3"/>
      <c r="V880" s="3"/>
      <c r="W880" s="3"/>
      <c r="X880" s="3"/>
      <c r="Y880" s="3"/>
      <c r="Z880" s="3"/>
      <c r="AA880" s="3"/>
    </row>
    <row r="881" spans="1:27" ht="39.9" customHeight="1" thickBot="1" x14ac:dyDescent="0.4">
      <c r="A881" s="181" t="str">
        <f>'Matriz Nº1 Identificación'!A881</f>
        <v xml:space="preserve">Objetivo Estratégico: </v>
      </c>
      <c r="B881" s="477">
        <f>+'Matriz Nº1 Identificación'!B881:H881</f>
        <v>0</v>
      </c>
      <c r="C881" s="478"/>
      <c r="D881" s="478"/>
      <c r="E881" s="478"/>
      <c r="F881" s="478"/>
      <c r="G881" s="478"/>
      <c r="H881" s="478"/>
      <c r="I881" s="478"/>
      <c r="J881" s="478"/>
    </row>
    <row r="882" spans="1:27" ht="39.9" customHeight="1" x14ac:dyDescent="0.35">
      <c r="A882" s="182" t="str">
        <f>'Matriz Nº1 Identificación'!A882</f>
        <v>Objetivo táctico</v>
      </c>
      <c r="B882" s="297" t="str">
        <f>+'Matriz Nº1 Identificación'!B882:H882</f>
        <v xml:space="preserve">98. </v>
      </c>
      <c r="C882" s="298"/>
      <c r="D882" s="298"/>
      <c r="E882" s="298"/>
      <c r="F882" s="299"/>
      <c r="G882" s="299"/>
      <c r="H882" s="299"/>
      <c r="I882" s="299"/>
      <c r="J882" s="300"/>
      <c r="L882" s="3"/>
      <c r="M882" s="3"/>
    </row>
    <row r="883" spans="1:27" ht="36.75" customHeight="1" x14ac:dyDescent="0.35">
      <c r="A883" s="120" t="str">
        <f>'Matriz Nº2 Análisis'!A883</f>
        <v>98. 1</v>
      </c>
      <c r="B883" s="132" t="str">
        <f>IF(A883&lt;1,'Matriz Nº1 Identificación'!F883,'Matriz Nº2 Análisis'!B883)</f>
        <v/>
      </c>
      <c r="C883" s="132" t="str">
        <f>IFERROR(IF(A883&lt;1,'Matriz Nº1 Identificación'!B883,'Matriz Nº2 Análisis'!E883)," ")</f>
        <v/>
      </c>
      <c r="D883" s="132" t="str">
        <f>IF(A883&lt;1,'Matriz Nº1 Identificación'!B883,'Matriz Nº2 Análisis'!I883)</f>
        <v/>
      </c>
      <c r="E883" s="149"/>
      <c r="F883" s="150"/>
      <c r="G883" s="150"/>
      <c r="H883" s="150"/>
      <c r="I883" s="184" t="str">
        <f>IFERROR(VLOOKUP(D883,'Tabla 12'!$B$4:$E$6,3,FALSE)," ")</f>
        <v xml:space="preserve"> </v>
      </c>
      <c r="J883" s="185" t="str">
        <f>IFERROR(VLOOKUP(I883,'Tabla 12'!$D$4:$E$6,2,FALSE)," ")</f>
        <v xml:space="preserve"> </v>
      </c>
      <c r="K883" s="3"/>
      <c r="L883" s="3"/>
      <c r="M883" s="3"/>
      <c r="N883" s="3"/>
      <c r="O883" s="3"/>
      <c r="P883" s="3"/>
      <c r="Q883" s="2"/>
      <c r="R883" s="3"/>
      <c r="S883" s="3"/>
      <c r="T883" s="3"/>
      <c r="U883" s="3"/>
      <c r="V883" s="3"/>
      <c r="W883" s="3"/>
      <c r="X883" s="3"/>
      <c r="Y883" s="3"/>
      <c r="Z883" s="3"/>
      <c r="AA883" s="3"/>
    </row>
    <row r="884" spans="1:27" ht="36.75" customHeight="1" x14ac:dyDescent="0.35">
      <c r="A884" s="120" t="str">
        <f>'Matriz Nº2 Análisis'!A884</f>
        <v>98. 2</v>
      </c>
      <c r="B884" s="132" t="str">
        <f>IF(A884&lt;1,'Matriz Nº1 Identificación'!F884,'Matriz Nº2 Análisis'!B884)</f>
        <v/>
      </c>
      <c r="C884" s="132" t="str">
        <f>IFERROR(IF(A884&lt;1,'Matriz Nº1 Identificación'!B884,'Matriz Nº2 Análisis'!E884)," ")</f>
        <v/>
      </c>
      <c r="D884" s="132" t="str">
        <f>IF(A884&lt;1,'Matriz Nº1 Identificación'!B884,'Matriz Nº2 Análisis'!I884)</f>
        <v/>
      </c>
      <c r="E884" s="149"/>
      <c r="F884" s="150"/>
      <c r="G884" s="150"/>
      <c r="H884" s="150"/>
      <c r="I884" s="184" t="str">
        <f>IFERROR(VLOOKUP(D884,'Tabla 12'!$B$4:$E$6,3,FALSE)," ")</f>
        <v xml:space="preserve"> </v>
      </c>
      <c r="J884" s="185" t="str">
        <f>IFERROR(VLOOKUP(I884,'Tabla 12'!$D$4:$E$6,2,FALSE)," ")</f>
        <v xml:space="preserve"> </v>
      </c>
      <c r="K884" s="3"/>
      <c r="L884" s="3"/>
      <c r="M884" s="3"/>
      <c r="N884" s="3"/>
      <c r="O884" s="3"/>
      <c r="P884" s="3"/>
      <c r="Q884" s="2"/>
      <c r="R884" s="3"/>
      <c r="S884" s="3"/>
      <c r="T884" s="3"/>
      <c r="U884" s="3"/>
      <c r="V884" s="3"/>
      <c r="W884" s="3"/>
      <c r="X884" s="3"/>
      <c r="Y884" s="3"/>
      <c r="Z884" s="3"/>
      <c r="AA884" s="3"/>
    </row>
    <row r="885" spans="1:27" ht="36.75" customHeight="1" x14ac:dyDescent="0.35">
      <c r="A885" s="120" t="str">
        <f>'Matriz Nº2 Análisis'!A885</f>
        <v>98. 3</v>
      </c>
      <c r="B885" s="132" t="str">
        <f>IF(A885&lt;1,'Matriz Nº1 Identificación'!F885,'Matriz Nº2 Análisis'!B885)</f>
        <v/>
      </c>
      <c r="C885" s="132" t="str">
        <f>IFERROR(IF(A885&lt;1,'Matriz Nº1 Identificación'!B885,'Matriz Nº2 Análisis'!E885)," ")</f>
        <v/>
      </c>
      <c r="D885" s="132" t="str">
        <f>IF(A885&lt;1,'Matriz Nº1 Identificación'!B885,'Matriz Nº2 Análisis'!I885)</f>
        <v/>
      </c>
      <c r="E885" s="149"/>
      <c r="F885" s="150"/>
      <c r="G885" s="150"/>
      <c r="H885" s="150"/>
      <c r="I885" s="184" t="str">
        <f>IFERROR(VLOOKUP(D885,'Tabla 12'!$B$4:$E$6,3,FALSE)," ")</f>
        <v xml:space="preserve"> </v>
      </c>
      <c r="J885" s="185" t="str">
        <f>IFERROR(VLOOKUP(I885,'Tabla 12'!$D$4:$E$6,2,FALSE)," ")</f>
        <v xml:space="preserve"> </v>
      </c>
      <c r="K885" s="3"/>
      <c r="L885" s="3"/>
      <c r="M885" s="3"/>
      <c r="N885" s="3"/>
      <c r="O885" s="3"/>
      <c r="P885" s="3"/>
      <c r="Q885" s="2"/>
      <c r="R885" s="3"/>
      <c r="S885" s="3"/>
      <c r="T885" s="3"/>
      <c r="U885" s="3"/>
      <c r="V885" s="3"/>
      <c r="W885" s="3"/>
      <c r="X885" s="3"/>
      <c r="Y885" s="3"/>
      <c r="Z885" s="3"/>
      <c r="AA885" s="3"/>
    </row>
    <row r="886" spans="1:27" ht="36.75" customHeight="1" x14ac:dyDescent="0.35">
      <c r="A886" s="120" t="str">
        <f>'Matriz Nº2 Análisis'!A886</f>
        <v>98. 4</v>
      </c>
      <c r="B886" s="132" t="str">
        <f>IF(A886&lt;1,'Matriz Nº1 Identificación'!F886,'Matriz Nº2 Análisis'!B886)</f>
        <v/>
      </c>
      <c r="C886" s="132" t="str">
        <f>IFERROR(IF(A886&lt;1,'Matriz Nº1 Identificación'!B886,'Matriz Nº2 Análisis'!E886)," ")</f>
        <v/>
      </c>
      <c r="D886" s="132" t="str">
        <f>IF(A886&lt;1,'Matriz Nº1 Identificación'!B886,'Matriz Nº2 Análisis'!I886)</f>
        <v/>
      </c>
      <c r="E886" s="149"/>
      <c r="F886" s="150"/>
      <c r="G886" s="150"/>
      <c r="H886" s="150"/>
      <c r="I886" s="184" t="str">
        <f>IFERROR(VLOOKUP(D886,'Tabla 12'!$B$4:$E$6,3,FALSE)," ")</f>
        <v xml:space="preserve"> </v>
      </c>
      <c r="J886" s="185" t="str">
        <f>IFERROR(VLOOKUP(I886,'Tabla 12'!$D$4:$E$6,2,FALSE)," ")</f>
        <v xml:space="preserve"> </v>
      </c>
      <c r="K886" s="3"/>
      <c r="L886" s="3"/>
      <c r="M886" s="3"/>
      <c r="N886" s="3"/>
      <c r="O886" s="3"/>
      <c r="P886" s="3"/>
      <c r="Q886" s="2"/>
      <c r="R886" s="3"/>
      <c r="S886" s="3"/>
      <c r="T886" s="3"/>
      <c r="U886" s="3"/>
      <c r="V886" s="3"/>
      <c r="W886" s="3"/>
      <c r="X886" s="3"/>
      <c r="Y886" s="3"/>
      <c r="Z886" s="3"/>
      <c r="AA886" s="3"/>
    </row>
    <row r="887" spans="1:27" ht="36.75" customHeight="1" x14ac:dyDescent="0.35">
      <c r="A887" s="120" t="str">
        <f>'Matriz Nº2 Análisis'!A887</f>
        <v>98. 5</v>
      </c>
      <c r="B887" s="132" t="str">
        <f>IF(A887&lt;1,'Matriz Nº1 Identificación'!F887,'Matriz Nº2 Análisis'!B887)</f>
        <v/>
      </c>
      <c r="C887" s="132" t="str">
        <f>IFERROR(IF(A887&lt;1,'Matriz Nº1 Identificación'!B887,'Matriz Nº2 Análisis'!E887)," ")</f>
        <v/>
      </c>
      <c r="D887" s="132" t="str">
        <f>IF(A887&lt;1,'Matriz Nº1 Identificación'!B887,'Matriz Nº2 Análisis'!I887)</f>
        <v/>
      </c>
      <c r="E887" s="149"/>
      <c r="F887" s="150"/>
      <c r="G887" s="150"/>
      <c r="H887" s="150"/>
      <c r="I887" s="184" t="str">
        <f>IFERROR(VLOOKUP(D887,'Tabla 12'!$B$4:$E$6,3,FALSE)," ")</f>
        <v xml:space="preserve"> </v>
      </c>
      <c r="J887" s="185" t="str">
        <f>IFERROR(VLOOKUP(I887,'Tabla 12'!$D$4:$E$6,2,FALSE)," ")</f>
        <v xml:space="preserve"> </v>
      </c>
      <c r="K887" s="3"/>
      <c r="L887" s="3"/>
      <c r="M887" s="3"/>
      <c r="N887" s="3"/>
      <c r="O887" s="3"/>
      <c r="P887" s="3"/>
      <c r="Q887" s="2"/>
      <c r="R887" s="3"/>
      <c r="S887" s="3"/>
      <c r="T887" s="3"/>
      <c r="U887" s="3"/>
      <c r="V887" s="3"/>
      <c r="W887" s="3"/>
      <c r="X887" s="3"/>
      <c r="Y887" s="3"/>
      <c r="Z887" s="3"/>
      <c r="AA887" s="3"/>
    </row>
    <row r="888" spans="1:27" ht="36.75" customHeight="1" x14ac:dyDescent="0.35">
      <c r="A888" s="120" t="str">
        <f>'Matriz Nº2 Análisis'!A888</f>
        <v>98. 6</v>
      </c>
      <c r="B888" s="132" t="str">
        <f>IF(A888&lt;1,'Matriz Nº1 Identificación'!F888,'Matriz Nº2 Análisis'!B888)</f>
        <v/>
      </c>
      <c r="C888" s="132" t="str">
        <f>IFERROR(IF(A888&lt;1,'Matriz Nº1 Identificación'!B888,'Matriz Nº2 Análisis'!E888)," ")</f>
        <v/>
      </c>
      <c r="D888" s="132" t="str">
        <f>IF(A888&lt;1,'Matriz Nº1 Identificación'!B888,'Matriz Nº2 Análisis'!I888)</f>
        <v/>
      </c>
      <c r="E888" s="149"/>
      <c r="F888" s="150"/>
      <c r="G888" s="150"/>
      <c r="H888" s="150"/>
      <c r="I888" s="184" t="str">
        <f>IFERROR(VLOOKUP(D888,'Tabla 12'!$B$4:$E$6,3,FALSE)," ")</f>
        <v xml:space="preserve"> </v>
      </c>
      <c r="J888" s="185" t="str">
        <f>IFERROR(VLOOKUP(I888,'Tabla 12'!$D$4:$E$6,2,FALSE)," ")</f>
        <v xml:space="preserve"> </v>
      </c>
      <c r="K888" s="3"/>
      <c r="L888" s="3"/>
      <c r="M888" s="3"/>
      <c r="N888" s="3"/>
      <c r="O888" s="3"/>
      <c r="P888" s="3"/>
      <c r="Q888" s="2"/>
      <c r="R888" s="3"/>
      <c r="S888" s="3"/>
      <c r="T888" s="3"/>
      <c r="U888" s="3"/>
      <c r="V888" s="3"/>
      <c r="W888" s="3"/>
      <c r="X888" s="3"/>
      <c r="Y888" s="3"/>
      <c r="Z888" s="3"/>
      <c r="AA888" s="3"/>
    </row>
    <row r="889" spans="1:27" ht="36.75" customHeight="1" thickBot="1" x14ac:dyDescent="0.4">
      <c r="A889" s="120" t="str">
        <f>'Matriz Nº2 Análisis'!A889</f>
        <v>98. 7</v>
      </c>
      <c r="B889" s="132" t="str">
        <f>IF(A889&lt;1,'Matriz Nº1 Identificación'!F889,'Matriz Nº2 Análisis'!B889)</f>
        <v/>
      </c>
      <c r="C889" s="132" t="str">
        <f>IFERROR(IF(A889&lt;1,'Matriz Nº1 Identificación'!B889,'Matriz Nº2 Análisis'!E889)," ")</f>
        <v/>
      </c>
      <c r="D889" s="132" t="str">
        <f>IF(A889&lt;1,'Matriz Nº1 Identificación'!B889,'Matriz Nº2 Análisis'!I889)</f>
        <v/>
      </c>
      <c r="E889" s="149"/>
      <c r="F889" s="150"/>
      <c r="G889" s="150"/>
      <c r="H889" s="150"/>
      <c r="I889" s="184" t="str">
        <f>IFERROR(VLOOKUP(D889,'Tabla 12'!$B$4:$E$6,3,FALSE)," ")</f>
        <v xml:space="preserve"> </v>
      </c>
      <c r="J889" s="185" t="str">
        <f>IFERROR(VLOOKUP(I889,'Tabla 12'!$D$4:$E$6,2,FALSE)," ")</f>
        <v xml:space="preserve"> </v>
      </c>
      <c r="K889" s="3"/>
      <c r="N889" s="3"/>
      <c r="O889" s="3"/>
      <c r="P889" s="3"/>
      <c r="Q889" s="2"/>
      <c r="R889" s="3"/>
      <c r="S889" s="3"/>
      <c r="T889" s="3"/>
      <c r="U889" s="3"/>
      <c r="V889" s="3"/>
      <c r="W889" s="3"/>
      <c r="X889" s="3"/>
      <c r="Y889" s="3"/>
      <c r="Z889" s="3"/>
      <c r="AA889" s="3"/>
    </row>
    <row r="890" spans="1:27" ht="39.9" customHeight="1" thickBot="1" x14ac:dyDescent="0.4">
      <c r="A890" s="181" t="str">
        <f>'Matriz Nº1 Identificación'!A890</f>
        <v xml:space="preserve">Objetivo Estratégico: </v>
      </c>
      <c r="B890" s="477">
        <f>+'Matriz Nº1 Identificación'!B890:H890</f>
        <v>0</v>
      </c>
      <c r="C890" s="478"/>
      <c r="D890" s="478"/>
      <c r="E890" s="478"/>
      <c r="F890" s="478"/>
      <c r="G890" s="478"/>
      <c r="H890" s="478"/>
      <c r="I890" s="478"/>
      <c r="J890" s="478"/>
    </row>
    <row r="891" spans="1:27" ht="39.9" customHeight="1" x14ac:dyDescent="0.35">
      <c r="A891" s="182" t="str">
        <f>'Matriz Nº1 Identificación'!A891</f>
        <v>Objetivo táctico</v>
      </c>
      <c r="B891" s="297" t="str">
        <f>+'Matriz Nº1 Identificación'!B891:H891</f>
        <v xml:space="preserve">99. </v>
      </c>
      <c r="C891" s="298"/>
      <c r="D891" s="298"/>
      <c r="E891" s="298"/>
      <c r="F891" s="299"/>
      <c r="G891" s="299"/>
      <c r="H891" s="299"/>
      <c r="I891" s="299"/>
      <c r="J891" s="300"/>
      <c r="L891" s="3"/>
      <c r="M891" s="3"/>
    </row>
    <row r="892" spans="1:27" ht="36.75" customHeight="1" x14ac:dyDescent="0.35">
      <c r="A892" s="120" t="str">
        <f>'Matriz Nº2 Análisis'!A892</f>
        <v>99. 1</v>
      </c>
      <c r="B892" s="132" t="str">
        <f>IF(A892&lt;1,'Matriz Nº1 Identificación'!F892,'Matriz Nº2 Análisis'!B892)</f>
        <v/>
      </c>
      <c r="C892" s="132" t="str">
        <f>IFERROR(IF(A892&lt;1,'Matriz Nº1 Identificación'!B892,'Matriz Nº2 Análisis'!E892)," ")</f>
        <v/>
      </c>
      <c r="D892" s="132" t="str">
        <f>IF(A892&lt;1,'Matriz Nº1 Identificación'!B892,'Matriz Nº2 Análisis'!I892)</f>
        <v/>
      </c>
      <c r="E892" s="149"/>
      <c r="F892" s="150"/>
      <c r="G892" s="150"/>
      <c r="H892" s="150"/>
      <c r="I892" s="184" t="str">
        <f>IFERROR(VLOOKUP(D892,'Tabla 12'!$B$4:$E$6,3,FALSE)," ")</f>
        <v xml:space="preserve"> </v>
      </c>
      <c r="J892" s="185" t="str">
        <f>IFERROR(VLOOKUP(I892,'Tabla 12'!$D$4:$E$6,2,FALSE)," ")</f>
        <v xml:space="preserve"> </v>
      </c>
      <c r="K892" s="3"/>
      <c r="L892" s="3"/>
      <c r="M892" s="3"/>
      <c r="N892" s="3"/>
      <c r="O892" s="3"/>
      <c r="P892" s="3"/>
      <c r="Q892" s="2"/>
      <c r="R892" s="3"/>
      <c r="S892" s="3"/>
      <c r="T892" s="3"/>
      <c r="U892" s="3"/>
      <c r="V892" s="3"/>
      <c r="W892" s="3"/>
      <c r="X892" s="3"/>
      <c r="Y892" s="3"/>
      <c r="Z892" s="3"/>
      <c r="AA892" s="3"/>
    </row>
    <row r="893" spans="1:27" ht="36.75" customHeight="1" x14ac:dyDescent="0.35">
      <c r="A893" s="120" t="str">
        <f>'Matriz Nº2 Análisis'!A893</f>
        <v>99. 2</v>
      </c>
      <c r="B893" s="132" t="str">
        <f>IF(A893&lt;1,'Matriz Nº1 Identificación'!F893,'Matriz Nº2 Análisis'!B893)</f>
        <v/>
      </c>
      <c r="C893" s="132" t="str">
        <f>IFERROR(IF(A893&lt;1,'Matriz Nº1 Identificación'!B893,'Matriz Nº2 Análisis'!E893)," ")</f>
        <v/>
      </c>
      <c r="D893" s="132" t="str">
        <f>IF(A893&lt;1,'Matriz Nº1 Identificación'!B893,'Matriz Nº2 Análisis'!I893)</f>
        <v/>
      </c>
      <c r="E893" s="149"/>
      <c r="F893" s="150"/>
      <c r="G893" s="150"/>
      <c r="H893" s="150"/>
      <c r="I893" s="184" t="str">
        <f>IFERROR(VLOOKUP(D893,'Tabla 12'!$B$4:$E$6,3,FALSE)," ")</f>
        <v xml:space="preserve"> </v>
      </c>
      <c r="J893" s="185" t="str">
        <f>IFERROR(VLOOKUP(I893,'Tabla 12'!$D$4:$E$6,2,FALSE)," ")</f>
        <v xml:space="preserve"> </v>
      </c>
      <c r="K893" s="3"/>
      <c r="L893" s="3"/>
      <c r="M893" s="3"/>
      <c r="N893" s="3"/>
      <c r="O893" s="3"/>
      <c r="P893" s="3"/>
      <c r="Q893" s="2"/>
      <c r="R893" s="3"/>
      <c r="S893" s="3"/>
      <c r="T893" s="3"/>
      <c r="U893" s="3"/>
      <c r="V893" s="3"/>
      <c r="W893" s="3"/>
      <c r="X893" s="3"/>
      <c r="Y893" s="3"/>
      <c r="Z893" s="3"/>
      <c r="AA893" s="3"/>
    </row>
    <row r="894" spans="1:27" ht="36.75" customHeight="1" x14ac:dyDescent="0.35">
      <c r="A894" s="120" t="str">
        <f>'Matriz Nº2 Análisis'!A894</f>
        <v>99. 3</v>
      </c>
      <c r="B894" s="132" t="str">
        <f>IF(A894&lt;1,'Matriz Nº1 Identificación'!F894,'Matriz Nº2 Análisis'!B894)</f>
        <v/>
      </c>
      <c r="C894" s="132" t="str">
        <f>IFERROR(IF(A894&lt;1,'Matriz Nº1 Identificación'!B894,'Matriz Nº2 Análisis'!E894)," ")</f>
        <v/>
      </c>
      <c r="D894" s="132" t="str">
        <f>IF(A894&lt;1,'Matriz Nº1 Identificación'!B894,'Matriz Nº2 Análisis'!I894)</f>
        <v/>
      </c>
      <c r="E894" s="149"/>
      <c r="F894" s="150"/>
      <c r="G894" s="150"/>
      <c r="H894" s="150"/>
      <c r="I894" s="184" t="str">
        <f>IFERROR(VLOOKUP(D894,'Tabla 12'!$B$4:$E$6,3,FALSE)," ")</f>
        <v xml:space="preserve"> </v>
      </c>
      <c r="J894" s="185" t="str">
        <f>IFERROR(VLOOKUP(I894,'Tabla 12'!$D$4:$E$6,2,FALSE)," ")</f>
        <v xml:space="preserve"> </v>
      </c>
      <c r="K894" s="3"/>
      <c r="L894" s="3"/>
      <c r="M894" s="3"/>
      <c r="N894" s="3"/>
      <c r="O894" s="3"/>
      <c r="P894" s="3"/>
      <c r="Q894" s="2"/>
      <c r="R894" s="3"/>
      <c r="S894" s="3"/>
      <c r="T894" s="3"/>
      <c r="U894" s="3"/>
      <c r="V894" s="3"/>
      <c r="W894" s="3"/>
      <c r="X894" s="3"/>
      <c r="Y894" s="3"/>
      <c r="Z894" s="3"/>
      <c r="AA894" s="3"/>
    </row>
    <row r="895" spans="1:27" ht="36.75" customHeight="1" x14ac:dyDescent="0.35">
      <c r="A895" s="120" t="str">
        <f>'Matriz Nº2 Análisis'!A895</f>
        <v>99. 4</v>
      </c>
      <c r="B895" s="132" t="str">
        <f>IF(A895&lt;1,'Matriz Nº1 Identificación'!F895,'Matriz Nº2 Análisis'!B895)</f>
        <v/>
      </c>
      <c r="C895" s="132" t="str">
        <f>IFERROR(IF(A895&lt;1,'Matriz Nº1 Identificación'!B895,'Matriz Nº2 Análisis'!E895)," ")</f>
        <v/>
      </c>
      <c r="D895" s="132" t="str">
        <f>IF(A895&lt;1,'Matriz Nº1 Identificación'!B895,'Matriz Nº2 Análisis'!I895)</f>
        <v/>
      </c>
      <c r="E895" s="149"/>
      <c r="F895" s="150"/>
      <c r="G895" s="150"/>
      <c r="H895" s="150"/>
      <c r="I895" s="184" t="str">
        <f>IFERROR(VLOOKUP(D895,'Tabla 12'!$B$4:$E$6,3,FALSE)," ")</f>
        <v xml:space="preserve"> </v>
      </c>
      <c r="J895" s="185" t="str">
        <f>IFERROR(VLOOKUP(I895,'Tabla 12'!$D$4:$E$6,2,FALSE)," ")</f>
        <v xml:space="preserve"> </v>
      </c>
      <c r="K895" s="3"/>
      <c r="L895" s="3"/>
      <c r="M895" s="3"/>
      <c r="N895" s="3"/>
      <c r="O895" s="3"/>
      <c r="P895" s="3"/>
      <c r="Q895" s="2"/>
      <c r="R895" s="3"/>
      <c r="S895" s="3"/>
      <c r="T895" s="3"/>
      <c r="U895" s="3"/>
      <c r="V895" s="3"/>
      <c r="W895" s="3"/>
      <c r="X895" s="3"/>
      <c r="Y895" s="3"/>
      <c r="Z895" s="3"/>
      <c r="AA895" s="3"/>
    </row>
    <row r="896" spans="1:27" ht="36.75" customHeight="1" x14ac:dyDescent="0.35">
      <c r="A896" s="120" t="str">
        <f>'Matriz Nº2 Análisis'!A896</f>
        <v>99. 5</v>
      </c>
      <c r="B896" s="132" t="str">
        <f>IF(A896&lt;1,'Matriz Nº1 Identificación'!F896,'Matriz Nº2 Análisis'!B896)</f>
        <v/>
      </c>
      <c r="C896" s="132" t="str">
        <f>IFERROR(IF(A896&lt;1,'Matriz Nº1 Identificación'!B896,'Matriz Nº2 Análisis'!E896)," ")</f>
        <v/>
      </c>
      <c r="D896" s="132" t="str">
        <f>IF(A896&lt;1,'Matriz Nº1 Identificación'!B896,'Matriz Nº2 Análisis'!I896)</f>
        <v/>
      </c>
      <c r="E896" s="149"/>
      <c r="F896" s="150"/>
      <c r="G896" s="150"/>
      <c r="H896" s="150"/>
      <c r="I896" s="184" t="str">
        <f>IFERROR(VLOOKUP(D896,'Tabla 12'!$B$4:$E$6,3,FALSE)," ")</f>
        <v xml:space="preserve"> </v>
      </c>
      <c r="J896" s="185" t="str">
        <f>IFERROR(VLOOKUP(I896,'Tabla 12'!$D$4:$E$6,2,FALSE)," ")</f>
        <v xml:space="preserve"> </v>
      </c>
      <c r="K896" s="3"/>
      <c r="L896" s="3"/>
      <c r="M896" s="3"/>
      <c r="N896" s="3"/>
      <c r="O896" s="3"/>
      <c r="P896" s="3"/>
      <c r="Q896" s="2"/>
      <c r="R896" s="3"/>
      <c r="S896" s="3"/>
      <c r="T896" s="3"/>
      <c r="U896" s="3"/>
      <c r="V896" s="3"/>
      <c r="W896" s="3"/>
      <c r="X896" s="3"/>
      <c r="Y896" s="3"/>
      <c r="Z896" s="3"/>
      <c r="AA896" s="3"/>
    </row>
    <row r="897" spans="1:27" ht="36.75" customHeight="1" x14ac:dyDescent="0.35">
      <c r="A897" s="120" t="str">
        <f>'Matriz Nº2 Análisis'!A897</f>
        <v>99. 6</v>
      </c>
      <c r="B897" s="132" t="str">
        <f>IF(A897&lt;1,'Matriz Nº1 Identificación'!F897,'Matriz Nº2 Análisis'!B897)</f>
        <v/>
      </c>
      <c r="C897" s="132" t="str">
        <f>IFERROR(IF(A897&lt;1,'Matriz Nº1 Identificación'!B897,'Matriz Nº2 Análisis'!E897)," ")</f>
        <v/>
      </c>
      <c r="D897" s="132" t="str">
        <f>IF(A897&lt;1,'Matriz Nº1 Identificación'!B897,'Matriz Nº2 Análisis'!I897)</f>
        <v/>
      </c>
      <c r="E897" s="149"/>
      <c r="F897" s="150"/>
      <c r="G897" s="150"/>
      <c r="H897" s="150"/>
      <c r="I897" s="184" t="str">
        <f>IFERROR(VLOOKUP(D897,'Tabla 12'!$B$4:$E$6,3,FALSE)," ")</f>
        <v xml:space="preserve"> </v>
      </c>
      <c r="J897" s="185" t="str">
        <f>IFERROR(VLOOKUP(I897,'Tabla 12'!$D$4:$E$6,2,FALSE)," ")</f>
        <v xml:space="preserve"> </v>
      </c>
      <c r="K897" s="3"/>
      <c r="L897" s="3"/>
      <c r="M897" s="3"/>
      <c r="N897" s="3"/>
      <c r="O897" s="3"/>
      <c r="P897" s="3"/>
      <c r="Q897" s="2"/>
      <c r="R897" s="3"/>
      <c r="S897" s="3"/>
      <c r="T897" s="3"/>
      <c r="U897" s="3"/>
      <c r="V897" s="3"/>
      <c r="W897" s="3"/>
      <c r="X897" s="3"/>
      <c r="Y897" s="3"/>
      <c r="Z897" s="3"/>
      <c r="AA897" s="3"/>
    </row>
    <row r="898" spans="1:27" ht="36.75" customHeight="1" thickBot="1" x14ac:dyDescent="0.4">
      <c r="A898" s="120" t="str">
        <f>'Matriz Nº2 Análisis'!A898</f>
        <v>99. 7</v>
      </c>
      <c r="B898" s="132" t="str">
        <f>IF(A898&lt;1,'Matriz Nº1 Identificación'!F898,'Matriz Nº2 Análisis'!B898)</f>
        <v/>
      </c>
      <c r="C898" s="132" t="str">
        <f>IFERROR(IF(A898&lt;1,'Matriz Nº1 Identificación'!B898,'Matriz Nº2 Análisis'!E898)," ")</f>
        <v/>
      </c>
      <c r="D898" s="132" t="str">
        <f>IF(A898&lt;1,'Matriz Nº1 Identificación'!B898,'Matriz Nº2 Análisis'!I898)</f>
        <v/>
      </c>
      <c r="E898" s="149"/>
      <c r="F898" s="150"/>
      <c r="G898" s="150"/>
      <c r="H898" s="150"/>
      <c r="I898" s="184" t="str">
        <f>IFERROR(VLOOKUP(D898,'Tabla 12'!$B$4:$E$6,3,FALSE)," ")</f>
        <v xml:space="preserve"> </v>
      </c>
      <c r="J898" s="185" t="str">
        <f>IFERROR(VLOOKUP(I898,'Tabla 12'!$D$4:$E$6,2,FALSE)," ")</f>
        <v xml:space="preserve"> </v>
      </c>
      <c r="K898" s="3"/>
      <c r="N898" s="3"/>
      <c r="O898" s="3"/>
      <c r="P898" s="3"/>
      <c r="Q898" s="2"/>
      <c r="R898" s="3"/>
      <c r="S898" s="3"/>
      <c r="T898" s="3"/>
      <c r="U898" s="3"/>
      <c r="V898" s="3"/>
      <c r="W898" s="3"/>
      <c r="X898" s="3"/>
      <c r="Y898" s="3"/>
      <c r="Z898" s="3"/>
      <c r="AA898" s="3"/>
    </row>
    <row r="899" spans="1:27" ht="39.9" customHeight="1" thickBot="1" x14ac:dyDescent="0.4">
      <c r="A899" s="181" t="str">
        <f>'Matriz Nº1 Identificación'!A899</f>
        <v xml:space="preserve">Objetivo Estratégico: </v>
      </c>
      <c r="B899" s="477">
        <f>+'Matriz Nº1 Identificación'!B899:H899</f>
        <v>0</v>
      </c>
      <c r="C899" s="478"/>
      <c r="D899" s="478"/>
      <c r="E899" s="478"/>
      <c r="F899" s="478"/>
      <c r="G899" s="478"/>
      <c r="H899" s="478"/>
      <c r="I899" s="478"/>
      <c r="J899" s="478"/>
    </row>
    <row r="900" spans="1:27" ht="39.9" customHeight="1" x14ac:dyDescent="0.35">
      <c r="A900" s="182" t="str">
        <f>'Matriz Nº1 Identificación'!A900</f>
        <v>Objetivo táctico</v>
      </c>
      <c r="B900" s="297" t="str">
        <f>+'Matriz Nº1 Identificación'!B900:H900</f>
        <v xml:space="preserve">100. </v>
      </c>
      <c r="C900" s="298"/>
      <c r="D900" s="298"/>
      <c r="E900" s="298"/>
      <c r="F900" s="299"/>
      <c r="G900" s="299"/>
      <c r="H900" s="299"/>
      <c r="I900" s="299"/>
      <c r="J900" s="300"/>
      <c r="L900" s="3"/>
      <c r="M900" s="3"/>
    </row>
    <row r="901" spans="1:27" ht="36.75" customHeight="1" x14ac:dyDescent="0.35">
      <c r="A901" s="120" t="str">
        <f>'Matriz Nº2 Análisis'!A901</f>
        <v>100. 1</v>
      </c>
      <c r="B901" s="132" t="str">
        <f>IF(A901&lt;1,'Matriz Nº1 Identificación'!F901,'Matriz Nº2 Análisis'!B901)</f>
        <v/>
      </c>
      <c r="C901" s="132" t="str">
        <f>IFERROR(IF(A901&lt;1,'Matriz Nº1 Identificación'!B901,'Matriz Nº2 Análisis'!E901)," ")</f>
        <v/>
      </c>
      <c r="D901" s="132" t="str">
        <f>IF(A901&lt;1,'Matriz Nº1 Identificación'!B901,'Matriz Nº2 Análisis'!I901)</f>
        <v/>
      </c>
      <c r="E901" s="149"/>
      <c r="F901" s="150"/>
      <c r="G901" s="150"/>
      <c r="H901" s="150"/>
      <c r="I901" s="184" t="str">
        <f>IFERROR(VLOOKUP(D901,'Tabla 12'!$B$4:$E$6,3,FALSE)," ")</f>
        <v xml:space="preserve"> </v>
      </c>
      <c r="J901" s="185" t="str">
        <f>IFERROR(VLOOKUP(I901,'Tabla 12'!$D$4:$E$6,2,FALSE)," ")</f>
        <v xml:space="preserve"> </v>
      </c>
      <c r="K901" s="3"/>
      <c r="L901" s="3"/>
      <c r="M901" s="3"/>
      <c r="N901" s="3"/>
      <c r="O901" s="3"/>
      <c r="P901" s="3"/>
      <c r="Q901" s="2"/>
      <c r="R901" s="3"/>
      <c r="S901" s="3"/>
      <c r="T901" s="3"/>
      <c r="U901" s="3"/>
      <c r="V901" s="3"/>
      <c r="W901" s="3"/>
      <c r="X901" s="3"/>
      <c r="Y901" s="3"/>
      <c r="Z901" s="3"/>
      <c r="AA901" s="3"/>
    </row>
    <row r="902" spans="1:27" ht="36.75" customHeight="1" x14ac:dyDescent="0.35">
      <c r="A902" s="120" t="str">
        <f>'Matriz Nº2 Análisis'!A902</f>
        <v>100. 2</v>
      </c>
      <c r="B902" s="132" t="str">
        <f>IF(A902&lt;1,'Matriz Nº1 Identificación'!F902,'Matriz Nº2 Análisis'!B902)</f>
        <v/>
      </c>
      <c r="C902" s="132" t="str">
        <f>IFERROR(IF(A902&lt;1,'Matriz Nº1 Identificación'!B902,'Matriz Nº2 Análisis'!E902)," ")</f>
        <v/>
      </c>
      <c r="D902" s="132" t="str">
        <f>IF(A902&lt;1,'Matriz Nº1 Identificación'!B902,'Matriz Nº2 Análisis'!I902)</f>
        <v/>
      </c>
      <c r="E902" s="149"/>
      <c r="F902" s="150"/>
      <c r="G902" s="150"/>
      <c r="H902" s="150"/>
      <c r="I902" s="184" t="str">
        <f>IFERROR(VLOOKUP(D902,'Tabla 12'!$B$4:$E$6,3,FALSE)," ")</f>
        <v xml:space="preserve"> </v>
      </c>
      <c r="J902" s="185" t="str">
        <f>IFERROR(VLOOKUP(I902,'Tabla 12'!$D$4:$E$6,2,FALSE)," ")</f>
        <v xml:space="preserve"> </v>
      </c>
      <c r="K902" s="3"/>
      <c r="L902" s="3"/>
      <c r="M902" s="3"/>
      <c r="N902" s="3"/>
      <c r="O902" s="3"/>
      <c r="P902" s="3"/>
      <c r="Q902" s="2"/>
      <c r="R902" s="3"/>
      <c r="S902" s="3"/>
      <c r="T902" s="3"/>
      <c r="U902" s="3"/>
      <c r="V902" s="3"/>
      <c r="W902" s="3"/>
      <c r="X902" s="3"/>
      <c r="Y902" s="3"/>
      <c r="Z902" s="3"/>
      <c r="AA902" s="3"/>
    </row>
    <row r="903" spans="1:27" ht="36.75" customHeight="1" x14ac:dyDescent="0.35">
      <c r="A903" s="120" t="str">
        <f>'Matriz Nº2 Análisis'!A903</f>
        <v>100. 3</v>
      </c>
      <c r="B903" s="132" t="str">
        <f>IF(A903&lt;1,'Matriz Nº1 Identificación'!F903,'Matriz Nº2 Análisis'!B903)</f>
        <v/>
      </c>
      <c r="C903" s="132" t="str">
        <f>IFERROR(IF(A903&lt;1,'Matriz Nº1 Identificación'!B903,'Matriz Nº2 Análisis'!E903)," ")</f>
        <v/>
      </c>
      <c r="D903" s="132" t="str">
        <f>IF(A903&lt;1,'Matriz Nº1 Identificación'!B903,'Matriz Nº2 Análisis'!I903)</f>
        <v/>
      </c>
      <c r="E903" s="149"/>
      <c r="F903" s="150"/>
      <c r="G903" s="150"/>
      <c r="H903" s="150"/>
      <c r="I903" s="184" t="str">
        <f>IFERROR(VLOOKUP(D903,'Tabla 12'!$B$4:$E$6,3,FALSE)," ")</f>
        <v xml:space="preserve"> </v>
      </c>
      <c r="J903" s="185" t="str">
        <f>IFERROR(VLOOKUP(I903,'Tabla 12'!$D$4:$E$6,2,FALSE)," ")</f>
        <v xml:space="preserve"> </v>
      </c>
      <c r="K903" s="3"/>
      <c r="L903" s="3"/>
      <c r="M903" s="3"/>
      <c r="N903" s="3"/>
      <c r="O903" s="3"/>
      <c r="P903" s="3"/>
      <c r="Q903" s="2"/>
      <c r="R903" s="3"/>
      <c r="S903" s="3"/>
      <c r="T903" s="3"/>
      <c r="U903" s="3"/>
      <c r="V903" s="3"/>
      <c r="W903" s="3"/>
      <c r="X903" s="3"/>
      <c r="Y903" s="3"/>
      <c r="Z903" s="3"/>
      <c r="AA903" s="3"/>
    </row>
    <row r="904" spans="1:27" ht="36.75" customHeight="1" x14ac:dyDescent="0.35">
      <c r="A904" s="120" t="str">
        <f>'Matriz Nº2 Análisis'!A904</f>
        <v>100. 4</v>
      </c>
      <c r="B904" s="132" t="str">
        <f>IF(A904&lt;1,'Matriz Nº1 Identificación'!F904,'Matriz Nº2 Análisis'!B904)</f>
        <v/>
      </c>
      <c r="C904" s="132" t="str">
        <f>IFERROR(IF(A904&lt;1,'Matriz Nº1 Identificación'!B904,'Matriz Nº2 Análisis'!E904)," ")</f>
        <v/>
      </c>
      <c r="D904" s="132" t="str">
        <f>IF(A904&lt;1,'Matriz Nº1 Identificación'!B904,'Matriz Nº2 Análisis'!I904)</f>
        <v/>
      </c>
      <c r="E904" s="149"/>
      <c r="F904" s="150"/>
      <c r="G904" s="150"/>
      <c r="H904" s="150"/>
      <c r="I904" s="184" t="str">
        <f>IFERROR(VLOOKUP(D904,'Tabla 12'!$B$4:$E$6,3,FALSE)," ")</f>
        <v xml:space="preserve"> </v>
      </c>
      <c r="J904" s="185" t="str">
        <f>IFERROR(VLOOKUP(I904,'Tabla 12'!$D$4:$E$6,2,FALSE)," ")</f>
        <v xml:space="preserve"> </v>
      </c>
      <c r="K904" s="3"/>
      <c r="L904" s="3"/>
      <c r="M904" s="3"/>
      <c r="N904" s="3"/>
      <c r="O904" s="3"/>
      <c r="P904" s="3"/>
      <c r="Q904" s="2"/>
      <c r="R904" s="3"/>
      <c r="S904" s="3"/>
      <c r="T904" s="3"/>
      <c r="U904" s="3"/>
      <c r="V904" s="3"/>
      <c r="W904" s="3"/>
      <c r="X904" s="3"/>
      <c r="Y904" s="3"/>
      <c r="Z904" s="3"/>
      <c r="AA904" s="3"/>
    </row>
    <row r="905" spans="1:27" ht="36.75" customHeight="1" x14ac:dyDescent="0.35">
      <c r="A905" s="120" t="str">
        <f>'Matriz Nº2 Análisis'!A905</f>
        <v>100. 5</v>
      </c>
      <c r="B905" s="132" t="str">
        <f>IF(A905&lt;1,'Matriz Nº1 Identificación'!F905,'Matriz Nº2 Análisis'!B905)</f>
        <v/>
      </c>
      <c r="C905" s="132" t="str">
        <f>IFERROR(IF(A905&lt;1,'Matriz Nº1 Identificación'!B905,'Matriz Nº2 Análisis'!E905)," ")</f>
        <v/>
      </c>
      <c r="D905" s="132" t="str">
        <f>IF(A905&lt;1,'Matriz Nº1 Identificación'!B905,'Matriz Nº2 Análisis'!I905)</f>
        <v/>
      </c>
      <c r="E905" s="149"/>
      <c r="F905" s="150"/>
      <c r="G905" s="150"/>
      <c r="H905" s="150"/>
      <c r="I905" s="184" t="str">
        <f>IFERROR(VLOOKUP(D905,'Tabla 12'!$B$4:$E$6,3,FALSE)," ")</f>
        <v xml:space="preserve"> </v>
      </c>
      <c r="J905" s="185" t="str">
        <f>IFERROR(VLOOKUP(I905,'Tabla 12'!$D$4:$E$6,2,FALSE)," ")</f>
        <v xml:space="preserve"> </v>
      </c>
      <c r="K905" s="3"/>
      <c r="L905" s="3"/>
      <c r="M905" s="3"/>
      <c r="N905" s="3"/>
      <c r="O905" s="3"/>
      <c r="P905" s="3"/>
      <c r="Q905" s="2"/>
      <c r="R905" s="3"/>
      <c r="S905" s="3"/>
      <c r="T905" s="3"/>
      <c r="U905" s="3"/>
      <c r="V905" s="3"/>
      <c r="W905" s="3"/>
      <c r="X905" s="3"/>
      <c r="Y905" s="3"/>
      <c r="Z905" s="3"/>
      <c r="AA905" s="3"/>
    </row>
    <row r="906" spans="1:27" ht="36.75" customHeight="1" x14ac:dyDescent="0.35">
      <c r="A906" s="120" t="str">
        <f>'Matriz Nº2 Análisis'!A906</f>
        <v>100. 6</v>
      </c>
      <c r="B906" s="132" t="str">
        <f>IF(A906&lt;1,'Matriz Nº1 Identificación'!F906,'Matriz Nº2 Análisis'!B906)</f>
        <v/>
      </c>
      <c r="C906" s="132" t="str">
        <f>IFERROR(IF(A906&lt;1,'Matriz Nº1 Identificación'!B906,'Matriz Nº2 Análisis'!E906)," ")</f>
        <v/>
      </c>
      <c r="D906" s="132" t="str">
        <f>IF(A906&lt;1,'Matriz Nº1 Identificación'!B906,'Matriz Nº2 Análisis'!I906)</f>
        <v/>
      </c>
      <c r="E906" s="149"/>
      <c r="F906" s="150"/>
      <c r="G906" s="150"/>
      <c r="H906" s="150"/>
      <c r="I906" s="184" t="str">
        <f>IFERROR(VLOOKUP(D906,'Tabla 12'!$B$4:$E$6,3,FALSE)," ")</f>
        <v xml:space="preserve"> </v>
      </c>
      <c r="J906" s="185" t="str">
        <f>IFERROR(VLOOKUP(I906,'Tabla 12'!$D$4:$E$6,2,FALSE)," ")</f>
        <v xml:space="preserve"> </v>
      </c>
      <c r="K906" s="3"/>
      <c r="L906" s="3"/>
      <c r="M906" s="3"/>
      <c r="N906" s="3"/>
      <c r="O906" s="3"/>
      <c r="P906" s="3"/>
      <c r="Q906" s="2"/>
      <c r="R906" s="3"/>
      <c r="S906" s="3"/>
      <c r="T906" s="3"/>
      <c r="U906" s="3"/>
      <c r="V906" s="3"/>
      <c r="W906" s="3"/>
      <c r="X906" s="3"/>
      <c r="Y906" s="3"/>
      <c r="Z906" s="3"/>
      <c r="AA906" s="3"/>
    </row>
    <row r="907" spans="1:27" ht="36.75" customHeight="1" thickBot="1" x14ac:dyDescent="0.4">
      <c r="A907" s="120" t="str">
        <f>'Matriz Nº2 Análisis'!A907</f>
        <v>100. 7</v>
      </c>
      <c r="B907" s="132" t="str">
        <f>IF(A907&lt;1,'Matriz Nº1 Identificación'!F907,'Matriz Nº2 Análisis'!B907)</f>
        <v/>
      </c>
      <c r="C907" s="132" t="str">
        <f>IFERROR(IF(A907&lt;1,'Matriz Nº1 Identificación'!B907,'Matriz Nº2 Análisis'!E907)," ")</f>
        <v/>
      </c>
      <c r="D907" s="132" t="str">
        <f>IF(A907&lt;1,'Matriz Nº1 Identificación'!B907,'Matriz Nº2 Análisis'!I907)</f>
        <v/>
      </c>
      <c r="E907" s="149"/>
      <c r="F907" s="150"/>
      <c r="G907" s="150"/>
      <c r="H907" s="150"/>
      <c r="I907" s="184" t="str">
        <f>IFERROR(VLOOKUP(D907,'Tabla 12'!$B$4:$E$6,3,FALSE)," ")</f>
        <v xml:space="preserve"> </v>
      </c>
      <c r="J907" s="185" t="str">
        <f>IFERROR(VLOOKUP(I907,'Tabla 12'!$D$4:$E$6,2,FALSE)," ")</f>
        <v xml:space="preserve"> </v>
      </c>
      <c r="K907" s="3"/>
      <c r="N907" s="3"/>
      <c r="O907" s="3"/>
      <c r="P907" s="3"/>
      <c r="Q907" s="2"/>
      <c r="R907" s="3"/>
      <c r="S907" s="3"/>
      <c r="T907" s="3"/>
      <c r="U907" s="3"/>
      <c r="V907" s="3"/>
      <c r="W907" s="3"/>
      <c r="X907" s="3"/>
      <c r="Y907" s="3"/>
      <c r="Z907" s="3"/>
      <c r="AA907" s="3"/>
    </row>
    <row r="908" spans="1:27" ht="39.9" customHeight="1" thickBot="1" x14ac:dyDescent="0.4">
      <c r="A908" s="181" t="str">
        <f>'Matriz Nº1 Identificación'!A908</f>
        <v xml:space="preserve">Objetivo Estratégico: </v>
      </c>
      <c r="B908" s="477">
        <f>+'Matriz Nº1 Identificación'!B908:H908</f>
        <v>0</v>
      </c>
      <c r="C908" s="478"/>
      <c r="D908" s="478"/>
      <c r="E908" s="478"/>
      <c r="F908" s="478"/>
      <c r="G908" s="478"/>
      <c r="H908" s="478"/>
      <c r="I908" s="478"/>
      <c r="J908" s="478"/>
    </row>
    <row r="909" spans="1:27" ht="39.9" customHeight="1" x14ac:dyDescent="0.35">
      <c r="A909" s="182" t="str">
        <f>'Matriz Nº1 Identificación'!A909</f>
        <v>Objetivo táctico</v>
      </c>
      <c r="B909" s="297" t="str">
        <f>+'Matriz Nº1 Identificación'!B909:H909</f>
        <v xml:space="preserve">101. </v>
      </c>
      <c r="C909" s="298"/>
      <c r="D909" s="298"/>
      <c r="E909" s="298"/>
      <c r="F909" s="299"/>
      <c r="G909" s="299"/>
      <c r="H909" s="299"/>
      <c r="I909" s="299"/>
      <c r="J909" s="300"/>
      <c r="L909" s="3"/>
      <c r="M909" s="3"/>
    </row>
    <row r="910" spans="1:27" ht="36.75" customHeight="1" x14ac:dyDescent="0.35">
      <c r="A910" s="120" t="str">
        <f>'Matriz Nº2 Análisis'!A910</f>
        <v>101. 1</v>
      </c>
      <c r="B910" s="132" t="str">
        <f>IF(A910&lt;1,'Matriz Nº1 Identificación'!F910,'Matriz Nº2 Análisis'!B910)</f>
        <v/>
      </c>
      <c r="C910" s="132" t="str">
        <f>IFERROR(IF(A910&lt;1,'Matriz Nº1 Identificación'!B910,'Matriz Nº2 Análisis'!E910)," ")</f>
        <v/>
      </c>
      <c r="D910" s="132" t="str">
        <f>IF(A910&lt;1,'Matriz Nº1 Identificación'!B910,'Matriz Nº2 Análisis'!I910)</f>
        <v/>
      </c>
      <c r="E910" s="149"/>
      <c r="F910" s="150"/>
      <c r="G910" s="150"/>
      <c r="H910" s="150"/>
      <c r="I910" s="184" t="str">
        <f>IFERROR(VLOOKUP(D910,'Tabla 12'!$B$4:$E$6,3,FALSE)," ")</f>
        <v xml:space="preserve"> </v>
      </c>
      <c r="J910" s="185" t="str">
        <f>IFERROR(VLOOKUP(I910,'Tabla 12'!$D$4:$E$6,2,FALSE)," ")</f>
        <v xml:space="preserve"> </v>
      </c>
      <c r="K910" s="3"/>
      <c r="L910" s="3"/>
      <c r="M910" s="3"/>
      <c r="N910" s="3"/>
      <c r="O910" s="3"/>
      <c r="P910" s="3"/>
      <c r="Q910" s="2"/>
      <c r="R910" s="3"/>
      <c r="S910" s="3"/>
      <c r="T910" s="3"/>
      <c r="U910" s="3"/>
      <c r="V910" s="3"/>
      <c r="W910" s="3"/>
      <c r="X910" s="3"/>
      <c r="Y910" s="3"/>
      <c r="Z910" s="3"/>
      <c r="AA910" s="3"/>
    </row>
    <row r="911" spans="1:27" ht="36.75" customHeight="1" x14ac:dyDescent="0.35">
      <c r="A911" s="120" t="str">
        <f>'Matriz Nº2 Análisis'!A911</f>
        <v>101. 2</v>
      </c>
      <c r="B911" s="132" t="str">
        <f>IF(A911&lt;1,'Matriz Nº1 Identificación'!F911,'Matriz Nº2 Análisis'!B911)</f>
        <v/>
      </c>
      <c r="C911" s="132" t="str">
        <f>IFERROR(IF(A911&lt;1,'Matriz Nº1 Identificación'!B911,'Matriz Nº2 Análisis'!E911)," ")</f>
        <v/>
      </c>
      <c r="D911" s="132" t="str">
        <f>IF(A911&lt;1,'Matriz Nº1 Identificación'!B911,'Matriz Nº2 Análisis'!I911)</f>
        <v/>
      </c>
      <c r="E911" s="149"/>
      <c r="F911" s="150"/>
      <c r="G911" s="150"/>
      <c r="H911" s="150"/>
      <c r="I911" s="184" t="str">
        <f>IFERROR(VLOOKUP(D911,'Tabla 12'!$B$4:$E$6,3,FALSE)," ")</f>
        <v xml:space="preserve"> </v>
      </c>
      <c r="J911" s="185" t="str">
        <f>IFERROR(VLOOKUP(I911,'Tabla 12'!$D$4:$E$6,2,FALSE)," ")</f>
        <v xml:space="preserve"> </v>
      </c>
      <c r="K911" s="3"/>
      <c r="L911" s="3"/>
      <c r="M911" s="3"/>
      <c r="N911" s="3"/>
      <c r="O911" s="3"/>
      <c r="P911" s="3"/>
      <c r="Q911" s="2"/>
      <c r="R911" s="3"/>
      <c r="S911" s="3"/>
      <c r="T911" s="3"/>
      <c r="U911" s="3"/>
      <c r="V911" s="3"/>
      <c r="W911" s="3"/>
      <c r="X911" s="3"/>
      <c r="Y911" s="3"/>
      <c r="Z911" s="3"/>
      <c r="AA911" s="3"/>
    </row>
    <row r="912" spans="1:27" ht="36.75" customHeight="1" x14ac:dyDescent="0.35">
      <c r="A912" s="120" t="str">
        <f>'Matriz Nº2 Análisis'!A912</f>
        <v>101. 3</v>
      </c>
      <c r="B912" s="132" t="str">
        <f>IF(A912&lt;1,'Matriz Nº1 Identificación'!F912,'Matriz Nº2 Análisis'!B912)</f>
        <v/>
      </c>
      <c r="C912" s="132" t="str">
        <f>IFERROR(IF(A912&lt;1,'Matriz Nº1 Identificación'!B912,'Matriz Nº2 Análisis'!E912)," ")</f>
        <v/>
      </c>
      <c r="D912" s="132" t="str">
        <f>IF(A912&lt;1,'Matriz Nº1 Identificación'!B912,'Matriz Nº2 Análisis'!I912)</f>
        <v/>
      </c>
      <c r="E912" s="149"/>
      <c r="F912" s="150"/>
      <c r="G912" s="150"/>
      <c r="H912" s="150"/>
      <c r="I912" s="184" t="str">
        <f>IFERROR(VLOOKUP(D912,'Tabla 12'!$B$4:$E$6,3,FALSE)," ")</f>
        <v xml:space="preserve"> </v>
      </c>
      <c r="J912" s="185" t="str">
        <f>IFERROR(VLOOKUP(I912,'Tabla 12'!$D$4:$E$6,2,FALSE)," ")</f>
        <v xml:space="preserve"> </v>
      </c>
      <c r="K912" s="3"/>
      <c r="L912" s="3"/>
      <c r="M912" s="3"/>
      <c r="N912" s="3"/>
      <c r="O912" s="3"/>
      <c r="P912" s="3"/>
      <c r="Q912" s="2"/>
      <c r="R912" s="3"/>
      <c r="S912" s="3"/>
      <c r="T912" s="3"/>
      <c r="U912" s="3"/>
      <c r="V912" s="3"/>
      <c r="W912" s="3"/>
      <c r="X912" s="3"/>
      <c r="Y912" s="3"/>
      <c r="Z912" s="3"/>
      <c r="AA912" s="3"/>
    </row>
    <row r="913" spans="1:27" ht="36.75" customHeight="1" x14ac:dyDescent="0.35">
      <c r="A913" s="120" t="str">
        <f>'Matriz Nº2 Análisis'!A913</f>
        <v>101. 4</v>
      </c>
      <c r="B913" s="132" t="str">
        <f>IF(A913&lt;1,'Matriz Nº1 Identificación'!F913,'Matriz Nº2 Análisis'!B913)</f>
        <v/>
      </c>
      <c r="C913" s="132" t="str">
        <f>IFERROR(IF(A913&lt;1,'Matriz Nº1 Identificación'!B913,'Matriz Nº2 Análisis'!E913)," ")</f>
        <v/>
      </c>
      <c r="D913" s="132" t="str">
        <f>IF(A913&lt;1,'Matriz Nº1 Identificación'!B913,'Matriz Nº2 Análisis'!I913)</f>
        <v/>
      </c>
      <c r="E913" s="149"/>
      <c r="F913" s="150"/>
      <c r="G913" s="150"/>
      <c r="H913" s="150"/>
      <c r="I913" s="184" t="str">
        <f>IFERROR(VLOOKUP(D913,'Tabla 12'!$B$4:$E$6,3,FALSE)," ")</f>
        <v xml:space="preserve"> </v>
      </c>
      <c r="J913" s="185" t="str">
        <f>IFERROR(VLOOKUP(I913,'Tabla 12'!$D$4:$E$6,2,FALSE)," ")</f>
        <v xml:space="preserve"> </v>
      </c>
      <c r="K913" s="3"/>
      <c r="L913" s="3"/>
      <c r="M913" s="3"/>
      <c r="N913" s="3"/>
      <c r="O913" s="3"/>
      <c r="P913" s="3"/>
      <c r="Q913" s="2"/>
      <c r="R913" s="3"/>
      <c r="S913" s="3"/>
      <c r="T913" s="3"/>
      <c r="U913" s="3"/>
      <c r="V913" s="3"/>
      <c r="W913" s="3"/>
      <c r="X913" s="3"/>
      <c r="Y913" s="3"/>
      <c r="Z913" s="3"/>
      <c r="AA913" s="3"/>
    </row>
    <row r="914" spans="1:27" ht="36.75" customHeight="1" x14ac:dyDescent="0.35">
      <c r="A914" s="120" t="str">
        <f>'Matriz Nº2 Análisis'!A914</f>
        <v>101. 5</v>
      </c>
      <c r="B914" s="132" t="str">
        <f>IF(A914&lt;1,'Matriz Nº1 Identificación'!F914,'Matriz Nº2 Análisis'!B914)</f>
        <v/>
      </c>
      <c r="C914" s="132" t="str">
        <f>IFERROR(IF(A914&lt;1,'Matriz Nº1 Identificación'!B914,'Matriz Nº2 Análisis'!E914)," ")</f>
        <v/>
      </c>
      <c r="D914" s="132" t="str">
        <f>IF(A914&lt;1,'Matriz Nº1 Identificación'!B914,'Matriz Nº2 Análisis'!I914)</f>
        <v/>
      </c>
      <c r="E914" s="149"/>
      <c r="F914" s="150"/>
      <c r="G914" s="150"/>
      <c r="H914" s="150"/>
      <c r="I914" s="184" t="str">
        <f>IFERROR(VLOOKUP(D914,'Tabla 12'!$B$4:$E$6,3,FALSE)," ")</f>
        <v xml:space="preserve"> </v>
      </c>
      <c r="J914" s="185" t="str">
        <f>IFERROR(VLOOKUP(I914,'Tabla 12'!$D$4:$E$6,2,FALSE)," ")</f>
        <v xml:space="preserve"> </v>
      </c>
      <c r="K914" s="3"/>
      <c r="L914" s="3"/>
      <c r="M914" s="3"/>
      <c r="N914" s="3"/>
      <c r="O914" s="3"/>
      <c r="P914" s="3"/>
      <c r="Q914" s="2"/>
      <c r="R914" s="3"/>
      <c r="S914" s="3"/>
      <c r="T914" s="3"/>
      <c r="U914" s="3"/>
      <c r="V914" s="3"/>
      <c r="W914" s="3"/>
      <c r="X914" s="3"/>
      <c r="Y914" s="3"/>
      <c r="Z914" s="3"/>
      <c r="AA914" s="3"/>
    </row>
    <row r="915" spans="1:27" ht="36.75" customHeight="1" x14ac:dyDescent="0.35">
      <c r="A915" s="120" t="str">
        <f>'Matriz Nº2 Análisis'!A915</f>
        <v>101. 6</v>
      </c>
      <c r="B915" s="132" t="str">
        <f>IF(A915&lt;1,'Matriz Nº1 Identificación'!F915,'Matriz Nº2 Análisis'!B915)</f>
        <v/>
      </c>
      <c r="C915" s="132" t="str">
        <f>IFERROR(IF(A915&lt;1,'Matriz Nº1 Identificación'!B915,'Matriz Nº2 Análisis'!E915)," ")</f>
        <v/>
      </c>
      <c r="D915" s="132" t="str">
        <f>IF(A915&lt;1,'Matriz Nº1 Identificación'!B915,'Matriz Nº2 Análisis'!I915)</f>
        <v/>
      </c>
      <c r="E915" s="149"/>
      <c r="F915" s="150"/>
      <c r="G915" s="150"/>
      <c r="H915" s="150"/>
      <c r="I915" s="184" t="str">
        <f>IFERROR(VLOOKUP(D915,'Tabla 12'!$B$4:$E$6,3,FALSE)," ")</f>
        <v xml:space="preserve"> </v>
      </c>
      <c r="J915" s="185" t="str">
        <f>IFERROR(VLOOKUP(I915,'Tabla 12'!$D$4:$E$6,2,FALSE)," ")</f>
        <v xml:space="preserve"> </v>
      </c>
      <c r="K915" s="3"/>
      <c r="L915" s="3"/>
      <c r="M915" s="3"/>
      <c r="N915" s="3"/>
      <c r="O915" s="3"/>
      <c r="P915" s="3"/>
      <c r="Q915" s="2"/>
      <c r="R915" s="3"/>
      <c r="S915" s="3"/>
      <c r="T915" s="3"/>
      <c r="U915" s="3"/>
      <c r="V915" s="3"/>
      <c r="W915" s="3"/>
      <c r="X915" s="3"/>
      <c r="Y915" s="3"/>
      <c r="Z915" s="3"/>
      <c r="AA915" s="3"/>
    </row>
    <row r="916" spans="1:27" ht="36.75" customHeight="1" thickBot="1" x14ac:dyDescent="0.4">
      <c r="A916" s="120" t="str">
        <f>'Matriz Nº2 Análisis'!A916</f>
        <v>101. 7</v>
      </c>
      <c r="B916" s="132" t="str">
        <f>IF(A916&lt;1,'Matriz Nº1 Identificación'!F916,'Matriz Nº2 Análisis'!B916)</f>
        <v/>
      </c>
      <c r="C916" s="132" t="str">
        <f>IFERROR(IF(A916&lt;1,'Matriz Nº1 Identificación'!B916,'Matriz Nº2 Análisis'!E916)," ")</f>
        <v/>
      </c>
      <c r="D916" s="132" t="str">
        <f>IF(A916&lt;1,'Matriz Nº1 Identificación'!B916,'Matriz Nº2 Análisis'!I916)</f>
        <v/>
      </c>
      <c r="E916" s="149"/>
      <c r="F916" s="150"/>
      <c r="G916" s="150"/>
      <c r="H916" s="150"/>
      <c r="I916" s="184" t="str">
        <f>IFERROR(VLOOKUP(D916,'Tabla 12'!$B$4:$E$6,3,FALSE)," ")</f>
        <v xml:space="preserve"> </v>
      </c>
      <c r="J916" s="185" t="str">
        <f>IFERROR(VLOOKUP(I916,'Tabla 12'!$D$4:$E$6,2,FALSE)," ")</f>
        <v xml:space="preserve"> </v>
      </c>
      <c r="K916" s="3"/>
      <c r="N916" s="3"/>
      <c r="O916" s="3"/>
      <c r="P916" s="3"/>
      <c r="Q916" s="2"/>
      <c r="R916" s="3"/>
      <c r="S916" s="3"/>
      <c r="T916" s="3"/>
      <c r="U916" s="3"/>
      <c r="V916" s="3"/>
      <c r="W916" s="3"/>
      <c r="X916" s="3"/>
      <c r="Y916" s="3"/>
      <c r="Z916" s="3"/>
      <c r="AA916" s="3"/>
    </row>
    <row r="917" spans="1:27" ht="39.9" customHeight="1" thickBot="1" x14ac:dyDescent="0.4">
      <c r="A917" s="181" t="str">
        <f>'Matriz Nº1 Identificación'!A917</f>
        <v xml:space="preserve">Objetivo Estratégico: </v>
      </c>
      <c r="B917" s="477">
        <f>+'Matriz Nº1 Identificación'!B917:H917</f>
        <v>0</v>
      </c>
      <c r="C917" s="478"/>
      <c r="D917" s="478"/>
      <c r="E917" s="478"/>
      <c r="F917" s="478"/>
      <c r="G917" s="478"/>
      <c r="H917" s="478"/>
      <c r="I917" s="478"/>
      <c r="J917" s="478"/>
    </row>
    <row r="918" spans="1:27" ht="39.9" customHeight="1" x14ac:dyDescent="0.35">
      <c r="A918" s="182" t="str">
        <f>'Matriz Nº1 Identificación'!A918</f>
        <v>Objetivo táctico</v>
      </c>
      <c r="B918" s="297" t="str">
        <f>+'Matriz Nº1 Identificación'!B918:H918</f>
        <v xml:space="preserve">102. </v>
      </c>
      <c r="C918" s="298"/>
      <c r="D918" s="298"/>
      <c r="E918" s="298"/>
      <c r="F918" s="299"/>
      <c r="G918" s="299"/>
      <c r="H918" s="299"/>
      <c r="I918" s="299"/>
      <c r="J918" s="300"/>
      <c r="L918" s="3"/>
      <c r="M918" s="3"/>
    </row>
    <row r="919" spans="1:27" ht="36.75" customHeight="1" x14ac:dyDescent="0.35">
      <c r="A919" s="120" t="str">
        <f>'Matriz Nº2 Análisis'!A919</f>
        <v>102. 1</v>
      </c>
      <c r="B919" s="132" t="str">
        <f>IF(A919&lt;1,'Matriz Nº1 Identificación'!F919,'Matriz Nº2 Análisis'!B919)</f>
        <v/>
      </c>
      <c r="C919" s="132" t="str">
        <f>IFERROR(IF(A919&lt;1,'Matriz Nº1 Identificación'!B919,'Matriz Nº2 Análisis'!E919)," ")</f>
        <v/>
      </c>
      <c r="D919" s="132" t="str">
        <f>IF(A919&lt;1,'Matriz Nº1 Identificación'!B919,'Matriz Nº2 Análisis'!I919)</f>
        <v/>
      </c>
      <c r="E919" s="149"/>
      <c r="F919" s="150"/>
      <c r="G919" s="150"/>
      <c r="H919" s="150"/>
      <c r="I919" s="184" t="str">
        <f>IFERROR(VLOOKUP(D919,'Tabla 12'!$B$4:$E$6,3,FALSE)," ")</f>
        <v xml:space="preserve"> </v>
      </c>
      <c r="J919" s="185" t="str">
        <f>IFERROR(VLOOKUP(I919,'Tabla 12'!$D$4:$E$6,2,FALSE)," ")</f>
        <v xml:space="preserve"> </v>
      </c>
      <c r="K919" s="3"/>
      <c r="L919" s="3"/>
      <c r="M919" s="3"/>
      <c r="N919" s="3"/>
      <c r="O919" s="3"/>
      <c r="P919" s="3"/>
      <c r="Q919" s="2"/>
      <c r="R919" s="3"/>
      <c r="S919" s="3"/>
      <c r="T919" s="3"/>
      <c r="U919" s="3"/>
      <c r="V919" s="3"/>
      <c r="W919" s="3"/>
      <c r="X919" s="3"/>
      <c r="Y919" s="3"/>
      <c r="Z919" s="3"/>
      <c r="AA919" s="3"/>
    </row>
    <row r="920" spans="1:27" ht="36.75" customHeight="1" x14ac:dyDescent="0.35">
      <c r="A920" s="120" t="str">
        <f>'Matriz Nº2 Análisis'!A920</f>
        <v>102. 2</v>
      </c>
      <c r="B920" s="132" t="str">
        <f>IF(A920&lt;1,'Matriz Nº1 Identificación'!F920,'Matriz Nº2 Análisis'!B920)</f>
        <v/>
      </c>
      <c r="C920" s="132" t="str">
        <f>IFERROR(IF(A920&lt;1,'Matriz Nº1 Identificación'!B920,'Matriz Nº2 Análisis'!E920)," ")</f>
        <v/>
      </c>
      <c r="D920" s="132" t="str">
        <f>IF(A920&lt;1,'Matriz Nº1 Identificación'!B920,'Matriz Nº2 Análisis'!I920)</f>
        <v/>
      </c>
      <c r="E920" s="149"/>
      <c r="F920" s="150"/>
      <c r="G920" s="150"/>
      <c r="H920" s="150"/>
      <c r="I920" s="184" t="str">
        <f>IFERROR(VLOOKUP(D920,'Tabla 12'!$B$4:$E$6,3,FALSE)," ")</f>
        <v xml:space="preserve"> </v>
      </c>
      <c r="J920" s="185" t="str">
        <f>IFERROR(VLOOKUP(I920,'Tabla 12'!$D$4:$E$6,2,FALSE)," ")</f>
        <v xml:space="preserve"> </v>
      </c>
      <c r="K920" s="3"/>
      <c r="L920" s="3"/>
      <c r="M920" s="3"/>
      <c r="N920" s="3"/>
      <c r="O920" s="3"/>
      <c r="P920" s="3"/>
      <c r="Q920" s="2"/>
      <c r="R920" s="3"/>
      <c r="S920" s="3"/>
      <c r="T920" s="3"/>
      <c r="U920" s="3"/>
      <c r="V920" s="3"/>
      <c r="W920" s="3"/>
      <c r="X920" s="3"/>
      <c r="Y920" s="3"/>
      <c r="Z920" s="3"/>
      <c r="AA920" s="3"/>
    </row>
    <row r="921" spans="1:27" ht="36.75" customHeight="1" x14ac:dyDescent="0.35">
      <c r="A921" s="120" t="str">
        <f>'Matriz Nº2 Análisis'!A921</f>
        <v>102. 3</v>
      </c>
      <c r="B921" s="132" t="str">
        <f>IF(A921&lt;1,'Matriz Nº1 Identificación'!F921,'Matriz Nº2 Análisis'!B921)</f>
        <v/>
      </c>
      <c r="C921" s="132" t="str">
        <f>IFERROR(IF(A921&lt;1,'Matriz Nº1 Identificación'!B921,'Matriz Nº2 Análisis'!E921)," ")</f>
        <v/>
      </c>
      <c r="D921" s="132" t="str">
        <f>IF(A921&lt;1,'Matriz Nº1 Identificación'!B921,'Matriz Nº2 Análisis'!I921)</f>
        <v/>
      </c>
      <c r="E921" s="149"/>
      <c r="F921" s="150"/>
      <c r="G921" s="150"/>
      <c r="H921" s="150"/>
      <c r="I921" s="184" t="str">
        <f>IFERROR(VLOOKUP(D921,'Tabla 12'!$B$4:$E$6,3,FALSE)," ")</f>
        <v xml:space="preserve"> </v>
      </c>
      <c r="J921" s="185" t="str">
        <f>IFERROR(VLOOKUP(I921,'Tabla 12'!$D$4:$E$6,2,FALSE)," ")</f>
        <v xml:space="preserve"> </v>
      </c>
      <c r="K921" s="3"/>
      <c r="L921" s="3"/>
      <c r="M921" s="3"/>
      <c r="N921" s="3"/>
      <c r="O921" s="3"/>
      <c r="P921" s="3"/>
      <c r="Q921" s="2"/>
      <c r="R921" s="3"/>
      <c r="S921" s="3"/>
      <c r="T921" s="3"/>
      <c r="U921" s="3"/>
      <c r="V921" s="3"/>
      <c r="W921" s="3"/>
      <c r="X921" s="3"/>
      <c r="Y921" s="3"/>
      <c r="Z921" s="3"/>
      <c r="AA921" s="3"/>
    </row>
    <row r="922" spans="1:27" ht="36.75" customHeight="1" x14ac:dyDescent="0.35">
      <c r="A922" s="120" t="str">
        <f>'Matriz Nº2 Análisis'!A922</f>
        <v>102. 4</v>
      </c>
      <c r="B922" s="132" t="str">
        <f>IF(A922&lt;1,'Matriz Nº1 Identificación'!F922,'Matriz Nº2 Análisis'!B922)</f>
        <v/>
      </c>
      <c r="C922" s="132" t="str">
        <f>IFERROR(IF(A922&lt;1,'Matriz Nº1 Identificación'!B922,'Matriz Nº2 Análisis'!E922)," ")</f>
        <v/>
      </c>
      <c r="D922" s="132" t="str">
        <f>IF(A922&lt;1,'Matriz Nº1 Identificación'!B922,'Matriz Nº2 Análisis'!I922)</f>
        <v/>
      </c>
      <c r="E922" s="149"/>
      <c r="F922" s="150"/>
      <c r="G922" s="150"/>
      <c r="H922" s="150"/>
      <c r="I922" s="184" t="str">
        <f>IFERROR(VLOOKUP(D922,'Tabla 12'!$B$4:$E$6,3,FALSE)," ")</f>
        <v xml:space="preserve"> </v>
      </c>
      <c r="J922" s="185" t="str">
        <f>IFERROR(VLOOKUP(I922,'Tabla 12'!$D$4:$E$6,2,FALSE)," ")</f>
        <v xml:space="preserve"> </v>
      </c>
      <c r="K922" s="3"/>
      <c r="L922" s="3"/>
      <c r="M922" s="3"/>
      <c r="N922" s="3"/>
      <c r="O922" s="3"/>
      <c r="P922" s="3"/>
      <c r="Q922" s="2"/>
      <c r="R922" s="3"/>
      <c r="S922" s="3"/>
      <c r="T922" s="3"/>
      <c r="U922" s="3"/>
      <c r="V922" s="3"/>
      <c r="W922" s="3"/>
      <c r="X922" s="3"/>
      <c r="Y922" s="3"/>
      <c r="Z922" s="3"/>
      <c r="AA922" s="3"/>
    </row>
    <row r="923" spans="1:27" ht="36.75" customHeight="1" x14ac:dyDescent="0.35">
      <c r="A923" s="120" t="str">
        <f>'Matriz Nº2 Análisis'!A923</f>
        <v>102. 5</v>
      </c>
      <c r="B923" s="132" t="str">
        <f>IF(A923&lt;1,'Matriz Nº1 Identificación'!F923,'Matriz Nº2 Análisis'!B923)</f>
        <v/>
      </c>
      <c r="C923" s="132" t="str">
        <f>IFERROR(IF(A923&lt;1,'Matriz Nº1 Identificación'!B923,'Matriz Nº2 Análisis'!E923)," ")</f>
        <v/>
      </c>
      <c r="D923" s="132" t="str">
        <f>IF(A923&lt;1,'Matriz Nº1 Identificación'!B923,'Matriz Nº2 Análisis'!I923)</f>
        <v/>
      </c>
      <c r="E923" s="149"/>
      <c r="F923" s="150"/>
      <c r="G923" s="150"/>
      <c r="H923" s="150"/>
      <c r="I923" s="184" t="str">
        <f>IFERROR(VLOOKUP(D923,'Tabla 12'!$B$4:$E$6,3,FALSE)," ")</f>
        <v xml:space="preserve"> </v>
      </c>
      <c r="J923" s="185" t="str">
        <f>IFERROR(VLOOKUP(I923,'Tabla 12'!$D$4:$E$6,2,FALSE)," ")</f>
        <v xml:space="preserve"> </v>
      </c>
      <c r="K923" s="3"/>
      <c r="L923" s="3"/>
      <c r="M923" s="3"/>
      <c r="N923" s="3"/>
      <c r="O923" s="3"/>
      <c r="P923" s="3"/>
      <c r="Q923" s="2"/>
      <c r="R923" s="3"/>
      <c r="S923" s="3"/>
      <c r="T923" s="3"/>
      <c r="U923" s="3"/>
      <c r="V923" s="3"/>
      <c r="W923" s="3"/>
      <c r="X923" s="3"/>
      <c r="Y923" s="3"/>
      <c r="Z923" s="3"/>
      <c r="AA923" s="3"/>
    </row>
    <row r="924" spans="1:27" ht="36.75" customHeight="1" x14ac:dyDescent="0.35">
      <c r="A924" s="120" t="str">
        <f>'Matriz Nº2 Análisis'!A924</f>
        <v>102. 6</v>
      </c>
      <c r="B924" s="132" t="str">
        <f>IF(A924&lt;1,'Matriz Nº1 Identificación'!F924,'Matriz Nº2 Análisis'!B924)</f>
        <v/>
      </c>
      <c r="C924" s="132" t="str">
        <f>IFERROR(IF(A924&lt;1,'Matriz Nº1 Identificación'!B924,'Matriz Nº2 Análisis'!E924)," ")</f>
        <v/>
      </c>
      <c r="D924" s="132" t="str">
        <f>IF(A924&lt;1,'Matriz Nº1 Identificación'!B924,'Matriz Nº2 Análisis'!I924)</f>
        <v/>
      </c>
      <c r="E924" s="149"/>
      <c r="F924" s="150"/>
      <c r="G924" s="150"/>
      <c r="H924" s="150"/>
      <c r="I924" s="184" t="str">
        <f>IFERROR(VLOOKUP(D924,'Tabla 12'!$B$4:$E$6,3,FALSE)," ")</f>
        <v xml:space="preserve"> </v>
      </c>
      <c r="J924" s="185" t="str">
        <f>IFERROR(VLOOKUP(I924,'Tabla 12'!$D$4:$E$6,2,FALSE)," ")</f>
        <v xml:space="preserve"> </v>
      </c>
      <c r="K924" s="3"/>
      <c r="L924" s="3"/>
      <c r="M924" s="3"/>
      <c r="N924" s="3"/>
      <c r="O924" s="3"/>
      <c r="P924" s="3"/>
      <c r="Q924" s="2"/>
      <c r="R924" s="3"/>
      <c r="S924" s="3"/>
      <c r="T924" s="3"/>
      <c r="U924" s="3"/>
      <c r="V924" s="3"/>
      <c r="W924" s="3"/>
      <c r="X924" s="3"/>
      <c r="Y924" s="3"/>
      <c r="Z924" s="3"/>
      <c r="AA924" s="3"/>
    </row>
    <row r="925" spans="1:27" ht="36.75" customHeight="1" thickBot="1" x14ac:dyDescent="0.4">
      <c r="A925" s="120" t="str">
        <f>'Matriz Nº2 Análisis'!A925</f>
        <v>102. 7</v>
      </c>
      <c r="B925" s="132" t="str">
        <f>IF(A925&lt;1,'Matriz Nº1 Identificación'!F925,'Matriz Nº2 Análisis'!B925)</f>
        <v/>
      </c>
      <c r="C925" s="132" t="str">
        <f>IFERROR(IF(A925&lt;1,'Matriz Nº1 Identificación'!B925,'Matriz Nº2 Análisis'!E925)," ")</f>
        <v/>
      </c>
      <c r="D925" s="132" t="str">
        <f>IF(A925&lt;1,'Matriz Nº1 Identificación'!B925,'Matriz Nº2 Análisis'!I925)</f>
        <v/>
      </c>
      <c r="E925" s="149"/>
      <c r="F925" s="150"/>
      <c r="G925" s="150"/>
      <c r="H925" s="150"/>
      <c r="I925" s="184" t="str">
        <f>IFERROR(VLOOKUP(D925,'Tabla 12'!$B$4:$E$6,3,FALSE)," ")</f>
        <v xml:space="preserve"> </v>
      </c>
      <c r="J925" s="185" t="str">
        <f>IFERROR(VLOOKUP(I925,'Tabla 12'!$D$4:$E$6,2,FALSE)," ")</f>
        <v xml:space="preserve"> </v>
      </c>
      <c r="K925" s="3"/>
      <c r="N925" s="3"/>
      <c r="O925" s="3"/>
      <c r="P925" s="3"/>
      <c r="Q925" s="2"/>
      <c r="R925" s="3"/>
      <c r="S925" s="3"/>
      <c r="T925" s="3"/>
      <c r="U925" s="3"/>
      <c r="V925" s="3"/>
      <c r="W925" s="3"/>
      <c r="X925" s="3"/>
      <c r="Y925" s="3"/>
      <c r="Z925" s="3"/>
      <c r="AA925" s="3"/>
    </row>
    <row r="926" spans="1:27" ht="39.9" customHeight="1" thickBot="1" x14ac:dyDescent="0.4">
      <c r="A926" s="181" t="str">
        <f>'Matriz Nº1 Identificación'!A926</f>
        <v xml:space="preserve">Objetivo Estratégico: </v>
      </c>
      <c r="B926" s="477">
        <f>+'Matriz Nº1 Identificación'!B926:H926</f>
        <v>0</v>
      </c>
      <c r="C926" s="478"/>
      <c r="D926" s="478"/>
      <c r="E926" s="478"/>
      <c r="F926" s="478"/>
      <c r="G926" s="478"/>
      <c r="H926" s="478"/>
      <c r="I926" s="478"/>
      <c r="J926" s="478"/>
    </row>
    <row r="927" spans="1:27" ht="39.9" customHeight="1" x14ac:dyDescent="0.35">
      <c r="A927" s="182" t="str">
        <f>'Matriz Nº1 Identificación'!A927</f>
        <v>Objetivo táctico</v>
      </c>
      <c r="B927" s="297" t="str">
        <f>+'Matriz Nº1 Identificación'!B927:H927</f>
        <v xml:space="preserve">103. </v>
      </c>
      <c r="C927" s="298"/>
      <c r="D927" s="298"/>
      <c r="E927" s="298"/>
      <c r="F927" s="299"/>
      <c r="G927" s="299"/>
      <c r="H927" s="299"/>
      <c r="I927" s="299"/>
      <c r="J927" s="300"/>
      <c r="L927" s="3"/>
      <c r="M927" s="3"/>
    </row>
    <row r="928" spans="1:27" ht="36.75" customHeight="1" x14ac:dyDescent="0.35">
      <c r="A928" s="120" t="str">
        <f>'Matriz Nº2 Análisis'!A928</f>
        <v>103. 1</v>
      </c>
      <c r="B928" s="132" t="str">
        <f>IF(A928&lt;1,'Matriz Nº1 Identificación'!F928,'Matriz Nº2 Análisis'!B928)</f>
        <v/>
      </c>
      <c r="C928" s="132" t="str">
        <f>IFERROR(IF(A928&lt;1,'Matriz Nº1 Identificación'!B928,'Matriz Nº2 Análisis'!E928)," ")</f>
        <v/>
      </c>
      <c r="D928" s="132" t="str">
        <f>IF(A928&lt;1,'Matriz Nº1 Identificación'!B928,'Matriz Nº2 Análisis'!I928)</f>
        <v/>
      </c>
      <c r="E928" s="149"/>
      <c r="F928" s="150"/>
      <c r="G928" s="150"/>
      <c r="H928" s="150"/>
      <c r="I928" s="184" t="str">
        <f>IFERROR(VLOOKUP(D928,'Tabla 12'!$B$4:$E$6,3,FALSE)," ")</f>
        <v xml:space="preserve"> </v>
      </c>
      <c r="J928" s="185" t="str">
        <f>IFERROR(VLOOKUP(I928,'Tabla 12'!$D$4:$E$6,2,FALSE)," ")</f>
        <v xml:space="preserve"> </v>
      </c>
      <c r="K928" s="3"/>
      <c r="L928" s="3"/>
      <c r="M928" s="3"/>
      <c r="N928" s="3"/>
      <c r="O928" s="3"/>
      <c r="P928" s="3"/>
      <c r="Q928" s="2"/>
      <c r="R928" s="3"/>
      <c r="S928" s="3"/>
      <c r="T928" s="3"/>
      <c r="U928" s="3"/>
      <c r="V928" s="3"/>
      <c r="W928" s="3"/>
      <c r="X928" s="3"/>
      <c r="Y928" s="3"/>
      <c r="Z928" s="3"/>
      <c r="AA928" s="3"/>
    </row>
    <row r="929" spans="1:27" ht="36.75" customHeight="1" x14ac:dyDescent="0.35">
      <c r="A929" s="120" t="str">
        <f>'Matriz Nº2 Análisis'!A929</f>
        <v>103. 2</v>
      </c>
      <c r="B929" s="132" t="str">
        <f>IF(A929&lt;1,'Matriz Nº1 Identificación'!F929,'Matriz Nº2 Análisis'!B929)</f>
        <v/>
      </c>
      <c r="C929" s="132" t="str">
        <f>IFERROR(IF(A929&lt;1,'Matriz Nº1 Identificación'!B929,'Matriz Nº2 Análisis'!E929)," ")</f>
        <v/>
      </c>
      <c r="D929" s="132" t="str">
        <f>IF(A929&lt;1,'Matriz Nº1 Identificación'!B929,'Matriz Nº2 Análisis'!I929)</f>
        <v/>
      </c>
      <c r="E929" s="149"/>
      <c r="F929" s="150"/>
      <c r="G929" s="150"/>
      <c r="H929" s="150"/>
      <c r="I929" s="184" t="str">
        <f>IFERROR(VLOOKUP(D929,'Tabla 12'!$B$4:$E$6,3,FALSE)," ")</f>
        <v xml:space="preserve"> </v>
      </c>
      <c r="J929" s="185" t="str">
        <f>IFERROR(VLOOKUP(I929,'Tabla 12'!$D$4:$E$6,2,FALSE)," ")</f>
        <v xml:space="preserve"> </v>
      </c>
      <c r="K929" s="3"/>
      <c r="L929" s="3"/>
      <c r="M929" s="3"/>
      <c r="N929" s="3"/>
      <c r="O929" s="3"/>
      <c r="P929" s="3"/>
      <c r="Q929" s="2"/>
      <c r="R929" s="3"/>
      <c r="S929" s="3"/>
      <c r="T929" s="3"/>
      <c r="U929" s="3"/>
      <c r="V929" s="3"/>
      <c r="W929" s="3"/>
      <c r="X929" s="3"/>
      <c r="Y929" s="3"/>
      <c r="Z929" s="3"/>
      <c r="AA929" s="3"/>
    </row>
    <row r="930" spans="1:27" ht="36.75" customHeight="1" x14ac:dyDescent="0.35">
      <c r="A930" s="120" t="str">
        <f>'Matriz Nº2 Análisis'!A930</f>
        <v>103. 3</v>
      </c>
      <c r="B930" s="132" t="str">
        <f>IF(A930&lt;1,'Matriz Nº1 Identificación'!F930,'Matriz Nº2 Análisis'!B930)</f>
        <v/>
      </c>
      <c r="C930" s="132" t="str">
        <f>IFERROR(IF(A930&lt;1,'Matriz Nº1 Identificación'!B930,'Matriz Nº2 Análisis'!E930)," ")</f>
        <v/>
      </c>
      <c r="D930" s="132" t="str">
        <f>IF(A930&lt;1,'Matriz Nº1 Identificación'!B930,'Matriz Nº2 Análisis'!I930)</f>
        <v/>
      </c>
      <c r="E930" s="149"/>
      <c r="F930" s="150"/>
      <c r="G930" s="150"/>
      <c r="H930" s="150"/>
      <c r="I930" s="184" t="str">
        <f>IFERROR(VLOOKUP(D930,'Tabla 12'!$B$4:$E$6,3,FALSE)," ")</f>
        <v xml:space="preserve"> </v>
      </c>
      <c r="J930" s="185" t="str">
        <f>IFERROR(VLOOKUP(I930,'Tabla 12'!$D$4:$E$6,2,FALSE)," ")</f>
        <v xml:space="preserve"> </v>
      </c>
      <c r="K930" s="3"/>
      <c r="L930" s="3"/>
      <c r="M930" s="3"/>
      <c r="N930" s="3"/>
      <c r="O930" s="3"/>
      <c r="P930" s="3"/>
      <c r="Q930" s="2"/>
      <c r="R930" s="3"/>
      <c r="S930" s="3"/>
      <c r="T930" s="3"/>
      <c r="U930" s="3"/>
      <c r="V930" s="3"/>
      <c r="W930" s="3"/>
      <c r="X930" s="3"/>
      <c r="Y930" s="3"/>
      <c r="Z930" s="3"/>
      <c r="AA930" s="3"/>
    </row>
    <row r="931" spans="1:27" ht="36.75" customHeight="1" x14ac:dyDescent="0.35">
      <c r="A931" s="120" t="str">
        <f>'Matriz Nº2 Análisis'!A931</f>
        <v>103. 4</v>
      </c>
      <c r="B931" s="132" t="str">
        <f>IF(A931&lt;1,'Matriz Nº1 Identificación'!F931,'Matriz Nº2 Análisis'!B931)</f>
        <v/>
      </c>
      <c r="C931" s="132" t="str">
        <f>IFERROR(IF(A931&lt;1,'Matriz Nº1 Identificación'!B931,'Matriz Nº2 Análisis'!E931)," ")</f>
        <v/>
      </c>
      <c r="D931" s="132" t="str">
        <f>IF(A931&lt;1,'Matriz Nº1 Identificación'!B931,'Matriz Nº2 Análisis'!I931)</f>
        <v/>
      </c>
      <c r="E931" s="149"/>
      <c r="F931" s="150"/>
      <c r="G931" s="150"/>
      <c r="H931" s="150"/>
      <c r="I931" s="184" t="str">
        <f>IFERROR(VLOOKUP(D931,'Tabla 12'!$B$4:$E$6,3,FALSE)," ")</f>
        <v xml:space="preserve"> </v>
      </c>
      <c r="J931" s="185" t="str">
        <f>IFERROR(VLOOKUP(I931,'Tabla 12'!$D$4:$E$6,2,FALSE)," ")</f>
        <v xml:space="preserve"> </v>
      </c>
      <c r="K931" s="3"/>
      <c r="L931" s="3"/>
      <c r="M931" s="3"/>
      <c r="N931" s="3"/>
      <c r="O931" s="3"/>
      <c r="P931" s="3"/>
      <c r="Q931" s="2"/>
      <c r="R931" s="3"/>
      <c r="S931" s="3"/>
      <c r="T931" s="3"/>
      <c r="U931" s="3"/>
      <c r="V931" s="3"/>
      <c r="W931" s="3"/>
      <c r="X931" s="3"/>
      <c r="Y931" s="3"/>
      <c r="Z931" s="3"/>
      <c r="AA931" s="3"/>
    </row>
    <row r="932" spans="1:27" ht="36.75" customHeight="1" x14ac:dyDescent="0.35">
      <c r="A932" s="120" t="str">
        <f>'Matriz Nº2 Análisis'!A932</f>
        <v>103. 5</v>
      </c>
      <c r="B932" s="132" t="str">
        <f>IF(A932&lt;1,'Matriz Nº1 Identificación'!F932,'Matriz Nº2 Análisis'!B932)</f>
        <v/>
      </c>
      <c r="C932" s="132" t="str">
        <f>IFERROR(IF(A932&lt;1,'Matriz Nº1 Identificación'!B932,'Matriz Nº2 Análisis'!E932)," ")</f>
        <v/>
      </c>
      <c r="D932" s="132" t="str">
        <f>IF(A932&lt;1,'Matriz Nº1 Identificación'!B932,'Matriz Nº2 Análisis'!I932)</f>
        <v/>
      </c>
      <c r="E932" s="149"/>
      <c r="F932" s="150"/>
      <c r="G932" s="150"/>
      <c r="H932" s="150"/>
      <c r="I932" s="184" t="str">
        <f>IFERROR(VLOOKUP(D932,'Tabla 12'!$B$4:$E$6,3,FALSE)," ")</f>
        <v xml:space="preserve"> </v>
      </c>
      <c r="J932" s="185" t="str">
        <f>IFERROR(VLOOKUP(I932,'Tabla 12'!$D$4:$E$6,2,FALSE)," ")</f>
        <v xml:space="preserve"> </v>
      </c>
      <c r="K932" s="3"/>
      <c r="L932" s="3"/>
      <c r="M932" s="3"/>
      <c r="N932" s="3"/>
      <c r="O932" s="3"/>
      <c r="P932" s="3"/>
      <c r="Q932" s="2"/>
      <c r="R932" s="3"/>
      <c r="S932" s="3"/>
      <c r="T932" s="3"/>
      <c r="U932" s="3"/>
      <c r="V932" s="3"/>
      <c r="W932" s="3"/>
      <c r="X932" s="3"/>
      <c r="Y932" s="3"/>
      <c r="Z932" s="3"/>
      <c r="AA932" s="3"/>
    </row>
    <row r="933" spans="1:27" ht="36.75" customHeight="1" x14ac:dyDescent="0.35">
      <c r="A933" s="120" t="str">
        <f>'Matriz Nº2 Análisis'!A933</f>
        <v>103. 6</v>
      </c>
      <c r="B933" s="132" t="str">
        <f>IF(A933&lt;1,'Matriz Nº1 Identificación'!F933,'Matriz Nº2 Análisis'!B933)</f>
        <v/>
      </c>
      <c r="C933" s="132" t="str">
        <f>IFERROR(IF(A933&lt;1,'Matriz Nº1 Identificación'!B933,'Matriz Nº2 Análisis'!E933)," ")</f>
        <v/>
      </c>
      <c r="D933" s="132" t="str">
        <f>IF(A933&lt;1,'Matriz Nº1 Identificación'!B933,'Matriz Nº2 Análisis'!I933)</f>
        <v/>
      </c>
      <c r="E933" s="149"/>
      <c r="F933" s="150"/>
      <c r="G933" s="150"/>
      <c r="H933" s="150"/>
      <c r="I933" s="184" t="str">
        <f>IFERROR(VLOOKUP(D933,'Tabla 12'!$B$4:$E$6,3,FALSE)," ")</f>
        <v xml:space="preserve"> </v>
      </c>
      <c r="J933" s="185" t="str">
        <f>IFERROR(VLOOKUP(I933,'Tabla 12'!$D$4:$E$6,2,FALSE)," ")</f>
        <v xml:space="preserve"> </v>
      </c>
      <c r="K933" s="3"/>
      <c r="L933" s="3"/>
      <c r="M933" s="3"/>
      <c r="N933" s="3"/>
      <c r="O933" s="3"/>
      <c r="P933" s="3"/>
      <c r="Q933" s="2"/>
      <c r="R933" s="3"/>
      <c r="S933" s="3"/>
      <c r="T933" s="3"/>
      <c r="U933" s="3"/>
      <c r="V933" s="3"/>
      <c r="W933" s="3"/>
      <c r="X933" s="3"/>
      <c r="Y933" s="3"/>
      <c r="Z933" s="3"/>
      <c r="AA933" s="3"/>
    </row>
    <row r="934" spans="1:27" ht="36.75" customHeight="1" thickBot="1" x14ac:dyDescent="0.4">
      <c r="A934" s="120" t="str">
        <f>'Matriz Nº2 Análisis'!A934</f>
        <v>103. 7</v>
      </c>
      <c r="B934" s="132" t="str">
        <f>IF(A934&lt;1,'Matriz Nº1 Identificación'!F934,'Matriz Nº2 Análisis'!B934)</f>
        <v/>
      </c>
      <c r="C934" s="132" t="str">
        <f>IFERROR(IF(A934&lt;1,'Matriz Nº1 Identificación'!B934,'Matriz Nº2 Análisis'!E934)," ")</f>
        <v/>
      </c>
      <c r="D934" s="132" t="str">
        <f>IF(A934&lt;1,'Matriz Nº1 Identificación'!B934,'Matriz Nº2 Análisis'!I934)</f>
        <v/>
      </c>
      <c r="E934" s="149"/>
      <c r="F934" s="150"/>
      <c r="G934" s="150"/>
      <c r="H934" s="150"/>
      <c r="I934" s="184" t="str">
        <f>IFERROR(VLOOKUP(D934,'Tabla 12'!$B$4:$E$6,3,FALSE)," ")</f>
        <v xml:space="preserve"> </v>
      </c>
      <c r="J934" s="185" t="str">
        <f>IFERROR(VLOOKUP(I934,'Tabla 12'!$D$4:$E$6,2,FALSE)," ")</f>
        <v xml:space="preserve"> </v>
      </c>
      <c r="K934" s="3"/>
      <c r="N934" s="3"/>
      <c r="O934" s="3"/>
      <c r="P934" s="3"/>
      <c r="Q934" s="2"/>
      <c r="R934" s="3"/>
      <c r="S934" s="3"/>
      <c r="T934" s="3"/>
      <c r="U934" s="3"/>
      <c r="V934" s="3"/>
      <c r="W934" s="3"/>
      <c r="X934" s="3"/>
      <c r="Y934" s="3"/>
      <c r="Z934" s="3"/>
      <c r="AA934" s="3"/>
    </row>
    <row r="935" spans="1:27" ht="39.9" customHeight="1" thickBot="1" x14ac:dyDescent="0.4">
      <c r="A935" s="181" t="str">
        <f>'Matriz Nº1 Identificación'!A935</f>
        <v xml:space="preserve">Objetivo Estratégico: </v>
      </c>
      <c r="B935" s="477">
        <f>+'Matriz Nº1 Identificación'!B935:H935</f>
        <v>0</v>
      </c>
      <c r="C935" s="478"/>
      <c r="D935" s="478"/>
      <c r="E935" s="478"/>
      <c r="F935" s="478"/>
      <c r="G935" s="478"/>
      <c r="H935" s="478"/>
      <c r="I935" s="478"/>
      <c r="J935" s="478"/>
    </row>
    <row r="936" spans="1:27" ht="39.9" customHeight="1" x14ac:dyDescent="0.35">
      <c r="A936" s="182" t="str">
        <f>'Matriz Nº1 Identificación'!A936</f>
        <v>Objetivo táctico</v>
      </c>
      <c r="B936" s="297" t="str">
        <f>+'Matriz Nº1 Identificación'!B936:H936</f>
        <v xml:space="preserve">104. </v>
      </c>
      <c r="C936" s="298"/>
      <c r="D936" s="298"/>
      <c r="E936" s="298"/>
      <c r="F936" s="299"/>
      <c r="G936" s="299"/>
      <c r="H936" s="299"/>
      <c r="I936" s="299"/>
      <c r="J936" s="300"/>
      <c r="L936" s="3"/>
      <c r="M936" s="3"/>
    </row>
    <row r="937" spans="1:27" ht="36.75" customHeight="1" x14ac:dyDescent="0.35">
      <c r="A937" s="120" t="str">
        <f>'Matriz Nº2 Análisis'!A937</f>
        <v>104. 1</v>
      </c>
      <c r="B937" s="132" t="str">
        <f>IF(A937&lt;1,'Matriz Nº1 Identificación'!F937,'Matriz Nº2 Análisis'!B937)</f>
        <v/>
      </c>
      <c r="C937" s="132" t="str">
        <f>IFERROR(IF(A937&lt;1,'Matriz Nº1 Identificación'!B937,'Matriz Nº2 Análisis'!E937)," ")</f>
        <v/>
      </c>
      <c r="D937" s="132" t="str">
        <f>IF(A937&lt;1,'Matriz Nº1 Identificación'!B937,'Matriz Nº2 Análisis'!I937)</f>
        <v/>
      </c>
      <c r="E937" s="149"/>
      <c r="F937" s="150"/>
      <c r="G937" s="150"/>
      <c r="H937" s="150"/>
      <c r="I937" s="184" t="str">
        <f>IFERROR(VLOOKUP(D937,'Tabla 12'!$B$4:$E$6,3,FALSE)," ")</f>
        <v xml:space="preserve"> </v>
      </c>
      <c r="J937" s="185" t="str">
        <f>IFERROR(VLOOKUP(I937,'Tabla 12'!$D$4:$E$6,2,FALSE)," ")</f>
        <v xml:space="preserve"> </v>
      </c>
      <c r="K937" s="3"/>
      <c r="L937" s="3"/>
      <c r="M937" s="3"/>
      <c r="N937" s="3"/>
      <c r="O937" s="3"/>
      <c r="P937" s="3"/>
      <c r="Q937" s="2"/>
      <c r="R937" s="3"/>
      <c r="S937" s="3"/>
      <c r="T937" s="3"/>
      <c r="U937" s="3"/>
      <c r="V937" s="3"/>
      <c r="W937" s="3"/>
      <c r="X937" s="3"/>
      <c r="Y937" s="3"/>
      <c r="Z937" s="3"/>
      <c r="AA937" s="3"/>
    </row>
    <row r="938" spans="1:27" ht="36.75" customHeight="1" x14ac:dyDescent="0.35">
      <c r="A938" s="120" t="str">
        <f>'Matriz Nº2 Análisis'!A938</f>
        <v>104. 2</v>
      </c>
      <c r="B938" s="132" t="str">
        <f>IF(A938&lt;1,'Matriz Nº1 Identificación'!F938,'Matriz Nº2 Análisis'!B938)</f>
        <v/>
      </c>
      <c r="C938" s="132" t="str">
        <f>IFERROR(IF(A938&lt;1,'Matriz Nº1 Identificación'!B938,'Matriz Nº2 Análisis'!E938)," ")</f>
        <v/>
      </c>
      <c r="D938" s="132" t="str">
        <f>IF(A938&lt;1,'Matriz Nº1 Identificación'!B938,'Matriz Nº2 Análisis'!I938)</f>
        <v/>
      </c>
      <c r="E938" s="149"/>
      <c r="F938" s="150"/>
      <c r="G938" s="150"/>
      <c r="H938" s="150"/>
      <c r="I938" s="184" t="str">
        <f>IFERROR(VLOOKUP(D938,'Tabla 12'!$B$4:$E$6,3,FALSE)," ")</f>
        <v xml:space="preserve"> </v>
      </c>
      <c r="J938" s="185" t="str">
        <f>IFERROR(VLOOKUP(I938,'Tabla 12'!$D$4:$E$6,2,FALSE)," ")</f>
        <v xml:space="preserve"> </v>
      </c>
      <c r="K938" s="3"/>
      <c r="L938" s="3"/>
      <c r="M938" s="3"/>
      <c r="N938" s="3"/>
      <c r="O938" s="3"/>
      <c r="P938" s="3"/>
      <c r="Q938" s="2"/>
      <c r="R938" s="3"/>
      <c r="S938" s="3"/>
      <c r="T938" s="3"/>
      <c r="U938" s="3"/>
      <c r="V938" s="3"/>
      <c r="W938" s="3"/>
      <c r="X938" s="3"/>
      <c r="Y938" s="3"/>
      <c r="Z938" s="3"/>
      <c r="AA938" s="3"/>
    </row>
    <row r="939" spans="1:27" ht="36.75" customHeight="1" x14ac:dyDescent="0.35">
      <c r="A939" s="120" t="str">
        <f>'Matriz Nº2 Análisis'!A939</f>
        <v>104. 3</v>
      </c>
      <c r="B939" s="132" t="str">
        <f>IF(A939&lt;1,'Matriz Nº1 Identificación'!F939,'Matriz Nº2 Análisis'!B939)</f>
        <v/>
      </c>
      <c r="C939" s="132" t="str">
        <f>IFERROR(IF(A939&lt;1,'Matriz Nº1 Identificación'!B939,'Matriz Nº2 Análisis'!E939)," ")</f>
        <v/>
      </c>
      <c r="D939" s="132" t="str">
        <f>IF(A939&lt;1,'Matriz Nº1 Identificación'!B939,'Matriz Nº2 Análisis'!I939)</f>
        <v/>
      </c>
      <c r="E939" s="149"/>
      <c r="F939" s="150"/>
      <c r="G939" s="150"/>
      <c r="H939" s="150"/>
      <c r="I939" s="184" t="str">
        <f>IFERROR(VLOOKUP(D939,'Tabla 12'!$B$4:$E$6,3,FALSE)," ")</f>
        <v xml:space="preserve"> </v>
      </c>
      <c r="J939" s="185" t="str">
        <f>IFERROR(VLOOKUP(I939,'Tabla 12'!$D$4:$E$6,2,FALSE)," ")</f>
        <v xml:space="preserve"> </v>
      </c>
      <c r="K939" s="3"/>
      <c r="L939" s="3"/>
      <c r="M939" s="3"/>
      <c r="N939" s="3"/>
      <c r="O939" s="3"/>
      <c r="P939" s="3"/>
      <c r="Q939" s="2"/>
      <c r="R939" s="3"/>
      <c r="S939" s="3"/>
      <c r="T939" s="3"/>
      <c r="U939" s="3"/>
      <c r="V939" s="3"/>
      <c r="W939" s="3"/>
      <c r="X939" s="3"/>
      <c r="Y939" s="3"/>
      <c r="Z939" s="3"/>
      <c r="AA939" s="3"/>
    </row>
    <row r="940" spans="1:27" ht="36.75" customHeight="1" x14ac:dyDescent="0.35">
      <c r="A940" s="120" t="str">
        <f>'Matriz Nº2 Análisis'!A940</f>
        <v>104. 4</v>
      </c>
      <c r="B940" s="132" t="str">
        <f>IF(A940&lt;1,'Matriz Nº1 Identificación'!F940,'Matriz Nº2 Análisis'!B940)</f>
        <v/>
      </c>
      <c r="C940" s="132" t="str">
        <f>IFERROR(IF(A940&lt;1,'Matriz Nº1 Identificación'!B940,'Matriz Nº2 Análisis'!E940)," ")</f>
        <v/>
      </c>
      <c r="D940" s="132" t="str">
        <f>IF(A940&lt;1,'Matriz Nº1 Identificación'!B940,'Matriz Nº2 Análisis'!I940)</f>
        <v/>
      </c>
      <c r="E940" s="149"/>
      <c r="F940" s="150"/>
      <c r="G940" s="150"/>
      <c r="H940" s="150"/>
      <c r="I940" s="184" t="str">
        <f>IFERROR(VLOOKUP(D940,'Tabla 12'!$B$4:$E$6,3,FALSE)," ")</f>
        <v xml:space="preserve"> </v>
      </c>
      <c r="J940" s="185" t="str">
        <f>IFERROR(VLOOKUP(I940,'Tabla 12'!$D$4:$E$6,2,FALSE)," ")</f>
        <v xml:space="preserve"> </v>
      </c>
      <c r="K940" s="3"/>
      <c r="L940" s="3"/>
      <c r="M940" s="3"/>
      <c r="N940" s="3"/>
      <c r="O940" s="3"/>
      <c r="P940" s="3"/>
      <c r="Q940" s="2"/>
      <c r="R940" s="3"/>
      <c r="S940" s="3"/>
      <c r="T940" s="3"/>
      <c r="U940" s="3"/>
      <c r="V940" s="3"/>
      <c r="W940" s="3"/>
      <c r="X940" s="3"/>
      <c r="Y940" s="3"/>
      <c r="Z940" s="3"/>
      <c r="AA940" s="3"/>
    </row>
    <row r="941" spans="1:27" ht="36.75" customHeight="1" x14ac:dyDescent="0.35">
      <c r="A941" s="120" t="str">
        <f>'Matriz Nº2 Análisis'!A941</f>
        <v>104. 5</v>
      </c>
      <c r="B941" s="132" t="str">
        <f>IF(A941&lt;1,'Matriz Nº1 Identificación'!F941,'Matriz Nº2 Análisis'!B941)</f>
        <v/>
      </c>
      <c r="C941" s="132" t="str">
        <f>IFERROR(IF(A941&lt;1,'Matriz Nº1 Identificación'!B941,'Matriz Nº2 Análisis'!E941)," ")</f>
        <v/>
      </c>
      <c r="D941" s="132" t="str">
        <f>IF(A941&lt;1,'Matriz Nº1 Identificación'!B941,'Matriz Nº2 Análisis'!I941)</f>
        <v/>
      </c>
      <c r="E941" s="149"/>
      <c r="F941" s="150"/>
      <c r="G941" s="150"/>
      <c r="H941" s="150"/>
      <c r="I941" s="184" t="str">
        <f>IFERROR(VLOOKUP(D941,'Tabla 12'!$B$4:$E$6,3,FALSE)," ")</f>
        <v xml:space="preserve"> </v>
      </c>
      <c r="J941" s="185" t="str">
        <f>IFERROR(VLOOKUP(I941,'Tabla 12'!$D$4:$E$6,2,FALSE)," ")</f>
        <v xml:space="preserve"> </v>
      </c>
      <c r="K941" s="3"/>
      <c r="L941" s="3"/>
      <c r="M941" s="3"/>
      <c r="N941" s="3"/>
      <c r="O941" s="3"/>
      <c r="P941" s="3"/>
      <c r="Q941" s="2"/>
      <c r="R941" s="3"/>
      <c r="S941" s="3"/>
      <c r="T941" s="3"/>
      <c r="U941" s="3"/>
      <c r="V941" s="3"/>
      <c r="W941" s="3"/>
      <c r="X941" s="3"/>
      <c r="Y941" s="3"/>
      <c r="Z941" s="3"/>
      <c r="AA941" s="3"/>
    </row>
    <row r="942" spans="1:27" ht="36.75" customHeight="1" x14ac:dyDescent="0.35">
      <c r="A942" s="120" t="str">
        <f>'Matriz Nº2 Análisis'!A942</f>
        <v>104. 6</v>
      </c>
      <c r="B942" s="132" t="str">
        <f>IF(A942&lt;1,'Matriz Nº1 Identificación'!F942,'Matriz Nº2 Análisis'!B942)</f>
        <v/>
      </c>
      <c r="C942" s="132" t="str">
        <f>IFERROR(IF(A942&lt;1,'Matriz Nº1 Identificación'!B942,'Matriz Nº2 Análisis'!E942)," ")</f>
        <v/>
      </c>
      <c r="D942" s="132" t="str">
        <f>IF(A942&lt;1,'Matriz Nº1 Identificación'!B942,'Matriz Nº2 Análisis'!I942)</f>
        <v/>
      </c>
      <c r="E942" s="149"/>
      <c r="F942" s="150"/>
      <c r="G942" s="150"/>
      <c r="H942" s="150"/>
      <c r="I942" s="184" t="str">
        <f>IFERROR(VLOOKUP(D942,'Tabla 12'!$B$4:$E$6,3,FALSE)," ")</f>
        <v xml:space="preserve"> </v>
      </c>
      <c r="J942" s="185" t="str">
        <f>IFERROR(VLOOKUP(I942,'Tabla 12'!$D$4:$E$6,2,FALSE)," ")</f>
        <v xml:space="preserve"> </v>
      </c>
      <c r="K942" s="3"/>
      <c r="L942" s="3"/>
      <c r="M942" s="3"/>
      <c r="N942" s="3"/>
      <c r="O942" s="3"/>
      <c r="P942" s="3"/>
      <c r="Q942" s="2"/>
      <c r="R942" s="3"/>
      <c r="S942" s="3"/>
      <c r="T942" s="3"/>
      <c r="U942" s="3"/>
      <c r="V942" s="3"/>
      <c r="W942" s="3"/>
      <c r="X942" s="3"/>
      <c r="Y942" s="3"/>
      <c r="Z942" s="3"/>
      <c r="AA942" s="3"/>
    </row>
    <row r="943" spans="1:27" ht="36.75" customHeight="1" thickBot="1" x14ac:dyDescent="0.4">
      <c r="A943" s="120" t="str">
        <f>'Matriz Nº2 Análisis'!A943</f>
        <v>104. 7</v>
      </c>
      <c r="B943" s="132" t="str">
        <f>IF(A943&lt;1,'Matriz Nº1 Identificación'!F943,'Matriz Nº2 Análisis'!B943)</f>
        <v/>
      </c>
      <c r="C943" s="132" t="str">
        <f>IFERROR(IF(A943&lt;1,'Matriz Nº1 Identificación'!B943,'Matriz Nº2 Análisis'!E943)," ")</f>
        <v/>
      </c>
      <c r="D943" s="132" t="str">
        <f>IF(A943&lt;1,'Matriz Nº1 Identificación'!B943,'Matriz Nº2 Análisis'!I943)</f>
        <v/>
      </c>
      <c r="E943" s="149"/>
      <c r="F943" s="150"/>
      <c r="G943" s="150"/>
      <c r="H943" s="150"/>
      <c r="I943" s="184" t="str">
        <f>IFERROR(VLOOKUP(D943,'Tabla 12'!$B$4:$E$6,3,FALSE)," ")</f>
        <v xml:space="preserve"> </v>
      </c>
      <c r="J943" s="185" t="str">
        <f>IFERROR(VLOOKUP(I943,'Tabla 12'!$D$4:$E$6,2,FALSE)," ")</f>
        <v xml:space="preserve"> </v>
      </c>
      <c r="K943" s="3"/>
      <c r="N943" s="3"/>
      <c r="O943" s="3"/>
      <c r="P943" s="3"/>
      <c r="Q943" s="2"/>
      <c r="R943" s="3"/>
      <c r="S943" s="3"/>
      <c r="T943" s="3"/>
      <c r="U943" s="3"/>
      <c r="V943" s="3"/>
      <c r="W943" s="3"/>
      <c r="X943" s="3"/>
      <c r="Y943" s="3"/>
      <c r="Z943" s="3"/>
      <c r="AA943" s="3"/>
    </row>
    <row r="944" spans="1:27" ht="39.9" customHeight="1" thickBot="1" x14ac:dyDescent="0.4">
      <c r="A944" s="181" t="str">
        <f>'Matriz Nº1 Identificación'!A944</f>
        <v xml:space="preserve">Objetivo Estratégico: </v>
      </c>
      <c r="B944" s="477">
        <f>+'Matriz Nº1 Identificación'!B944:H944</f>
        <v>0</v>
      </c>
      <c r="C944" s="478"/>
      <c r="D944" s="478"/>
      <c r="E944" s="478"/>
      <c r="F944" s="478"/>
      <c r="G944" s="478"/>
      <c r="H944" s="478"/>
      <c r="I944" s="478"/>
      <c r="J944" s="478"/>
    </row>
    <row r="945" spans="1:27" ht="39.9" customHeight="1" x14ac:dyDescent="0.35">
      <c r="A945" s="182" t="str">
        <f>'Matriz Nº1 Identificación'!A945</f>
        <v>Objetivo táctico</v>
      </c>
      <c r="B945" s="297" t="str">
        <f>+'Matriz Nº1 Identificación'!B945:H945</f>
        <v xml:space="preserve">105. </v>
      </c>
      <c r="C945" s="298"/>
      <c r="D945" s="298"/>
      <c r="E945" s="298"/>
      <c r="F945" s="299"/>
      <c r="G945" s="299"/>
      <c r="H945" s="299"/>
      <c r="I945" s="299"/>
      <c r="J945" s="300"/>
      <c r="L945" s="3"/>
      <c r="M945" s="3"/>
    </row>
    <row r="946" spans="1:27" ht="36.75" customHeight="1" x14ac:dyDescent="0.35">
      <c r="A946" s="120" t="str">
        <f>'Matriz Nº2 Análisis'!A946</f>
        <v>105. 1</v>
      </c>
      <c r="B946" s="132" t="str">
        <f>IF(A946&lt;1,'Matriz Nº1 Identificación'!F946,'Matriz Nº2 Análisis'!B946)</f>
        <v/>
      </c>
      <c r="C946" s="132" t="str">
        <f>IFERROR(IF(A946&lt;1,'Matriz Nº1 Identificación'!B946,'Matriz Nº2 Análisis'!E946)," ")</f>
        <v/>
      </c>
      <c r="D946" s="132" t="str">
        <f>IF(A946&lt;1,'Matriz Nº1 Identificación'!B946,'Matriz Nº2 Análisis'!I946)</f>
        <v/>
      </c>
      <c r="E946" s="149"/>
      <c r="F946" s="150"/>
      <c r="G946" s="150"/>
      <c r="H946" s="150"/>
      <c r="I946" s="184" t="str">
        <f>IFERROR(VLOOKUP(D946,'Tabla 12'!$B$4:$E$6,3,FALSE)," ")</f>
        <v xml:space="preserve"> </v>
      </c>
      <c r="J946" s="185" t="str">
        <f>IFERROR(VLOOKUP(I946,'Tabla 12'!$D$4:$E$6,2,FALSE)," ")</f>
        <v xml:space="preserve"> </v>
      </c>
      <c r="K946" s="3"/>
      <c r="L946" s="3"/>
      <c r="M946" s="3"/>
      <c r="N946" s="3"/>
      <c r="O946" s="3"/>
      <c r="P946" s="3"/>
      <c r="Q946" s="2"/>
      <c r="R946" s="3"/>
      <c r="S946" s="3"/>
      <c r="T946" s="3"/>
      <c r="U946" s="3"/>
      <c r="V946" s="3"/>
      <c r="W946" s="3"/>
      <c r="X946" s="3"/>
      <c r="Y946" s="3"/>
      <c r="Z946" s="3"/>
      <c r="AA946" s="3"/>
    </row>
    <row r="947" spans="1:27" ht="36.75" customHeight="1" x14ac:dyDescent="0.35">
      <c r="A947" s="120" t="str">
        <f>'Matriz Nº2 Análisis'!A947</f>
        <v>105. 2</v>
      </c>
      <c r="B947" s="132" t="str">
        <f>IF(A947&lt;1,'Matriz Nº1 Identificación'!F947,'Matriz Nº2 Análisis'!B947)</f>
        <v/>
      </c>
      <c r="C947" s="132" t="str">
        <f>IFERROR(IF(A947&lt;1,'Matriz Nº1 Identificación'!B947,'Matriz Nº2 Análisis'!E947)," ")</f>
        <v/>
      </c>
      <c r="D947" s="132" t="str">
        <f>IF(A947&lt;1,'Matriz Nº1 Identificación'!B947,'Matriz Nº2 Análisis'!I947)</f>
        <v/>
      </c>
      <c r="E947" s="149"/>
      <c r="F947" s="150"/>
      <c r="G947" s="150"/>
      <c r="H947" s="150"/>
      <c r="I947" s="184" t="str">
        <f>IFERROR(VLOOKUP(D947,'Tabla 12'!$B$4:$E$6,3,FALSE)," ")</f>
        <v xml:space="preserve"> </v>
      </c>
      <c r="J947" s="185" t="str">
        <f>IFERROR(VLOOKUP(I947,'Tabla 12'!$D$4:$E$6,2,FALSE)," ")</f>
        <v xml:space="preserve"> </v>
      </c>
      <c r="K947" s="3"/>
      <c r="L947" s="3"/>
      <c r="M947" s="3"/>
      <c r="N947" s="3"/>
      <c r="O947" s="3"/>
      <c r="P947" s="3"/>
      <c r="Q947" s="2"/>
      <c r="R947" s="3"/>
      <c r="S947" s="3"/>
      <c r="T947" s="3"/>
      <c r="U947" s="3"/>
      <c r="V947" s="3"/>
      <c r="W947" s="3"/>
      <c r="X947" s="3"/>
      <c r="Y947" s="3"/>
      <c r="Z947" s="3"/>
      <c r="AA947" s="3"/>
    </row>
    <row r="948" spans="1:27" ht="36.75" customHeight="1" x14ac:dyDescent="0.35">
      <c r="A948" s="120" t="str">
        <f>'Matriz Nº2 Análisis'!A948</f>
        <v>105. 3</v>
      </c>
      <c r="B948" s="132" t="str">
        <f>IF(A948&lt;1,'Matriz Nº1 Identificación'!F948,'Matriz Nº2 Análisis'!B948)</f>
        <v/>
      </c>
      <c r="C948" s="132" t="str">
        <f>IFERROR(IF(A948&lt;1,'Matriz Nº1 Identificación'!B948,'Matriz Nº2 Análisis'!E948)," ")</f>
        <v/>
      </c>
      <c r="D948" s="132" t="str">
        <f>IF(A948&lt;1,'Matriz Nº1 Identificación'!B948,'Matriz Nº2 Análisis'!I948)</f>
        <v/>
      </c>
      <c r="E948" s="149"/>
      <c r="F948" s="150"/>
      <c r="G948" s="150"/>
      <c r="H948" s="150"/>
      <c r="I948" s="184" t="str">
        <f>IFERROR(VLOOKUP(D948,'Tabla 12'!$B$4:$E$6,3,FALSE)," ")</f>
        <v xml:space="preserve"> </v>
      </c>
      <c r="J948" s="185" t="str">
        <f>IFERROR(VLOOKUP(I948,'Tabla 12'!$D$4:$E$6,2,FALSE)," ")</f>
        <v xml:space="preserve"> </v>
      </c>
      <c r="K948" s="3"/>
      <c r="L948" s="3"/>
      <c r="M948" s="3"/>
      <c r="N948" s="3"/>
      <c r="O948" s="3"/>
      <c r="P948" s="3"/>
      <c r="Q948" s="2"/>
      <c r="R948" s="3"/>
      <c r="S948" s="3"/>
      <c r="T948" s="3"/>
      <c r="U948" s="3"/>
      <c r="V948" s="3"/>
      <c r="W948" s="3"/>
      <c r="X948" s="3"/>
      <c r="Y948" s="3"/>
      <c r="Z948" s="3"/>
      <c r="AA948" s="3"/>
    </row>
    <row r="949" spans="1:27" ht="36.75" customHeight="1" x14ac:dyDescent="0.35">
      <c r="A949" s="120" t="str">
        <f>'Matriz Nº2 Análisis'!A949</f>
        <v>105. 4</v>
      </c>
      <c r="B949" s="132" t="str">
        <f>IF(A949&lt;1,'Matriz Nº1 Identificación'!F949,'Matriz Nº2 Análisis'!B949)</f>
        <v/>
      </c>
      <c r="C949" s="132" t="str">
        <f>IFERROR(IF(A949&lt;1,'Matriz Nº1 Identificación'!B949,'Matriz Nº2 Análisis'!E949)," ")</f>
        <v/>
      </c>
      <c r="D949" s="132" t="str">
        <f>IF(A949&lt;1,'Matriz Nº1 Identificación'!B949,'Matriz Nº2 Análisis'!I949)</f>
        <v/>
      </c>
      <c r="E949" s="149"/>
      <c r="F949" s="150"/>
      <c r="G949" s="150"/>
      <c r="H949" s="150"/>
      <c r="I949" s="184" t="str">
        <f>IFERROR(VLOOKUP(D949,'Tabla 12'!$B$4:$E$6,3,FALSE)," ")</f>
        <v xml:space="preserve"> </v>
      </c>
      <c r="J949" s="185" t="str">
        <f>IFERROR(VLOOKUP(I949,'Tabla 12'!$D$4:$E$6,2,FALSE)," ")</f>
        <v xml:space="preserve"> </v>
      </c>
      <c r="K949" s="3"/>
      <c r="L949" s="3"/>
      <c r="M949" s="3"/>
      <c r="N949" s="3"/>
      <c r="O949" s="3"/>
      <c r="P949" s="3"/>
      <c r="Q949" s="2"/>
      <c r="R949" s="3"/>
      <c r="S949" s="3"/>
      <c r="T949" s="3"/>
      <c r="U949" s="3"/>
      <c r="V949" s="3"/>
      <c r="W949" s="3"/>
      <c r="X949" s="3"/>
      <c r="Y949" s="3"/>
      <c r="Z949" s="3"/>
      <c r="AA949" s="3"/>
    </row>
    <row r="950" spans="1:27" ht="36.75" customHeight="1" x14ac:dyDescent="0.35">
      <c r="A950" s="120" t="str">
        <f>'Matriz Nº2 Análisis'!A950</f>
        <v>105. 5</v>
      </c>
      <c r="B950" s="132" t="str">
        <f>IF(A950&lt;1,'Matriz Nº1 Identificación'!F950,'Matriz Nº2 Análisis'!B950)</f>
        <v/>
      </c>
      <c r="C950" s="132" t="str">
        <f>IFERROR(IF(A950&lt;1,'Matriz Nº1 Identificación'!B950,'Matriz Nº2 Análisis'!E950)," ")</f>
        <v/>
      </c>
      <c r="D950" s="132" t="str">
        <f>IF(A950&lt;1,'Matriz Nº1 Identificación'!B950,'Matriz Nº2 Análisis'!I950)</f>
        <v/>
      </c>
      <c r="E950" s="149"/>
      <c r="F950" s="150"/>
      <c r="G950" s="150"/>
      <c r="H950" s="150"/>
      <c r="I950" s="184" t="str">
        <f>IFERROR(VLOOKUP(D950,'Tabla 12'!$B$4:$E$6,3,FALSE)," ")</f>
        <v xml:space="preserve"> </v>
      </c>
      <c r="J950" s="185" t="str">
        <f>IFERROR(VLOOKUP(I950,'Tabla 12'!$D$4:$E$6,2,FALSE)," ")</f>
        <v xml:space="preserve"> </v>
      </c>
      <c r="K950" s="3"/>
      <c r="L950" s="3"/>
      <c r="M950" s="3"/>
      <c r="N950" s="3"/>
      <c r="O950" s="3"/>
      <c r="P950" s="3"/>
      <c r="Q950" s="2"/>
      <c r="R950" s="3"/>
      <c r="S950" s="3"/>
      <c r="T950" s="3"/>
      <c r="U950" s="3"/>
      <c r="V950" s="3"/>
      <c r="W950" s="3"/>
      <c r="X950" s="3"/>
      <c r="Y950" s="3"/>
      <c r="Z950" s="3"/>
      <c r="AA950" s="3"/>
    </row>
    <row r="951" spans="1:27" ht="36.75" customHeight="1" x14ac:dyDescent="0.35">
      <c r="A951" s="120" t="str">
        <f>'Matriz Nº2 Análisis'!A951</f>
        <v>105. 6</v>
      </c>
      <c r="B951" s="132" t="str">
        <f>IF(A951&lt;1,'Matriz Nº1 Identificación'!F951,'Matriz Nº2 Análisis'!B951)</f>
        <v/>
      </c>
      <c r="C951" s="132" t="str">
        <f>IFERROR(IF(A951&lt;1,'Matriz Nº1 Identificación'!B951,'Matriz Nº2 Análisis'!E951)," ")</f>
        <v/>
      </c>
      <c r="D951" s="132" t="str">
        <f>IF(A951&lt;1,'Matriz Nº1 Identificación'!B951,'Matriz Nº2 Análisis'!I951)</f>
        <v/>
      </c>
      <c r="E951" s="149"/>
      <c r="F951" s="150"/>
      <c r="G951" s="150"/>
      <c r="H951" s="150"/>
      <c r="I951" s="184" t="str">
        <f>IFERROR(VLOOKUP(D951,'Tabla 12'!$B$4:$E$6,3,FALSE)," ")</f>
        <v xml:space="preserve"> </v>
      </c>
      <c r="J951" s="185" t="str">
        <f>IFERROR(VLOOKUP(I951,'Tabla 12'!$D$4:$E$6,2,FALSE)," ")</f>
        <v xml:space="preserve"> </v>
      </c>
      <c r="K951" s="3"/>
      <c r="L951" s="3"/>
      <c r="M951" s="3"/>
      <c r="N951" s="3"/>
      <c r="O951" s="3"/>
      <c r="P951" s="3"/>
      <c r="Q951" s="2"/>
      <c r="R951" s="3"/>
      <c r="S951" s="3"/>
      <c r="T951" s="3"/>
      <c r="U951" s="3"/>
      <c r="V951" s="3"/>
      <c r="W951" s="3"/>
      <c r="X951" s="3"/>
      <c r="Y951" s="3"/>
      <c r="Z951" s="3"/>
      <c r="AA951" s="3"/>
    </row>
    <row r="952" spans="1:27" ht="36.75" customHeight="1" thickBot="1" x14ac:dyDescent="0.4">
      <c r="A952" s="120" t="str">
        <f>'Matriz Nº2 Análisis'!A952</f>
        <v>105. 7</v>
      </c>
      <c r="B952" s="132" t="str">
        <f>IF(A952&lt;1,'Matriz Nº1 Identificación'!F952,'Matriz Nº2 Análisis'!B952)</f>
        <v/>
      </c>
      <c r="C952" s="132" t="str">
        <f>IFERROR(IF(A952&lt;1,'Matriz Nº1 Identificación'!B952,'Matriz Nº2 Análisis'!E952)," ")</f>
        <v/>
      </c>
      <c r="D952" s="132" t="str">
        <f>IF(A952&lt;1,'Matriz Nº1 Identificación'!B952,'Matriz Nº2 Análisis'!I952)</f>
        <v/>
      </c>
      <c r="E952" s="149"/>
      <c r="F952" s="150"/>
      <c r="G952" s="150"/>
      <c r="H952" s="150"/>
      <c r="I952" s="184" t="str">
        <f>IFERROR(VLOOKUP(D952,'Tabla 12'!$B$4:$E$6,3,FALSE)," ")</f>
        <v xml:space="preserve"> </v>
      </c>
      <c r="J952" s="185" t="str">
        <f>IFERROR(VLOOKUP(I952,'Tabla 12'!$D$4:$E$6,2,FALSE)," ")</f>
        <v xml:space="preserve"> </v>
      </c>
      <c r="K952" s="3"/>
      <c r="N952" s="3"/>
      <c r="O952" s="3"/>
      <c r="P952" s="3"/>
      <c r="Q952" s="2"/>
      <c r="R952" s="3"/>
      <c r="S952" s="3"/>
      <c r="T952" s="3"/>
      <c r="U952" s="3"/>
      <c r="V952" s="3"/>
      <c r="W952" s="3"/>
      <c r="X952" s="3"/>
      <c r="Y952" s="3"/>
      <c r="Z952" s="3"/>
      <c r="AA952" s="3"/>
    </row>
    <row r="953" spans="1:27" ht="39.9" customHeight="1" thickBot="1" x14ac:dyDescent="0.4">
      <c r="A953" s="181" t="str">
        <f>'Matriz Nº1 Identificación'!A953</f>
        <v xml:space="preserve">Objetivo Estratégico: </v>
      </c>
      <c r="B953" s="477">
        <f>+'Matriz Nº1 Identificación'!B953:H953</f>
        <v>0</v>
      </c>
      <c r="C953" s="478"/>
      <c r="D953" s="478"/>
      <c r="E953" s="478"/>
      <c r="F953" s="478"/>
      <c r="G953" s="478"/>
      <c r="H953" s="478"/>
      <c r="I953" s="478"/>
      <c r="J953" s="478"/>
    </row>
    <row r="954" spans="1:27" ht="39.9" customHeight="1" x14ac:dyDescent="0.35">
      <c r="A954" s="182" t="str">
        <f>'Matriz Nº1 Identificación'!A954</f>
        <v>Objetivo táctico</v>
      </c>
      <c r="B954" s="297" t="str">
        <f>+'Matriz Nº1 Identificación'!B954:H954</f>
        <v xml:space="preserve">106. </v>
      </c>
      <c r="C954" s="298"/>
      <c r="D954" s="298"/>
      <c r="E954" s="298"/>
      <c r="F954" s="299"/>
      <c r="G954" s="299"/>
      <c r="H954" s="299"/>
      <c r="I954" s="299"/>
      <c r="J954" s="300"/>
      <c r="L954" s="3"/>
      <c r="M954" s="3"/>
    </row>
    <row r="955" spans="1:27" ht="36.75" customHeight="1" x14ac:dyDescent="0.35">
      <c r="A955" s="120" t="str">
        <f>'Matriz Nº2 Análisis'!A955</f>
        <v>106. 1</v>
      </c>
      <c r="B955" s="132" t="str">
        <f>IF(A955&lt;1,'Matriz Nº1 Identificación'!F955,'Matriz Nº2 Análisis'!B955)</f>
        <v/>
      </c>
      <c r="C955" s="132" t="str">
        <f>IFERROR(IF(A955&lt;1,'Matriz Nº1 Identificación'!B955,'Matriz Nº2 Análisis'!E955)," ")</f>
        <v/>
      </c>
      <c r="D955" s="132" t="str">
        <f>IF(A955&lt;1,'Matriz Nº1 Identificación'!B955,'Matriz Nº2 Análisis'!I955)</f>
        <v/>
      </c>
      <c r="E955" s="149"/>
      <c r="F955" s="150"/>
      <c r="G955" s="150"/>
      <c r="H955" s="150"/>
      <c r="I955" s="184" t="str">
        <f>IFERROR(VLOOKUP(D955,'Tabla 12'!$B$4:$E$6,3,FALSE)," ")</f>
        <v xml:space="preserve"> </v>
      </c>
      <c r="J955" s="185" t="str">
        <f>IFERROR(VLOOKUP(I955,'Tabla 12'!$D$4:$E$6,2,FALSE)," ")</f>
        <v xml:space="preserve"> </v>
      </c>
      <c r="K955" s="3"/>
      <c r="L955" s="3"/>
      <c r="M955" s="3"/>
      <c r="N955" s="3"/>
      <c r="O955" s="3"/>
      <c r="P955" s="3"/>
      <c r="Q955" s="2"/>
      <c r="R955" s="3"/>
      <c r="S955" s="3"/>
      <c r="T955" s="3"/>
      <c r="U955" s="3"/>
      <c r="V955" s="3"/>
      <c r="W955" s="3"/>
      <c r="X955" s="3"/>
      <c r="Y955" s="3"/>
      <c r="Z955" s="3"/>
      <c r="AA955" s="3"/>
    </row>
    <row r="956" spans="1:27" ht="36.75" customHeight="1" x14ac:dyDescent="0.35">
      <c r="A956" s="120" t="str">
        <f>'Matriz Nº2 Análisis'!A956</f>
        <v>106. 2</v>
      </c>
      <c r="B956" s="132" t="str">
        <f>IF(A956&lt;1,'Matriz Nº1 Identificación'!F956,'Matriz Nº2 Análisis'!B956)</f>
        <v/>
      </c>
      <c r="C956" s="132" t="str">
        <f>IFERROR(IF(A956&lt;1,'Matriz Nº1 Identificación'!B956,'Matriz Nº2 Análisis'!E956)," ")</f>
        <v/>
      </c>
      <c r="D956" s="132" t="str">
        <f>IF(A956&lt;1,'Matriz Nº1 Identificación'!B956,'Matriz Nº2 Análisis'!I956)</f>
        <v/>
      </c>
      <c r="E956" s="149"/>
      <c r="F956" s="150"/>
      <c r="G956" s="150"/>
      <c r="H956" s="150"/>
      <c r="I956" s="184" t="str">
        <f>IFERROR(VLOOKUP(D956,'Tabla 12'!$B$4:$E$6,3,FALSE)," ")</f>
        <v xml:space="preserve"> </v>
      </c>
      <c r="J956" s="185" t="str">
        <f>IFERROR(VLOOKUP(I956,'Tabla 12'!$D$4:$E$6,2,FALSE)," ")</f>
        <v xml:space="preserve"> </v>
      </c>
      <c r="K956" s="3"/>
      <c r="L956" s="3"/>
      <c r="M956" s="3"/>
      <c r="N956" s="3"/>
      <c r="O956" s="3"/>
      <c r="P956" s="3"/>
      <c r="Q956" s="2"/>
      <c r="R956" s="3"/>
      <c r="S956" s="3"/>
      <c r="T956" s="3"/>
      <c r="U956" s="3"/>
      <c r="V956" s="3"/>
      <c r="W956" s="3"/>
      <c r="X956" s="3"/>
      <c r="Y956" s="3"/>
      <c r="Z956" s="3"/>
      <c r="AA956" s="3"/>
    </row>
    <row r="957" spans="1:27" ht="36.75" customHeight="1" x14ac:dyDescent="0.35">
      <c r="A957" s="120" t="str">
        <f>'Matriz Nº2 Análisis'!A957</f>
        <v>106. 3</v>
      </c>
      <c r="B957" s="132" t="str">
        <f>IF(A957&lt;1,'Matriz Nº1 Identificación'!F957,'Matriz Nº2 Análisis'!B957)</f>
        <v/>
      </c>
      <c r="C957" s="132" t="str">
        <f>IFERROR(IF(A957&lt;1,'Matriz Nº1 Identificación'!B957,'Matriz Nº2 Análisis'!E957)," ")</f>
        <v/>
      </c>
      <c r="D957" s="132" t="str">
        <f>IF(A957&lt;1,'Matriz Nº1 Identificación'!B957,'Matriz Nº2 Análisis'!I957)</f>
        <v/>
      </c>
      <c r="E957" s="149"/>
      <c r="F957" s="150"/>
      <c r="G957" s="150"/>
      <c r="H957" s="150"/>
      <c r="I957" s="184" t="str">
        <f>IFERROR(VLOOKUP(D957,'Tabla 12'!$B$4:$E$6,3,FALSE)," ")</f>
        <v xml:space="preserve"> </v>
      </c>
      <c r="J957" s="185" t="str">
        <f>IFERROR(VLOOKUP(I957,'Tabla 12'!$D$4:$E$6,2,FALSE)," ")</f>
        <v xml:space="preserve"> </v>
      </c>
      <c r="K957" s="3"/>
      <c r="L957" s="3"/>
      <c r="M957" s="3"/>
      <c r="N957" s="3"/>
      <c r="O957" s="3"/>
      <c r="P957" s="3"/>
      <c r="Q957" s="2"/>
      <c r="R957" s="3"/>
      <c r="S957" s="3"/>
      <c r="T957" s="3"/>
      <c r="U957" s="3"/>
      <c r="V957" s="3"/>
      <c r="W957" s="3"/>
      <c r="X957" s="3"/>
      <c r="Y957" s="3"/>
      <c r="Z957" s="3"/>
      <c r="AA957" s="3"/>
    </row>
    <row r="958" spans="1:27" ht="36.75" customHeight="1" x14ac:dyDescent="0.35">
      <c r="A958" s="120" t="str">
        <f>'Matriz Nº2 Análisis'!A958</f>
        <v>106. 4</v>
      </c>
      <c r="B958" s="132" t="str">
        <f>IF(A958&lt;1,'Matriz Nº1 Identificación'!F958,'Matriz Nº2 Análisis'!B958)</f>
        <v/>
      </c>
      <c r="C958" s="132" t="str">
        <f>IFERROR(IF(A958&lt;1,'Matriz Nº1 Identificación'!B958,'Matriz Nº2 Análisis'!E958)," ")</f>
        <v/>
      </c>
      <c r="D958" s="132" t="str">
        <f>IF(A958&lt;1,'Matriz Nº1 Identificación'!B958,'Matriz Nº2 Análisis'!I958)</f>
        <v/>
      </c>
      <c r="E958" s="149"/>
      <c r="F958" s="150"/>
      <c r="G958" s="150"/>
      <c r="H958" s="150"/>
      <c r="I958" s="184" t="str">
        <f>IFERROR(VLOOKUP(D958,'Tabla 12'!$B$4:$E$6,3,FALSE)," ")</f>
        <v xml:space="preserve"> </v>
      </c>
      <c r="J958" s="185" t="str">
        <f>IFERROR(VLOOKUP(I958,'Tabla 12'!$D$4:$E$6,2,FALSE)," ")</f>
        <v xml:space="preserve"> </v>
      </c>
      <c r="K958" s="3"/>
      <c r="L958" s="3"/>
      <c r="M958" s="3"/>
      <c r="N958" s="3"/>
      <c r="O958" s="3"/>
      <c r="P958" s="3"/>
      <c r="Q958" s="2"/>
      <c r="R958" s="3"/>
      <c r="S958" s="3"/>
      <c r="T958" s="3"/>
      <c r="U958" s="3"/>
      <c r="V958" s="3"/>
      <c r="W958" s="3"/>
      <c r="X958" s="3"/>
      <c r="Y958" s="3"/>
      <c r="Z958" s="3"/>
      <c r="AA958" s="3"/>
    </row>
    <row r="959" spans="1:27" ht="36.75" customHeight="1" x14ac:dyDescent="0.35">
      <c r="A959" s="120" t="str">
        <f>'Matriz Nº2 Análisis'!A959</f>
        <v>106. 5</v>
      </c>
      <c r="B959" s="132" t="str">
        <f>IF(A959&lt;1,'Matriz Nº1 Identificación'!F959,'Matriz Nº2 Análisis'!B959)</f>
        <v/>
      </c>
      <c r="C959" s="132" t="str">
        <f>IFERROR(IF(A959&lt;1,'Matriz Nº1 Identificación'!B959,'Matriz Nº2 Análisis'!E959)," ")</f>
        <v/>
      </c>
      <c r="D959" s="132" t="str">
        <f>IF(A959&lt;1,'Matriz Nº1 Identificación'!B959,'Matriz Nº2 Análisis'!I959)</f>
        <v/>
      </c>
      <c r="E959" s="149"/>
      <c r="F959" s="150"/>
      <c r="G959" s="150"/>
      <c r="H959" s="150"/>
      <c r="I959" s="184" t="str">
        <f>IFERROR(VLOOKUP(D959,'Tabla 12'!$B$4:$E$6,3,FALSE)," ")</f>
        <v xml:space="preserve"> </v>
      </c>
      <c r="J959" s="185" t="str">
        <f>IFERROR(VLOOKUP(I959,'Tabla 12'!$D$4:$E$6,2,FALSE)," ")</f>
        <v xml:space="preserve"> </v>
      </c>
      <c r="K959" s="3"/>
      <c r="L959" s="3"/>
      <c r="M959" s="3"/>
      <c r="N959" s="3"/>
      <c r="O959" s="3"/>
      <c r="P959" s="3"/>
      <c r="Q959" s="2"/>
      <c r="R959" s="3"/>
      <c r="S959" s="3"/>
      <c r="T959" s="3"/>
      <c r="U959" s="3"/>
      <c r="V959" s="3"/>
      <c r="W959" s="3"/>
      <c r="X959" s="3"/>
      <c r="Y959" s="3"/>
      <c r="Z959" s="3"/>
      <c r="AA959" s="3"/>
    </row>
    <row r="960" spans="1:27" ht="36.75" customHeight="1" x14ac:dyDescent="0.35">
      <c r="A960" s="120" t="str">
        <f>'Matriz Nº2 Análisis'!A960</f>
        <v>106. 6</v>
      </c>
      <c r="B960" s="132" t="str">
        <f>IF(A960&lt;1,'Matriz Nº1 Identificación'!F960,'Matriz Nº2 Análisis'!B960)</f>
        <v/>
      </c>
      <c r="C960" s="132" t="str">
        <f>IFERROR(IF(A960&lt;1,'Matriz Nº1 Identificación'!B960,'Matriz Nº2 Análisis'!E960)," ")</f>
        <v/>
      </c>
      <c r="D960" s="132" t="str">
        <f>IF(A960&lt;1,'Matriz Nº1 Identificación'!B960,'Matriz Nº2 Análisis'!I960)</f>
        <v/>
      </c>
      <c r="E960" s="149"/>
      <c r="F960" s="150"/>
      <c r="G960" s="150"/>
      <c r="H960" s="150"/>
      <c r="I960" s="184" t="str">
        <f>IFERROR(VLOOKUP(D960,'Tabla 12'!$B$4:$E$6,3,FALSE)," ")</f>
        <v xml:space="preserve"> </v>
      </c>
      <c r="J960" s="185" t="str">
        <f>IFERROR(VLOOKUP(I960,'Tabla 12'!$D$4:$E$6,2,FALSE)," ")</f>
        <v xml:space="preserve"> </v>
      </c>
      <c r="K960" s="3"/>
      <c r="L960" s="3"/>
      <c r="M960" s="3"/>
      <c r="N960" s="3"/>
      <c r="O960" s="3"/>
      <c r="P960" s="3"/>
      <c r="Q960" s="2"/>
      <c r="R960" s="3"/>
      <c r="S960" s="3"/>
      <c r="T960" s="3"/>
      <c r="U960" s="3"/>
      <c r="V960" s="3"/>
      <c r="W960" s="3"/>
      <c r="X960" s="3"/>
      <c r="Y960" s="3"/>
      <c r="Z960" s="3"/>
      <c r="AA960" s="3"/>
    </row>
    <row r="961" spans="1:27" ht="36.75" customHeight="1" thickBot="1" x14ac:dyDescent="0.4">
      <c r="A961" s="120" t="str">
        <f>'Matriz Nº2 Análisis'!A961</f>
        <v>106. 7</v>
      </c>
      <c r="B961" s="132" t="str">
        <f>IF(A961&lt;1,'Matriz Nº1 Identificación'!F961,'Matriz Nº2 Análisis'!B961)</f>
        <v/>
      </c>
      <c r="C961" s="132" t="str">
        <f>IFERROR(IF(A961&lt;1,'Matriz Nº1 Identificación'!B961,'Matriz Nº2 Análisis'!E961)," ")</f>
        <v/>
      </c>
      <c r="D961" s="132" t="str">
        <f>IF(A961&lt;1,'Matriz Nº1 Identificación'!B961,'Matriz Nº2 Análisis'!I961)</f>
        <v/>
      </c>
      <c r="E961" s="149"/>
      <c r="F961" s="150"/>
      <c r="G961" s="150"/>
      <c r="H961" s="150"/>
      <c r="I961" s="184" t="str">
        <f>IFERROR(VLOOKUP(D961,'Tabla 12'!$B$4:$E$6,3,FALSE)," ")</f>
        <v xml:space="preserve"> </v>
      </c>
      <c r="J961" s="185" t="str">
        <f>IFERROR(VLOOKUP(I961,'Tabla 12'!$D$4:$E$6,2,FALSE)," ")</f>
        <v xml:space="preserve"> </v>
      </c>
      <c r="K961" s="3"/>
      <c r="N961" s="3"/>
      <c r="O961" s="3"/>
      <c r="P961" s="3"/>
      <c r="Q961" s="2"/>
      <c r="R961" s="3"/>
      <c r="S961" s="3"/>
      <c r="T961" s="3"/>
      <c r="U961" s="3"/>
      <c r="V961" s="3"/>
      <c r="W961" s="3"/>
      <c r="X961" s="3"/>
      <c r="Y961" s="3"/>
      <c r="Z961" s="3"/>
      <c r="AA961" s="3"/>
    </row>
    <row r="962" spans="1:27" ht="39.9" customHeight="1" thickBot="1" x14ac:dyDescent="0.4">
      <c r="A962" s="181" t="str">
        <f>'Matriz Nº1 Identificación'!A962</f>
        <v xml:space="preserve">Objetivo Estratégico: </v>
      </c>
      <c r="B962" s="477">
        <f>+'Matriz Nº1 Identificación'!B962:H962</f>
        <v>0</v>
      </c>
      <c r="C962" s="478"/>
      <c r="D962" s="478"/>
      <c r="E962" s="478"/>
      <c r="F962" s="478"/>
      <c r="G962" s="478"/>
      <c r="H962" s="478"/>
      <c r="I962" s="478"/>
      <c r="J962" s="478"/>
    </row>
    <row r="963" spans="1:27" ht="39.9" customHeight="1" x14ac:dyDescent="0.35">
      <c r="A963" s="182" t="str">
        <f>'Matriz Nº1 Identificación'!A963</f>
        <v>Objetivo táctico</v>
      </c>
      <c r="B963" s="297" t="str">
        <f>+'Matriz Nº1 Identificación'!B963:H963</f>
        <v xml:space="preserve">107. </v>
      </c>
      <c r="C963" s="298"/>
      <c r="D963" s="298"/>
      <c r="E963" s="298"/>
      <c r="F963" s="299"/>
      <c r="G963" s="299"/>
      <c r="H963" s="299"/>
      <c r="I963" s="299"/>
      <c r="J963" s="300"/>
      <c r="L963" s="3"/>
      <c r="M963" s="3"/>
    </row>
    <row r="964" spans="1:27" ht="36.75" customHeight="1" x14ac:dyDescent="0.35">
      <c r="A964" s="120" t="str">
        <f>'Matriz Nº2 Análisis'!A964</f>
        <v>107. 1</v>
      </c>
      <c r="B964" s="132" t="str">
        <f>IF(A964&lt;1,'Matriz Nº1 Identificación'!F964,'Matriz Nº2 Análisis'!B964)</f>
        <v/>
      </c>
      <c r="C964" s="132" t="str">
        <f>IFERROR(IF(A964&lt;1,'Matriz Nº1 Identificación'!B964,'Matriz Nº2 Análisis'!E964)," ")</f>
        <v/>
      </c>
      <c r="D964" s="132" t="str">
        <f>IF(A964&lt;1,'Matriz Nº1 Identificación'!B964,'Matriz Nº2 Análisis'!I964)</f>
        <v/>
      </c>
      <c r="E964" s="149"/>
      <c r="F964" s="150"/>
      <c r="G964" s="150"/>
      <c r="H964" s="150"/>
      <c r="I964" s="184" t="str">
        <f>IFERROR(VLOOKUP(D964,'Tabla 12'!$B$4:$E$6,3,FALSE)," ")</f>
        <v xml:space="preserve"> </v>
      </c>
      <c r="J964" s="185" t="str">
        <f>IFERROR(VLOOKUP(I964,'Tabla 12'!$D$4:$E$6,2,FALSE)," ")</f>
        <v xml:space="preserve"> </v>
      </c>
      <c r="K964" s="3"/>
      <c r="L964" s="3"/>
      <c r="M964" s="3"/>
      <c r="N964" s="3"/>
      <c r="O964" s="3"/>
      <c r="P964" s="3"/>
      <c r="Q964" s="2"/>
      <c r="R964" s="3"/>
      <c r="S964" s="3"/>
      <c r="T964" s="3"/>
      <c r="U964" s="3"/>
      <c r="V964" s="3"/>
      <c r="W964" s="3"/>
      <c r="X964" s="3"/>
      <c r="Y964" s="3"/>
      <c r="Z964" s="3"/>
      <c r="AA964" s="3"/>
    </row>
    <row r="965" spans="1:27" ht="36.75" customHeight="1" x14ac:dyDescent="0.35">
      <c r="A965" s="120" t="str">
        <f>'Matriz Nº2 Análisis'!A965</f>
        <v>107. 2</v>
      </c>
      <c r="B965" s="132" t="str">
        <f>IF(A965&lt;1,'Matriz Nº1 Identificación'!F965,'Matriz Nº2 Análisis'!B965)</f>
        <v/>
      </c>
      <c r="C965" s="132" t="str">
        <f>IFERROR(IF(A965&lt;1,'Matriz Nº1 Identificación'!B965,'Matriz Nº2 Análisis'!E965)," ")</f>
        <v/>
      </c>
      <c r="D965" s="132" t="str">
        <f>IF(A965&lt;1,'Matriz Nº1 Identificación'!B965,'Matriz Nº2 Análisis'!I965)</f>
        <v/>
      </c>
      <c r="E965" s="149"/>
      <c r="F965" s="150"/>
      <c r="G965" s="150"/>
      <c r="H965" s="150"/>
      <c r="I965" s="184" t="str">
        <f>IFERROR(VLOOKUP(D965,'Tabla 12'!$B$4:$E$6,3,FALSE)," ")</f>
        <v xml:space="preserve"> </v>
      </c>
      <c r="J965" s="185" t="str">
        <f>IFERROR(VLOOKUP(I965,'Tabla 12'!$D$4:$E$6,2,FALSE)," ")</f>
        <v xml:space="preserve"> </v>
      </c>
      <c r="K965" s="3"/>
      <c r="L965" s="3"/>
      <c r="M965" s="3"/>
      <c r="N965" s="3"/>
      <c r="O965" s="3"/>
      <c r="P965" s="3"/>
      <c r="Q965" s="2"/>
      <c r="R965" s="3"/>
      <c r="S965" s="3"/>
      <c r="T965" s="3"/>
      <c r="U965" s="3"/>
      <c r="V965" s="3"/>
      <c r="W965" s="3"/>
      <c r="X965" s="3"/>
      <c r="Y965" s="3"/>
      <c r="Z965" s="3"/>
      <c r="AA965" s="3"/>
    </row>
    <row r="966" spans="1:27" ht="36.75" customHeight="1" x14ac:dyDescent="0.35">
      <c r="A966" s="120" t="str">
        <f>'Matriz Nº2 Análisis'!A966</f>
        <v>107. 3</v>
      </c>
      <c r="B966" s="132" t="str">
        <f>IF(A966&lt;1,'Matriz Nº1 Identificación'!F966,'Matriz Nº2 Análisis'!B966)</f>
        <v/>
      </c>
      <c r="C966" s="132" t="str">
        <f>IFERROR(IF(A966&lt;1,'Matriz Nº1 Identificación'!B966,'Matriz Nº2 Análisis'!E966)," ")</f>
        <v/>
      </c>
      <c r="D966" s="132" t="str">
        <f>IF(A966&lt;1,'Matriz Nº1 Identificación'!B966,'Matriz Nº2 Análisis'!I966)</f>
        <v/>
      </c>
      <c r="E966" s="149"/>
      <c r="F966" s="150"/>
      <c r="G966" s="150"/>
      <c r="H966" s="150"/>
      <c r="I966" s="184" t="str">
        <f>IFERROR(VLOOKUP(D966,'Tabla 12'!$B$4:$E$6,3,FALSE)," ")</f>
        <v xml:space="preserve"> </v>
      </c>
      <c r="J966" s="185" t="str">
        <f>IFERROR(VLOOKUP(I966,'Tabla 12'!$D$4:$E$6,2,FALSE)," ")</f>
        <v xml:space="preserve"> </v>
      </c>
      <c r="K966" s="3"/>
      <c r="L966" s="3"/>
      <c r="M966" s="3"/>
      <c r="N966" s="3"/>
      <c r="O966" s="3"/>
      <c r="P966" s="3"/>
      <c r="Q966" s="2"/>
      <c r="R966" s="3"/>
      <c r="S966" s="3"/>
      <c r="T966" s="3"/>
      <c r="U966" s="3"/>
      <c r="V966" s="3"/>
      <c r="W966" s="3"/>
      <c r="X966" s="3"/>
      <c r="Y966" s="3"/>
      <c r="Z966" s="3"/>
      <c r="AA966" s="3"/>
    </row>
    <row r="967" spans="1:27" ht="36.75" customHeight="1" x14ac:dyDescent="0.35">
      <c r="A967" s="120" t="str">
        <f>'Matriz Nº2 Análisis'!A967</f>
        <v>107. 4</v>
      </c>
      <c r="B967" s="132" t="str">
        <f>IF(A967&lt;1,'Matriz Nº1 Identificación'!F967,'Matriz Nº2 Análisis'!B967)</f>
        <v/>
      </c>
      <c r="C967" s="132" t="str">
        <f>IFERROR(IF(A967&lt;1,'Matriz Nº1 Identificación'!B967,'Matriz Nº2 Análisis'!E967)," ")</f>
        <v/>
      </c>
      <c r="D967" s="132" t="str">
        <f>IF(A967&lt;1,'Matriz Nº1 Identificación'!B967,'Matriz Nº2 Análisis'!I967)</f>
        <v/>
      </c>
      <c r="E967" s="149"/>
      <c r="F967" s="150"/>
      <c r="G967" s="150"/>
      <c r="H967" s="150"/>
      <c r="I967" s="184" t="str">
        <f>IFERROR(VLOOKUP(D967,'Tabla 12'!$B$4:$E$6,3,FALSE)," ")</f>
        <v xml:space="preserve"> </v>
      </c>
      <c r="J967" s="185" t="str">
        <f>IFERROR(VLOOKUP(I967,'Tabla 12'!$D$4:$E$6,2,FALSE)," ")</f>
        <v xml:space="preserve"> </v>
      </c>
      <c r="K967" s="3"/>
      <c r="L967" s="3"/>
      <c r="M967" s="3"/>
      <c r="N967" s="3"/>
      <c r="O967" s="3"/>
      <c r="P967" s="3"/>
      <c r="Q967" s="2"/>
      <c r="R967" s="3"/>
      <c r="S967" s="3"/>
      <c r="T967" s="3"/>
      <c r="U967" s="3"/>
      <c r="V967" s="3"/>
      <c r="W967" s="3"/>
      <c r="X967" s="3"/>
      <c r="Y967" s="3"/>
      <c r="Z967" s="3"/>
      <c r="AA967" s="3"/>
    </row>
    <row r="968" spans="1:27" ht="36.75" customHeight="1" x14ac:dyDescent="0.35">
      <c r="A968" s="120" t="str">
        <f>'Matriz Nº2 Análisis'!A968</f>
        <v>107. 5</v>
      </c>
      <c r="B968" s="132" t="str">
        <f>IF(A968&lt;1,'Matriz Nº1 Identificación'!F968,'Matriz Nº2 Análisis'!B968)</f>
        <v/>
      </c>
      <c r="C968" s="132" t="str">
        <f>IFERROR(IF(A968&lt;1,'Matriz Nº1 Identificación'!B968,'Matriz Nº2 Análisis'!E968)," ")</f>
        <v/>
      </c>
      <c r="D968" s="132" t="str">
        <f>IF(A968&lt;1,'Matriz Nº1 Identificación'!B968,'Matriz Nº2 Análisis'!I968)</f>
        <v/>
      </c>
      <c r="E968" s="149"/>
      <c r="F968" s="150"/>
      <c r="G968" s="150"/>
      <c r="H968" s="150"/>
      <c r="I968" s="184" t="str">
        <f>IFERROR(VLOOKUP(D968,'Tabla 12'!$B$4:$E$6,3,FALSE)," ")</f>
        <v xml:space="preserve"> </v>
      </c>
      <c r="J968" s="185" t="str">
        <f>IFERROR(VLOOKUP(I968,'Tabla 12'!$D$4:$E$6,2,FALSE)," ")</f>
        <v xml:space="preserve"> </v>
      </c>
      <c r="K968" s="3"/>
      <c r="L968" s="3"/>
      <c r="M968" s="3"/>
      <c r="N968" s="3"/>
      <c r="O968" s="3"/>
      <c r="P968" s="3"/>
      <c r="Q968" s="2"/>
      <c r="R968" s="3"/>
      <c r="S968" s="3"/>
      <c r="T968" s="3"/>
      <c r="U968" s="3"/>
      <c r="V968" s="3"/>
      <c r="W968" s="3"/>
      <c r="X968" s="3"/>
      <c r="Y968" s="3"/>
      <c r="Z968" s="3"/>
      <c r="AA968" s="3"/>
    </row>
    <row r="969" spans="1:27" ht="36.75" customHeight="1" x14ac:dyDescent="0.35">
      <c r="A969" s="120" t="str">
        <f>'Matriz Nº2 Análisis'!A969</f>
        <v>107. 6</v>
      </c>
      <c r="B969" s="132" t="str">
        <f>IF(A969&lt;1,'Matriz Nº1 Identificación'!F969,'Matriz Nº2 Análisis'!B969)</f>
        <v/>
      </c>
      <c r="C969" s="132" t="str">
        <f>IFERROR(IF(A969&lt;1,'Matriz Nº1 Identificación'!B969,'Matriz Nº2 Análisis'!E969)," ")</f>
        <v/>
      </c>
      <c r="D969" s="132" t="str">
        <f>IF(A969&lt;1,'Matriz Nº1 Identificación'!B969,'Matriz Nº2 Análisis'!I969)</f>
        <v/>
      </c>
      <c r="E969" s="149"/>
      <c r="F969" s="150"/>
      <c r="G969" s="150"/>
      <c r="H969" s="150"/>
      <c r="I969" s="184" t="str">
        <f>IFERROR(VLOOKUP(D969,'Tabla 12'!$B$4:$E$6,3,FALSE)," ")</f>
        <v xml:space="preserve"> </v>
      </c>
      <c r="J969" s="185" t="str">
        <f>IFERROR(VLOOKUP(I969,'Tabla 12'!$D$4:$E$6,2,FALSE)," ")</f>
        <v xml:space="preserve"> </v>
      </c>
      <c r="K969" s="3"/>
      <c r="L969" s="3"/>
      <c r="M969" s="3"/>
      <c r="N969" s="3"/>
      <c r="O969" s="3"/>
      <c r="P969" s="3"/>
      <c r="Q969" s="2"/>
      <c r="R969" s="3"/>
      <c r="S969" s="3"/>
      <c r="T969" s="3"/>
      <c r="U969" s="3"/>
      <c r="V969" s="3"/>
      <c r="W969" s="3"/>
      <c r="X969" s="3"/>
      <c r="Y969" s="3"/>
      <c r="Z969" s="3"/>
      <c r="AA969" s="3"/>
    </row>
    <row r="970" spans="1:27" ht="36.75" customHeight="1" thickBot="1" x14ac:dyDescent="0.4">
      <c r="A970" s="120" t="str">
        <f>'Matriz Nº2 Análisis'!A970</f>
        <v>107. 7</v>
      </c>
      <c r="B970" s="132" t="str">
        <f>IF(A970&lt;1,'Matriz Nº1 Identificación'!F970,'Matriz Nº2 Análisis'!B970)</f>
        <v/>
      </c>
      <c r="C970" s="132" t="str">
        <f>IFERROR(IF(A970&lt;1,'Matriz Nº1 Identificación'!B970,'Matriz Nº2 Análisis'!E970)," ")</f>
        <v/>
      </c>
      <c r="D970" s="132" t="str">
        <f>IF(A970&lt;1,'Matriz Nº1 Identificación'!B970,'Matriz Nº2 Análisis'!I970)</f>
        <v/>
      </c>
      <c r="E970" s="149"/>
      <c r="F970" s="150"/>
      <c r="G970" s="150"/>
      <c r="H970" s="150"/>
      <c r="I970" s="184" t="str">
        <f>IFERROR(VLOOKUP(D970,'Tabla 12'!$B$4:$E$6,3,FALSE)," ")</f>
        <v xml:space="preserve"> </v>
      </c>
      <c r="J970" s="185" t="str">
        <f>IFERROR(VLOOKUP(I970,'Tabla 12'!$D$4:$E$6,2,FALSE)," ")</f>
        <v xml:space="preserve"> </v>
      </c>
      <c r="K970" s="3"/>
      <c r="N970" s="3"/>
      <c r="O970" s="3"/>
      <c r="P970" s="3"/>
      <c r="Q970" s="2"/>
      <c r="R970" s="3"/>
      <c r="S970" s="3"/>
      <c r="T970" s="3"/>
      <c r="U970" s="3"/>
      <c r="V970" s="3"/>
      <c r="W970" s="3"/>
      <c r="X970" s="3"/>
      <c r="Y970" s="3"/>
      <c r="Z970" s="3"/>
      <c r="AA970" s="3"/>
    </row>
    <row r="971" spans="1:27" ht="39.9" customHeight="1" thickBot="1" x14ac:dyDescent="0.4">
      <c r="A971" s="181" t="str">
        <f>'Matriz Nº1 Identificación'!A971</f>
        <v xml:space="preserve">Objetivo Estratégico: </v>
      </c>
      <c r="B971" s="477">
        <f>+'Matriz Nº1 Identificación'!B971:H971</f>
        <v>0</v>
      </c>
      <c r="C971" s="478"/>
      <c r="D971" s="478"/>
      <c r="E971" s="478"/>
      <c r="F971" s="478"/>
      <c r="G971" s="478"/>
      <c r="H971" s="478"/>
      <c r="I971" s="478"/>
      <c r="J971" s="478"/>
    </row>
    <row r="972" spans="1:27" ht="39.9" customHeight="1" x14ac:dyDescent="0.35">
      <c r="A972" s="182" t="str">
        <f>'Matriz Nº1 Identificación'!A972</f>
        <v>Objetivo táctico</v>
      </c>
      <c r="B972" s="297" t="str">
        <f>+'Matriz Nº1 Identificación'!B972:H972</f>
        <v xml:space="preserve">108. </v>
      </c>
      <c r="C972" s="298"/>
      <c r="D972" s="298"/>
      <c r="E972" s="298"/>
      <c r="F972" s="299"/>
      <c r="G972" s="299"/>
      <c r="H972" s="299"/>
      <c r="I972" s="299"/>
      <c r="J972" s="300"/>
      <c r="L972" s="3"/>
      <c r="M972" s="3"/>
    </row>
    <row r="973" spans="1:27" ht="36.75" customHeight="1" x14ac:dyDescent="0.35">
      <c r="A973" s="120" t="str">
        <f>'Matriz Nº2 Análisis'!A973</f>
        <v>108. 1</v>
      </c>
      <c r="B973" s="132" t="str">
        <f>IF(A973&lt;1,'Matriz Nº1 Identificación'!F973,'Matriz Nº2 Análisis'!B973)</f>
        <v/>
      </c>
      <c r="C973" s="132" t="str">
        <f>IFERROR(IF(A973&lt;1,'Matriz Nº1 Identificación'!B973,'Matriz Nº2 Análisis'!E973)," ")</f>
        <v/>
      </c>
      <c r="D973" s="132" t="str">
        <f>IF(A973&lt;1,'Matriz Nº1 Identificación'!B973,'Matriz Nº2 Análisis'!I973)</f>
        <v/>
      </c>
      <c r="E973" s="149"/>
      <c r="F973" s="150"/>
      <c r="G973" s="150"/>
      <c r="H973" s="150"/>
      <c r="I973" s="184" t="str">
        <f>IFERROR(VLOOKUP(D973,'Tabla 12'!$B$4:$E$6,3,FALSE)," ")</f>
        <v xml:space="preserve"> </v>
      </c>
      <c r="J973" s="185" t="str">
        <f>IFERROR(VLOOKUP(I973,'Tabla 12'!$D$4:$E$6,2,FALSE)," ")</f>
        <v xml:space="preserve"> </v>
      </c>
      <c r="K973" s="3"/>
      <c r="L973" s="3"/>
      <c r="M973" s="3"/>
      <c r="N973" s="3"/>
      <c r="O973" s="3"/>
      <c r="P973" s="3"/>
      <c r="Q973" s="2"/>
      <c r="R973" s="3"/>
      <c r="S973" s="3"/>
      <c r="T973" s="3"/>
      <c r="U973" s="3"/>
      <c r="V973" s="3"/>
      <c r="W973" s="3"/>
      <c r="X973" s="3"/>
      <c r="Y973" s="3"/>
      <c r="Z973" s="3"/>
      <c r="AA973" s="3"/>
    </row>
    <row r="974" spans="1:27" ht="36.75" customHeight="1" x14ac:dyDescent="0.35">
      <c r="A974" s="120" t="str">
        <f>'Matriz Nº2 Análisis'!A974</f>
        <v>108. 2</v>
      </c>
      <c r="B974" s="132" t="str">
        <f>IF(A974&lt;1,'Matriz Nº1 Identificación'!F974,'Matriz Nº2 Análisis'!B974)</f>
        <v/>
      </c>
      <c r="C974" s="132" t="str">
        <f>IFERROR(IF(A974&lt;1,'Matriz Nº1 Identificación'!B974,'Matriz Nº2 Análisis'!E974)," ")</f>
        <v/>
      </c>
      <c r="D974" s="132" t="str">
        <f>IF(A974&lt;1,'Matriz Nº1 Identificación'!B974,'Matriz Nº2 Análisis'!I974)</f>
        <v/>
      </c>
      <c r="E974" s="149"/>
      <c r="F974" s="150"/>
      <c r="G974" s="150"/>
      <c r="H974" s="150"/>
      <c r="I974" s="184" t="str">
        <f>IFERROR(VLOOKUP(D974,'Tabla 12'!$B$4:$E$6,3,FALSE)," ")</f>
        <v xml:space="preserve"> </v>
      </c>
      <c r="J974" s="185" t="str">
        <f>IFERROR(VLOOKUP(I974,'Tabla 12'!$D$4:$E$6,2,FALSE)," ")</f>
        <v xml:space="preserve"> </v>
      </c>
      <c r="K974" s="3"/>
      <c r="L974" s="3"/>
      <c r="M974" s="3"/>
      <c r="N974" s="3"/>
      <c r="O974" s="3"/>
      <c r="P974" s="3"/>
      <c r="Q974" s="2"/>
      <c r="R974" s="3"/>
      <c r="S974" s="3"/>
      <c r="T974" s="3"/>
      <c r="U974" s="3"/>
      <c r="V974" s="3"/>
      <c r="W974" s="3"/>
      <c r="X974" s="3"/>
      <c r="Y974" s="3"/>
      <c r="Z974" s="3"/>
      <c r="AA974" s="3"/>
    </row>
    <row r="975" spans="1:27" ht="36.75" customHeight="1" x14ac:dyDescent="0.35">
      <c r="A975" s="120" t="str">
        <f>'Matriz Nº2 Análisis'!A975</f>
        <v>108. 3</v>
      </c>
      <c r="B975" s="132" t="str">
        <f>IF(A975&lt;1,'Matriz Nº1 Identificación'!F975,'Matriz Nº2 Análisis'!B975)</f>
        <v/>
      </c>
      <c r="C975" s="132" t="str">
        <f>IFERROR(IF(A975&lt;1,'Matriz Nº1 Identificación'!B975,'Matriz Nº2 Análisis'!E975)," ")</f>
        <v/>
      </c>
      <c r="D975" s="132" t="str">
        <f>IF(A975&lt;1,'Matriz Nº1 Identificación'!B975,'Matriz Nº2 Análisis'!I975)</f>
        <v/>
      </c>
      <c r="E975" s="149"/>
      <c r="F975" s="150"/>
      <c r="G975" s="150"/>
      <c r="H975" s="150"/>
      <c r="I975" s="184" t="str">
        <f>IFERROR(VLOOKUP(D975,'Tabla 12'!$B$4:$E$6,3,FALSE)," ")</f>
        <v xml:space="preserve"> </v>
      </c>
      <c r="J975" s="185" t="str">
        <f>IFERROR(VLOOKUP(I975,'Tabla 12'!$D$4:$E$6,2,FALSE)," ")</f>
        <v xml:space="preserve"> </v>
      </c>
      <c r="K975" s="3"/>
      <c r="L975" s="3"/>
      <c r="M975" s="3"/>
      <c r="N975" s="3"/>
      <c r="O975" s="3"/>
      <c r="P975" s="3"/>
      <c r="Q975" s="2"/>
      <c r="R975" s="3"/>
      <c r="S975" s="3"/>
      <c r="T975" s="3"/>
      <c r="U975" s="3"/>
      <c r="V975" s="3"/>
      <c r="W975" s="3"/>
      <c r="X975" s="3"/>
      <c r="Y975" s="3"/>
      <c r="Z975" s="3"/>
      <c r="AA975" s="3"/>
    </row>
    <row r="976" spans="1:27" ht="36.75" customHeight="1" x14ac:dyDescent="0.35">
      <c r="A976" s="120" t="str">
        <f>'Matriz Nº2 Análisis'!A976</f>
        <v>108. 4</v>
      </c>
      <c r="B976" s="132" t="str">
        <f>IF(A976&lt;1,'Matriz Nº1 Identificación'!F976,'Matriz Nº2 Análisis'!B976)</f>
        <v/>
      </c>
      <c r="C976" s="132" t="str">
        <f>IFERROR(IF(A976&lt;1,'Matriz Nº1 Identificación'!B976,'Matriz Nº2 Análisis'!E976)," ")</f>
        <v/>
      </c>
      <c r="D976" s="132" t="str">
        <f>IF(A976&lt;1,'Matriz Nº1 Identificación'!B976,'Matriz Nº2 Análisis'!I976)</f>
        <v/>
      </c>
      <c r="E976" s="149"/>
      <c r="F976" s="150"/>
      <c r="G976" s="150"/>
      <c r="H976" s="150"/>
      <c r="I976" s="184" t="str">
        <f>IFERROR(VLOOKUP(D976,'Tabla 12'!$B$4:$E$6,3,FALSE)," ")</f>
        <v xml:space="preserve"> </v>
      </c>
      <c r="J976" s="185" t="str">
        <f>IFERROR(VLOOKUP(I976,'Tabla 12'!$D$4:$E$6,2,FALSE)," ")</f>
        <v xml:space="preserve"> </v>
      </c>
      <c r="K976" s="3"/>
      <c r="L976" s="3"/>
      <c r="M976" s="3"/>
      <c r="N976" s="3"/>
      <c r="O976" s="3"/>
      <c r="P976" s="3"/>
      <c r="Q976" s="2"/>
      <c r="R976" s="3"/>
      <c r="S976" s="3"/>
      <c r="T976" s="3"/>
      <c r="U976" s="3"/>
      <c r="V976" s="3"/>
      <c r="W976" s="3"/>
      <c r="X976" s="3"/>
      <c r="Y976" s="3"/>
      <c r="Z976" s="3"/>
      <c r="AA976" s="3"/>
    </row>
    <row r="977" spans="1:27" ht="36.75" customHeight="1" x14ac:dyDescent="0.35">
      <c r="A977" s="120" t="str">
        <f>'Matriz Nº2 Análisis'!A977</f>
        <v>108. 5</v>
      </c>
      <c r="B977" s="132" t="str">
        <f>IF(A977&lt;1,'Matriz Nº1 Identificación'!F977,'Matriz Nº2 Análisis'!B977)</f>
        <v/>
      </c>
      <c r="C977" s="132" t="str">
        <f>IFERROR(IF(A977&lt;1,'Matriz Nº1 Identificación'!B977,'Matriz Nº2 Análisis'!E977)," ")</f>
        <v/>
      </c>
      <c r="D977" s="132" t="str">
        <f>IF(A977&lt;1,'Matriz Nº1 Identificación'!B977,'Matriz Nº2 Análisis'!I977)</f>
        <v/>
      </c>
      <c r="E977" s="149"/>
      <c r="F977" s="150"/>
      <c r="G977" s="150"/>
      <c r="H977" s="150"/>
      <c r="I977" s="184" t="str">
        <f>IFERROR(VLOOKUP(D977,'Tabla 12'!$B$4:$E$6,3,FALSE)," ")</f>
        <v xml:space="preserve"> </v>
      </c>
      <c r="J977" s="185" t="str">
        <f>IFERROR(VLOOKUP(I977,'Tabla 12'!$D$4:$E$6,2,FALSE)," ")</f>
        <v xml:space="preserve"> </v>
      </c>
      <c r="K977" s="3"/>
      <c r="L977" s="3"/>
      <c r="M977" s="3"/>
      <c r="N977" s="3"/>
      <c r="O977" s="3"/>
      <c r="P977" s="3"/>
      <c r="Q977" s="2"/>
      <c r="R977" s="3"/>
      <c r="S977" s="3"/>
      <c r="T977" s="3"/>
      <c r="U977" s="3"/>
      <c r="V977" s="3"/>
      <c r="W977" s="3"/>
      <c r="X977" s="3"/>
      <c r="Y977" s="3"/>
      <c r="Z977" s="3"/>
      <c r="AA977" s="3"/>
    </row>
    <row r="978" spans="1:27" ht="36.75" customHeight="1" x14ac:dyDescent="0.35">
      <c r="A978" s="120" t="str">
        <f>'Matriz Nº2 Análisis'!A978</f>
        <v>108. 6</v>
      </c>
      <c r="B978" s="132" t="str">
        <f>IF(A978&lt;1,'Matriz Nº1 Identificación'!F978,'Matriz Nº2 Análisis'!B978)</f>
        <v/>
      </c>
      <c r="C978" s="132" t="str">
        <f>IFERROR(IF(A978&lt;1,'Matriz Nº1 Identificación'!B978,'Matriz Nº2 Análisis'!E978)," ")</f>
        <v/>
      </c>
      <c r="D978" s="132" t="str">
        <f>IF(A978&lt;1,'Matriz Nº1 Identificación'!B978,'Matriz Nº2 Análisis'!I978)</f>
        <v/>
      </c>
      <c r="E978" s="149"/>
      <c r="F978" s="150"/>
      <c r="G978" s="150"/>
      <c r="H978" s="150"/>
      <c r="I978" s="184" t="str">
        <f>IFERROR(VLOOKUP(D978,'Tabla 12'!$B$4:$E$6,3,FALSE)," ")</f>
        <v xml:space="preserve"> </v>
      </c>
      <c r="J978" s="185" t="str">
        <f>IFERROR(VLOOKUP(I978,'Tabla 12'!$D$4:$E$6,2,FALSE)," ")</f>
        <v xml:space="preserve"> </v>
      </c>
      <c r="K978" s="3"/>
      <c r="L978" s="3"/>
      <c r="M978" s="3"/>
      <c r="N978" s="3"/>
      <c r="O978" s="3"/>
      <c r="P978" s="3"/>
      <c r="Q978" s="2"/>
      <c r="R978" s="3"/>
      <c r="S978" s="3"/>
      <c r="T978" s="3"/>
      <c r="U978" s="3"/>
      <c r="V978" s="3"/>
      <c r="W978" s="3"/>
      <c r="X978" s="3"/>
      <c r="Y978" s="3"/>
      <c r="Z978" s="3"/>
      <c r="AA978" s="3"/>
    </row>
    <row r="979" spans="1:27" ht="36.75" customHeight="1" thickBot="1" x14ac:dyDescent="0.4">
      <c r="A979" s="120" t="str">
        <f>'Matriz Nº2 Análisis'!A979</f>
        <v>108. 7</v>
      </c>
      <c r="B979" s="132" t="str">
        <f>IF(A979&lt;1,'Matriz Nº1 Identificación'!F979,'Matriz Nº2 Análisis'!B979)</f>
        <v/>
      </c>
      <c r="C979" s="132" t="str">
        <f>IFERROR(IF(A979&lt;1,'Matriz Nº1 Identificación'!B979,'Matriz Nº2 Análisis'!E979)," ")</f>
        <v/>
      </c>
      <c r="D979" s="132" t="str">
        <f>IF(A979&lt;1,'Matriz Nº1 Identificación'!B979,'Matriz Nº2 Análisis'!I979)</f>
        <v/>
      </c>
      <c r="E979" s="149"/>
      <c r="F979" s="150"/>
      <c r="G979" s="150"/>
      <c r="H979" s="150"/>
      <c r="I979" s="184" t="str">
        <f>IFERROR(VLOOKUP(D979,'Tabla 12'!$B$4:$E$6,3,FALSE)," ")</f>
        <v xml:space="preserve"> </v>
      </c>
      <c r="J979" s="185" t="str">
        <f>IFERROR(VLOOKUP(I979,'Tabla 12'!$D$4:$E$6,2,FALSE)," ")</f>
        <v xml:space="preserve"> </v>
      </c>
      <c r="K979" s="3"/>
      <c r="N979" s="3"/>
      <c r="O979" s="3"/>
      <c r="P979" s="3"/>
      <c r="Q979" s="2"/>
      <c r="R979" s="3"/>
      <c r="S979" s="3"/>
      <c r="T979" s="3"/>
      <c r="U979" s="3"/>
      <c r="V979" s="3"/>
      <c r="W979" s="3"/>
      <c r="X979" s="3"/>
      <c r="Y979" s="3"/>
      <c r="Z979" s="3"/>
      <c r="AA979" s="3"/>
    </row>
    <row r="980" spans="1:27" ht="39.9" customHeight="1" thickBot="1" x14ac:dyDescent="0.4">
      <c r="A980" s="181" t="str">
        <f>'Matriz Nº1 Identificación'!A980</f>
        <v xml:space="preserve">Objetivo Estratégico: </v>
      </c>
      <c r="B980" s="477">
        <f>+'Matriz Nº1 Identificación'!B980:H980</f>
        <v>0</v>
      </c>
      <c r="C980" s="478"/>
      <c r="D980" s="478"/>
      <c r="E980" s="478"/>
      <c r="F980" s="478"/>
      <c r="G980" s="478"/>
      <c r="H980" s="478"/>
      <c r="I980" s="478"/>
      <c r="J980" s="478"/>
    </row>
    <row r="981" spans="1:27" ht="39.9" customHeight="1" x14ac:dyDescent="0.35">
      <c r="A981" s="182" t="str">
        <f>'Matriz Nº1 Identificación'!A981</f>
        <v>Objetivo táctico</v>
      </c>
      <c r="B981" s="297" t="str">
        <f>+'Matriz Nº1 Identificación'!B981:H981</f>
        <v xml:space="preserve">109. </v>
      </c>
      <c r="C981" s="298"/>
      <c r="D981" s="298"/>
      <c r="E981" s="298"/>
      <c r="F981" s="299"/>
      <c r="G981" s="299"/>
      <c r="H981" s="299"/>
      <c r="I981" s="299"/>
      <c r="J981" s="300"/>
      <c r="L981" s="3"/>
      <c r="M981" s="3"/>
    </row>
    <row r="982" spans="1:27" ht="36.75" customHeight="1" x14ac:dyDescent="0.35">
      <c r="A982" s="120" t="str">
        <f>'Matriz Nº2 Análisis'!A982</f>
        <v>109. 1</v>
      </c>
      <c r="B982" s="132" t="str">
        <f>IF(A982&lt;1,'Matriz Nº1 Identificación'!F982,'Matriz Nº2 Análisis'!B982)</f>
        <v/>
      </c>
      <c r="C982" s="132" t="str">
        <f>IFERROR(IF(A982&lt;1,'Matriz Nº1 Identificación'!B982,'Matriz Nº2 Análisis'!E982)," ")</f>
        <v/>
      </c>
      <c r="D982" s="132" t="str">
        <f>IF(A982&lt;1,'Matriz Nº1 Identificación'!B982,'Matriz Nº2 Análisis'!I982)</f>
        <v/>
      </c>
      <c r="E982" s="149"/>
      <c r="F982" s="150"/>
      <c r="G982" s="150"/>
      <c r="H982" s="150"/>
      <c r="I982" s="184" t="str">
        <f>IFERROR(VLOOKUP(D982,'Tabla 12'!$B$4:$E$6,3,FALSE)," ")</f>
        <v xml:space="preserve"> </v>
      </c>
      <c r="J982" s="185" t="str">
        <f>IFERROR(VLOOKUP(I982,'Tabla 12'!$D$4:$E$6,2,FALSE)," ")</f>
        <v xml:space="preserve"> </v>
      </c>
      <c r="K982" s="3"/>
      <c r="L982" s="3"/>
      <c r="M982" s="3"/>
      <c r="N982" s="3"/>
      <c r="O982" s="3"/>
      <c r="P982" s="3"/>
      <c r="Q982" s="2"/>
      <c r="R982" s="3"/>
      <c r="S982" s="3"/>
      <c r="T982" s="3"/>
      <c r="U982" s="3"/>
      <c r="V982" s="3"/>
      <c r="W982" s="3"/>
      <c r="X982" s="3"/>
      <c r="Y982" s="3"/>
      <c r="Z982" s="3"/>
      <c r="AA982" s="3"/>
    </row>
    <row r="983" spans="1:27" ht="36.75" customHeight="1" x14ac:dyDescent="0.35">
      <c r="A983" s="120" t="str">
        <f>'Matriz Nº2 Análisis'!A983</f>
        <v>109. 2</v>
      </c>
      <c r="B983" s="132" t="str">
        <f>IF(A983&lt;1,'Matriz Nº1 Identificación'!F983,'Matriz Nº2 Análisis'!B983)</f>
        <v/>
      </c>
      <c r="C983" s="132" t="str">
        <f>IFERROR(IF(A983&lt;1,'Matriz Nº1 Identificación'!B983,'Matriz Nº2 Análisis'!E983)," ")</f>
        <v/>
      </c>
      <c r="D983" s="132" t="str">
        <f>IF(A983&lt;1,'Matriz Nº1 Identificación'!B983,'Matriz Nº2 Análisis'!I983)</f>
        <v/>
      </c>
      <c r="E983" s="149"/>
      <c r="F983" s="150"/>
      <c r="G983" s="150"/>
      <c r="H983" s="150"/>
      <c r="I983" s="184" t="str">
        <f>IFERROR(VLOOKUP(D983,'Tabla 12'!$B$4:$E$6,3,FALSE)," ")</f>
        <v xml:space="preserve"> </v>
      </c>
      <c r="J983" s="185" t="str">
        <f>IFERROR(VLOOKUP(I983,'Tabla 12'!$D$4:$E$6,2,FALSE)," ")</f>
        <v xml:space="preserve"> </v>
      </c>
      <c r="K983" s="3"/>
      <c r="L983" s="3"/>
      <c r="M983" s="3"/>
      <c r="N983" s="3"/>
      <c r="O983" s="3"/>
      <c r="P983" s="3"/>
      <c r="Q983" s="2"/>
      <c r="R983" s="3"/>
      <c r="S983" s="3"/>
      <c r="T983" s="3"/>
      <c r="U983" s="3"/>
      <c r="V983" s="3"/>
      <c r="W983" s="3"/>
      <c r="X983" s="3"/>
      <c r="Y983" s="3"/>
      <c r="Z983" s="3"/>
      <c r="AA983" s="3"/>
    </row>
    <row r="984" spans="1:27" ht="36.75" customHeight="1" x14ac:dyDescent="0.35">
      <c r="A984" s="120" t="str">
        <f>'Matriz Nº2 Análisis'!A984</f>
        <v>109. 3</v>
      </c>
      <c r="B984" s="132" t="str">
        <f>IF(A984&lt;1,'Matriz Nº1 Identificación'!F984,'Matriz Nº2 Análisis'!B984)</f>
        <v/>
      </c>
      <c r="C984" s="132" t="str">
        <f>IFERROR(IF(A984&lt;1,'Matriz Nº1 Identificación'!B984,'Matriz Nº2 Análisis'!E984)," ")</f>
        <v/>
      </c>
      <c r="D984" s="132" t="str">
        <f>IF(A984&lt;1,'Matriz Nº1 Identificación'!B984,'Matriz Nº2 Análisis'!I984)</f>
        <v/>
      </c>
      <c r="E984" s="149"/>
      <c r="F984" s="150"/>
      <c r="G984" s="150"/>
      <c r="H984" s="150"/>
      <c r="I984" s="184" t="str">
        <f>IFERROR(VLOOKUP(D984,'Tabla 12'!$B$4:$E$6,3,FALSE)," ")</f>
        <v xml:space="preserve"> </v>
      </c>
      <c r="J984" s="185" t="str">
        <f>IFERROR(VLOOKUP(I984,'Tabla 12'!$D$4:$E$6,2,FALSE)," ")</f>
        <v xml:space="preserve"> </v>
      </c>
      <c r="K984" s="3"/>
      <c r="L984" s="3"/>
      <c r="M984" s="3"/>
      <c r="N984" s="3"/>
      <c r="O984" s="3"/>
      <c r="P984" s="3"/>
      <c r="Q984" s="2"/>
      <c r="R984" s="3"/>
      <c r="S984" s="3"/>
      <c r="T984" s="3"/>
      <c r="U984" s="3"/>
      <c r="V984" s="3"/>
      <c r="W984" s="3"/>
      <c r="X984" s="3"/>
      <c r="Y984" s="3"/>
      <c r="Z984" s="3"/>
      <c r="AA984" s="3"/>
    </row>
    <row r="985" spans="1:27" ht="36.75" customHeight="1" x14ac:dyDescent="0.35">
      <c r="A985" s="120" t="str">
        <f>'Matriz Nº2 Análisis'!A985</f>
        <v>109. 4</v>
      </c>
      <c r="B985" s="132" t="str">
        <f>IF(A985&lt;1,'Matriz Nº1 Identificación'!F985,'Matriz Nº2 Análisis'!B985)</f>
        <v/>
      </c>
      <c r="C985" s="132" t="str">
        <f>IFERROR(IF(A985&lt;1,'Matriz Nº1 Identificación'!B985,'Matriz Nº2 Análisis'!E985)," ")</f>
        <v/>
      </c>
      <c r="D985" s="132" t="str">
        <f>IF(A985&lt;1,'Matriz Nº1 Identificación'!B985,'Matriz Nº2 Análisis'!I985)</f>
        <v/>
      </c>
      <c r="E985" s="149"/>
      <c r="F985" s="150"/>
      <c r="G985" s="150"/>
      <c r="H985" s="150"/>
      <c r="I985" s="184" t="str">
        <f>IFERROR(VLOOKUP(D985,'Tabla 12'!$B$4:$E$6,3,FALSE)," ")</f>
        <v xml:space="preserve"> </v>
      </c>
      <c r="J985" s="185" t="str">
        <f>IFERROR(VLOOKUP(I985,'Tabla 12'!$D$4:$E$6,2,FALSE)," ")</f>
        <v xml:space="preserve"> </v>
      </c>
      <c r="K985" s="3"/>
      <c r="L985" s="3"/>
      <c r="M985" s="3"/>
      <c r="N985" s="3"/>
      <c r="O985" s="3"/>
      <c r="P985" s="3"/>
      <c r="Q985" s="2"/>
      <c r="R985" s="3"/>
      <c r="S985" s="3"/>
      <c r="T985" s="3"/>
      <c r="U985" s="3"/>
      <c r="V985" s="3"/>
      <c r="W985" s="3"/>
      <c r="X985" s="3"/>
      <c r="Y985" s="3"/>
      <c r="Z985" s="3"/>
      <c r="AA985" s="3"/>
    </row>
    <row r="986" spans="1:27" ht="36.75" customHeight="1" x14ac:dyDescent="0.35">
      <c r="A986" s="120" t="str">
        <f>'Matriz Nº2 Análisis'!A986</f>
        <v>109. 5</v>
      </c>
      <c r="B986" s="132" t="str">
        <f>IF(A986&lt;1,'Matriz Nº1 Identificación'!F986,'Matriz Nº2 Análisis'!B986)</f>
        <v/>
      </c>
      <c r="C986" s="132" t="str">
        <f>IFERROR(IF(A986&lt;1,'Matriz Nº1 Identificación'!B986,'Matriz Nº2 Análisis'!E986)," ")</f>
        <v/>
      </c>
      <c r="D986" s="132" t="str">
        <f>IF(A986&lt;1,'Matriz Nº1 Identificación'!B986,'Matriz Nº2 Análisis'!I986)</f>
        <v/>
      </c>
      <c r="E986" s="149"/>
      <c r="F986" s="150"/>
      <c r="G986" s="150"/>
      <c r="H986" s="150"/>
      <c r="I986" s="184" t="str">
        <f>IFERROR(VLOOKUP(D986,'Tabla 12'!$B$4:$E$6,3,FALSE)," ")</f>
        <v xml:space="preserve"> </v>
      </c>
      <c r="J986" s="185" t="str">
        <f>IFERROR(VLOOKUP(I986,'Tabla 12'!$D$4:$E$6,2,FALSE)," ")</f>
        <v xml:space="preserve"> </v>
      </c>
      <c r="K986" s="3"/>
      <c r="L986" s="3"/>
      <c r="M986" s="3"/>
      <c r="N986" s="3"/>
      <c r="O986" s="3"/>
      <c r="P986" s="3"/>
      <c r="Q986" s="2"/>
      <c r="R986" s="3"/>
      <c r="S986" s="3"/>
      <c r="T986" s="3"/>
      <c r="U986" s="3"/>
      <c r="V986" s="3"/>
      <c r="W986" s="3"/>
      <c r="X986" s="3"/>
      <c r="Y986" s="3"/>
      <c r="Z986" s="3"/>
      <c r="AA986" s="3"/>
    </row>
    <row r="987" spans="1:27" ht="36.75" customHeight="1" x14ac:dyDescent="0.35">
      <c r="A987" s="120" t="str">
        <f>'Matriz Nº2 Análisis'!A987</f>
        <v>109. 6</v>
      </c>
      <c r="B987" s="132" t="str">
        <f>IF(A987&lt;1,'Matriz Nº1 Identificación'!F987,'Matriz Nº2 Análisis'!B987)</f>
        <v/>
      </c>
      <c r="C987" s="132" t="str">
        <f>IFERROR(IF(A987&lt;1,'Matriz Nº1 Identificación'!B987,'Matriz Nº2 Análisis'!E987)," ")</f>
        <v/>
      </c>
      <c r="D987" s="132" t="str">
        <f>IF(A987&lt;1,'Matriz Nº1 Identificación'!B987,'Matriz Nº2 Análisis'!I987)</f>
        <v/>
      </c>
      <c r="E987" s="149"/>
      <c r="F987" s="150"/>
      <c r="G987" s="150"/>
      <c r="H987" s="150"/>
      <c r="I987" s="184" t="str">
        <f>IFERROR(VLOOKUP(D987,'Tabla 12'!$B$4:$E$6,3,FALSE)," ")</f>
        <v xml:space="preserve"> </v>
      </c>
      <c r="J987" s="185" t="str">
        <f>IFERROR(VLOOKUP(I987,'Tabla 12'!$D$4:$E$6,2,FALSE)," ")</f>
        <v xml:space="preserve"> </v>
      </c>
      <c r="K987" s="3"/>
      <c r="L987" s="3"/>
      <c r="M987" s="3"/>
      <c r="N987" s="3"/>
      <c r="O987" s="3"/>
      <c r="P987" s="3"/>
      <c r="Q987" s="2"/>
      <c r="R987" s="3"/>
      <c r="S987" s="3"/>
      <c r="T987" s="3"/>
      <c r="U987" s="3"/>
      <c r="V987" s="3"/>
      <c r="W987" s="3"/>
      <c r="X987" s="3"/>
      <c r="Y987" s="3"/>
      <c r="Z987" s="3"/>
      <c r="AA987" s="3"/>
    </row>
    <row r="988" spans="1:27" ht="36.75" customHeight="1" thickBot="1" x14ac:dyDescent="0.4">
      <c r="A988" s="120" t="str">
        <f>'Matriz Nº2 Análisis'!A988</f>
        <v>109. 7</v>
      </c>
      <c r="B988" s="132" t="str">
        <f>IF(A988&lt;1,'Matriz Nº1 Identificación'!F988,'Matriz Nº2 Análisis'!B988)</f>
        <v/>
      </c>
      <c r="C988" s="132" t="str">
        <f>IFERROR(IF(A988&lt;1,'Matriz Nº1 Identificación'!B988,'Matriz Nº2 Análisis'!E988)," ")</f>
        <v/>
      </c>
      <c r="D988" s="132" t="str">
        <f>IF(A988&lt;1,'Matriz Nº1 Identificación'!B988,'Matriz Nº2 Análisis'!I988)</f>
        <v/>
      </c>
      <c r="E988" s="149"/>
      <c r="F988" s="150"/>
      <c r="G988" s="150"/>
      <c r="H988" s="150"/>
      <c r="I988" s="184" t="str">
        <f>IFERROR(VLOOKUP(D988,'Tabla 12'!$B$4:$E$6,3,FALSE)," ")</f>
        <v xml:space="preserve"> </v>
      </c>
      <c r="J988" s="185" t="str">
        <f>IFERROR(VLOOKUP(I988,'Tabla 12'!$D$4:$E$6,2,FALSE)," ")</f>
        <v xml:space="preserve"> </v>
      </c>
      <c r="K988" s="3"/>
      <c r="N988" s="3"/>
      <c r="O988" s="3"/>
      <c r="P988" s="3"/>
      <c r="Q988" s="2"/>
      <c r="R988" s="3"/>
      <c r="S988" s="3"/>
      <c r="T988" s="3"/>
      <c r="U988" s="3"/>
      <c r="V988" s="3"/>
      <c r="W988" s="3"/>
      <c r="X988" s="3"/>
      <c r="Y988" s="3"/>
      <c r="Z988" s="3"/>
      <c r="AA988" s="3"/>
    </row>
    <row r="989" spans="1:27" ht="39.9" customHeight="1" thickBot="1" x14ac:dyDescent="0.4">
      <c r="A989" s="181" t="str">
        <f>'Matriz Nº1 Identificación'!A989</f>
        <v xml:space="preserve">Objetivo Estratégico: </v>
      </c>
      <c r="B989" s="477">
        <f>+'Matriz Nº1 Identificación'!B989:H989</f>
        <v>0</v>
      </c>
      <c r="C989" s="478"/>
      <c r="D989" s="478"/>
      <c r="E989" s="478"/>
      <c r="F989" s="478"/>
      <c r="G989" s="478"/>
      <c r="H989" s="478"/>
      <c r="I989" s="478"/>
      <c r="J989" s="478"/>
    </row>
    <row r="990" spans="1:27" ht="39.9" customHeight="1" x14ac:dyDescent="0.35">
      <c r="A990" s="182" t="str">
        <f>'Matriz Nº1 Identificación'!A990</f>
        <v>Objetivo táctico</v>
      </c>
      <c r="B990" s="297" t="str">
        <f>+'Matriz Nº1 Identificación'!B990:H990</f>
        <v xml:space="preserve">110. </v>
      </c>
      <c r="C990" s="298"/>
      <c r="D990" s="298"/>
      <c r="E990" s="298"/>
      <c r="F990" s="299"/>
      <c r="G990" s="299"/>
      <c r="H990" s="299"/>
      <c r="I990" s="299"/>
      <c r="J990" s="300"/>
      <c r="L990" s="3"/>
      <c r="M990" s="3"/>
    </row>
    <row r="991" spans="1:27" ht="36.75" customHeight="1" x14ac:dyDescent="0.35">
      <c r="A991" s="120" t="str">
        <f>'Matriz Nº2 Análisis'!A991</f>
        <v>110. 1</v>
      </c>
      <c r="B991" s="132" t="str">
        <f>IF(A991&lt;1,'Matriz Nº1 Identificación'!F991,'Matriz Nº2 Análisis'!B991)</f>
        <v/>
      </c>
      <c r="C991" s="132" t="str">
        <f>IFERROR(IF(A991&lt;1,'Matriz Nº1 Identificación'!B991,'Matriz Nº2 Análisis'!E991)," ")</f>
        <v/>
      </c>
      <c r="D991" s="132" t="str">
        <f>IF(A991&lt;1,'Matriz Nº1 Identificación'!B991,'Matriz Nº2 Análisis'!I991)</f>
        <v/>
      </c>
      <c r="E991" s="149"/>
      <c r="F991" s="150"/>
      <c r="G991" s="150"/>
      <c r="H991" s="150"/>
      <c r="I991" s="184" t="str">
        <f>IFERROR(VLOOKUP(D991,'Tabla 12'!$B$4:$E$6,3,FALSE)," ")</f>
        <v xml:space="preserve"> </v>
      </c>
      <c r="J991" s="185" t="str">
        <f>IFERROR(VLOOKUP(I991,'Tabla 12'!$D$4:$E$6,2,FALSE)," ")</f>
        <v xml:space="preserve"> </v>
      </c>
      <c r="K991" s="3"/>
      <c r="L991" s="3"/>
      <c r="M991" s="3"/>
      <c r="N991" s="3"/>
      <c r="O991" s="3"/>
      <c r="P991" s="3"/>
      <c r="Q991" s="2"/>
      <c r="R991" s="3"/>
      <c r="S991" s="3"/>
      <c r="T991" s="3"/>
      <c r="U991" s="3"/>
      <c r="V991" s="3"/>
      <c r="W991" s="3"/>
      <c r="X991" s="3"/>
      <c r="Y991" s="3"/>
      <c r="Z991" s="3"/>
      <c r="AA991" s="3"/>
    </row>
    <row r="992" spans="1:27" ht="36.75" customHeight="1" x14ac:dyDescent="0.35">
      <c r="A992" s="120" t="str">
        <f>'Matriz Nº2 Análisis'!A992</f>
        <v>110. 2</v>
      </c>
      <c r="B992" s="132" t="str">
        <f>IF(A992&lt;1,'Matriz Nº1 Identificación'!F992,'Matriz Nº2 Análisis'!B992)</f>
        <v/>
      </c>
      <c r="C992" s="132" t="str">
        <f>IFERROR(IF(A992&lt;1,'Matriz Nº1 Identificación'!B992,'Matriz Nº2 Análisis'!E992)," ")</f>
        <v/>
      </c>
      <c r="D992" s="132" t="str">
        <f>IF(A992&lt;1,'Matriz Nº1 Identificación'!B992,'Matriz Nº2 Análisis'!I992)</f>
        <v/>
      </c>
      <c r="E992" s="149"/>
      <c r="F992" s="150"/>
      <c r="G992" s="150"/>
      <c r="H992" s="150"/>
      <c r="I992" s="184" t="str">
        <f>IFERROR(VLOOKUP(D992,'Tabla 12'!$B$4:$E$6,3,FALSE)," ")</f>
        <v xml:space="preserve"> </v>
      </c>
      <c r="J992" s="185" t="str">
        <f>IFERROR(VLOOKUP(I992,'Tabla 12'!$D$4:$E$6,2,FALSE)," ")</f>
        <v xml:space="preserve"> </v>
      </c>
      <c r="K992" s="3"/>
      <c r="L992" s="3"/>
      <c r="M992" s="3"/>
      <c r="N992" s="3"/>
      <c r="O992" s="3"/>
      <c r="P992" s="3"/>
      <c r="Q992" s="2"/>
      <c r="R992" s="3"/>
      <c r="S992" s="3"/>
      <c r="T992" s="3"/>
      <c r="U992" s="3"/>
      <c r="V992" s="3"/>
      <c r="W992" s="3"/>
      <c r="X992" s="3"/>
      <c r="Y992" s="3"/>
      <c r="Z992" s="3"/>
      <c r="AA992" s="3"/>
    </row>
    <row r="993" spans="1:27" ht="36.75" customHeight="1" x14ac:dyDescent="0.35">
      <c r="A993" s="120" t="str">
        <f>'Matriz Nº2 Análisis'!A993</f>
        <v>110. 3</v>
      </c>
      <c r="B993" s="132" t="str">
        <f>IF(A993&lt;1,'Matriz Nº1 Identificación'!F993,'Matriz Nº2 Análisis'!B993)</f>
        <v/>
      </c>
      <c r="C993" s="132" t="str">
        <f>IFERROR(IF(A993&lt;1,'Matriz Nº1 Identificación'!B993,'Matriz Nº2 Análisis'!E993)," ")</f>
        <v/>
      </c>
      <c r="D993" s="132" t="str">
        <f>IF(A993&lt;1,'Matriz Nº1 Identificación'!B993,'Matriz Nº2 Análisis'!I993)</f>
        <v/>
      </c>
      <c r="E993" s="149"/>
      <c r="F993" s="150"/>
      <c r="G993" s="150"/>
      <c r="H993" s="150"/>
      <c r="I993" s="184" t="str">
        <f>IFERROR(VLOOKUP(D993,'Tabla 12'!$B$4:$E$6,3,FALSE)," ")</f>
        <v xml:space="preserve"> </v>
      </c>
      <c r="J993" s="185" t="str">
        <f>IFERROR(VLOOKUP(I993,'Tabla 12'!$D$4:$E$6,2,FALSE)," ")</f>
        <v xml:space="preserve"> </v>
      </c>
      <c r="K993" s="3"/>
      <c r="L993" s="3"/>
      <c r="M993" s="3"/>
      <c r="N993" s="3"/>
      <c r="O993" s="3"/>
      <c r="P993" s="3"/>
      <c r="Q993" s="2"/>
      <c r="R993" s="3"/>
      <c r="S993" s="3"/>
      <c r="T993" s="3"/>
      <c r="U993" s="3"/>
      <c r="V993" s="3"/>
      <c r="W993" s="3"/>
      <c r="X993" s="3"/>
      <c r="Y993" s="3"/>
      <c r="Z993" s="3"/>
      <c r="AA993" s="3"/>
    </row>
    <row r="994" spans="1:27" ht="36.75" customHeight="1" x14ac:dyDescent="0.35">
      <c r="A994" s="120" t="str">
        <f>'Matriz Nº2 Análisis'!A994</f>
        <v>110. 4</v>
      </c>
      <c r="B994" s="132" t="str">
        <f>IF(A994&lt;1,'Matriz Nº1 Identificación'!F994,'Matriz Nº2 Análisis'!B994)</f>
        <v/>
      </c>
      <c r="C994" s="132" t="str">
        <f>IFERROR(IF(A994&lt;1,'Matriz Nº1 Identificación'!B994,'Matriz Nº2 Análisis'!E994)," ")</f>
        <v/>
      </c>
      <c r="D994" s="132" t="str">
        <f>IF(A994&lt;1,'Matriz Nº1 Identificación'!B994,'Matriz Nº2 Análisis'!I994)</f>
        <v/>
      </c>
      <c r="E994" s="149"/>
      <c r="F994" s="150"/>
      <c r="G994" s="150"/>
      <c r="H994" s="150"/>
      <c r="I994" s="184" t="str">
        <f>IFERROR(VLOOKUP(D994,'Tabla 12'!$B$4:$E$6,3,FALSE)," ")</f>
        <v xml:space="preserve"> </v>
      </c>
      <c r="J994" s="185" t="str">
        <f>IFERROR(VLOOKUP(I994,'Tabla 12'!$D$4:$E$6,2,FALSE)," ")</f>
        <v xml:space="preserve"> </v>
      </c>
      <c r="K994" s="3"/>
      <c r="L994" s="3"/>
      <c r="M994" s="3"/>
      <c r="N994" s="3"/>
      <c r="O994" s="3"/>
      <c r="P994" s="3"/>
      <c r="Q994" s="2"/>
      <c r="R994" s="3"/>
      <c r="S994" s="3"/>
      <c r="T994" s="3"/>
      <c r="U994" s="3"/>
      <c r="V994" s="3"/>
      <c r="W994" s="3"/>
      <c r="X994" s="3"/>
      <c r="Y994" s="3"/>
      <c r="Z994" s="3"/>
      <c r="AA994" s="3"/>
    </row>
    <row r="995" spans="1:27" ht="36.75" customHeight="1" x14ac:dyDescent="0.35">
      <c r="A995" s="120" t="str">
        <f>'Matriz Nº2 Análisis'!A995</f>
        <v>110. 5</v>
      </c>
      <c r="B995" s="132" t="str">
        <f>IF(A995&lt;1,'Matriz Nº1 Identificación'!F995,'Matriz Nº2 Análisis'!B995)</f>
        <v/>
      </c>
      <c r="C995" s="132" t="str">
        <f>IFERROR(IF(A995&lt;1,'Matriz Nº1 Identificación'!B995,'Matriz Nº2 Análisis'!E995)," ")</f>
        <v/>
      </c>
      <c r="D995" s="132" t="str">
        <f>IF(A995&lt;1,'Matriz Nº1 Identificación'!B995,'Matriz Nº2 Análisis'!I995)</f>
        <v/>
      </c>
      <c r="E995" s="149"/>
      <c r="F995" s="150"/>
      <c r="G995" s="150"/>
      <c r="H995" s="150"/>
      <c r="I995" s="184" t="str">
        <f>IFERROR(VLOOKUP(D995,'Tabla 12'!$B$4:$E$6,3,FALSE)," ")</f>
        <v xml:space="preserve"> </v>
      </c>
      <c r="J995" s="185" t="str">
        <f>IFERROR(VLOOKUP(I995,'Tabla 12'!$D$4:$E$6,2,FALSE)," ")</f>
        <v xml:space="preserve"> </v>
      </c>
      <c r="K995" s="3"/>
      <c r="L995" s="3"/>
      <c r="M995" s="3"/>
      <c r="N995" s="3"/>
      <c r="O995" s="3"/>
      <c r="P995" s="3"/>
      <c r="Q995" s="2"/>
      <c r="R995" s="3"/>
      <c r="S995" s="3"/>
      <c r="T995" s="3"/>
      <c r="U995" s="3"/>
      <c r="V995" s="3"/>
      <c r="W995" s="3"/>
      <c r="X995" s="3"/>
      <c r="Y995" s="3"/>
      <c r="Z995" s="3"/>
      <c r="AA995" s="3"/>
    </row>
    <row r="996" spans="1:27" ht="36.75" customHeight="1" x14ac:dyDescent="0.35">
      <c r="A996" s="120" t="str">
        <f>'Matriz Nº2 Análisis'!A996</f>
        <v>110. 6</v>
      </c>
      <c r="B996" s="132" t="str">
        <f>IF(A996&lt;1,'Matriz Nº1 Identificación'!F996,'Matriz Nº2 Análisis'!B996)</f>
        <v/>
      </c>
      <c r="C996" s="132" t="str">
        <f>IFERROR(IF(A996&lt;1,'Matriz Nº1 Identificación'!B996,'Matriz Nº2 Análisis'!E996)," ")</f>
        <v/>
      </c>
      <c r="D996" s="132" t="str">
        <f>IF(A996&lt;1,'Matriz Nº1 Identificación'!B996,'Matriz Nº2 Análisis'!I996)</f>
        <v/>
      </c>
      <c r="E996" s="149"/>
      <c r="F996" s="150"/>
      <c r="G996" s="150"/>
      <c r="H996" s="150"/>
      <c r="I996" s="184" t="str">
        <f>IFERROR(VLOOKUP(D996,'Tabla 12'!$B$4:$E$6,3,FALSE)," ")</f>
        <v xml:space="preserve"> </v>
      </c>
      <c r="J996" s="185" t="str">
        <f>IFERROR(VLOOKUP(I996,'Tabla 12'!$D$4:$E$6,2,FALSE)," ")</f>
        <v xml:space="preserve"> </v>
      </c>
      <c r="K996" s="3"/>
      <c r="L996" s="3"/>
      <c r="M996" s="3"/>
      <c r="N996" s="3"/>
      <c r="O996" s="3"/>
      <c r="P996" s="3"/>
      <c r="Q996" s="2"/>
      <c r="R996" s="3"/>
      <c r="S996" s="3"/>
      <c r="T996" s="3"/>
      <c r="U996" s="3"/>
      <c r="V996" s="3"/>
      <c r="W996" s="3"/>
      <c r="X996" s="3"/>
      <c r="Y996" s="3"/>
      <c r="Z996" s="3"/>
      <c r="AA996" s="3"/>
    </row>
    <row r="997" spans="1:27" ht="36.75" customHeight="1" thickBot="1" x14ac:dyDescent="0.4">
      <c r="A997" s="120" t="str">
        <f>'Matriz Nº2 Análisis'!A997</f>
        <v>110. 7</v>
      </c>
      <c r="B997" s="132" t="str">
        <f>IF(A997&lt;1,'Matriz Nº1 Identificación'!F997,'Matriz Nº2 Análisis'!B997)</f>
        <v/>
      </c>
      <c r="C997" s="132" t="str">
        <f>IFERROR(IF(A997&lt;1,'Matriz Nº1 Identificación'!B997,'Matriz Nº2 Análisis'!E997)," ")</f>
        <v/>
      </c>
      <c r="D997" s="132" t="str">
        <f>IF(A997&lt;1,'Matriz Nº1 Identificación'!B997,'Matriz Nº2 Análisis'!I997)</f>
        <v/>
      </c>
      <c r="E997" s="149"/>
      <c r="F997" s="150"/>
      <c r="G997" s="150"/>
      <c r="H997" s="150"/>
      <c r="I997" s="184" t="str">
        <f>IFERROR(VLOOKUP(D997,'Tabla 12'!$B$4:$E$6,3,FALSE)," ")</f>
        <v xml:space="preserve"> </v>
      </c>
      <c r="J997" s="185" t="str">
        <f>IFERROR(VLOOKUP(I997,'Tabla 12'!$D$4:$E$6,2,FALSE)," ")</f>
        <v xml:space="preserve"> </v>
      </c>
      <c r="K997" s="3"/>
      <c r="N997" s="3"/>
      <c r="O997" s="3"/>
      <c r="P997" s="3"/>
      <c r="Q997" s="2"/>
      <c r="R997" s="3"/>
      <c r="S997" s="3"/>
      <c r="T997" s="3"/>
      <c r="U997" s="3"/>
      <c r="V997" s="3"/>
      <c r="W997" s="3"/>
      <c r="X997" s="3"/>
      <c r="Y997" s="3"/>
      <c r="Z997" s="3"/>
      <c r="AA997" s="3"/>
    </row>
    <row r="998" spans="1:27" ht="39.9" customHeight="1" thickBot="1" x14ac:dyDescent="0.4">
      <c r="A998" s="181" t="str">
        <f>'Matriz Nº1 Identificación'!A998</f>
        <v xml:space="preserve">Objetivo Estratégico: </v>
      </c>
      <c r="B998" s="477">
        <f>+'Matriz Nº1 Identificación'!B998:H998</f>
        <v>0</v>
      </c>
      <c r="C998" s="478"/>
      <c r="D998" s="478"/>
      <c r="E998" s="478"/>
      <c r="F998" s="478"/>
      <c r="G998" s="478"/>
      <c r="H998" s="478"/>
      <c r="I998" s="478"/>
      <c r="J998" s="478"/>
    </row>
    <row r="999" spans="1:27" ht="39.9" customHeight="1" x14ac:dyDescent="0.35">
      <c r="A999" s="182" t="str">
        <f>'Matriz Nº1 Identificación'!A999</f>
        <v>Objetivo táctico</v>
      </c>
      <c r="B999" s="297" t="str">
        <f>+'Matriz Nº1 Identificación'!B999:H999</f>
        <v xml:space="preserve">111. </v>
      </c>
      <c r="C999" s="298"/>
      <c r="D999" s="298"/>
      <c r="E999" s="298"/>
      <c r="F999" s="299"/>
      <c r="G999" s="299"/>
      <c r="H999" s="299"/>
      <c r="I999" s="299"/>
      <c r="J999" s="300"/>
      <c r="L999" s="3"/>
      <c r="M999" s="3"/>
    </row>
    <row r="1000" spans="1:27" ht="36.75" customHeight="1" x14ac:dyDescent="0.35">
      <c r="A1000" s="120" t="str">
        <f>'Matriz Nº2 Análisis'!A1000</f>
        <v>111. 1</v>
      </c>
      <c r="B1000" s="132" t="str">
        <f>IF(A1000&lt;1,'Matriz Nº1 Identificación'!F1000,'Matriz Nº2 Análisis'!B1000)</f>
        <v/>
      </c>
      <c r="C1000" s="132" t="str">
        <f>IFERROR(IF(A1000&lt;1,'Matriz Nº1 Identificación'!B1000,'Matriz Nº2 Análisis'!E1000)," ")</f>
        <v/>
      </c>
      <c r="D1000" s="132" t="str">
        <f>IF(A1000&lt;1,'Matriz Nº1 Identificación'!B1000,'Matriz Nº2 Análisis'!I1000)</f>
        <v/>
      </c>
      <c r="E1000" s="149"/>
      <c r="F1000" s="150"/>
      <c r="G1000" s="150"/>
      <c r="H1000" s="150"/>
      <c r="I1000" s="184" t="str">
        <f>IFERROR(VLOOKUP(D1000,'Tabla 12'!$B$4:$E$6,3,FALSE)," ")</f>
        <v xml:space="preserve"> </v>
      </c>
      <c r="J1000" s="185" t="str">
        <f>IFERROR(VLOOKUP(I1000,'Tabla 12'!$D$4:$E$6,2,FALSE)," ")</f>
        <v xml:space="preserve"> </v>
      </c>
      <c r="K1000" s="3"/>
      <c r="L1000" s="3"/>
      <c r="M1000" s="3"/>
      <c r="N1000" s="3"/>
      <c r="O1000" s="3"/>
      <c r="P1000" s="3"/>
      <c r="Q1000" s="2"/>
      <c r="R1000" s="3"/>
      <c r="S1000" s="3"/>
      <c r="T1000" s="3"/>
      <c r="U1000" s="3"/>
      <c r="V1000" s="3"/>
      <c r="W1000" s="3"/>
      <c r="X1000" s="3"/>
      <c r="Y1000" s="3"/>
      <c r="Z1000" s="3"/>
      <c r="AA1000" s="3"/>
    </row>
    <row r="1001" spans="1:27" ht="36.75" customHeight="1" x14ac:dyDescent="0.35">
      <c r="A1001" s="120" t="str">
        <f>'Matriz Nº2 Análisis'!A1001</f>
        <v>111. 2</v>
      </c>
      <c r="B1001" s="132" t="str">
        <f>IF(A1001&lt;1,'Matriz Nº1 Identificación'!F1001,'Matriz Nº2 Análisis'!B1001)</f>
        <v/>
      </c>
      <c r="C1001" s="132" t="str">
        <f>IFERROR(IF(A1001&lt;1,'Matriz Nº1 Identificación'!B1001,'Matriz Nº2 Análisis'!E1001)," ")</f>
        <v/>
      </c>
      <c r="D1001" s="132" t="str">
        <f>IF(A1001&lt;1,'Matriz Nº1 Identificación'!B1001,'Matriz Nº2 Análisis'!I1001)</f>
        <v/>
      </c>
      <c r="E1001" s="149"/>
      <c r="F1001" s="150"/>
      <c r="G1001" s="150"/>
      <c r="H1001" s="150"/>
      <c r="I1001" s="184" t="str">
        <f>IFERROR(VLOOKUP(D1001,'Tabla 12'!$B$4:$E$6,3,FALSE)," ")</f>
        <v xml:space="preserve"> </v>
      </c>
      <c r="J1001" s="185" t="str">
        <f>IFERROR(VLOOKUP(I1001,'Tabla 12'!$D$4:$E$6,2,FALSE)," ")</f>
        <v xml:space="preserve"> </v>
      </c>
      <c r="K1001" s="3"/>
      <c r="L1001" s="3"/>
      <c r="M1001" s="3"/>
      <c r="N1001" s="3"/>
      <c r="O1001" s="3"/>
      <c r="P1001" s="3"/>
      <c r="Q1001" s="2"/>
      <c r="R1001" s="3"/>
      <c r="S1001" s="3"/>
      <c r="T1001" s="3"/>
      <c r="U1001" s="3"/>
      <c r="V1001" s="3"/>
      <c r="W1001" s="3"/>
      <c r="X1001" s="3"/>
      <c r="Y1001" s="3"/>
      <c r="Z1001" s="3"/>
      <c r="AA1001" s="3"/>
    </row>
    <row r="1002" spans="1:27" ht="36.75" customHeight="1" x14ac:dyDescent="0.35">
      <c r="A1002" s="120" t="str">
        <f>'Matriz Nº2 Análisis'!A1002</f>
        <v>111. 3</v>
      </c>
      <c r="B1002" s="132" t="str">
        <f>IF(A1002&lt;1,'Matriz Nº1 Identificación'!F1002,'Matriz Nº2 Análisis'!B1002)</f>
        <v/>
      </c>
      <c r="C1002" s="132" t="str">
        <f>IFERROR(IF(A1002&lt;1,'Matriz Nº1 Identificación'!B1002,'Matriz Nº2 Análisis'!E1002)," ")</f>
        <v/>
      </c>
      <c r="D1002" s="132" t="str">
        <f>IF(A1002&lt;1,'Matriz Nº1 Identificación'!B1002,'Matriz Nº2 Análisis'!I1002)</f>
        <v/>
      </c>
      <c r="E1002" s="149"/>
      <c r="F1002" s="150"/>
      <c r="G1002" s="150"/>
      <c r="H1002" s="150"/>
      <c r="I1002" s="184" t="str">
        <f>IFERROR(VLOOKUP(D1002,'Tabla 12'!$B$4:$E$6,3,FALSE)," ")</f>
        <v xml:space="preserve"> </v>
      </c>
      <c r="J1002" s="185" t="str">
        <f>IFERROR(VLOOKUP(I1002,'Tabla 12'!$D$4:$E$6,2,FALSE)," ")</f>
        <v xml:space="preserve"> </v>
      </c>
      <c r="K1002" s="3"/>
      <c r="L1002" s="3"/>
      <c r="M1002" s="3"/>
      <c r="N1002" s="3"/>
      <c r="O1002" s="3"/>
      <c r="P1002" s="3"/>
      <c r="Q1002" s="2"/>
      <c r="R1002" s="3"/>
      <c r="S1002" s="3"/>
      <c r="T1002" s="3"/>
      <c r="U1002" s="3"/>
      <c r="V1002" s="3"/>
      <c r="W1002" s="3"/>
      <c r="X1002" s="3"/>
      <c r="Y1002" s="3"/>
      <c r="Z1002" s="3"/>
      <c r="AA1002" s="3"/>
    </row>
    <row r="1003" spans="1:27" ht="36.75" customHeight="1" x14ac:dyDescent="0.35">
      <c r="A1003" s="120" t="str">
        <f>'Matriz Nº2 Análisis'!A1003</f>
        <v>111. 4</v>
      </c>
      <c r="B1003" s="132" t="str">
        <f>IF(A1003&lt;1,'Matriz Nº1 Identificación'!F1003,'Matriz Nº2 Análisis'!B1003)</f>
        <v/>
      </c>
      <c r="C1003" s="132" t="str">
        <f>IFERROR(IF(A1003&lt;1,'Matriz Nº1 Identificación'!B1003,'Matriz Nº2 Análisis'!E1003)," ")</f>
        <v/>
      </c>
      <c r="D1003" s="132" t="str">
        <f>IF(A1003&lt;1,'Matriz Nº1 Identificación'!B1003,'Matriz Nº2 Análisis'!I1003)</f>
        <v/>
      </c>
      <c r="E1003" s="149"/>
      <c r="F1003" s="150"/>
      <c r="G1003" s="150"/>
      <c r="H1003" s="150"/>
      <c r="I1003" s="184" t="str">
        <f>IFERROR(VLOOKUP(D1003,'Tabla 12'!$B$4:$E$6,3,FALSE)," ")</f>
        <v xml:space="preserve"> </v>
      </c>
      <c r="J1003" s="185" t="str">
        <f>IFERROR(VLOOKUP(I1003,'Tabla 12'!$D$4:$E$6,2,FALSE)," ")</f>
        <v xml:space="preserve"> </v>
      </c>
      <c r="K1003" s="3"/>
      <c r="L1003" s="3"/>
      <c r="M1003" s="3"/>
      <c r="N1003" s="3"/>
      <c r="O1003" s="3"/>
      <c r="P1003" s="3"/>
      <c r="Q1003" s="2"/>
      <c r="R1003" s="3"/>
      <c r="S1003" s="3"/>
      <c r="T1003" s="3"/>
      <c r="U1003" s="3"/>
      <c r="V1003" s="3"/>
      <c r="W1003" s="3"/>
      <c r="X1003" s="3"/>
      <c r="Y1003" s="3"/>
      <c r="Z1003" s="3"/>
      <c r="AA1003" s="3"/>
    </row>
    <row r="1004" spans="1:27" ht="36.75" customHeight="1" x14ac:dyDescent="0.35">
      <c r="A1004" s="120" t="str">
        <f>'Matriz Nº2 Análisis'!A1004</f>
        <v>111. 5</v>
      </c>
      <c r="B1004" s="132" t="str">
        <f>IF(A1004&lt;1,'Matriz Nº1 Identificación'!F1004,'Matriz Nº2 Análisis'!B1004)</f>
        <v/>
      </c>
      <c r="C1004" s="132" t="str">
        <f>IFERROR(IF(A1004&lt;1,'Matriz Nº1 Identificación'!B1004,'Matriz Nº2 Análisis'!E1004)," ")</f>
        <v/>
      </c>
      <c r="D1004" s="132" t="str">
        <f>IF(A1004&lt;1,'Matriz Nº1 Identificación'!B1004,'Matriz Nº2 Análisis'!I1004)</f>
        <v/>
      </c>
      <c r="E1004" s="149"/>
      <c r="F1004" s="150"/>
      <c r="G1004" s="150"/>
      <c r="H1004" s="150"/>
      <c r="I1004" s="184" t="str">
        <f>IFERROR(VLOOKUP(D1004,'Tabla 12'!$B$4:$E$6,3,FALSE)," ")</f>
        <v xml:space="preserve"> </v>
      </c>
      <c r="J1004" s="185" t="str">
        <f>IFERROR(VLOOKUP(I1004,'Tabla 12'!$D$4:$E$6,2,FALSE)," ")</f>
        <v xml:space="preserve"> </v>
      </c>
      <c r="K1004" s="3"/>
      <c r="L1004" s="3"/>
      <c r="M1004" s="3"/>
      <c r="N1004" s="3"/>
      <c r="O1004" s="3"/>
      <c r="P1004" s="3"/>
      <c r="Q1004" s="2"/>
      <c r="R1004" s="3"/>
      <c r="S1004" s="3"/>
      <c r="T1004" s="3"/>
      <c r="U1004" s="3"/>
      <c r="V1004" s="3"/>
      <c r="W1004" s="3"/>
      <c r="X1004" s="3"/>
      <c r="Y1004" s="3"/>
      <c r="Z1004" s="3"/>
      <c r="AA1004" s="3"/>
    </row>
    <row r="1005" spans="1:27" ht="36.75" customHeight="1" x14ac:dyDescent="0.35">
      <c r="A1005" s="120" t="str">
        <f>'Matriz Nº2 Análisis'!A1005</f>
        <v>111. 6</v>
      </c>
      <c r="B1005" s="132" t="str">
        <f>IF(A1005&lt;1,'Matriz Nº1 Identificación'!F1005,'Matriz Nº2 Análisis'!B1005)</f>
        <v/>
      </c>
      <c r="C1005" s="132" t="str">
        <f>IFERROR(IF(A1005&lt;1,'Matriz Nº1 Identificación'!B1005,'Matriz Nº2 Análisis'!E1005)," ")</f>
        <v/>
      </c>
      <c r="D1005" s="132" t="str">
        <f>IF(A1005&lt;1,'Matriz Nº1 Identificación'!B1005,'Matriz Nº2 Análisis'!I1005)</f>
        <v/>
      </c>
      <c r="E1005" s="149"/>
      <c r="F1005" s="150"/>
      <c r="G1005" s="150"/>
      <c r="H1005" s="150"/>
      <c r="I1005" s="184" t="str">
        <f>IFERROR(VLOOKUP(D1005,'Tabla 12'!$B$4:$E$6,3,FALSE)," ")</f>
        <v xml:space="preserve"> </v>
      </c>
      <c r="J1005" s="185" t="str">
        <f>IFERROR(VLOOKUP(I1005,'Tabla 12'!$D$4:$E$6,2,FALSE)," ")</f>
        <v xml:space="preserve"> </v>
      </c>
      <c r="K1005" s="3"/>
      <c r="L1005" s="3"/>
      <c r="M1005" s="3"/>
      <c r="N1005" s="3"/>
      <c r="O1005" s="3"/>
      <c r="P1005" s="3"/>
      <c r="Q1005" s="2"/>
      <c r="R1005" s="3"/>
      <c r="S1005" s="3"/>
      <c r="T1005" s="3"/>
      <c r="U1005" s="3"/>
      <c r="V1005" s="3"/>
      <c r="W1005" s="3"/>
      <c r="X1005" s="3"/>
      <c r="Y1005" s="3"/>
      <c r="Z1005" s="3"/>
      <c r="AA1005" s="3"/>
    </row>
    <row r="1006" spans="1:27" ht="36.75" customHeight="1" thickBot="1" x14ac:dyDescent="0.4">
      <c r="A1006" s="120" t="str">
        <f>'Matriz Nº2 Análisis'!A1006</f>
        <v>111. 7</v>
      </c>
      <c r="B1006" s="132" t="str">
        <f>IF(A1006&lt;1,'Matriz Nº1 Identificación'!F1006,'Matriz Nº2 Análisis'!B1006)</f>
        <v/>
      </c>
      <c r="C1006" s="132" t="str">
        <f>IFERROR(IF(A1006&lt;1,'Matriz Nº1 Identificación'!B1006,'Matriz Nº2 Análisis'!E1006)," ")</f>
        <v/>
      </c>
      <c r="D1006" s="132" t="str">
        <f>IF(A1006&lt;1,'Matriz Nº1 Identificación'!B1006,'Matriz Nº2 Análisis'!I1006)</f>
        <v/>
      </c>
      <c r="E1006" s="149"/>
      <c r="F1006" s="150"/>
      <c r="G1006" s="150"/>
      <c r="H1006" s="150"/>
      <c r="I1006" s="184" t="str">
        <f>IFERROR(VLOOKUP(D1006,'Tabla 12'!$B$4:$E$6,3,FALSE)," ")</f>
        <v xml:space="preserve"> </v>
      </c>
      <c r="J1006" s="185" t="str">
        <f>IFERROR(VLOOKUP(I1006,'Tabla 12'!$D$4:$E$6,2,FALSE)," ")</f>
        <v xml:space="preserve"> </v>
      </c>
      <c r="K1006" s="3"/>
      <c r="N1006" s="3"/>
      <c r="O1006" s="3"/>
      <c r="P1006" s="3"/>
      <c r="Q1006" s="2"/>
      <c r="R1006" s="3"/>
      <c r="S1006" s="3"/>
      <c r="T1006" s="3"/>
      <c r="U1006" s="3"/>
      <c r="V1006" s="3"/>
      <c r="W1006" s="3"/>
      <c r="X1006" s="3"/>
      <c r="Y1006" s="3"/>
      <c r="Z1006" s="3"/>
      <c r="AA1006" s="3"/>
    </row>
    <row r="1007" spans="1:27" ht="39.9" customHeight="1" thickBot="1" x14ac:dyDescent="0.4">
      <c r="A1007" s="181" t="str">
        <f>'Matriz Nº1 Identificación'!A1007</f>
        <v xml:space="preserve">Objetivo Estratégico: </v>
      </c>
      <c r="B1007" s="477">
        <f>+'Matriz Nº1 Identificación'!B1007:H1007</f>
        <v>0</v>
      </c>
      <c r="C1007" s="478"/>
      <c r="D1007" s="478"/>
      <c r="E1007" s="478"/>
      <c r="F1007" s="478"/>
      <c r="G1007" s="478"/>
      <c r="H1007" s="478"/>
      <c r="I1007" s="478"/>
      <c r="J1007" s="478"/>
    </row>
    <row r="1008" spans="1:27" ht="39.9" customHeight="1" x14ac:dyDescent="0.35">
      <c r="A1008" s="182" t="str">
        <f>'Matriz Nº1 Identificación'!A1008</f>
        <v>Objetivo táctico</v>
      </c>
      <c r="B1008" s="297" t="str">
        <f>+'Matriz Nº1 Identificación'!B1008:H1008</f>
        <v xml:space="preserve">112. </v>
      </c>
      <c r="C1008" s="298"/>
      <c r="D1008" s="298"/>
      <c r="E1008" s="298"/>
      <c r="F1008" s="299"/>
      <c r="G1008" s="299"/>
      <c r="H1008" s="299"/>
      <c r="I1008" s="299"/>
      <c r="J1008" s="300"/>
      <c r="L1008" s="3"/>
      <c r="M1008" s="3"/>
    </row>
    <row r="1009" spans="1:27" ht="36.75" customHeight="1" x14ac:dyDescent="0.35">
      <c r="A1009" s="120" t="str">
        <f>'Matriz Nº2 Análisis'!A1009</f>
        <v>112. 1</v>
      </c>
      <c r="B1009" s="132" t="str">
        <f>IF(A1009&lt;1,'Matriz Nº1 Identificación'!F1009,'Matriz Nº2 Análisis'!B1009)</f>
        <v/>
      </c>
      <c r="C1009" s="132" t="str">
        <f>IFERROR(IF(A1009&lt;1,'Matriz Nº1 Identificación'!B1009,'Matriz Nº2 Análisis'!E1009)," ")</f>
        <v/>
      </c>
      <c r="D1009" s="132" t="str">
        <f>IF(A1009&lt;1,'Matriz Nº1 Identificación'!B1009,'Matriz Nº2 Análisis'!I1009)</f>
        <v/>
      </c>
      <c r="E1009" s="149"/>
      <c r="F1009" s="150"/>
      <c r="G1009" s="150"/>
      <c r="H1009" s="150"/>
      <c r="I1009" s="184" t="str">
        <f>IFERROR(VLOOKUP(D1009,'Tabla 12'!$B$4:$E$6,3,FALSE)," ")</f>
        <v xml:space="preserve"> </v>
      </c>
      <c r="J1009" s="185" t="str">
        <f>IFERROR(VLOOKUP(I1009,'Tabla 12'!$D$4:$E$6,2,FALSE)," ")</f>
        <v xml:space="preserve"> </v>
      </c>
      <c r="K1009" s="3"/>
      <c r="L1009" s="3"/>
      <c r="M1009" s="3"/>
      <c r="N1009" s="3"/>
      <c r="O1009" s="3"/>
      <c r="P1009" s="3"/>
      <c r="Q1009" s="2"/>
      <c r="R1009" s="3"/>
      <c r="S1009" s="3"/>
      <c r="T1009" s="3"/>
      <c r="U1009" s="3"/>
      <c r="V1009" s="3"/>
      <c r="W1009" s="3"/>
      <c r="X1009" s="3"/>
      <c r="Y1009" s="3"/>
      <c r="Z1009" s="3"/>
      <c r="AA1009" s="3"/>
    </row>
    <row r="1010" spans="1:27" ht="36.75" customHeight="1" x14ac:dyDescent="0.35">
      <c r="A1010" s="120" t="str">
        <f>'Matriz Nº2 Análisis'!A1010</f>
        <v>112. 2</v>
      </c>
      <c r="B1010" s="132" t="str">
        <f>IF(A1010&lt;1,'Matriz Nº1 Identificación'!F1010,'Matriz Nº2 Análisis'!B1010)</f>
        <v/>
      </c>
      <c r="C1010" s="132" t="str">
        <f>IFERROR(IF(A1010&lt;1,'Matriz Nº1 Identificación'!B1010,'Matriz Nº2 Análisis'!E1010)," ")</f>
        <v/>
      </c>
      <c r="D1010" s="132" t="str">
        <f>IF(A1010&lt;1,'Matriz Nº1 Identificación'!B1010,'Matriz Nº2 Análisis'!I1010)</f>
        <v/>
      </c>
      <c r="E1010" s="149"/>
      <c r="F1010" s="150"/>
      <c r="G1010" s="150"/>
      <c r="H1010" s="150"/>
      <c r="I1010" s="184" t="str">
        <f>IFERROR(VLOOKUP(D1010,'Tabla 12'!$B$4:$E$6,3,FALSE)," ")</f>
        <v xml:space="preserve"> </v>
      </c>
      <c r="J1010" s="185" t="str">
        <f>IFERROR(VLOOKUP(I1010,'Tabla 12'!$D$4:$E$6,2,FALSE)," ")</f>
        <v xml:space="preserve"> </v>
      </c>
      <c r="K1010" s="3"/>
      <c r="L1010" s="3"/>
      <c r="M1010" s="3"/>
      <c r="N1010" s="3"/>
      <c r="O1010" s="3"/>
      <c r="P1010" s="3"/>
      <c r="Q1010" s="2"/>
      <c r="R1010" s="3"/>
      <c r="S1010" s="3"/>
      <c r="T1010" s="3"/>
      <c r="U1010" s="3"/>
      <c r="V1010" s="3"/>
      <c r="W1010" s="3"/>
      <c r="X1010" s="3"/>
      <c r="Y1010" s="3"/>
      <c r="Z1010" s="3"/>
      <c r="AA1010" s="3"/>
    </row>
    <row r="1011" spans="1:27" ht="36.75" customHeight="1" x14ac:dyDescent="0.35">
      <c r="A1011" s="120" t="str">
        <f>'Matriz Nº2 Análisis'!A1011</f>
        <v>112. 3</v>
      </c>
      <c r="B1011" s="132" t="str">
        <f>IF(A1011&lt;1,'Matriz Nº1 Identificación'!F1011,'Matriz Nº2 Análisis'!B1011)</f>
        <v/>
      </c>
      <c r="C1011" s="132" t="str">
        <f>IFERROR(IF(A1011&lt;1,'Matriz Nº1 Identificación'!B1011,'Matriz Nº2 Análisis'!E1011)," ")</f>
        <v/>
      </c>
      <c r="D1011" s="132" t="str">
        <f>IF(A1011&lt;1,'Matriz Nº1 Identificación'!B1011,'Matriz Nº2 Análisis'!I1011)</f>
        <v/>
      </c>
      <c r="E1011" s="149"/>
      <c r="F1011" s="150"/>
      <c r="G1011" s="150"/>
      <c r="H1011" s="150"/>
      <c r="I1011" s="184" t="str">
        <f>IFERROR(VLOOKUP(D1011,'Tabla 12'!$B$4:$E$6,3,FALSE)," ")</f>
        <v xml:space="preserve"> </v>
      </c>
      <c r="J1011" s="185" t="str">
        <f>IFERROR(VLOOKUP(I1011,'Tabla 12'!$D$4:$E$6,2,FALSE)," ")</f>
        <v xml:space="preserve"> </v>
      </c>
      <c r="K1011" s="3"/>
      <c r="L1011" s="3"/>
      <c r="M1011" s="3"/>
      <c r="N1011" s="3"/>
      <c r="O1011" s="3"/>
      <c r="P1011" s="3"/>
      <c r="Q1011" s="2"/>
      <c r="R1011" s="3"/>
      <c r="S1011" s="3"/>
      <c r="T1011" s="3"/>
      <c r="U1011" s="3"/>
      <c r="V1011" s="3"/>
      <c r="W1011" s="3"/>
      <c r="X1011" s="3"/>
      <c r="Y1011" s="3"/>
      <c r="Z1011" s="3"/>
      <c r="AA1011" s="3"/>
    </row>
    <row r="1012" spans="1:27" ht="36.75" customHeight="1" x14ac:dyDescent="0.35">
      <c r="A1012" s="120" t="str">
        <f>'Matriz Nº2 Análisis'!A1012</f>
        <v>112. 4</v>
      </c>
      <c r="B1012" s="132" t="str">
        <f>IF(A1012&lt;1,'Matriz Nº1 Identificación'!F1012,'Matriz Nº2 Análisis'!B1012)</f>
        <v/>
      </c>
      <c r="C1012" s="132" t="str">
        <f>IFERROR(IF(A1012&lt;1,'Matriz Nº1 Identificación'!B1012,'Matriz Nº2 Análisis'!E1012)," ")</f>
        <v/>
      </c>
      <c r="D1012" s="132" t="str">
        <f>IF(A1012&lt;1,'Matriz Nº1 Identificación'!B1012,'Matriz Nº2 Análisis'!I1012)</f>
        <v/>
      </c>
      <c r="E1012" s="149"/>
      <c r="F1012" s="150"/>
      <c r="G1012" s="150"/>
      <c r="H1012" s="150"/>
      <c r="I1012" s="184" t="str">
        <f>IFERROR(VLOOKUP(D1012,'Tabla 12'!$B$4:$E$6,3,FALSE)," ")</f>
        <v xml:space="preserve"> </v>
      </c>
      <c r="J1012" s="185" t="str">
        <f>IFERROR(VLOOKUP(I1012,'Tabla 12'!$D$4:$E$6,2,FALSE)," ")</f>
        <v xml:space="preserve"> </v>
      </c>
      <c r="K1012" s="3"/>
      <c r="L1012" s="3"/>
      <c r="M1012" s="3"/>
      <c r="N1012" s="3"/>
      <c r="O1012" s="3"/>
      <c r="P1012" s="3"/>
      <c r="Q1012" s="2"/>
      <c r="R1012" s="3"/>
      <c r="S1012" s="3"/>
      <c r="T1012" s="3"/>
      <c r="U1012" s="3"/>
      <c r="V1012" s="3"/>
      <c r="W1012" s="3"/>
      <c r="X1012" s="3"/>
      <c r="Y1012" s="3"/>
      <c r="Z1012" s="3"/>
      <c r="AA1012" s="3"/>
    </row>
    <row r="1013" spans="1:27" ht="36.75" customHeight="1" x14ac:dyDescent="0.35">
      <c r="A1013" s="120" t="str">
        <f>'Matriz Nº2 Análisis'!A1013</f>
        <v>112. 5</v>
      </c>
      <c r="B1013" s="132" t="str">
        <f>IF(A1013&lt;1,'Matriz Nº1 Identificación'!F1013,'Matriz Nº2 Análisis'!B1013)</f>
        <v/>
      </c>
      <c r="C1013" s="132" t="str">
        <f>IFERROR(IF(A1013&lt;1,'Matriz Nº1 Identificación'!B1013,'Matriz Nº2 Análisis'!E1013)," ")</f>
        <v/>
      </c>
      <c r="D1013" s="132" t="str">
        <f>IF(A1013&lt;1,'Matriz Nº1 Identificación'!B1013,'Matriz Nº2 Análisis'!I1013)</f>
        <v/>
      </c>
      <c r="E1013" s="149"/>
      <c r="F1013" s="150"/>
      <c r="G1013" s="150"/>
      <c r="H1013" s="150"/>
      <c r="I1013" s="184" t="str">
        <f>IFERROR(VLOOKUP(D1013,'Tabla 12'!$B$4:$E$6,3,FALSE)," ")</f>
        <v xml:space="preserve"> </v>
      </c>
      <c r="J1013" s="185" t="str">
        <f>IFERROR(VLOOKUP(I1013,'Tabla 12'!$D$4:$E$6,2,FALSE)," ")</f>
        <v xml:space="preserve"> </v>
      </c>
      <c r="K1013" s="3"/>
      <c r="L1013" s="3"/>
      <c r="M1013" s="3"/>
      <c r="N1013" s="3"/>
      <c r="O1013" s="3"/>
      <c r="P1013" s="3"/>
      <c r="Q1013" s="2"/>
      <c r="R1013" s="3"/>
      <c r="S1013" s="3"/>
      <c r="T1013" s="3"/>
      <c r="U1013" s="3"/>
      <c r="V1013" s="3"/>
      <c r="W1013" s="3"/>
      <c r="X1013" s="3"/>
      <c r="Y1013" s="3"/>
      <c r="Z1013" s="3"/>
      <c r="AA1013" s="3"/>
    </row>
    <row r="1014" spans="1:27" ht="36.75" customHeight="1" x14ac:dyDescent="0.35">
      <c r="A1014" s="120" t="str">
        <f>'Matriz Nº2 Análisis'!A1014</f>
        <v>112. 6</v>
      </c>
      <c r="B1014" s="132" t="str">
        <f>IF(A1014&lt;1,'Matriz Nº1 Identificación'!F1014,'Matriz Nº2 Análisis'!B1014)</f>
        <v/>
      </c>
      <c r="C1014" s="132" t="str">
        <f>IFERROR(IF(A1014&lt;1,'Matriz Nº1 Identificación'!B1014,'Matriz Nº2 Análisis'!E1014)," ")</f>
        <v/>
      </c>
      <c r="D1014" s="132" t="str">
        <f>IF(A1014&lt;1,'Matriz Nº1 Identificación'!B1014,'Matriz Nº2 Análisis'!I1014)</f>
        <v/>
      </c>
      <c r="E1014" s="149"/>
      <c r="F1014" s="150"/>
      <c r="G1014" s="150"/>
      <c r="H1014" s="150"/>
      <c r="I1014" s="184" t="str">
        <f>IFERROR(VLOOKUP(D1014,'Tabla 12'!$B$4:$E$6,3,FALSE)," ")</f>
        <v xml:space="preserve"> </v>
      </c>
      <c r="J1014" s="185" t="str">
        <f>IFERROR(VLOOKUP(I1014,'Tabla 12'!$D$4:$E$6,2,FALSE)," ")</f>
        <v xml:space="preserve"> </v>
      </c>
      <c r="K1014" s="3"/>
      <c r="L1014" s="3"/>
      <c r="M1014" s="3"/>
      <c r="N1014" s="3"/>
      <c r="O1014" s="3"/>
      <c r="P1014" s="3"/>
      <c r="Q1014" s="2"/>
      <c r="R1014" s="3"/>
      <c r="S1014" s="3"/>
      <c r="T1014" s="3"/>
      <c r="U1014" s="3"/>
      <c r="V1014" s="3"/>
      <c r="W1014" s="3"/>
      <c r="X1014" s="3"/>
      <c r="Y1014" s="3"/>
      <c r="Z1014" s="3"/>
      <c r="AA1014" s="3"/>
    </row>
    <row r="1015" spans="1:27" ht="36.75" customHeight="1" thickBot="1" x14ac:dyDescent="0.4">
      <c r="A1015" s="120" t="str">
        <f>'Matriz Nº2 Análisis'!A1015</f>
        <v>112. 7</v>
      </c>
      <c r="B1015" s="132" t="str">
        <f>IF(A1015&lt;1,'Matriz Nº1 Identificación'!F1015,'Matriz Nº2 Análisis'!B1015)</f>
        <v/>
      </c>
      <c r="C1015" s="132" t="str">
        <f>IFERROR(IF(A1015&lt;1,'Matriz Nº1 Identificación'!B1015,'Matriz Nº2 Análisis'!E1015)," ")</f>
        <v/>
      </c>
      <c r="D1015" s="132" t="str">
        <f>IF(A1015&lt;1,'Matriz Nº1 Identificación'!B1015,'Matriz Nº2 Análisis'!I1015)</f>
        <v/>
      </c>
      <c r="E1015" s="149"/>
      <c r="F1015" s="150"/>
      <c r="G1015" s="150"/>
      <c r="H1015" s="150"/>
      <c r="I1015" s="184" t="str">
        <f>IFERROR(VLOOKUP(D1015,'Tabla 12'!$B$4:$E$6,3,FALSE)," ")</f>
        <v xml:space="preserve"> </v>
      </c>
      <c r="J1015" s="185" t="str">
        <f>IFERROR(VLOOKUP(I1015,'Tabla 12'!$D$4:$E$6,2,FALSE)," ")</f>
        <v xml:space="preserve"> </v>
      </c>
      <c r="K1015" s="3"/>
      <c r="N1015" s="3"/>
      <c r="O1015" s="3"/>
      <c r="P1015" s="3"/>
      <c r="Q1015" s="2"/>
      <c r="R1015" s="3"/>
      <c r="S1015" s="3"/>
      <c r="T1015" s="3"/>
      <c r="U1015" s="3"/>
      <c r="V1015" s="3"/>
      <c r="W1015" s="3"/>
      <c r="X1015" s="3"/>
      <c r="Y1015" s="3"/>
      <c r="Z1015" s="3"/>
      <c r="AA1015" s="3"/>
    </row>
    <row r="1016" spans="1:27" ht="39.9" customHeight="1" thickBot="1" x14ac:dyDescent="0.4">
      <c r="A1016" s="181" t="str">
        <f>'Matriz Nº1 Identificación'!A1016</f>
        <v xml:space="preserve">Objetivo Estratégico: </v>
      </c>
      <c r="B1016" s="477">
        <f>+'Matriz Nº1 Identificación'!B1016:H1016</f>
        <v>0</v>
      </c>
      <c r="C1016" s="478"/>
      <c r="D1016" s="478"/>
      <c r="E1016" s="478"/>
      <c r="F1016" s="478"/>
      <c r="G1016" s="478"/>
      <c r="H1016" s="478"/>
      <c r="I1016" s="478"/>
      <c r="J1016" s="478"/>
    </row>
    <row r="1017" spans="1:27" ht="39.9" customHeight="1" x14ac:dyDescent="0.35">
      <c r="A1017" s="182" t="str">
        <f>'Matriz Nº1 Identificación'!A1017</f>
        <v>Objetivo táctico</v>
      </c>
      <c r="B1017" s="297" t="str">
        <f>+'Matriz Nº1 Identificación'!B1017:H1017</f>
        <v xml:space="preserve">113. </v>
      </c>
      <c r="C1017" s="298"/>
      <c r="D1017" s="298"/>
      <c r="E1017" s="298"/>
      <c r="F1017" s="299"/>
      <c r="G1017" s="299"/>
      <c r="H1017" s="299"/>
      <c r="I1017" s="299"/>
      <c r="J1017" s="300"/>
      <c r="L1017" s="3"/>
      <c r="M1017" s="3"/>
    </row>
    <row r="1018" spans="1:27" ht="36.75" customHeight="1" x14ac:dyDescent="0.35">
      <c r="A1018" s="120" t="str">
        <f>'Matriz Nº2 Análisis'!A1018</f>
        <v>113. 1</v>
      </c>
      <c r="B1018" s="132" t="str">
        <f>IF(A1018&lt;1,'Matriz Nº1 Identificación'!F1018,'Matriz Nº2 Análisis'!B1018)</f>
        <v/>
      </c>
      <c r="C1018" s="132" t="str">
        <f>IFERROR(IF(A1018&lt;1,'Matriz Nº1 Identificación'!B1018,'Matriz Nº2 Análisis'!E1018)," ")</f>
        <v/>
      </c>
      <c r="D1018" s="132" t="str">
        <f>IF(A1018&lt;1,'Matriz Nº1 Identificación'!B1018,'Matriz Nº2 Análisis'!I1018)</f>
        <v/>
      </c>
      <c r="E1018" s="149"/>
      <c r="F1018" s="150"/>
      <c r="G1018" s="150"/>
      <c r="H1018" s="150"/>
      <c r="I1018" s="184" t="str">
        <f>IFERROR(VLOOKUP(D1018,'Tabla 12'!$B$4:$E$6,3,FALSE)," ")</f>
        <v xml:space="preserve"> </v>
      </c>
      <c r="J1018" s="185" t="str">
        <f>IFERROR(VLOOKUP(I1018,'Tabla 12'!$D$4:$E$6,2,FALSE)," ")</f>
        <v xml:space="preserve"> </v>
      </c>
      <c r="K1018" s="3"/>
      <c r="L1018" s="3"/>
      <c r="M1018" s="3"/>
      <c r="N1018" s="3"/>
      <c r="O1018" s="3"/>
      <c r="P1018" s="3"/>
      <c r="Q1018" s="2"/>
      <c r="R1018" s="3"/>
      <c r="S1018" s="3"/>
      <c r="T1018" s="3"/>
      <c r="U1018" s="3"/>
      <c r="V1018" s="3"/>
      <c r="W1018" s="3"/>
      <c r="X1018" s="3"/>
      <c r="Y1018" s="3"/>
      <c r="Z1018" s="3"/>
      <c r="AA1018" s="3"/>
    </row>
    <row r="1019" spans="1:27" ht="36.75" customHeight="1" x14ac:dyDescent="0.35">
      <c r="A1019" s="120" t="str">
        <f>'Matriz Nº2 Análisis'!A1019</f>
        <v>113. 2</v>
      </c>
      <c r="B1019" s="132" t="str">
        <f>IF(A1019&lt;1,'Matriz Nº1 Identificación'!F1019,'Matriz Nº2 Análisis'!B1019)</f>
        <v/>
      </c>
      <c r="C1019" s="132" t="str">
        <f>IFERROR(IF(A1019&lt;1,'Matriz Nº1 Identificación'!B1019,'Matriz Nº2 Análisis'!E1019)," ")</f>
        <v/>
      </c>
      <c r="D1019" s="132" t="str">
        <f>IF(A1019&lt;1,'Matriz Nº1 Identificación'!B1019,'Matriz Nº2 Análisis'!I1019)</f>
        <v/>
      </c>
      <c r="E1019" s="149"/>
      <c r="F1019" s="150"/>
      <c r="G1019" s="150"/>
      <c r="H1019" s="150"/>
      <c r="I1019" s="184" t="str">
        <f>IFERROR(VLOOKUP(D1019,'Tabla 12'!$B$4:$E$6,3,FALSE)," ")</f>
        <v xml:space="preserve"> </v>
      </c>
      <c r="J1019" s="185" t="str">
        <f>IFERROR(VLOOKUP(I1019,'Tabla 12'!$D$4:$E$6,2,FALSE)," ")</f>
        <v xml:space="preserve"> </v>
      </c>
      <c r="K1019" s="3"/>
      <c r="L1019" s="3"/>
      <c r="M1019" s="3"/>
      <c r="N1019" s="3"/>
      <c r="O1019" s="3"/>
      <c r="P1019" s="3"/>
      <c r="Q1019" s="2"/>
      <c r="R1019" s="3"/>
      <c r="S1019" s="3"/>
      <c r="T1019" s="3"/>
      <c r="U1019" s="3"/>
      <c r="V1019" s="3"/>
      <c r="W1019" s="3"/>
      <c r="X1019" s="3"/>
      <c r="Y1019" s="3"/>
      <c r="Z1019" s="3"/>
      <c r="AA1019" s="3"/>
    </row>
    <row r="1020" spans="1:27" ht="36.75" customHeight="1" x14ac:dyDescent="0.35">
      <c r="A1020" s="120" t="str">
        <f>'Matriz Nº2 Análisis'!A1020</f>
        <v>113. 3</v>
      </c>
      <c r="B1020" s="132" t="str">
        <f>IF(A1020&lt;1,'Matriz Nº1 Identificación'!F1020,'Matriz Nº2 Análisis'!B1020)</f>
        <v/>
      </c>
      <c r="C1020" s="132" t="str">
        <f>IFERROR(IF(A1020&lt;1,'Matriz Nº1 Identificación'!B1020,'Matriz Nº2 Análisis'!E1020)," ")</f>
        <v/>
      </c>
      <c r="D1020" s="132" t="str">
        <f>IF(A1020&lt;1,'Matriz Nº1 Identificación'!B1020,'Matriz Nº2 Análisis'!I1020)</f>
        <v/>
      </c>
      <c r="E1020" s="149"/>
      <c r="F1020" s="150"/>
      <c r="G1020" s="150"/>
      <c r="H1020" s="150"/>
      <c r="I1020" s="184" t="str">
        <f>IFERROR(VLOOKUP(D1020,'Tabla 12'!$B$4:$E$6,3,FALSE)," ")</f>
        <v xml:space="preserve"> </v>
      </c>
      <c r="J1020" s="185" t="str">
        <f>IFERROR(VLOOKUP(I1020,'Tabla 12'!$D$4:$E$6,2,FALSE)," ")</f>
        <v xml:space="preserve"> </v>
      </c>
      <c r="K1020" s="3"/>
      <c r="L1020" s="3"/>
      <c r="M1020" s="3"/>
      <c r="N1020" s="3"/>
      <c r="O1020" s="3"/>
      <c r="P1020" s="3"/>
      <c r="Q1020" s="2"/>
      <c r="R1020" s="3"/>
      <c r="S1020" s="3"/>
      <c r="T1020" s="3"/>
      <c r="U1020" s="3"/>
      <c r="V1020" s="3"/>
      <c r="W1020" s="3"/>
      <c r="X1020" s="3"/>
      <c r="Y1020" s="3"/>
      <c r="Z1020" s="3"/>
      <c r="AA1020" s="3"/>
    </row>
    <row r="1021" spans="1:27" ht="36.75" customHeight="1" x14ac:dyDescent="0.35">
      <c r="A1021" s="120" t="str">
        <f>'Matriz Nº2 Análisis'!A1021</f>
        <v>113. 4</v>
      </c>
      <c r="B1021" s="132" t="str">
        <f>IF(A1021&lt;1,'Matriz Nº1 Identificación'!F1021,'Matriz Nº2 Análisis'!B1021)</f>
        <v/>
      </c>
      <c r="C1021" s="132" t="str">
        <f>IFERROR(IF(A1021&lt;1,'Matriz Nº1 Identificación'!B1021,'Matriz Nº2 Análisis'!E1021)," ")</f>
        <v/>
      </c>
      <c r="D1021" s="132" t="str">
        <f>IF(A1021&lt;1,'Matriz Nº1 Identificación'!B1021,'Matriz Nº2 Análisis'!I1021)</f>
        <v/>
      </c>
      <c r="E1021" s="149"/>
      <c r="F1021" s="150"/>
      <c r="G1021" s="150"/>
      <c r="H1021" s="150"/>
      <c r="I1021" s="184" t="str">
        <f>IFERROR(VLOOKUP(D1021,'Tabla 12'!$B$4:$E$6,3,FALSE)," ")</f>
        <v xml:space="preserve"> </v>
      </c>
      <c r="J1021" s="185" t="str">
        <f>IFERROR(VLOOKUP(I1021,'Tabla 12'!$D$4:$E$6,2,FALSE)," ")</f>
        <v xml:space="preserve"> </v>
      </c>
      <c r="K1021" s="3"/>
      <c r="L1021" s="3"/>
      <c r="M1021" s="3"/>
      <c r="N1021" s="3"/>
      <c r="O1021" s="3"/>
      <c r="P1021" s="3"/>
      <c r="Q1021" s="2"/>
      <c r="R1021" s="3"/>
      <c r="S1021" s="3"/>
      <c r="T1021" s="3"/>
      <c r="U1021" s="3"/>
      <c r="V1021" s="3"/>
      <c r="W1021" s="3"/>
      <c r="X1021" s="3"/>
      <c r="Y1021" s="3"/>
      <c r="Z1021" s="3"/>
      <c r="AA1021" s="3"/>
    </row>
    <row r="1022" spans="1:27" ht="36.75" customHeight="1" x14ac:dyDescent="0.35">
      <c r="A1022" s="120" t="str">
        <f>'Matriz Nº2 Análisis'!A1022</f>
        <v>113. 5</v>
      </c>
      <c r="B1022" s="132" t="str">
        <f>IF(A1022&lt;1,'Matriz Nº1 Identificación'!F1022,'Matriz Nº2 Análisis'!B1022)</f>
        <v/>
      </c>
      <c r="C1022" s="132" t="str">
        <f>IFERROR(IF(A1022&lt;1,'Matriz Nº1 Identificación'!B1022,'Matriz Nº2 Análisis'!E1022)," ")</f>
        <v/>
      </c>
      <c r="D1022" s="132" t="str">
        <f>IF(A1022&lt;1,'Matriz Nº1 Identificación'!B1022,'Matriz Nº2 Análisis'!I1022)</f>
        <v/>
      </c>
      <c r="E1022" s="149"/>
      <c r="F1022" s="150"/>
      <c r="G1022" s="150"/>
      <c r="H1022" s="150"/>
      <c r="I1022" s="184" t="str">
        <f>IFERROR(VLOOKUP(D1022,'Tabla 12'!$B$4:$E$6,3,FALSE)," ")</f>
        <v xml:space="preserve"> </v>
      </c>
      <c r="J1022" s="185" t="str">
        <f>IFERROR(VLOOKUP(I1022,'Tabla 12'!$D$4:$E$6,2,FALSE)," ")</f>
        <v xml:space="preserve"> </v>
      </c>
      <c r="K1022" s="3"/>
      <c r="L1022" s="3"/>
      <c r="M1022" s="3"/>
      <c r="N1022" s="3"/>
      <c r="O1022" s="3"/>
      <c r="P1022" s="3"/>
      <c r="Q1022" s="2"/>
      <c r="R1022" s="3"/>
      <c r="S1022" s="3"/>
      <c r="T1022" s="3"/>
      <c r="U1022" s="3"/>
      <c r="V1022" s="3"/>
      <c r="W1022" s="3"/>
      <c r="X1022" s="3"/>
      <c r="Y1022" s="3"/>
      <c r="Z1022" s="3"/>
      <c r="AA1022" s="3"/>
    </row>
    <row r="1023" spans="1:27" ht="36.75" customHeight="1" x14ac:dyDescent="0.35">
      <c r="A1023" s="120" t="str">
        <f>'Matriz Nº2 Análisis'!A1023</f>
        <v>113. 6</v>
      </c>
      <c r="B1023" s="132" t="str">
        <f>IF(A1023&lt;1,'Matriz Nº1 Identificación'!F1023,'Matriz Nº2 Análisis'!B1023)</f>
        <v/>
      </c>
      <c r="C1023" s="132" t="str">
        <f>IFERROR(IF(A1023&lt;1,'Matriz Nº1 Identificación'!B1023,'Matriz Nº2 Análisis'!E1023)," ")</f>
        <v/>
      </c>
      <c r="D1023" s="132" t="str">
        <f>IF(A1023&lt;1,'Matriz Nº1 Identificación'!B1023,'Matriz Nº2 Análisis'!I1023)</f>
        <v/>
      </c>
      <c r="E1023" s="149"/>
      <c r="F1023" s="150"/>
      <c r="G1023" s="150"/>
      <c r="H1023" s="150"/>
      <c r="I1023" s="184" t="str">
        <f>IFERROR(VLOOKUP(D1023,'Tabla 12'!$B$4:$E$6,3,FALSE)," ")</f>
        <v xml:space="preserve"> </v>
      </c>
      <c r="J1023" s="185" t="str">
        <f>IFERROR(VLOOKUP(I1023,'Tabla 12'!$D$4:$E$6,2,FALSE)," ")</f>
        <v xml:space="preserve"> </v>
      </c>
      <c r="K1023" s="3"/>
      <c r="L1023" s="3"/>
      <c r="M1023" s="3"/>
      <c r="N1023" s="3"/>
      <c r="O1023" s="3"/>
      <c r="P1023" s="3"/>
      <c r="Q1023" s="2"/>
      <c r="R1023" s="3"/>
      <c r="S1023" s="3"/>
      <c r="T1023" s="3"/>
      <c r="U1023" s="3"/>
      <c r="V1023" s="3"/>
      <c r="W1023" s="3"/>
      <c r="X1023" s="3"/>
      <c r="Y1023" s="3"/>
      <c r="Z1023" s="3"/>
      <c r="AA1023" s="3"/>
    </row>
    <row r="1024" spans="1:27" ht="36.75" customHeight="1" thickBot="1" x14ac:dyDescent="0.4">
      <c r="A1024" s="120" t="str">
        <f>'Matriz Nº2 Análisis'!A1024</f>
        <v>113. 7</v>
      </c>
      <c r="B1024" s="132" t="str">
        <f>IF(A1024&lt;1,'Matriz Nº1 Identificación'!F1024,'Matriz Nº2 Análisis'!B1024)</f>
        <v/>
      </c>
      <c r="C1024" s="132" t="str">
        <f>IFERROR(IF(A1024&lt;1,'Matriz Nº1 Identificación'!B1024,'Matriz Nº2 Análisis'!E1024)," ")</f>
        <v/>
      </c>
      <c r="D1024" s="132" t="str">
        <f>IF(A1024&lt;1,'Matriz Nº1 Identificación'!B1024,'Matriz Nº2 Análisis'!I1024)</f>
        <v/>
      </c>
      <c r="E1024" s="149"/>
      <c r="F1024" s="150"/>
      <c r="G1024" s="150"/>
      <c r="H1024" s="150"/>
      <c r="I1024" s="184" t="str">
        <f>IFERROR(VLOOKUP(D1024,'Tabla 12'!$B$4:$E$6,3,FALSE)," ")</f>
        <v xml:space="preserve"> </v>
      </c>
      <c r="J1024" s="185" t="str">
        <f>IFERROR(VLOOKUP(I1024,'Tabla 12'!$D$4:$E$6,2,FALSE)," ")</f>
        <v xml:space="preserve"> </v>
      </c>
      <c r="K1024" s="3"/>
      <c r="N1024" s="3"/>
      <c r="O1024" s="3"/>
      <c r="P1024" s="3"/>
      <c r="Q1024" s="2"/>
      <c r="R1024" s="3"/>
      <c r="S1024" s="3"/>
      <c r="T1024" s="3"/>
      <c r="U1024" s="3"/>
      <c r="V1024" s="3"/>
      <c r="W1024" s="3"/>
      <c r="X1024" s="3"/>
      <c r="Y1024" s="3"/>
      <c r="Z1024" s="3"/>
      <c r="AA1024" s="3"/>
    </row>
    <row r="1025" spans="1:27" ht="39.9" customHeight="1" thickBot="1" x14ac:dyDescent="0.4">
      <c r="A1025" s="181" t="str">
        <f>'Matriz Nº1 Identificación'!A1025</f>
        <v xml:space="preserve">Objetivo Estratégico: </v>
      </c>
      <c r="B1025" s="477">
        <f>+'Matriz Nº1 Identificación'!B1025:H1025</f>
        <v>0</v>
      </c>
      <c r="C1025" s="478"/>
      <c r="D1025" s="478"/>
      <c r="E1025" s="478"/>
      <c r="F1025" s="478"/>
      <c r="G1025" s="478"/>
      <c r="H1025" s="478"/>
      <c r="I1025" s="478"/>
      <c r="J1025" s="478"/>
    </row>
    <row r="1026" spans="1:27" ht="39.9" customHeight="1" x14ac:dyDescent="0.35">
      <c r="A1026" s="182" t="str">
        <f>'Matriz Nº1 Identificación'!A1026</f>
        <v>Objetivo táctico</v>
      </c>
      <c r="B1026" s="297" t="str">
        <f>+'Matriz Nº1 Identificación'!B1026:H1026</f>
        <v xml:space="preserve">114. </v>
      </c>
      <c r="C1026" s="298"/>
      <c r="D1026" s="298"/>
      <c r="E1026" s="298"/>
      <c r="F1026" s="299"/>
      <c r="G1026" s="299"/>
      <c r="H1026" s="299"/>
      <c r="I1026" s="299"/>
      <c r="J1026" s="300"/>
      <c r="L1026" s="3"/>
      <c r="M1026" s="3"/>
    </row>
    <row r="1027" spans="1:27" ht="36.75" customHeight="1" x14ac:dyDescent="0.35">
      <c r="A1027" s="120" t="str">
        <f>'Matriz Nº2 Análisis'!A1027</f>
        <v>114. 1</v>
      </c>
      <c r="B1027" s="132" t="str">
        <f>IF(A1027&lt;1,'Matriz Nº1 Identificación'!F1027,'Matriz Nº2 Análisis'!B1027)</f>
        <v/>
      </c>
      <c r="C1027" s="132" t="str">
        <f>IFERROR(IF(A1027&lt;1,'Matriz Nº1 Identificación'!B1027,'Matriz Nº2 Análisis'!E1027)," ")</f>
        <v/>
      </c>
      <c r="D1027" s="132" t="str">
        <f>IF(A1027&lt;1,'Matriz Nº1 Identificación'!B1027,'Matriz Nº2 Análisis'!I1027)</f>
        <v/>
      </c>
      <c r="E1027" s="149"/>
      <c r="F1027" s="150"/>
      <c r="G1027" s="150"/>
      <c r="H1027" s="150"/>
      <c r="I1027" s="184" t="str">
        <f>IFERROR(VLOOKUP(D1027,'Tabla 12'!$B$4:$E$6,3,FALSE)," ")</f>
        <v xml:space="preserve"> </v>
      </c>
      <c r="J1027" s="185" t="str">
        <f>IFERROR(VLOOKUP(I1027,'Tabla 12'!$D$4:$E$6,2,FALSE)," ")</f>
        <v xml:space="preserve"> </v>
      </c>
      <c r="K1027" s="3"/>
      <c r="L1027" s="3"/>
      <c r="M1027" s="3"/>
      <c r="N1027" s="3"/>
      <c r="O1027" s="3"/>
      <c r="P1027" s="3"/>
      <c r="Q1027" s="2"/>
      <c r="R1027" s="3"/>
      <c r="S1027" s="3"/>
      <c r="T1027" s="3"/>
      <c r="U1027" s="3"/>
      <c r="V1027" s="3"/>
      <c r="W1027" s="3"/>
      <c r="X1027" s="3"/>
      <c r="Y1027" s="3"/>
      <c r="Z1027" s="3"/>
      <c r="AA1027" s="3"/>
    </row>
    <row r="1028" spans="1:27" ht="36.75" customHeight="1" x14ac:dyDescent="0.35">
      <c r="A1028" s="120" t="str">
        <f>'Matriz Nº2 Análisis'!A1028</f>
        <v>114. 2</v>
      </c>
      <c r="B1028" s="132" t="str">
        <f>IF(A1028&lt;1,'Matriz Nº1 Identificación'!F1028,'Matriz Nº2 Análisis'!B1028)</f>
        <v/>
      </c>
      <c r="C1028" s="132" t="str">
        <f>IFERROR(IF(A1028&lt;1,'Matriz Nº1 Identificación'!B1028,'Matriz Nº2 Análisis'!E1028)," ")</f>
        <v/>
      </c>
      <c r="D1028" s="132" t="str">
        <f>IF(A1028&lt;1,'Matriz Nº1 Identificación'!B1028,'Matriz Nº2 Análisis'!I1028)</f>
        <v/>
      </c>
      <c r="E1028" s="149"/>
      <c r="F1028" s="150"/>
      <c r="G1028" s="150"/>
      <c r="H1028" s="150"/>
      <c r="I1028" s="184" t="str">
        <f>IFERROR(VLOOKUP(D1028,'Tabla 12'!$B$4:$E$6,3,FALSE)," ")</f>
        <v xml:space="preserve"> </v>
      </c>
      <c r="J1028" s="185" t="str">
        <f>IFERROR(VLOOKUP(I1028,'Tabla 12'!$D$4:$E$6,2,FALSE)," ")</f>
        <v xml:space="preserve"> </v>
      </c>
      <c r="K1028" s="3"/>
      <c r="L1028" s="3"/>
      <c r="M1028" s="3"/>
      <c r="N1028" s="3"/>
      <c r="O1028" s="3"/>
      <c r="P1028" s="3"/>
      <c r="Q1028" s="2"/>
      <c r="R1028" s="3"/>
      <c r="S1028" s="3"/>
      <c r="T1028" s="3"/>
      <c r="U1028" s="3"/>
      <c r="V1028" s="3"/>
      <c r="W1028" s="3"/>
      <c r="X1028" s="3"/>
      <c r="Y1028" s="3"/>
      <c r="Z1028" s="3"/>
      <c r="AA1028" s="3"/>
    </row>
    <row r="1029" spans="1:27" ht="36.75" customHeight="1" x14ac:dyDescent="0.35">
      <c r="A1029" s="120" t="str">
        <f>'Matriz Nº2 Análisis'!A1029</f>
        <v>114. 3</v>
      </c>
      <c r="B1029" s="132" t="str">
        <f>IF(A1029&lt;1,'Matriz Nº1 Identificación'!F1029,'Matriz Nº2 Análisis'!B1029)</f>
        <v/>
      </c>
      <c r="C1029" s="132" t="str">
        <f>IFERROR(IF(A1029&lt;1,'Matriz Nº1 Identificación'!B1029,'Matriz Nº2 Análisis'!E1029)," ")</f>
        <v/>
      </c>
      <c r="D1029" s="132" t="str">
        <f>IF(A1029&lt;1,'Matriz Nº1 Identificación'!B1029,'Matriz Nº2 Análisis'!I1029)</f>
        <v/>
      </c>
      <c r="E1029" s="149"/>
      <c r="F1029" s="150"/>
      <c r="G1029" s="150"/>
      <c r="H1029" s="150"/>
      <c r="I1029" s="184" t="str">
        <f>IFERROR(VLOOKUP(D1029,'Tabla 12'!$B$4:$E$6,3,FALSE)," ")</f>
        <v xml:space="preserve"> </v>
      </c>
      <c r="J1029" s="185" t="str">
        <f>IFERROR(VLOOKUP(I1029,'Tabla 12'!$D$4:$E$6,2,FALSE)," ")</f>
        <v xml:space="preserve"> </v>
      </c>
      <c r="K1029" s="3"/>
      <c r="L1029" s="3"/>
      <c r="M1029" s="3"/>
      <c r="N1029" s="3"/>
      <c r="O1029" s="3"/>
      <c r="P1029" s="3"/>
      <c r="Q1029" s="2"/>
      <c r="R1029" s="3"/>
      <c r="S1029" s="3"/>
      <c r="T1029" s="3"/>
      <c r="U1029" s="3"/>
      <c r="V1029" s="3"/>
      <c r="W1029" s="3"/>
      <c r="X1029" s="3"/>
      <c r="Y1029" s="3"/>
      <c r="Z1029" s="3"/>
      <c r="AA1029" s="3"/>
    </row>
    <row r="1030" spans="1:27" ht="36.75" customHeight="1" x14ac:dyDescent="0.35">
      <c r="A1030" s="120" t="str">
        <f>'Matriz Nº2 Análisis'!A1030</f>
        <v>114. 4</v>
      </c>
      <c r="B1030" s="132" t="str">
        <f>IF(A1030&lt;1,'Matriz Nº1 Identificación'!F1030,'Matriz Nº2 Análisis'!B1030)</f>
        <v/>
      </c>
      <c r="C1030" s="132" t="str">
        <f>IFERROR(IF(A1030&lt;1,'Matriz Nº1 Identificación'!B1030,'Matriz Nº2 Análisis'!E1030)," ")</f>
        <v/>
      </c>
      <c r="D1030" s="132" t="str">
        <f>IF(A1030&lt;1,'Matriz Nº1 Identificación'!B1030,'Matriz Nº2 Análisis'!I1030)</f>
        <v/>
      </c>
      <c r="E1030" s="149"/>
      <c r="F1030" s="150"/>
      <c r="G1030" s="150"/>
      <c r="H1030" s="150"/>
      <c r="I1030" s="184" t="str">
        <f>IFERROR(VLOOKUP(D1030,'Tabla 12'!$B$4:$E$6,3,FALSE)," ")</f>
        <v xml:space="preserve"> </v>
      </c>
      <c r="J1030" s="185" t="str">
        <f>IFERROR(VLOOKUP(I1030,'Tabla 12'!$D$4:$E$6,2,FALSE)," ")</f>
        <v xml:space="preserve"> </v>
      </c>
      <c r="K1030" s="3"/>
      <c r="L1030" s="3"/>
      <c r="M1030" s="3"/>
      <c r="N1030" s="3"/>
      <c r="O1030" s="3"/>
      <c r="P1030" s="3"/>
      <c r="Q1030" s="2"/>
      <c r="R1030" s="3"/>
      <c r="S1030" s="3"/>
      <c r="T1030" s="3"/>
      <c r="U1030" s="3"/>
      <c r="V1030" s="3"/>
      <c r="W1030" s="3"/>
      <c r="X1030" s="3"/>
      <c r="Y1030" s="3"/>
      <c r="Z1030" s="3"/>
      <c r="AA1030" s="3"/>
    </row>
    <row r="1031" spans="1:27" ht="36.75" customHeight="1" x14ac:dyDescent="0.35">
      <c r="A1031" s="120" t="str">
        <f>'Matriz Nº2 Análisis'!A1031</f>
        <v>114. 5</v>
      </c>
      <c r="B1031" s="132" t="str">
        <f>IF(A1031&lt;1,'Matriz Nº1 Identificación'!F1031,'Matriz Nº2 Análisis'!B1031)</f>
        <v/>
      </c>
      <c r="C1031" s="132" t="str">
        <f>IFERROR(IF(A1031&lt;1,'Matriz Nº1 Identificación'!B1031,'Matriz Nº2 Análisis'!E1031)," ")</f>
        <v/>
      </c>
      <c r="D1031" s="132" t="str">
        <f>IF(A1031&lt;1,'Matriz Nº1 Identificación'!B1031,'Matriz Nº2 Análisis'!I1031)</f>
        <v/>
      </c>
      <c r="E1031" s="149"/>
      <c r="F1031" s="150"/>
      <c r="G1031" s="150"/>
      <c r="H1031" s="150"/>
      <c r="I1031" s="184" t="str">
        <f>IFERROR(VLOOKUP(D1031,'Tabla 12'!$B$4:$E$6,3,FALSE)," ")</f>
        <v xml:space="preserve"> </v>
      </c>
      <c r="J1031" s="185" t="str">
        <f>IFERROR(VLOOKUP(I1031,'Tabla 12'!$D$4:$E$6,2,FALSE)," ")</f>
        <v xml:space="preserve"> </v>
      </c>
      <c r="K1031" s="3"/>
      <c r="L1031" s="3"/>
      <c r="M1031" s="3"/>
      <c r="N1031" s="3"/>
      <c r="O1031" s="3"/>
      <c r="P1031" s="3"/>
      <c r="Q1031" s="2"/>
      <c r="R1031" s="3"/>
      <c r="S1031" s="3"/>
      <c r="T1031" s="3"/>
      <c r="U1031" s="3"/>
      <c r="V1031" s="3"/>
      <c r="W1031" s="3"/>
      <c r="X1031" s="3"/>
      <c r="Y1031" s="3"/>
      <c r="Z1031" s="3"/>
      <c r="AA1031" s="3"/>
    </row>
    <row r="1032" spans="1:27" ht="36.75" customHeight="1" x14ac:dyDescent="0.35">
      <c r="A1032" s="120" t="str">
        <f>'Matriz Nº2 Análisis'!A1032</f>
        <v>114. 6</v>
      </c>
      <c r="B1032" s="132" t="str">
        <f>IF(A1032&lt;1,'Matriz Nº1 Identificación'!F1032,'Matriz Nº2 Análisis'!B1032)</f>
        <v/>
      </c>
      <c r="C1032" s="132" t="str">
        <f>IFERROR(IF(A1032&lt;1,'Matriz Nº1 Identificación'!B1032,'Matriz Nº2 Análisis'!E1032)," ")</f>
        <v/>
      </c>
      <c r="D1032" s="132" t="str">
        <f>IF(A1032&lt;1,'Matriz Nº1 Identificación'!B1032,'Matriz Nº2 Análisis'!I1032)</f>
        <v/>
      </c>
      <c r="E1032" s="149"/>
      <c r="F1032" s="150"/>
      <c r="G1032" s="150"/>
      <c r="H1032" s="150"/>
      <c r="I1032" s="184" t="str">
        <f>IFERROR(VLOOKUP(D1032,'Tabla 12'!$B$4:$E$6,3,FALSE)," ")</f>
        <v xml:space="preserve"> </v>
      </c>
      <c r="J1032" s="185" t="str">
        <f>IFERROR(VLOOKUP(I1032,'Tabla 12'!$D$4:$E$6,2,FALSE)," ")</f>
        <v xml:space="preserve"> </v>
      </c>
      <c r="K1032" s="3"/>
      <c r="L1032" s="3"/>
      <c r="M1032" s="3"/>
      <c r="N1032" s="3"/>
      <c r="O1032" s="3"/>
      <c r="P1032" s="3"/>
      <c r="Q1032" s="2"/>
      <c r="R1032" s="3"/>
      <c r="S1032" s="3"/>
      <c r="T1032" s="3"/>
      <c r="U1032" s="3"/>
      <c r="V1032" s="3"/>
      <c r="W1032" s="3"/>
      <c r="X1032" s="3"/>
      <c r="Y1032" s="3"/>
      <c r="Z1032" s="3"/>
      <c r="AA1032" s="3"/>
    </row>
    <row r="1033" spans="1:27" ht="36.75" customHeight="1" thickBot="1" x14ac:dyDescent="0.4">
      <c r="A1033" s="120" t="str">
        <f>'Matriz Nº2 Análisis'!A1033</f>
        <v>114. 7</v>
      </c>
      <c r="B1033" s="132" t="str">
        <f>IF(A1033&lt;1,'Matriz Nº1 Identificación'!F1033,'Matriz Nº2 Análisis'!B1033)</f>
        <v/>
      </c>
      <c r="C1033" s="132" t="str">
        <f>IFERROR(IF(A1033&lt;1,'Matriz Nº1 Identificación'!B1033,'Matriz Nº2 Análisis'!E1033)," ")</f>
        <v/>
      </c>
      <c r="D1033" s="132" t="str">
        <f>IF(A1033&lt;1,'Matriz Nº1 Identificación'!B1033,'Matriz Nº2 Análisis'!I1033)</f>
        <v/>
      </c>
      <c r="E1033" s="149"/>
      <c r="F1033" s="150"/>
      <c r="G1033" s="150"/>
      <c r="H1033" s="150"/>
      <c r="I1033" s="184" t="str">
        <f>IFERROR(VLOOKUP(D1033,'Tabla 12'!$B$4:$E$6,3,FALSE)," ")</f>
        <v xml:space="preserve"> </v>
      </c>
      <c r="J1033" s="185" t="str">
        <f>IFERROR(VLOOKUP(I1033,'Tabla 12'!$D$4:$E$6,2,FALSE)," ")</f>
        <v xml:space="preserve"> </v>
      </c>
      <c r="K1033" s="3"/>
      <c r="N1033" s="3"/>
      <c r="O1033" s="3"/>
      <c r="P1033" s="3"/>
      <c r="Q1033" s="2"/>
      <c r="R1033" s="3"/>
      <c r="S1033" s="3"/>
      <c r="T1033" s="3"/>
      <c r="U1033" s="3"/>
      <c r="V1033" s="3"/>
      <c r="W1033" s="3"/>
      <c r="X1033" s="3"/>
      <c r="Y1033" s="3"/>
      <c r="Z1033" s="3"/>
      <c r="AA1033" s="3"/>
    </row>
    <row r="1034" spans="1:27" ht="39.9" customHeight="1" thickBot="1" x14ac:dyDescent="0.4">
      <c r="A1034" s="181" t="str">
        <f>'Matriz Nº1 Identificación'!A1034</f>
        <v xml:space="preserve">Objetivo Estratégico: </v>
      </c>
      <c r="B1034" s="477">
        <f>+'Matriz Nº1 Identificación'!B1034:H1034</f>
        <v>0</v>
      </c>
      <c r="C1034" s="478"/>
      <c r="D1034" s="478"/>
      <c r="E1034" s="478"/>
      <c r="F1034" s="478"/>
      <c r="G1034" s="478"/>
      <c r="H1034" s="478"/>
      <c r="I1034" s="478"/>
      <c r="J1034" s="478"/>
    </row>
    <row r="1035" spans="1:27" ht="39.9" customHeight="1" x14ac:dyDescent="0.35">
      <c r="A1035" s="182" t="str">
        <f>'Matriz Nº1 Identificación'!A1035</f>
        <v>Objetivo táctico</v>
      </c>
      <c r="B1035" s="297" t="str">
        <f>+'Matriz Nº1 Identificación'!B1035:H1035</f>
        <v xml:space="preserve">115. </v>
      </c>
      <c r="C1035" s="298"/>
      <c r="D1035" s="298"/>
      <c r="E1035" s="298"/>
      <c r="F1035" s="299"/>
      <c r="G1035" s="299"/>
      <c r="H1035" s="299"/>
      <c r="I1035" s="299"/>
      <c r="J1035" s="300"/>
      <c r="L1035" s="3"/>
      <c r="M1035" s="3"/>
    </row>
    <row r="1036" spans="1:27" ht="36.75" customHeight="1" x14ac:dyDescent="0.35">
      <c r="A1036" s="120" t="str">
        <f>'Matriz Nº2 Análisis'!A1036</f>
        <v>115. 1</v>
      </c>
      <c r="B1036" s="132" t="str">
        <f>IF(A1036&lt;1,'Matriz Nº1 Identificación'!F1036,'Matriz Nº2 Análisis'!B1036)</f>
        <v/>
      </c>
      <c r="C1036" s="132" t="str">
        <f>IFERROR(IF(A1036&lt;1,'Matriz Nº1 Identificación'!B1036,'Matriz Nº2 Análisis'!E1036)," ")</f>
        <v/>
      </c>
      <c r="D1036" s="132" t="str">
        <f>IF(A1036&lt;1,'Matriz Nº1 Identificación'!B1036,'Matriz Nº2 Análisis'!I1036)</f>
        <v/>
      </c>
      <c r="E1036" s="149"/>
      <c r="F1036" s="150"/>
      <c r="G1036" s="150"/>
      <c r="H1036" s="150"/>
      <c r="I1036" s="184" t="str">
        <f>IFERROR(VLOOKUP(D1036,'Tabla 12'!$B$4:$E$6,3,FALSE)," ")</f>
        <v xml:space="preserve"> </v>
      </c>
      <c r="J1036" s="185" t="str">
        <f>IFERROR(VLOOKUP(I1036,'Tabla 12'!$D$4:$E$6,2,FALSE)," ")</f>
        <v xml:space="preserve"> </v>
      </c>
      <c r="K1036" s="3"/>
      <c r="L1036" s="3"/>
      <c r="M1036" s="3"/>
      <c r="N1036" s="3"/>
      <c r="O1036" s="3"/>
      <c r="P1036" s="3"/>
      <c r="Q1036" s="2"/>
      <c r="R1036" s="3"/>
      <c r="S1036" s="3"/>
      <c r="T1036" s="3"/>
      <c r="U1036" s="3"/>
      <c r="V1036" s="3"/>
      <c r="W1036" s="3"/>
      <c r="X1036" s="3"/>
      <c r="Y1036" s="3"/>
      <c r="Z1036" s="3"/>
      <c r="AA1036" s="3"/>
    </row>
    <row r="1037" spans="1:27" ht="36.75" customHeight="1" x14ac:dyDescent="0.35">
      <c r="A1037" s="120" t="str">
        <f>'Matriz Nº2 Análisis'!A1037</f>
        <v>115. 2</v>
      </c>
      <c r="B1037" s="132" t="str">
        <f>IF(A1037&lt;1,'Matriz Nº1 Identificación'!F1037,'Matriz Nº2 Análisis'!B1037)</f>
        <v/>
      </c>
      <c r="C1037" s="132" t="str">
        <f>IFERROR(IF(A1037&lt;1,'Matriz Nº1 Identificación'!B1037,'Matriz Nº2 Análisis'!E1037)," ")</f>
        <v/>
      </c>
      <c r="D1037" s="132" t="str">
        <f>IF(A1037&lt;1,'Matriz Nº1 Identificación'!B1037,'Matriz Nº2 Análisis'!I1037)</f>
        <v/>
      </c>
      <c r="E1037" s="149"/>
      <c r="F1037" s="150"/>
      <c r="G1037" s="150"/>
      <c r="H1037" s="150"/>
      <c r="I1037" s="184" t="str">
        <f>IFERROR(VLOOKUP(D1037,'Tabla 12'!$B$4:$E$6,3,FALSE)," ")</f>
        <v xml:space="preserve"> </v>
      </c>
      <c r="J1037" s="185" t="str">
        <f>IFERROR(VLOOKUP(I1037,'Tabla 12'!$D$4:$E$6,2,FALSE)," ")</f>
        <v xml:space="preserve"> </v>
      </c>
      <c r="K1037" s="3"/>
      <c r="L1037" s="3"/>
      <c r="M1037" s="3"/>
      <c r="N1037" s="3"/>
      <c r="O1037" s="3"/>
      <c r="P1037" s="3"/>
      <c r="Q1037" s="2"/>
      <c r="R1037" s="3"/>
      <c r="S1037" s="3"/>
      <c r="T1037" s="3"/>
      <c r="U1037" s="3"/>
      <c r="V1037" s="3"/>
      <c r="W1037" s="3"/>
      <c r="X1037" s="3"/>
      <c r="Y1037" s="3"/>
      <c r="Z1037" s="3"/>
      <c r="AA1037" s="3"/>
    </row>
    <row r="1038" spans="1:27" ht="36.75" customHeight="1" x14ac:dyDescent="0.35">
      <c r="A1038" s="120" t="str">
        <f>'Matriz Nº2 Análisis'!A1038</f>
        <v>115. 3</v>
      </c>
      <c r="B1038" s="132" t="str">
        <f>IF(A1038&lt;1,'Matriz Nº1 Identificación'!F1038,'Matriz Nº2 Análisis'!B1038)</f>
        <v/>
      </c>
      <c r="C1038" s="132" t="str">
        <f>IFERROR(IF(A1038&lt;1,'Matriz Nº1 Identificación'!B1038,'Matriz Nº2 Análisis'!E1038)," ")</f>
        <v/>
      </c>
      <c r="D1038" s="132" t="str">
        <f>IF(A1038&lt;1,'Matriz Nº1 Identificación'!B1038,'Matriz Nº2 Análisis'!I1038)</f>
        <v/>
      </c>
      <c r="E1038" s="149"/>
      <c r="F1038" s="150"/>
      <c r="G1038" s="150"/>
      <c r="H1038" s="150"/>
      <c r="I1038" s="184" t="str">
        <f>IFERROR(VLOOKUP(D1038,'Tabla 12'!$B$4:$E$6,3,FALSE)," ")</f>
        <v xml:space="preserve"> </v>
      </c>
      <c r="J1038" s="185" t="str">
        <f>IFERROR(VLOOKUP(I1038,'Tabla 12'!$D$4:$E$6,2,FALSE)," ")</f>
        <v xml:space="preserve"> </v>
      </c>
      <c r="K1038" s="3"/>
      <c r="L1038" s="3"/>
      <c r="M1038" s="3"/>
      <c r="N1038" s="3"/>
      <c r="O1038" s="3"/>
      <c r="P1038" s="3"/>
      <c r="Q1038" s="2"/>
      <c r="R1038" s="3"/>
      <c r="S1038" s="3"/>
      <c r="T1038" s="3"/>
      <c r="U1038" s="3"/>
      <c r="V1038" s="3"/>
      <c r="W1038" s="3"/>
      <c r="X1038" s="3"/>
      <c r="Y1038" s="3"/>
      <c r="Z1038" s="3"/>
      <c r="AA1038" s="3"/>
    </row>
    <row r="1039" spans="1:27" ht="36.75" customHeight="1" x14ac:dyDescent="0.35">
      <c r="A1039" s="120" t="str">
        <f>'Matriz Nº2 Análisis'!A1039</f>
        <v>115. 4</v>
      </c>
      <c r="B1039" s="132" t="str">
        <f>IF(A1039&lt;1,'Matriz Nº1 Identificación'!F1039,'Matriz Nº2 Análisis'!B1039)</f>
        <v/>
      </c>
      <c r="C1039" s="132" t="str">
        <f>IFERROR(IF(A1039&lt;1,'Matriz Nº1 Identificación'!B1039,'Matriz Nº2 Análisis'!E1039)," ")</f>
        <v/>
      </c>
      <c r="D1039" s="132" t="str">
        <f>IF(A1039&lt;1,'Matriz Nº1 Identificación'!B1039,'Matriz Nº2 Análisis'!I1039)</f>
        <v/>
      </c>
      <c r="E1039" s="149"/>
      <c r="F1039" s="150"/>
      <c r="G1039" s="150"/>
      <c r="H1039" s="150"/>
      <c r="I1039" s="184" t="str">
        <f>IFERROR(VLOOKUP(D1039,'Tabla 12'!$B$4:$E$6,3,FALSE)," ")</f>
        <v xml:space="preserve"> </v>
      </c>
      <c r="J1039" s="185" t="str">
        <f>IFERROR(VLOOKUP(I1039,'Tabla 12'!$D$4:$E$6,2,FALSE)," ")</f>
        <v xml:space="preserve"> </v>
      </c>
      <c r="K1039" s="3"/>
      <c r="L1039" s="3"/>
      <c r="M1039" s="3"/>
      <c r="N1039" s="3"/>
      <c r="O1039" s="3"/>
      <c r="P1039" s="3"/>
      <c r="Q1039" s="2"/>
      <c r="R1039" s="3"/>
      <c r="S1039" s="3"/>
      <c r="T1039" s="3"/>
      <c r="U1039" s="3"/>
      <c r="V1039" s="3"/>
      <c r="W1039" s="3"/>
      <c r="X1039" s="3"/>
      <c r="Y1039" s="3"/>
      <c r="Z1039" s="3"/>
      <c r="AA1039" s="3"/>
    </row>
    <row r="1040" spans="1:27" ht="36.75" customHeight="1" x14ac:dyDescent="0.35">
      <c r="A1040" s="120" t="str">
        <f>'Matriz Nº2 Análisis'!A1040</f>
        <v>115. 5</v>
      </c>
      <c r="B1040" s="132" t="str">
        <f>IF(A1040&lt;1,'Matriz Nº1 Identificación'!F1040,'Matriz Nº2 Análisis'!B1040)</f>
        <v/>
      </c>
      <c r="C1040" s="132" t="str">
        <f>IFERROR(IF(A1040&lt;1,'Matriz Nº1 Identificación'!B1040,'Matriz Nº2 Análisis'!E1040)," ")</f>
        <v/>
      </c>
      <c r="D1040" s="132" t="str">
        <f>IF(A1040&lt;1,'Matriz Nº1 Identificación'!B1040,'Matriz Nº2 Análisis'!I1040)</f>
        <v/>
      </c>
      <c r="E1040" s="149"/>
      <c r="F1040" s="150"/>
      <c r="G1040" s="150"/>
      <c r="H1040" s="150"/>
      <c r="I1040" s="184" t="str">
        <f>IFERROR(VLOOKUP(D1040,'Tabla 12'!$B$4:$E$6,3,FALSE)," ")</f>
        <v xml:space="preserve"> </v>
      </c>
      <c r="J1040" s="185" t="str">
        <f>IFERROR(VLOOKUP(I1040,'Tabla 12'!$D$4:$E$6,2,FALSE)," ")</f>
        <v xml:space="preserve"> </v>
      </c>
      <c r="K1040" s="3"/>
      <c r="L1040" s="3"/>
      <c r="M1040" s="3"/>
      <c r="N1040" s="3"/>
      <c r="O1040" s="3"/>
      <c r="P1040" s="3"/>
      <c r="Q1040" s="2"/>
      <c r="R1040" s="3"/>
      <c r="S1040" s="3"/>
      <c r="T1040" s="3"/>
      <c r="U1040" s="3"/>
      <c r="V1040" s="3"/>
      <c r="W1040" s="3"/>
      <c r="X1040" s="3"/>
      <c r="Y1040" s="3"/>
      <c r="Z1040" s="3"/>
      <c r="AA1040" s="3"/>
    </row>
    <row r="1041" spans="1:27" ht="36.75" customHeight="1" x14ac:dyDescent="0.35">
      <c r="A1041" s="120" t="str">
        <f>'Matriz Nº2 Análisis'!A1041</f>
        <v>115. 6</v>
      </c>
      <c r="B1041" s="132" t="str">
        <f>IF(A1041&lt;1,'Matriz Nº1 Identificación'!F1041,'Matriz Nº2 Análisis'!B1041)</f>
        <v/>
      </c>
      <c r="C1041" s="132" t="str">
        <f>IFERROR(IF(A1041&lt;1,'Matriz Nº1 Identificación'!B1041,'Matriz Nº2 Análisis'!E1041)," ")</f>
        <v/>
      </c>
      <c r="D1041" s="132" t="str">
        <f>IF(A1041&lt;1,'Matriz Nº1 Identificación'!B1041,'Matriz Nº2 Análisis'!I1041)</f>
        <v/>
      </c>
      <c r="E1041" s="149"/>
      <c r="F1041" s="150"/>
      <c r="G1041" s="150"/>
      <c r="H1041" s="150"/>
      <c r="I1041" s="184" t="str">
        <f>IFERROR(VLOOKUP(D1041,'Tabla 12'!$B$4:$E$6,3,FALSE)," ")</f>
        <v xml:space="preserve"> </v>
      </c>
      <c r="J1041" s="185" t="str">
        <f>IFERROR(VLOOKUP(I1041,'Tabla 12'!$D$4:$E$6,2,FALSE)," ")</f>
        <v xml:space="preserve"> </v>
      </c>
      <c r="K1041" s="3"/>
      <c r="L1041" s="3"/>
      <c r="M1041" s="3"/>
      <c r="N1041" s="3"/>
      <c r="O1041" s="3"/>
      <c r="P1041" s="3"/>
      <c r="Q1041" s="2"/>
      <c r="R1041" s="3"/>
      <c r="S1041" s="3"/>
      <c r="T1041" s="3"/>
      <c r="U1041" s="3"/>
      <c r="V1041" s="3"/>
      <c r="W1041" s="3"/>
      <c r="X1041" s="3"/>
      <c r="Y1041" s="3"/>
      <c r="Z1041" s="3"/>
      <c r="AA1041" s="3"/>
    </row>
    <row r="1042" spans="1:27" ht="36.75" customHeight="1" thickBot="1" x14ac:dyDescent="0.4">
      <c r="A1042" s="120" t="str">
        <f>'Matriz Nº2 Análisis'!A1042</f>
        <v>115. 7</v>
      </c>
      <c r="B1042" s="132" t="str">
        <f>IF(A1042&lt;1,'Matriz Nº1 Identificación'!F1042,'Matriz Nº2 Análisis'!B1042)</f>
        <v/>
      </c>
      <c r="C1042" s="132" t="str">
        <f>IFERROR(IF(A1042&lt;1,'Matriz Nº1 Identificación'!B1042,'Matriz Nº2 Análisis'!E1042)," ")</f>
        <v/>
      </c>
      <c r="D1042" s="132" t="str">
        <f>IF(A1042&lt;1,'Matriz Nº1 Identificación'!B1042,'Matriz Nº2 Análisis'!I1042)</f>
        <v/>
      </c>
      <c r="E1042" s="149"/>
      <c r="F1042" s="150"/>
      <c r="G1042" s="150"/>
      <c r="H1042" s="150"/>
      <c r="I1042" s="184" t="str">
        <f>IFERROR(VLOOKUP(D1042,'Tabla 12'!$B$4:$E$6,3,FALSE)," ")</f>
        <v xml:space="preserve"> </v>
      </c>
      <c r="J1042" s="185" t="str">
        <f>IFERROR(VLOOKUP(I1042,'Tabla 12'!$D$4:$E$6,2,FALSE)," ")</f>
        <v xml:space="preserve"> </v>
      </c>
      <c r="K1042" s="3"/>
      <c r="N1042" s="3"/>
      <c r="O1042" s="3"/>
      <c r="P1042" s="3"/>
      <c r="Q1042" s="2"/>
      <c r="R1042" s="3"/>
      <c r="S1042" s="3"/>
      <c r="T1042" s="3"/>
      <c r="U1042" s="3"/>
      <c r="V1042" s="3"/>
      <c r="W1042" s="3"/>
      <c r="X1042" s="3"/>
      <c r="Y1042" s="3"/>
      <c r="Z1042" s="3"/>
      <c r="AA1042" s="3"/>
    </row>
    <row r="1043" spans="1:27" ht="39.9" customHeight="1" thickBot="1" x14ac:dyDescent="0.4">
      <c r="A1043" s="181" t="str">
        <f>'Matriz Nº1 Identificación'!A1043</f>
        <v xml:space="preserve">Objetivo Estratégico: </v>
      </c>
      <c r="B1043" s="477">
        <f>+'Matriz Nº1 Identificación'!B1043:H1043</f>
        <v>0</v>
      </c>
      <c r="C1043" s="478"/>
      <c r="D1043" s="478"/>
      <c r="E1043" s="478"/>
      <c r="F1043" s="478"/>
      <c r="G1043" s="478"/>
      <c r="H1043" s="478"/>
      <c r="I1043" s="478"/>
      <c r="J1043" s="478"/>
    </row>
    <row r="1044" spans="1:27" ht="39.9" customHeight="1" x14ac:dyDescent="0.35">
      <c r="A1044" s="182" t="str">
        <f>'Matriz Nº1 Identificación'!A1044</f>
        <v>Objetivo táctico</v>
      </c>
      <c r="B1044" s="297" t="str">
        <f>+'Matriz Nº1 Identificación'!B1044:H1044</f>
        <v xml:space="preserve">116. </v>
      </c>
      <c r="C1044" s="298"/>
      <c r="D1044" s="298"/>
      <c r="E1044" s="298"/>
      <c r="F1044" s="299"/>
      <c r="G1044" s="299"/>
      <c r="H1044" s="299"/>
      <c r="I1044" s="299"/>
      <c r="J1044" s="300"/>
      <c r="L1044" s="3"/>
      <c r="M1044" s="3"/>
    </row>
    <row r="1045" spans="1:27" ht="36.75" customHeight="1" x14ac:dyDescent="0.35">
      <c r="A1045" s="120" t="str">
        <f>'Matriz Nº2 Análisis'!A1045</f>
        <v>116. 1</v>
      </c>
      <c r="B1045" s="132" t="str">
        <f>IF(A1045&lt;1,'Matriz Nº1 Identificación'!F1045,'Matriz Nº2 Análisis'!B1045)</f>
        <v/>
      </c>
      <c r="C1045" s="132" t="str">
        <f>IFERROR(IF(A1045&lt;1,'Matriz Nº1 Identificación'!B1045,'Matriz Nº2 Análisis'!E1045)," ")</f>
        <v/>
      </c>
      <c r="D1045" s="132" t="str">
        <f>IF(A1045&lt;1,'Matriz Nº1 Identificación'!B1045,'Matriz Nº2 Análisis'!I1045)</f>
        <v/>
      </c>
      <c r="E1045" s="149"/>
      <c r="F1045" s="150"/>
      <c r="G1045" s="150"/>
      <c r="H1045" s="150"/>
      <c r="I1045" s="184" t="str">
        <f>IFERROR(VLOOKUP(D1045,'Tabla 12'!$B$4:$E$6,3,FALSE)," ")</f>
        <v xml:space="preserve"> </v>
      </c>
      <c r="J1045" s="185" t="str">
        <f>IFERROR(VLOOKUP(I1045,'Tabla 12'!$D$4:$E$6,2,FALSE)," ")</f>
        <v xml:space="preserve"> </v>
      </c>
      <c r="K1045" s="3"/>
      <c r="L1045" s="3"/>
      <c r="M1045" s="3"/>
      <c r="N1045" s="3"/>
      <c r="O1045" s="3"/>
      <c r="P1045" s="3"/>
      <c r="Q1045" s="2"/>
      <c r="R1045" s="3"/>
      <c r="S1045" s="3"/>
      <c r="T1045" s="3"/>
      <c r="U1045" s="3"/>
      <c r="V1045" s="3"/>
      <c r="W1045" s="3"/>
      <c r="X1045" s="3"/>
      <c r="Y1045" s="3"/>
      <c r="Z1045" s="3"/>
      <c r="AA1045" s="3"/>
    </row>
    <row r="1046" spans="1:27" ht="36.75" customHeight="1" x14ac:dyDescent="0.35">
      <c r="A1046" s="120" t="str">
        <f>'Matriz Nº2 Análisis'!A1046</f>
        <v>116. 2</v>
      </c>
      <c r="B1046" s="132" t="str">
        <f>IF(A1046&lt;1,'Matriz Nº1 Identificación'!F1046,'Matriz Nº2 Análisis'!B1046)</f>
        <v/>
      </c>
      <c r="C1046" s="132" t="str">
        <f>IFERROR(IF(A1046&lt;1,'Matriz Nº1 Identificación'!B1046,'Matriz Nº2 Análisis'!E1046)," ")</f>
        <v/>
      </c>
      <c r="D1046" s="132" t="str">
        <f>IF(A1046&lt;1,'Matriz Nº1 Identificación'!B1046,'Matriz Nº2 Análisis'!I1046)</f>
        <v/>
      </c>
      <c r="E1046" s="149"/>
      <c r="F1046" s="150"/>
      <c r="G1046" s="150"/>
      <c r="H1046" s="150"/>
      <c r="I1046" s="184" t="str">
        <f>IFERROR(VLOOKUP(D1046,'Tabla 12'!$B$4:$E$6,3,FALSE)," ")</f>
        <v xml:space="preserve"> </v>
      </c>
      <c r="J1046" s="185" t="str">
        <f>IFERROR(VLOOKUP(I1046,'Tabla 12'!$D$4:$E$6,2,FALSE)," ")</f>
        <v xml:space="preserve"> </v>
      </c>
      <c r="K1046" s="3"/>
      <c r="L1046" s="3"/>
      <c r="M1046" s="3"/>
      <c r="N1046" s="3"/>
      <c r="O1046" s="3"/>
      <c r="P1046" s="3"/>
      <c r="Q1046" s="2"/>
      <c r="R1046" s="3"/>
      <c r="S1046" s="3"/>
      <c r="T1046" s="3"/>
      <c r="U1046" s="3"/>
      <c r="V1046" s="3"/>
      <c r="W1046" s="3"/>
      <c r="X1046" s="3"/>
      <c r="Y1046" s="3"/>
      <c r="Z1046" s="3"/>
      <c r="AA1046" s="3"/>
    </row>
    <row r="1047" spans="1:27" ht="36.75" customHeight="1" x14ac:dyDescent="0.35">
      <c r="A1047" s="120" t="str">
        <f>'Matriz Nº2 Análisis'!A1047</f>
        <v>116. 3</v>
      </c>
      <c r="B1047" s="132" t="str">
        <f>IF(A1047&lt;1,'Matriz Nº1 Identificación'!F1047,'Matriz Nº2 Análisis'!B1047)</f>
        <v/>
      </c>
      <c r="C1047" s="132" t="str">
        <f>IFERROR(IF(A1047&lt;1,'Matriz Nº1 Identificación'!B1047,'Matriz Nº2 Análisis'!E1047)," ")</f>
        <v/>
      </c>
      <c r="D1047" s="132" t="str">
        <f>IF(A1047&lt;1,'Matriz Nº1 Identificación'!B1047,'Matriz Nº2 Análisis'!I1047)</f>
        <v/>
      </c>
      <c r="E1047" s="149"/>
      <c r="F1047" s="150"/>
      <c r="G1047" s="150"/>
      <c r="H1047" s="150"/>
      <c r="I1047" s="184" t="str">
        <f>IFERROR(VLOOKUP(D1047,'Tabla 12'!$B$4:$E$6,3,FALSE)," ")</f>
        <v xml:space="preserve"> </v>
      </c>
      <c r="J1047" s="185" t="str">
        <f>IFERROR(VLOOKUP(I1047,'Tabla 12'!$D$4:$E$6,2,FALSE)," ")</f>
        <v xml:space="preserve"> </v>
      </c>
      <c r="K1047" s="3"/>
      <c r="L1047" s="3"/>
      <c r="M1047" s="3"/>
      <c r="N1047" s="3"/>
      <c r="O1047" s="3"/>
      <c r="P1047" s="3"/>
      <c r="Q1047" s="2"/>
      <c r="R1047" s="3"/>
      <c r="S1047" s="3"/>
      <c r="T1047" s="3"/>
      <c r="U1047" s="3"/>
      <c r="V1047" s="3"/>
      <c r="W1047" s="3"/>
      <c r="X1047" s="3"/>
      <c r="Y1047" s="3"/>
      <c r="Z1047" s="3"/>
      <c r="AA1047" s="3"/>
    </row>
    <row r="1048" spans="1:27" ht="36.75" customHeight="1" x14ac:dyDescent="0.35">
      <c r="A1048" s="120" t="str">
        <f>'Matriz Nº2 Análisis'!A1048</f>
        <v>116. 4</v>
      </c>
      <c r="B1048" s="132" t="str">
        <f>IF(A1048&lt;1,'Matriz Nº1 Identificación'!F1048,'Matriz Nº2 Análisis'!B1048)</f>
        <v/>
      </c>
      <c r="C1048" s="132" t="str">
        <f>IFERROR(IF(A1048&lt;1,'Matriz Nº1 Identificación'!B1048,'Matriz Nº2 Análisis'!E1048)," ")</f>
        <v/>
      </c>
      <c r="D1048" s="132" t="str">
        <f>IF(A1048&lt;1,'Matriz Nº1 Identificación'!B1048,'Matriz Nº2 Análisis'!I1048)</f>
        <v/>
      </c>
      <c r="E1048" s="149"/>
      <c r="F1048" s="150"/>
      <c r="G1048" s="150"/>
      <c r="H1048" s="150"/>
      <c r="I1048" s="184" t="str">
        <f>IFERROR(VLOOKUP(D1048,'Tabla 12'!$B$4:$E$6,3,FALSE)," ")</f>
        <v xml:space="preserve"> </v>
      </c>
      <c r="J1048" s="185" t="str">
        <f>IFERROR(VLOOKUP(I1048,'Tabla 12'!$D$4:$E$6,2,FALSE)," ")</f>
        <v xml:space="preserve"> </v>
      </c>
      <c r="K1048" s="3"/>
      <c r="L1048" s="3"/>
      <c r="M1048" s="3"/>
      <c r="N1048" s="3"/>
      <c r="O1048" s="3"/>
      <c r="P1048" s="3"/>
      <c r="Q1048" s="2"/>
      <c r="R1048" s="3"/>
      <c r="S1048" s="3"/>
      <c r="T1048" s="3"/>
      <c r="U1048" s="3"/>
      <c r="V1048" s="3"/>
      <c r="W1048" s="3"/>
      <c r="X1048" s="3"/>
      <c r="Y1048" s="3"/>
      <c r="Z1048" s="3"/>
      <c r="AA1048" s="3"/>
    </row>
    <row r="1049" spans="1:27" ht="36.75" customHeight="1" x14ac:dyDescent="0.35">
      <c r="A1049" s="120" t="str">
        <f>'Matriz Nº2 Análisis'!A1049</f>
        <v>116. 5</v>
      </c>
      <c r="B1049" s="132" t="str">
        <f>IF(A1049&lt;1,'Matriz Nº1 Identificación'!F1049,'Matriz Nº2 Análisis'!B1049)</f>
        <v/>
      </c>
      <c r="C1049" s="132" t="str">
        <f>IFERROR(IF(A1049&lt;1,'Matriz Nº1 Identificación'!B1049,'Matriz Nº2 Análisis'!E1049)," ")</f>
        <v/>
      </c>
      <c r="D1049" s="132" t="str">
        <f>IF(A1049&lt;1,'Matriz Nº1 Identificación'!B1049,'Matriz Nº2 Análisis'!I1049)</f>
        <v/>
      </c>
      <c r="E1049" s="149"/>
      <c r="F1049" s="150"/>
      <c r="G1049" s="150"/>
      <c r="H1049" s="150"/>
      <c r="I1049" s="184" t="str">
        <f>IFERROR(VLOOKUP(D1049,'Tabla 12'!$B$4:$E$6,3,FALSE)," ")</f>
        <v xml:space="preserve"> </v>
      </c>
      <c r="J1049" s="185" t="str">
        <f>IFERROR(VLOOKUP(I1049,'Tabla 12'!$D$4:$E$6,2,FALSE)," ")</f>
        <v xml:space="preserve"> </v>
      </c>
      <c r="K1049" s="3"/>
      <c r="L1049" s="3"/>
      <c r="M1049" s="3"/>
      <c r="N1049" s="3"/>
      <c r="O1049" s="3"/>
      <c r="P1049" s="3"/>
      <c r="Q1049" s="2"/>
      <c r="R1049" s="3"/>
      <c r="S1049" s="3"/>
      <c r="T1049" s="3"/>
      <c r="U1049" s="3"/>
      <c r="V1049" s="3"/>
      <c r="W1049" s="3"/>
      <c r="X1049" s="3"/>
      <c r="Y1049" s="3"/>
      <c r="Z1049" s="3"/>
      <c r="AA1049" s="3"/>
    </row>
    <row r="1050" spans="1:27" ht="36.75" customHeight="1" x14ac:dyDescent="0.35">
      <c r="A1050" s="120" t="str">
        <f>'Matriz Nº2 Análisis'!A1050</f>
        <v>116. 6</v>
      </c>
      <c r="B1050" s="132" t="str">
        <f>IF(A1050&lt;1,'Matriz Nº1 Identificación'!F1050,'Matriz Nº2 Análisis'!B1050)</f>
        <v/>
      </c>
      <c r="C1050" s="132" t="str">
        <f>IFERROR(IF(A1050&lt;1,'Matriz Nº1 Identificación'!B1050,'Matriz Nº2 Análisis'!E1050)," ")</f>
        <v/>
      </c>
      <c r="D1050" s="132" t="str">
        <f>IF(A1050&lt;1,'Matriz Nº1 Identificación'!B1050,'Matriz Nº2 Análisis'!I1050)</f>
        <v/>
      </c>
      <c r="E1050" s="149"/>
      <c r="F1050" s="150"/>
      <c r="G1050" s="150"/>
      <c r="H1050" s="150"/>
      <c r="I1050" s="184" t="str">
        <f>IFERROR(VLOOKUP(D1050,'Tabla 12'!$B$4:$E$6,3,FALSE)," ")</f>
        <v xml:space="preserve"> </v>
      </c>
      <c r="J1050" s="185" t="str">
        <f>IFERROR(VLOOKUP(I1050,'Tabla 12'!$D$4:$E$6,2,FALSE)," ")</f>
        <v xml:space="preserve"> </v>
      </c>
      <c r="K1050" s="3"/>
      <c r="L1050" s="3"/>
      <c r="M1050" s="3"/>
      <c r="N1050" s="3"/>
      <c r="O1050" s="3"/>
      <c r="P1050" s="3"/>
      <c r="Q1050" s="2"/>
      <c r="R1050" s="3"/>
      <c r="S1050" s="3"/>
      <c r="T1050" s="3"/>
      <c r="U1050" s="3"/>
      <c r="V1050" s="3"/>
      <c r="W1050" s="3"/>
      <c r="X1050" s="3"/>
      <c r="Y1050" s="3"/>
      <c r="Z1050" s="3"/>
      <c r="AA1050" s="3"/>
    </row>
    <row r="1051" spans="1:27" ht="36.75" customHeight="1" thickBot="1" x14ac:dyDescent="0.4">
      <c r="A1051" s="120" t="str">
        <f>'Matriz Nº2 Análisis'!A1051</f>
        <v>116. 7</v>
      </c>
      <c r="B1051" s="132" t="str">
        <f>IF(A1051&lt;1,'Matriz Nº1 Identificación'!F1051,'Matriz Nº2 Análisis'!B1051)</f>
        <v/>
      </c>
      <c r="C1051" s="132" t="str">
        <f>IFERROR(IF(A1051&lt;1,'Matriz Nº1 Identificación'!B1051,'Matriz Nº2 Análisis'!E1051)," ")</f>
        <v/>
      </c>
      <c r="D1051" s="132" t="str">
        <f>IF(A1051&lt;1,'Matriz Nº1 Identificación'!B1051,'Matriz Nº2 Análisis'!I1051)</f>
        <v/>
      </c>
      <c r="E1051" s="149"/>
      <c r="F1051" s="150"/>
      <c r="G1051" s="150"/>
      <c r="H1051" s="150"/>
      <c r="I1051" s="184" t="str">
        <f>IFERROR(VLOOKUP(D1051,'Tabla 12'!$B$4:$E$6,3,FALSE)," ")</f>
        <v xml:space="preserve"> </v>
      </c>
      <c r="J1051" s="185" t="str">
        <f>IFERROR(VLOOKUP(I1051,'Tabla 12'!$D$4:$E$6,2,FALSE)," ")</f>
        <v xml:space="preserve"> </v>
      </c>
      <c r="K1051" s="3"/>
      <c r="N1051" s="3"/>
      <c r="O1051" s="3"/>
      <c r="P1051" s="3"/>
      <c r="Q1051" s="2"/>
      <c r="R1051" s="3"/>
      <c r="S1051" s="3"/>
      <c r="T1051" s="3"/>
      <c r="U1051" s="3"/>
      <c r="V1051" s="3"/>
      <c r="W1051" s="3"/>
      <c r="X1051" s="3"/>
      <c r="Y1051" s="3"/>
      <c r="Z1051" s="3"/>
      <c r="AA1051" s="3"/>
    </row>
    <row r="1052" spans="1:27" ht="39.9" customHeight="1" thickBot="1" x14ac:dyDescent="0.4">
      <c r="A1052" s="181" t="str">
        <f>'Matriz Nº1 Identificación'!A1052</f>
        <v xml:space="preserve">Objetivo Estratégico: </v>
      </c>
      <c r="B1052" s="477">
        <f>+'Matriz Nº1 Identificación'!B1052:H1052</f>
        <v>0</v>
      </c>
      <c r="C1052" s="478"/>
      <c r="D1052" s="478"/>
      <c r="E1052" s="478"/>
      <c r="F1052" s="478"/>
      <c r="G1052" s="478"/>
      <c r="H1052" s="478"/>
      <c r="I1052" s="478"/>
      <c r="J1052" s="478"/>
    </row>
    <row r="1053" spans="1:27" ht="39.9" customHeight="1" x14ac:dyDescent="0.35">
      <c r="A1053" s="182" t="str">
        <f>'Matriz Nº1 Identificación'!A1053</f>
        <v>Objetivo táctico</v>
      </c>
      <c r="B1053" s="297" t="str">
        <f>+'Matriz Nº1 Identificación'!B1053:H1053</f>
        <v xml:space="preserve">117. </v>
      </c>
      <c r="C1053" s="298"/>
      <c r="D1053" s="298"/>
      <c r="E1053" s="298"/>
      <c r="F1053" s="299"/>
      <c r="G1053" s="299"/>
      <c r="H1053" s="299"/>
      <c r="I1053" s="299"/>
      <c r="J1053" s="300"/>
      <c r="L1053" s="3"/>
      <c r="M1053" s="3"/>
    </row>
    <row r="1054" spans="1:27" ht="36.75" customHeight="1" x14ac:dyDescent="0.35">
      <c r="A1054" s="120" t="str">
        <f>'Matriz Nº2 Análisis'!A1054</f>
        <v>117. 1</v>
      </c>
      <c r="B1054" s="132" t="str">
        <f>IF(A1054&lt;1,'Matriz Nº1 Identificación'!F1054,'Matriz Nº2 Análisis'!B1054)</f>
        <v/>
      </c>
      <c r="C1054" s="132" t="str">
        <f>IFERROR(IF(A1054&lt;1,'Matriz Nº1 Identificación'!B1054,'Matriz Nº2 Análisis'!E1054)," ")</f>
        <v/>
      </c>
      <c r="D1054" s="132" t="str">
        <f>IF(A1054&lt;1,'Matriz Nº1 Identificación'!B1054,'Matriz Nº2 Análisis'!I1054)</f>
        <v/>
      </c>
      <c r="E1054" s="149"/>
      <c r="F1054" s="150"/>
      <c r="G1054" s="150"/>
      <c r="H1054" s="150"/>
      <c r="I1054" s="184" t="str">
        <f>IFERROR(VLOOKUP(D1054,'Tabla 12'!$B$4:$E$6,3,FALSE)," ")</f>
        <v xml:space="preserve"> </v>
      </c>
      <c r="J1054" s="185" t="str">
        <f>IFERROR(VLOOKUP(I1054,'Tabla 12'!$D$4:$E$6,2,FALSE)," ")</f>
        <v xml:space="preserve"> </v>
      </c>
      <c r="K1054" s="3"/>
      <c r="L1054" s="3"/>
      <c r="M1054" s="3"/>
      <c r="N1054" s="3"/>
      <c r="O1054" s="3"/>
      <c r="P1054" s="3"/>
      <c r="Q1054" s="2"/>
      <c r="R1054" s="3"/>
      <c r="S1054" s="3"/>
      <c r="T1054" s="3"/>
      <c r="U1054" s="3"/>
      <c r="V1054" s="3"/>
      <c r="W1054" s="3"/>
      <c r="X1054" s="3"/>
      <c r="Y1054" s="3"/>
      <c r="Z1054" s="3"/>
      <c r="AA1054" s="3"/>
    </row>
    <row r="1055" spans="1:27" ht="36.75" customHeight="1" x14ac:dyDescent="0.35">
      <c r="A1055" s="120" t="str">
        <f>'Matriz Nº2 Análisis'!A1055</f>
        <v>117. 2</v>
      </c>
      <c r="B1055" s="132" t="str">
        <f>IF(A1055&lt;1,'Matriz Nº1 Identificación'!F1055,'Matriz Nº2 Análisis'!B1055)</f>
        <v/>
      </c>
      <c r="C1055" s="132" t="str">
        <f>IFERROR(IF(A1055&lt;1,'Matriz Nº1 Identificación'!B1055,'Matriz Nº2 Análisis'!E1055)," ")</f>
        <v/>
      </c>
      <c r="D1055" s="132" t="str">
        <f>IF(A1055&lt;1,'Matriz Nº1 Identificación'!B1055,'Matriz Nº2 Análisis'!I1055)</f>
        <v/>
      </c>
      <c r="E1055" s="149"/>
      <c r="F1055" s="150"/>
      <c r="G1055" s="150"/>
      <c r="H1055" s="150"/>
      <c r="I1055" s="184" t="str">
        <f>IFERROR(VLOOKUP(D1055,'Tabla 12'!$B$4:$E$6,3,FALSE)," ")</f>
        <v xml:space="preserve"> </v>
      </c>
      <c r="J1055" s="185" t="str">
        <f>IFERROR(VLOOKUP(I1055,'Tabla 12'!$D$4:$E$6,2,FALSE)," ")</f>
        <v xml:space="preserve"> </v>
      </c>
      <c r="K1055" s="3"/>
      <c r="L1055" s="3"/>
      <c r="M1055" s="3"/>
      <c r="N1055" s="3"/>
      <c r="O1055" s="3"/>
      <c r="P1055" s="3"/>
      <c r="Q1055" s="2"/>
      <c r="R1055" s="3"/>
      <c r="S1055" s="3"/>
      <c r="T1055" s="3"/>
      <c r="U1055" s="3"/>
      <c r="V1055" s="3"/>
      <c r="W1055" s="3"/>
      <c r="X1055" s="3"/>
      <c r="Y1055" s="3"/>
      <c r="Z1055" s="3"/>
      <c r="AA1055" s="3"/>
    </row>
    <row r="1056" spans="1:27" ht="36.75" customHeight="1" x14ac:dyDescent="0.35">
      <c r="A1056" s="120" t="str">
        <f>'Matriz Nº2 Análisis'!A1056</f>
        <v>117. 3</v>
      </c>
      <c r="B1056" s="132" t="str">
        <f>IF(A1056&lt;1,'Matriz Nº1 Identificación'!F1056,'Matriz Nº2 Análisis'!B1056)</f>
        <v/>
      </c>
      <c r="C1056" s="132" t="str">
        <f>IFERROR(IF(A1056&lt;1,'Matriz Nº1 Identificación'!B1056,'Matriz Nº2 Análisis'!E1056)," ")</f>
        <v/>
      </c>
      <c r="D1056" s="132" t="str">
        <f>IF(A1056&lt;1,'Matriz Nº1 Identificación'!B1056,'Matriz Nº2 Análisis'!I1056)</f>
        <v/>
      </c>
      <c r="E1056" s="149"/>
      <c r="F1056" s="150"/>
      <c r="G1056" s="150"/>
      <c r="H1056" s="150"/>
      <c r="I1056" s="184" t="str">
        <f>IFERROR(VLOOKUP(D1056,'Tabla 12'!$B$4:$E$6,3,FALSE)," ")</f>
        <v xml:space="preserve"> </v>
      </c>
      <c r="J1056" s="185" t="str">
        <f>IFERROR(VLOOKUP(I1056,'Tabla 12'!$D$4:$E$6,2,FALSE)," ")</f>
        <v xml:space="preserve"> </v>
      </c>
      <c r="K1056" s="3"/>
      <c r="L1056" s="3"/>
      <c r="M1056" s="3"/>
      <c r="N1056" s="3"/>
      <c r="O1056" s="3"/>
      <c r="P1056" s="3"/>
      <c r="Q1056" s="2"/>
      <c r="R1056" s="3"/>
      <c r="S1056" s="3"/>
      <c r="T1056" s="3"/>
      <c r="U1056" s="3"/>
      <c r="V1056" s="3"/>
      <c r="W1056" s="3"/>
      <c r="X1056" s="3"/>
      <c r="Y1056" s="3"/>
      <c r="Z1056" s="3"/>
      <c r="AA1056" s="3"/>
    </row>
    <row r="1057" spans="1:27" ht="36.75" customHeight="1" x14ac:dyDescent="0.35">
      <c r="A1057" s="120" t="str">
        <f>'Matriz Nº2 Análisis'!A1057</f>
        <v>117. 4</v>
      </c>
      <c r="B1057" s="132" t="str">
        <f>IF(A1057&lt;1,'Matriz Nº1 Identificación'!F1057,'Matriz Nº2 Análisis'!B1057)</f>
        <v/>
      </c>
      <c r="C1057" s="132" t="str">
        <f>IFERROR(IF(A1057&lt;1,'Matriz Nº1 Identificación'!B1057,'Matriz Nº2 Análisis'!E1057)," ")</f>
        <v/>
      </c>
      <c r="D1057" s="132" t="str">
        <f>IF(A1057&lt;1,'Matriz Nº1 Identificación'!B1057,'Matriz Nº2 Análisis'!I1057)</f>
        <v/>
      </c>
      <c r="E1057" s="149"/>
      <c r="F1057" s="150"/>
      <c r="G1057" s="150"/>
      <c r="H1057" s="150"/>
      <c r="I1057" s="184" t="str">
        <f>IFERROR(VLOOKUP(D1057,'Tabla 12'!$B$4:$E$6,3,FALSE)," ")</f>
        <v xml:space="preserve"> </v>
      </c>
      <c r="J1057" s="185" t="str">
        <f>IFERROR(VLOOKUP(I1057,'Tabla 12'!$D$4:$E$6,2,FALSE)," ")</f>
        <v xml:space="preserve"> </v>
      </c>
      <c r="K1057" s="3"/>
      <c r="L1057" s="3"/>
      <c r="M1057" s="3"/>
      <c r="N1057" s="3"/>
      <c r="O1057" s="3"/>
      <c r="P1057" s="3"/>
      <c r="Q1057" s="2"/>
      <c r="R1057" s="3"/>
      <c r="S1057" s="3"/>
      <c r="T1057" s="3"/>
      <c r="U1057" s="3"/>
      <c r="V1057" s="3"/>
      <c r="W1057" s="3"/>
      <c r="X1057" s="3"/>
      <c r="Y1057" s="3"/>
      <c r="Z1057" s="3"/>
      <c r="AA1057" s="3"/>
    </row>
    <row r="1058" spans="1:27" ht="36.75" customHeight="1" x14ac:dyDescent="0.35">
      <c r="A1058" s="120" t="str">
        <f>'Matriz Nº2 Análisis'!A1058</f>
        <v>117. 5</v>
      </c>
      <c r="B1058" s="132" t="str">
        <f>IF(A1058&lt;1,'Matriz Nº1 Identificación'!F1058,'Matriz Nº2 Análisis'!B1058)</f>
        <v/>
      </c>
      <c r="C1058" s="132" t="str">
        <f>IFERROR(IF(A1058&lt;1,'Matriz Nº1 Identificación'!B1058,'Matriz Nº2 Análisis'!E1058)," ")</f>
        <v/>
      </c>
      <c r="D1058" s="132" t="str">
        <f>IF(A1058&lt;1,'Matriz Nº1 Identificación'!B1058,'Matriz Nº2 Análisis'!I1058)</f>
        <v/>
      </c>
      <c r="E1058" s="149"/>
      <c r="F1058" s="150"/>
      <c r="G1058" s="150"/>
      <c r="H1058" s="150"/>
      <c r="I1058" s="184" t="str">
        <f>IFERROR(VLOOKUP(D1058,'Tabla 12'!$B$4:$E$6,3,FALSE)," ")</f>
        <v xml:space="preserve"> </v>
      </c>
      <c r="J1058" s="185" t="str">
        <f>IFERROR(VLOOKUP(I1058,'Tabla 12'!$D$4:$E$6,2,FALSE)," ")</f>
        <v xml:space="preserve"> </v>
      </c>
      <c r="K1058" s="3"/>
      <c r="L1058" s="3"/>
      <c r="M1058" s="3"/>
      <c r="N1058" s="3"/>
      <c r="O1058" s="3"/>
      <c r="P1058" s="3"/>
      <c r="Q1058" s="2"/>
      <c r="R1058" s="3"/>
      <c r="S1058" s="3"/>
      <c r="T1058" s="3"/>
      <c r="U1058" s="3"/>
      <c r="V1058" s="3"/>
      <c r="W1058" s="3"/>
      <c r="X1058" s="3"/>
      <c r="Y1058" s="3"/>
      <c r="Z1058" s="3"/>
      <c r="AA1058" s="3"/>
    </row>
    <row r="1059" spans="1:27" ht="36.75" customHeight="1" x14ac:dyDescent="0.35">
      <c r="A1059" s="120" t="str">
        <f>'Matriz Nº2 Análisis'!A1059</f>
        <v>117. 6</v>
      </c>
      <c r="B1059" s="132" t="str">
        <f>IF(A1059&lt;1,'Matriz Nº1 Identificación'!F1059,'Matriz Nº2 Análisis'!B1059)</f>
        <v/>
      </c>
      <c r="C1059" s="132" t="str">
        <f>IFERROR(IF(A1059&lt;1,'Matriz Nº1 Identificación'!B1059,'Matriz Nº2 Análisis'!E1059)," ")</f>
        <v/>
      </c>
      <c r="D1059" s="132" t="str">
        <f>IF(A1059&lt;1,'Matriz Nº1 Identificación'!B1059,'Matriz Nº2 Análisis'!I1059)</f>
        <v/>
      </c>
      <c r="E1059" s="149"/>
      <c r="F1059" s="150"/>
      <c r="G1059" s="150"/>
      <c r="H1059" s="150"/>
      <c r="I1059" s="184" t="str">
        <f>IFERROR(VLOOKUP(D1059,'Tabla 12'!$B$4:$E$6,3,FALSE)," ")</f>
        <v xml:space="preserve"> </v>
      </c>
      <c r="J1059" s="185" t="str">
        <f>IFERROR(VLOOKUP(I1059,'Tabla 12'!$D$4:$E$6,2,FALSE)," ")</f>
        <v xml:space="preserve"> </v>
      </c>
      <c r="K1059" s="3"/>
      <c r="L1059" s="3"/>
      <c r="M1059" s="3"/>
      <c r="N1059" s="3"/>
      <c r="O1059" s="3"/>
      <c r="P1059" s="3"/>
      <c r="Q1059" s="2"/>
      <c r="R1059" s="3"/>
      <c r="S1059" s="3"/>
      <c r="T1059" s="3"/>
      <c r="U1059" s="3"/>
      <c r="V1059" s="3"/>
      <c r="W1059" s="3"/>
      <c r="X1059" s="3"/>
      <c r="Y1059" s="3"/>
      <c r="Z1059" s="3"/>
      <c r="AA1059" s="3"/>
    </row>
    <row r="1060" spans="1:27" ht="36.75" customHeight="1" thickBot="1" x14ac:dyDescent="0.4">
      <c r="A1060" s="120" t="str">
        <f>'Matriz Nº2 Análisis'!A1060</f>
        <v>117. 7</v>
      </c>
      <c r="B1060" s="132" t="str">
        <f>IF(A1060&lt;1,'Matriz Nº1 Identificación'!F1060,'Matriz Nº2 Análisis'!B1060)</f>
        <v/>
      </c>
      <c r="C1060" s="132" t="str">
        <f>IFERROR(IF(A1060&lt;1,'Matriz Nº1 Identificación'!B1060,'Matriz Nº2 Análisis'!E1060)," ")</f>
        <v/>
      </c>
      <c r="D1060" s="132" t="str">
        <f>IF(A1060&lt;1,'Matriz Nº1 Identificación'!B1060,'Matriz Nº2 Análisis'!I1060)</f>
        <v/>
      </c>
      <c r="E1060" s="149"/>
      <c r="F1060" s="150"/>
      <c r="G1060" s="150"/>
      <c r="H1060" s="150"/>
      <c r="I1060" s="184" t="str">
        <f>IFERROR(VLOOKUP(D1060,'Tabla 12'!$B$4:$E$6,3,FALSE)," ")</f>
        <v xml:space="preserve"> </v>
      </c>
      <c r="J1060" s="185" t="str">
        <f>IFERROR(VLOOKUP(I1060,'Tabla 12'!$D$4:$E$6,2,FALSE)," ")</f>
        <v xml:space="preserve"> </v>
      </c>
      <c r="K1060" s="3"/>
      <c r="N1060" s="3"/>
      <c r="O1060" s="3"/>
      <c r="P1060" s="3"/>
      <c r="Q1060" s="2"/>
      <c r="R1060" s="3"/>
      <c r="S1060" s="3"/>
      <c r="T1060" s="3"/>
      <c r="U1060" s="3"/>
      <c r="V1060" s="3"/>
      <c r="W1060" s="3"/>
      <c r="X1060" s="3"/>
      <c r="Y1060" s="3"/>
      <c r="Z1060" s="3"/>
      <c r="AA1060" s="3"/>
    </row>
    <row r="1061" spans="1:27" ht="39.9" customHeight="1" thickBot="1" x14ac:dyDescent="0.4">
      <c r="A1061" s="181" t="str">
        <f>'Matriz Nº1 Identificación'!A1061</f>
        <v xml:space="preserve">Objetivo Estratégico: </v>
      </c>
      <c r="B1061" s="477">
        <f>+'Matriz Nº1 Identificación'!B1061:H1061</f>
        <v>0</v>
      </c>
      <c r="C1061" s="478"/>
      <c r="D1061" s="478"/>
      <c r="E1061" s="478"/>
      <c r="F1061" s="478"/>
      <c r="G1061" s="478"/>
      <c r="H1061" s="478"/>
      <c r="I1061" s="478"/>
      <c r="J1061" s="478"/>
    </row>
    <row r="1062" spans="1:27" ht="39.9" customHeight="1" x14ac:dyDescent="0.35">
      <c r="A1062" s="182" t="str">
        <f>'Matriz Nº1 Identificación'!A1062</f>
        <v>Objetivo táctico</v>
      </c>
      <c r="B1062" s="297" t="str">
        <f>+'Matriz Nº1 Identificación'!B1062:H1062</f>
        <v xml:space="preserve">118. </v>
      </c>
      <c r="C1062" s="298"/>
      <c r="D1062" s="298"/>
      <c r="E1062" s="298"/>
      <c r="F1062" s="299"/>
      <c r="G1062" s="299"/>
      <c r="H1062" s="299"/>
      <c r="I1062" s="299"/>
      <c r="J1062" s="300"/>
      <c r="L1062" s="3"/>
      <c r="M1062" s="3"/>
    </row>
    <row r="1063" spans="1:27" ht="36.75" customHeight="1" x14ac:dyDescent="0.35">
      <c r="A1063" s="120" t="str">
        <f>'Matriz Nº2 Análisis'!A1063</f>
        <v>118. 1</v>
      </c>
      <c r="B1063" s="132" t="str">
        <f>IF(A1063&lt;1,'Matriz Nº1 Identificación'!F1063,'Matriz Nº2 Análisis'!B1063)</f>
        <v/>
      </c>
      <c r="C1063" s="132" t="str">
        <f>IFERROR(IF(A1063&lt;1,'Matriz Nº1 Identificación'!B1063,'Matriz Nº2 Análisis'!E1063)," ")</f>
        <v/>
      </c>
      <c r="D1063" s="132" t="str">
        <f>IF(A1063&lt;1,'Matriz Nº1 Identificación'!B1063,'Matriz Nº2 Análisis'!I1063)</f>
        <v/>
      </c>
      <c r="E1063" s="149"/>
      <c r="F1063" s="150"/>
      <c r="G1063" s="150"/>
      <c r="H1063" s="150"/>
      <c r="I1063" s="184" t="str">
        <f>IFERROR(VLOOKUP(D1063,'Tabla 12'!$B$4:$E$6,3,FALSE)," ")</f>
        <v xml:space="preserve"> </v>
      </c>
      <c r="J1063" s="185" t="str">
        <f>IFERROR(VLOOKUP(I1063,'Tabla 12'!$D$4:$E$6,2,FALSE)," ")</f>
        <v xml:space="preserve"> </v>
      </c>
      <c r="K1063" s="3"/>
      <c r="L1063" s="3"/>
      <c r="M1063" s="3"/>
      <c r="N1063" s="3"/>
      <c r="O1063" s="3"/>
      <c r="P1063" s="3"/>
      <c r="Q1063" s="2"/>
      <c r="R1063" s="3"/>
      <c r="S1063" s="3"/>
      <c r="T1063" s="3"/>
      <c r="U1063" s="3"/>
      <c r="V1063" s="3"/>
      <c r="W1063" s="3"/>
      <c r="X1063" s="3"/>
      <c r="Y1063" s="3"/>
      <c r="Z1063" s="3"/>
      <c r="AA1063" s="3"/>
    </row>
    <row r="1064" spans="1:27" ht="36.75" customHeight="1" x14ac:dyDescent="0.35">
      <c r="A1064" s="120" t="str">
        <f>'Matriz Nº2 Análisis'!A1064</f>
        <v>118. 2</v>
      </c>
      <c r="B1064" s="132" t="str">
        <f>IF(A1064&lt;1,'Matriz Nº1 Identificación'!F1064,'Matriz Nº2 Análisis'!B1064)</f>
        <v/>
      </c>
      <c r="C1064" s="132" t="str">
        <f>IFERROR(IF(A1064&lt;1,'Matriz Nº1 Identificación'!B1064,'Matriz Nº2 Análisis'!E1064)," ")</f>
        <v/>
      </c>
      <c r="D1064" s="132" t="str">
        <f>IF(A1064&lt;1,'Matriz Nº1 Identificación'!B1064,'Matriz Nº2 Análisis'!I1064)</f>
        <v/>
      </c>
      <c r="E1064" s="149"/>
      <c r="F1064" s="150"/>
      <c r="G1064" s="150"/>
      <c r="H1064" s="150"/>
      <c r="I1064" s="184" t="str">
        <f>IFERROR(VLOOKUP(D1064,'Tabla 12'!$B$4:$E$6,3,FALSE)," ")</f>
        <v xml:space="preserve"> </v>
      </c>
      <c r="J1064" s="185" t="str">
        <f>IFERROR(VLOOKUP(I1064,'Tabla 12'!$D$4:$E$6,2,FALSE)," ")</f>
        <v xml:space="preserve"> </v>
      </c>
      <c r="K1064" s="3"/>
      <c r="L1064" s="3"/>
      <c r="M1064" s="3"/>
      <c r="N1064" s="3"/>
      <c r="O1064" s="3"/>
      <c r="P1064" s="3"/>
      <c r="Q1064" s="2"/>
      <c r="R1064" s="3"/>
      <c r="S1064" s="3"/>
      <c r="T1064" s="3"/>
      <c r="U1064" s="3"/>
      <c r="V1064" s="3"/>
      <c r="W1064" s="3"/>
      <c r="X1064" s="3"/>
      <c r="Y1064" s="3"/>
      <c r="Z1064" s="3"/>
      <c r="AA1064" s="3"/>
    </row>
    <row r="1065" spans="1:27" ht="36.75" customHeight="1" x14ac:dyDescent="0.35">
      <c r="A1065" s="120" t="str">
        <f>'Matriz Nº2 Análisis'!A1065</f>
        <v>118. 3</v>
      </c>
      <c r="B1065" s="132" t="str">
        <f>IF(A1065&lt;1,'Matriz Nº1 Identificación'!F1065,'Matriz Nº2 Análisis'!B1065)</f>
        <v/>
      </c>
      <c r="C1065" s="132" t="str">
        <f>IFERROR(IF(A1065&lt;1,'Matriz Nº1 Identificación'!B1065,'Matriz Nº2 Análisis'!E1065)," ")</f>
        <v/>
      </c>
      <c r="D1065" s="132" t="str">
        <f>IF(A1065&lt;1,'Matriz Nº1 Identificación'!B1065,'Matriz Nº2 Análisis'!I1065)</f>
        <v/>
      </c>
      <c r="E1065" s="149"/>
      <c r="F1065" s="150"/>
      <c r="G1065" s="150"/>
      <c r="H1065" s="150"/>
      <c r="I1065" s="184" t="str">
        <f>IFERROR(VLOOKUP(D1065,'Tabla 12'!$B$4:$E$6,3,FALSE)," ")</f>
        <v xml:space="preserve"> </v>
      </c>
      <c r="J1065" s="185" t="str">
        <f>IFERROR(VLOOKUP(I1065,'Tabla 12'!$D$4:$E$6,2,FALSE)," ")</f>
        <v xml:space="preserve"> </v>
      </c>
      <c r="K1065" s="3"/>
      <c r="L1065" s="3"/>
      <c r="M1065" s="3"/>
      <c r="N1065" s="3"/>
      <c r="O1065" s="3"/>
      <c r="P1065" s="3"/>
      <c r="Q1065" s="2"/>
      <c r="R1065" s="3"/>
      <c r="S1065" s="3"/>
      <c r="T1065" s="3"/>
      <c r="U1065" s="3"/>
      <c r="V1065" s="3"/>
      <c r="W1065" s="3"/>
      <c r="X1065" s="3"/>
      <c r="Y1065" s="3"/>
      <c r="Z1065" s="3"/>
      <c r="AA1065" s="3"/>
    </row>
    <row r="1066" spans="1:27" ht="36.75" customHeight="1" x14ac:dyDescent="0.35">
      <c r="A1066" s="120" t="str">
        <f>'Matriz Nº2 Análisis'!A1066</f>
        <v>118. 4</v>
      </c>
      <c r="B1066" s="132" t="str">
        <f>IF(A1066&lt;1,'Matriz Nº1 Identificación'!F1066,'Matriz Nº2 Análisis'!B1066)</f>
        <v/>
      </c>
      <c r="C1066" s="132" t="str">
        <f>IFERROR(IF(A1066&lt;1,'Matriz Nº1 Identificación'!B1066,'Matriz Nº2 Análisis'!E1066)," ")</f>
        <v/>
      </c>
      <c r="D1066" s="132" t="str">
        <f>IF(A1066&lt;1,'Matriz Nº1 Identificación'!B1066,'Matriz Nº2 Análisis'!I1066)</f>
        <v/>
      </c>
      <c r="E1066" s="149"/>
      <c r="F1066" s="150"/>
      <c r="G1066" s="150"/>
      <c r="H1066" s="150"/>
      <c r="I1066" s="184" t="str">
        <f>IFERROR(VLOOKUP(D1066,'Tabla 12'!$B$4:$E$6,3,FALSE)," ")</f>
        <v xml:space="preserve"> </v>
      </c>
      <c r="J1066" s="185" t="str">
        <f>IFERROR(VLOOKUP(I1066,'Tabla 12'!$D$4:$E$6,2,FALSE)," ")</f>
        <v xml:space="preserve"> </v>
      </c>
      <c r="K1066" s="3"/>
      <c r="L1066" s="3"/>
      <c r="M1066" s="3"/>
      <c r="N1066" s="3"/>
      <c r="O1066" s="3"/>
      <c r="P1066" s="3"/>
      <c r="Q1066" s="2"/>
      <c r="R1066" s="3"/>
      <c r="S1066" s="3"/>
      <c r="T1066" s="3"/>
      <c r="U1066" s="3"/>
      <c r="V1066" s="3"/>
      <c r="W1066" s="3"/>
      <c r="X1066" s="3"/>
      <c r="Y1066" s="3"/>
      <c r="Z1066" s="3"/>
      <c r="AA1066" s="3"/>
    </row>
    <row r="1067" spans="1:27" ht="36.75" customHeight="1" x14ac:dyDescent="0.35">
      <c r="A1067" s="120" t="str">
        <f>'Matriz Nº2 Análisis'!A1067</f>
        <v>118. 5</v>
      </c>
      <c r="B1067" s="132" t="str">
        <f>IF(A1067&lt;1,'Matriz Nº1 Identificación'!F1067,'Matriz Nº2 Análisis'!B1067)</f>
        <v/>
      </c>
      <c r="C1067" s="132" t="str">
        <f>IFERROR(IF(A1067&lt;1,'Matriz Nº1 Identificación'!B1067,'Matriz Nº2 Análisis'!E1067)," ")</f>
        <v/>
      </c>
      <c r="D1067" s="132" t="str">
        <f>IF(A1067&lt;1,'Matriz Nº1 Identificación'!B1067,'Matriz Nº2 Análisis'!I1067)</f>
        <v/>
      </c>
      <c r="E1067" s="149"/>
      <c r="F1067" s="150"/>
      <c r="G1067" s="150"/>
      <c r="H1067" s="150"/>
      <c r="I1067" s="184" t="str">
        <f>IFERROR(VLOOKUP(D1067,'Tabla 12'!$B$4:$E$6,3,FALSE)," ")</f>
        <v xml:space="preserve"> </v>
      </c>
      <c r="J1067" s="185" t="str">
        <f>IFERROR(VLOOKUP(I1067,'Tabla 12'!$D$4:$E$6,2,FALSE)," ")</f>
        <v xml:space="preserve"> </v>
      </c>
      <c r="K1067" s="3"/>
      <c r="L1067" s="3"/>
      <c r="M1067" s="3"/>
      <c r="N1067" s="3"/>
      <c r="O1067" s="3"/>
      <c r="P1067" s="3"/>
      <c r="Q1067" s="2"/>
      <c r="R1067" s="3"/>
      <c r="S1067" s="3"/>
      <c r="T1067" s="3"/>
      <c r="U1067" s="3"/>
      <c r="V1067" s="3"/>
      <c r="W1067" s="3"/>
      <c r="X1067" s="3"/>
      <c r="Y1067" s="3"/>
      <c r="Z1067" s="3"/>
      <c r="AA1067" s="3"/>
    </row>
    <row r="1068" spans="1:27" ht="36.75" customHeight="1" x14ac:dyDescent="0.35">
      <c r="A1068" s="120" t="str">
        <f>'Matriz Nº2 Análisis'!A1068</f>
        <v>118. 6</v>
      </c>
      <c r="B1068" s="132" t="str">
        <f>IF(A1068&lt;1,'Matriz Nº1 Identificación'!F1068,'Matriz Nº2 Análisis'!B1068)</f>
        <v/>
      </c>
      <c r="C1068" s="132" t="str">
        <f>IFERROR(IF(A1068&lt;1,'Matriz Nº1 Identificación'!B1068,'Matriz Nº2 Análisis'!E1068)," ")</f>
        <v/>
      </c>
      <c r="D1068" s="132" t="str">
        <f>IF(A1068&lt;1,'Matriz Nº1 Identificación'!B1068,'Matriz Nº2 Análisis'!I1068)</f>
        <v/>
      </c>
      <c r="E1068" s="149"/>
      <c r="F1068" s="150"/>
      <c r="G1068" s="150"/>
      <c r="H1068" s="150"/>
      <c r="I1068" s="184" t="str">
        <f>IFERROR(VLOOKUP(D1068,'Tabla 12'!$B$4:$E$6,3,FALSE)," ")</f>
        <v xml:space="preserve"> </v>
      </c>
      <c r="J1068" s="185" t="str">
        <f>IFERROR(VLOOKUP(I1068,'Tabla 12'!$D$4:$E$6,2,FALSE)," ")</f>
        <v xml:space="preserve"> </v>
      </c>
      <c r="K1068" s="3"/>
      <c r="L1068" s="3"/>
      <c r="M1068" s="3"/>
      <c r="N1068" s="3"/>
      <c r="O1068" s="3"/>
      <c r="P1068" s="3"/>
      <c r="Q1068" s="2"/>
      <c r="R1068" s="3"/>
      <c r="S1068" s="3"/>
      <c r="T1068" s="3"/>
      <c r="U1068" s="3"/>
      <c r="V1068" s="3"/>
      <c r="W1068" s="3"/>
      <c r="X1068" s="3"/>
      <c r="Y1068" s="3"/>
      <c r="Z1068" s="3"/>
      <c r="AA1068" s="3"/>
    </row>
    <row r="1069" spans="1:27" ht="36.75" customHeight="1" thickBot="1" x14ac:dyDescent="0.4">
      <c r="A1069" s="120" t="str">
        <f>'Matriz Nº2 Análisis'!A1069</f>
        <v>118. 7</v>
      </c>
      <c r="B1069" s="132" t="str">
        <f>IF(A1069&lt;1,'Matriz Nº1 Identificación'!F1069,'Matriz Nº2 Análisis'!B1069)</f>
        <v/>
      </c>
      <c r="C1069" s="132" t="str">
        <f>IFERROR(IF(A1069&lt;1,'Matriz Nº1 Identificación'!B1069,'Matriz Nº2 Análisis'!E1069)," ")</f>
        <v/>
      </c>
      <c r="D1069" s="132" t="str">
        <f>IF(A1069&lt;1,'Matriz Nº1 Identificación'!B1069,'Matriz Nº2 Análisis'!I1069)</f>
        <v/>
      </c>
      <c r="E1069" s="149"/>
      <c r="F1069" s="150"/>
      <c r="G1069" s="150"/>
      <c r="H1069" s="150"/>
      <c r="I1069" s="184" t="str">
        <f>IFERROR(VLOOKUP(D1069,'Tabla 12'!$B$4:$E$6,3,FALSE)," ")</f>
        <v xml:space="preserve"> </v>
      </c>
      <c r="J1069" s="185" t="str">
        <f>IFERROR(VLOOKUP(I1069,'Tabla 12'!$D$4:$E$6,2,FALSE)," ")</f>
        <v xml:space="preserve"> </v>
      </c>
      <c r="K1069" s="3"/>
      <c r="N1069" s="3"/>
      <c r="O1069" s="3"/>
      <c r="P1069" s="3"/>
      <c r="Q1069" s="2"/>
      <c r="R1069" s="3"/>
      <c r="S1069" s="3"/>
      <c r="T1069" s="3"/>
      <c r="U1069" s="3"/>
      <c r="V1069" s="3"/>
      <c r="W1069" s="3"/>
      <c r="X1069" s="3"/>
      <c r="Y1069" s="3"/>
      <c r="Z1069" s="3"/>
      <c r="AA1069" s="3"/>
    </row>
    <row r="1070" spans="1:27" ht="39.9" customHeight="1" thickBot="1" x14ac:dyDescent="0.4">
      <c r="A1070" s="181" t="str">
        <f>'Matriz Nº1 Identificación'!A1070</f>
        <v xml:space="preserve">Objetivo Estratégico: </v>
      </c>
      <c r="B1070" s="477">
        <f>+'Matriz Nº1 Identificación'!B1070:H1070</f>
        <v>0</v>
      </c>
      <c r="C1070" s="478"/>
      <c r="D1070" s="478"/>
      <c r="E1070" s="478"/>
      <c r="F1070" s="478"/>
      <c r="G1070" s="478"/>
      <c r="H1070" s="478"/>
      <c r="I1070" s="478"/>
      <c r="J1070" s="478"/>
    </row>
    <row r="1071" spans="1:27" ht="39.9" customHeight="1" x14ac:dyDescent="0.35">
      <c r="A1071" s="182" t="str">
        <f>'Matriz Nº1 Identificación'!A1071</f>
        <v>Objetivo táctico</v>
      </c>
      <c r="B1071" s="297" t="str">
        <f>+'Matriz Nº1 Identificación'!B1071:H1071</f>
        <v xml:space="preserve">119. </v>
      </c>
      <c r="C1071" s="298"/>
      <c r="D1071" s="298"/>
      <c r="E1071" s="298"/>
      <c r="F1071" s="299"/>
      <c r="G1071" s="299"/>
      <c r="H1071" s="299"/>
      <c r="I1071" s="299"/>
      <c r="J1071" s="300"/>
      <c r="L1071" s="3"/>
      <c r="M1071" s="3"/>
    </row>
    <row r="1072" spans="1:27" ht="36.75" customHeight="1" x14ac:dyDescent="0.35">
      <c r="A1072" s="120" t="str">
        <f>'Matriz Nº2 Análisis'!A1072</f>
        <v>119. 1</v>
      </c>
      <c r="B1072" s="132" t="str">
        <f>IF(A1072&lt;1,'Matriz Nº1 Identificación'!F1072,'Matriz Nº2 Análisis'!B1072)</f>
        <v/>
      </c>
      <c r="C1072" s="132" t="str">
        <f>IFERROR(IF(A1072&lt;1,'Matriz Nº1 Identificación'!B1072,'Matriz Nº2 Análisis'!E1072)," ")</f>
        <v/>
      </c>
      <c r="D1072" s="132" t="str">
        <f>IF(A1072&lt;1,'Matriz Nº1 Identificación'!B1072,'Matriz Nº2 Análisis'!I1072)</f>
        <v/>
      </c>
      <c r="E1072" s="149"/>
      <c r="F1072" s="150"/>
      <c r="G1072" s="150"/>
      <c r="H1072" s="150"/>
      <c r="I1072" s="184" t="str">
        <f>IFERROR(VLOOKUP(D1072,'Tabla 12'!$B$4:$E$6,3,FALSE)," ")</f>
        <v xml:space="preserve"> </v>
      </c>
      <c r="J1072" s="185" t="str">
        <f>IFERROR(VLOOKUP(I1072,'Tabla 12'!$D$4:$E$6,2,FALSE)," ")</f>
        <v xml:space="preserve"> </v>
      </c>
      <c r="K1072" s="3"/>
      <c r="L1072" s="3"/>
      <c r="M1072" s="3"/>
      <c r="N1072" s="3"/>
      <c r="O1072" s="3"/>
      <c r="P1072" s="3"/>
      <c r="Q1072" s="2"/>
      <c r="R1072" s="3"/>
      <c r="S1072" s="3"/>
      <c r="T1072" s="3"/>
      <c r="U1072" s="3"/>
      <c r="V1072" s="3"/>
      <c r="W1072" s="3"/>
      <c r="X1072" s="3"/>
      <c r="Y1072" s="3"/>
      <c r="Z1072" s="3"/>
      <c r="AA1072" s="3"/>
    </row>
    <row r="1073" spans="1:27" ht="36.75" customHeight="1" x14ac:dyDescent="0.35">
      <c r="A1073" s="120" t="str">
        <f>'Matriz Nº2 Análisis'!A1073</f>
        <v>119. 2</v>
      </c>
      <c r="B1073" s="132" t="str">
        <f>IF(A1073&lt;1,'Matriz Nº1 Identificación'!F1073,'Matriz Nº2 Análisis'!B1073)</f>
        <v/>
      </c>
      <c r="C1073" s="132" t="str">
        <f>IFERROR(IF(A1073&lt;1,'Matriz Nº1 Identificación'!B1073,'Matriz Nº2 Análisis'!E1073)," ")</f>
        <v/>
      </c>
      <c r="D1073" s="132" t="str">
        <f>IF(A1073&lt;1,'Matriz Nº1 Identificación'!B1073,'Matriz Nº2 Análisis'!I1073)</f>
        <v/>
      </c>
      <c r="E1073" s="149"/>
      <c r="F1073" s="150"/>
      <c r="G1073" s="150"/>
      <c r="H1073" s="150"/>
      <c r="I1073" s="184" t="str">
        <f>IFERROR(VLOOKUP(D1073,'Tabla 12'!$B$4:$E$6,3,FALSE)," ")</f>
        <v xml:space="preserve"> </v>
      </c>
      <c r="J1073" s="185" t="str">
        <f>IFERROR(VLOOKUP(I1073,'Tabla 12'!$D$4:$E$6,2,FALSE)," ")</f>
        <v xml:space="preserve"> </v>
      </c>
      <c r="K1073" s="3"/>
      <c r="L1073" s="3"/>
      <c r="M1073" s="3"/>
      <c r="N1073" s="3"/>
      <c r="O1073" s="3"/>
      <c r="P1073" s="3"/>
      <c r="Q1073" s="2"/>
      <c r="R1073" s="3"/>
      <c r="S1073" s="3"/>
      <c r="T1073" s="3"/>
      <c r="U1073" s="3"/>
      <c r="V1073" s="3"/>
      <c r="W1073" s="3"/>
      <c r="X1073" s="3"/>
      <c r="Y1073" s="3"/>
      <c r="Z1073" s="3"/>
      <c r="AA1073" s="3"/>
    </row>
    <row r="1074" spans="1:27" ht="36.75" customHeight="1" x14ac:dyDescent="0.35">
      <c r="A1074" s="120" t="str">
        <f>'Matriz Nº2 Análisis'!A1074</f>
        <v>119. 3</v>
      </c>
      <c r="B1074" s="132" t="str">
        <f>IF(A1074&lt;1,'Matriz Nº1 Identificación'!F1074,'Matriz Nº2 Análisis'!B1074)</f>
        <v/>
      </c>
      <c r="C1074" s="132" t="str">
        <f>IFERROR(IF(A1074&lt;1,'Matriz Nº1 Identificación'!B1074,'Matriz Nº2 Análisis'!E1074)," ")</f>
        <v/>
      </c>
      <c r="D1074" s="132" t="str">
        <f>IF(A1074&lt;1,'Matriz Nº1 Identificación'!B1074,'Matriz Nº2 Análisis'!I1074)</f>
        <v/>
      </c>
      <c r="E1074" s="149"/>
      <c r="F1074" s="150"/>
      <c r="G1074" s="150"/>
      <c r="H1074" s="150"/>
      <c r="I1074" s="184" t="str">
        <f>IFERROR(VLOOKUP(D1074,'Tabla 12'!$B$4:$E$6,3,FALSE)," ")</f>
        <v xml:space="preserve"> </v>
      </c>
      <c r="J1074" s="185" t="str">
        <f>IFERROR(VLOOKUP(I1074,'Tabla 12'!$D$4:$E$6,2,FALSE)," ")</f>
        <v xml:space="preserve"> </v>
      </c>
      <c r="K1074" s="3"/>
      <c r="L1074" s="3"/>
      <c r="M1074" s="3"/>
      <c r="N1074" s="3"/>
      <c r="O1074" s="3"/>
      <c r="P1074" s="3"/>
      <c r="Q1074" s="2"/>
      <c r="R1074" s="3"/>
      <c r="S1074" s="3"/>
      <c r="T1074" s="3"/>
      <c r="U1074" s="3"/>
      <c r="V1074" s="3"/>
      <c r="W1074" s="3"/>
      <c r="X1074" s="3"/>
      <c r="Y1074" s="3"/>
      <c r="Z1074" s="3"/>
      <c r="AA1074" s="3"/>
    </row>
    <row r="1075" spans="1:27" ht="36.75" customHeight="1" x14ac:dyDescent="0.35">
      <c r="A1075" s="120" t="str">
        <f>'Matriz Nº2 Análisis'!A1075</f>
        <v>119. 4</v>
      </c>
      <c r="B1075" s="132" t="str">
        <f>IF(A1075&lt;1,'Matriz Nº1 Identificación'!F1075,'Matriz Nº2 Análisis'!B1075)</f>
        <v/>
      </c>
      <c r="C1075" s="132" t="str">
        <f>IFERROR(IF(A1075&lt;1,'Matriz Nº1 Identificación'!B1075,'Matriz Nº2 Análisis'!E1075)," ")</f>
        <v/>
      </c>
      <c r="D1075" s="132" t="str">
        <f>IF(A1075&lt;1,'Matriz Nº1 Identificación'!B1075,'Matriz Nº2 Análisis'!I1075)</f>
        <v/>
      </c>
      <c r="E1075" s="149"/>
      <c r="F1075" s="150"/>
      <c r="G1075" s="150"/>
      <c r="H1075" s="150"/>
      <c r="I1075" s="184" t="str">
        <f>IFERROR(VLOOKUP(D1075,'Tabla 12'!$B$4:$E$6,3,FALSE)," ")</f>
        <v xml:space="preserve"> </v>
      </c>
      <c r="J1075" s="185" t="str">
        <f>IFERROR(VLOOKUP(I1075,'Tabla 12'!$D$4:$E$6,2,FALSE)," ")</f>
        <v xml:space="preserve"> </v>
      </c>
      <c r="K1075" s="3"/>
      <c r="L1075" s="3"/>
      <c r="M1075" s="3"/>
      <c r="N1075" s="3"/>
      <c r="O1075" s="3"/>
      <c r="P1075" s="3"/>
      <c r="Q1075" s="2"/>
      <c r="R1075" s="3"/>
      <c r="S1075" s="3"/>
      <c r="T1075" s="3"/>
      <c r="U1075" s="3"/>
      <c r="V1075" s="3"/>
      <c r="W1075" s="3"/>
      <c r="X1075" s="3"/>
      <c r="Y1075" s="3"/>
      <c r="Z1075" s="3"/>
      <c r="AA1075" s="3"/>
    </row>
    <row r="1076" spans="1:27" ht="36.75" customHeight="1" x14ac:dyDescent="0.35">
      <c r="A1076" s="120" t="str">
        <f>'Matriz Nº2 Análisis'!A1076</f>
        <v>119. 5</v>
      </c>
      <c r="B1076" s="132" t="str">
        <f>IF(A1076&lt;1,'Matriz Nº1 Identificación'!F1076,'Matriz Nº2 Análisis'!B1076)</f>
        <v/>
      </c>
      <c r="C1076" s="132" t="str">
        <f>IFERROR(IF(A1076&lt;1,'Matriz Nº1 Identificación'!B1076,'Matriz Nº2 Análisis'!E1076)," ")</f>
        <v/>
      </c>
      <c r="D1076" s="132" t="str">
        <f>IF(A1076&lt;1,'Matriz Nº1 Identificación'!B1076,'Matriz Nº2 Análisis'!I1076)</f>
        <v/>
      </c>
      <c r="E1076" s="149"/>
      <c r="F1076" s="150"/>
      <c r="G1076" s="150"/>
      <c r="H1076" s="150"/>
      <c r="I1076" s="184" t="str">
        <f>IFERROR(VLOOKUP(D1076,'Tabla 12'!$B$4:$E$6,3,FALSE)," ")</f>
        <v xml:space="preserve"> </v>
      </c>
      <c r="J1076" s="185" t="str">
        <f>IFERROR(VLOOKUP(I1076,'Tabla 12'!$D$4:$E$6,2,FALSE)," ")</f>
        <v xml:space="preserve"> </v>
      </c>
      <c r="K1076" s="3"/>
      <c r="L1076" s="3"/>
      <c r="M1076" s="3"/>
      <c r="N1076" s="3"/>
      <c r="O1076" s="3"/>
      <c r="P1076" s="3"/>
      <c r="Q1076" s="2"/>
      <c r="R1076" s="3"/>
      <c r="S1076" s="3"/>
      <c r="T1076" s="3"/>
      <c r="U1076" s="3"/>
      <c r="V1076" s="3"/>
      <c r="W1076" s="3"/>
      <c r="X1076" s="3"/>
      <c r="Y1076" s="3"/>
      <c r="Z1076" s="3"/>
      <c r="AA1076" s="3"/>
    </row>
    <row r="1077" spans="1:27" ht="36.75" customHeight="1" x14ac:dyDescent="0.35">
      <c r="A1077" s="120" t="str">
        <f>'Matriz Nº2 Análisis'!A1077</f>
        <v>119. 6</v>
      </c>
      <c r="B1077" s="132" t="str">
        <f>IF(A1077&lt;1,'Matriz Nº1 Identificación'!F1077,'Matriz Nº2 Análisis'!B1077)</f>
        <v/>
      </c>
      <c r="C1077" s="132" t="str">
        <f>IFERROR(IF(A1077&lt;1,'Matriz Nº1 Identificación'!B1077,'Matriz Nº2 Análisis'!E1077)," ")</f>
        <v/>
      </c>
      <c r="D1077" s="132" t="str">
        <f>IF(A1077&lt;1,'Matriz Nº1 Identificación'!B1077,'Matriz Nº2 Análisis'!I1077)</f>
        <v/>
      </c>
      <c r="E1077" s="149"/>
      <c r="F1077" s="150"/>
      <c r="G1077" s="150"/>
      <c r="H1077" s="150"/>
      <c r="I1077" s="184" t="str">
        <f>IFERROR(VLOOKUP(D1077,'Tabla 12'!$B$4:$E$6,3,FALSE)," ")</f>
        <v xml:space="preserve"> </v>
      </c>
      <c r="J1077" s="185" t="str">
        <f>IFERROR(VLOOKUP(I1077,'Tabla 12'!$D$4:$E$6,2,FALSE)," ")</f>
        <v xml:space="preserve"> </v>
      </c>
      <c r="K1077" s="3"/>
      <c r="L1077" s="3"/>
      <c r="M1077" s="3"/>
      <c r="N1077" s="3"/>
      <c r="O1077" s="3"/>
      <c r="P1077" s="3"/>
      <c r="Q1077" s="2"/>
      <c r="R1077" s="3"/>
      <c r="S1077" s="3"/>
      <c r="T1077" s="3"/>
      <c r="U1077" s="3"/>
      <c r="V1077" s="3"/>
      <c r="W1077" s="3"/>
      <c r="X1077" s="3"/>
      <c r="Y1077" s="3"/>
      <c r="Z1077" s="3"/>
      <c r="AA1077" s="3"/>
    </row>
    <row r="1078" spans="1:27" ht="36.75" customHeight="1" thickBot="1" x14ac:dyDescent="0.4">
      <c r="A1078" s="120" t="str">
        <f>'Matriz Nº2 Análisis'!A1078</f>
        <v>119. 7</v>
      </c>
      <c r="B1078" s="132" t="str">
        <f>IF(A1078&lt;1,'Matriz Nº1 Identificación'!F1078,'Matriz Nº2 Análisis'!B1078)</f>
        <v/>
      </c>
      <c r="C1078" s="132" t="str">
        <f>IFERROR(IF(A1078&lt;1,'Matriz Nº1 Identificación'!B1078,'Matriz Nº2 Análisis'!E1078)," ")</f>
        <v/>
      </c>
      <c r="D1078" s="132" t="str">
        <f>IF(A1078&lt;1,'Matriz Nº1 Identificación'!B1078,'Matriz Nº2 Análisis'!I1078)</f>
        <v/>
      </c>
      <c r="E1078" s="149"/>
      <c r="F1078" s="150"/>
      <c r="G1078" s="150"/>
      <c r="H1078" s="150"/>
      <c r="I1078" s="184" t="str">
        <f>IFERROR(VLOOKUP(D1078,'Tabla 12'!$B$4:$E$6,3,FALSE)," ")</f>
        <v xml:space="preserve"> </v>
      </c>
      <c r="J1078" s="185" t="str">
        <f>IFERROR(VLOOKUP(I1078,'Tabla 12'!$D$4:$E$6,2,FALSE)," ")</f>
        <v xml:space="preserve"> </v>
      </c>
      <c r="K1078" s="3"/>
      <c r="N1078" s="3"/>
      <c r="O1078" s="3"/>
      <c r="P1078" s="3"/>
      <c r="Q1078" s="2"/>
      <c r="R1078" s="3"/>
      <c r="S1078" s="3"/>
      <c r="T1078" s="3"/>
      <c r="U1078" s="3"/>
      <c r="V1078" s="3"/>
      <c r="W1078" s="3"/>
      <c r="X1078" s="3"/>
      <c r="Y1078" s="3"/>
      <c r="Z1078" s="3"/>
      <c r="AA1078" s="3"/>
    </row>
    <row r="1079" spans="1:27" ht="39.9" customHeight="1" thickBot="1" x14ac:dyDescent="0.4">
      <c r="A1079" s="181" t="str">
        <f>'Matriz Nº1 Identificación'!A1079</f>
        <v xml:space="preserve">Objetivo Estratégico: </v>
      </c>
      <c r="B1079" s="477">
        <f>+'Matriz Nº1 Identificación'!B1079:H1079</f>
        <v>0</v>
      </c>
      <c r="C1079" s="478"/>
      <c r="D1079" s="478"/>
      <c r="E1079" s="478"/>
      <c r="F1079" s="478"/>
      <c r="G1079" s="478"/>
      <c r="H1079" s="478"/>
      <c r="I1079" s="478"/>
      <c r="J1079" s="478"/>
    </row>
    <row r="1080" spans="1:27" ht="39.9" customHeight="1" x14ac:dyDescent="0.35">
      <c r="A1080" s="182" t="str">
        <f>'Matriz Nº1 Identificación'!A1080</f>
        <v>Objetivo táctico</v>
      </c>
      <c r="B1080" s="297" t="str">
        <f>+'Matriz Nº1 Identificación'!B1080:H1080</f>
        <v xml:space="preserve">120. </v>
      </c>
      <c r="C1080" s="298"/>
      <c r="D1080" s="298"/>
      <c r="E1080" s="298"/>
      <c r="F1080" s="299"/>
      <c r="G1080" s="299"/>
      <c r="H1080" s="299"/>
      <c r="I1080" s="299"/>
      <c r="J1080" s="300"/>
      <c r="L1080" s="3"/>
      <c r="M1080" s="3"/>
    </row>
    <row r="1081" spans="1:27" ht="36.75" customHeight="1" x14ac:dyDescent="0.35">
      <c r="A1081" s="120" t="str">
        <f>'Matriz Nº2 Análisis'!A1081</f>
        <v>120. 1</v>
      </c>
      <c r="B1081" s="132" t="str">
        <f>IF(A1081&lt;1,'Matriz Nº1 Identificación'!F1081,'Matriz Nº2 Análisis'!B1081)</f>
        <v/>
      </c>
      <c r="C1081" s="132" t="str">
        <f>IFERROR(IF(A1081&lt;1,'Matriz Nº1 Identificación'!B1081,'Matriz Nº2 Análisis'!E1081)," ")</f>
        <v/>
      </c>
      <c r="D1081" s="132" t="str">
        <f>IF(A1081&lt;1,'Matriz Nº1 Identificación'!B1081,'Matriz Nº2 Análisis'!I1081)</f>
        <v/>
      </c>
      <c r="E1081" s="149"/>
      <c r="F1081" s="150"/>
      <c r="G1081" s="150"/>
      <c r="H1081" s="150"/>
      <c r="I1081" s="184" t="str">
        <f>IFERROR(VLOOKUP(D1081,'Tabla 12'!$B$4:$E$6,3,FALSE)," ")</f>
        <v xml:space="preserve"> </v>
      </c>
      <c r="J1081" s="185" t="str">
        <f>IFERROR(VLOOKUP(I1081,'Tabla 12'!$D$4:$E$6,2,FALSE)," ")</f>
        <v xml:space="preserve"> </v>
      </c>
      <c r="K1081" s="3"/>
      <c r="L1081" s="3"/>
      <c r="M1081" s="3"/>
      <c r="N1081" s="3"/>
      <c r="O1081" s="3"/>
      <c r="P1081" s="3"/>
      <c r="Q1081" s="2"/>
      <c r="R1081" s="3"/>
      <c r="S1081" s="3"/>
      <c r="T1081" s="3"/>
      <c r="U1081" s="3"/>
      <c r="V1081" s="3"/>
      <c r="W1081" s="3"/>
      <c r="X1081" s="3"/>
      <c r="Y1081" s="3"/>
      <c r="Z1081" s="3"/>
      <c r="AA1081" s="3"/>
    </row>
    <row r="1082" spans="1:27" ht="36.75" customHeight="1" x14ac:dyDescent="0.35">
      <c r="A1082" s="120" t="str">
        <f>'Matriz Nº2 Análisis'!A1082</f>
        <v>120. 2</v>
      </c>
      <c r="B1082" s="132" t="str">
        <f>IF(A1082&lt;1,'Matriz Nº1 Identificación'!F1082,'Matriz Nº2 Análisis'!B1082)</f>
        <v/>
      </c>
      <c r="C1082" s="132" t="str">
        <f>IFERROR(IF(A1082&lt;1,'Matriz Nº1 Identificación'!B1082,'Matriz Nº2 Análisis'!E1082)," ")</f>
        <v/>
      </c>
      <c r="D1082" s="132" t="str">
        <f>IF(A1082&lt;1,'Matriz Nº1 Identificación'!B1082,'Matriz Nº2 Análisis'!I1082)</f>
        <v/>
      </c>
      <c r="E1082" s="149"/>
      <c r="F1082" s="150"/>
      <c r="G1082" s="150"/>
      <c r="H1082" s="150"/>
      <c r="I1082" s="184" t="str">
        <f>IFERROR(VLOOKUP(D1082,'Tabla 12'!$B$4:$E$6,3,FALSE)," ")</f>
        <v xml:space="preserve"> </v>
      </c>
      <c r="J1082" s="185" t="str">
        <f>IFERROR(VLOOKUP(I1082,'Tabla 12'!$D$4:$E$6,2,FALSE)," ")</f>
        <v xml:space="preserve"> </v>
      </c>
      <c r="K1082" s="3"/>
      <c r="L1082" s="3"/>
      <c r="M1082" s="3"/>
      <c r="N1082" s="3"/>
      <c r="O1082" s="3"/>
      <c r="P1082" s="3"/>
      <c r="Q1082" s="2"/>
      <c r="R1082" s="3"/>
      <c r="S1082" s="3"/>
      <c r="T1082" s="3"/>
      <c r="U1082" s="3"/>
      <c r="V1082" s="3"/>
      <c r="W1082" s="3"/>
      <c r="X1082" s="3"/>
      <c r="Y1082" s="3"/>
      <c r="Z1082" s="3"/>
      <c r="AA1082" s="3"/>
    </row>
    <row r="1083" spans="1:27" ht="36.75" customHeight="1" x14ac:dyDescent="0.35">
      <c r="A1083" s="120" t="str">
        <f>'Matriz Nº2 Análisis'!A1083</f>
        <v>120. 3</v>
      </c>
      <c r="B1083" s="132" t="str">
        <f>IF(A1083&lt;1,'Matriz Nº1 Identificación'!F1083,'Matriz Nº2 Análisis'!B1083)</f>
        <v/>
      </c>
      <c r="C1083" s="132" t="str">
        <f>IFERROR(IF(A1083&lt;1,'Matriz Nº1 Identificación'!B1083,'Matriz Nº2 Análisis'!E1083)," ")</f>
        <v/>
      </c>
      <c r="D1083" s="132" t="str">
        <f>IF(A1083&lt;1,'Matriz Nº1 Identificación'!B1083,'Matriz Nº2 Análisis'!I1083)</f>
        <v/>
      </c>
      <c r="E1083" s="149"/>
      <c r="F1083" s="150"/>
      <c r="G1083" s="150"/>
      <c r="H1083" s="150"/>
      <c r="I1083" s="184" t="str">
        <f>IFERROR(VLOOKUP(D1083,'Tabla 12'!$B$4:$E$6,3,FALSE)," ")</f>
        <v xml:space="preserve"> </v>
      </c>
      <c r="J1083" s="185" t="str">
        <f>IFERROR(VLOOKUP(I1083,'Tabla 12'!$D$4:$E$6,2,FALSE)," ")</f>
        <v xml:space="preserve"> </v>
      </c>
      <c r="K1083" s="3"/>
      <c r="L1083" s="3"/>
      <c r="M1083" s="3"/>
      <c r="N1083" s="3"/>
      <c r="O1083" s="3"/>
      <c r="P1083" s="3"/>
      <c r="Q1083" s="2"/>
      <c r="R1083" s="3"/>
      <c r="S1083" s="3"/>
      <c r="T1083" s="3"/>
      <c r="U1083" s="3"/>
      <c r="V1083" s="3"/>
      <c r="W1083" s="3"/>
      <c r="X1083" s="3"/>
      <c r="Y1083" s="3"/>
      <c r="Z1083" s="3"/>
      <c r="AA1083" s="3"/>
    </row>
    <row r="1084" spans="1:27" ht="36.75" customHeight="1" x14ac:dyDescent="0.35">
      <c r="A1084" s="120" t="str">
        <f>'Matriz Nº2 Análisis'!A1084</f>
        <v>120. 4</v>
      </c>
      <c r="B1084" s="132" t="str">
        <f>IF(A1084&lt;1,'Matriz Nº1 Identificación'!F1084,'Matriz Nº2 Análisis'!B1084)</f>
        <v/>
      </c>
      <c r="C1084" s="132" t="str">
        <f>IFERROR(IF(A1084&lt;1,'Matriz Nº1 Identificación'!B1084,'Matriz Nº2 Análisis'!E1084)," ")</f>
        <v/>
      </c>
      <c r="D1084" s="132" t="str">
        <f>IF(A1084&lt;1,'Matriz Nº1 Identificación'!B1084,'Matriz Nº2 Análisis'!I1084)</f>
        <v/>
      </c>
      <c r="E1084" s="149"/>
      <c r="F1084" s="150"/>
      <c r="G1084" s="150"/>
      <c r="H1084" s="150"/>
      <c r="I1084" s="184" t="str">
        <f>IFERROR(VLOOKUP(D1084,'Tabla 12'!$B$4:$E$6,3,FALSE)," ")</f>
        <v xml:space="preserve"> </v>
      </c>
      <c r="J1084" s="185" t="str">
        <f>IFERROR(VLOOKUP(I1084,'Tabla 12'!$D$4:$E$6,2,FALSE)," ")</f>
        <v xml:space="preserve"> </v>
      </c>
      <c r="K1084" s="3"/>
      <c r="L1084" s="3"/>
      <c r="M1084" s="3"/>
      <c r="N1084" s="3"/>
      <c r="O1084" s="3"/>
      <c r="P1084" s="3"/>
      <c r="Q1084" s="2"/>
      <c r="R1084" s="3"/>
      <c r="S1084" s="3"/>
      <c r="T1084" s="3"/>
      <c r="U1084" s="3"/>
      <c r="V1084" s="3"/>
      <c r="W1084" s="3"/>
      <c r="X1084" s="3"/>
      <c r="Y1084" s="3"/>
      <c r="Z1084" s="3"/>
      <c r="AA1084" s="3"/>
    </row>
    <row r="1085" spans="1:27" ht="36.75" customHeight="1" x14ac:dyDescent="0.35">
      <c r="A1085" s="120" t="str">
        <f>'Matriz Nº2 Análisis'!A1085</f>
        <v>120. 5</v>
      </c>
      <c r="B1085" s="132" t="str">
        <f>IF(A1085&lt;1,'Matriz Nº1 Identificación'!F1085,'Matriz Nº2 Análisis'!B1085)</f>
        <v/>
      </c>
      <c r="C1085" s="132" t="str">
        <f>IFERROR(IF(A1085&lt;1,'Matriz Nº1 Identificación'!B1085,'Matriz Nº2 Análisis'!E1085)," ")</f>
        <v/>
      </c>
      <c r="D1085" s="132" t="str">
        <f>IF(A1085&lt;1,'Matriz Nº1 Identificación'!B1085,'Matriz Nº2 Análisis'!I1085)</f>
        <v/>
      </c>
      <c r="E1085" s="149"/>
      <c r="F1085" s="150"/>
      <c r="G1085" s="150"/>
      <c r="H1085" s="150"/>
      <c r="I1085" s="184" t="str">
        <f>IFERROR(VLOOKUP(D1085,'Tabla 12'!$B$4:$E$6,3,FALSE)," ")</f>
        <v xml:space="preserve"> </v>
      </c>
      <c r="J1085" s="185" t="str">
        <f>IFERROR(VLOOKUP(I1085,'Tabla 12'!$D$4:$E$6,2,FALSE)," ")</f>
        <v xml:space="preserve"> </v>
      </c>
      <c r="K1085" s="3"/>
      <c r="L1085" s="3"/>
      <c r="M1085" s="3"/>
      <c r="N1085" s="3"/>
      <c r="O1085" s="3"/>
      <c r="P1085" s="3"/>
      <c r="Q1085" s="2"/>
      <c r="R1085" s="3"/>
      <c r="S1085" s="3"/>
      <c r="T1085" s="3"/>
      <c r="U1085" s="3"/>
      <c r="V1085" s="3"/>
      <c r="W1085" s="3"/>
      <c r="X1085" s="3"/>
      <c r="Y1085" s="3"/>
      <c r="Z1085" s="3"/>
      <c r="AA1085" s="3"/>
    </row>
    <row r="1086" spans="1:27" ht="36.75" customHeight="1" x14ac:dyDescent="0.35">
      <c r="A1086" s="120" t="str">
        <f>'Matriz Nº2 Análisis'!A1086</f>
        <v>120. 6</v>
      </c>
      <c r="B1086" s="132" t="str">
        <f>IF(A1086&lt;1,'Matriz Nº1 Identificación'!F1086,'Matriz Nº2 Análisis'!B1086)</f>
        <v/>
      </c>
      <c r="C1086" s="132" t="str">
        <f>IFERROR(IF(A1086&lt;1,'Matriz Nº1 Identificación'!B1086,'Matriz Nº2 Análisis'!E1086)," ")</f>
        <v/>
      </c>
      <c r="D1086" s="132" t="str">
        <f>IF(A1086&lt;1,'Matriz Nº1 Identificación'!B1086,'Matriz Nº2 Análisis'!I1086)</f>
        <v/>
      </c>
      <c r="E1086" s="149"/>
      <c r="F1086" s="150"/>
      <c r="G1086" s="150"/>
      <c r="H1086" s="150"/>
      <c r="I1086" s="184" t="str">
        <f>IFERROR(VLOOKUP(D1086,'Tabla 12'!$B$4:$E$6,3,FALSE)," ")</f>
        <v xml:space="preserve"> </v>
      </c>
      <c r="J1086" s="185" t="str">
        <f>IFERROR(VLOOKUP(I1086,'Tabla 12'!$D$4:$E$6,2,FALSE)," ")</f>
        <v xml:space="preserve"> </v>
      </c>
      <c r="K1086" s="3"/>
      <c r="L1086" s="3"/>
      <c r="M1086" s="3"/>
      <c r="N1086" s="3"/>
      <c r="O1086" s="3"/>
      <c r="P1086" s="3"/>
      <c r="Q1086" s="2"/>
      <c r="R1086" s="3"/>
      <c r="S1086" s="3"/>
      <c r="T1086" s="3"/>
      <c r="U1086" s="3"/>
      <c r="V1086" s="3"/>
      <c r="W1086" s="3"/>
      <c r="X1086" s="3"/>
      <c r="Y1086" s="3"/>
      <c r="Z1086" s="3"/>
      <c r="AA1086" s="3"/>
    </row>
    <row r="1087" spans="1:27" ht="36.75" customHeight="1" x14ac:dyDescent="0.35">
      <c r="A1087" s="120" t="str">
        <f>'Matriz Nº2 Análisis'!A1087</f>
        <v>120. 7</v>
      </c>
      <c r="B1087" s="132" t="str">
        <f>IF(A1087&lt;1,'Matriz Nº1 Identificación'!F1087,'Matriz Nº2 Análisis'!B1087)</f>
        <v/>
      </c>
      <c r="C1087" s="132" t="str">
        <f>IFERROR(IF(A1087&lt;1,'Matriz Nº1 Identificación'!B1087,'Matriz Nº2 Análisis'!E1087)," ")</f>
        <v/>
      </c>
      <c r="D1087" s="132" t="str">
        <f>IF(A1087&lt;1,'Matriz Nº1 Identificación'!B1087,'Matriz Nº2 Análisis'!I1087)</f>
        <v/>
      </c>
      <c r="E1087" s="149"/>
      <c r="F1087" s="150"/>
      <c r="G1087" s="150"/>
      <c r="H1087" s="150"/>
      <c r="I1087" s="184" t="str">
        <f>IFERROR(VLOOKUP(D1087,'Tabla 12'!$B$4:$E$6,3,FALSE)," ")</f>
        <v xml:space="preserve"> </v>
      </c>
      <c r="J1087" s="185" t="str">
        <f>IFERROR(VLOOKUP(I1087,'Tabla 12'!$D$4:$E$6,2,FALSE)," ")</f>
        <v xml:space="preserve"> </v>
      </c>
      <c r="K1087" s="3"/>
      <c r="N1087" s="3"/>
      <c r="O1087" s="3"/>
      <c r="P1087" s="3"/>
      <c r="Q1087" s="2"/>
      <c r="R1087" s="3"/>
      <c r="S1087" s="3"/>
      <c r="T1087" s="3"/>
      <c r="U1087" s="3"/>
      <c r="V1087" s="3"/>
      <c r="W1087" s="3"/>
      <c r="X1087" s="3"/>
      <c r="Y1087" s="3"/>
      <c r="Z1087" s="3"/>
      <c r="AA1087" s="3"/>
    </row>
    <row r="1088" spans="1:27" ht="15.75" customHeight="1" x14ac:dyDescent="0.35">
      <c r="A1088" s="125"/>
      <c r="B1088" s="125"/>
      <c r="C1088" s="125"/>
      <c r="D1088" s="125"/>
      <c r="E1088" s="125"/>
      <c r="F1088" s="125"/>
      <c r="G1088" s="125"/>
      <c r="H1088" s="125"/>
      <c r="I1088" s="125"/>
      <c r="J1088" s="125"/>
    </row>
    <row r="1089" ht="15.75" customHeight="1" x14ac:dyDescent="0.35"/>
    <row r="1090" ht="15.75" customHeight="1" x14ac:dyDescent="0.35"/>
    <row r="1091" ht="15.75" customHeight="1" x14ac:dyDescent="0.35"/>
    <row r="1092" ht="15.75" customHeight="1" x14ac:dyDescent="0.35"/>
    <row r="1093" ht="15.75" customHeight="1" x14ac:dyDescent="0.35"/>
    <row r="1094" ht="15.75" customHeight="1" x14ac:dyDescent="0.35"/>
    <row r="1095" ht="15.75" customHeight="1" x14ac:dyDescent="0.35"/>
    <row r="1096" ht="15.75" customHeight="1" x14ac:dyDescent="0.35"/>
    <row r="1097" ht="15.75" customHeight="1" x14ac:dyDescent="0.35"/>
    <row r="1098" ht="15.75" customHeight="1" x14ac:dyDescent="0.35"/>
    <row r="1099" ht="15.75" customHeight="1" x14ac:dyDescent="0.35"/>
    <row r="1100" ht="15.75" customHeight="1" x14ac:dyDescent="0.35"/>
    <row r="1101" ht="15.75" customHeight="1" x14ac:dyDescent="0.35"/>
    <row r="1102" ht="15.75" customHeight="1" x14ac:dyDescent="0.35"/>
    <row r="1103" ht="15.75" customHeight="1" x14ac:dyDescent="0.35"/>
    <row r="1104" ht="15.75" customHeight="1" x14ac:dyDescent="0.35"/>
    <row r="1105" ht="15.75" customHeight="1" x14ac:dyDescent="0.35"/>
    <row r="1106" ht="15.75" customHeight="1" x14ac:dyDescent="0.35"/>
    <row r="1107" ht="15.75" customHeight="1" x14ac:dyDescent="0.35"/>
    <row r="1108" ht="15.75" customHeight="1" x14ac:dyDescent="0.35"/>
    <row r="1109" ht="15.75" customHeight="1" x14ac:dyDescent="0.35"/>
    <row r="1110" ht="15.75" customHeight="1" x14ac:dyDescent="0.35"/>
    <row r="1111" ht="15.75" customHeight="1" x14ac:dyDescent="0.35"/>
    <row r="1112" ht="15.75" customHeight="1" x14ac:dyDescent="0.35"/>
    <row r="1113" ht="15.75" customHeight="1" x14ac:dyDescent="0.35"/>
    <row r="1114" ht="15.75" customHeight="1" x14ac:dyDescent="0.35"/>
    <row r="1115" ht="15.75" customHeight="1" x14ac:dyDescent="0.35"/>
    <row r="1116" ht="15.75" customHeight="1" x14ac:dyDescent="0.35"/>
    <row r="1117" ht="15.75" customHeight="1" x14ac:dyDescent="0.35"/>
    <row r="1118" ht="15.75" customHeight="1" x14ac:dyDescent="0.35"/>
    <row r="1119" ht="15.75" customHeight="1" x14ac:dyDescent="0.35"/>
    <row r="1120" ht="15.75" customHeight="1" x14ac:dyDescent="0.35"/>
    <row r="1121" ht="15.75" customHeight="1" x14ac:dyDescent="0.35"/>
    <row r="1122" ht="15.75" customHeight="1" x14ac:dyDescent="0.35"/>
    <row r="1123" ht="15.75" customHeight="1" x14ac:dyDescent="0.35"/>
    <row r="1124" ht="15.75" customHeight="1" x14ac:dyDescent="0.35"/>
    <row r="1125" ht="15.75" customHeight="1" x14ac:dyDescent="0.35"/>
    <row r="1126" ht="15.75" customHeight="1" x14ac:dyDescent="0.35"/>
    <row r="1127" ht="15.75" customHeight="1" x14ac:dyDescent="0.35"/>
    <row r="1128" ht="15.75" customHeight="1" x14ac:dyDescent="0.35"/>
    <row r="1129" ht="15.75" customHeight="1" x14ac:dyDescent="0.35"/>
    <row r="1130" ht="15.75" customHeight="1" x14ac:dyDescent="0.35"/>
    <row r="1131" ht="15.75" customHeight="1" x14ac:dyDescent="0.35"/>
    <row r="1132" ht="15.75" customHeight="1" x14ac:dyDescent="0.35"/>
    <row r="1133" ht="15.75" customHeight="1" x14ac:dyDescent="0.35"/>
    <row r="1134" ht="15.75" customHeight="1" x14ac:dyDescent="0.35"/>
    <row r="1135" ht="15.75" customHeight="1" x14ac:dyDescent="0.35"/>
    <row r="1136" ht="15.75" customHeight="1" x14ac:dyDescent="0.35"/>
    <row r="1137" ht="15.75" customHeight="1" x14ac:dyDescent="0.35"/>
    <row r="1138" ht="15.75" customHeight="1" x14ac:dyDescent="0.35"/>
    <row r="1139" ht="15.75" customHeight="1" x14ac:dyDescent="0.35"/>
    <row r="1140" ht="15.75" customHeight="1" x14ac:dyDescent="0.35"/>
    <row r="1141" ht="15.75" customHeight="1" x14ac:dyDescent="0.35"/>
    <row r="1142" ht="15.75" customHeight="1" x14ac:dyDescent="0.35"/>
    <row r="1143" ht="15.75" customHeight="1" x14ac:dyDescent="0.35"/>
    <row r="1144" ht="15.75" customHeight="1" x14ac:dyDescent="0.35"/>
    <row r="1145" ht="15.75" customHeight="1" x14ac:dyDescent="0.35"/>
    <row r="1146" ht="15.75" customHeight="1" x14ac:dyDescent="0.35"/>
    <row r="1147" ht="15.75" customHeight="1" x14ac:dyDescent="0.35"/>
    <row r="1148" ht="15.75" customHeight="1" x14ac:dyDescent="0.35"/>
    <row r="1149" ht="15.75" customHeight="1" x14ac:dyDescent="0.35"/>
    <row r="1150" ht="15.75" customHeight="1" x14ac:dyDescent="0.35"/>
    <row r="1151" ht="15.75" customHeight="1" x14ac:dyDescent="0.35"/>
    <row r="1152" ht="15.75" customHeight="1" x14ac:dyDescent="0.35"/>
    <row r="1153" ht="15.75" customHeight="1" x14ac:dyDescent="0.35"/>
    <row r="1154" ht="15.75" customHeight="1" x14ac:dyDescent="0.35"/>
    <row r="1155" ht="15.75" customHeight="1" x14ac:dyDescent="0.35"/>
    <row r="1156" ht="15.75" customHeight="1" x14ac:dyDescent="0.35"/>
    <row r="1157" ht="15.75" customHeight="1" x14ac:dyDescent="0.35"/>
    <row r="1158" ht="15.75" customHeight="1" x14ac:dyDescent="0.35"/>
    <row r="1159" ht="15.75" customHeight="1" x14ac:dyDescent="0.35"/>
    <row r="1160" ht="15.75" customHeight="1" x14ac:dyDescent="0.35"/>
    <row r="1161" ht="15.75" customHeight="1" x14ac:dyDescent="0.35"/>
    <row r="1162" ht="15.75" customHeight="1" x14ac:dyDescent="0.35"/>
    <row r="1163" ht="15.75" customHeight="1" x14ac:dyDescent="0.35"/>
    <row r="1164" ht="15.75" customHeight="1" x14ac:dyDescent="0.35"/>
    <row r="1165" ht="15.75" customHeight="1" x14ac:dyDescent="0.35"/>
    <row r="1166" ht="15.75" customHeight="1" x14ac:dyDescent="0.35"/>
    <row r="1167" ht="15.75" customHeight="1" x14ac:dyDescent="0.35"/>
    <row r="1168" ht="15.75" customHeight="1" x14ac:dyDescent="0.35"/>
    <row r="1169" ht="15.75" customHeight="1" x14ac:dyDescent="0.35"/>
    <row r="1170" ht="15.75" customHeight="1" x14ac:dyDescent="0.35"/>
    <row r="1171" ht="15.75" customHeight="1" x14ac:dyDescent="0.35"/>
    <row r="1172" ht="15.75" customHeight="1" x14ac:dyDescent="0.35"/>
    <row r="1173" ht="15.75" customHeight="1" x14ac:dyDescent="0.35"/>
    <row r="1174" ht="15.75" customHeight="1" x14ac:dyDescent="0.35"/>
    <row r="1175" ht="15.75" customHeight="1" x14ac:dyDescent="0.35"/>
    <row r="1176" ht="15.75" customHeight="1" x14ac:dyDescent="0.35"/>
    <row r="1177" ht="15.75" customHeight="1" x14ac:dyDescent="0.35"/>
    <row r="1178" ht="15.75" customHeight="1" x14ac:dyDescent="0.35"/>
    <row r="1179" ht="15.75" customHeight="1" x14ac:dyDescent="0.35"/>
    <row r="1180" ht="15.75" customHeight="1" x14ac:dyDescent="0.35"/>
    <row r="1181" ht="15.75" customHeight="1" x14ac:dyDescent="0.35"/>
    <row r="1182" ht="15.75" customHeight="1" x14ac:dyDescent="0.35"/>
    <row r="1183" ht="15.75" customHeight="1" x14ac:dyDescent="0.35"/>
    <row r="1184" ht="15.75" customHeight="1" x14ac:dyDescent="0.35"/>
    <row r="1185" ht="15.75" customHeight="1" x14ac:dyDescent="0.35"/>
    <row r="1186" ht="15.75" customHeight="1" x14ac:dyDescent="0.35"/>
    <row r="1187" ht="15.75" customHeight="1" x14ac:dyDescent="0.35"/>
    <row r="1188" ht="15.75" customHeight="1" x14ac:dyDescent="0.35"/>
    <row r="1189" ht="15.75" customHeight="1" x14ac:dyDescent="0.35"/>
    <row r="1190" ht="15.75" customHeight="1" x14ac:dyDescent="0.35"/>
    <row r="1191" ht="15.75" customHeight="1" x14ac:dyDescent="0.35"/>
    <row r="1192" ht="15.75" customHeight="1" x14ac:dyDescent="0.35"/>
    <row r="1193" ht="15.75" customHeight="1" x14ac:dyDescent="0.35"/>
    <row r="1194" ht="15.75" customHeight="1" x14ac:dyDescent="0.35"/>
    <row r="1195" ht="15.75" customHeight="1" x14ac:dyDescent="0.35"/>
    <row r="1196" ht="15.75" customHeight="1" x14ac:dyDescent="0.35"/>
    <row r="1197" ht="15.75" customHeight="1" x14ac:dyDescent="0.35"/>
    <row r="1198" ht="15.75" customHeight="1" x14ac:dyDescent="0.35"/>
    <row r="1199" ht="15.75" customHeight="1" x14ac:dyDescent="0.35"/>
    <row r="1200" ht="15.75" customHeight="1" x14ac:dyDescent="0.35"/>
    <row r="1201" ht="15.75" customHeight="1" x14ac:dyDescent="0.35"/>
    <row r="1202" ht="15.75" customHeight="1" x14ac:dyDescent="0.35"/>
    <row r="1203" ht="15.75" customHeight="1" x14ac:dyDescent="0.35"/>
    <row r="1204" ht="15.75" customHeight="1" x14ac:dyDescent="0.35"/>
    <row r="1205" ht="15.75" customHeight="1" x14ac:dyDescent="0.35"/>
    <row r="1206" ht="15.75" customHeight="1" x14ac:dyDescent="0.35"/>
    <row r="1207" ht="15.75" customHeight="1" x14ac:dyDescent="0.35"/>
    <row r="1208" ht="15.75" customHeight="1" x14ac:dyDescent="0.35"/>
    <row r="1209" ht="15.75" customHeight="1" x14ac:dyDescent="0.35"/>
    <row r="1210" ht="15.75" customHeight="1" x14ac:dyDescent="0.35"/>
    <row r="1211" ht="15.75" customHeight="1" x14ac:dyDescent="0.35"/>
    <row r="1212" ht="15.75" customHeight="1" x14ac:dyDescent="0.35"/>
    <row r="1213" ht="15.75" customHeight="1" x14ac:dyDescent="0.35"/>
    <row r="1214" ht="15.75" customHeight="1" x14ac:dyDescent="0.35"/>
    <row r="1215" ht="15.75" customHeight="1" x14ac:dyDescent="0.35"/>
    <row r="1216" ht="15.75" customHeight="1" x14ac:dyDescent="0.35"/>
    <row r="1217" ht="15.75" customHeight="1" x14ac:dyDescent="0.35"/>
    <row r="1218" ht="15.75" customHeight="1" x14ac:dyDescent="0.35"/>
    <row r="1219" ht="15.75" customHeight="1" x14ac:dyDescent="0.35"/>
    <row r="1220" ht="15.75" customHeight="1" x14ac:dyDescent="0.35"/>
    <row r="1221" ht="15.75" customHeight="1" x14ac:dyDescent="0.35"/>
    <row r="1222" ht="15.75" customHeight="1" x14ac:dyDescent="0.35"/>
    <row r="1223" ht="15.75" customHeight="1" x14ac:dyDescent="0.35"/>
    <row r="1224" ht="15.75" customHeight="1" x14ac:dyDescent="0.35"/>
    <row r="1225" ht="15.75" customHeight="1" x14ac:dyDescent="0.35"/>
    <row r="1226" ht="15.75" customHeight="1" x14ac:dyDescent="0.35"/>
    <row r="1227" ht="15.75" customHeight="1" x14ac:dyDescent="0.35"/>
    <row r="1228" ht="15.75" customHeight="1" x14ac:dyDescent="0.35"/>
    <row r="1229" ht="15.75" customHeight="1" x14ac:dyDescent="0.35"/>
    <row r="1230" ht="15.75" customHeight="1" x14ac:dyDescent="0.35"/>
    <row r="1231" ht="15.75" customHeight="1" x14ac:dyDescent="0.35"/>
    <row r="1232" ht="15.75" customHeight="1" x14ac:dyDescent="0.35"/>
    <row r="1233" ht="15.75" customHeight="1" x14ac:dyDescent="0.35"/>
    <row r="1234" ht="15.75" customHeight="1" x14ac:dyDescent="0.35"/>
    <row r="1235" ht="15.75" customHeight="1" x14ac:dyDescent="0.35"/>
    <row r="1236" ht="15.75" customHeight="1" x14ac:dyDescent="0.35"/>
    <row r="1237" ht="15.75" customHeight="1" x14ac:dyDescent="0.35"/>
    <row r="1238" ht="15.75" customHeight="1" x14ac:dyDescent="0.35"/>
    <row r="1239" ht="15.75" customHeight="1" x14ac:dyDescent="0.35"/>
    <row r="1240" ht="15.75" customHeight="1" x14ac:dyDescent="0.35"/>
    <row r="1241" ht="15.75" customHeight="1" x14ac:dyDescent="0.35"/>
    <row r="1242" ht="15.75" customHeight="1" x14ac:dyDescent="0.35"/>
    <row r="1243" ht="15.75" customHeight="1" x14ac:dyDescent="0.35"/>
    <row r="1244" ht="15.75" customHeight="1" x14ac:dyDescent="0.35"/>
    <row r="1245" ht="15.75" customHeight="1" x14ac:dyDescent="0.35"/>
    <row r="1246" ht="15.75" customHeight="1" x14ac:dyDescent="0.35"/>
    <row r="1247" ht="15.75" customHeight="1" x14ac:dyDescent="0.35"/>
    <row r="1248" ht="15.75" customHeight="1" x14ac:dyDescent="0.35"/>
    <row r="1249" ht="15.75" customHeight="1" x14ac:dyDescent="0.35"/>
    <row r="1250" ht="15.75" customHeight="1" x14ac:dyDescent="0.35"/>
    <row r="1251" ht="15.75" customHeight="1" x14ac:dyDescent="0.35"/>
    <row r="1252" ht="15.75" customHeight="1" x14ac:dyDescent="0.35"/>
    <row r="1253" ht="15.75" customHeight="1" x14ac:dyDescent="0.35"/>
    <row r="1254" ht="15.75" customHeight="1" x14ac:dyDescent="0.35"/>
    <row r="1255" ht="15.75" customHeight="1" x14ac:dyDescent="0.35"/>
    <row r="1256" ht="15.75" customHeight="1" x14ac:dyDescent="0.35"/>
    <row r="1257" ht="15.75" customHeight="1" x14ac:dyDescent="0.35"/>
    <row r="1258" ht="15.75" customHeight="1" x14ac:dyDescent="0.35"/>
    <row r="1259" ht="15.75" customHeight="1" x14ac:dyDescent="0.35"/>
    <row r="1260" ht="15.75" customHeight="1" x14ac:dyDescent="0.35"/>
    <row r="1261" ht="15.75" customHeight="1" x14ac:dyDescent="0.35"/>
    <row r="1262" ht="15.75" customHeight="1" x14ac:dyDescent="0.35"/>
    <row r="1263" ht="15.75" customHeight="1" x14ac:dyDescent="0.35"/>
    <row r="1264" ht="15.75" customHeight="1" x14ac:dyDescent="0.35"/>
    <row r="1265" ht="15.75" customHeight="1" x14ac:dyDescent="0.35"/>
    <row r="1266" ht="15.75" customHeight="1" x14ac:dyDescent="0.35"/>
    <row r="1267" ht="15.75" customHeight="1" x14ac:dyDescent="0.35"/>
    <row r="1268" ht="15.75" customHeight="1" x14ac:dyDescent="0.35"/>
    <row r="1269" ht="15.75" customHeight="1" x14ac:dyDescent="0.35"/>
    <row r="1270" ht="15.75" customHeight="1" x14ac:dyDescent="0.35"/>
    <row r="1271" ht="15.75" customHeight="1" x14ac:dyDescent="0.35"/>
    <row r="1272" ht="15.75" customHeight="1" x14ac:dyDescent="0.35"/>
    <row r="1273" ht="15.75" customHeight="1" x14ac:dyDescent="0.35"/>
    <row r="1274" ht="15.75" customHeight="1" x14ac:dyDescent="0.35"/>
    <row r="1275" ht="15.75" customHeight="1" x14ac:dyDescent="0.35"/>
    <row r="1276" ht="15.75" customHeight="1" x14ac:dyDescent="0.35"/>
    <row r="1277" ht="15.75" customHeight="1" x14ac:dyDescent="0.35"/>
    <row r="1278" ht="15.75" customHeight="1" x14ac:dyDescent="0.35"/>
    <row r="1279" ht="15.75" customHeight="1" x14ac:dyDescent="0.35"/>
    <row r="1280" ht="15.75" customHeight="1" x14ac:dyDescent="0.35"/>
    <row r="1281" ht="15.75" customHeight="1" x14ac:dyDescent="0.35"/>
    <row r="1282" ht="15.75" customHeight="1" x14ac:dyDescent="0.35"/>
    <row r="1283" ht="15.75" customHeight="1" x14ac:dyDescent="0.35"/>
    <row r="1284" ht="15.75" customHeight="1" x14ac:dyDescent="0.35"/>
    <row r="1285" ht="15.75" customHeight="1" x14ac:dyDescent="0.35"/>
    <row r="1286" ht="15.75" customHeight="1" x14ac:dyDescent="0.35"/>
    <row r="1287" ht="15.75" customHeight="1" x14ac:dyDescent="0.35"/>
    <row r="1288" ht="15.75" customHeight="1" x14ac:dyDescent="0.35"/>
    <row r="1289" ht="15.75" customHeight="1" x14ac:dyDescent="0.35"/>
    <row r="1290" ht="15.75" customHeight="1" x14ac:dyDescent="0.35"/>
    <row r="1291" ht="15.75" customHeight="1" x14ac:dyDescent="0.35"/>
    <row r="1292" ht="15.75" customHeight="1" x14ac:dyDescent="0.35"/>
    <row r="1293" ht="15.75" customHeight="1" x14ac:dyDescent="0.35"/>
    <row r="1294" ht="15.75" customHeight="1" x14ac:dyDescent="0.35"/>
    <row r="1295" ht="15.75" customHeight="1" x14ac:dyDescent="0.35"/>
    <row r="1296" ht="15.75" customHeight="1" x14ac:dyDescent="0.35"/>
    <row r="1297" ht="15.75" customHeight="1" x14ac:dyDescent="0.35"/>
    <row r="1298" ht="15.75" customHeight="1" x14ac:dyDescent="0.35"/>
    <row r="1299" ht="15.75" customHeight="1" x14ac:dyDescent="0.35"/>
    <row r="1300" ht="15.75" customHeight="1" x14ac:dyDescent="0.35"/>
    <row r="1301" ht="15.75" customHeight="1" x14ac:dyDescent="0.35"/>
    <row r="1302" ht="15.75" customHeight="1" x14ac:dyDescent="0.35"/>
    <row r="1303" ht="15.75" customHeight="1" x14ac:dyDescent="0.35"/>
    <row r="1304" ht="15.75" customHeight="1" x14ac:dyDescent="0.35"/>
    <row r="1305" ht="15.75" customHeight="1" x14ac:dyDescent="0.35"/>
    <row r="1306" ht="15.75" customHeight="1" x14ac:dyDescent="0.35"/>
    <row r="1307" ht="15.75" customHeight="1" x14ac:dyDescent="0.35"/>
    <row r="1308" ht="15.75" customHeight="1" x14ac:dyDescent="0.35"/>
    <row r="1309" ht="15.75" customHeight="1" x14ac:dyDescent="0.35"/>
    <row r="1310" ht="15.75" customHeight="1" x14ac:dyDescent="0.35"/>
    <row r="1311" ht="15.75" customHeight="1" x14ac:dyDescent="0.35"/>
    <row r="1312" ht="15.75" customHeight="1" x14ac:dyDescent="0.35"/>
    <row r="1313" ht="15.75" customHeight="1" x14ac:dyDescent="0.35"/>
    <row r="1314" ht="15.75" customHeight="1" x14ac:dyDescent="0.35"/>
    <row r="1315" ht="15.75" customHeight="1" x14ac:dyDescent="0.35"/>
    <row r="1316" ht="15.75" customHeight="1" x14ac:dyDescent="0.35"/>
    <row r="1317" ht="15.75" customHeight="1" x14ac:dyDescent="0.35"/>
    <row r="1318" ht="15.75" customHeight="1" x14ac:dyDescent="0.35"/>
    <row r="1319" ht="15.75" customHeight="1" x14ac:dyDescent="0.35"/>
    <row r="1320" ht="15.75" customHeight="1" x14ac:dyDescent="0.35"/>
    <row r="1321" ht="15.75" customHeight="1" x14ac:dyDescent="0.35"/>
    <row r="1322" ht="15.75" customHeight="1" x14ac:dyDescent="0.35"/>
    <row r="1323" ht="15.75" customHeight="1" x14ac:dyDescent="0.35"/>
    <row r="1324" ht="15.75" customHeight="1" x14ac:dyDescent="0.35"/>
    <row r="1325" ht="15.75" customHeight="1" x14ac:dyDescent="0.35"/>
    <row r="1326" ht="15.75" customHeight="1" x14ac:dyDescent="0.35"/>
    <row r="1327" ht="15.75" customHeight="1" x14ac:dyDescent="0.35"/>
    <row r="1328" ht="15.75" customHeight="1" x14ac:dyDescent="0.35"/>
    <row r="1329" ht="15.75" customHeight="1" x14ac:dyDescent="0.35"/>
    <row r="1330" ht="15.75" customHeight="1" x14ac:dyDescent="0.35"/>
    <row r="1331" ht="15.75" customHeight="1" x14ac:dyDescent="0.35"/>
    <row r="1332" ht="15.75" customHeight="1" x14ac:dyDescent="0.35"/>
    <row r="1333" ht="15.75" customHeight="1" x14ac:dyDescent="0.35"/>
    <row r="1334" ht="15.75" customHeight="1" x14ac:dyDescent="0.35"/>
    <row r="1335" ht="15.75" customHeight="1" x14ac:dyDescent="0.35"/>
    <row r="1336" ht="15.75" customHeight="1" x14ac:dyDescent="0.35"/>
    <row r="1337" ht="15.75" customHeight="1" x14ac:dyDescent="0.35"/>
    <row r="1338" ht="15.75" customHeight="1" x14ac:dyDescent="0.35"/>
    <row r="1339" ht="15.75" customHeight="1" x14ac:dyDescent="0.35"/>
    <row r="1340" ht="15.75" customHeight="1" x14ac:dyDescent="0.35"/>
    <row r="1341" ht="15.75" customHeight="1" x14ac:dyDescent="0.35"/>
    <row r="1342" ht="15.75" customHeight="1" x14ac:dyDescent="0.35"/>
    <row r="1343" ht="15.75" customHeight="1" x14ac:dyDescent="0.35"/>
    <row r="1344" ht="15.75" customHeight="1" x14ac:dyDescent="0.35"/>
    <row r="1345" ht="15.75" customHeight="1" x14ac:dyDescent="0.35"/>
    <row r="1346" ht="15.75" customHeight="1" x14ac:dyDescent="0.35"/>
    <row r="1347" ht="15.75" customHeight="1" x14ac:dyDescent="0.35"/>
    <row r="1348" ht="15.75" customHeight="1" x14ac:dyDescent="0.35"/>
    <row r="1349" ht="15.75" customHeight="1" x14ac:dyDescent="0.35"/>
    <row r="1350" ht="15.75" customHeight="1" x14ac:dyDescent="0.35"/>
    <row r="1351" ht="15.75" customHeight="1" x14ac:dyDescent="0.35"/>
    <row r="1352" ht="15.75" customHeight="1" x14ac:dyDescent="0.35"/>
    <row r="1353" ht="15.75" customHeight="1" x14ac:dyDescent="0.35"/>
    <row r="1354" ht="15.75" customHeight="1" x14ac:dyDescent="0.35"/>
    <row r="1355" ht="15.75" customHeight="1" x14ac:dyDescent="0.35"/>
    <row r="1356" ht="15.75" customHeight="1" x14ac:dyDescent="0.35"/>
    <row r="1357" ht="15.75" customHeight="1" x14ac:dyDescent="0.35"/>
    <row r="1358" ht="15.75" customHeight="1" x14ac:dyDescent="0.35"/>
    <row r="1359" ht="15.75" customHeight="1" x14ac:dyDescent="0.35"/>
    <row r="1360" ht="15.75" customHeight="1" x14ac:dyDescent="0.35"/>
    <row r="1361" ht="15.75" customHeight="1" x14ac:dyDescent="0.35"/>
    <row r="1362" ht="15.75" customHeight="1" x14ac:dyDescent="0.35"/>
    <row r="1363" ht="15.75" customHeight="1" x14ac:dyDescent="0.35"/>
    <row r="1364" ht="15.75" customHeight="1" x14ac:dyDescent="0.35"/>
    <row r="1365" ht="15.75" customHeight="1" x14ac:dyDescent="0.35"/>
    <row r="1366" ht="15.75" customHeight="1" x14ac:dyDescent="0.35"/>
    <row r="1367" ht="15.75" customHeight="1" x14ac:dyDescent="0.35"/>
    <row r="1368" ht="15.75" customHeight="1" x14ac:dyDescent="0.35"/>
    <row r="1369" ht="15.75" customHeight="1" x14ac:dyDescent="0.35"/>
    <row r="1370" ht="15.75" customHeight="1" x14ac:dyDescent="0.35"/>
    <row r="1371" ht="15.75" customHeight="1" x14ac:dyDescent="0.35"/>
    <row r="1372" ht="15.75" customHeight="1" x14ac:dyDescent="0.35"/>
    <row r="1373" ht="15.75" customHeight="1" x14ac:dyDescent="0.35"/>
    <row r="1374" ht="15.75" customHeight="1" x14ac:dyDescent="0.35"/>
    <row r="1375" ht="15.75" customHeight="1" x14ac:dyDescent="0.35"/>
    <row r="1376" ht="15.75" customHeight="1" x14ac:dyDescent="0.35"/>
    <row r="1377" ht="15.75" customHeight="1" x14ac:dyDescent="0.35"/>
    <row r="1378" ht="15.75" customHeight="1" x14ac:dyDescent="0.35"/>
    <row r="1379" ht="15.75" customHeight="1" x14ac:dyDescent="0.35"/>
    <row r="1380" ht="15.75" customHeight="1" x14ac:dyDescent="0.35"/>
    <row r="1381" ht="15.75" customHeight="1" x14ac:dyDescent="0.35"/>
    <row r="1382" ht="15.75" customHeight="1" x14ac:dyDescent="0.35"/>
    <row r="1383" ht="15.75" customHeight="1" x14ac:dyDescent="0.35"/>
    <row r="1384" ht="15.75" customHeight="1" x14ac:dyDescent="0.35"/>
    <row r="1385" ht="15.75" customHeight="1" x14ac:dyDescent="0.35"/>
    <row r="1386" ht="15.75" customHeight="1" x14ac:dyDescent="0.35"/>
    <row r="1387" ht="15.75" customHeight="1" x14ac:dyDescent="0.35"/>
    <row r="1388" ht="15.75" customHeight="1" x14ac:dyDescent="0.35"/>
    <row r="1389" ht="15.75" customHeight="1" x14ac:dyDescent="0.35"/>
    <row r="1390" ht="15.75" customHeight="1" x14ac:dyDescent="0.35"/>
    <row r="1391" ht="15.75" customHeight="1" x14ac:dyDescent="0.35"/>
    <row r="1392" ht="15.75" customHeight="1" x14ac:dyDescent="0.35"/>
    <row r="1393" ht="15.75" customHeight="1" x14ac:dyDescent="0.35"/>
    <row r="1394" ht="15.75" customHeight="1" x14ac:dyDescent="0.35"/>
    <row r="1395" ht="15.75" customHeight="1" x14ac:dyDescent="0.35"/>
    <row r="1396" ht="15.75" customHeight="1" x14ac:dyDescent="0.35"/>
    <row r="1397" ht="15.75" customHeight="1" x14ac:dyDescent="0.35"/>
    <row r="1398" ht="15.75" customHeight="1" x14ac:dyDescent="0.35"/>
    <row r="1399" ht="15.75" customHeight="1" x14ac:dyDescent="0.35"/>
    <row r="1400" ht="15.75" customHeight="1" x14ac:dyDescent="0.35"/>
    <row r="1401" ht="15.75" customHeight="1" x14ac:dyDescent="0.35"/>
    <row r="1402" ht="15.75" customHeight="1" x14ac:dyDescent="0.35"/>
    <row r="1403" ht="15.75" customHeight="1" x14ac:dyDescent="0.35"/>
    <row r="1404" ht="15.75" customHeight="1" x14ac:dyDescent="0.35"/>
    <row r="1405" ht="15.75" customHeight="1" x14ac:dyDescent="0.35"/>
    <row r="1406" ht="15.75" customHeight="1" x14ac:dyDescent="0.35"/>
    <row r="1407" ht="15.75" customHeight="1" x14ac:dyDescent="0.35"/>
    <row r="1408" ht="15.75" customHeight="1" x14ac:dyDescent="0.35"/>
    <row r="1409" ht="15.75" customHeight="1" x14ac:dyDescent="0.35"/>
    <row r="1410" ht="15.75" customHeight="1" x14ac:dyDescent="0.35"/>
    <row r="1411" ht="15.75" customHeight="1" x14ac:dyDescent="0.35"/>
    <row r="1412" ht="15.75" customHeight="1" x14ac:dyDescent="0.35"/>
    <row r="1413" ht="15.75" customHeight="1" x14ac:dyDescent="0.35"/>
    <row r="1414" ht="15.75" customHeight="1" x14ac:dyDescent="0.35"/>
    <row r="1415" ht="15.75" customHeight="1" x14ac:dyDescent="0.35"/>
    <row r="1416" ht="15.75" customHeight="1" x14ac:dyDescent="0.35"/>
    <row r="1417" ht="15.75" customHeight="1" x14ac:dyDescent="0.35"/>
    <row r="1418" ht="15.75" customHeight="1" x14ac:dyDescent="0.35"/>
    <row r="1419" ht="15.75" customHeight="1" x14ac:dyDescent="0.35"/>
    <row r="1420" ht="15.75" customHeight="1" x14ac:dyDescent="0.35"/>
    <row r="1421" ht="15.75" customHeight="1" x14ac:dyDescent="0.35"/>
    <row r="1422" ht="15.75" customHeight="1" x14ac:dyDescent="0.35"/>
    <row r="1423" ht="15.75" customHeight="1" x14ac:dyDescent="0.35"/>
    <row r="1424" ht="15.75" customHeight="1" x14ac:dyDescent="0.35"/>
    <row r="1425" ht="15.75" customHeight="1" x14ac:dyDescent="0.35"/>
    <row r="1426" ht="15.75" customHeight="1" x14ac:dyDescent="0.35"/>
    <row r="1427" ht="15.75" customHeight="1" x14ac:dyDescent="0.35"/>
    <row r="1428" ht="15.75" customHeight="1" x14ac:dyDescent="0.35"/>
    <row r="1429" ht="15.75" customHeight="1" x14ac:dyDescent="0.35"/>
    <row r="1430" ht="15.75" customHeight="1" x14ac:dyDescent="0.35"/>
    <row r="1431" ht="15.75" customHeight="1" x14ac:dyDescent="0.35"/>
    <row r="1432" ht="15.75" customHeight="1" x14ac:dyDescent="0.35"/>
    <row r="1433" ht="15.75" customHeight="1" x14ac:dyDescent="0.35"/>
    <row r="1434" ht="15.75" customHeight="1" x14ac:dyDescent="0.35"/>
    <row r="1435" ht="15.75" customHeight="1" x14ac:dyDescent="0.35"/>
    <row r="1436" ht="15.75" customHeight="1" x14ac:dyDescent="0.35"/>
    <row r="1437" ht="15.75" customHeight="1" x14ac:dyDescent="0.35"/>
    <row r="1438" ht="15.75" customHeight="1" x14ac:dyDescent="0.35"/>
    <row r="1439" ht="15.75" customHeight="1" x14ac:dyDescent="0.35"/>
    <row r="1440" ht="15.75" customHeight="1" x14ac:dyDescent="0.35"/>
    <row r="1441" ht="15.75" customHeight="1" x14ac:dyDescent="0.35"/>
    <row r="1442" ht="15.75" customHeight="1" x14ac:dyDescent="0.35"/>
    <row r="1443" ht="15.75" customHeight="1" x14ac:dyDescent="0.35"/>
    <row r="1444" ht="15.75" customHeight="1" x14ac:dyDescent="0.35"/>
    <row r="1445" ht="15.75" customHeight="1" x14ac:dyDescent="0.35"/>
    <row r="1446" ht="15.75" customHeight="1" x14ac:dyDescent="0.35"/>
    <row r="1447" ht="15.75" customHeight="1" x14ac:dyDescent="0.35"/>
    <row r="1448" ht="15.75" customHeight="1" x14ac:dyDescent="0.35"/>
    <row r="1449" ht="15.75" customHeight="1" x14ac:dyDescent="0.35"/>
    <row r="1450" ht="15.75" customHeight="1" x14ac:dyDescent="0.35"/>
    <row r="1451" ht="15.75" customHeight="1" x14ac:dyDescent="0.35"/>
    <row r="1452" ht="15.75" customHeight="1" x14ac:dyDescent="0.35"/>
    <row r="1453" ht="15.75" customHeight="1" x14ac:dyDescent="0.35"/>
    <row r="1454" ht="15.75" customHeight="1" x14ac:dyDescent="0.35"/>
    <row r="1455" ht="15.75" customHeight="1" x14ac:dyDescent="0.35"/>
    <row r="1456" ht="15.75" customHeight="1" x14ac:dyDescent="0.35"/>
    <row r="1457" ht="15.75" customHeight="1" x14ac:dyDescent="0.35"/>
    <row r="1458" ht="15.75" customHeight="1" x14ac:dyDescent="0.35"/>
    <row r="1459" ht="15.75" customHeight="1" x14ac:dyDescent="0.35"/>
    <row r="1460" ht="15.75" customHeight="1" x14ac:dyDescent="0.35"/>
    <row r="1461" ht="15.75" customHeight="1" x14ac:dyDescent="0.35"/>
    <row r="1462" ht="15.75" customHeight="1" x14ac:dyDescent="0.35"/>
    <row r="1463" ht="15.75" customHeight="1" x14ac:dyDescent="0.35"/>
    <row r="1464" ht="15.75" customHeight="1" x14ac:dyDescent="0.35"/>
    <row r="1465" ht="15.75" customHeight="1" x14ac:dyDescent="0.35"/>
    <row r="1466" ht="15.75" customHeight="1" x14ac:dyDescent="0.35"/>
    <row r="1467" ht="15.75" customHeight="1" x14ac:dyDescent="0.35"/>
    <row r="1468" ht="15.75" customHeight="1" x14ac:dyDescent="0.35"/>
    <row r="1469" ht="15.75" customHeight="1" x14ac:dyDescent="0.35"/>
    <row r="1470" ht="15.75" customHeight="1" x14ac:dyDescent="0.35"/>
    <row r="1471" ht="15.75" customHeight="1" x14ac:dyDescent="0.35"/>
    <row r="1472" ht="15.75" customHeight="1" x14ac:dyDescent="0.35"/>
    <row r="1473" ht="15.75" customHeight="1" x14ac:dyDescent="0.35"/>
    <row r="1474" ht="15.75" customHeight="1" x14ac:dyDescent="0.35"/>
    <row r="1475" ht="15.75" customHeight="1" x14ac:dyDescent="0.35"/>
    <row r="1476" ht="15.75" customHeight="1" x14ac:dyDescent="0.35"/>
    <row r="1477" ht="15.75" customHeight="1" x14ac:dyDescent="0.35"/>
    <row r="1478" ht="15.75" customHeight="1" x14ac:dyDescent="0.35"/>
    <row r="1479" ht="15.75" customHeight="1" x14ac:dyDescent="0.35"/>
    <row r="1480" ht="15.75" customHeight="1" x14ac:dyDescent="0.35"/>
    <row r="1481" ht="15.75" customHeight="1" x14ac:dyDescent="0.35"/>
    <row r="1482" ht="15.75" customHeight="1" x14ac:dyDescent="0.35"/>
    <row r="1483" ht="15.75" customHeight="1" x14ac:dyDescent="0.35"/>
    <row r="1484" ht="15.75" customHeight="1" x14ac:dyDescent="0.35"/>
    <row r="1485" ht="15.75" customHeight="1" x14ac:dyDescent="0.35"/>
    <row r="1486" ht="15.75" customHeight="1" x14ac:dyDescent="0.35"/>
    <row r="1487" ht="15.75" customHeight="1" x14ac:dyDescent="0.35"/>
    <row r="1488" ht="15.75" customHeight="1" x14ac:dyDescent="0.35"/>
    <row r="1489" ht="15.75" customHeight="1" x14ac:dyDescent="0.35"/>
    <row r="1490" ht="15.75" customHeight="1" x14ac:dyDescent="0.35"/>
    <row r="1491" ht="15.75" customHeight="1" x14ac:dyDescent="0.35"/>
    <row r="1492" ht="15.75" customHeight="1" x14ac:dyDescent="0.35"/>
    <row r="1493" ht="15.75" customHeight="1" x14ac:dyDescent="0.35"/>
    <row r="1494" ht="15.75" customHeight="1" x14ac:dyDescent="0.35"/>
    <row r="1495" ht="15.75" customHeight="1" x14ac:dyDescent="0.35"/>
    <row r="1496" ht="15.75" customHeight="1" x14ac:dyDescent="0.35"/>
    <row r="1497" ht="15.75" customHeight="1" x14ac:dyDescent="0.35"/>
    <row r="1498" ht="15.75" customHeight="1" x14ac:dyDescent="0.35"/>
    <row r="1499" ht="15.75" customHeight="1" x14ac:dyDescent="0.35"/>
    <row r="1500" ht="15.75" customHeight="1" x14ac:dyDescent="0.35"/>
    <row r="1501" ht="15.75" customHeight="1" x14ac:dyDescent="0.35"/>
    <row r="1502" ht="15.75" customHeight="1" x14ac:dyDescent="0.35"/>
    <row r="1503" ht="15.75" customHeight="1" x14ac:dyDescent="0.35"/>
    <row r="1504" ht="15.75" customHeight="1" x14ac:dyDescent="0.35"/>
    <row r="1505" ht="15.75" customHeight="1" x14ac:dyDescent="0.35"/>
    <row r="1506" ht="15.75" customHeight="1" x14ac:dyDescent="0.35"/>
    <row r="1507" ht="15.75" customHeight="1" x14ac:dyDescent="0.35"/>
    <row r="1508" ht="15.75" customHeight="1" x14ac:dyDescent="0.35"/>
    <row r="1509" ht="15.75" customHeight="1" x14ac:dyDescent="0.35"/>
    <row r="1510" ht="15.75" customHeight="1" x14ac:dyDescent="0.35"/>
    <row r="1511" ht="15.75" customHeight="1" x14ac:dyDescent="0.35"/>
    <row r="1512" ht="15.75" customHeight="1" x14ac:dyDescent="0.35"/>
    <row r="1513" ht="15.75" customHeight="1" x14ac:dyDescent="0.35"/>
    <row r="1514" ht="15.75" customHeight="1" x14ac:dyDescent="0.35"/>
    <row r="1515" ht="15.75" customHeight="1" x14ac:dyDescent="0.35"/>
    <row r="1516" ht="15.75" customHeight="1" x14ac:dyDescent="0.35"/>
    <row r="1517" ht="15.75" customHeight="1" x14ac:dyDescent="0.35"/>
    <row r="1518" ht="15.75" customHeight="1" x14ac:dyDescent="0.35"/>
    <row r="1519" ht="15.75" customHeight="1" x14ac:dyDescent="0.35"/>
    <row r="1520" ht="15.75" customHeight="1" x14ac:dyDescent="0.35"/>
    <row r="1521" ht="15.75" customHeight="1" x14ac:dyDescent="0.35"/>
    <row r="1522" ht="15.75" customHeight="1" x14ac:dyDescent="0.35"/>
    <row r="1523" ht="15.75" customHeight="1" x14ac:dyDescent="0.35"/>
    <row r="1524" ht="15.75" customHeight="1" x14ac:dyDescent="0.35"/>
    <row r="1525" ht="15.75" customHeight="1" x14ac:dyDescent="0.35"/>
    <row r="1526" ht="15.75" customHeight="1" x14ac:dyDescent="0.35"/>
    <row r="1527" ht="15.75" customHeight="1" x14ac:dyDescent="0.35"/>
    <row r="1528" ht="15.75" customHeight="1" x14ac:dyDescent="0.35"/>
    <row r="1529" ht="15.75" customHeight="1" x14ac:dyDescent="0.35"/>
    <row r="1530" ht="15.75" customHeight="1" x14ac:dyDescent="0.35"/>
    <row r="1531" ht="15.75" customHeight="1" x14ac:dyDescent="0.35"/>
    <row r="1532" ht="15.75" customHeight="1" x14ac:dyDescent="0.35"/>
    <row r="1533" ht="15.75" customHeight="1" x14ac:dyDescent="0.35"/>
    <row r="1534" ht="15.75" customHeight="1" x14ac:dyDescent="0.35"/>
    <row r="1535" ht="15.75" customHeight="1" x14ac:dyDescent="0.35"/>
    <row r="1536" ht="15.75" customHeight="1" x14ac:dyDescent="0.35"/>
    <row r="1537" ht="15.75" customHeight="1" x14ac:dyDescent="0.35"/>
    <row r="1538" ht="15.75" customHeight="1" x14ac:dyDescent="0.35"/>
    <row r="1539" ht="15.75" customHeight="1" x14ac:dyDescent="0.35"/>
    <row r="1540" ht="15.75" customHeight="1" x14ac:dyDescent="0.35"/>
    <row r="1541" ht="15.75" customHeight="1" x14ac:dyDescent="0.35"/>
    <row r="1542" ht="15.75" customHeight="1" x14ac:dyDescent="0.35"/>
    <row r="1543" ht="15.75" customHeight="1" x14ac:dyDescent="0.35"/>
    <row r="1544" ht="15.75" customHeight="1" x14ac:dyDescent="0.35"/>
    <row r="1545" ht="15.75" customHeight="1" x14ac:dyDescent="0.35"/>
    <row r="1546" ht="15.75" customHeight="1" x14ac:dyDescent="0.35"/>
    <row r="1547" ht="15.75" customHeight="1" x14ac:dyDescent="0.35"/>
    <row r="1548" ht="15.75" customHeight="1" x14ac:dyDescent="0.35"/>
    <row r="1549" ht="15.75" customHeight="1" x14ac:dyDescent="0.35"/>
    <row r="1550" ht="15.75" customHeight="1" x14ac:dyDescent="0.35"/>
    <row r="1551" ht="15.75" customHeight="1" x14ac:dyDescent="0.35"/>
    <row r="1552" ht="15.75" customHeight="1" x14ac:dyDescent="0.35"/>
    <row r="1553" ht="15.75" customHeight="1" x14ac:dyDescent="0.35"/>
    <row r="1554" ht="15.75" customHeight="1" x14ac:dyDescent="0.35"/>
    <row r="1555" ht="15.75" customHeight="1" x14ac:dyDescent="0.35"/>
    <row r="1556" ht="15.75" customHeight="1" x14ac:dyDescent="0.35"/>
    <row r="1557" ht="15.75" customHeight="1" x14ac:dyDescent="0.35"/>
    <row r="1558" ht="15.75" customHeight="1" x14ac:dyDescent="0.35"/>
    <row r="1559" ht="15.75" customHeight="1" x14ac:dyDescent="0.35"/>
    <row r="1560" ht="15.75" customHeight="1" x14ac:dyDescent="0.35"/>
    <row r="1561" ht="15.75" customHeight="1" x14ac:dyDescent="0.35"/>
    <row r="1562" ht="15.75" customHeight="1" x14ac:dyDescent="0.35"/>
    <row r="1563" ht="15.75" customHeight="1" x14ac:dyDescent="0.35"/>
    <row r="1564" ht="15.75" customHeight="1" x14ac:dyDescent="0.35"/>
    <row r="1565" ht="15.75" customHeight="1" x14ac:dyDescent="0.35"/>
    <row r="1566" ht="15.75" customHeight="1" x14ac:dyDescent="0.35"/>
    <row r="1567" ht="15.75" customHeight="1" x14ac:dyDescent="0.35"/>
    <row r="1568" ht="15.75" customHeight="1" x14ac:dyDescent="0.35"/>
    <row r="1569" ht="15.75" customHeight="1" x14ac:dyDescent="0.35"/>
    <row r="1570" ht="15.75" customHeight="1" x14ac:dyDescent="0.35"/>
    <row r="1571" ht="15.75" customHeight="1" x14ac:dyDescent="0.35"/>
    <row r="1572" ht="15.75" customHeight="1" x14ac:dyDescent="0.35"/>
    <row r="1573" ht="15.75" customHeight="1" x14ac:dyDescent="0.35"/>
    <row r="1574" ht="15.75" customHeight="1" x14ac:dyDescent="0.35"/>
    <row r="1575" ht="15.75" customHeight="1" x14ac:dyDescent="0.35"/>
    <row r="1576" ht="15.75" customHeight="1" x14ac:dyDescent="0.35"/>
    <row r="1577" ht="15.75" customHeight="1" x14ac:dyDescent="0.35"/>
    <row r="1578" ht="15.75" customHeight="1" x14ac:dyDescent="0.35"/>
    <row r="1579" ht="15.75" customHeight="1" x14ac:dyDescent="0.35"/>
    <row r="1580" ht="15.75" customHeight="1" x14ac:dyDescent="0.35"/>
    <row r="1581" ht="15.75" customHeight="1" x14ac:dyDescent="0.35"/>
    <row r="1582" ht="15.75" customHeight="1" x14ac:dyDescent="0.35"/>
    <row r="1583" ht="15.75" customHeight="1" x14ac:dyDescent="0.35"/>
    <row r="1584" ht="15.75" customHeight="1" x14ac:dyDescent="0.35"/>
    <row r="1585" ht="15.75" customHeight="1" x14ac:dyDescent="0.35"/>
    <row r="1586" ht="15.75" customHeight="1" x14ac:dyDescent="0.35"/>
    <row r="1587" ht="15.75" customHeight="1" x14ac:dyDescent="0.35"/>
    <row r="1588" ht="15.75" customHeight="1" x14ac:dyDescent="0.35"/>
    <row r="1589" ht="15.75" customHeight="1" x14ac:dyDescent="0.35"/>
    <row r="1590" ht="15.75" customHeight="1" x14ac:dyDescent="0.35"/>
    <row r="1591" ht="15.75" customHeight="1" x14ac:dyDescent="0.35"/>
    <row r="1592" ht="15.75" customHeight="1" x14ac:dyDescent="0.35"/>
    <row r="1593" ht="15.75" customHeight="1" x14ac:dyDescent="0.35"/>
    <row r="1594" ht="15.75" customHeight="1" x14ac:dyDescent="0.35"/>
    <row r="1595" ht="15.75" customHeight="1" x14ac:dyDescent="0.35"/>
    <row r="1596" ht="15.75" customHeight="1" x14ac:dyDescent="0.35"/>
    <row r="1597" ht="15.75" customHeight="1" x14ac:dyDescent="0.35"/>
    <row r="1598" ht="15.75" customHeight="1" x14ac:dyDescent="0.35"/>
    <row r="1599" ht="15.75" customHeight="1" x14ac:dyDescent="0.35"/>
    <row r="1600" ht="15.75" customHeight="1" x14ac:dyDescent="0.35"/>
    <row r="1601" ht="15.75" customHeight="1" x14ac:dyDescent="0.35"/>
    <row r="1602" ht="15.75" customHeight="1" x14ac:dyDescent="0.35"/>
    <row r="1603" ht="15.75" customHeight="1" x14ac:dyDescent="0.35"/>
    <row r="1604" ht="15.75" customHeight="1" x14ac:dyDescent="0.35"/>
    <row r="1605" ht="15.75" customHeight="1" x14ac:dyDescent="0.35"/>
    <row r="1606" ht="15.75" customHeight="1" x14ac:dyDescent="0.35"/>
    <row r="1607" ht="15.75" customHeight="1" x14ac:dyDescent="0.35"/>
    <row r="1608" ht="15.75" customHeight="1" x14ac:dyDescent="0.35"/>
    <row r="1609" ht="15.75" customHeight="1" x14ac:dyDescent="0.35"/>
    <row r="1610" ht="15.75" customHeight="1" x14ac:dyDescent="0.35"/>
    <row r="1611" ht="15.75" customHeight="1" x14ac:dyDescent="0.35"/>
    <row r="1612" ht="15.75" customHeight="1" x14ac:dyDescent="0.35"/>
    <row r="1613" ht="15.75" customHeight="1" x14ac:dyDescent="0.35"/>
    <row r="1614" ht="15.75" customHeight="1" x14ac:dyDescent="0.35"/>
    <row r="1615" ht="15.75" customHeight="1" x14ac:dyDescent="0.35"/>
    <row r="1616" ht="15.75" customHeight="1" x14ac:dyDescent="0.35"/>
    <row r="1617" ht="15.75" customHeight="1" x14ac:dyDescent="0.35"/>
    <row r="1618" ht="15.75" customHeight="1" x14ac:dyDescent="0.35"/>
    <row r="1619" ht="15.75" customHeight="1" x14ac:dyDescent="0.35"/>
    <row r="1620" ht="15.75" customHeight="1" x14ac:dyDescent="0.35"/>
    <row r="1621" ht="15.75" customHeight="1" x14ac:dyDescent="0.35"/>
    <row r="1622" ht="15.75" customHeight="1" x14ac:dyDescent="0.35"/>
    <row r="1623" ht="15.75" customHeight="1" x14ac:dyDescent="0.35"/>
    <row r="1624" ht="15.75" customHeight="1" x14ac:dyDescent="0.35"/>
    <row r="1625" ht="15.75" customHeight="1" x14ac:dyDescent="0.35"/>
    <row r="1626" ht="15.75" customHeight="1" x14ac:dyDescent="0.35"/>
    <row r="1627" ht="15.75" customHeight="1" x14ac:dyDescent="0.35"/>
    <row r="1628" ht="15.75" customHeight="1" x14ac:dyDescent="0.35"/>
    <row r="1629" ht="15.75" customHeight="1" x14ac:dyDescent="0.35"/>
    <row r="1630" ht="15.75" customHeight="1" x14ac:dyDescent="0.35"/>
    <row r="1631" ht="15.75" customHeight="1" x14ac:dyDescent="0.35"/>
    <row r="1632" ht="15.75" customHeight="1" x14ac:dyDescent="0.35"/>
    <row r="1633" ht="15.75" customHeight="1" x14ac:dyDescent="0.35"/>
    <row r="1634" ht="15.75" customHeight="1" x14ac:dyDescent="0.35"/>
    <row r="1635" ht="15.75" customHeight="1" x14ac:dyDescent="0.35"/>
    <row r="1636" ht="15.75" customHeight="1" x14ac:dyDescent="0.35"/>
    <row r="1637" ht="15.75" customHeight="1" x14ac:dyDescent="0.35"/>
    <row r="1638" ht="15.75" customHeight="1" x14ac:dyDescent="0.35"/>
    <row r="1639" ht="15.75" customHeight="1" x14ac:dyDescent="0.35"/>
    <row r="1640" ht="15.75" customHeight="1" x14ac:dyDescent="0.35"/>
    <row r="1641" ht="15.75" customHeight="1" x14ac:dyDescent="0.35"/>
    <row r="1642" ht="15.75" customHeight="1" x14ac:dyDescent="0.35"/>
    <row r="1643" ht="15.75" customHeight="1" x14ac:dyDescent="0.35"/>
    <row r="1644" ht="15.75" customHeight="1" x14ac:dyDescent="0.35"/>
    <row r="1645" ht="15.75" customHeight="1" x14ac:dyDescent="0.35"/>
    <row r="1646" ht="15.75" customHeight="1" x14ac:dyDescent="0.35"/>
    <row r="1647" ht="15.75" customHeight="1" x14ac:dyDescent="0.35"/>
    <row r="1648" ht="15.75" customHeight="1" x14ac:dyDescent="0.35"/>
    <row r="1649" ht="15.75" customHeight="1" x14ac:dyDescent="0.35"/>
    <row r="1650" ht="15.75" customHeight="1" x14ac:dyDescent="0.35"/>
    <row r="1651" ht="15.75" customHeight="1" x14ac:dyDescent="0.35"/>
    <row r="1652" ht="15.75" customHeight="1" x14ac:dyDescent="0.35"/>
    <row r="1653" ht="15.75" customHeight="1" x14ac:dyDescent="0.35"/>
    <row r="1654" ht="15.75" customHeight="1" x14ac:dyDescent="0.35"/>
    <row r="1655" ht="15.75" customHeight="1" x14ac:dyDescent="0.35"/>
    <row r="1656" ht="15.75" customHeight="1" x14ac:dyDescent="0.35"/>
    <row r="1657" ht="15.75" customHeight="1" x14ac:dyDescent="0.35"/>
    <row r="1658" ht="15.75" customHeight="1" x14ac:dyDescent="0.35"/>
    <row r="1659" ht="15.75" customHeight="1" x14ac:dyDescent="0.35"/>
    <row r="1660" ht="15.75" customHeight="1" x14ac:dyDescent="0.35"/>
    <row r="1661" ht="15.75" customHeight="1" x14ac:dyDescent="0.35"/>
    <row r="1662" ht="15.75" customHeight="1" x14ac:dyDescent="0.35"/>
    <row r="1663" ht="15.75" customHeight="1" x14ac:dyDescent="0.35"/>
    <row r="1664" ht="15.75" customHeight="1" x14ac:dyDescent="0.35"/>
    <row r="1665" ht="15.75" customHeight="1" x14ac:dyDescent="0.35"/>
    <row r="1666" ht="15.75" customHeight="1" x14ac:dyDescent="0.35"/>
    <row r="1667" ht="15.75" customHeight="1" x14ac:dyDescent="0.35"/>
    <row r="1668" ht="15.75" customHeight="1" x14ac:dyDescent="0.35"/>
    <row r="1669" ht="15.75" customHeight="1" x14ac:dyDescent="0.35"/>
    <row r="1670" ht="15.75" customHeight="1" x14ac:dyDescent="0.35"/>
    <row r="1671" ht="15.75" customHeight="1" x14ac:dyDescent="0.35"/>
    <row r="1672" ht="15.75" customHeight="1" x14ac:dyDescent="0.35"/>
    <row r="1673" ht="15.75" customHeight="1" x14ac:dyDescent="0.35"/>
    <row r="1674" ht="15.75" customHeight="1" x14ac:dyDescent="0.35"/>
    <row r="1675" ht="15.75" customHeight="1" x14ac:dyDescent="0.35"/>
    <row r="1676" ht="15.75" customHeight="1" x14ac:dyDescent="0.35"/>
    <row r="1677" ht="15.75" customHeight="1" x14ac:dyDescent="0.35"/>
    <row r="1678" ht="15.75" customHeight="1" x14ac:dyDescent="0.35"/>
    <row r="1679" ht="15.75" customHeight="1" x14ac:dyDescent="0.35"/>
    <row r="1680" ht="15.75" customHeight="1" x14ac:dyDescent="0.35"/>
    <row r="1681" ht="15.75" customHeight="1" x14ac:dyDescent="0.35"/>
    <row r="1682" ht="15.75" customHeight="1" x14ac:dyDescent="0.35"/>
    <row r="1683" ht="15.75" customHeight="1" x14ac:dyDescent="0.35"/>
    <row r="1684" ht="15.75" customHeight="1" x14ac:dyDescent="0.35"/>
    <row r="1685" ht="15.75" customHeight="1" x14ac:dyDescent="0.35"/>
    <row r="1686" ht="15.75" customHeight="1" x14ac:dyDescent="0.35"/>
    <row r="1687" ht="15.75" customHeight="1" x14ac:dyDescent="0.35"/>
    <row r="1688" ht="15.75" customHeight="1" x14ac:dyDescent="0.35"/>
    <row r="1689" ht="15.75" customHeight="1" x14ac:dyDescent="0.35"/>
    <row r="1690" ht="15.75" customHeight="1" x14ac:dyDescent="0.35"/>
    <row r="1691" ht="15.75" customHeight="1" x14ac:dyDescent="0.35"/>
    <row r="1692" ht="15.75" customHeight="1" x14ac:dyDescent="0.35"/>
    <row r="1693" ht="15.75" customHeight="1" x14ac:dyDescent="0.35"/>
    <row r="1694" ht="15.75" customHeight="1" x14ac:dyDescent="0.35"/>
    <row r="1695" ht="15.75" customHeight="1" x14ac:dyDescent="0.35"/>
    <row r="1696" ht="15.75" customHeight="1" x14ac:dyDescent="0.35"/>
    <row r="1697" ht="15.75" customHeight="1" x14ac:dyDescent="0.35"/>
    <row r="1698" ht="15.75" customHeight="1" x14ac:dyDescent="0.35"/>
    <row r="1699" ht="15.75" customHeight="1" x14ac:dyDescent="0.35"/>
    <row r="1700" ht="15.75" customHeight="1" x14ac:dyDescent="0.35"/>
    <row r="1701" ht="15.75" customHeight="1" x14ac:dyDescent="0.35"/>
    <row r="1702" ht="15.75" customHeight="1" x14ac:dyDescent="0.35"/>
    <row r="1703" ht="15.75" customHeight="1" x14ac:dyDescent="0.35"/>
    <row r="1704" ht="15.75" customHeight="1" x14ac:dyDescent="0.35"/>
    <row r="1705" ht="15.75" customHeight="1" x14ac:dyDescent="0.35"/>
    <row r="1706" ht="15.75" customHeight="1" x14ac:dyDescent="0.35"/>
    <row r="1707" ht="15.75" customHeight="1" x14ac:dyDescent="0.35"/>
    <row r="1708" ht="15.75" customHeight="1" x14ac:dyDescent="0.35"/>
    <row r="1709" ht="15.75" customHeight="1" x14ac:dyDescent="0.35"/>
    <row r="1710" ht="15.75" customHeight="1" x14ac:dyDescent="0.35"/>
    <row r="1711" ht="15.75" customHeight="1" x14ac:dyDescent="0.35"/>
    <row r="1712" ht="15.75" customHeight="1" x14ac:dyDescent="0.35"/>
    <row r="1713" ht="15.75" customHeight="1" x14ac:dyDescent="0.35"/>
    <row r="1714" ht="15.75" customHeight="1" x14ac:dyDescent="0.35"/>
    <row r="1715" ht="15.75" customHeight="1" x14ac:dyDescent="0.35"/>
    <row r="1716" ht="15.75" customHeight="1" x14ac:dyDescent="0.35"/>
    <row r="1717" ht="15.75" customHeight="1" x14ac:dyDescent="0.35"/>
    <row r="1718" ht="15.75" customHeight="1" x14ac:dyDescent="0.35"/>
    <row r="1719" ht="15.75" customHeight="1" x14ac:dyDescent="0.35"/>
    <row r="1720" ht="15.75" customHeight="1" x14ac:dyDescent="0.35"/>
    <row r="1721" ht="15.75" customHeight="1" x14ac:dyDescent="0.35"/>
    <row r="1722" ht="15.75" customHeight="1" x14ac:dyDescent="0.35"/>
    <row r="1723" ht="15.75" customHeight="1" x14ac:dyDescent="0.35"/>
    <row r="1724" ht="15.75" customHeight="1" x14ac:dyDescent="0.35"/>
    <row r="1725" ht="15.75" customHeight="1" x14ac:dyDescent="0.35"/>
    <row r="1726" ht="15.75" customHeight="1" x14ac:dyDescent="0.35"/>
    <row r="1727" ht="15.75" customHeight="1" x14ac:dyDescent="0.35"/>
    <row r="1728" ht="15.75" customHeight="1" x14ac:dyDescent="0.35"/>
    <row r="1729" ht="15.75" customHeight="1" x14ac:dyDescent="0.35"/>
    <row r="1730" ht="15.75" customHeight="1" x14ac:dyDescent="0.35"/>
    <row r="1731" ht="15.75" customHeight="1" x14ac:dyDescent="0.35"/>
    <row r="1732" ht="15.75" customHeight="1" x14ac:dyDescent="0.35"/>
    <row r="1733" ht="15.75" customHeight="1" x14ac:dyDescent="0.35"/>
    <row r="1734" ht="15.75" customHeight="1" x14ac:dyDescent="0.35"/>
    <row r="1735" ht="15.75" customHeight="1" x14ac:dyDescent="0.35"/>
    <row r="1736" ht="15.75" customHeight="1" x14ac:dyDescent="0.35"/>
    <row r="1737" ht="15.75" customHeight="1" x14ac:dyDescent="0.35"/>
    <row r="1738" ht="15.75" customHeight="1" x14ac:dyDescent="0.35"/>
    <row r="1739" ht="15.75" customHeight="1" x14ac:dyDescent="0.35"/>
    <row r="1740" ht="15.75" customHeight="1" x14ac:dyDescent="0.35"/>
    <row r="1741" ht="15.75" customHeight="1" x14ac:dyDescent="0.35"/>
    <row r="1742" ht="15.75" customHeight="1" x14ac:dyDescent="0.35"/>
    <row r="1743" ht="15.75" customHeight="1" x14ac:dyDescent="0.35"/>
    <row r="1744" ht="15.75" customHeight="1" x14ac:dyDescent="0.35"/>
    <row r="1745" ht="15.75" customHeight="1" x14ac:dyDescent="0.35"/>
    <row r="1746" ht="15.75" customHeight="1" x14ac:dyDescent="0.35"/>
    <row r="1747" ht="15.75" customHeight="1" x14ac:dyDescent="0.35"/>
    <row r="1748" ht="15.75" customHeight="1" x14ac:dyDescent="0.35"/>
    <row r="1749" ht="15.75" customHeight="1" x14ac:dyDescent="0.35"/>
    <row r="1750" ht="15.75" customHeight="1" x14ac:dyDescent="0.35"/>
    <row r="1751" ht="15.75" customHeight="1" x14ac:dyDescent="0.35"/>
    <row r="1752" ht="15.75" customHeight="1" x14ac:dyDescent="0.35"/>
    <row r="1753" ht="15.75" customHeight="1" x14ac:dyDescent="0.35"/>
    <row r="1754" ht="15.75" customHeight="1" x14ac:dyDescent="0.35"/>
    <row r="1755" ht="15.75" customHeight="1" x14ac:dyDescent="0.35"/>
    <row r="1756" ht="15.75" customHeight="1" x14ac:dyDescent="0.35"/>
    <row r="1757" ht="15.75" customHeight="1" x14ac:dyDescent="0.35"/>
    <row r="1758" ht="15.75" customHeight="1" x14ac:dyDescent="0.35"/>
    <row r="1759" ht="15.75" customHeight="1" x14ac:dyDescent="0.35"/>
    <row r="1760" ht="15.75" customHeight="1" x14ac:dyDescent="0.35"/>
    <row r="1761" ht="15.75" customHeight="1" x14ac:dyDescent="0.35"/>
    <row r="1762" ht="15.75" customHeight="1" x14ac:dyDescent="0.35"/>
    <row r="1763" ht="15.75" customHeight="1" x14ac:dyDescent="0.35"/>
    <row r="1764" ht="15.75" customHeight="1" x14ac:dyDescent="0.35"/>
    <row r="1765" ht="15.75" customHeight="1" x14ac:dyDescent="0.35"/>
    <row r="1766" ht="15.75" customHeight="1" x14ac:dyDescent="0.35"/>
    <row r="1767" ht="15.75" customHeight="1" x14ac:dyDescent="0.35"/>
    <row r="1768" ht="15.75" customHeight="1" x14ac:dyDescent="0.35"/>
    <row r="1769" ht="15.75" customHeight="1" x14ac:dyDescent="0.35"/>
    <row r="1770" ht="15.75" customHeight="1" x14ac:dyDescent="0.35"/>
    <row r="1771" ht="15.75" customHeight="1" x14ac:dyDescent="0.35"/>
    <row r="1772" ht="15.75" customHeight="1" x14ac:dyDescent="0.35"/>
    <row r="1773" ht="15.75" customHeight="1" x14ac:dyDescent="0.35"/>
    <row r="1774" ht="15.75" customHeight="1" x14ac:dyDescent="0.35"/>
    <row r="1775" ht="15.75" customHeight="1" x14ac:dyDescent="0.35"/>
    <row r="1776" ht="15.75" customHeight="1" x14ac:dyDescent="0.35"/>
    <row r="1777" ht="15.75" customHeight="1" x14ac:dyDescent="0.35"/>
    <row r="1778" ht="15.75" customHeight="1" x14ac:dyDescent="0.35"/>
    <row r="1779" ht="15.75" customHeight="1" x14ac:dyDescent="0.35"/>
    <row r="1780" ht="15.75" customHeight="1" x14ac:dyDescent="0.35"/>
    <row r="1781" ht="15.75" customHeight="1" x14ac:dyDescent="0.35"/>
    <row r="1782" ht="15.75" customHeight="1" x14ac:dyDescent="0.35"/>
    <row r="1783" ht="15.75" customHeight="1" x14ac:dyDescent="0.35"/>
    <row r="1784" ht="15.75" customHeight="1" x14ac:dyDescent="0.35"/>
    <row r="1785" ht="15.75" customHeight="1" x14ac:dyDescent="0.35"/>
    <row r="1786" ht="15.75" customHeight="1" x14ac:dyDescent="0.35"/>
    <row r="1787" ht="15.75" customHeight="1" x14ac:dyDescent="0.35"/>
    <row r="1788" ht="15.75" customHeight="1" x14ac:dyDescent="0.35"/>
    <row r="1789" ht="15.75" customHeight="1" x14ac:dyDescent="0.35"/>
    <row r="1790" ht="15.75" customHeight="1" x14ac:dyDescent="0.35"/>
    <row r="1791" ht="15.75" customHeight="1" x14ac:dyDescent="0.35"/>
    <row r="1792" ht="15.75" customHeight="1" x14ac:dyDescent="0.35"/>
    <row r="1793" ht="15.75" customHeight="1" x14ac:dyDescent="0.35"/>
    <row r="1794" ht="15.75" customHeight="1" x14ac:dyDescent="0.35"/>
    <row r="1795" ht="15.75" customHeight="1" x14ac:dyDescent="0.35"/>
    <row r="1796" ht="15.75" customHeight="1" x14ac:dyDescent="0.35"/>
    <row r="1797" ht="15.75" customHeight="1" x14ac:dyDescent="0.35"/>
    <row r="1798" ht="15.75" customHeight="1" x14ac:dyDescent="0.35"/>
    <row r="1799" ht="15.75" customHeight="1" x14ac:dyDescent="0.35"/>
    <row r="1800" ht="15.75" customHeight="1" x14ac:dyDescent="0.35"/>
    <row r="1801" ht="15.75" customHeight="1" x14ac:dyDescent="0.35"/>
    <row r="1802" ht="15.75" customHeight="1" x14ac:dyDescent="0.35"/>
    <row r="1803" ht="15.75" customHeight="1" x14ac:dyDescent="0.35"/>
    <row r="1804" ht="15.75" customHeight="1" x14ac:dyDescent="0.35"/>
    <row r="1805" ht="15.75" customHeight="1" x14ac:dyDescent="0.35"/>
    <row r="1806" ht="15.75" customHeight="1" x14ac:dyDescent="0.35"/>
    <row r="1807" ht="15.75" customHeight="1" x14ac:dyDescent="0.35"/>
    <row r="1808" ht="15.75" customHeight="1" x14ac:dyDescent="0.35"/>
    <row r="1809" ht="15.75" customHeight="1" x14ac:dyDescent="0.35"/>
    <row r="1810" ht="15.75" customHeight="1" x14ac:dyDescent="0.35"/>
    <row r="1811" ht="15.75" customHeight="1" x14ac:dyDescent="0.35"/>
    <row r="1812" ht="15.75" customHeight="1" x14ac:dyDescent="0.35"/>
    <row r="1813" ht="15.75" customHeight="1" x14ac:dyDescent="0.35"/>
    <row r="1814" ht="15.75" customHeight="1" x14ac:dyDescent="0.35"/>
    <row r="1815" ht="15.75" customHeight="1" x14ac:dyDescent="0.35"/>
    <row r="1816" ht="15.75" customHeight="1" x14ac:dyDescent="0.35"/>
    <row r="1817" ht="15.75" customHeight="1" x14ac:dyDescent="0.35"/>
    <row r="1818" ht="15.75" customHeight="1" x14ac:dyDescent="0.35"/>
    <row r="1819" ht="15.75" customHeight="1" x14ac:dyDescent="0.35"/>
    <row r="1820" ht="15.75" customHeight="1" x14ac:dyDescent="0.35"/>
    <row r="1821" ht="15.75" customHeight="1" x14ac:dyDescent="0.35"/>
    <row r="1822" ht="15.75" customHeight="1" x14ac:dyDescent="0.35"/>
    <row r="1823" ht="15.75" customHeight="1" x14ac:dyDescent="0.35"/>
    <row r="1824" ht="15.75" customHeight="1" x14ac:dyDescent="0.35"/>
    <row r="1825" ht="15.75" customHeight="1" x14ac:dyDescent="0.35"/>
    <row r="1826" ht="15.75" customHeight="1" x14ac:dyDescent="0.35"/>
    <row r="1827" ht="15.75" customHeight="1" x14ac:dyDescent="0.35"/>
    <row r="1828" ht="15.75" customHeight="1" x14ac:dyDescent="0.35"/>
    <row r="1829" ht="15.75" customHeight="1" x14ac:dyDescent="0.35"/>
    <row r="1830" ht="15.75" customHeight="1" x14ac:dyDescent="0.35"/>
    <row r="1831" ht="15.75" customHeight="1" x14ac:dyDescent="0.35"/>
    <row r="1832" ht="15.75" customHeight="1" x14ac:dyDescent="0.35"/>
    <row r="1833" ht="15.75" customHeight="1" x14ac:dyDescent="0.35"/>
    <row r="1834" ht="15.75" customHeight="1" x14ac:dyDescent="0.35"/>
    <row r="1835" ht="15.75" customHeight="1" x14ac:dyDescent="0.35"/>
    <row r="1836" ht="15.75" customHeight="1" x14ac:dyDescent="0.35"/>
    <row r="1837" ht="15.75" customHeight="1" x14ac:dyDescent="0.35"/>
    <row r="1838" ht="15.75" customHeight="1" x14ac:dyDescent="0.35"/>
    <row r="1839" ht="15.75" customHeight="1" x14ac:dyDescent="0.35"/>
    <row r="1840" ht="15.75" customHeight="1" x14ac:dyDescent="0.35"/>
    <row r="1841" ht="15.75" customHeight="1" x14ac:dyDescent="0.35"/>
    <row r="1842" ht="15.75" customHeight="1" x14ac:dyDescent="0.35"/>
    <row r="1843" ht="15.75" customHeight="1" x14ac:dyDescent="0.35"/>
    <row r="1844" ht="15.75" customHeight="1" x14ac:dyDescent="0.35"/>
    <row r="1845" ht="15.75" customHeight="1" x14ac:dyDescent="0.35"/>
    <row r="1846" ht="15.75" customHeight="1" x14ac:dyDescent="0.35"/>
    <row r="1847" ht="15.75" customHeight="1" x14ac:dyDescent="0.35"/>
    <row r="1848" ht="15.75" customHeight="1" x14ac:dyDescent="0.35"/>
    <row r="1849" ht="15.75" customHeight="1" x14ac:dyDescent="0.35"/>
    <row r="1850" ht="15.75" customHeight="1" x14ac:dyDescent="0.35"/>
    <row r="1851" ht="15.75" customHeight="1" x14ac:dyDescent="0.35"/>
    <row r="1852" ht="15.75" customHeight="1" x14ac:dyDescent="0.35"/>
    <row r="1853" ht="15.75" customHeight="1" x14ac:dyDescent="0.35"/>
    <row r="1854" ht="15.75" customHeight="1" x14ac:dyDescent="0.35"/>
    <row r="1855" ht="15.75" customHeight="1" x14ac:dyDescent="0.35"/>
    <row r="1856" ht="15.75" customHeight="1" x14ac:dyDescent="0.35"/>
    <row r="1857" ht="15.75" customHeight="1" x14ac:dyDescent="0.35"/>
    <row r="1858" ht="15.75" customHeight="1" x14ac:dyDescent="0.35"/>
    <row r="1859" ht="15.75" customHeight="1" x14ac:dyDescent="0.35"/>
    <row r="1860" ht="15.75" customHeight="1" x14ac:dyDescent="0.35"/>
    <row r="1861" ht="15.75" customHeight="1" x14ac:dyDescent="0.35"/>
    <row r="1862" ht="15.75" customHeight="1" x14ac:dyDescent="0.35"/>
    <row r="1863" ht="15.75" customHeight="1" x14ac:dyDescent="0.35"/>
    <row r="1864" ht="15.75" customHeight="1" x14ac:dyDescent="0.35"/>
    <row r="1865" ht="15.75" customHeight="1" x14ac:dyDescent="0.35"/>
    <row r="1866" ht="15.75" customHeight="1" x14ac:dyDescent="0.35"/>
    <row r="1867" ht="15.75" customHeight="1" x14ac:dyDescent="0.35"/>
    <row r="1868" ht="15.75" customHeight="1" x14ac:dyDescent="0.35"/>
    <row r="1869" ht="15.75" customHeight="1" x14ac:dyDescent="0.35"/>
    <row r="1870" ht="15.75" customHeight="1" x14ac:dyDescent="0.35"/>
    <row r="1871" ht="15.75" customHeight="1" x14ac:dyDescent="0.35"/>
    <row r="1872" ht="15.75" customHeight="1" x14ac:dyDescent="0.35"/>
    <row r="1873" ht="15.75" customHeight="1" x14ac:dyDescent="0.35"/>
    <row r="1874" ht="15.75" customHeight="1" x14ac:dyDescent="0.35"/>
    <row r="1875" ht="15.75" customHeight="1" x14ac:dyDescent="0.35"/>
    <row r="1876" ht="15.75" customHeight="1" x14ac:dyDescent="0.35"/>
    <row r="1877" ht="15.75" customHeight="1" x14ac:dyDescent="0.35"/>
    <row r="1878" ht="15.75" customHeight="1" x14ac:dyDescent="0.35"/>
    <row r="1879" ht="15.75" customHeight="1" x14ac:dyDescent="0.35"/>
    <row r="1880" ht="15.75" customHeight="1" x14ac:dyDescent="0.35"/>
    <row r="1881" ht="15.75" customHeight="1" x14ac:dyDescent="0.35"/>
    <row r="1882" ht="15.75" customHeight="1" x14ac:dyDescent="0.35"/>
    <row r="1883" ht="15.75" customHeight="1" x14ac:dyDescent="0.35"/>
    <row r="1884" ht="15.75" customHeight="1" x14ac:dyDescent="0.35"/>
    <row r="1885" ht="15.75" customHeight="1" x14ac:dyDescent="0.35"/>
    <row r="1886" ht="15.75" customHeight="1" x14ac:dyDescent="0.35"/>
    <row r="1887" ht="15.75" customHeight="1" x14ac:dyDescent="0.35"/>
    <row r="1888" ht="15.75" customHeight="1" x14ac:dyDescent="0.35"/>
    <row r="1889" ht="15.75" customHeight="1" x14ac:dyDescent="0.35"/>
    <row r="1890" ht="15.75" customHeight="1" x14ac:dyDescent="0.35"/>
    <row r="1891" ht="15.75" customHeight="1" x14ac:dyDescent="0.35"/>
    <row r="1892" ht="15.75" customHeight="1" x14ac:dyDescent="0.35"/>
    <row r="1893" ht="15.75" customHeight="1" x14ac:dyDescent="0.35"/>
    <row r="1894" ht="15.75" customHeight="1" x14ac:dyDescent="0.35"/>
    <row r="1895" ht="15.75" customHeight="1" x14ac:dyDescent="0.35"/>
    <row r="1896" ht="15.75" customHeight="1" x14ac:dyDescent="0.35"/>
    <row r="1897" ht="15.75" customHeight="1" x14ac:dyDescent="0.35"/>
    <row r="1898" ht="15.75" customHeight="1" x14ac:dyDescent="0.35"/>
    <row r="1899" ht="15.75" customHeight="1" x14ac:dyDescent="0.35"/>
    <row r="1900" ht="15.75" customHeight="1" x14ac:dyDescent="0.35"/>
    <row r="1901" ht="15.75" customHeight="1" x14ac:dyDescent="0.35"/>
    <row r="1902" ht="15.75" customHeight="1" x14ac:dyDescent="0.35"/>
    <row r="1903" ht="15.75" customHeight="1" x14ac:dyDescent="0.35"/>
    <row r="1904" ht="15.75" customHeight="1" x14ac:dyDescent="0.35"/>
    <row r="1905" ht="15.75" customHeight="1" x14ac:dyDescent="0.35"/>
    <row r="1906" ht="15.75" customHeight="1" x14ac:dyDescent="0.35"/>
    <row r="1907" ht="15.75" customHeight="1" x14ac:dyDescent="0.35"/>
    <row r="1908" ht="15.75" customHeight="1" x14ac:dyDescent="0.35"/>
    <row r="1909" ht="15.75" customHeight="1" x14ac:dyDescent="0.35"/>
    <row r="1910" ht="15.75" customHeight="1" x14ac:dyDescent="0.35"/>
    <row r="1911" ht="15.75" customHeight="1" x14ac:dyDescent="0.35"/>
    <row r="1912" ht="15.75" customHeight="1" x14ac:dyDescent="0.35"/>
    <row r="1913" ht="15.75" customHeight="1" x14ac:dyDescent="0.35"/>
    <row r="1914" ht="15.75" customHeight="1" x14ac:dyDescent="0.35"/>
    <row r="1915" ht="15.75" customHeight="1" x14ac:dyDescent="0.35"/>
    <row r="1916" ht="15.75" customHeight="1" x14ac:dyDescent="0.35"/>
    <row r="1917" ht="15.75" customHeight="1" x14ac:dyDescent="0.35"/>
    <row r="1918" ht="15.75" customHeight="1" x14ac:dyDescent="0.35"/>
    <row r="1919" ht="15.75" customHeight="1" x14ac:dyDescent="0.35"/>
    <row r="1920" ht="15.75" customHeight="1" x14ac:dyDescent="0.35"/>
    <row r="1921" ht="15.75" customHeight="1" x14ac:dyDescent="0.35"/>
    <row r="1922" ht="15.75" customHeight="1" x14ac:dyDescent="0.35"/>
    <row r="1923" ht="15.75" customHeight="1" x14ac:dyDescent="0.35"/>
    <row r="1924" ht="15.75" customHeight="1" x14ac:dyDescent="0.35"/>
    <row r="1925" ht="15.75" customHeight="1" x14ac:dyDescent="0.35"/>
    <row r="1926" ht="15.75" customHeight="1" x14ac:dyDescent="0.35"/>
    <row r="1927" ht="15.75" customHeight="1" x14ac:dyDescent="0.35"/>
    <row r="1928" ht="15.75" customHeight="1" x14ac:dyDescent="0.35"/>
    <row r="1929" ht="15.75" customHeight="1" x14ac:dyDescent="0.35"/>
    <row r="1930" ht="15.75" customHeight="1" x14ac:dyDescent="0.35"/>
    <row r="1931" ht="15.75" customHeight="1" x14ac:dyDescent="0.35"/>
    <row r="1932" ht="15.75" customHeight="1" x14ac:dyDescent="0.35"/>
    <row r="1933" ht="15.75" customHeight="1" x14ac:dyDescent="0.35"/>
    <row r="1934" ht="15.75" customHeight="1" x14ac:dyDescent="0.35"/>
    <row r="1935" ht="15.75" customHeight="1" x14ac:dyDescent="0.35"/>
    <row r="1936" ht="15.75" customHeight="1" x14ac:dyDescent="0.35"/>
    <row r="1937" ht="15.75" customHeight="1" x14ac:dyDescent="0.35"/>
    <row r="1938" ht="15.75" customHeight="1" x14ac:dyDescent="0.35"/>
    <row r="1939" ht="15.75" customHeight="1" x14ac:dyDescent="0.35"/>
    <row r="1940" ht="15.75" customHeight="1" x14ac:dyDescent="0.35"/>
    <row r="1941" ht="15.75" customHeight="1" x14ac:dyDescent="0.35"/>
    <row r="1942" ht="15.75" customHeight="1" x14ac:dyDescent="0.35"/>
    <row r="1943" ht="15.75" customHeight="1" x14ac:dyDescent="0.35"/>
    <row r="1944" ht="15.75" customHeight="1" x14ac:dyDescent="0.35"/>
    <row r="1945" ht="15.75" customHeight="1" x14ac:dyDescent="0.35"/>
    <row r="1946" ht="15.75" customHeight="1" x14ac:dyDescent="0.35"/>
    <row r="1947" ht="15.75" customHeight="1" x14ac:dyDescent="0.35"/>
    <row r="1948" ht="15.75" customHeight="1" x14ac:dyDescent="0.35"/>
    <row r="1949" ht="15.75" customHeight="1" x14ac:dyDescent="0.35"/>
    <row r="1950" ht="15.75" customHeight="1" x14ac:dyDescent="0.35"/>
    <row r="1951" ht="15.75" customHeight="1" x14ac:dyDescent="0.35"/>
    <row r="1952" ht="15.75" customHeight="1" x14ac:dyDescent="0.35"/>
    <row r="1953" ht="15.75" customHeight="1" x14ac:dyDescent="0.35"/>
    <row r="1954" ht="15.75" customHeight="1" x14ac:dyDescent="0.35"/>
    <row r="1955" ht="15.75" customHeight="1" x14ac:dyDescent="0.35"/>
    <row r="1956" ht="15.75" customHeight="1" x14ac:dyDescent="0.35"/>
    <row r="1957" ht="15.75" customHeight="1" x14ac:dyDescent="0.35"/>
    <row r="1958" ht="15.75" customHeight="1" x14ac:dyDescent="0.35"/>
    <row r="1959" ht="15.75" customHeight="1" x14ac:dyDescent="0.35"/>
    <row r="1960" ht="15.75" customHeight="1" x14ac:dyDescent="0.35"/>
    <row r="1961" ht="15.75" customHeight="1" x14ac:dyDescent="0.35"/>
    <row r="1962" ht="15.75" customHeight="1" x14ac:dyDescent="0.35"/>
    <row r="1963" ht="15.75" customHeight="1" x14ac:dyDescent="0.35"/>
    <row r="1964" ht="15.75" customHeight="1" x14ac:dyDescent="0.35"/>
    <row r="1965" ht="15.75" customHeight="1" x14ac:dyDescent="0.35"/>
    <row r="1966" ht="15.75" customHeight="1" x14ac:dyDescent="0.35"/>
    <row r="1967" ht="15.75" customHeight="1" x14ac:dyDescent="0.35"/>
    <row r="1968" ht="15.75" customHeight="1" x14ac:dyDescent="0.35"/>
    <row r="1969" ht="15.75" customHeight="1" x14ac:dyDescent="0.35"/>
    <row r="1970" ht="15.75" customHeight="1" x14ac:dyDescent="0.35"/>
    <row r="1971" ht="15.75" customHeight="1" x14ac:dyDescent="0.35"/>
    <row r="1972" ht="15.75" customHeight="1" x14ac:dyDescent="0.35"/>
    <row r="1973" ht="15.75" customHeight="1" x14ac:dyDescent="0.35"/>
    <row r="1974" ht="15.75" customHeight="1" x14ac:dyDescent="0.35"/>
    <row r="1975" ht="15.75" customHeight="1" x14ac:dyDescent="0.35"/>
    <row r="1976" ht="15.75" customHeight="1" x14ac:dyDescent="0.35"/>
    <row r="1977" ht="15.75" customHeight="1" x14ac:dyDescent="0.35"/>
    <row r="1978" ht="15.75" customHeight="1" x14ac:dyDescent="0.35"/>
    <row r="1979" ht="15.75" customHeight="1" x14ac:dyDescent="0.35"/>
    <row r="1980" ht="15.75" customHeight="1" x14ac:dyDescent="0.35"/>
    <row r="1981" ht="15.75" customHeight="1" x14ac:dyDescent="0.35"/>
    <row r="1982" ht="15.75" customHeight="1" x14ac:dyDescent="0.35"/>
    <row r="1983" ht="15.75" customHeight="1" x14ac:dyDescent="0.35"/>
    <row r="1984" ht="15.75" customHeight="1" x14ac:dyDescent="0.35"/>
    <row r="1985" ht="15.75" customHeight="1" x14ac:dyDescent="0.35"/>
    <row r="1986" ht="15.75" customHeight="1" x14ac:dyDescent="0.35"/>
    <row r="1987" ht="15.75" customHeight="1" x14ac:dyDescent="0.35"/>
    <row r="1988" ht="15.75" customHeight="1" x14ac:dyDescent="0.35"/>
    <row r="1989" ht="15.75" customHeight="1" x14ac:dyDescent="0.35"/>
    <row r="1990" ht="15.75" customHeight="1" x14ac:dyDescent="0.35"/>
    <row r="1991" ht="15.75" customHeight="1" x14ac:dyDescent="0.35"/>
    <row r="1992" ht="15.75" customHeight="1" x14ac:dyDescent="0.35"/>
    <row r="1993" ht="15.75" customHeight="1" x14ac:dyDescent="0.35"/>
    <row r="1994" ht="15.75" customHeight="1" x14ac:dyDescent="0.35"/>
    <row r="1995" ht="15.75" customHeight="1" x14ac:dyDescent="0.35"/>
    <row r="1996" ht="15.75" customHeight="1" x14ac:dyDescent="0.35"/>
    <row r="1997" ht="15.75" customHeight="1" x14ac:dyDescent="0.35"/>
    <row r="1998" ht="15.75" customHeight="1" x14ac:dyDescent="0.35"/>
    <row r="1999" ht="15.75" customHeight="1" x14ac:dyDescent="0.35"/>
    <row r="2000" ht="15.75" customHeight="1" x14ac:dyDescent="0.35"/>
    <row r="2001" ht="15.75" customHeight="1" x14ac:dyDescent="0.35"/>
    <row r="2002" ht="15.75" customHeight="1" x14ac:dyDescent="0.35"/>
    <row r="2003" ht="15.75" customHeight="1" x14ac:dyDescent="0.35"/>
    <row r="2004" ht="15.75" customHeight="1" x14ac:dyDescent="0.35"/>
    <row r="2005" ht="15.75" customHeight="1" x14ac:dyDescent="0.35"/>
    <row r="2006" ht="15.75" customHeight="1" x14ac:dyDescent="0.35"/>
    <row r="2007" ht="15.75" customHeight="1" x14ac:dyDescent="0.35"/>
    <row r="2008" ht="15.75" customHeight="1" x14ac:dyDescent="0.35"/>
    <row r="2009" ht="15.75" customHeight="1" x14ac:dyDescent="0.35"/>
    <row r="2010" ht="15.75" customHeight="1" x14ac:dyDescent="0.35"/>
    <row r="2011" ht="15.75" customHeight="1" x14ac:dyDescent="0.35"/>
    <row r="2012" ht="15.75" customHeight="1" x14ac:dyDescent="0.35"/>
    <row r="2013" ht="15.75" customHeight="1" x14ac:dyDescent="0.35"/>
    <row r="2014" ht="15.75" customHeight="1" x14ac:dyDescent="0.35"/>
    <row r="2015" ht="15.75" customHeight="1" x14ac:dyDescent="0.35"/>
    <row r="2016" ht="15.75" customHeight="1" x14ac:dyDescent="0.35"/>
    <row r="2017" ht="15.75" customHeight="1" x14ac:dyDescent="0.35"/>
    <row r="2018" ht="15.75" customHeight="1" x14ac:dyDescent="0.35"/>
    <row r="2019" ht="15.75" customHeight="1" x14ac:dyDescent="0.35"/>
    <row r="2020" ht="15.75" customHeight="1" x14ac:dyDescent="0.35"/>
    <row r="2021" ht="15.75" customHeight="1" x14ac:dyDescent="0.35"/>
    <row r="2022" ht="15.75" customHeight="1" x14ac:dyDescent="0.35"/>
    <row r="2023" ht="15.75" customHeight="1" x14ac:dyDescent="0.35"/>
    <row r="2024" ht="15.75" customHeight="1" x14ac:dyDescent="0.35"/>
  </sheetData>
  <sheetProtection algorithmName="SHA-512" hashValue="F12yq4CFOd8rCq0Jr3Xe78l5E8G5navBZ5uEwcGWjtxB2bSWJi6Ed3Mz2cuRrEB614axNmH7xwsA3iFbW4vrfA==" saltValue="K7zfhOMAUOy/fk+Uu7sHmw==" spinCount="100000" sheet="1" objects="1" scenarios="1" formatColumns="0" formatRows="0" selectLockedCells="1"/>
  <mergeCells count="147">
    <mergeCell ref="B1043:J1043"/>
    <mergeCell ref="B1052:J1052"/>
    <mergeCell ref="B1061:J1061"/>
    <mergeCell ref="B1070:J1070"/>
    <mergeCell ref="B1079:J1079"/>
    <mergeCell ref="B998:J998"/>
    <mergeCell ref="B1007:J1007"/>
    <mergeCell ref="B1016:J1016"/>
    <mergeCell ref="B1025:J1025"/>
    <mergeCell ref="B1034:J1034"/>
    <mergeCell ref="B953:J953"/>
    <mergeCell ref="B962:J962"/>
    <mergeCell ref="B971:J971"/>
    <mergeCell ref="B980:J980"/>
    <mergeCell ref="B989:J989"/>
    <mergeCell ref="B908:J908"/>
    <mergeCell ref="B917:J917"/>
    <mergeCell ref="B926:J926"/>
    <mergeCell ref="B935:J935"/>
    <mergeCell ref="B944:J944"/>
    <mergeCell ref="B872:J872"/>
    <mergeCell ref="B881:J881"/>
    <mergeCell ref="B890:J890"/>
    <mergeCell ref="B899:J899"/>
    <mergeCell ref="B827:J827"/>
    <mergeCell ref="B836:J836"/>
    <mergeCell ref="B845:J845"/>
    <mergeCell ref="B854:J854"/>
    <mergeCell ref="B863:J863"/>
    <mergeCell ref="B782:J782"/>
    <mergeCell ref="B791:J791"/>
    <mergeCell ref="B800:J800"/>
    <mergeCell ref="B809:J809"/>
    <mergeCell ref="B818:J818"/>
    <mergeCell ref="B737:J737"/>
    <mergeCell ref="B746:J746"/>
    <mergeCell ref="B755:J755"/>
    <mergeCell ref="B764:J764"/>
    <mergeCell ref="B773:J773"/>
    <mergeCell ref="B692:J692"/>
    <mergeCell ref="B701:J701"/>
    <mergeCell ref="B710:J710"/>
    <mergeCell ref="B719:J719"/>
    <mergeCell ref="B728:J728"/>
    <mergeCell ref="B647:J647"/>
    <mergeCell ref="B656:J656"/>
    <mergeCell ref="B665:J665"/>
    <mergeCell ref="B674:J674"/>
    <mergeCell ref="B683:J683"/>
    <mergeCell ref="B602:J602"/>
    <mergeCell ref="B611:J611"/>
    <mergeCell ref="B620:J620"/>
    <mergeCell ref="B629:J629"/>
    <mergeCell ref="B638:J638"/>
    <mergeCell ref="B566:J566"/>
    <mergeCell ref="B575:J575"/>
    <mergeCell ref="B584:J584"/>
    <mergeCell ref="B593:J593"/>
    <mergeCell ref="B521:J521"/>
    <mergeCell ref="B530:J530"/>
    <mergeCell ref="B539:J539"/>
    <mergeCell ref="B548:J548"/>
    <mergeCell ref="B557:J557"/>
    <mergeCell ref="B476:J476"/>
    <mergeCell ref="B485:J485"/>
    <mergeCell ref="B494:J494"/>
    <mergeCell ref="B503:J503"/>
    <mergeCell ref="B512:J512"/>
    <mergeCell ref="B431:J431"/>
    <mergeCell ref="B440:J440"/>
    <mergeCell ref="B449:J449"/>
    <mergeCell ref="B458:J458"/>
    <mergeCell ref="B467:J467"/>
    <mergeCell ref="B386:J386"/>
    <mergeCell ref="B395:J395"/>
    <mergeCell ref="B404:J404"/>
    <mergeCell ref="B413:J413"/>
    <mergeCell ref="B422:J422"/>
    <mergeCell ref="B350:J350"/>
    <mergeCell ref="B359:J359"/>
    <mergeCell ref="B368:J368"/>
    <mergeCell ref="B377:J377"/>
    <mergeCell ref="B296:J296"/>
    <mergeCell ref="B305:J305"/>
    <mergeCell ref="B314:J314"/>
    <mergeCell ref="B323:J323"/>
    <mergeCell ref="B332:J332"/>
    <mergeCell ref="B269:J269"/>
    <mergeCell ref="B278:J278"/>
    <mergeCell ref="B287:J287"/>
    <mergeCell ref="B206:J206"/>
    <mergeCell ref="B215:J215"/>
    <mergeCell ref="B224:J224"/>
    <mergeCell ref="B233:J233"/>
    <mergeCell ref="B242:J242"/>
    <mergeCell ref="B341:J341"/>
    <mergeCell ref="B188:J188"/>
    <mergeCell ref="B197:J197"/>
    <mergeCell ref="B116:J116"/>
    <mergeCell ref="B125:J125"/>
    <mergeCell ref="B134:J134"/>
    <mergeCell ref="B143:J143"/>
    <mergeCell ref="B152:J152"/>
    <mergeCell ref="B251:J251"/>
    <mergeCell ref="B260:J260"/>
    <mergeCell ref="B107:J107"/>
    <mergeCell ref="B26:J26"/>
    <mergeCell ref="B35:J35"/>
    <mergeCell ref="B44:J44"/>
    <mergeCell ref="B53:J53"/>
    <mergeCell ref="B62:J62"/>
    <mergeCell ref="B161:J161"/>
    <mergeCell ref="B170:J170"/>
    <mergeCell ref="B179:J179"/>
    <mergeCell ref="W10:W24"/>
    <mergeCell ref="W28:W42"/>
    <mergeCell ref="W46:W60"/>
    <mergeCell ref="W64:W78"/>
    <mergeCell ref="W82:W96"/>
    <mergeCell ref="B71:J71"/>
    <mergeCell ref="B80:J80"/>
    <mergeCell ref="B89:J89"/>
    <mergeCell ref="B98:J98"/>
    <mergeCell ref="A1:J1"/>
    <mergeCell ref="A2:J2"/>
    <mergeCell ref="A3:J3"/>
    <mergeCell ref="A4:J4"/>
    <mergeCell ref="A5:J5"/>
    <mergeCell ref="P28:P42"/>
    <mergeCell ref="P46:P60"/>
    <mergeCell ref="P64:P78"/>
    <mergeCell ref="P82:P96"/>
    <mergeCell ref="B8:J8"/>
    <mergeCell ref="B9:J9"/>
    <mergeCell ref="B17:J17"/>
    <mergeCell ref="P10:P24"/>
    <mergeCell ref="J6:J7"/>
    <mergeCell ref="G6:H6"/>
    <mergeCell ref="I6:I7"/>
    <mergeCell ref="A6:A7"/>
    <mergeCell ref="B6:B7"/>
    <mergeCell ref="C6:D6"/>
    <mergeCell ref="E6:E7"/>
    <mergeCell ref="F6:F7"/>
    <mergeCell ref="L8:M8"/>
    <mergeCell ref="L9:M9"/>
    <mergeCell ref="L5:N6"/>
  </mergeCells>
  <conditionalFormatting sqref="M13">
    <cfRule type="cellIs" dxfId="734" priority="2" operator="equal">
      <formula>0</formula>
    </cfRule>
    <cfRule type="cellIs" dxfId="733" priority="3" operator="lessThan">
      <formula>0</formula>
    </cfRule>
    <cfRule type="cellIs" dxfId="732" priority="4" operator="greaterThan">
      <formula>0</formula>
    </cfRule>
  </conditionalFormatting>
  <conditionalFormatting sqref="L5:N6">
    <cfRule type="expression" dxfId="731" priority="1">
      <formula>$L$5&lt;&gt;""</formula>
    </cfRule>
  </conditionalFormatting>
  <printOptions horizontalCentered="1"/>
  <pageMargins left="0.59055118110236227" right="0.59055118110236227" top="0.74803149606299213" bottom="0.74803149606299213" header="0" footer="0"/>
  <pageSetup orientation="landscape" r:id="rId1"/>
  <headerFooter>
    <oddFooter>&amp;CPágina &amp;P de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8" id="{325B08CC-2B97-4B28-B92E-58C2FBA9A6C9}">
            <xm:f>AND(PAO!D9&lt;&gt;"",A10&lt;&gt;"Objetivo táctico")</xm:f>
            <x14:dxf>
              <fill>
                <patternFill>
                  <bgColor theme="9" tint="0.59996337778862885"/>
                </patternFill>
              </fill>
            </x14:dxf>
          </x14:cfRule>
          <xm:sqref>A10:A1087</xm:sqref>
        </x14:conditionalFormatting>
      </x14:conditionalFormattings>
    </ext>
    <ext xmlns:x14="http://schemas.microsoft.com/office/spreadsheetml/2009/9/main" uri="{CCE6A557-97BC-4b89-ADB6-D9C93CAAB3DF}">
      <x14:dataValidations xmlns:xm="http://schemas.microsoft.com/office/excel/2006/main" xWindow="1575" yWindow="615" count="4">
        <x14:dataValidation type="list" allowBlank="1" showInputMessage="1" showErrorMessage="1" prompt="Análisis Costo/Beneficio - Positivo: si los beneficios esperados son mayores a los costos._x000a_Punto de equilibrio: si los beneficios son iguales a los costos._x000a_Negativo: si los costos son mayores a los beneficios esperados" xr:uid="{00000000-0002-0000-0C00-000000000000}">
          <x14:formula1>
            <xm:f>'Tablas 8-9-10-11'!$N$5:$N$7</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Grado Afectación Factores Riesgo - Evaluación de las causas de los riesgos identificados y analizados, para determinar si la Institución por medio de medidas de administración existentes puede o no afectar las causas" xr:uid="{00000000-0002-0000-0C00-000001000000}">
          <x14:formula1>
            <xm:f>'Tablas 8-9-10-11'!$B$5:$B$7</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Importancia el área afectada - Relevancia del área, sector, unidad, actividad, tarea, proyecto o función que se ve afectada por el riesgo y que le impedirá a la Institución cumplir con la misión" xr:uid="{00000000-0002-0000-0C00-000002000000}">
          <x14:formula1>
            <xm:f>'Tablas 8-9-10-11'!$F$5:$F$7</xm:f>
          </x14:formula1>
          <xm:sqref>F10:F16 F19:F25 F28:F34 F37:F43 F46:F52 F55:F61 F64:F70 F73:F79 F82:F88 F91:F97 F100:F106 F109:F115 F118:F124 F127:F133 F136:F142 F145:F151 F154:F160 F163:F169 F172:F178 F181:F187 F190:F196 F199:F205 F208:F214 F217:F223 F226:F232 F235:F241 F244:F250 F253:F259 F262:F268 F271:F277 F280:F286 F289:F295 F298:F304 F307:F313 F316:F322 F325:F331 F334:F340 F343:F349 F352:F358 F361:F367 F370:F376 F379:F385 F388:F394 F397:F403 F406:F412 F415:F421 F424:F430 F433:F439 F442:F448 F451:F457 F460:F466 F469:F475 F478:F484 F487:F493 F496:F502 F505:F511 F514:F520 F523:F529 F532:F538 F541:F547 F550:F556 F559:F565 F568:F574 F577:F583 F586:F592 F595:F601 F604:F610 F613:F619 F622:F628 F631:F637 F640:F646 F649:F655 F658:F664 F667:F673 F676:F682 F685:F691 F694:F700 F703:F709 F712:F718 F721:F727 F730:F736 F739:F745 F748:F754 F757:F763 F766:F772 F775:F781 F784:F790 F793:F799 F802:F808 F811:F817 F820:F826 F829:F835 F838:F844 F847:F853 F856:F862 F865:F871 F874:F880 F883:F889 F892:F898 F901:F907 F910:F916 F919:F925 F928:F934 F937:F943 F946:F952 F955:F961 F964:F970 F973:F979 F982:F988 F991:F997 F1000:F1006 F1009:F1015 F1018:F1024 F1027:F1033 F1036:F1042 F1045:F1051 F1054:F1060 F1063:F1069 F1072:F1078 F1081:F1087</xm:sqref>
        </x14:dataValidation>
        <x14:dataValidation type="list" allowBlank="1" showInputMessage="1" showErrorMessage="1" prompt="Costo de medida adminsitración - Alto_x000a_Medio_x000a_Bajo _x000a_N/A" xr:uid="{00000000-0002-0000-0C00-000003000000}">
          <x14:formula1>
            <xm:f>'Tablas 8-9-10-11'!$J$5:$J$8</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dimension ref="B1:P1001"/>
  <sheetViews>
    <sheetView topLeftCell="I1" zoomScaleNormal="100" workbookViewId="0">
      <selection activeCell="R13" sqref="R13"/>
    </sheetView>
  </sheetViews>
  <sheetFormatPr baseColWidth="10" defaultColWidth="14.453125" defaultRowHeight="15" customHeight="1" x14ac:dyDescent="0.35"/>
  <cols>
    <col min="1" max="1" width="6.54296875" customWidth="1"/>
    <col min="2" max="2" width="25.90625" customWidth="1"/>
    <col min="3" max="3" width="60.36328125" customWidth="1"/>
    <col min="4" max="4" width="8.6328125" customWidth="1"/>
    <col min="5" max="5" width="4.90625" customWidth="1"/>
    <col min="6" max="6" width="18" customWidth="1"/>
    <col min="7" max="7" width="60.36328125" customWidth="1"/>
    <col min="8" max="8" width="8.6328125" customWidth="1"/>
    <col min="9" max="9" width="4.54296875" customWidth="1"/>
    <col min="10" max="10" width="18" customWidth="1"/>
    <col min="11" max="11" width="60.36328125" customWidth="1"/>
    <col min="12" max="12" width="11.453125" customWidth="1"/>
    <col min="13" max="13" width="5.453125" customWidth="1"/>
    <col min="14" max="14" width="19.36328125" customWidth="1"/>
    <col min="15" max="15" width="60.36328125" customWidth="1"/>
    <col min="16" max="16" width="11.453125" customWidth="1"/>
  </cols>
  <sheetData>
    <row r="1" spans="2:16" ht="16" thickBot="1" x14ac:dyDescent="0.4">
      <c r="B1" s="527" t="s">
        <v>1010</v>
      </c>
      <c r="C1" s="486"/>
      <c r="D1" s="487"/>
      <c r="F1" s="528" t="s">
        <v>1011</v>
      </c>
      <c r="G1" s="402"/>
      <c r="H1" s="529"/>
      <c r="J1" s="528" t="s">
        <v>1012</v>
      </c>
      <c r="K1" s="402"/>
      <c r="L1" s="529"/>
      <c r="N1" s="528" t="s">
        <v>1013</v>
      </c>
      <c r="O1" s="402"/>
      <c r="P1" s="529"/>
    </row>
    <row r="2" spans="2:16" thickBot="1" x14ac:dyDescent="0.4"/>
    <row r="3" spans="2:16" ht="28.5" customHeight="1" thickBot="1" x14ac:dyDescent="0.4">
      <c r="B3" s="530" t="s">
        <v>1014</v>
      </c>
      <c r="C3" s="531"/>
      <c r="D3" s="532"/>
      <c r="F3" s="528" t="s">
        <v>1015</v>
      </c>
      <c r="G3" s="402"/>
      <c r="H3" s="529"/>
      <c r="J3" s="506" t="s">
        <v>1016</v>
      </c>
      <c r="K3" s="402"/>
      <c r="L3" s="529"/>
      <c r="N3" s="528" t="s">
        <v>1017</v>
      </c>
      <c r="O3" s="402"/>
      <c r="P3" s="529"/>
    </row>
    <row r="4" spans="2:16" ht="15.75" customHeight="1" thickBot="1" x14ac:dyDescent="0.4">
      <c r="B4" s="268" t="s">
        <v>1018</v>
      </c>
      <c r="C4" s="4" t="s">
        <v>1019</v>
      </c>
      <c r="D4" s="269" t="s">
        <v>1020</v>
      </c>
      <c r="F4" s="4" t="s">
        <v>1021</v>
      </c>
      <c r="G4" s="4" t="s">
        <v>1019</v>
      </c>
      <c r="H4" s="4" t="s">
        <v>1020</v>
      </c>
      <c r="J4" s="68" t="s">
        <v>1022</v>
      </c>
      <c r="K4" s="69" t="s">
        <v>1019</v>
      </c>
      <c r="L4" s="5" t="s">
        <v>1020</v>
      </c>
      <c r="N4" s="5" t="s">
        <v>1023</v>
      </c>
      <c r="O4" s="53" t="s">
        <v>1019</v>
      </c>
      <c r="P4" s="5" t="s">
        <v>1020</v>
      </c>
    </row>
    <row r="5" spans="2:16" ht="47" thickBot="1" x14ac:dyDescent="0.4">
      <c r="B5" s="270" t="s">
        <v>951</v>
      </c>
      <c r="C5" s="67" t="s">
        <v>1024</v>
      </c>
      <c r="D5" s="271">
        <v>1</v>
      </c>
      <c r="F5" s="5" t="s">
        <v>951</v>
      </c>
      <c r="G5" s="70" t="s">
        <v>1025</v>
      </c>
      <c r="H5" s="5">
        <v>3</v>
      </c>
      <c r="J5" s="5" t="s">
        <v>1026</v>
      </c>
      <c r="K5" s="70" t="s">
        <v>1027</v>
      </c>
      <c r="L5" s="5">
        <v>3</v>
      </c>
      <c r="N5" s="7" t="s">
        <v>1028</v>
      </c>
      <c r="O5" s="54" t="s">
        <v>1029</v>
      </c>
      <c r="P5" s="5">
        <v>3</v>
      </c>
    </row>
    <row r="6" spans="2:16" ht="78" thickBot="1" x14ac:dyDescent="0.4">
      <c r="B6" s="270" t="s">
        <v>950</v>
      </c>
      <c r="C6" s="67" t="s">
        <v>1030</v>
      </c>
      <c r="D6" s="271">
        <v>2</v>
      </c>
      <c r="F6" s="5" t="s">
        <v>950</v>
      </c>
      <c r="G6" s="70" t="s">
        <v>1031</v>
      </c>
      <c r="H6" s="5">
        <v>2</v>
      </c>
      <c r="J6" s="5" t="s">
        <v>1032</v>
      </c>
      <c r="K6" s="70" t="s">
        <v>1033</v>
      </c>
      <c r="L6" s="5">
        <v>2</v>
      </c>
      <c r="N6" s="52" t="s">
        <v>1034</v>
      </c>
      <c r="O6" s="55" t="s">
        <v>1035</v>
      </c>
      <c r="P6" s="53">
        <v>2</v>
      </c>
    </row>
    <row r="7" spans="2:16" ht="47" thickBot="1" x14ac:dyDescent="0.4">
      <c r="B7" s="272" t="s">
        <v>954</v>
      </c>
      <c r="C7" s="273" t="s">
        <v>1036</v>
      </c>
      <c r="D7" s="274">
        <v>3</v>
      </c>
      <c r="F7" s="5" t="s">
        <v>954</v>
      </c>
      <c r="G7" s="70" t="s">
        <v>1037</v>
      </c>
      <c r="H7" s="5">
        <v>1</v>
      </c>
      <c r="J7" s="5" t="s">
        <v>1038</v>
      </c>
      <c r="K7" s="54" t="s">
        <v>1039</v>
      </c>
      <c r="L7" s="7">
        <v>1</v>
      </c>
      <c r="N7" s="5" t="s">
        <v>1040</v>
      </c>
      <c r="O7" s="70" t="s">
        <v>1041</v>
      </c>
      <c r="P7" s="5">
        <v>1</v>
      </c>
    </row>
    <row r="8" spans="2:16" ht="16" thickBot="1" x14ac:dyDescent="0.4">
      <c r="J8" s="24" t="s">
        <v>1042</v>
      </c>
      <c r="K8" s="276"/>
      <c r="L8" s="275"/>
    </row>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8">
    <mergeCell ref="B1:D1"/>
    <mergeCell ref="F1:H1"/>
    <mergeCell ref="J1:L1"/>
    <mergeCell ref="N1:P1"/>
    <mergeCell ref="B3:D3"/>
    <mergeCell ref="F3:H3"/>
    <mergeCell ref="J3:L3"/>
    <mergeCell ref="N3:P3"/>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pageSetUpPr fitToPage="1"/>
  </sheetPr>
  <dimension ref="A1:Z2035"/>
  <sheetViews>
    <sheetView showGridLines="0" zoomScaleNormal="100" workbookViewId="0">
      <pane ySplit="7" topLeftCell="A227" activePane="bottomLeft" state="frozen"/>
      <selection pane="bottomLeft" activeCell="C226" sqref="C226"/>
    </sheetView>
  </sheetViews>
  <sheetFormatPr baseColWidth="10" defaultColWidth="14.453125" defaultRowHeight="15" customHeight="1" x14ac:dyDescent="0.35"/>
  <cols>
    <col min="1" max="1" width="26.08984375" customWidth="1"/>
    <col min="2" max="2" width="19.54296875" customWidth="1"/>
    <col min="3" max="3" width="30" customWidth="1"/>
    <col min="4" max="4" width="14.453125" customWidth="1"/>
    <col min="5" max="5" width="11.6328125" customWidth="1"/>
    <col min="6" max="6" width="17.08984375" customWidth="1"/>
    <col min="7" max="7" width="14.08984375" customWidth="1"/>
    <col min="8" max="8" width="16.6328125" customWidth="1"/>
    <col min="9" max="9" width="16" customWidth="1"/>
    <col min="10" max="10" width="15.54296875" customWidth="1"/>
    <col min="11" max="12" width="11.36328125" customWidth="1"/>
    <col min="13" max="13" width="12" customWidth="1"/>
    <col min="14" max="14" width="10.453125" customWidth="1"/>
    <col min="15" max="15" width="16.08984375" customWidth="1"/>
    <col min="16" max="16" width="15.54296875" customWidth="1"/>
    <col min="17" max="17" width="18.54296875" customWidth="1"/>
    <col min="18" max="18" width="11.453125" customWidth="1"/>
    <col min="19" max="21" width="15.54296875" customWidth="1"/>
    <col min="22" max="26" width="11.453125" customWidth="1"/>
  </cols>
  <sheetData>
    <row r="1" spans="1:26" ht="14.5" x14ac:dyDescent="0.35">
      <c r="A1" s="509" t="s">
        <v>707</v>
      </c>
      <c r="B1" s="486"/>
      <c r="C1" s="486"/>
      <c r="D1" s="486"/>
      <c r="E1" s="486"/>
      <c r="F1" s="486"/>
      <c r="G1" s="486"/>
      <c r="H1" s="486"/>
      <c r="I1" s="486"/>
      <c r="J1" s="486"/>
      <c r="K1" s="486"/>
      <c r="L1" s="486"/>
      <c r="M1" s="486"/>
      <c r="N1" s="486"/>
      <c r="O1" s="486"/>
      <c r="P1" s="486"/>
      <c r="Q1" s="487"/>
    </row>
    <row r="2" spans="1:26" ht="14.5" x14ac:dyDescent="0.35">
      <c r="A2" s="473" t="s">
        <v>924</v>
      </c>
      <c r="B2" s="489"/>
      <c r="C2" s="489"/>
      <c r="D2" s="489"/>
      <c r="E2" s="489"/>
      <c r="F2" s="489"/>
      <c r="G2" s="489"/>
      <c r="H2" s="489"/>
      <c r="I2" s="489"/>
      <c r="J2" s="489"/>
      <c r="K2" s="489"/>
      <c r="L2" s="489"/>
      <c r="M2" s="489"/>
      <c r="N2" s="489"/>
      <c r="O2" s="489"/>
      <c r="P2" s="489"/>
      <c r="Q2" s="490"/>
    </row>
    <row r="3" spans="1:26" ht="14.5" x14ac:dyDescent="0.35">
      <c r="A3" s="473" t="str">
        <f>'Matriz Nº3 Evaluación'!A3:J3</f>
        <v>Unidad de Planificación</v>
      </c>
      <c r="B3" s="489"/>
      <c r="C3" s="489"/>
      <c r="D3" s="489"/>
      <c r="E3" s="489"/>
      <c r="F3" s="489"/>
      <c r="G3" s="489"/>
      <c r="H3" s="489"/>
      <c r="I3" s="489"/>
      <c r="J3" s="489"/>
      <c r="K3" s="489"/>
      <c r="L3" s="489"/>
      <c r="M3" s="489"/>
      <c r="N3" s="489"/>
      <c r="O3" s="489"/>
      <c r="P3" s="489"/>
      <c r="Q3" s="490"/>
    </row>
    <row r="4" spans="1:26" ht="15.75" customHeight="1" x14ac:dyDescent="0.35">
      <c r="A4" s="473" t="s">
        <v>1043</v>
      </c>
      <c r="B4" s="489"/>
      <c r="C4" s="489"/>
      <c r="D4" s="489"/>
      <c r="E4" s="489"/>
      <c r="F4" s="489"/>
      <c r="G4" s="489"/>
      <c r="H4" s="489"/>
      <c r="I4" s="489"/>
      <c r="J4" s="489"/>
      <c r="K4" s="489"/>
      <c r="L4" s="489"/>
      <c r="M4" s="489"/>
      <c r="N4" s="489"/>
      <c r="O4" s="489"/>
      <c r="P4" s="489"/>
      <c r="Q4" s="490"/>
    </row>
    <row r="5" spans="1:26" ht="15.75" customHeight="1" x14ac:dyDescent="0.35">
      <c r="A5" s="533" t="s">
        <v>1044</v>
      </c>
      <c r="B5" s="492"/>
      <c r="C5" s="492"/>
      <c r="D5" s="492"/>
      <c r="E5" s="492"/>
      <c r="F5" s="492"/>
      <c r="G5" s="492"/>
      <c r="H5" s="492"/>
      <c r="I5" s="492"/>
      <c r="J5" s="492"/>
      <c r="K5" s="492"/>
      <c r="L5" s="492"/>
      <c r="M5" s="492"/>
      <c r="N5" s="492"/>
      <c r="O5" s="492"/>
      <c r="P5" s="492"/>
      <c r="Q5" s="493"/>
    </row>
    <row r="6" spans="1:26" ht="42" customHeight="1" x14ac:dyDescent="0.35">
      <c r="A6" s="534" t="s">
        <v>942</v>
      </c>
      <c r="B6" s="534" t="s">
        <v>1045</v>
      </c>
      <c r="C6" s="538" t="s">
        <v>1046</v>
      </c>
      <c r="D6" s="402"/>
      <c r="E6" s="402"/>
      <c r="F6" s="529"/>
      <c r="G6" s="534" t="s">
        <v>1047</v>
      </c>
      <c r="H6" s="534" t="s">
        <v>1048</v>
      </c>
      <c r="I6" s="534" t="s">
        <v>1049</v>
      </c>
      <c r="J6" s="534" t="s">
        <v>1050</v>
      </c>
      <c r="K6" s="538" t="s">
        <v>1051</v>
      </c>
      <c r="L6" s="402"/>
      <c r="M6" s="529"/>
      <c r="N6" s="538" t="s">
        <v>1052</v>
      </c>
      <c r="O6" s="402"/>
      <c r="P6" s="534" t="s">
        <v>1053</v>
      </c>
      <c r="Q6" s="534" t="s">
        <v>1054</v>
      </c>
      <c r="R6" s="3"/>
      <c r="S6" s="495" t="str">
        <f>IF(T16= 0,"","Los datos que se deben registrar estan incompletos, por favor verifique y ajuste.")</f>
        <v/>
      </c>
      <c r="T6" s="495"/>
      <c r="U6" s="495"/>
      <c r="V6" s="3"/>
      <c r="W6" s="3"/>
      <c r="X6" s="3"/>
      <c r="Y6" s="3"/>
      <c r="Z6" s="3"/>
    </row>
    <row r="7" spans="1:26" ht="61.5" customHeight="1" thickBot="1" x14ac:dyDescent="0.4">
      <c r="A7" s="524"/>
      <c r="B7" s="524"/>
      <c r="C7" s="141" t="s">
        <v>1055</v>
      </c>
      <c r="D7" s="141" t="s">
        <v>944</v>
      </c>
      <c r="E7" s="141" t="s">
        <v>945</v>
      </c>
      <c r="F7" s="141" t="s">
        <v>1056</v>
      </c>
      <c r="G7" s="524"/>
      <c r="H7" s="524"/>
      <c r="I7" s="524"/>
      <c r="J7" s="524"/>
      <c r="K7" s="141" t="s">
        <v>1057</v>
      </c>
      <c r="L7" s="141" t="s">
        <v>1058</v>
      </c>
      <c r="M7" s="141" t="s">
        <v>1059</v>
      </c>
      <c r="N7" s="141" t="s">
        <v>1060</v>
      </c>
      <c r="O7" s="141" t="s">
        <v>1061</v>
      </c>
      <c r="P7" s="524"/>
      <c r="Q7" s="524"/>
      <c r="R7" s="3"/>
      <c r="S7" s="495"/>
      <c r="T7" s="495"/>
      <c r="U7" s="495"/>
      <c r="V7" s="3"/>
      <c r="W7" s="3"/>
      <c r="X7" s="3"/>
      <c r="Y7" s="3"/>
      <c r="Z7" s="3"/>
    </row>
    <row r="8" spans="1:26" ht="39.9" customHeight="1" thickBot="1" x14ac:dyDescent="0.4">
      <c r="A8" s="181" t="str">
        <f>'Matriz Nº1 Identificación'!A8</f>
        <v xml:space="preserve">Objetivo Estratégico: </v>
      </c>
      <c r="B8" s="477" t="str">
        <f>'Matriz Nº1 Identificación'!B8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 s="478"/>
      <c r="D8" s="478"/>
      <c r="E8" s="478"/>
      <c r="F8" s="478"/>
      <c r="G8" s="478"/>
      <c r="H8" s="478"/>
      <c r="I8" s="478"/>
      <c r="J8" s="478"/>
      <c r="K8" s="478"/>
      <c r="L8" s="478"/>
      <c r="M8" s="478"/>
      <c r="N8" s="478"/>
      <c r="O8" s="478"/>
      <c r="P8" s="478"/>
      <c r="Q8" s="479"/>
    </row>
    <row r="9" spans="1:26" ht="39.9" customHeight="1" x14ac:dyDescent="0.35">
      <c r="A9" s="183" t="str">
        <f>'Matriz Nº1 Identificación'!A9</f>
        <v>Objetivo táctico</v>
      </c>
      <c r="B9" s="535" t="str">
        <f>'Matriz Nº1 Identificación'!B9</f>
        <v>1. Contar con los recursos que nos permita efectuar el cambio o reparación del montacargas en forma expedita cuando este sufra algun tipo de problema que le impida un normal funcionamiento.</v>
      </c>
      <c r="C9" s="536"/>
      <c r="D9" s="536"/>
      <c r="E9" s="536"/>
      <c r="F9" s="536"/>
      <c r="G9" s="536"/>
      <c r="H9" s="536"/>
      <c r="I9" s="536"/>
      <c r="J9" s="536"/>
      <c r="K9" s="536"/>
      <c r="L9" s="536"/>
      <c r="M9" s="536"/>
      <c r="N9" s="536"/>
      <c r="O9" s="536"/>
      <c r="P9" s="536"/>
      <c r="Q9" s="537"/>
      <c r="S9" s="142"/>
      <c r="T9" s="142"/>
      <c r="U9" s="142"/>
    </row>
    <row r="10" spans="1:26" ht="67.5" customHeight="1" x14ac:dyDescent="0.35">
      <c r="A10" s="143" t="str">
        <f>'Matriz Nº1 Identificación'!A10</f>
        <v>1. 1</v>
      </c>
      <c r="B10" s="143" t="str">
        <f>IF('Matriz Nº3 Evaluación'!J10="ADMINISTRAR",'Matriz Nº3 Evaluación'!B10,"")</f>
        <v/>
      </c>
      <c r="C10" s="136"/>
      <c r="D10" s="127"/>
      <c r="E10" s="127"/>
      <c r="F10" s="120" t="str">
        <f>IFERROR(IF((VLOOKUP(D10,'Tabla 2-3-4-5'!$C$11:$D$13,2,FALSE)*(VLOOKUP(E10,'Tabla 2-3-4-5'!$C$11:$D$13,2,FALSE)))&lt;3,"BAJO",IF((VLOOKUP(D10,'Tabla 2-3-4-5'!$C$11:$D$13,2,FALSE)*(VLOOKUP(E10,'Tabla 2-3-4-5'!$C$11:$D$13,2,FALSE)))&gt;5,"ALTO","MEDIO")),"")</f>
        <v/>
      </c>
      <c r="G10" s="136"/>
      <c r="H10" s="136"/>
      <c r="I10" s="136"/>
      <c r="J10" s="136"/>
      <c r="K10" s="136"/>
      <c r="L10" s="136"/>
      <c r="M10" s="136"/>
      <c r="N10" s="136"/>
      <c r="O10" s="137"/>
      <c r="P10" s="138"/>
      <c r="Q10" s="139"/>
      <c r="S10" s="144" t="s">
        <v>1063</v>
      </c>
      <c r="T10" s="145">
        <f>+COUNTIF($O$10:$O$1087,$S10)</f>
        <v>0</v>
      </c>
      <c r="U10" s="142"/>
    </row>
    <row r="11" spans="1:26" ht="53.25" customHeight="1" x14ac:dyDescent="0.35">
      <c r="A11" s="143" t="str">
        <f>'Matriz Nº1 Identificación'!A11</f>
        <v>1. 2</v>
      </c>
      <c r="B11" s="143" t="str">
        <f>IF('Matriz Nº3 Evaluación'!J11="ADMINISTRAR",'Matriz Nº3 Evaluación'!B11,"")</f>
        <v/>
      </c>
      <c r="C11" s="136"/>
      <c r="D11" s="127"/>
      <c r="E11" s="127"/>
      <c r="F11" s="120" t="str">
        <f>IFERROR(+IF((VLOOKUP(D11,'Tabla 2-3-4-5'!$C$11:$D$13,2,FALSE)*(VLOOKUP(E11,'Tabla 2-3-4-5'!$C$11:$D$13,2,FALSE)))&lt;3,"BAJO",IF((VLOOKUP(D11,'Tabla 2-3-4-5'!$C$11:$D$13,2,FALSE)*(VLOOKUP(E11,'Tabla 2-3-4-5'!$C$11:$D$13,2,FALSE)))&gt;5,"ALTO","MEDIO")),"")</f>
        <v/>
      </c>
      <c r="G11" s="136"/>
      <c r="H11" s="136"/>
      <c r="I11" s="136"/>
      <c r="J11" s="136"/>
      <c r="K11" s="136"/>
      <c r="L11" s="136"/>
      <c r="M11" s="136"/>
      <c r="N11" s="136"/>
      <c r="O11" s="137"/>
      <c r="P11" s="138"/>
      <c r="Q11" s="139"/>
      <c r="S11" s="144" t="s">
        <v>1064</v>
      </c>
      <c r="T11" s="145">
        <f t="shared" ref="T11:T14" si="0">+COUNTIF($O$10:$O$1087,$S11)</f>
        <v>0</v>
      </c>
      <c r="U11" s="142"/>
    </row>
    <row r="12" spans="1:26" ht="29.25" customHeight="1" x14ac:dyDescent="0.35">
      <c r="A12" s="143" t="str">
        <f>'Matriz Nº1 Identificación'!A12</f>
        <v>1. 3</v>
      </c>
      <c r="B12" s="143" t="str">
        <f>IF('Matriz Nº3 Evaluación'!J12="ADMINISTRAR",'Matriz Nº3 Evaluación'!B12,"")</f>
        <v/>
      </c>
      <c r="C12" s="136"/>
      <c r="D12" s="127"/>
      <c r="E12" s="127"/>
      <c r="F12" s="120" t="str">
        <f>IFERROR(+IF((VLOOKUP(D12,'Tabla 2-3-4-5'!$C$11:$D$13,2,FALSE)*(VLOOKUP(E12,'Tabla 2-3-4-5'!$C$11:$D$13,2,FALSE)))&lt;3,"BAJO",IF((VLOOKUP(D12,'Tabla 2-3-4-5'!$C$11:$D$13,2,FALSE)*(VLOOKUP(E12,'Tabla 2-3-4-5'!$C$11:$D$13,2,FALSE)))&gt;5,"ALTO","MEDIO")),"")</f>
        <v/>
      </c>
      <c r="G12" s="136"/>
      <c r="H12" s="136"/>
      <c r="I12" s="136"/>
      <c r="J12" s="136"/>
      <c r="K12" s="136"/>
      <c r="L12" s="136"/>
      <c r="M12" s="136"/>
      <c r="N12" s="136"/>
      <c r="O12" s="137"/>
      <c r="P12" s="138"/>
      <c r="Q12" s="139"/>
      <c r="S12" s="144" t="s">
        <v>1065</v>
      </c>
      <c r="T12" s="145">
        <f t="shared" si="0"/>
        <v>1</v>
      </c>
      <c r="U12" s="142"/>
    </row>
    <row r="13" spans="1:26" ht="35.25" customHeight="1" x14ac:dyDescent="0.35">
      <c r="A13" s="143" t="str">
        <f>'Matriz Nº1 Identificación'!A13</f>
        <v>1. 4</v>
      </c>
      <c r="B13" s="143" t="str">
        <f>IF('Matriz Nº3 Evaluación'!J13="ADMINISTRAR",'Matriz Nº3 Evaluación'!B13,"")</f>
        <v/>
      </c>
      <c r="C13" s="136"/>
      <c r="D13" s="127"/>
      <c r="E13" s="127"/>
      <c r="F13" s="120" t="str">
        <f>IFERROR(+IF((VLOOKUP(D13,'Tabla 2-3-4-5'!$C$11:$D$13,2,FALSE)*(VLOOKUP(E13,'Tabla 2-3-4-5'!$C$11:$D$13,2,FALSE)))&lt;3,"BAJO",IF((VLOOKUP(D13,'Tabla 2-3-4-5'!$C$11:$D$13,2,FALSE)*(VLOOKUP(E13,'Tabla 2-3-4-5'!$C$11:$D$13,2,FALSE)))&gt;5,"ALTO","MEDIO")),"")</f>
        <v/>
      </c>
      <c r="G13" s="136"/>
      <c r="H13" s="136"/>
      <c r="I13" s="136"/>
      <c r="J13" s="136"/>
      <c r="K13" s="136"/>
      <c r="L13" s="136"/>
      <c r="M13" s="136"/>
      <c r="N13" s="136"/>
      <c r="O13" s="137"/>
      <c r="P13" s="138"/>
      <c r="Q13" s="139"/>
      <c r="S13" s="144" t="s">
        <v>1066</v>
      </c>
      <c r="T13" s="145">
        <f t="shared" si="0"/>
        <v>0</v>
      </c>
      <c r="U13" s="142"/>
    </row>
    <row r="14" spans="1:26" ht="35.25" customHeight="1" x14ac:dyDescent="0.35">
      <c r="A14" s="143" t="str">
        <f>'Matriz Nº1 Identificación'!A14</f>
        <v>1. 5</v>
      </c>
      <c r="B14" s="143" t="str">
        <f>IF('Matriz Nº3 Evaluación'!J14="ADMINISTRAR",'Matriz Nº3 Evaluación'!B14,"")</f>
        <v/>
      </c>
      <c r="C14" s="136"/>
      <c r="D14" s="127"/>
      <c r="E14" s="127"/>
      <c r="F14" s="120" t="str">
        <f>IFERROR(+IF((VLOOKUP(D14,'Tabla 2-3-4-5'!$C$11:$D$13,2,FALSE)*(VLOOKUP(E14,'Tabla 2-3-4-5'!$C$11:$D$13,2,FALSE)))&lt;3,"BAJO",IF((VLOOKUP(D14,'Tabla 2-3-4-5'!$C$11:$D$13,2,FALSE)*(VLOOKUP(E14,'Tabla 2-3-4-5'!$C$11:$D$13,2,FALSE)))&gt;5,"ALTO","MEDIO")),"")</f>
        <v/>
      </c>
      <c r="G14" s="136"/>
      <c r="H14" s="136"/>
      <c r="I14" s="136"/>
      <c r="J14" s="136"/>
      <c r="K14" s="136"/>
      <c r="L14" s="136"/>
      <c r="M14" s="136"/>
      <c r="N14" s="136"/>
      <c r="O14" s="137"/>
      <c r="P14" s="138"/>
      <c r="Q14" s="139"/>
      <c r="S14" s="144" t="s">
        <v>1067</v>
      </c>
      <c r="T14" s="145">
        <f t="shared" si="0"/>
        <v>1</v>
      </c>
      <c r="U14" s="142"/>
    </row>
    <row r="15" spans="1:26" ht="35.25" customHeight="1" x14ac:dyDescent="0.35">
      <c r="A15" s="143" t="str">
        <f>'Matriz Nº1 Identificación'!A15</f>
        <v>1. 6</v>
      </c>
      <c r="B15" s="143" t="str">
        <f>IF('Matriz Nº3 Evaluación'!J15="ADMINISTRAR",'Matriz Nº3 Evaluación'!B15,"")</f>
        <v/>
      </c>
      <c r="C15" s="136"/>
      <c r="D15" s="127"/>
      <c r="E15" s="127"/>
      <c r="F15" s="120" t="str">
        <f>IFERROR(+IF((VLOOKUP(D15,'Tabla 2-3-4-5'!$C$11:$D$13,2,FALSE)*(VLOOKUP(E15,'Tabla 2-3-4-5'!$C$11:$D$13,2,FALSE)))&lt;3,"BAJO",IF((VLOOKUP(D15,'Tabla 2-3-4-5'!$C$11:$D$13,2,FALSE)*(VLOOKUP(E15,'Tabla 2-3-4-5'!$C$11:$D$13,2,FALSE)))&gt;5,"ALTO","MEDIO")),"")</f>
        <v/>
      </c>
      <c r="G15" s="136"/>
      <c r="H15" s="136"/>
      <c r="I15" s="136"/>
      <c r="J15" s="136"/>
      <c r="K15" s="136"/>
      <c r="L15" s="136"/>
      <c r="M15" s="136"/>
      <c r="N15" s="136"/>
      <c r="O15" s="137"/>
      <c r="P15" s="138"/>
      <c r="Q15" s="139"/>
      <c r="S15" s="144" t="s">
        <v>1068</v>
      </c>
      <c r="T15" s="145">
        <f>SUM(T10:T14)</f>
        <v>2</v>
      </c>
      <c r="U15" s="142"/>
    </row>
    <row r="16" spans="1:26" ht="35.25" customHeight="1" thickBot="1" x14ac:dyDescent="0.4">
      <c r="A16" s="143" t="str">
        <f>'Matriz Nº1 Identificación'!A16</f>
        <v>1. 7</v>
      </c>
      <c r="B16" s="143" t="str">
        <f>IF('Matriz Nº3 Evaluación'!J16="ADMINISTRAR",'Matriz Nº3 Evaluación'!B16,"")</f>
        <v/>
      </c>
      <c r="C16" s="136"/>
      <c r="D16" s="127"/>
      <c r="E16" s="127"/>
      <c r="F16" s="120" t="str">
        <f>IFERROR(+IF((VLOOKUP(D16,'Tabla 2-3-4-5'!$C$11:$D$13,2,FALSE)*(VLOOKUP(E16,'Tabla 2-3-4-5'!$C$11:$D$13,2,FALSE)))&lt;3,"BAJO",IF((VLOOKUP(D16,'Tabla 2-3-4-5'!$C$11:$D$13,2,FALSE)*(VLOOKUP(E16,'Tabla 2-3-4-5'!$C$11:$D$13,2,FALSE)))&gt;5,"ALTO","MEDIO")),"")</f>
        <v/>
      </c>
      <c r="G16" s="136"/>
      <c r="H16" s="136"/>
      <c r="I16" s="136"/>
      <c r="J16" s="136"/>
      <c r="K16" s="136"/>
      <c r="L16" s="136"/>
      <c r="M16" s="136"/>
      <c r="N16" s="136"/>
      <c r="O16" s="137"/>
      <c r="P16" s="138"/>
      <c r="Q16" s="139"/>
      <c r="S16" s="144" t="s">
        <v>1069</v>
      </c>
      <c r="T16" s="230">
        <f>T15-'Matriz Nº3 Evaluación'!M10</f>
        <v>0</v>
      </c>
      <c r="U16" s="142"/>
    </row>
    <row r="17" spans="1:20" ht="39.9" customHeight="1" thickBot="1" x14ac:dyDescent="0.4">
      <c r="A17" s="181" t="str">
        <f>'Matriz Nº1 Identificación'!A17</f>
        <v xml:space="preserve">Objetivo Estratégico: </v>
      </c>
      <c r="B17" s="477" t="str">
        <f>'Matriz Nº1 Identificación'!B17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 s="478"/>
      <c r="D17" s="478"/>
      <c r="E17" s="478"/>
      <c r="F17" s="478"/>
      <c r="G17" s="478"/>
      <c r="H17" s="478"/>
      <c r="I17" s="478"/>
      <c r="J17" s="478"/>
      <c r="K17" s="478"/>
      <c r="L17" s="478"/>
      <c r="M17" s="478"/>
      <c r="N17" s="478"/>
      <c r="O17" s="478"/>
      <c r="P17" s="478"/>
      <c r="Q17" s="479"/>
      <c r="S17" s="142"/>
      <c r="T17" s="142"/>
    </row>
    <row r="18" spans="1:20" ht="39.9" customHeight="1" x14ac:dyDescent="0.35">
      <c r="A18" s="183" t="str">
        <f>'Matriz Nº1 Identificación'!A18</f>
        <v>Objetivo táctico</v>
      </c>
      <c r="B18" s="535" t="str">
        <f>'Matriz Nº1 Identificación'!B18</f>
        <v>2. Cumplimiento del derecho de circulación.</v>
      </c>
      <c r="C18" s="536"/>
      <c r="D18" s="536"/>
      <c r="E18" s="536"/>
      <c r="F18" s="536"/>
      <c r="G18" s="536"/>
      <c r="H18" s="536"/>
      <c r="I18" s="536"/>
      <c r="J18" s="536"/>
      <c r="K18" s="536"/>
      <c r="L18" s="536"/>
      <c r="M18" s="536"/>
      <c r="N18" s="536"/>
      <c r="O18" s="536"/>
      <c r="P18" s="536"/>
      <c r="Q18" s="537"/>
    </row>
    <row r="19" spans="1:20" ht="67.5" customHeight="1" x14ac:dyDescent="0.35">
      <c r="A19" s="143" t="str">
        <f>'Matriz Nº1 Identificación'!A19</f>
        <v>2. 1</v>
      </c>
      <c r="B19" s="143" t="str">
        <f>IF('Matriz Nº3 Evaluación'!J19="ADMINISTRAR",'Matriz Nº3 Evaluación'!B19,"")</f>
        <v/>
      </c>
      <c r="C19" s="136"/>
      <c r="D19" s="127"/>
      <c r="E19" s="127"/>
      <c r="F19" s="120" t="str">
        <f>IFERROR(IF((VLOOKUP(D19,'Tabla 2-3-4-5'!$C$11:$D$13,2,FALSE)*(VLOOKUP(E19,'Tabla 2-3-4-5'!$C$11:$D$13,2,FALSE)))&lt;3,"BAJO",IF((VLOOKUP(D19,'Tabla 2-3-4-5'!$C$11:$D$13,2,FALSE)*(VLOOKUP(E19,'Tabla 2-3-4-5'!$C$11:$D$13,2,FALSE)))&gt;5,"ALTO","MEDIO")),"")</f>
        <v/>
      </c>
      <c r="G19" s="136"/>
      <c r="H19" s="136"/>
      <c r="I19" s="136"/>
      <c r="J19" s="136"/>
      <c r="K19" s="136"/>
      <c r="L19" s="136"/>
      <c r="M19" s="136"/>
      <c r="N19" s="136"/>
      <c r="O19" s="137"/>
      <c r="P19" s="138"/>
      <c r="Q19" s="139"/>
    </row>
    <row r="20" spans="1:20" ht="31.5" customHeight="1" x14ac:dyDescent="0.35">
      <c r="A20" s="143" t="str">
        <f>'Matriz Nº1 Identificación'!A20</f>
        <v>2. 2</v>
      </c>
      <c r="B20" s="143" t="str">
        <f>IF('Matriz Nº3 Evaluación'!J20="ADMINISTRAR",'Matriz Nº3 Evaluación'!B20,"")</f>
        <v/>
      </c>
      <c r="C20" s="136"/>
      <c r="D20" s="127"/>
      <c r="E20" s="127"/>
      <c r="F20" s="120" t="str">
        <f>IFERROR(+IF((VLOOKUP(D20,'Tabla 2-3-4-5'!$C$11:$D$13,2,FALSE)*(VLOOKUP(E20,'Tabla 2-3-4-5'!$C$11:$D$13,2,FALSE)))&lt;3,"BAJO",IF((VLOOKUP(D20,'Tabla 2-3-4-5'!$C$11:$D$13,2,FALSE)*(VLOOKUP(E20,'Tabla 2-3-4-5'!$C$11:$D$13,2,FALSE)))&gt;5,"ALTO","MEDIO")),"")</f>
        <v/>
      </c>
      <c r="G20" s="136"/>
      <c r="H20" s="136"/>
      <c r="I20" s="136"/>
      <c r="J20" s="136"/>
      <c r="K20" s="136"/>
      <c r="L20" s="136"/>
      <c r="M20" s="136"/>
      <c r="N20" s="136"/>
      <c r="O20" s="137"/>
      <c r="P20" s="138"/>
      <c r="Q20" s="139"/>
    </row>
    <row r="21" spans="1:20" ht="29.25" customHeight="1" x14ac:dyDescent="0.35">
      <c r="A21" s="143" t="str">
        <f>'Matriz Nº1 Identificación'!A21</f>
        <v>2. 3</v>
      </c>
      <c r="B21" s="143" t="str">
        <f>IF('Matriz Nº3 Evaluación'!J21="ADMINISTRAR",'Matriz Nº3 Evaluación'!B21,"")</f>
        <v/>
      </c>
      <c r="C21" s="136"/>
      <c r="D21" s="127"/>
      <c r="E21" s="127"/>
      <c r="F21" s="120" t="str">
        <f>IFERROR(+IF((VLOOKUP(D21,'Tabla 2-3-4-5'!$C$11:$D$13,2,FALSE)*(VLOOKUP(E21,'Tabla 2-3-4-5'!$C$11:$D$13,2,FALSE)))&lt;3,"BAJO",IF((VLOOKUP(D21,'Tabla 2-3-4-5'!$C$11:$D$13,2,FALSE)*(VLOOKUP(E21,'Tabla 2-3-4-5'!$C$11:$D$13,2,FALSE)))&gt;5,"ALTO","MEDIO")),"")</f>
        <v/>
      </c>
      <c r="G21" s="136"/>
      <c r="H21" s="136"/>
      <c r="I21" s="136"/>
      <c r="J21" s="136"/>
      <c r="K21" s="136"/>
      <c r="L21" s="136"/>
      <c r="M21" s="136"/>
      <c r="N21" s="136"/>
      <c r="O21" s="137"/>
      <c r="P21" s="138"/>
      <c r="Q21" s="139"/>
    </row>
    <row r="22" spans="1:20" ht="35.25" customHeight="1" x14ac:dyDescent="0.35">
      <c r="A22" s="143" t="str">
        <f>'Matriz Nº1 Identificación'!A22</f>
        <v>2. 4</v>
      </c>
      <c r="B22" s="143" t="str">
        <f>IF('Matriz Nº3 Evaluación'!J22="ADMINISTRAR",'Matriz Nº3 Evaluación'!B22,"")</f>
        <v/>
      </c>
      <c r="C22" s="136"/>
      <c r="D22" s="127"/>
      <c r="E22" s="127"/>
      <c r="F22" s="120" t="str">
        <f>IFERROR(+IF((VLOOKUP(D22,'Tabla 2-3-4-5'!$C$11:$D$13,2,FALSE)*(VLOOKUP(E22,'Tabla 2-3-4-5'!$C$11:$D$13,2,FALSE)))&lt;3,"BAJO",IF((VLOOKUP(D22,'Tabla 2-3-4-5'!$C$11:$D$13,2,FALSE)*(VLOOKUP(E22,'Tabla 2-3-4-5'!$C$11:$D$13,2,FALSE)))&gt;5,"ALTO","MEDIO")),"")</f>
        <v/>
      </c>
      <c r="G22" s="136"/>
      <c r="H22" s="136"/>
      <c r="I22" s="136"/>
      <c r="J22" s="136"/>
      <c r="K22" s="136"/>
      <c r="L22" s="136"/>
      <c r="M22" s="136"/>
      <c r="N22" s="136"/>
      <c r="O22" s="137"/>
      <c r="P22" s="138"/>
      <c r="Q22" s="139"/>
    </row>
    <row r="23" spans="1:20" ht="35.25" customHeight="1" x14ac:dyDescent="0.35">
      <c r="A23" s="143" t="str">
        <f>'Matriz Nº1 Identificación'!A23</f>
        <v>2. 5</v>
      </c>
      <c r="B23" s="143" t="str">
        <f>IF('Matriz Nº3 Evaluación'!J23="ADMINISTRAR",'Matriz Nº3 Evaluación'!B23,"")</f>
        <v/>
      </c>
      <c r="C23" s="136"/>
      <c r="D23" s="127"/>
      <c r="E23" s="127"/>
      <c r="F23" s="120" t="str">
        <f>IFERROR(+IF((VLOOKUP(D23,'Tabla 2-3-4-5'!$C$11:$D$13,2,FALSE)*(VLOOKUP(E23,'Tabla 2-3-4-5'!$C$11:$D$13,2,FALSE)))&lt;3,"BAJO",IF((VLOOKUP(D23,'Tabla 2-3-4-5'!$C$11:$D$13,2,FALSE)*(VLOOKUP(E23,'Tabla 2-3-4-5'!$C$11:$D$13,2,FALSE)))&gt;5,"ALTO","MEDIO")),"")</f>
        <v/>
      </c>
      <c r="G23" s="136"/>
      <c r="H23" s="136"/>
      <c r="I23" s="136"/>
      <c r="J23" s="136"/>
      <c r="K23" s="136"/>
      <c r="L23" s="136"/>
      <c r="M23" s="136"/>
      <c r="N23" s="136"/>
      <c r="O23" s="137"/>
      <c r="P23" s="138"/>
      <c r="Q23" s="139"/>
    </row>
    <row r="24" spans="1:20" ht="35.25" customHeight="1" x14ac:dyDescent="0.35">
      <c r="A24" s="143" t="str">
        <f>'Matriz Nº1 Identificación'!A24</f>
        <v>2. 6</v>
      </c>
      <c r="B24" s="143" t="str">
        <f>IF('Matriz Nº3 Evaluación'!J24="ADMINISTRAR",'Matriz Nº3 Evaluación'!B24,"")</f>
        <v/>
      </c>
      <c r="C24" s="136"/>
      <c r="D24" s="127"/>
      <c r="E24" s="127"/>
      <c r="F24" s="120" t="str">
        <f>IFERROR(+IF((VLOOKUP(D24,'Tabla 2-3-4-5'!$C$11:$D$13,2,FALSE)*(VLOOKUP(E24,'Tabla 2-3-4-5'!$C$11:$D$13,2,FALSE)))&lt;3,"BAJO",IF((VLOOKUP(D24,'Tabla 2-3-4-5'!$C$11:$D$13,2,FALSE)*(VLOOKUP(E24,'Tabla 2-3-4-5'!$C$11:$D$13,2,FALSE)))&gt;5,"ALTO","MEDIO")),"")</f>
        <v/>
      </c>
      <c r="G24" s="136"/>
      <c r="H24" s="136"/>
      <c r="I24" s="136"/>
      <c r="J24" s="136"/>
      <c r="K24" s="136"/>
      <c r="L24" s="136"/>
      <c r="M24" s="136"/>
      <c r="N24" s="136"/>
      <c r="O24" s="137"/>
      <c r="P24" s="138"/>
      <c r="Q24" s="139"/>
    </row>
    <row r="25" spans="1:20" ht="35.25" customHeight="1" thickBot="1" x14ac:dyDescent="0.4">
      <c r="A25" s="143" t="str">
        <f>'Matriz Nº1 Identificación'!A25</f>
        <v>2. 7</v>
      </c>
      <c r="B25" s="143" t="str">
        <f>IF('Matriz Nº3 Evaluación'!J25="ADMINISTRAR",'Matriz Nº3 Evaluación'!B25,"")</f>
        <v/>
      </c>
      <c r="C25" s="136"/>
      <c r="D25" s="127"/>
      <c r="E25" s="127"/>
      <c r="F25" s="120" t="str">
        <f>IFERROR(+IF((VLOOKUP(D25,'Tabla 2-3-4-5'!$C$11:$D$13,2,FALSE)*(VLOOKUP(E25,'Tabla 2-3-4-5'!$C$11:$D$13,2,FALSE)))&lt;3,"BAJO",IF((VLOOKUP(D25,'Tabla 2-3-4-5'!$C$11:$D$13,2,FALSE)*(VLOOKUP(E25,'Tabla 2-3-4-5'!$C$11:$D$13,2,FALSE)))&gt;5,"ALTO","MEDIO")),"")</f>
        <v/>
      </c>
      <c r="G25" s="136"/>
      <c r="H25" s="136"/>
      <c r="I25" s="136"/>
      <c r="J25" s="136"/>
      <c r="K25" s="136"/>
      <c r="L25" s="136"/>
      <c r="M25" s="136"/>
      <c r="N25" s="136"/>
      <c r="O25" s="137"/>
      <c r="P25" s="138"/>
      <c r="Q25" s="139"/>
    </row>
    <row r="26" spans="1:20" ht="39.9" customHeight="1" thickBot="1" x14ac:dyDescent="0.4">
      <c r="A26" s="181" t="str">
        <f>'Matriz Nº1 Identificación'!A26</f>
        <v xml:space="preserve">Objetivo Estratégico: </v>
      </c>
      <c r="B26" s="477" t="str">
        <f>'Matriz Nº1 Identificación'!B26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 s="478"/>
      <c r="D26" s="478"/>
      <c r="E26" s="478"/>
      <c r="F26" s="478"/>
      <c r="G26" s="478"/>
      <c r="H26" s="478"/>
      <c r="I26" s="478"/>
      <c r="J26" s="478"/>
      <c r="K26" s="478"/>
      <c r="L26" s="478"/>
      <c r="M26" s="478"/>
      <c r="N26" s="478"/>
      <c r="O26" s="478"/>
      <c r="P26" s="478"/>
      <c r="Q26" s="479"/>
    </row>
    <row r="27" spans="1:20" ht="39.9" customHeight="1" x14ac:dyDescent="0.35">
      <c r="A27" s="183" t="str">
        <f>'Matriz Nº1 Identificación'!A27</f>
        <v>Objetivo táctico</v>
      </c>
      <c r="B27" s="535" t="str">
        <f>'Matriz Nº1 Identificación'!B27</f>
        <v>3. Velar por el adecuado Ingreso(entrada), Registro, Almacenamiento, Control y Distribución de los insumos (salida)</v>
      </c>
      <c r="C27" s="536"/>
      <c r="D27" s="536"/>
      <c r="E27" s="536"/>
      <c r="F27" s="536"/>
      <c r="G27" s="536"/>
      <c r="H27" s="536"/>
      <c r="I27" s="536"/>
      <c r="J27" s="536"/>
      <c r="K27" s="536"/>
      <c r="L27" s="536"/>
      <c r="M27" s="536"/>
      <c r="N27" s="536"/>
      <c r="O27" s="536"/>
      <c r="P27" s="536"/>
      <c r="Q27" s="537"/>
    </row>
    <row r="28" spans="1:20" ht="27.75" customHeight="1" x14ac:dyDescent="0.35">
      <c r="A28" s="143" t="str">
        <f>'Matriz Nº1 Identificación'!A28</f>
        <v>3. 1</v>
      </c>
      <c r="B28" s="143" t="str">
        <f>IF('Matriz Nº3 Evaluación'!J28="ADMINISTRAR",'Matriz Nº3 Evaluación'!B28,"")</f>
        <v/>
      </c>
      <c r="C28" s="136"/>
      <c r="D28" s="127"/>
      <c r="E28" s="127"/>
      <c r="F28" s="120" t="str">
        <f>IFERROR(IF((VLOOKUP(D28,'Tabla 2-3-4-5'!$C$11:$D$13,2,FALSE)*(VLOOKUP(E28,'Tabla 2-3-4-5'!$C$11:$D$13,2,FALSE)))&lt;3,"BAJO",IF((VLOOKUP(D28,'Tabla 2-3-4-5'!$C$11:$D$13,2,FALSE)*(VLOOKUP(E28,'Tabla 2-3-4-5'!$C$11:$D$13,2,FALSE)))&gt;5,"ALTO","MEDIO")),"")</f>
        <v/>
      </c>
      <c r="G28" s="136"/>
      <c r="H28" s="136"/>
      <c r="I28" s="136"/>
      <c r="J28" s="136"/>
      <c r="K28" s="136"/>
      <c r="L28" s="136"/>
      <c r="M28" s="136"/>
      <c r="N28" s="136"/>
      <c r="O28" s="137"/>
      <c r="P28" s="138"/>
      <c r="Q28" s="139"/>
    </row>
    <row r="29" spans="1:20" ht="31.5" customHeight="1" x14ac:dyDescent="0.35">
      <c r="A29" s="143" t="str">
        <f>'Matriz Nº1 Identificación'!A29</f>
        <v>3. 2</v>
      </c>
      <c r="B29" s="143" t="str">
        <f>IF('Matriz Nº3 Evaluación'!J29="ADMINISTRAR",'Matriz Nº3 Evaluación'!B29,"")</f>
        <v/>
      </c>
      <c r="C29" s="136"/>
      <c r="D29" s="127"/>
      <c r="E29" s="127"/>
      <c r="F29" s="120" t="str">
        <f>IFERROR(+IF((VLOOKUP(D29,'Tabla 2-3-4-5'!$C$11:$D$13,2,FALSE)*(VLOOKUP(E29,'Tabla 2-3-4-5'!$C$11:$D$13,2,FALSE)))&lt;3,"BAJO",IF((VLOOKUP(D29,'Tabla 2-3-4-5'!$C$11:$D$13,2,FALSE)*(VLOOKUP(E29,'Tabla 2-3-4-5'!$C$11:$D$13,2,FALSE)))&gt;5,"ALTO","MEDIO")),"")</f>
        <v/>
      </c>
      <c r="G29" s="136"/>
      <c r="H29" s="136"/>
      <c r="I29" s="136"/>
      <c r="J29" s="136"/>
      <c r="K29" s="136"/>
      <c r="L29" s="136"/>
      <c r="M29" s="136"/>
      <c r="N29" s="136"/>
      <c r="O29" s="137"/>
      <c r="P29" s="138"/>
      <c r="Q29" s="139"/>
    </row>
    <row r="30" spans="1:20" ht="29.25" customHeight="1" x14ac:dyDescent="0.35">
      <c r="A30" s="143" t="str">
        <f>'Matriz Nº1 Identificación'!A30</f>
        <v>3. 3</v>
      </c>
      <c r="B30" s="143" t="str">
        <f>IF('Matriz Nº3 Evaluación'!J30="ADMINISTRAR",'Matriz Nº3 Evaluación'!B30,"")</f>
        <v/>
      </c>
      <c r="C30" s="136"/>
      <c r="D30" s="127"/>
      <c r="E30" s="127"/>
      <c r="F30" s="120" t="str">
        <f>IFERROR(+IF((VLOOKUP(D30,'Tabla 2-3-4-5'!$C$11:$D$13,2,FALSE)*(VLOOKUP(E30,'Tabla 2-3-4-5'!$C$11:$D$13,2,FALSE)))&lt;3,"BAJO",IF((VLOOKUP(D30,'Tabla 2-3-4-5'!$C$11:$D$13,2,FALSE)*(VLOOKUP(E30,'Tabla 2-3-4-5'!$C$11:$D$13,2,FALSE)))&gt;5,"ALTO","MEDIO")),"")</f>
        <v/>
      </c>
      <c r="G30" s="136"/>
      <c r="H30" s="136"/>
      <c r="I30" s="136"/>
      <c r="J30" s="136"/>
      <c r="K30" s="136"/>
      <c r="L30" s="136"/>
      <c r="M30" s="136"/>
      <c r="N30" s="136"/>
      <c r="O30" s="137"/>
      <c r="P30" s="138"/>
      <c r="Q30" s="139"/>
    </row>
    <row r="31" spans="1:20" ht="35.25" customHeight="1" x14ac:dyDescent="0.35">
      <c r="A31" s="143" t="str">
        <f>'Matriz Nº1 Identificación'!A31</f>
        <v>3. 4</v>
      </c>
      <c r="B31" s="143" t="str">
        <f>IF('Matriz Nº3 Evaluación'!J31="ADMINISTRAR",'Matriz Nº3 Evaluación'!B31,"")</f>
        <v/>
      </c>
      <c r="C31" s="136"/>
      <c r="D31" s="127"/>
      <c r="E31" s="127"/>
      <c r="F31" s="120" t="str">
        <f>IFERROR(+IF((VLOOKUP(D31,'Tabla 2-3-4-5'!$C$11:$D$13,2,FALSE)*(VLOOKUP(E31,'Tabla 2-3-4-5'!$C$11:$D$13,2,FALSE)))&lt;3,"BAJO",IF((VLOOKUP(D31,'Tabla 2-3-4-5'!$C$11:$D$13,2,FALSE)*(VLOOKUP(E31,'Tabla 2-3-4-5'!$C$11:$D$13,2,FALSE)))&gt;5,"ALTO","MEDIO")),"")</f>
        <v/>
      </c>
      <c r="G31" s="136"/>
      <c r="H31" s="136"/>
      <c r="I31" s="136"/>
      <c r="J31" s="136"/>
      <c r="K31" s="136"/>
      <c r="L31" s="136"/>
      <c r="M31" s="136"/>
      <c r="N31" s="136"/>
      <c r="O31" s="137"/>
      <c r="P31" s="138"/>
      <c r="Q31" s="139"/>
    </row>
    <row r="32" spans="1:20" ht="35.25" customHeight="1" x14ac:dyDescent="0.35">
      <c r="A32" s="143" t="str">
        <f>'Matriz Nº1 Identificación'!A32</f>
        <v>3. 5</v>
      </c>
      <c r="B32" s="143" t="str">
        <f>IF('Matriz Nº3 Evaluación'!J32="ADMINISTRAR",'Matriz Nº3 Evaluación'!B32,"")</f>
        <v/>
      </c>
      <c r="C32" s="136"/>
      <c r="D32" s="127"/>
      <c r="E32" s="127"/>
      <c r="F32" s="120" t="str">
        <f>IFERROR(+IF((VLOOKUP(D32,'Tabla 2-3-4-5'!$C$11:$D$13,2,FALSE)*(VLOOKUP(E32,'Tabla 2-3-4-5'!$C$11:$D$13,2,FALSE)))&lt;3,"BAJO",IF((VLOOKUP(D32,'Tabla 2-3-4-5'!$C$11:$D$13,2,FALSE)*(VLOOKUP(E32,'Tabla 2-3-4-5'!$C$11:$D$13,2,FALSE)))&gt;5,"ALTO","MEDIO")),"")</f>
        <v/>
      </c>
      <c r="G32" s="136"/>
      <c r="H32" s="136"/>
      <c r="I32" s="136"/>
      <c r="J32" s="136"/>
      <c r="K32" s="136"/>
      <c r="L32" s="136"/>
      <c r="M32" s="136"/>
      <c r="N32" s="136"/>
      <c r="O32" s="137"/>
      <c r="P32" s="138"/>
      <c r="Q32" s="139"/>
    </row>
    <row r="33" spans="1:17" ht="35.25" customHeight="1" x14ac:dyDescent="0.35">
      <c r="A33" s="143" t="str">
        <f>'Matriz Nº1 Identificación'!A33</f>
        <v>3. 6</v>
      </c>
      <c r="B33" s="143" t="str">
        <f>IF('Matriz Nº3 Evaluación'!J33="ADMINISTRAR",'Matriz Nº3 Evaluación'!B33,"")</f>
        <v/>
      </c>
      <c r="C33" s="136"/>
      <c r="D33" s="127"/>
      <c r="E33" s="127"/>
      <c r="F33" s="120" t="str">
        <f>IFERROR(+IF((VLOOKUP(D33,'Tabla 2-3-4-5'!$C$11:$D$13,2,FALSE)*(VLOOKUP(E33,'Tabla 2-3-4-5'!$C$11:$D$13,2,FALSE)))&lt;3,"BAJO",IF((VLOOKUP(D33,'Tabla 2-3-4-5'!$C$11:$D$13,2,FALSE)*(VLOOKUP(E33,'Tabla 2-3-4-5'!$C$11:$D$13,2,FALSE)))&gt;5,"ALTO","MEDIO")),"")</f>
        <v/>
      </c>
      <c r="G33" s="136"/>
      <c r="H33" s="136"/>
      <c r="I33" s="136"/>
      <c r="J33" s="136"/>
      <c r="K33" s="136"/>
      <c r="L33" s="136"/>
      <c r="M33" s="136"/>
      <c r="N33" s="136"/>
      <c r="O33" s="137"/>
      <c r="P33" s="138"/>
      <c r="Q33" s="139"/>
    </row>
    <row r="34" spans="1:17" ht="35.25" customHeight="1" thickBot="1" x14ac:dyDescent="0.4">
      <c r="A34" s="143" t="str">
        <f>'Matriz Nº1 Identificación'!A34</f>
        <v>3. 7</v>
      </c>
      <c r="B34" s="143" t="str">
        <f>IF('Matriz Nº3 Evaluación'!J34="ADMINISTRAR",'Matriz Nº3 Evaluación'!B34,"")</f>
        <v/>
      </c>
      <c r="C34" s="136"/>
      <c r="D34" s="127"/>
      <c r="E34" s="127"/>
      <c r="F34" s="120" t="str">
        <f>IFERROR(+IF((VLOOKUP(D34,'Tabla 2-3-4-5'!$C$11:$D$13,2,FALSE)*(VLOOKUP(E34,'Tabla 2-3-4-5'!$C$11:$D$13,2,FALSE)))&lt;3,"BAJO",IF((VLOOKUP(D34,'Tabla 2-3-4-5'!$C$11:$D$13,2,FALSE)*(VLOOKUP(E34,'Tabla 2-3-4-5'!$C$11:$D$13,2,FALSE)))&gt;5,"ALTO","MEDIO")),"")</f>
        <v/>
      </c>
      <c r="G34" s="136"/>
      <c r="H34" s="136"/>
      <c r="I34" s="136"/>
      <c r="J34" s="136"/>
      <c r="K34" s="136"/>
      <c r="L34" s="136"/>
      <c r="M34" s="136"/>
      <c r="N34" s="136"/>
      <c r="O34" s="137"/>
      <c r="P34" s="138"/>
      <c r="Q34" s="139"/>
    </row>
    <row r="35" spans="1:17" ht="39.9" customHeight="1" thickBot="1" x14ac:dyDescent="0.4">
      <c r="A35" s="181" t="str">
        <f>'Matriz Nº1 Identificación'!A35</f>
        <v xml:space="preserve">Objetivo Estratégico: </v>
      </c>
      <c r="B35" s="477" t="str">
        <f>'Matriz Nº1 Identificación'!B35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35" s="478"/>
      <c r="D35" s="478"/>
      <c r="E35" s="478"/>
      <c r="F35" s="478"/>
      <c r="G35" s="478"/>
      <c r="H35" s="478"/>
      <c r="I35" s="478"/>
      <c r="J35" s="478"/>
      <c r="K35" s="478"/>
      <c r="L35" s="478"/>
      <c r="M35" s="478"/>
      <c r="N35" s="478"/>
      <c r="O35" s="478"/>
      <c r="P35" s="478"/>
      <c r="Q35" s="479"/>
    </row>
    <row r="36" spans="1:17" ht="39.9" customHeight="1" x14ac:dyDescent="0.35">
      <c r="A36" s="183" t="str">
        <f>'Matriz Nº1 Identificación'!A36</f>
        <v>Objetivo táctico</v>
      </c>
      <c r="B36" s="535" t="str">
        <f>'Matriz Nº1 Identificación'!B36</f>
        <v>4. Garantizar el convivio cultural de los funcionarios de la Imprenta Nacional</v>
      </c>
      <c r="C36" s="536"/>
      <c r="D36" s="536"/>
      <c r="E36" s="536"/>
      <c r="F36" s="536"/>
      <c r="G36" s="536"/>
      <c r="H36" s="536"/>
      <c r="I36" s="536"/>
      <c r="J36" s="536"/>
      <c r="K36" s="536"/>
      <c r="L36" s="536"/>
      <c r="M36" s="536"/>
      <c r="N36" s="536"/>
      <c r="O36" s="536"/>
      <c r="P36" s="536"/>
      <c r="Q36" s="537"/>
    </row>
    <row r="37" spans="1:17" ht="27.75" customHeight="1" x14ac:dyDescent="0.35">
      <c r="A37" s="143" t="str">
        <f>'Matriz Nº1 Identificación'!A37</f>
        <v>4. 1</v>
      </c>
      <c r="B37" s="143" t="str">
        <f>IF('Matriz Nº3 Evaluación'!J37="ADMINISTRAR",'Matriz Nº3 Evaluación'!B37,"")</f>
        <v/>
      </c>
      <c r="C37" s="136"/>
      <c r="D37" s="127"/>
      <c r="E37" s="127"/>
      <c r="F37" s="120" t="str">
        <f>IFERROR(IF((VLOOKUP(D37,'Tabla 2-3-4-5'!$C$11:$D$13,2,FALSE)*(VLOOKUP(E37,'Tabla 2-3-4-5'!$C$11:$D$13,2,FALSE)))&lt;3,"BAJO",IF((VLOOKUP(D37,'Tabla 2-3-4-5'!$C$11:$D$13,2,FALSE)*(VLOOKUP(E37,'Tabla 2-3-4-5'!$C$11:$D$13,2,FALSE)))&gt;5,"ALTO","MEDIO")),"")</f>
        <v/>
      </c>
      <c r="G37" s="136"/>
      <c r="H37" s="136"/>
      <c r="I37" s="136"/>
      <c r="J37" s="136"/>
      <c r="K37" s="136"/>
      <c r="L37" s="136"/>
      <c r="M37" s="136"/>
      <c r="N37" s="136"/>
      <c r="O37" s="137"/>
      <c r="P37" s="138"/>
      <c r="Q37" s="139"/>
    </row>
    <row r="38" spans="1:17" ht="31.5" customHeight="1" x14ac:dyDescent="0.35">
      <c r="A38" s="143" t="str">
        <f>'Matriz Nº1 Identificación'!A38</f>
        <v>4. 2</v>
      </c>
      <c r="B38" s="143" t="str">
        <f>IF('Matriz Nº3 Evaluación'!J38="ADMINISTRAR",'Matriz Nº3 Evaluación'!B38,"")</f>
        <v/>
      </c>
      <c r="C38" s="136"/>
      <c r="D38" s="127"/>
      <c r="E38" s="127"/>
      <c r="F38" s="120" t="str">
        <f>IFERROR(+IF((VLOOKUP(D38,'Tabla 2-3-4-5'!$C$11:$D$13,2,FALSE)*(VLOOKUP(E38,'Tabla 2-3-4-5'!$C$11:$D$13,2,FALSE)))&lt;3,"BAJO",IF((VLOOKUP(D38,'Tabla 2-3-4-5'!$C$11:$D$13,2,FALSE)*(VLOOKUP(E38,'Tabla 2-3-4-5'!$C$11:$D$13,2,FALSE)))&gt;5,"ALTO","MEDIO")),"")</f>
        <v/>
      </c>
      <c r="G38" s="136"/>
      <c r="H38" s="136"/>
      <c r="I38" s="136"/>
      <c r="J38" s="136"/>
      <c r="K38" s="136"/>
      <c r="L38" s="136"/>
      <c r="M38" s="136"/>
      <c r="N38" s="136"/>
      <c r="O38" s="137"/>
      <c r="P38" s="138"/>
      <c r="Q38" s="139"/>
    </row>
    <row r="39" spans="1:17" ht="29.25" customHeight="1" x14ac:dyDescent="0.35">
      <c r="A39" s="143" t="str">
        <f>'Matriz Nº1 Identificación'!A39</f>
        <v>4. 3</v>
      </c>
      <c r="B39" s="143" t="str">
        <f>IF('Matriz Nº3 Evaluación'!J39="ADMINISTRAR",'Matriz Nº3 Evaluación'!B39,"")</f>
        <v/>
      </c>
      <c r="C39" s="136"/>
      <c r="D39" s="127"/>
      <c r="E39" s="127"/>
      <c r="F39" s="120" t="str">
        <f>IFERROR(+IF((VLOOKUP(D39,'Tabla 2-3-4-5'!$C$11:$D$13,2,FALSE)*(VLOOKUP(E39,'Tabla 2-3-4-5'!$C$11:$D$13,2,FALSE)))&lt;3,"BAJO",IF((VLOOKUP(D39,'Tabla 2-3-4-5'!$C$11:$D$13,2,FALSE)*(VLOOKUP(E39,'Tabla 2-3-4-5'!$C$11:$D$13,2,FALSE)))&gt;5,"ALTO","MEDIO")),"")</f>
        <v/>
      </c>
      <c r="G39" s="136"/>
      <c r="H39" s="136"/>
      <c r="I39" s="136"/>
      <c r="J39" s="136"/>
      <c r="K39" s="136"/>
      <c r="L39" s="136"/>
      <c r="M39" s="136"/>
      <c r="N39" s="136"/>
      <c r="O39" s="137"/>
      <c r="P39" s="138"/>
      <c r="Q39" s="139"/>
    </row>
    <row r="40" spans="1:17" ht="35.25" customHeight="1" x14ac:dyDescent="0.35">
      <c r="A40" s="143" t="str">
        <f>'Matriz Nº1 Identificación'!A40</f>
        <v>4. 4</v>
      </c>
      <c r="B40" s="143" t="str">
        <f>IF('Matriz Nº3 Evaluación'!J40="ADMINISTRAR",'Matriz Nº3 Evaluación'!B40,"")</f>
        <v/>
      </c>
      <c r="C40" s="136"/>
      <c r="D40" s="127"/>
      <c r="E40" s="127"/>
      <c r="F40" s="120" t="str">
        <f>IFERROR(+IF((VLOOKUP(D40,'Tabla 2-3-4-5'!$C$11:$D$13,2,FALSE)*(VLOOKUP(E40,'Tabla 2-3-4-5'!$C$11:$D$13,2,FALSE)))&lt;3,"BAJO",IF((VLOOKUP(D40,'Tabla 2-3-4-5'!$C$11:$D$13,2,FALSE)*(VLOOKUP(E40,'Tabla 2-3-4-5'!$C$11:$D$13,2,FALSE)))&gt;5,"ALTO","MEDIO")),"")</f>
        <v/>
      </c>
      <c r="G40" s="136"/>
      <c r="H40" s="136"/>
      <c r="I40" s="136"/>
      <c r="J40" s="136"/>
      <c r="K40" s="136"/>
      <c r="L40" s="136"/>
      <c r="M40" s="136"/>
      <c r="N40" s="136"/>
      <c r="O40" s="137"/>
      <c r="P40" s="138"/>
      <c r="Q40" s="139"/>
    </row>
    <row r="41" spans="1:17" ht="35.25" customHeight="1" x14ac:dyDescent="0.35">
      <c r="A41" s="143" t="str">
        <f>'Matriz Nº1 Identificación'!A41</f>
        <v>4. 5</v>
      </c>
      <c r="B41" s="143" t="str">
        <f>IF('Matriz Nº3 Evaluación'!J41="ADMINISTRAR",'Matriz Nº3 Evaluación'!B41,"")</f>
        <v/>
      </c>
      <c r="C41" s="136"/>
      <c r="D41" s="127"/>
      <c r="E41" s="127"/>
      <c r="F41" s="120" t="str">
        <f>IFERROR(+IF((VLOOKUP(D41,'Tabla 2-3-4-5'!$C$11:$D$13,2,FALSE)*(VLOOKUP(E41,'Tabla 2-3-4-5'!$C$11:$D$13,2,FALSE)))&lt;3,"BAJO",IF((VLOOKUP(D41,'Tabla 2-3-4-5'!$C$11:$D$13,2,FALSE)*(VLOOKUP(E41,'Tabla 2-3-4-5'!$C$11:$D$13,2,FALSE)))&gt;5,"ALTO","MEDIO")),"")</f>
        <v/>
      </c>
      <c r="G41" s="136"/>
      <c r="H41" s="136"/>
      <c r="I41" s="136"/>
      <c r="J41" s="136"/>
      <c r="K41" s="136"/>
      <c r="L41" s="136"/>
      <c r="M41" s="136"/>
      <c r="N41" s="136"/>
      <c r="O41" s="137"/>
      <c r="P41" s="138"/>
      <c r="Q41" s="139"/>
    </row>
    <row r="42" spans="1:17" ht="35.25" customHeight="1" x14ac:dyDescent="0.35">
      <c r="A42" s="143" t="str">
        <f>'Matriz Nº1 Identificación'!A42</f>
        <v>4. 6</v>
      </c>
      <c r="B42" s="143" t="str">
        <f>IF('Matriz Nº3 Evaluación'!J42="ADMINISTRAR",'Matriz Nº3 Evaluación'!B42,"")</f>
        <v/>
      </c>
      <c r="C42" s="136"/>
      <c r="D42" s="127"/>
      <c r="E42" s="127"/>
      <c r="F42" s="120" t="str">
        <f>IFERROR(+IF((VLOOKUP(D42,'Tabla 2-3-4-5'!$C$11:$D$13,2,FALSE)*(VLOOKUP(E42,'Tabla 2-3-4-5'!$C$11:$D$13,2,FALSE)))&lt;3,"BAJO",IF((VLOOKUP(D42,'Tabla 2-3-4-5'!$C$11:$D$13,2,FALSE)*(VLOOKUP(E42,'Tabla 2-3-4-5'!$C$11:$D$13,2,FALSE)))&gt;5,"ALTO","MEDIO")),"")</f>
        <v/>
      </c>
      <c r="G42" s="136"/>
      <c r="H42" s="136"/>
      <c r="I42" s="136"/>
      <c r="J42" s="136"/>
      <c r="K42" s="136"/>
      <c r="L42" s="136"/>
      <c r="M42" s="136"/>
      <c r="N42" s="136"/>
      <c r="O42" s="137"/>
      <c r="P42" s="138"/>
      <c r="Q42" s="139"/>
    </row>
    <row r="43" spans="1:17" ht="35.25" customHeight="1" thickBot="1" x14ac:dyDescent="0.4">
      <c r="A43" s="143" t="str">
        <f>'Matriz Nº1 Identificación'!A43</f>
        <v>4. 7</v>
      </c>
      <c r="B43" s="143" t="str">
        <f>IF('Matriz Nº3 Evaluación'!J43="ADMINISTRAR",'Matriz Nº3 Evaluación'!B43,"")</f>
        <v/>
      </c>
      <c r="C43" s="136"/>
      <c r="D43" s="127"/>
      <c r="E43" s="127"/>
      <c r="F43" s="120" t="str">
        <f>IFERROR(+IF((VLOOKUP(D43,'Tabla 2-3-4-5'!$C$11:$D$13,2,FALSE)*(VLOOKUP(E43,'Tabla 2-3-4-5'!$C$11:$D$13,2,FALSE)))&lt;3,"BAJO",IF((VLOOKUP(D43,'Tabla 2-3-4-5'!$C$11:$D$13,2,FALSE)*(VLOOKUP(E43,'Tabla 2-3-4-5'!$C$11:$D$13,2,FALSE)))&gt;5,"ALTO","MEDIO")),"")</f>
        <v/>
      </c>
      <c r="G43" s="136"/>
      <c r="H43" s="136"/>
      <c r="I43" s="136"/>
      <c r="J43" s="136"/>
      <c r="K43" s="136"/>
      <c r="L43" s="136"/>
      <c r="M43" s="136"/>
      <c r="N43" s="136"/>
      <c r="O43" s="137"/>
      <c r="P43" s="138"/>
      <c r="Q43" s="139"/>
    </row>
    <row r="44" spans="1:17" ht="39.9" customHeight="1" thickBot="1" x14ac:dyDescent="0.4">
      <c r="A44" s="181" t="str">
        <f>'Matriz Nº1 Identificación'!A44</f>
        <v xml:space="preserve">Objetivo Estratégico: </v>
      </c>
      <c r="B44" s="477" t="str">
        <f>'Matriz Nº1 Identificación'!B44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44" s="478"/>
      <c r="D44" s="478"/>
      <c r="E44" s="478"/>
      <c r="F44" s="478"/>
      <c r="G44" s="478"/>
      <c r="H44" s="478"/>
      <c r="I44" s="478"/>
      <c r="J44" s="478"/>
      <c r="K44" s="478"/>
      <c r="L44" s="478"/>
      <c r="M44" s="478"/>
      <c r="N44" s="478"/>
      <c r="O44" s="478"/>
      <c r="P44" s="478"/>
      <c r="Q44" s="479"/>
    </row>
    <row r="45" spans="1:17" ht="39.9" customHeight="1" x14ac:dyDescent="0.35">
      <c r="A45" s="183" t="str">
        <f>'Matriz Nº1 Identificación'!A45</f>
        <v>Objetivo táctico</v>
      </c>
      <c r="B45" s="535" t="str">
        <f>'Matriz Nº1 Identificación'!B45</f>
        <v>5. Compra de muestras de producto terminado para revisión del procesos de producción</v>
      </c>
      <c r="C45" s="536"/>
      <c r="D45" s="536"/>
      <c r="E45" s="536"/>
      <c r="F45" s="536"/>
      <c r="G45" s="536"/>
      <c r="H45" s="536"/>
      <c r="I45" s="536"/>
      <c r="J45" s="536"/>
      <c r="K45" s="536"/>
      <c r="L45" s="536"/>
      <c r="M45" s="536"/>
      <c r="N45" s="536"/>
      <c r="O45" s="536"/>
      <c r="P45" s="536"/>
      <c r="Q45" s="537"/>
    </row>
    <row r="46" spans="1:17" ht="27.75" customHeight="1" x14ac:dyDescent="0.35">
      <c r="A46" s="143" t="str">
        <f>'Matriz Nº1 Identificación'!A46</f>
        <v>5. 1</v>
      </c>
      <c r="B46" s="143" t="str">
        <f>IF('Matriz Nº3 Evaluación'!J46="ADMINISTRAR",'Matriz Nº3 Evaluación'!B46,"")</f>
        <v/>
      </c>
      <c r="C46" s="136"/>
      <c r="D46" s="127"/>
      <c r="E46" s="127"/>
      <c r="F46" s="120" t="str">
        <f>IFERROR(IF((VLOOKUP(D46,'Tabla 2-3-4-5'!$C$11:$D$13,2,FALSE)*(VLOOKUP(E46,'Tabla 2-3-4-5'!$C$11:$D$13,2,FALSE)))&lt;3,"BAJO",IF((VLOOKUP(D46,'Tabla 2-3-4-5'!$C$11:$D$13,2,FALSE)*(VLOOKUP(E46,'Tabla 2-3-4-5'!$C$11:$D$13,2,FALSE)))&gt;5,"ALTO","MEDIO")),"")</f>
        <v/>
      </c>
      <c r="G46" s="136"/>
      <c r="H46" s="136"/>
      <c r="I46" s="136"/>
      <c r="J46" s="136"/>
      <c r="K46" s="136"/>
      <c r="L46" s="136"/>
      <c r="M46" s="136"/>
      <c r="N46" s="136"/>
      <c r="O46" s="137"/>
      <c r="P46" s="138"/>
      <c r="Q46" s="139"/>
    </row>
    <row r="47" spans="1:17" ht="31.5" customHeight="1" x14ac:dyDescent="0.35">
      <c r="A47" s="143" t="str">
        <f>'Matriz Nº1 Identificación'!A47</f>
        <v>5. 2</v>
      </c>
      <c r="B47" s="143" t="str">
        <f>IF('Matriz Nº3 Evaluación'!J47="ADMINISTRAR",'Matriz Nº3 Evaluación'!B47,"")</f>
        <v/>
      </c>
      <c r="C47" s="136"/>
      <c r="D47" s="127"/>
      <c r="E47" s="127"/>
      <c r="F47" s="120" t="str">
        <f>IFERROR(+IF((VLOOKUP(D47,'Tabla 2-3-4-5'!$C$11:$D$13,2,FALSE)*(VLOOKUP(E47,'Tabla 2-3-4-5'!$C$11:$D$13,2,FALSE)))&lt;3,"BAJO",IF((VLOOKUP(D47,'Tabla 2-3-4-5'!$C$11:$D$13,2,FALSE)*(VLOOKUP(E47,'Tabla 2-3-4-5'!$C$11:$D$13,2,FALSE)))&gt;5,"ALTO","MEDIO")),"")</f>
        <v/>
      </c>
      <c r="G47" s="136"/>
      <c r="H47" s="136"/>
      <c r="I47" s="136"/>
      <c r="J47" s="136"/>
      <c r="K47" s="136"/>
      <c r="L47" s="136"/>
      <c r="M47" s="136"/>
      <c r="N47" s="136"/>
      <c r="O47" s="137"/>
      <c r="P47" s="138"/>
      <c r="Q47" s="139"/>
    </row>
    <row r="48" spans="1:17" ht="29.25" customHeight="1" x14ac:dyDescent="0.35">
      <c r="A48" s="143" t="str">
        <f>'Matriz Nº1 Identificación'!A48</f>
        <v>5. 3</v>
      </c>
      <c r="B48" s="143" t="str">
        <f>IF('Matriz Nº3 Evaluación'!J48="ADMINISTRAR",'Matriz Nº3 Evaluación'!B48,"")</f>
        <v/>
      </c>
      <c r="C48" s="136"/>
      <c r="D48" s="127"/>
      <c r="E48" s="127"/>
      <c r="F48" s="120" t="str">
        <f>IFERROR(+IF((VLOOKUP(D48,'Tabla 2-3-4-5'!$C$11:$D$13,2,FALSE)*(VLOOKUP(E48,'Tabla 2-3-4-5'!$C$11:$D$13,2,FALSE)))&lt;3,"BAJO",IF((VLOOKUP(D48,'Tabla 2-3-4-5'!$C$11:$D$13,2,FALSE)*(VLOOKUP(E48,'Tabla 2-3-4-5'!$C$11:$D$13,2,FALSE)))&gt;5,"ALTO","MEDIO")),"")</f>
        <v/>
      </c>
      <c r="G48" s="136"/>
      <c r="H48" s="136"/>
      <c r="I48" s="136"/>
      <c r="J48" s="136"/>
      <c r="K48" s="136"/>
      <c r="L48" s="136"/>
      <c r="M48" s="136"/>
      <c r="N48" s="136"/>
      <c r="O48" s="137"/>
      <c r="P48" s="138"/>
      <c r="Q48" s="139"/>
    </row>
    <row r="49" spans="1:17" ht="35.25" customHeight="1" x14ac:dyDescent="0.35">
      <c r="A49" s="143" t="str">
        <f>'Matriz Nº1 Identificación'!A49</f>
        <v>5. 4</v>
      </c>
      <c r="B49" s="143" t="str">
        <f>IF('Matriz Nº3 Evaluación'!J49="ADMINISTRAR",'Matriz Nº3 Evaluación'!B49,"")</f>
        <v/>
      </c>
      <c r="C49" s="136"/>
      <c r="D49" s="127"/>
      <c r="E49" s="127"/>
      <c r="F49" s="120" t="str">
        <f>IFERROR(+IF((VLOOKUP(D49,'Tabla 2-3-4-5'!$C$11:$D$13,2,FALSE)*(VLOOKUP(E49,'Tabla 2-3-4-5'!$C$11:$D$13,2,FALSE)))&lt;3,"BAJO",IF((VLOOKUP(D49,'Tabla 2-3-4-5'!$C$11:$D$13,2,FALSE)*(VLOOKUP(E49,'Tabla 2-3-4-5'!$C$11:$D$13,2,FALSE)))&gt;5,"ALTO","MEDIO")),"")</f>
        <v/>
      </c>
      <c r="G49" s="136"/>
      <c r="H49" s="136"/>
      <c r="I49" s="136"/>
      <c r="J49" s="136"/>
      <c r="K49" s="136"/>
      <c r="L49" s="136"/>
      <c r="M49" s="136"/>
      <c r="N49" s="136"/>
      <c r="O49" s="137"/>
      <c r="P49" s="138"/>
      <c r="Q49" s="139"/>
    </row>
    <row r="50" spans="1:17" ht="35.25" customHeight="1" x14ac:dyDescent="0.35">
      <c r="A50" s="143" t="str">
        <f>'Matriz Nº1 Identificación'!A50</f>
        <v>5. 5</v>
      </c>
      <c r="B50" s="143" t="str">
        <f>IF('Matriz Nº3 Evaluación'!J50="ADMINISTRAR",'Matriz Nº3 Evaluación'!B50,"")</f>
        <v/>
      </c>
      <c r="C50" s="136"/>
      <c r="D50" s="127"/>
      <c r="E50" s="127"/>
      <c r="F50" s="120" t="str">
        <f>IFERROR(+IF((VLOOKUP(D50,'Tabla 2-3-4-5'!$C$11:$D$13,2,FALSE)*(VLOOKUP(E50,'Tabla 2-3-4-5'!$C$11:$D$13,2,FALSE)))&lt;3,"BAJO",IF((VLOOKUP(D50,'Tabla 2-3-4-5'!$C$11:$D$13,2,FALSE)*(VLOOKUP(E50,'Tabla 2-3-4-5'!$C$11:$D$13,2,FALSE)))&gt;5,"ALTO","MEDIO")),"")</f>
        <v/>
      </c>
      <c r="G50" s="136"/>
      <c r="H50" s="136"/>
      <c r="I50" s="136"/>
      <c r="J50" s="136"/>
      <c r="K50" s="136"/>
      <c r="L50" s="136"/>
      <c r="M50" s="136"/>
      <c r="N50" s="136"/>
      <c r="O50" s="137"/>
      <c r="P50" s="138"/>
      <c r="Q50" s="139"/>
    </row>
    <row r="51" spans="1:17" ht="35.25" customHeight="1" x14ac:dyDescent="0.35">
      <c r="A51" s="143" t="str">
        <f>'Matriz Nº1 Identificación'!A51</f>
        <v>5. 6</v>
      </c>
      <c r="B51" s="143" t="str">
        <f>IF('Matriz Nº3 Evaluación'!J51="ADMINISTRAR",'Matriz Nº3 Evaluación'!B51,"")</f>
        <v/>
      </c>
      <c r="C51" s="136"/>
      <c r="D51" s="127"/>
      <c r="E51" s="127"/>
      <c r="F51" s="120" t="str">
        <f>IFERROR(+IF((VLOOKUP(D51,'Tabla 2-3-4-5'!$C$11:$D$13,2,FALSE)*(VLOOKUP(E51,'Tabla 2-3-4-5'!$C$11:$D$13,2,FALSE)))&lt;3,"BAJO",IF((VLOOKUP(D51,'Tabla 2-3-4-5'!$C$11:$D$13,2,FALSE)*(VLOOKUP(E51,'Tabla 2-3-4-5'!$C$11:$D$13,2,FALSE)))&gt;5,"ALTO","MEDIO")),"")</f>
        <v/>
      </c>
      <c r="G51" s="136"/>
      <c r="H51" s="136"/>
      <c r="I51" s="136"/>
      <c r="J51" s="136"/>
      <c r="K51" s="136"/>
      <c r="L51" s="136"/>
      <c r="M51" s="136"/>
      <c r="N51" s="136"/>
      <c r="O51" s="137"/>
      <c r="P51" s="138"/>
      <c r="Q51" s="139"/>
    </row>
    <row r="52" spans="1:17" ht="35.25" customHeight="1" thickBot="1" x14ac:dyDescent="0.4">
      <c r="A52" s="143" t="str">
        <f>'Matriz Nº1 Identificación'!A52</f>
        <v>5. 7</v>
      </c>
      <c r="B52" s="143" t="str">
        <f>IF('Matriz Nº3 Evaluación'!J52="ADMINISTRAR",'Matriz Nº3 Evaluación'!B52,"")</f>
        <v/>
      </c>
      <c r="C52" s="136"/>
      <c r="D52" s="127"/>
      <c r="E52" s="127"/>
      <c r="F52" s="120" t="str">
        <f>IFERROR(+IF((VLOOKUP(D52,'Tabla 2-3-4-5'!$C$11:$D$13,2,FALSE)*(VLOOKUP(E52,'Tabla 2-3-4-5'!$C$11:$D$13,2,FALSE)))&lt;3,"BAJO",IF((VLOOKUP(D52,'Tabla 2-3-4-5'!$C$11:$D$13,2,FALSE)*(VLOOKUP(E52,'Tabla 2-3-4-5'!$C$11:$D$13,2,FALSE)))&gt;5,"ALTO","MEDIO")),"")</f>
        <v/>
      </c>
      <c r="G52" s="136"/>
      <c r="H52" s="136"/>
      <c r="I52" s="136"/>
      <c r="J52" s="136"/>
      <c r="K52" s="136"/>
      <c r="L52" s="136"/>
      <c r="M52" s="136"/>
      <c r="N52" s="136"/>
      <c r="O52" s="137"/>
      <c r="P52" s="138"/>
      <c r="Q52" s="139"/>
    </row>
    <row r="53" spans="1:17" ht="39.9" customHeight="1" thickBot="1" x14ac:dyDescent="0.4">
      <c r="A53" s="181" t="str">
        <f>'Matriz Nº1 Identificación'!A53</f>
        <v xml:space="preserve">Objetivo Estratégico: </v>
      </c>
      <c r="B53" s="477" t="str">
        <f>'Matriz Nº1 Identificación'!B53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53" s="478"/>
      <c r="D53" s="478"/>
      <c r="E53" s="478"/>
      <c r="F53" s="478"/>
      <c r="G53" s="478"/>
      <c r="H53" s="478"/>
      <c r="I53" s="478"/>
      <c r="J53" s="478"/>
      <c r="K53" s="478"/>
      <c r="L53" s="478"/>
      <c r="M53" s="478"/>
      <c r="N53" s="478"/>
      <c r="O53" s="478"/>
      <c r="P53" s="478"/>
      <c r="Q53" s="479"/>
    </row>
    <row r="54" spans="1:17" ht="39.9" customHeight="1" x14ac:dyDescent="0.35">
      <c r="A54" s="183" t="str">
        <f>'Matriz Nº1 Identificación'!A54</f>
        <v>Objetivo táctico</v>
      </c>
      <c r="B54" s="535" t="str">
        <f>'Matriz Nº1 Identificación'!B54</f>
        <v xml:space="preserve">6. Contar en inventario con distintos papeles y cartulinas para la producción de los impresos comerciales. </v>
      </c>
      <c r="C54" s="536"/>
      <c r="D54" s="536"/>
      <c r="E54" s="536"/>
      <c r="F54" s="536"/>
      <c r="G54" s="536"/>
      <c r="H54" s="536"/>
      <c r="I54" s="536"/>
      <c r="J54" s="536"/>
      <c r="K54" s="536"/>
      <c r="L54" s="536"/>
      <c r="M54" s="536"/>
      <c r="N54" s="536"/>
      <c r="O54" s="536"/>
      <c r="P54" s="536"/>
      <c r="Q54" s="537"/>
    </row>
    <row r="55" spans="1:17" ht="27.75" customHeight="1" x14ac:dyDescent="0.35">
      <c r="A55" s="143" t="str">
        <f>'Matriz Nº1 Identificación'!A55</f>
        <v>6. 1</v>
      </c>
      <c r="B55" s="143" t="str">
        <f>IF('Matriz Nº3 Evaluación'!J55="ADMINISTRAR",'Matriz Nº3 Evaluación'!B55,"")</f>
        <v/>
      </c>
      <c r="C55" s="136"/>
      <c r="D55" s="127"/>
      <c r="E55" s="127"/>
      <c r="F55" s="120" t="str">
        <f>IFERROR(IF((VLOOKUP(D55,'Tabla 2-3-4-5'!$C$11:$D$13,2,FALSE)*(VLOOKUP(E55,'Tabla 2-3-4-5'!$C$11:$D$13,2,FALSE)))&lt;3,"BAJO",IF((VLOOKUP(D55,'Tabla 2-3-4-5'!$C$11:$D$13,2,FALSE)*(VLOOKUP(E55,'Tabla 2-3-4-5'!$C$11:$D$13,2,FALSE)))&gt;5,"ALTO","MEDIO")),"")</f>
        <v/>
      </c>
      <c r="G55" s="136"/>
      <c r="H55" s="136"/>
      <c r="I55" s="136"/>
      <c r="J55" s="136"/>
      <c r="K55" s="136"/>
      <c r="L55" s="136"/>
      <c r="M55" s="136"/>
      <c r="N55" s="136"/>
      <c r="O55" s="137"/>
      <c r="P55" s="138"/>
      <c r="Q55" s="139"/>
    </row>
    <row r="56" spans="1:17" ht="31.5" customHeight="1" x14ac:dyDescent="0.35">
      <c r="A56" s="143" t="str">
        <f>'Matriz Nº1 Identificación'!A56</f>
        <v>6. 2</v>
      </c>
      <c r="B56" s="143" t="str">
        <f>IF('Matriz Nº3 Evaluación'!J56="ADMINISTRAR",'Matriz Nº3 Evaluación'!B56,"")</f>
        <v/>
      </c>
      <c r="C56" s="136"/>
      <c r="D56" s="127"/>
      <c r="E56" s="127"/>
      <c r="F56" s="120" t="str">
        <f>IFERROR(+IF((VLOOKUP(D56,'Tabla 2-3-4-5'!$C$11:$D$13,2,FALSE)*(VLOOKUP(E56,'Tabla 2-3-4-5'!$C$11:$D$13,2,FALSE)))&lt;3,"BAJO",IF((VLOOKUP(D56,'Tabla 2-3-4-5'!$C$11:$D$13,2,FALSE)*(VLOOKUP(E56,'Tabla 2-3-4-5'!$C$11:$D$13,2,FALSE)))&gt;5,"ALTO","MEDIO")),"")</f>
        <v/>
      </c>
      <c r="G56" s="136"/>
      <c r="H56" s="136"/>
      <c r="I56" s="136"/>
      <c r="J56" s="136"/>
      <c r="K56" s="136"/>
      <c r="L56" s="136"/>
      <c r="M56" s="136"/>
      <c r="N56" s="136"/>
      <c r="O56" s="137"/>
      <c r="P56" s="138"/>
      <c r="Q56" s="139"/>
    </row>
    <row r="57" spans="1:17" ht="29.25" customHeight="1" x14ac:dyDescent="0.35">
      <c r="A57" s="143" t="str">
        <f>'Matriz Nº1 Identificación'!A57</f>
        <v>6. 3</v>
      </c>
      <c r="B57" s="143" t="str">
        <f>IF('Matriz Nº3 Evaluación'!J57="ADMINISTRAR",'Matriz Nº3 Evaluación'!B57,"")</f>
        <v/>
      </c>
      <c r="C57" s="136"/>
      <c r="D57" s="127"/>
      <c r="E57" s="127"/>
      <c r="F57" s="120" t="str">
        <f>IFERROR(+IF((VLOOKUP(D57,'Tabla 2-3-4-5'!$C$11:$D$13,2,FALSE)*(VLOOKUP(E57,'Tabla 2-3-4-5'!$C$11:$D$13,2,FALSE)))&lt;3,"BAJO",IF((VLOOKUP(D57,'Tabla 2-3-4-5'!$C$11:$D$13,2,FALSE)*(VLOOKUP(E57,'Tabla 2-3-4-5'!$C$11:$D$13,2,FALSE)))&gt;5,"ALTO","MEDIO")),"")</f>
        <v/>
      </c>
      <c r="G57" s="136"/>
      <c r="H57" s="136"/>
      <c r="I57" s="136"/>
      <c r="J57" s="136"/>
      <c r="K57" s="136"/>
      <c r="L57" s="136"/>
      <c r="M57" s="136"/>
      <c r="N57" s="136"/>
      <c r="O57" s="137"/>
      <c r="P57" s="138"/>
      <c r="Q57" s="139"/>
    </row>
    <row r="58" spans="1:17" ht="35.25" customHeight="1" x14ac:dyDescent="0.35">
      <c r="A58" s="143" t="str">
        <f>'Matriz Nº1 Identificación'!A58</f>
        <v>6. 4</v>
      </c>
      <c r="B58" s="143" t="str">
        <f>IF('Matriz Nº3 Evaluación'!J58="ADMINISTRAR",'Matriz Nº3 Evaluación'!B58,"")</f>
        <v/>
      </c>
      <c r="C58" s="136"/>
      <c r="D58" s="127"/>
      <c r="E58" s="127"/>
      <c r="F58" s="120" t="str">
        <f>IFERROR(+IF((VLOOKUP(D58,'Tabla 2-3-4-5'!$C$11:$D$13,2,FALSE)*(VLOOKUP(E58,'Tabla 2-3-4-5'!$C$11:$D$13,2,FALSE)))&lt;3,"BAJO",IF((VLOOKUP(D58,'Tabla 2-3-4-5'!$C$11:$D$13,2,FALSE)*(VLOOKUP(E58,'Tabla 2-3-4-5'!$C$11:$D$13,2,FALSE)))&gt;5,"ALTO","MEDIO")),"")</f>
        <v/>
      </c>
      <c r="G58" s="136"/>
      <c r="H58" s="136"/>
      <c r="I58" s="136"/>
      <c r="J58" s="136"/>
      <c r="K58" s="136"/>
      <c r="L58" s="136"/>
      <c r="M58" s="136"/>
      <c r="N58" s="136"/>
      <c r="O58" s="137"/>
      <c r="P58" s="138"/>
      <c r="Q58" s="139"/>
    </row>
    <row r="59" spans="1:17" ht="35.25" customHeight="1" x14ac:dyDescent="0.35">
      <c r="A59" s="143" t="str">
        <f>'Matriz Nº1 Identificación'!A59</f>
        <v>6. 5</v>
      </c>
      <c r="B59" s="143" t="str">
        <f>IF('Matriz Nº3 Evaluación'!J59="ADMINISTRAR",'Matriz Nº3 Evaluación'!B59,"")</f>
        <v/>
      </c>
      <c r="C59" s="136"/>
      <c r="D59" s="127"/>
      <c r="E59" s="127"/>
      <c r="F59" s="120" t="str">
        <f>IFERROR(+IF((VLOOKUP(D59,'Tabla 2-3-4-5'!$C$11:$D$13,2,FALSE)*(VLOOKUP(E59,'Tabla 2-3-4-5'!$C$11:$D$13,2,FALSE)))&lt;3,"BAJO",IF((VLOOKUP(D59,'Tabla 2-3-4-5'!$C$11:$D$13,2,FALSE)*(VLOOKUP(E59,'Tabla 2-3-4-5'!$C$11:$D$13,2,FALSE)))&gt;5,"ALTO","MEDIO")),"")</f>
        <v/>
      </c>
      <c r="G59" s="136"/>
      <c r="H59" s="136"/>
      <c r="I59" s="136"/>
      <c r="J59" s="136"/>
      <c r="K59" s="136"/>
      <c r="L59" s="136"/>
      <c r="M59" s="136"/>
      <c r="N59" s="136"/>
      <c r="O59" s="137"/>
      <c r="P59" s="138"/>
      <c r="Q59" s="139"/>
    </row>
    <row r="60" spans="1:17" ht="35.25" customHeight="1" x14ac:dyDescent="0.35">
      <c r="A60" s="143" t="str">
        <f>'Matriz Nº1 Identificación'!A60</f>
        <v>6. 6</v>
      </c>
      <c r="B60" s="143" t="str">
        <f>IF('Matriz Nº3 Evaluación'!J60="ADMINISTRAR",'Matriz Nº3 Evaluación'!B60,"")</f>
        <v/>
      </c>
      <c r="C60" s="136"/>
      <c r="D60" s="127"/>
      <c r="E60" s="127"/>
      <c r="F60" s="120" t="str">
        <f>IFERROR(+IF((VLOOKUP(D60,'Tabla 2-3-4-5'!$C$11:$D$13,2,FALSE)*(VLOOKUP(E60,'Tabla 2-3-4-5'!$C$11:$D$13,2,FALSE)))&lt;3,"BAJO",IF((VLOOKUP(D60,'Tabla 2-3-4-5'!$C$11:$D$13,2,FALSE)*(VLOOKUP(E60,'Tabla 2-3-4-5'!$C$11:$D$13,2,FALSE)))&gt;5,"ALTO","MEDIO")),"")</f>
        <v/>
      </c>
      <c r="G60" s="136"/>
      <c r="H60" s="136"/>
      <c r="I60" s="136"/>
      <c r="J60" s="136"/>
      <c r="K60" s="136"/>
      <c r="L60" s="136"/>
      <c r="M60" s="136"/>
      <c r="N60" s="136"/>
      <c r="O60" s="137"/>
      <c r="P60" s="138"/>
      <c r="Q60" s="139"/>
    </row>
    <row r="61" spans="1:17" ht="35.25" customHeight="1" thickBot="1" x14ac:dyDescent="0.4">
      <c r="A61" s="143" t="str">
        <f>'Matriz Nº1 Identificación'!A61</f>
        <v>6. 7</v>
      </c>
      <c r="B61" s="143" t="str">
        <f>IF('Matriz Nº3 Evaluación'!J61="ADMINISTRAR",'Matriz Nº3 Evaluación'!B61,"")</f>
        <v/>
      </c>
      <c r="C61" s="136"/>
      <c r="D61" s="127"/>
      <c r="E61" s="127"/>
      <c r="F61" s="120" t="str">
        <f>IFERROR(+IF((VLOOKUP(D61,'Tabla 2-3-4-5'!$C$11:$D$13,2,FALSE)*(VLOOKUP(E61,'Tabla 2-3-4-5'!$C$11:$D$13,2,FALSE)))&lt;3,"BAJO",IF((VLOOKUP(D61,'Tabla 2-3-4-5'!$C$11:$D$13,2,FALSE)*(VLOOKUP(E61,'Tabla 2-3-4-5'!$C$11:$D$13,2,FALSE)))&gt;5,"ALTO","MEDIO")),"")</f>
        <v/>
      </c>
      <c r="G61" s="136"/>
      <c r="H61" s="136"/>
      <c r="I61" s="136"/>
      <c r="J61" s="136"/>
      <c r="K61" s="136"/>
      <c r="L61" s="136"/>
      <c r="M61" s="136"/>
      <c r="N61" s="136"/>
      <c r="O61" s="137"/>
      <c r="P61" s="138"/>
      <c r="Q61" s="139"/>
    </row>
    <row r="62" spans="1:17" ht="39.9" customHeight="1" thickBot="1" x14ac:dyDescent="0.4">
      <c r="A62" s="181" t="str">
        <f>'Matriz Nº1 Identificación'!A62</f>
        <v xml:space="preserve">Objetivo Estratégico: </v>
      </c>
      <c r="B62" s="477" t="str">
        <f>'Matriz Nº1 Identificación'!B62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62" s="478"/>
      <c r="D62" s="478"/>
      <c r="E62" s="478"/>
      <c r="F62" s="478"/>
      <c r="G62" s="478"/>
      <c r="H62" s="478"/>
      <c r="I62" s="478"/>
      <c r="J62" s="478"/>
      <c r="K62" s="478"/>
      <c r="L62" s="478"/>
      <c r="M62" s="478"/>
      <c r="N62" s="478"/>
      <c r="O62" s="478"/>
      <c r="P62" s="478"/>
      <c r="Q62" s="479"/>
    </row>
    <row r="63" spans="1:17" ht="39.9" customHeight="1" x14ac:dyDescent="0.35">
      <c r="A63" s="183" t="str">
        <f>'Matriz Nº1 Identificación'!A63</f>
        <v>Objetivo táctico</v>
      </c>
      <c r="B63" s="535" t="str">
        <f>'Matriz Nº1 Identificación'!B63</f>
        <v>7. Contar con uniformes para el área productiva</v>
      </c>
      <c r="C63" s="536"/>
      <c r="D63" s="536"/>
      <c r="E63" s="536"/>
      <c r="F63" s="536"/>
      <c r="G63" s="536"/>
      <c r="H63" s="536"/>
      <c r="I63" s="536"/>
      <c r="J63" s="536"/>
      <c r="K63" s="536"/>
      <c r="L63" s="536"/>
      <c r="M63" s="536"/>
      <c r="N63" s="536"/>
      <c r="O63" s="536"/>
      <c r="P63" s="536"/>
      <c r="Q63" s="537"/>
    </row>
    <row r="64" spans="1:17" ht="27.75" customHeight="1" x14ac:dyDescent="0.35">
      <c r="A64" s="143" t="str">
        <f>'Matriz Nº1 Identificación'!A64</f>
        <v>7. 1</v>
      </c>
      <c r="B64" s="143" t="str">
        <f>IF('Matriz Nº3 Evaluación'!J64="ADMINISTRAR",'Matriz Nº3 Evaluación'!B64,"")</f>
        <v/>
      </c>
      <c r="C64" s="136"/>
      <c r="D64" s="127"/>
      <c r="E64" s="127"/>
      <c r="F64" s="120" t="str">
        <f>IFERROR(IF((VLOOKUP(D64,'Tabla 2-3-4-5'!$C$11:$D$13,2,FALSE)*(VLOOKUP(E64,'Tabla 2-3-4-5'!$C$11:$D$13,2,FALSE)))&lt;3,"BAJO",IF((VLOOKUP(D64,'Tabla 2-3-4-5'!$C$11:$D$13,2,FALSE)*(VLOOKUP(E64,'Tabla 2-3-4-5'!$C$11:$D$13,2,FALSE)))&gt;5,"ALTO","MEDIO")),"")</f>
        <v/>
      </c>
      <c r="G64" s="136"/>
      <c r="H64" s="136"/>
      <c r="I64" s="136"/>
      <c r="J64" s="136"/>
      <c r="K64" s="136"/>
      <c r="L64" s="136"/>
      <c r="M64" s="136"/>
      <c r="N64" s="136"/>
      <c r="O64" s="137"/>
      <c r="P64" s="138"/>
      <c r="Q64" s="139"/>
    </row>
    <row r="65" spans="1:17" ht="31.5" customHeight="1" x14ac:dyDescent="0.35">
      <c r="A65" s="143" t="str">
        <f>'Matriz Nº1 Identificación'!A65</f>
        <v>7. 2</v>
      </c>
      <c r="B65" s="143" t="str">
        <f>IF('Matriz Nº3 Evaluación'!J65="ADMINISTRAR",'Matriz Nº3 Evaluación'!B65,"")</f>
        <v/>
      </c>
      <c r="C65" s="136"/>
      <c r="D65" s="127"/>
      <c r="E65" s="127"/>
      <c r="F65" s="120" t="str">
        <f>IFERROR(+IF((VLOOKUP(D65,'Tabla 2-3-4-5'!$C$11:$D$13,2,FALSE)*(VLOOKUP(E65,'Tabla 2-3-4-5'!$C$11:$D$13,2,FALSE)))&lt;3,"BAJO",IF((VLOOKUP(D65,'Tabla 2-3-4-5'!$C$11:$D$13,2,FALSE)*(VLOOKUP(E65,'Tabla 2-3-4-5'!$C$11:$D$13,2,FALSE)))&gt;5,"ALTO","MEDIO")),"")</f>
        <v/>
      </c>
      <c r="G65" s="136"/>
      <c r="H65" s="136"/>
      <c r="I65" s="136"/>
      <c r="J65" s="136"/>
      <c r="K65" s="136"/>
      <c r="L65" s="136"/>
      <c r="M65" s="136"/>
      <c r="N65" s="136"/>
      <c r="O65" s="137"/>
      <c r="P65" s="138"/>
      <c r="Q65" s="139"/>
    </row>
    <row r="66" spans="1:17" ht="29.25" customHeight="1" x14ac:dyDescent="0.35">
      <c r="A66" s="143" t="str">
        <f>'Matriz Nº1 Identificación'!A66</f>
        <v>7. 3</v>
      </c>
      <c r="B66" s="143" t="str">
        <f>IF('Matriz Nº3 Evaluación'!J66="ADMINISTRAR",'Matriz Nº3 Evaluación'!B66,"")</f>
        <v/>
      </c>
      <c r="C66" s="136"/>
      <c r="D66" s="127"/>
      <c r="E66" s="127"/>
      <c r="F66" s="120" t="str">
        <f>IFERROR(+IF((VLOOKUP(D66,'Tabla 2-3-4-5'!$C$11:$D$13,2,FALSE)*(VLOOKUP(E66,'Tabla 2-3-4-5'!$C$11:$D$13,2,FALSE)))&lt;3,"BAJO",IF((VLOOKUP(D66,'Tabla 2-3-4-5'!$C$11:$D$13,2,FALSE)*(VLOOKUP(E66,'Tabla 2-3-4-5'!$C$11:$D$13,2,FALSE)))&gt;5,"ALTO","MEDIO")),"")</f>
        <v/>
      </c>
      <c r="G66" s="136"/>
      <c r="H66" s="136"/>
      <c r="I66" s="136"/>
      <c r="J66" s="136"/>
      <c r="K66" s="136"/>
      <c r="L66" s="136"/>
      <c r="M66" s="136"/>
      <c r="N66" s="136"/>
      <c r="O66" s="137"/>
      <c r="P66" s="138"/>
      <c r="Q66" s="139"/>
    </row>
    <row r="67" spans="1:17" ht="35.25" customHeight="1" x14ac:dyDescent="0.35">
      <c r="A67" s="143" t="str">
        <f>'Matriz Nº1 Identificación'!A67</f>
        <v>7. 4</v>
      </c>
      <c r="B67" s="143" t="str">
        <f>IF('Matriz Nº3 Evaluación'!J67="ADMINISTRAR",'Matriz Nº3 Evaluación'!B67,"")</f>
        <v/>
      </c>
      <c r="C67" s="136"/>
      <c r="D67" s="127"/>
      <c r="E67" s="127"/>
      <c r="F67" s="120" t="str">
        <f>IFERROR(+IF((VLOOKUP(D67,'Tabla 2-3-4-5'!$C$11:$D$13,2,FALSE)*(VLOOKUP(E67,'Tabla 2-3-4-5'!$C$11:$D$13,2,FALSE)))&lt;3,"BAJO",IF((VLOOKUP(D67,'Tabla 2-3-4-5'!$C$11:$D$13,2,FALSE)*(VLOOKUP(E67,'Tabla 2-3-4-5'!$C$11:$D$13,2,FALSE)))&gt;5,"ALTO","MEDIO")),"")</f>
        <v/>
      </c>
      <c r="G67" s="136"/>
      <c r="H67" s="136"/>
      <c r="I67" s="136"/>
      <c r="J67" s="136"/>
      <c r="K67" s="136"/>
      <c r="L67" s="136"/>
      <c r="M67" s="136"/>
      <c r="N67" s="136"/>
      <c r="O67" s="137"/>
      <c r="P67" s="138"/>
      <c r="Q67" s="139"/>
    </row>
    <row r="68" spans="1:17" ht="35.25" customHeight="1" x14ac:dyDescent="0.35">
      <c r="A68" s="143" t="str">
        <f>'Matriz Nº1 Identificación'!A68</f>
        <v>7. 5</v>
      </c>
      <c r="B68" s="143" t="str">
        <f>IF('Matriz Nº3 Evaluación'!J68="ADMINISTRAR",'Matriz Nº3 Evaluación'!B68,"")</f>
        <v/>
      </c>
      <c r="C68" s="136"/>
      <c r="D68" s="127"/>
      <c r="E68" s="127"/>
      <c r="F68" s="120" t="str">
        <f>IFERROR(+IF((VLOOKUP(D68,'Tabla 2-3-4-5'!$C$11:$D$13,2,FALSE)*(VLOOKUP(E68,'Tabla 2-3-4-5'!$C$11:$D$13,2,FALSE)))&lt;3,"BAJO",IF((VLOOKUP(D68,'Tabla 2-3-4-5'!$C$11:$D$13,2,FALSE)*(VLOOKUP(E68,'Tabla 2-3-4-5'!$C$11:$D$13,2,FALSE)))&gt;5,"ALTO","MEDIO")),"")</f>
        <v/>
      </c>
      <c r="G68" s="136"/>
      <c r="H68" s="136"/>
      <c r="I68" s="136"/>
      <c r="J68" s="136"/>
      <c r="K68" s="136"/>
      <c r="L68" s="136"/>
      <c r="M68" s="136"/>
      <c r="N68" s="136"/>
      <c r="O68" s="137"/>
      <c r="P68" s="138"/>
      <c r="Q68" s="139"/>
    </row>
    <row r="69" spans="1:17" ht="35.25" customHeight="1" x14ac:dyDescent="0.35">
      <c r="A69" s="143" t="str">
        <f>'Matriz Nº1 Identificación'!A69</f>
        <v>7. 6</v>
      </c>
      <c r="B69" s="143" t="str">
        <f>IF('Matriz Nº3 Evaluación'!J69="ADMINISTRAR",'Matriz Nº3 Evaluación'!B69,"")</f>
        <v/>
      </c>
      <c r="C69" s="136"/>
      <c r="D69" s="127"/>
      <c r="E69" s="127"/>
      <c r="F69" s="120" t="str">
        <f>IFERROR(+IF((VLOOKUP(D69,'Tabla 2-3-4-5'!$C$11:$D$13,2,FALSE)*(VLOOKUP(E69,'Tabla 2-3-4-5'!$C$11:$D$13,2,FALSE)))&lt;3,"BAJO",IF((VLOOKUP(D69,'Tabla 2-3-4-5'!$C$11:$D$13,2,FALSE)*(VLOOKUP(E69,'Tabla 2-3-4-5'!$C$11:$D$13,2,FALSE)))&gt;5,"ALTO","MEDIO")),"")</f>
        <v/>
      </c>
      <c r="G69" s="136"/>
      <c r="H69" s="136"/>
      <c r="I69" s="136"/>
      <c r="J69" s="136"/>
      <c r="K69" s="136"/>
      <c r="L69" s="136"/>
      <c r="M69" s="136"/>
      <c r="N69" s="136"/>
      <c r="O69" s="137"/>
      <c r="P69" s="138"/>
      <c r="Q69" s="139"/>
    </row>
    <row r="70" spans="1:17" ht="35.25" customHeight="1" thickBot="1" x14ac:dyDescent="0.4">
      <c r="A70" s="143" t="str">
        <f>'Matriz Nº1 Identificación'!A70</f>
        <v>7. 7</v>
      </c>
      <c r="B70" s="143" t="str">
        <f>IF('Matriz Nº3 Evaluación'!J70="ADMINISTRAR",'Matriz Nº3 Evaluación'!B70,"")</f>
        <v/>
      </c>
      <c r="C70" s="136"/>
      <c r="D70" s="127"/>
      <c r="E70" s="127"/>
      <c r="F70" s="120" t="str">
        <f>IFERROR(+IF((VLOOKUP(D70,'Tabla 2-3-4-5'!$C$11:$D$13,2,FALSE)*(VLOOKUP(E70,'Tabla 2-3-4-5'!$C$11:$D$13,2,FALSE)))&lt;3,"BAJO",IF((VLOOKUP(D70,'Tabla 2-3-4-5'!$C$11:$D$13,2,FALSE)*(VLOOKUP(E70,'Tabla 2-3-4-5'!$C$11:$D$13,2,FALSE)))&gt;5,"ALTO","MEDIO")),"")</f>
        <v/>
      </c>
      <c r="G70" s="136"/>
      <c r="H70" s="136"/>
      <c r="I70" s="136"/>
      <c r="J70" s="136"/>
      <c r="K70" s="136"/>
      <c r="L70" s="136"/>
      <c r="M70" s="136"/>
      <c r="N70" s="136"/>
      <c r="O70" s="137"/>
      <c r="P70" s="138"/>
      <c r="Q70" s="139"/>
    </row>
    <row r="71" spans="1:17" ht="39.9" customHeight="1" thickBot="1" x14ac:dyDescent="0.4">
      <c r="A71" s="181" t="str">
        <f>'Matriz Nº1 Identificación'!A71</f>
        <v xml:space="preserve">Objetivo Estratégico: </v>
      </c>
      <c r="B71" s="477" t="str">
        <f>'Matriz Nº1 Identificación'!B71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71" s="478"/>
      <c r="D71" s="478"/>
      <c r="E71" s="478"/>
      <c r="F71" s="478"/>
      <c r="G71" s="478"/>
      <c r="H71" s="478"/>
      <c r="I71" s="478"/>
      <c r="J71" s="478"/>
      <c r="K71" s="478"/>
      <c r="L71" s="478"/>
      <c r="M71" s="478"/>
      <c r="N71" s="478"/>
      <c r="O71" s="478"/>
      <c r="P71" s="478"/>
      <c r="Q71" s="479"/>
    </row>
    <row r="72" spans="1:17" ht="39.9" customHeight="1" x14ac:dyDescent="0.35">
      <c r="A72" s="183" t="str">
        <f>'Matriz Nº1 Identificación'!A72</f>
        <v>Objetivo táctico</v>
      </c>
      <c r="B72" s="535" t="str">
        <f>'Matriz Nº1 Identificación'!B72</f>
        <v>8. Servicio de mantenimiento de  CTP´s Luscher y Kodak Trenstter</v>
      </c>
      <c r="C72" s="536"/>
      <c r="D72" s="536"/>
      <c r="E72" s="536"/>
      <c r="F72" s="536"/>
      <c r="G72" s="536"/>
      <c r="H72" s="536"/>
      <c r="I72" s="536"/>
      <c r="J72" s="536"/>
      <c r="K72" s="536"/>
      <c r="L72" s="536"/>
      <c r="M72" s="536"/>
      <c r="N72" s="536"/>
      <c r="O72" s="536"/>
      <c r="P72" s="536"/>
      <c r="Q72" s="537"/>
    </row>
    <row r="73" spans="1:17" ht="118.75" customHeight="1" x14ac:dyDescent="0.35">
      <c r="A73" s="143" t="str">
        <f>'Matriz Nº1 Identificación'!A73</f>
        <v>8. 1</v>
      </c>
      <c r="B73" s="143" t="str">
        <f>IF('Matriz Nº3 Evaluación'!J73="ADMINISTRAR",'Matriz Nº3 Evaluación'!B73,"")</f>
        <v>R003 Operativo</v>
      </c>
      <c r="C73" s="136" t="s">
        <v>1301</v>
      </c>
      <c r="D73" s="127" t="s">
        <v>954</v>
      </c>
      <c r="E73" s="127" t="s">
        <v>950</v>
      </c>
      <c r="F73" s="120" t="str">
        <f>IFERROR(IF((VLOOKUP(D73,'Tabla 2-3-4-5'!$C$11:$D$13,2,FALSE)*(VLOOKUP(E73,'Tabla 2-3-4-5'!$C$11:$D$13,2,FALSE)))&lt;3,"BAJO",IF((VLOOKUP(D73,'Tabla 2-3-4-5'!$C$11:$D$13,2,FALSE)*(VLOOKUP(E73,'Tabla 2-3-4-5'!$C$11:$D$13,2,FALSE)))&gt;5,"ALTO","MEDIO")),"")</f>
        <v>BAJO</v>
      </c>
      <c r="G73" s="136" t="s">
        <v>1026</v>
      </c>
      <c r="H73" s="136" t="s">
        <v>1034</v>
      </c>
      <c r="I73" s="136" t="s">
        <v>1298</v>
      </c>
      <c r="J73" s="136" t="s">
        <v>898</v>
      </c>
      <c r="K73" s="136" t="s">
        <v>898</v>
      </c>
      <c r="L73" s="136"/>
      <c r="M73" s="136" t="s">
        <v>898</v>
      </c>
      <c r="N73" s="136" t="s">
        <v>898</v>
      </c>
      <c r="O73" s="137" t="s">
        <v>1070</v>
      </c>
      <c r="P73" s="138" t="s">
        <v>1302</v>
      </c>
      <c r="Q73" s="139" t="s">
        <v>1303</v>
      </c>
    </row>
    <row r="74" spans="1:17" ht="31.5" customHeight="1" x14ac:dyDescent="0.35">
      <c r="A74" s="143" t="str">
        <f>'Matriz Nº1 Identificación'!A74</f>
        <v>8. 2</v>
      </c>
      <c r="B74" s="143" t="str">
        <f>IF('Matriz Nº3 Evaluación'!J74="ADMINISTRAR",'Matriz Nº3 Evaluación'!B74,"")</f>
        <v/>
      </c>
      <c r="C74" s="136"/>
      <c r="D74" s="127"/>
      <c r="E74" s="127"/>
      <c r="F74" s="120" t="str">
        <f>IFERROR(+IF((VLOOKUP(D74,'Tabla 2-3-4-5'!$C$11:$D$13,2,FALSE)*(VLOOKUP(E74,'Tabla 2-3-4-5'!$C$11:$D$13,2,FALSE)))&lt;3,"BAJO",IF((VLOOKUP(D74,'Tabla 2-3-4-5'!$C$11:$D$13,2,FALSE)*(VLOOKUP(E74,'Tabla 2-3-4-5'!$C$11:$D$13,2,FALSE)))&gt;5,"ALTO","MEDIO")),"")</f>
        <v/>
      </c>
      <c r="G74" s="136"/>
      <c r="H74" s="136"/>
      <c r="I74" s="136"/>
      <c r="J74" s="136"/>
      <c r="K74" s="136"/>
      <c r="L74" s="136"/>
      <c r="M74" s="136"/>
      <c r="N74" s="136"/>
      <c r="O74" s="137"/>
      <c r="P74" s="138"/>
      <c r="Q74" s="139"/>
    </row>
    <row r="75" spans="1:17" ht="29.25" customHeight="1" x14ac:dyDescent="0.35">
      <c r="A75" s="143" t="str">
        <f>'Matriz Nº1 Identificación'!A75</f>
        <v>8. 3</v>
      </c>
      <c r="B75" s="143" t="str">
        <f>IF('Matriz Nº3 Evaluación'!J75="ADMINISTRAR",'Matriz Nº3 Evaluación'!B75,"")</f>
        <v/>
      </c>
      <c r="C75" s="136"/>
      <c r="D75" s="127"/>
      <c r="E75" s="127"/>
      <c r="F75" s="120" t="str">
        <f>IFERROR(+IF((VLOOKUP(D75,'Tabla 2-3-4-5'!$C$11:$D$13,2,FALSE)*(VLOOKUP(E75,'Tabla 2-3-4-5'!$C$11:$D$13,2,FALSE)))&lt;3,"BAJO",IF((VLOOKUP(D75,'Tabla 2-3-4-5'!$C$11:$D$13,2,FALSE)*(VLOOKUP(E75,'Tabla 2-3-4-5'!$C$11:$D$13,2,FALSE)))&gt;5,"ALTO","MEDIO")),"")</f>
        <v/>
      </c>
      <c r="G75" s="136"/>
      <c r="H75" s="136"/>
      <c r="I75" s="136"/>
      <c r="J75" s="136"/>
      <c r="K75" s="136"/>
      <c r="L75" s="136"/>
      <c r="M75" s="136"/>
      <c r="N75" s="136"/>
      <c r="O75" s="137"/>
      <c r="P75" s="138"/>
      <c r="Q75" s="139"/>
    </row>
    <row r="76" spans="1:17" ht="35.25" customHeight="1" x14ac:dyDescent="0.35">
      <c r="A76" s="143" t="str">
        <f>'Matriz Nº1 Identificación'!A76</f>
        <v>8. 4</v>
      </c>
      <c r="B76" s="143" t="str">
        <f>IF('Matriz Nº3 Evaluación'!J76="ADMINISTRAR",'Matriz Nº3 Evaluación'!B76,"")</f>
        <v/>
      </c>
      <c r="C76" s="136"/>
      <c r="D76" s="127"/>
      <c r="E76" s="127"/>
      <c r="F76" s="120" t="str">
        <f>IFERROR(+IF((VLOOKUP(D76,'Tabla 2-3-4-5'!$C$11:$D$13,2,FALSE)*(VLOOKUP(E76,'Tabla 2-3-4-5'!$C$11:$D$13,2,FALSE)))&lt;3,"BAJO",IF((VLOOKUP(D76,'Tabla 2-3-4-5'!$C$11:$D$13,2,FALSE)*(VLOOKUP(E76,'Tabla 2-3-4-5'!$C$11:$D$13,2,FALSE)))&gt;5,"ALTO","MEDIO")),"")</f>
        <v/>
      </c>
      <c r="G76" s="136"/>
      <c r="H76" s="136"/>
      <c r="I76" s="136"/>
      <c r="J76" s="136"/>
      <c r="K76" s="136"/>
      <c r="L76" s="136"/>
      <c r="M76" s="136"/>
      <c r="N76" s="136"/>
      <c r="O76" s="137"/>
      <c r="P76" s="138"/>
      <c r="Q76" s="139"/>
    </row>
    <row r="77" spans="1:17" ht="35.25" customHeight="1" x14ac:dyDescent="0.35">
      <c r="A77" s="143" t="str">
        <f>'Matriz Nº1 Identificación'!A77</f>
        <v>8. 5</v>
      </c>
      <c r="B77" s="143" t="str">
        <f>IF('Matriz Nº3 Evaluación'!J77="ADMINISTRAR",'Matriz Nº3 Evaluación'!B77,"")</f>
        <v/>
      </c>
      <c r="C77" s="136"/>
      <c r="D77" s="127"/>
      <c r="E77" s="127"/>
      <c r="F77" s="120" t="str">
        <f>IFERROR(+IF((VLOOKUP(D77,'Tabla 2-3-4-5'!$C$11:$D$13,2,FALSE)*(VLOOKUP(E77,'Tabla 2-3-4-5'!$C$11:$D$13,2,FALSE)))&lt;3,"BAJO",IF((VLOOKUP(D77,'Tabla 2-3-4-5'!$C$11:$D$13,2,FALSE)*(VLOOKUP(E77,'Tabla 2-3-4-5'!$C$11:$D$13,2,FALSE)))&gt;5,"ALTO","MEDIO")),"")</f>
        <v/>
      </c>
      <c r="G77" s="136"/>
      <c r="H77" s="136"/>
      <c r="I77" s="136"/>
      <c r="J77" s="136"/>
      <c r="K77" s="136"/>
      <c r="L77" s="136"/>
      <c r="M77" s="136"/>
      <c r="N77" s="136"/>
      <c r="O77" s="137"/>
      <c r="P77" s="138"/>
      <c r="Q77" s="139"/>
    </row>
    <row r="78" spans="1:17" ht="35.25" customHeight="1" x14ac:dyDescent="0.35">
      <c r="A78" s="143" t="str">
        <f>'Matriz Nº1 Identificación'!A78</f>
        <v>8. 6</v>
      </c>
      <c r="B78" s="143" t="str">
        <f>IF('Matriz Nº3 Evaluación'!J78="ADMINISTRAR",'Matriz Nº3 Evaluación'!B78,"")</f>
        <v/>
      </c>
      <c r="C78" s="136"/>
      <c r="D78" s="127"/>
      <c r="E78" s="127"/>
      <c r="F78" s="120" t="str">
        <f>IFERROR(+IF((VLOOKUP(D78,'Tabla 2-3-4-5'!$C$11:$D$13,2,FALSE)*(VLOOKUP(E78,'Tabla 2-3-4-5'!$C$11:$D$13,2,FALSE)))&lt;3,"BAJO",IF((VLOOKUP(D78,'Tabla 2-3-4-5'!$C$11:$D$13,2,FALSE)*(VLOOKUP(E78,'Tabla 2-3-4-5'!$C$11:$D$13,2,FALSE)))&gt;5,"ALTO","MEDIO")),"")</f>
        <v/>
      </c>
      <c r="G78" s="136"/>
      <c r="H78" s="136"/>
      <c r="I78" s="136"/>
      <c r="J78" s="136"/>
      <c r="K78" s="136"/>
      <c r="L78" s="136"/>
      <c r="M78" s="136"/>
      <c r="N78" s="136"/>
      <c r="O78" s="137"/>
      <c r="P78" s="138"/>
      <c r="Q78" s="139"/>
    </row>
    <row r="79" spans="1:17" ht="35.25" customHeight="1" thickBot="1" x14ac:dyDescent="0.4">
      <c r="A79" s="143" t="str">
        <f>'Matriz Nº1 Identificación'!A79</f>
        <v>8. 7</v>
      </c>
      <c r="B79" s="143" t="str">
        <f>IF('Matriz Nº3 Evaluación'!J79="ADMINISTRAR",'Matriz Nº3 Evaluación'!B79,"")</f>
        <v/>
      </c>
      <c r="C79" s="136"/>
      <c r="D79" s="127"/>
      <c r="E79" s="127"/>
      <c r="F79" s="120" t="str">
        <f>IFERROR(+IF((VLOOKUP(D79,'Tabla 2-3-4-5'!$C$11:$D$13,2,FALSE)*(VLOOKUP(E79,'Tabla 2-3-4-5'!$C$11:$D$13,2,FALSE)))&lt;3,"BAJO",IF((VLOOKUP(D79,'Tabla 2-3-4-5'!$C$11:$D$13,2,FALSE)*(VLOOKUP(E79,'Tabla 2-3-4-5'!$C$11:$D$13,2,FALSE)))&gt;5,"ALTO","MEDIO")),"")</f>
        <v/>
      </c>
      <c r="G79" s="136"/>
      <c r="H79" s="136"/>
      <c r="I79" s="136"/>
      <c r="J79" s="136"/>
      <c r="K79" s="136"/>
      <c r="L79" s="136"/>
      <c r="M79" s="136"/>
      <c r="N79" s="136"/>
      <c r="O79" s="137"/>
      <c r="P79" s="138"/>
      <c r="Q79" s="139"/>
    </row>
    <row r="80" spans="1:17" ht="39.9" customHeight="1" thickBot="1" x14ac:dyDescent="0.4">
      <c r="A80" s="181" t="str">
        <f>'Matriz Nº1 Identificación'!A80</f>
        <v xml:space="preserve">Objetivo Estratégico: </v>
      </c>
      <c r="B80" s="477" t="str">
        <f>'Matriz Nº1 Identificación'!B80</f>
        <v>03) Realizar gestión de calidad en la Imprenta Nacional mediante la documentación, estandarización y control de los procesos.</v>
      </c>
      <c r="C80" s="478"/>
      <c r="D80" s="478"/>
      <c r="E80" s="478"/>
      <c r="F80" s="478"/>
      <c r="G80" s="478"/>
      <c r="H80" s="478"/>
      <c r="I80" s="478"/>
      <c r="J80" s="478"/>
      <c r="K80" s="478"/>
      <c r="L80" s="478"/>
      <c r="M80" s="478"/>
      <c r="N80" s="478"/>
      <c r="O80" s="478"/>
      <c r="P80" s="478"/>
      <c r="Q80" s="479"/>
    </row>
    <row r="81" spans="1:17" ht="39.9" customHeight="1" x14ac:dyDescent="0.35">
      <c r="A81" s="183" t="str">
        <f>'Matriz Nº1 Identificación'!A81</f>
        <v>Objetivo táctico</v>
      </c>
      <c r="B81" s="535" t="str">
        <f>'Matriz Nº1 Identificación'!B81</f>
        <v>9. Mantenimiento y reparación de equipo de cómputo y sistemas de información</v>
      </c>
      <c r="C81" s="536"/>
      <c r="D81" s="536"/>
      <c r="E81" s="536"/>
      <c r="F81" s="536"/>
      <c r="G81" s="536"/>
      <c r="H81" s="536"/>
      <c r="I81" s="536"/>
      <c r="J81" s="536"/>
      <c r="K81" s="536"/>
      <c r="L81" s="536"/>
      <c r="M81" s="536"/>
      <c r="N81" s="536"/>
      <c r="O81" s="536"/>
      <c r="P81" s="536"/>
      <c r="Q81" s="537"/>
    </row>
    <row r="82" spans="1:17" ht="27.75" customHeight="1" x14ac:dyDescent="0.35">
      <c r="A82" s="143" t="str">
        <f>'Matriz Nº1 Identificación'!A82</f>
        <v>9. 1</v>
      </c>
      <c r="B82" s="143" t="str">
        <f>IF('Matriz Nº3 Evaluación'!J82="ADMINISTRAR",'Matriz Nº3 Evaluación'!B82,"")</f>
        <v/>
      </c>
      <c r="C82" s="136"/>
      <c r="D82" s="127"/>
      <c r="E82" s="127"/>
      <c r="F82" s="120" t="str">
        <f>IFERROR(IF((VLOOKUP(D82,'Tabla 2-3-4-5'!$C$11:$D$13,2,FALSE)*(VLOOKUP(E82,'Tabla 2-3-4-5'!$C$11:$D$13,2,FALSE)))&lt;3,"BAJO",IF((VLOOKUP(D82,'Tabla 2-3-4-5'!$C$11:$D$13,2,FALSE)*(VLOOKUP(E82,'Tabla 2-3-4-5'!$C$11:$D$13,2,FALSE)))&gt;5,"ALTO","MEDIO")),"")</f>
        <v/>
      </c>
      <c r="G82" s="136"/>
      <c r="H82" s="136"/>
      <c r="I82" s="136"/>
      <c r="J82" s="136"/>
      <c r="K82" s="136"/>
      <c r="L82" s="136"/>
      <c r="M82" s="136"/>
      <c r="N82" s="136"/>
      <c r="O82" s="137"/>
      <c r="P82" s="138"/>
      <c r="Q82" s="139"/>
    </row>
    <row r="83" spans="1:17" ht="31.5" customHeight="1" x14ac:dyDescent="0.35">
      <c r="A83" s="143" t="str">
        <f>'Matriz Nº1 Identificación'!A83</f>
        <v>9. 2</v>
      </c>
      <c r="B83" s="143" t="str">
        <f>IF('Matriz Nº3 Evaluación'!J83="ADMINISTRAR",'Matriz Nº3 Evaluación'!B83,"")</f>
        <v/>
      </c>
      <c r="C83" s="136"/>
      <c r="D83" s="127"/>
      <c r="E83" s="127"/>
      <c r="F83" s="120" t="str">
        <f>IFERROR(+IF((VLOOKUP(D83,'Tabla 2-3-4-5'!$C$11:$D$13,2,FALSE)*(VLOOKUP(E83,'Tabla 2-3-4-5'!$C$11:$D$13,2,FALSE)))&lt;3,"BAJO",IF((VLOOKUP(D83,'Tabla 2-3-4-5'!$C$11:$D$13,2,FALSE)*(VLOOKUP(E83,'Tabla 2-3-4-5'!$C$11:$D$13,2,FALSE)))&gt;5,"ALTO","MEDIO")),"")</f>
        <v/>
      </c>
      <c r="G83" s="136"/>
      <c r="H83" s="136"/>
      <c r="I83" s="136"/>
      <c r="J83" s="136"/>
      <c r="K83" s="136"/>
      <c r="L83" s="136"/>
      <c r="M83" s="136"/>
      <c r="N83" s="136"/>
      <c r="O83" s="137"/>
      <c r="P83" s="138"/>
      <c r="Q83" s="139"/>
    </row>
    <row r="84" spans="1:17" ht="29.25" customHeight="1" x14ac:dyDescent="0.35">
      <c r="A84" s="143" t="str">
        <f>'Matriz Nº1 Identificación'!A84</f>
        <v>9. 3</v>
      </c>
      <c r="B84" s="143" t="str">
        <f>IF('Matriz Nº3 Evaluación'!J84="ADMINISTRAR",'Matriz Nº3 Evaluación'!B84,"")</f>
        <v/>
      </c>
      <c r="C84" s="136"/>
      <c r="D84" s="127"/>
      <c r="E84" s="127"/>
      <c r="F84" s="120" t="str">
        <f>IFERROR(+IF((VLOOKUP(D84,'Tabla 2-3-4-5'!$C$11:$D$13,2,FALSE)*(VLOOKUP(E84,'Tabla 2-3-4-5'!$C$11:$D$13,2,FALSE)))&lt;3,"BAJO",IF((VLOOKUP(D84,'Tabla 2-3-4-5'!$C$11:$D$13,2,FALSE)*(VLOOKUP(E84,'Tabla 2-3-4-5'!$C$11:$D$13,2,FALSE)))&gt;5,"ALTO","MEDIO")),"")</f>
        <v/>
      </c>
      <c r="G84" s="136"/>
      <c r="H84" s="136"/>
      <c r="I84" s="136"/>
      <c r="J84" s="136"/>
      <c r="K84" s="136"/>
      <c r="L84" s="136"/>
      <c r="M84" s="136"/>
      <c r="N84" s="136"/>
      <c r="O84" s="137"/>
      <c r="P84" s="138"/>
      <c r="Q84" s="139"/>
    </row>
    <row r="85" spans="1:17" ht="35.25" customHeight="1" x14ac:dyDescent="0.35">
      <c r="A85" s="143" t="str">
        <f>'Matriz Nº1 Identificación'!A85</f>
        <v>9. 4</v>
      </c>
      <c r="B85" s="143" t="str">
        <f>IF('Matriz Nº3 Evaluación'!J85="ADMINISTRAR",'Matriz Nº3 Evaluación'!B85,"")</f>
        <v/>
      </c>
      <c r="C85" s="136"/>
      <c r="D85" s="127"/>
      <c r="E85" s="127"/>
      <c r="F85" s="120" t="str">
        <f>IFERROR(+IF((VLOOKUP(D85,'Tabla 2-3-4-5'!$C$11:$D$13,2,FALSE)*(VLOOKUP(E85,'Tabla 2-3-4-5'!$C$11:$D$13,2,FALSE)))&lt;3,"BAJO",IF((VLOOKUP(D85,'Tabla 2-3-4-5'!$C$11:$D$13,2,FALSE)*(VLOOKUP(E85,'Tabla 2-3-4-5'!$C$11:$D$13,2,FALSE)))&gt;5,"ALTO","MEDIO")),"")</f>
        <v/>
      </c>
      <c r="G85" s="136"/>
      <c r="H85" s="136"/>
      <c r="I85" s="136"/>
      <c r="J85" s="136"/>
      <c r="K85" s="136"/>
      <c r="L85" s="136"/>
      <c r="M85" s="136"/>
      <c r="N85" s="136"/>
      <c r="O85" s="137"/>
      <c r="P85" s="138"/>
      <c r="Q85" s="139"/>
    </row>
    <row r="86" spans="1:17" ht="35.25" customHeight="1" x14ac:dyDescent="0.35">
      <c r="A86" s="143" t="str">
        <f>'Matriz Nº1 Identificación'!A86</f>
        <v>9. 5</v>
      </c>
      <c r="B86" s="143" t="str">
        <f>IF('Matriz Nº3 Evaluación'!J86="ADMINISTRAR",'Matriz Nº3 Evaluación'!B86,"")</f>
        <v/>
      </c>
      <c r="C86" s="136"/>
      <c r="D86" s="127"/>
      <c r="E86" s="127"/>
      <c r="F86" s="120" t="str">
        <f>IFERROR(+IF((VLOOKUP(D86,'Tabla 2-3-4-5'!$C$11:$D$13,2,FALSE)*(VLOOKUP(E86,'Tabla 2-3-4-5'!$C$11:$D$13,2,FALSE)))&lt;3,"BAJO",IF((VLOOKUP(D86,'Tabla 2-3-4-5'!$C$11:$D$13,2,FALSE)*(VLOOKUP(E86,'Tabla 2-3-4-5'!$C$11:$D$13,2,FALSE)))&gt;5,"ALTO","MEDIO")),"")</f>
        <v/>
      </c>
      <c r="G86" s="136"/>
      <c r="H86" s="136"/>
      <c r="I86" s="136"/>
      <c r="J86" s="136"/>
      <c r="K86" s="136"/>
      <c r="L86" s="136"/>
      <c r="M86" s="136"/>
      <c r="N86" s="136"/>
      <c r="O86" s="137"/>
      <c r="P86" s="138"/>
      <c r="Q86" s="139"/>
    </row>
    <row r="87" spans="1:17" ht="35.25" customHeight="1" x14ac:dyDescent="0.35">
      <c r="A87" s="143" t="str">
        <f>'Matriz Nº1 Identificación'!A87</f>
        <v>9. 6</v>
      </c>
      <c r="B87" s="143" t="str">
        <f>IF('Matriz Nº3 Evaluación'!J87="ADMINISTRAR",'Matriz Nº3 Evaluación'!B87,"")</f>
        <v/>
      </c>
      <c r="C87" s="136"/>
      <c r="D87" s="127"/>
      <c r="E87" s="127"/>
      <c r="F87" s="120" t="str">
        <f>IFERROR(+IF((VLOOKUP(D87,'Tabla 2-3-4-5'!$C$11:$D$13,2,FALSE)*(VLOOKUP(E87,'Tabla 2-3-4-5'!$C$11:$D$13,2,FALSE)))&lt;3,"BAJO",IF((VLOOKUP(D87,'Tabla 2-3-4-5'!$C$11:$D$13,2,FALSE)*(VLOOKUP(E87,'Tabla 2-3-4-5'!$C$11:$D$13,2,FALSE)))&gt;5,"ALTO","MEDIO")),"")</f>
        <v/>
      </c>
      <c r="G87" s="136"/>
      <c r="H87" s="136"/>
      <c r="I87" s="136"/>
      <c r="J87" s="136"/>
      <c r="K87" s="136"/>
      <c r="L87" s="136"/>
      <c r="M87" s="136"/>
      <c r="N87" s="136"/>
      <c r="O87" s="137"/>
      <c r="P87" s="138"/>
      <c r="Q87" s="139"/>
    </row>
    <row r="88" spans="1:17" ht="35.25" customHeight="1" thickBot="1" x14ac:dyDescent="0.4">
      <c r="A88" s="143" t="str">
        <f>'Matriz Nº1 Identificación'!A88</f>
        <v>9. 7</v>
      </c>
      <c r="B88" s="143" t="str">
        <f>IF('Matriz Nº3 Evaluación'!J88="ADMINISTRAR",'Matriz Nº3 Evaluación'!B88,"")</f>
        <v/>
      </c>
      <c r="C88" s="136"/>
      <c r="D88" s="127"/>
      <c r="E88" s="127"/>
      <c r="F88" s="120" t="str">
        <f>IFERROR(+IF((VLOOKUP(D88,'Tabla 2-3-4-5'!$C$11:$D$13,2,FALSE)*(VLOOKUP(E88,'Tabla 2-3-4-5'!$C$11:$D$13,2,FALSE)))&lt;3,"BAJO",IF((VLOOKUP(D88,'Tabla 2-3-4-5'!$C$11:$D$13,2,FALSE)*(VLOOKUP(E88,'Tabla 2-3-4-5'!$C$11:$D$13,2,FALSE)))&gt;5,"ALTO","MEDIO")),"")</f>
        <v/>
      </c>
      <c r="G88" s="136"/>
      <c r="H88" s="136"/>
      <c r="I88" s="136"/>
      <c r="J88" s="136"/>
      <c r="K88" s="136"/>
      <c r="L88" s="136"/>
      <c r="M88" s="136"/>
      <c r="N88" s="136"/>
      <c r="O88" s="137"/>
      <c r="P88" s="138"/>
      <c r="Q88" s="139"/>
    </row>
    <row r="89" spans="1:17" ht="39.9" customHeight="1" thickBot="1" x14ac:dyDescent="0.4">
      <c r="A89" s="181" t="str">
        <f>'Matriz Nº1 Identificación'!A89</f>
        <v xml:space="preserve">Objetivo Estratégico: </v>
      </c>
      <c r="B89" s="477" t="str">
        <f>'Matriz Nº1 Identificación'!B89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89" s="478"/>
      <c r="D89" s="478"/>
      <c r="E89" s="478"/>
      <c r="F89" s="478"/>
      <c r="G89" s="478"/>
      <c r="H89" s="478"/>
      <c r="I89" s="478"/>
      <c r="J89" s="478"/>
      <c r="K89" s="478"/>
      <c r="L89" s="478"/>
      <c r="M89" s="478"/>
      <c r="N89" s="478"/>
      <c r="O89" s="478"/>
      <c r="P89" s="478"/>
      <c r="Q89" s="479"/>
    </row>
    <row r="90" spans="1:17" ht="39.9" customHeight="1" x14ac:dyDescent="0.35">
      <c r="A90" s="183" t="str">
        <f>'Matriz Nº1 Identificación'!A90</f>
        <v>Objetivo táctico</v>
      </c>
      <c r="B90" s="535" t="str">
        <f>'Matriz Nº1 Identificación'!B90</f>
        <v>10. Producir material de artes gráficas e impresos comerciales que cumplan con los lineamientos de calidad según ordenes de pedido</v>
      </c>
      <c r="C90" s="536"/>
      <c r="D90" s="536"/>
      <c r="E90" s="536"/>
      <c r="F90" s="536"/>
      <c r="G90" s="536"/>
      <c r="H90" s="536"/>
      <c r="I90" s="536"/>
      <c r="J90" s="536"/>
      <c r="K90" s="536"/>
      <c r="L90" s="536"/>
      <c r="M90" s="536"/>
      <c r="N90" s="536"/>
      <c r="O90" s="536"/>
      <c r="P90" s="536"/>
      <c r="Q90" s="537"/>
    </row>
    <row r="91" spans="1:17" ht="27.75" customHeight="1" x14ac:dyDescent="0.35">
      <c r="A91" s="143" t="str">
        <f>'Matriz Nº1 Identificación'!A91</f>
        <v>10. 1</v>
      </c>
      <c r="B91" s="143" t="str">
        <f>IF('Matriz Nº3 Evaluación'!J91="ADMINISTRAR",'Matriz Nº3 Evaluación'!B91,"")</f>
        <v/>
      </c>
      <c r="C91" s="136"/>
      <c r="D91" s="127"/>
      <c r="E91" s="127"/>
      <c r="F91" s="120" t="str">
        <f>IFERROR(IF((VLOOKUP(D91,'Tabla 2-3-4-5'!$C$11:$D$13,2,FALSE)*(VLOOKUP(E91,'Tabla 2-3-4-5'!$C$11:$D$13,2,FALSE)))&lt;3,"BAJO",IF((VLOOKUP(D91,'Tabla 2-3-4-5'!$C$11:$D$13,2,FALSE)*(VLOOKUP(E91,'Tabla 2-3-4-5'!$C$11:$D$13,2,FALSE)))&gt;5,"ALTO","MEDIO")),"")</f>
        <v/>
      </c>
      <c r="G91" s="136"/>
      <c r="H91" s="136"/>
      <c r="I91" s="136"/>
      <c r="J91" s="136"/>
      <c r="K91" s="136"/>
      <c r="L91" s="136"/>
      <c r="M91" s="136"/>
      <c r="N91" s="136"/>
      <c r="O91" s="137"/>
      <c r="P91" s="138"/>
      <c r="Q91" s="139"/>
    </row>
    <row r="92" spans="1:17" ht="31.5" customHeight="1" x14ac:dyDescent="0.35">
      <c r="A92" s="143" t="str">
        <f>'Matriz Nº1 Identificación'!A92</f>
        <v>10. 2</v>
      </c>
      <c r="B92" s="143" t="str">
        <f>IF('Matriz Nº3 Evaluación'!J92="ADMINISTRAR",'Matriz Nº3 Evaluación'!B92,"")</f>
        <v/>
      </c>
      <c r="C92" s="136"/>
      <c r="D92" s="127"/>
      <c r="E92" s="127"/>
      <c r="F92" s="120" t="str">
        <f>IFERROR(+IF((VLOOKUP(D92,'Tabla 2-3-4-5'!$C$11:$D$13,2,FALSE)*(VLOOKUP(E92,'Tabla 2-3-4-5'!$C$11:$D$13,2,FALSE)))&lt;3,"BAJO",IF((VLOOKUP(D92,'Tabla 2-3-4-5'!$C$11:$D$13,2,FALSE)*(VLOOKUP(E92,'Tabla 2-3-4-5'!$C$11:$D$13,2,FALSE)))&gt;5,"ALTO","MEDIO")),"")</f>
        <v/>
      </c>
      <c r="G92" s="136"/>
      <c r="H92" s="136"/>
      <c r="I92" s="136"/>
      <c r="J92" s="136"/>
      <c r="K92" s="136"/>
      <c r="L92" s="136"/>
      <c r="M92" s="136"/>
      <c r="N92" s="136"/>
      <c r="O92" s="137"/>
      <c r="P92" s="138"/>
      <c r="Q92" s="139"/>
    </row>
    <row r="93" spans="1:17" ht="29.25" customHeight="1" x14ac:dyDescent="0.35">
      <c r="A93" s="143" t="str">
        <f>'Matriz Nº1 Identificación'!A93</f>
        <v>10. 3</v>
      </c>
      <c r="B93" s="143" t="str">
        <f>IF('Matriz Nº3 Evaluación'!J93="ADMINISTRAR",'Matriz Nº3 Evaluación'!B93,"")</f>
        <v/>
      </c>
      <c r="C93" s="136"/>
      <c r="D93" s="127"/>
      <c r="E93" s="127"/>
      <c r="F93" s="120" t="str">
        <f>IFERROR(+IF((VLOOKUP(D93,'Tabla 2-3-4-5'!$C$11:$D$13,2,FALSE)*(VLOOKUP(E93,'Tabla 2-3-4-5'!$C$11:$D$13,2,FALSE)))&lt;3,"BAJO",IF((VLOOKUP(D93,'Tabla 2-3-4-5'!$C$11:$D$13,2,FALSE)*(VLOOKUP(E93,'Tabla 2-3-4-5'!$C$11:$D$13,2,FALSE)))&gt;5,"ALTO","MEDIO")),"")</f>
        <v/>
      </c>
      <c r="G93" s="136"/>
      <c r="H93" s="136"/>
      <c r="I93" s="136"/>
      <c r="J93" s="136"/>
      <c r="K93" s="136"/>
      <c r="L93" s="136"/>
      <c r="M93" s="136"/>
      <c r="N93" s="136"/>
      <c r="O93" s="137"/>
      <c r="P93" s="138"/>
      <c r="Q93" s="139"/>
    </row>
    <row r="94" spans="1:17" ht="35.25" customHeight="1" x14ac:dyDescent="0.35">
      <c r="A94" s="143" t="str">
        <f>'Matriz Nº1 Identificación'!A94</f>
        <v>10. 4</v>
      </c>
      <c r="B94" s="143" t="str">
        <f>IF('Matriz Nº3 Evaluación'!J94="ADMINISTRAR",'Matriz Nº3 Evaluación'!B94,"")</f>
        <v/>
      </c>
      <c r="C94" s="136"/>
      <c r="D94" s="127"/>
      <c r="E94" s="127"/>
      <c r="F94" s="120" t="str">
        <f>IFERROR(+IF((VLOOKUP(D94,'Tabla 2-3-4-5'!$C$11:$D$13,2,FALSE)*(VLOOKUP(E94,'Tabla 2-3-4-5'!$C$11:$D$13,2,FALSE)))&lt;3,"BAJO",IF((VLOOKUP(D94,'Tabla 2-3-4-5'!$C$11:$D$13,2,FALSE)*(VLOOKUP(E94,'Tabla 2-3-4-5'!$C$11:$D$13,2,FALSE)))&gt;5,"ALTO","MEDIO")),"")</f>
        <v/>
      </c>
      <c r="G94" s="136"/>
      <c r="H94" s="136"/>
      <c r="I94" s="136"/>
      <c r="J94" s="136"/>
      <c r="K94" s="136"/>
      <c r="L94" s="136"/>
      <c r="M94" s="136"/>
      <c r="N94" s="136"/>
      <c r="O94" s="137"/>
      <c r="P94" s="138"/>
      <c r="Q94" s="139"/>
    </row>
    <row r="95" spans="1:17" ht="35.25" customHeight="1" x14ac:dyDescent="0.35">
      <c r="A95" s="143" t="str">
        <f>'Matriz Nº1 Identificación'!A95</f>
        <v>10. 5</v>
      </c>
      <c r="B95" s="143" t="str">
        <f>IF('Matriz Nº3 Evaluación'!J95="ADMINISTRAR",'Matriz Nº3 Evaluación'!B95,"")</f>
        <v/>
      </c>
      <c r="C95" s="136"/>
      <c r="D95" s="127"/>
      <c r="E95" s="127"/>
      <c r="F95" s="120" t="str">
        <f>IFERROR(+IF((VLOOKUP(D95,'Tabla 2-3-4-5'!$C$11:$D$13,2,FALSE)*(VLOOKUP(E95,'Tabla 2-3-4-5'!$C$11:$D$13,2,FALSE)))&lt;3,"BAJO",IF((VLOOKUP(D95,'Tabla 2-3-4-5'!$C$11:$D$13,2,FALSE)*(VLOOKUP(E95,'Tabla 2-3-4-5'!$C$11:$D$13,2,FALSE)))&gt;5,"ALTO","MEDIO")),"")</f>
        <v/>
      </c>
      <c r="G95" s="136"/>
      <c r="H95" s="136"/>
      <c r="I95" s="136"/>
      <c r="J95" s="136"/>
      <c r="K95" s="136"/>
      <c r="L95" s="136"/>
      <c r="M95" s="136"/>
      <c r="N95" s="136"/>
      <c r="O95" s="137"/>
      <c r="P95" s="138"/>
      <c r="Q95" s="139"/>
    </row>
    <row r="96" spans="1:17" ht="35.25" customHeight="1" x14ac:dyDescent="0.35">
      <c r="A96" s="143" t="str">
        <f>'Matriz Nº1 Identificación'!A96</f>
        <v>10. 6</v>
      </c>
      <c r="B96" s="143" t="str">
        <f>IF('Matriz Nº3 Evaluación'!J96="ADMINISTRAR",'Matriz Nº3 Evaluación'!B96,"")</f>
        <v/>
      </c>
      <c r="C96" s="136"/>
      <c r="D96" s="127"/>
      <c r="E96" s="127"/>
      <c r="F96" s="120" t="str">
        <f>IFERROR(+IF((VLOOKUP(D96,'Tabla 2-3-4-5'!$C$11:$D$13,2,FALSE)*(VLOOKUP(E96,'Tabla 2-3-4-5'!$C$11:$D$13,2,FALSE)))&lt;3,"BAJO",IF((VLOOKUP(D96,'Tabla 2-3-4-5'!$C$11:$D$13,2,FALSE)*(VLOOKUP(E96,'Tabla 2-3-4-5'!$C$11:$D$13,2,FALSE)))&gt;5,"ALTO","MEDIO")),"")</f>
        <v/>
      </c>
      <c r="G96" s="136"/>
      <c r="H96" s="136"/>
      <c r="I96" s="136"/>
      <c r="J96" s="136"/>
      <c r="K96" s="136"/>
      <c r="L96" s="136"/>
      <c r="M96" s="136"/>
      <c r="N96" s="136"/>
      <c r="O96" s="137"/>
      <c r="P96" s="138"/>
      <c r="Q96" s="139"/>
    </row>
    <row r="97" spans="1:17" ht="35.25" customHeight="1" thickBot="1" x14ac:dyDescent="0.4">
      <c r="A97" s="143" t="str">
        <f>'Matriz Nº1 Identificación'!A97</f>
        <v>10. 7</v>
      </c>
      <c r="B97" s="143" t="str">
        <f>IF('Matriz Nº3 Evaluación'!J97="ADMINISTRAR",'Matriz Nº3 Evaluación'!B97,"")</f>
        <v/>
      </c>
      <c r="C97" s="136"/>
      <c r="D97" s="127"/>
      <c r="E97" s="127"/>
      <c r="F97" s="120" t="str">
        <f>IFERROR(+IF((VLOOKUP(D97,'Tabla 2-3-4-5'!$C$11:$D$13,2,FALSE)*(VLOOKUP(E97,'Tabla 2-3-4-5'!$C$11:$D$13,2,FALSE)))&lt;3,"BAJO",IF((VLOOKUP(D97,'Tabla 2-3-4-5'!$C$11:$D$13,2,FALSE)*(VLOOKUP(E97,'Tabla 2-3-4-5'!$C$11:$D$13,2,FALSE)))&gt;5,"ALTO","MEDIO")),"")</f>
        <v/>
      </c>
      <c r="G97" s="136"/>
      <c r="H97" s="136"/>
      <c r="I97" s="136"/>
      <c r="J97" s="136"/>
      <c r="K97" s="136"/>
      <c r="L97" s="136"/>
      <c r="M97" s="136"/>
      <c r="N97" s="136"/>
      <c r="O97" s="137"/>
      <c r="P97" s="138"/>
      <c r="Q97" s="139"/>
    </row>
    <row r="98" spans="1:17" ht="39.9" customHeight="1" thickBot="1" x14ac:dyDescent="0.4">
      <c r="A98" s="181" t="str">
        <f>'Matriz Nº1 Identificación'!A98</f>
        <v xml:space="preserve">Objetivo Estratégico: </v>
      </c>
      <c r="B98" s="477" t="str">
        <f>'Matriz Nº1 Identificación'!B98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98" s="478"/>
      <c r="D98" s="478"/>
      <c r="E98" s="478"/>
      <c r="F98" s="478"/>
      <c r="G98" s="478"/>
      <c r="H98" s="478"/>
      <c r="I98" s="478"/>
      <c r="J98" s="478"/>
      <c r="K98" s="478"/>
      <c r="L98" s="478"/>
      <c r="M98" s="478"/>
      <c r="N98" s="478"/>
      <c r="O98" s="478"/>
      <c r="P98" s="478"/>
      <c r="Q98" s="479"/>
    </row>
    <row r="99" spans="1:17" ht="39.9" customHeight="1" x14ac:dyDescent="0.35">
      <c r="A99" s="183" t="str">
        <f>'Matriz Nº1 Identificación'!A99</f>
        <v>Objetivo táctico</v>
      </c>
      <c r="B99" s="535" t="str">
        <f>'Matriz Nº1 Identificación'!B99</f>
        <v>11. Producir material de artes gráficas e impresos comerciales que cumplan con los lineamientos de calidad y conseguir una comunicación eficaz hacia el público.</v>
      </c>
      <c r="C99" s="536"/>
      <c r="D99" s="536"/>
      <c r="E99" s="536"/>
      <c r="F99" s="536"/>
      <c r="G99" s="536"/>
      <c r="H99" s="536"/>
      <c r="I99" s="536"/>
      <c r="J99" s="536"/>
      <c r="K99" s="536"/>
      <c r="L99" s="536"/>
      <c r="M99" s="536"/>
      <c r="N99" s="536"/>
      <c r="O99" s="536"/>
      <c r="P99" s="536"/>
      <c r="Q99" s="537"/>
    </row>
    <row r="100" spans="1:17" ht="27.75" customHeight="1" x14ac:dyDescent="0.35">
      <c r="A100" s="143" t="str">
        <f>'Matriz Nº1 Identificación'!A100</f>
        <v>11. 1</v>
      </c>
      <c r="B100" s="143" t="str">
        <f>IF('Matriz Nº3 Evaluación'!J100="ADMINISTRAR",'Matriz Nº3 Evaluación'!B100,"")</f>
        <v/>
      </c>
      <c r="C100" s="136"/>
      <c r="D100" s="127"/>
      <c r="E100" s="127"/>
      <c r="F100" s="120" t="str">
        <f>IFERROR(IF((VLOOKUP(D100,'Tabla 2-3-4-5'!$C$11:$D$13,2,FALSE)*(VLOOKUP(E100,'Tabla 2-3-4-5'!$C$11:$D$13,2,FALSE)))&lt;3,"BAJO",IF((VLOOKUP(D100,'Tabla 2-3-4-5'!$C$11:$D$13,2,FALSE)*(VLOOKUP(E100,'Tabla 2-3-4-5'!$C$11:$D$13,2,FALSE)))&gt;5,"ALTO","MEDIO")),"")</f>
        <v/>
      </c>
      <c r="G100" s="136"/>
      <c r="H100" s="136"/>
      <c r="I100" s="136"/>
      <c r="J100" s="136"/>
      <c r="K100" s="136"/>
      <c r="L100" s="136"/>
      <c r="M100" s="136"/>
      <c r="N100" s="136"/>
      <c r="O100" s="137"/>
      <c r="P100" s="138"/>
      <c r="Q100" s="139"/>
    </row>
    <row r="101" spans="1:17" ht="31.5" customHeight="1" x14ac:dyDescent="0.35">
      <c r="A101" s="143" t="str">
        <f>'Matriz Nº1 Identificación'!A101</f>
        <v>11. 2</v>
      </c>
      <c r="B101" s="143" t="str">
        <f>IF('Matriz Nº3 Evaluación'!J101="ADMINISTRAR",'Matriz Nº3 Evaluación'!B101,"")</f>
        <v/>
      </c>
      <c r="C101" s="136"/>
      <c r="D101" s="127"/>
      <c r="E101" s="127"/>
      <c r="F101" s="120" t="str">
        <f>IFERROR(+IF((VLOOKUP(D101,'Tabla 2-3-4-5'!$C$11:$D$13,2,FALSE)*(VLOOKUP(E101,'Tabla 2-3-4-5'!$C$11:$D$13,2,FALSE)))&lt;3,"BAJO",IF((VLOOKUP(D101,'Tabla 2-3-4-5'!$C$11:$D$13,2,FALSE)*(VLOOKUP(E101,'Tabla 2-3-4-5'!$C$11:$D$13,2,FALSE)))&gt;5,"ALTO","MEDIO")),"")</f>
        <v/>
      </c>
      <c r="G101" s="136"/>
      <c r="H101" s="136"/>
      <c r="I101" s="136"/>
      <c r="J101" s="136"/>
      <c r="K101" s="136"/>
      <c r="L101" s="136"/>
      <c r="M101" s="136"/>
      <c r="N101" s="136"/>
      <c r="O101" s="137"/>
      <c r="P101" s="138"/>
      <c r="Q101" s="139"/>
    </row>
    <row r="102" spans="1:17" ht="29.25" customHeight="1" x14ac:dyDescent="0.35">
      <c r="A102" s="143" t="str">
        <f>'Matriz Nº1 Identificación'!A102</f>
        <v>11. 3</v>
      </c>
      <c r="B102" s="143" t="str">
        <f>IF('Matriz Nº3 Evaluación'!J102="ADMINISTRAR",'Matriz Nº3 Evaluación'!B102,"")</f>
        <v/>
      </c>
      <c r="C102" s="136"/>
      <c r="D102" s="127"/>
      <c r="E102" s="127"/>
      <c r="F102" s="120" t="str">
        <f>IFERROR(+IF((VLOOKUP(D102,'Tabla 2-3-4-5'!$C$11:$D$13,2,FALSE)*(VLOOKUP(E102,'Tabla 2-3-4-5'!$C$11:$D$13,2,FALSE)))&lt;3,"BAJO",IF((VLOOKUP(D102,'Tabla 2-3-4-5'!$C$11:$D$13,2,FALSE)*(VLOOKUP(E102,'Tabla 2-3-4-5'!$C$11:$D$13,2,FALSE)))&gt;5,"ALTO","MEDIO")),"")</f>
        <v/>
      </c>
      <c r="G102" s="136"/>
      <c r="H102" s="136"/>
      <c r="I102" s="136"/>
      <c r="J102" s="136"/>
      <c r="K102" s="136"/>
      <c r="L102" s="136"/>
      <c r="M102" s="136"/>
      <c r="N102" s="136"/>
      <c r="O102" s="137"/>
      <c r="P102" s="138"/>
      <c r="Q102" s="139"/>
    </row>
    <row r="103" spans="1:17" ht="35.25" customHeight="1" x14ac:dyDescent="0.35">
      <c r="A103" s="143" t="str">
        <f>'Matriz Nº1 Identificación'!A103</f>
        <v>11. 4</v>
      </c>
      <c r="B103" s="143" t="str">
        <f>IF('Matriz Nº3 Evaluación'!J103="ADMINISTRAR",'Matriz Nº3 Evaluación'!B103,"")</f>
        <v/>
      </c>
      <c r="C103" s="136"/>
      <c r="D103" s="127"/>
      <c r="E103" s="127"/>
      <c r="F103" s="120" t="str">
        <f>IFERROR(+IF((VLOOKUP(D103,'Tabla 2-3-4-5'!$C$11:$D$13,2,FALSE)*(VLOOKUP(E103,'Tabla 2-3-4-5'!$C$11:$D$13,2,FALSE)))&lt;3,"BAJO",IF((VLOOKUP(D103,'Tabla 2-3-4-5'!$C$11:$D$13,2,FALSE)*(VLOOKUP(E103,'Tabla 2-3-4-5'!$C$11:$D$13,2,FALSE)))&gt;5,"ALTO","MEDIO")),"")</f>
        <v/>
      </c>
      <c r="G103" s="136"/>
      <c r="H103" s="136"/>
      <c r="I103" s="136"/>
      <c r="J103" s="136"/>
      <c r="K103" s="136"/>
      <c r="L103" s="136"/>
      <c r="M103" s="136"/>
      <c r="N103" s="136"/>
      <c r="O103" s="137"/>
      <c r="P103" s="138"/>
      <c r="Q103" s="139"/>
    </row>
    <row r="104" spans="1:17" ht="35.25" customHeight="1" x14ac:dyDescent="0.35">
      <c r="A104" s="143" t="str">
        <f>'Matriz Nº1 Identificación'!A104</f>
        <v>11. 5</v>
      </c>
      <c r="B104" s="143" t="str">
        <f>IF('Matriz Nº3 Evaluación'!J104="ADMINISTRAR",'Matriz Nº3 Evaluación'!B104,"")</f>
        <v/>
      </c>
      <c r="C104" s="136"/>
      <c r="D104" s="127"/>
      <c r="E104" s="127"/>
      <c r="F104" s="120" t="str">
        <f>IFERROR(+IF((VLOOKUP(D104,'Tabla 2-3-4-5'!$C$11:$D$13,2,FALSE)*(VLOOKUP(E104,'Tabla 2-3-4-5'!$C$11:$D$13,2,FALSE)))&lt;3,"BAJO",IF((VLOOKUP(D104,'Tabla 2-3-4-5'!$C$11:$D$13,2,FALSE)*(VLOOKUP(E104,'Tabla 2-3-4-5'!$C$11:$D$13,2,FALSE)))&gt;5,"ALTO","MEDIO")),"")</f>
        <v/>
      </c>
      <c r="G104" s="136"/>
      <c r="H104" s="136"/>
      <c r="I104" s="136"/>
      <c r="J104" s="136"/>
      <c r="K104" s="136"/>
      <c r="L104" s="136"/>
      <c r="M104" s="136"/>
      <c r="N104" s="136"/>
      <c r="O104" s="137"/>
      <c r="P104" s="138"/>
      <c r="Q104" s="139"/>
    </row>
    <row r="105" spans="1:17" ht="35.25" customHeight="1" x14ac:dyDescent="0.35">
      <c r="A105" s="143" t="str">
        <f>'Matriz Nº1 Identificación'!A105</f>
        <v>11. 6</v>
      </c>
      <c r="B105" s="143" t="str">
        <f>IF('Matriz Nº3 Evaluación'!J105="ADMINISTRAR",'Matriz Nº3 Evaluación'!B105,"")</f>
        <v/>
      </c>
      <c r="C105" s="136"/>
      <c r="D105" s="127"/>
      <c r="E105" s="127"/>
      <c r="F105" s="120" t="str">
        <f>IFERROR(+IF((VLOOKUP(D105,'Tabla 2-3-4-5'!$C$11:$D$13,2,FALSE)*(VLOOKUP(E105,'Tabla 2-3-4-5'!$C$11:$D$13,2,FALSE)))&lt;3,"BAJO",IF((VLOOKUP(D105,'Tabla 2-3-4-5'!$C$11:$D$13,2,FALSE)*(VLOOKUP(E105,'Tabla 2-3-4-5'!$C$11:$D$13,2,FALSE)))&gt;5,"ALTO","MEDIO")),"")</f>
        <v/>
      </c>
      <c r="G105" s="136"/>
      <c r="H105" s="136"/>
      <c r="I105" s="136"/>
      <c r="J105" s="136"/>
      <c r="K105" s="136"/>
      <c r="L105" s="136"/>
      <c r="M105" s="136"/>
      <c r="N105" s="136"/>
      <c r="O105" s="137"/>
      <c r="P105" s="138"/>
      <c r="Q105" s="139"/>
    </row>
    <row r="106" spans="1:17" ht="35.25" customHeight="1" thickBot="1" x14ac:dyDescent="0.4">
      <c r="A106" s="143" t="str">
        <f>'Matriz Nº1 Identificación'!A106</f>
        <v>11. 7</v>
      </c>
      <c r="B106" s="143" t="str">
        <f>IF('Matriz Nº3 Evaluación'!J106="ADMINISTRAR",'Matriz Nº3 Evaluación'!B106,"")</f>
        <v/>
      </c>
      <c r="C106" s="136"/>
      <c r="D106" s="127"/>
      <c r="E106" s="127"/>
      <c r="F106" s="120" t="str">
        <f>IFERROR(+IF((VLOOKUP(D106,'Tabla 2-3-4-5'!$C$11:$D$13,2,FALSE)*(VLOOKUP(E106,'Tabla 2-3-4-5'!$C$11:$D$13,2,FALSE)))&lt;3,"BAJO",IF((VLOOKUP(D106,'Tabla 2-3-4-5'!$C$11:$D$13,2,FALSE)*(VLOOKUP(E106,'Tabla 2-3-4-5'!$C$11:$D$13,2,FALSE)))&gt;5,"ALTO","MEDIO")),"")</f>
        <v/>
      </c>
      <c r="G106" s="136"/>
      <c r="H106" s="136"/>
      <c r="I106" s="136"/>
      <c r="J106" s="136"/>
      <c r="K106" s="136"/>
      <c r="L106" s="136"/>
      <c r="M106" s="136"/>
      <c r="N106" s="136"/>
      <c r="O106" s="137"/>
      <c r="P106" s="138"/>
      <c r="Q106" s="139"/>
    </row>
    <row r="107" spans="1:17" ht="39.9" customHeight="1" thickBot="1" x14ac:dyDescent="0.4">
      <c r="A107" s="181" t="str">
        <f>'Matriz Nº1 Identificación'!A107</f>
        <v xml:space="preserve">Objetivo Estratégico: </v>
      </c>
      <c r="B107" s="477" t="str">
        <f>'Matriz Nº1 Identificación'!B107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07" s="478"/>
      <c r="D107" s="478"/>
      <c r="E107" s="478"/>
      <c r="F107" s="478"/>
      <c r="G107" s="478"/>
      <c r="H107" s="478"/>
      <c r="I107" s="478"/>
      <c r="J107" s="478"/>
      <c r="K107" s="478"/>
      <c r="L107" s="478"/>
      <c r="M107" s="478"/>
      <c r="N107" s="478"/>
      <c r="O107" s="478"/>
      <c r="P107" s="478"/>
      <c r="Q107" s="479"/>
    </row>
    <row r="108" spans="1:17" ht="39.9" customHeight="1" x14ac:dyDescent="0.35">
      <c r="A108" s="183" t="str">
        <f>'Matriz Nº1 Identificación'!A108</f>
        <v>Objetivo táctico</v>
      </c>
      <c r="B108" s="535" t="str">
        <f>'Matriz Nº1 Identificación'!B108</f>
        <v>12. Producir material de artes gráficas e impresos comerciales que cumplan con los lineamientos de calidad y conseguir una comunicación eficaz hacia el público.</v>
      </c>
      <c r="C108" s="536"/>
      <c r="D108" s="536"/>
      <c r="E108" s="536"/>
      <c r="F108" s="536"/>
      <c r="G108" s="536"/>
      <c r="H108" s="536"/>
      <c r="I108" s="536"/>
      <c r="J108" s="536"/>
      <c r="K108" s="536"/>
      <c r="L108" s="536"/>
      <c r="M108" s="536"/>
      <c r="N108" s="536"/>
      <c r="O108" s="536"/>
      <c r="P108" s="536"/>
      <c r="Q108" s="537"/>
    </row>
    <row r="109" spans="1:17" ht="27.75" customHeight="1" x14ac:dyDescent="0.35">
      <c r="A109" s="143" t="str">
        <f>'Matriz Nº1 Identificación'!A109</f>
        <v>12. 1</v>
      </c>
      <c r="B109" s="143" t="str">
        <f>IF('Matriz Nº3 Evaluación'!J109="ADMINISTRAR",'Matriz Nº3 Evaluación'!B109,"")</f>
        <v/>
      </c>
      <c r="C109" s="136"/>
      <c r="D109" s="127"/>
      <c r="E109" s="127"/>
      <c r="F109" s="120" t="str">
        <f>IFERROR(IF((VLOOKUP(D109,'Tabla 2-3-4-5'!$C$11:$D$13,2,FALSE)*(VLOOKUP(E109,'Tabla 2-3-4-5'!$C$11:$D$13,2,FALSE)))&lt;3,"BAJO",IF((VLOOKUP(D109,'Tabla 2-3-4-5'!$C$11:$D$13,2,FALSE)*(VLOOKUP(E109,'Tabla 2-3-4-5'!$C$11:$D$13,2,FALSE)))&gt;5,"ALTO","MEDIO")),"")</f>
        <v/>
      </c>
      <c r="G109" s="136"/>
      <c r="H109" s="136"/>
      <c r="I109" s="136"/>
      <c r="J109" s="136"/>
      <c r="K109" s="136"/>
      <c r="L109" s="136"/>
      <c r="M109" s="136"/>
      <c r="N109" s="136"/>
      <c r="O109" s="137"/>
      <c r="P109" s="138"/>
      <c r="Q109" s="139"/>
    </row>
    <row r="110" spans="1:17" ht="31.5" customHeight="1" x14ac:dyDescent="0.35">
      <c r="A110" s="143" t="str">
        <f>'Matriz Nº1 Identificación'!A110</f>
        <v>12. 2</v>
      </c>
      <c r="B110" s="143" t="str">
        <f>IF('Matriz Nº3 Evaluación'!J110="ADMINISTRAR",'Matriz Nº3 Evaluación'!B110,"")</f>
        <v/>
      </c>
      <c r="C110" s="136"/>
      <c r="D110" s="127"/>
      <c r="E110" s="127"/>
      <c r="F110" s="120" t="str">
        <f>IFERROR(+IF((VLOOKUP(D110,'Tabla 2-3-4-5'!$C$11:$D$13,2,FALSE)*(VLOOKUP(E110,'Tabla 2-3-4-5'!$C$11:$D$13,2,FALSE)))&lt;3,"BAJO",IF((VLOOKUP(D110,'Tabla 2-3-4-5'!$C$11:$D$13,2,FALSE)*(VLOOKUP(E110,'Tabla 2-3-4-5'!$C$11:$D$13,2,FALSE)))&gt;5,"ALTO","MEDIO")),"")</f>
        <v/>
      </c>
      <c r="G110" s="136"/>
      <c r="H110" s="136"/>
      <c r="I110" s="136"/>
      <c r="J110" s="136"/>
      <c r="K110" s="136"/>
      <c r="L110" s="136"/>
      <c r="M110" s="136"/>
      <c r="N110" s="136"/>
      <c r="O110" s="137"/>
      <c r="P110" s="138"/>
      <c r="Q110" s="139"/>
    </row>
    <row r="111" spans="1:17" ht="29.25" customHeight="1" x14ac:dyDescent="0.35">
      <c r="A111" s="143" t="str">
        <f>'Matriz Nº1 Identificación'!A111</f>
        <v>12. 3</v>
      </c>
      <c r="B111" s="143" t="str">
        <f>IF('Matriz Nº3 Evaluación'!J111="ADMINISTRAR",'Matriz Nº3 Evaluación'!B111,"")</f>
        <v/>
      </c>
      <c r="C111" s="136"/>
      <c r="D111" s="127"/>
      <c r="E111" s="127"/>
      <c r="F111" s="120" t="str">
        <f>IFERROR(+IF((VLOOKUP(D111,'Tabla 2-3-4-5'!$C$11:$D$13,2,FALSE)*(VLOOKUP(E111,'Tabla 2-3-4-5'!$C$11:$D$13,2,FALSE)))&lt;3,"BAJO",IF((VLOOKUP(D111,'Tabla 2-3-4-5'!$C$11:$D$13,2,FALSE)*(VLOOKUP(E111,'Tabla 2-3-4-5'!$C$11:$D$13,2,FALSE)))&gt;5,"ALTO","MEDIO")),"")</f>
        <v/>
      </c>
      <c r="G111" s="136"/>
      <c r="H111" s="136"/>
      <c r="I111" s="136"/>
      <c r="J111" s="136"/>
      <c r="K111" s="136"/>
      <c r="L111" s="136"/>
      <c r="M111" s="136"/>
      <c r="N111" s="136"/>
      <c r="O111" s="137"/>
      <c r="P111" s="138"/>
      <c r="Q111" s="139"/>
    </row>
    <row r="112" spans="1:17" ht="35.25" customHeight="1" x14ac:dyDescent="0.35">
      <c r="A112" s="143" t="str">
        <f>'Matriz Nº1 Identificación'!A112</f>
        <v>12. 4</v>
      </c>
      <c r="B112" s="143" t="str">
        <f>IF('Matriz Nº3 Evaluación'!J112="ADMINISTRAR",'Matriz Nº3 Evaluación'!B112,"")</f>
        <v/>
      </c>
      <c r="C112" s="136"/>
      <c r="D112" s="127"/>
      <c r="E112" s="127"/>
      <c r="F112" s="120" t="str">
        <f>IFERROR(+IF((VLOOKUP(D112,'Tabla 2-3-4-5'!$C$11:$D$13,2,FALSE)*(VLOOKUP(E112,'Tabla 2-3-4-5'!$C$11:$D$13,2,FALSE)))&lt;3,"BAJO",IF((VLOOKUP(D112,'Tabla 2-3-4-5'!$C$11:$D$13,2,FALSE)*(VLOOKUP(E112,'Tabla 2-3-4-5'!$C$11:$D$13,2,FALSE)))&gt;5,"ALTO","MEDIO")),"")</f>
        <v/>
      </c>
      <c r="G112" s="136"/>
      <c r="H112" s="136"/>
      <c r="I112" s="136"/>
      <c r="J112" s="136"/>
      <c r="K112" s="136"/>
      <c r="L112" s="136"/>
      <c r="M112" s="136"/>
      <c r="N112" s="136"/>
      <c r="O112" s="137"/>
      <c r="P112" s="138"/>
      <c r="Q112" s="139"/>
    </row>
    <row r="113" spans="1:17" ht="35.25" customHeight="1" x14ac:dyDescent="0.35">
      <c r="A113" s="143" t="str">
        <f>'Matriz Nº1 Identificación'!A113</f>
        <v>12. 5</v>
      </c>
      <c r="B113" s="143" t="str">
        <f>IF('Matriz Nº3 Evaluación'!J113="ADMINISTRAR",'Matriz Nº3 Evaluación'!B113,"")</f>
        <v/>
      </c>
      <c r="C113" s="136"/>
      <c r="D113" s="127"/>
      <c r="E113" s="127"/>
      <c r="F113" s="120" t="str">
        <f>IFERROR(+IF((VLOOKUP(D113,'Tabla 2-3-4-5'!$C$11:$D$13,2,FALSE)*(VLOOKUP(E113,'Tabla 2-3-4-5'!$C$11:$D$13,2,FALSE)))&lt;3,"BAJO",IF((VLOOKUP(D113,'Tabla 2-3-4-5'!$C$11:$D$13,2,FALSE)*(VLOOKUP(E113,'Tabla 2-3-4-5'!$C$11:$D$13,2,FALSE)))&gt;5,"ALTO","MEDIO")),"")</f>
        <v/>
      </c>
      <c r="G113" s="136"/>
      <c r="H113" s="136"/>
      <c r="I113" s="136"/>
      <c r="J113" s="136"/>
      <c r="K113" s="136"/>
      <c r="L113" s="136"/>
      <c r="M113" s="136"/>
      <c r="N113" s="136"/>
      <c r="O113" s="137"/>
      <c r="P113" s="138"/>
      <c r="Q113" s="139"/>
    </row>
    <row r="114" spans="1:17" ht="35.25" customHeight="1" x14ac:dyDescent="0.35">
      <c r="A114" s="143" t="str">
        <f>'Matriz Nº1 Identificación'!A114</f>
        <v>12. 6</v>
      </c>
      <c r="B114" s="143" t="str">
        <f>IF('Matriz Nº3 Evaluación'!J114="ADMINISTRAR",'Matriz Nº3 Evaluación'!B114,"")</f>
        <v/>
      </c>
      <c r="C114" s="136"/>
      <c r="D114" s="127"/>
      <c r="E114" s="127"/>
      <c r="F114" s="120" t="str">
        <f>IFERROR(+IF((VLOOKUP(D114,'Tabla 2-3-4-5'!$C$11:$D$13,2,FALSE)*(VLOOKUP(E114,'Tabla 2-3-4-5'!$C$11:$D$13,2,FALSE)))&lt;3,"BAJO",IF((VLOOKUP(D114,'Tabla 2-3-4-5'!$C$11:$D$13,2,FALSE)*(VLOOKUP(E114,'Tabla 2-3-4-5'!$C$11:$D$13,2,FALSE)))&gt;5,"ALTO","MEDIO")),"")</f>
        <v/>
      </c>
      <c r="G114" s="136"/>
      <c r="H114" s="136"/>
      <c r="I114" s="136"/>
      <c r="J114" s="136"/>
      <c r="K114" s="136"/>
      <c r="L114" s="136"/>
      <c r="M114" s="136"/>
      <c r="N114" s="136"/>
      <c r="O114" s="137"/>
      <c r="P114" s="138"/>
      <c r="Q114" s="139"/>
    </row>
    <row r="115" spans="1:17" ht="35.25" customHeight="1" thickBot="1" x14ac:dyDescent="0.4">
      <c r="A115" s="143" t="str">
        <f>'Matriz Nº1 Identificación'!A115</f>
        <v>12. 7</v>
      </c>
      <c r="B115" s="143" t="str">
        <f>IF('Matriz Nº3 Evaluación'!J115="ADMINISTRAR",'Matriz Nº3 Evaluación'!B115,"")</f>
        <v/>
      </c>
      <c r="C115" s="136"/>
      <c r="D115" s="127"/>
      <c r="E115" s="127"/>
      <c r="F115" s="120" t="str">
        <f>IFERROR(+IF((VLOOKUP(D115,'Tabla 2-3-4-5'!$C$11:$D$13,2,FALSE)*(VLOOKUP(E115,'Tabla 2-3-4-5'!$C$11:$D$13,2,FALSE)))&lt;3,"BAJO",IF((VLOOKUP(D115,'Tabla 2-3-4-5'!$C$11:$D$13,2,FALSE)*(VLOOKUP(E115,'Tabla 2-3-4-5'!$C$11:$D$13,2,FALSE)))&gt;5,"ALTO","MEDIO")),"")</f>
        <v/>
      </c>
      <c r="G115" s="136"/>
      <c r="H115" s="136"/>
      <c r="I115" s="136"/>
      <c r="J115" s="136"/>
      <c r="K115" s="136"/>
      <c r="L115" s="136"/>
      <c r="M115" s="136"/>
      <c r="N115" s="136"/>
      <c r="O115" s="137"/>
      <c r="P115" s="138"/>
      <c r="Q115" s="139"/>
    </row>
    <row r="116" spans="1:17" ht="39.9" customHeight="1" thickBot="1" x14ac:dyDescent="0.4">
      <c r="A116" s="181" t="str">
        <f>'Matriz Nº1 Identificación'!A116</f>
        <v xml:space="preserve">Objetivo Estratégico: </v>
      </c>
      <c r="B116" s="477" t="str">
        <f>'Matriz Nº1 Identificación'!B116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16" s="478"/>
      <c r="D116" s="478"/>
      <c r="E116" s="478"/>
      <c r="F116" s="478"/>
      <c r="G116" s="478"/>
      <c r="H116" s="478"/>
      <c r="I116" s="478"/>
      <c r="J116" s="478"/>
      <c r="K116" s="478"/>
      <c r="L116" s="478"/>
      <c r="M116" s="478"/>
      <c r="N116" s="478"/>
      <c r="O116" s="478"/>
      <c r="P116" s="478"/>
      <c r="Q116" s="479"/>
    </row>
    <row r="117" spans="1:17" ht="39.9" customHeight="1" x14ac:dyDescent="0.35">
      <c r="A117" s="183" t="str">
        <f>'Matriz Nº1 Identificación'!A117</f>
        <v>Objetivo táctico</v>
      </c>
      <c r="B117" s="535" t="str">
        <f>'Matriz Nº1 Identificación'!B117</f>
        <v>13. Producir material de artes gráficas e impresos comerciales que cumplan con los lineamientos de calidad y conseguir una comunicación eficaz hacia el público.</v>
      </c>
      <c r="C117" s="536"/>
      <c r="D117" s="536"/>
      <c r="E117" s="536"/>
      <c r="F117" s="536"/>
      <c r="G117" s="536"/>
      <c r="H117" s="536"/>
      <c r="I117" s="536"/>
      <c r="J117" s="536"/>
      <c r="K117" s="536"/>
      <c r="L117" s="536"/>
      <c r="M117" s="536"/>
      <c r="N117" s="536"/>
      <c r="O117" s="536"/>
      <c r="P117" s="536"/>
      <c r="Q117" s="537"/>
    </row>
    <row r="118" spans="1:17" ht="27.75" customHeight="1" x14ac:dyDescent="0.35">
      <c r="A118" s="143" t="str">
        <f>'Matriz Nº1 Identificación'!A118</f>
        <v>13. 1</v>
      </c>
      <c r="B118" s="143" t="str">
        <f>IF('Matriz Nº3 Evaluación'!J118="ADMINISTRAR",'Matriz Nº3 Evaluación'!B118,"")</f>
        <v/>
      </c>
      <c r="C118" s="136"/>
      <c r="D118" s="127"/>
      <c r="E118" s="127"/>
      <c r="F118" s="120" t="str">
        <f>IFERROR(IF((VLOOKUP(D118,'Tabla 2-3-4-5'!$C$11:$D$13,2,FALSE)*(VLOOKUP(E118,'Tabla 2-3-4-5'!$C$11:$D$13,2,FALSE)))&lt;3,"BAJO",IF((VLOOKUP(D118,'Tabla 2-3-4-5'!$C$11:$D$13,2,FALSE)*(VLOOKUP(E118,'Tabla 2-3-4-5'!$C$11:$D$13,2,FALSE)))&gt;5,"ALTO","MEDIO")),"")</f>
        <v/>
      </c>
      <c r="G118" s="136"/>
      <c r="H118" s="136"/>
      <c r="I118" s="136"/>
      <c r="J118" s="136"/>
      <c r="K118" s="136"/>
      <c r="L118" s="136"/>
      <c r="M118" s="136"/>
      <c r="N118" s="136"/>
      <c r="O118" s="137"/>
      <c r="P118" s="138"/>
      <c r="Q118" s="139"/>
    </row>
    <row r="119" spans="1:17" ht="31.5" customHeight="1" x14ac:dyDescent="0.35">
      <c r="A119" s="143" t="str">
        <f>'Matriz Nº1 Identificación'!A119</f>
        <v>13. 2</v>
      </c>
      <c r="B119" s="143" t="str">
        <f>IF('Matriz Nº3 Evaluación'!J119="ADMINISTRAR",'Matriz Nº3 Evaluación'!B119,"")</f>
        <v/>
      </c>
      <c r="C119" s="136"/>
      <c r="D119" s="127"/>
      <c r="E119" s="127"/>
      <c r="F119" s="120" t="str">
        <f>IFERROR(+IF((VLOOKUP(D119,'Tabla 2-3-4-5'!$C$11:$D$13,2,FALSE)*(VLOOKUP(E119,'Tabla 2-3-4-5'!$C$11:$D$13,2,FALSE)))&lt;3,"BAJO",IF((VLOOKUP(D119,'Tabla 2-3-4-5'!$C$11:$D$13,2,FALSE)*(VLOOKUP(E119,'Tabla 2-3-4-5'!$C$11:$D$13,2,FALSE)))&gt;5,"ALTO","MEDIO")),"")</f>
        <v/>
      </c>
      <c r="G119" s="136"/>
      <c r="H119" s="136"/>
      <c r="I119" s="136"/>
      <c r="J119" s="136"/>
      <c r="K119" s="136"/>
      <c r="L119" s="136"/>
      <c r="M119" s="136"/>
      <c r="N119" s="136"/>
      <c r="O119" s="137"/>
      <c r="P119" s="138"/>
      <c r="Q119" s="139"/>
    </row>
    <row r="120" spans="1:17" ht="29.25" customHeight="1" x14ac:dyDescent="0.35">
      <c r="A120" s="143" t="str">
        <f>'Matriz Nº1 Identificación'!A120</f>
        <v>13. 3</v>
      </c>
      <c r="B120" s="143" t="str">
        <f>IF('Matriz Nº3 Evaluación'!J120="ADMINISTRAR",'Matriz Nº3 Evaluación'!B120,"")</f>
        <v/>
      </c>
      <c r="C120" s="136"/>
      <c r="D120" s="127"/>
      <c r="E120" s="127"/>
      <c r="F120" s="120" t="str">
        <f>IFERROR(+IF((VLOOKUP(D120,'Tabla 2-3-4-5'!$C$11:$D$13,2,FALSE)*(VLOOKUP(E120,'Tabla 2-3-4-5'!$C$11:$D$13,2,FALSE)))&lt;3,"BAJO",IF((VLOOKUP(D120,'Tabla 2-3-4-5'!$C$11:$D$13,2,FALSE)*(VLOOKUP(E120,'Tabla 2-3-4-5'!$C$11:$D$13,2,FALSE)))&gt;5,"ALTO","MEDIO")),"")</f>
        <v/>
      </c>
      <c r="G120" s="136"/>
      <c r="H120" s="136"/>
      <c r="I120" s="136"/>
      <c r="J120" s="136"/>
      <c r="K120" s="136"/>
      <c r="L120" s="136"/>
      <c r="M120" s="136"/>
      <c r="N120" s="136"/>
      <c r="O120" s="137"/>
      <c r="P120" s="138"/>
      <c r="Q120" s="139"/>
    </row>
    <row r="121" spans="1:17" ht="35.25" customHeight="1" x14ac:dyDescent="0.35">
      <c r="A121" s="143" t="str">
        <f>'Matriz Nº1 Identificación'!A121</f>
        <v>13. 4</v>
      </c>
      <c r="B121" s="143" t="str">
        <f>IF('Matriz Nº3 Evaluación'!J121="ADMINISTRAR",'Matriz Nº3 Evaluación'!B121,"")</f>
        <v/>
      </c>
      <c r="C121" s="136"/>
      <c r="D121" s="127"/>
      <c r="E121" s="127"/>
      <c r="F121" s="120" t="str">
        <f>IFERROR(+IF((VLOOKUP(D121,'Tabla 2-3-4-5'!$C$11:$D$13,2,FALSE)*(VLOOKUP(E121,'Tabla 2-3-4-5'!$C$11:$D$13,2,FALSE)))&lt;3,"BAJO",IF((VLOOKUP(D121,'Tabla 2-3-4-5'!$C$11:$D$13,2,FALSE)*(VLOOKUP(E121,'Tabla 2-3-4-5'!$C$11:$D$13,2,FALSE)))&gt;5,"ALTO","MEDIO")),"")</f>
        <v/>
      </c>
      <c r="G121" s="136"/>
      <c r="H121" s="136"/>
      <c r="I121" s="136"/>
      <c r="J121" s="136"/>
      <c r="K121" s="136"/>
      <c r="L121" s="136"/>
      <c r="M121" s="136"/>
      <c r="N121" s="136"/>
      <c r="O121" s="137"/>
      <c r="P121" s="138"/>
      <c r="Q121" s="139"/>
    </row>
    <row r="122" spans="1:17" ht="35.25" customHeight="1" x14ac:dyDescent="0.35">
      <c r="A122" s="143" t="str">
        <f>'Matriz Nº1 Identificación'!A122</f>
        <v>13. 5</v>
      </c>
      <c r="B122" s="143" t="str">
        <f>IF('Matriz Nº3 Evaluación'!J122="ADMINISTRAR",'Matriz Nº3 Evaluación'!B122,"")</f>
        <v/>
      </c>
      <c r="C122" s="136"/>
      <c r="D122" s="127"/>
      <c r="E122" s="127"/>
      <c r="F122" s="120" t="str">
        <f>IFERROR(+IF((VLOOKUP(D122,'Tabla 2-3-4-5'!$C$11:$D$13,2,FALSE)*(VLOOKUP(E122,'Tabla 2-3-4-5'!$C$11:$D$13,2,FALSE)))&lt;3,"BAJO",IF((VLOOKUP(D122,'Tabla 2-3-4-5'!$C$11:$D$13,2,FALSE)*(VLOOKUP(E122,'Tabla 2-3-4-5'!$C$11:$D$13,2,FALSE)))&gt;5,"ALTO","MEDIO")),"")</f>
        <v/>
      </c>
      <c r="G122" s="136"/>
      <c r="H122" s="136"/>
      <c r="I122" s="136"/>
      <c r="J122" s="136"/>
      <c r="K122" s="136"/>
      <c r="L122" s="136"/>
      <c r="M122" s="136"/>
      <c r="N122" s="136"/>
      <c r="O122" s="137"/>
      <c r="P122" s="138"/>
      <c r="Q122" s="139"/>
    </row>
    <row r="123" spans="1:17" ht="35.25" customHeight="1" x14ac:dyDescent="0.35">
      <c r="A123" s="143" t="str">
        <f>'Matriz Nº1 Identificación'!A123</f>
        <v>13. 6</v>
      </c>
      <c r="B123" s="143" t="str">
        <f>IF('Matriz Nº3 Evaluación'!J123="ADMINISTRAR",'Matriz Nº3 Evaluación'!B123,"")</f>
        <v/>
      </c>
      <c r="C123" s="136"/>
      <c r="D123" s="127"/>
      <c r="E123" s="127"/>
      <c r="F123" s="120" t="str">
        <f>IFERROR(+IF((VLOOKUP(D123,'Tabla 2-3-4-5'!$C$11:$D$13,2,FALSE)*(VLOOKUP(E123,'Tabla 2-3-4-5'!$C$11:$D$13,2,FALSE)))&lt;3,"BAJO",IF((VLOOKUP(D123,'Tabla 2-3-4-5'!$C$11:$D$13,2,FALSE)*(VLOOKUP(E123,'Tabla 2-3-4-5'!$C$11:$D$13,2,FALSE)))&gt;5,"ALTO","MEDIO")),"")</f>
        <v/>
      </c>
      <c r="G123" s="136"/>
      <c r="H123" s="136"/>
      <c r="I123" s="136"/>
      <c r="J123" s="136"/>
      <c r="K123" s="136"/>
      <c r="L123" s="136"/>
      <c r="M123" s="136"/>
      <c r="N123" s="136"/>
      <c r="O123" s="137"/>
      <c r="P123" s="138"/>
      <c r="Q123" s="139"/>
    </row>
    <row r="124" spans="1:17" ht="35.25" customHeight="1" thickBot="1" x14ac:dyDescent="0.4">
      <c r="A124" s="143" t="str">
        <f>'Matriz Nº1 Identificación'!A124</f>
        <v>13. 7</v>
      </c>
      <c r="B124" s="143" t="str">
        <f>IF('Matriz Nº3 Evaluación'!J124="ADMINISTRAR",'Matriz Nº3 Evaluación'!B124,"")</f>
        <v/>
      </c>
      <c r="C124" s="136"/>
      <c r="D124" s="127"/>
      <c r="E124" s="127"/>
      <c r="F124" s="120" t="str">
        <f>IFERROR(+IF((VLOOKUP(D124,'Tabla 2-3-4-5'!$C$11:$D$13,2,FALSE)*(VLOOKUP(E124,'Tabla 2-3-4-5'!$C$11:$D$13,2,FALSE)))&lt;3,"BAJO",IF((VLOOKUP(D124,'Tabla 2-3-4-5'!$C$11:$D$13,2,FALSE)*(VLOOKUP(E124,'Tabla 2-3-4-5'!$C$11:$D$13,2,FALSE)))&gt;5,"ALTO","MEDIO")),"")</f>
        <v/>
      </c>
      <c r="G124" s="136"/>
      <c r="H124" s="136"/>
      <c r="I124" s="136"/>
      <c r="J124" s="136"/>
      <c r="K124" s="136"/>
      <c r="L124" s="136"/>
      <c r="M124" s="136"/>
      <c r="N124" s="136"/>
      <c r="O124" s="137"/>
      <c r="P124" s="138"/>
      <c r="Q124" s="139"/>
    </row>
    <row r="125" spans="1:17" ht="39.9" customHeight="1" thickBot="1" x14ac:dyDescent="0.4">
      <c r="A125" s="181" t="str">
        <f>'Matriz Nº1 Identificación'!A125</f>
        <v xml:space="preserve">Objetivo Estratégico: </v>
      </c>
      <c r="B125" s="477" t="str">
        <f>'Matriz Nº1 Identificación'!B125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25" s="478"/>
      <c r="D125" s="478"/>
      <c r="E125" s="478"/>
      <c r="F125" s="478"/>
      <c r="G125" s="478"/>
      <c r="H125" s="478"/>
      <c r="I125" s="478"/>
      <c r="J125" s="478"/>
      <c r="K125" s="478"/>
      <c r="L125" s="478"/>
      <c r="M125" s="478"/>
      <c r="N125" s="478"/>
      <c r="O125" s="478"/>
      <c r="P125" s="478"/>
      <c r="Q125" s="479"/>
    </row>
    <row r="126" spans="1:17" ht="39.9" customHeight="1" x14ac:dyDescent="0.35">
      <c r="A126" s="183" t="str">
        <f>'Matriz Nº1 Identificación'!A126</f>
        <v>Objetivo táctico</v>
      </c>
      <c r="B126" s="535" t="str">
        <f>'Matriz Nº1 Identificación'!B126</f>
        <v>14.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26" s="536"/>
      <c r="D126" s="536"/>
      <c r="E126" s="536"/>
      <c r="F126" s="536"/>
      <c r="G126" s="536"/>
      <c r="H126" s="536"/>
      <c r="I126" s="536"/>
      <c r="J126" s="536"/>
      <c r="K126" s="536"/>
      <c r="L126" s="536"/>
      <c r="M126" s="536"/>
      <c r="N126" s="536"/>
      <c r="O126" s="536"/>
      <c r="P126" s="536"/>
      <c r="Q126" s="537"/>
    </row>
    <row r="127" spans="1:17" ht="27.75" customHeight="1" x14ac:dyDescent="0.35">
      <c r="A127" s="143" t="str">
        <f>'Matriz Nº1 Identificación'!A127</f>
        <v>14. 1</v>
      </c>
      <c r="B127" s="143" t="str">
        <f>IF('Matriz Nº3 Evaluación'!J127="ADMINISTRAR",'Matriz Nº3 Evaluación'!B127,"")</f>
        <v/>
      </c>
      <c r="C127" s="136"/>
      <c r="D127" s="127"/>
      <c r="E127" s="127"/>
      <c r="F127" s="120" t="str">
        <f>IFERROR(IF((VLOOKUP(D127,'Tabla 2-3-4-5'!$C$11:$D$13,2,FALSE)*(VLOOKUP(E127,'Tabla 2-3-4-5'!$C$11:$D$13,2,FALSE)))&lt;3,"BAJO",IF((VLOOKUP(D127,'Tabla 2-3-4-5'!$C$11:$D$13,2,FALSE)*(VLOOKUP(E127,'Tabla 2-3-4-5'!$C$11:$D$13,2,FALSE)))&gt;5,"ALTO","MEDIO")),"")</f>
        <v/>
      </c>
      <c r="G127" s="136"/>
      <c r="H127" s="136"/>
      <c r="I127" s="136"/>
      <c r="J127" s="136"/>
      <c r="K127" s="136"/>
      <c r="L127" s="136"/>
      <c r="M127" s="136"/>
      <c r="N127" s="136"/>
      <c r="O127" s="137"/>
      <c r="P127" s="138"/>
      <c r="Q127" s="139"/>
    </row>
    <row r="128" spans="1:17" ht="31.5" customHeight="1" x14ac:dyDescent="0.35">
      <c r="A128" s="143" t="str">
        <f>'Matriz Nº1 Identificación'!A128</f>
        <v>14. 2</v>
      </c>
      <c r="B128" s="143" t="str">
        <f>IF('Matriz Nº3 Evaluación'!J128="ADMINISTRAR",'Matriz Nº3 Evaluación'!B128,"")</f>
        <v/>
      </c>
      <c r="C128" s="136"/>
      <c r="D128" s="127"/>
      <c r="E128" s="127"/>
      <c r="F128" s="120" t="str">
        <f>IFERROR(+IF((VLOOKUP(D128,'Tabla 2-3-4-5'!$C$11:$D$13,2,FALSE)*(VLOOKUP(E128,'Tabla 2-3-4-5'!$C$11:$D$13,2,FALSE)))&lt;3,"BAJO",IF((VLOOKUP(D128,'Tabla 2-3-4-5'!$C$11:$D$13,2,FALSE)*(VLOOKUP(E128,'Tabla 2-3-4-5'!$C$11:$D$13,2,FALSE)))&gt;5,"ALTO","MEDIO")),"")</f>
        <v/>
      </c>
      <c r="G128" s="136"/>
      <c r="H128" s="136"/>
      <c r="I128" s="136"/>
      <c r="J128" s="136"/>
      <c r="K128" s="136"/>
      <c r="L128" s="136"/>
      <c r="M128" s="136"/>
      <c r="N128" s="136"/>
      <c r="O128" s="137"/>
      <c r="P128" s="138"/>
      <c r="Q128" s="139"/>
    </row>
    <row r="129" spans="1:17" ht="29.25" customHeight="1" x14ac:dyDescent="0.35">
      <c r="A129" s="143" t="str">
        <f>'Matriz Nº1 Identificación'!A129</f>
        <v>14. 3</v>
      </c>
      <c r="B129" s="143" t="str">
        <f>IF('Matriz Nº3 Evaluación'!J129="ADMINISTRAR",'Matriz Nº3 Evaluación'!B129,"")</f>
        <v/>
      </c>
      <c r="C129" s="136"/>
      <c r="D129" s="127"/>
      <c r="E129" s="127"/>
      <c r="F129" s="120" t="str">
        <f>IFERROR(+IF((VLOOKUP(D129,'Tabla 2-3-4-5'!$C$11:$D$13,2,FALSE)*(VLOOKUP(E129,'Tabla 2-3-4-5'!$C$11:$D$13,2,FALSE)))&lt;3,"BAJO",IF((VLOOKUP(D129,'Tabla 2-3-4-5'!$C$11:$D$13,2,FALSE)*(VLOOKUP(E129,'Tabla 2-3-4-5'!$C$11:$D$13,2,FALSE)))&gt;5,"ALTO","MEDIO")),"")</f>
        <v/>
      </c>
      <c r="G129" s="136"/>
      <c r="H129" s="136"/>
      <c r="I129" s="136"/>
      <c r="J129" s="136"/>
      <c r="K129" s="136"/>
      <c r="L129" s="136"/>
      <c r="M129" s="136"/>
      <c r="N129" s="136"/>
      <c r="O129" s="137"/>
      <c r="P129" s="138"/>
      <c r="Q129" s="139"/>
    </row>
    <row r="130" spans="1:17" ht="35.25" customHeight="1" x14ac:dyDescent="0.35">
      <c r="A130" s="143" t="str">
        <f>'Matriz Nº1 Identificación'!A130</f>
        <v>14. 4</v>
      </c>
      <c r="B130" s="143" t="str">
        <f>IF('Matriz Nº3 Evaluación'!J130="ADMINISTRAR",'Matriz Nº3 Evaluación'!B130,"")</f>
        <v/>
      </c>
      <c r="C130" s="136"/>
      <c r="D130" s="127"/>
      <c r="E130" s="127"/>
      <c r="F130" s="120" t="str">
        <f>IFERROR(+IF((VLOOKUP(D130,'Tabla 2-3-4-5'!$C$11:$D$13,2,FALSE)*(VLOOKUP(E130,'Tabla 2-3-4-5'!$C$11:$D$13,2,FALSE)))&lt;3,"BAJO",IF((VLOOKUP(D130,'Tabla 2-3-4-5'!$C$11:$D$13,2,FALSE)*(VLOOKUP(E130,'Tabla 2-3-4-5'!$C$11:$D$13,2,FALSE)))&gt;5,"ALTO","MEDIO")),"")</f>
        <v/>
      </c>
      <c r="G130" s="136"/>
      <c r="H130" s="136"/>
      <c r="I130" s="136"/>
      <c r="J130" s="136"/>
      <c r="K130" s="136"/>
      <c r="L130" s="136"/>
      <c r="M130" s="136"/>
      <c r="N130" s="136"/>
      <c r="O130" s="137"/>
      <c r="P130" s="138"/>
      <c r="Q130" s="139"/>
    </row>
    <row r="131" spans="1:17" ht="35.25" customHeight="1" x14ac:dyDescent="0.35">
      <c r="A131" s="143" t="str">
        <f>'Matriz Nº1 Identificación'!A131</f>
        <v>14. 5</v>
      </c>
      <c r="B131" s="143" t="str">
        <f>IF('Matriz Nº3 Evaluación'!J131="ADMINISTRAR",'Matriz Nº3 Evaluación'!B131,"")</f>
        <v/>
      </c>
      <c r="C131" s="136"/>
      <c r="D131" s="127"/>
      <c r="E131" s="127"/>
      <c r="F131" s="120" t="str">
        <f>IFERROR(+IF((VLOOKUP(D131,'Tabla 2-3-4-5'!$C$11:$D$13,2,FALSE)*(VLOOKUP(E131,'Tabla 2-3-4-5'!$C$11:$D$13,2,FALSE)))&lt;3,"BAJO",IF((VLOOKUP(D131,'Tabla 2-3-4-5'!$C$11:$D$13,2,FALSE)*(VLOOKUP(E131,'Tabla 2-3-4-5'!$C$11:$D$13,2,FALSE)))&gt;5,"ALTO","MEDIO")),"")</f>
        <v/>
      </c>
      <c r="G131" s="136"/>
      <c r="H131" s="136"/>
      <c r="I131" s="136"/>
      <c r="J131" s="136"/>
      <c r="K131" s="136"/>
      <c r="L131" s="136"/>
      <c r="M131" s="136"/>
      <c r="N131" s="136"/>
      <c r="O131" s="137"/>
      <c r="P131" s="138"/>
      <c r="Q131" s="139"/>
    </row>
    <row r="132" spans="1:17" ht="35.25" customHeight="1" x14ac:dyDescent="0.35">
      <c r="A132" s="143" t="str">
        <f>'Matriz Nº1 Identificación'!A132</f>
        <v>14. 6</v>
      </c>
      <c r="B132" s="143" t="str">
        <f>IF('Matriz Nº3 Evaluación'!J132="ADMINISTRAR",'Matriz Nº3 Evaluación'!B132,"")</f>
        <v/>
      </c>
      <c r="C132" s="136"/>
      <c r="D132" s="127"/>
      <c r="E132" s="127"/>
      <c r="F132" s="120" t="str">
        <f>IFERROR(+IF((VLOOKUP(D132,'Tabla 2-3-4-5'!$C$11:$D$13,2,FALSE)*(VLOOKUP(E132,'Tabla 2-3-4-5'!$C$11:$D$13,2,FALSE)))&lt;3,"BAJO",IF((VLOOKUP(D132,'Tabla 2-3-4-5'!$C$11:$D$13,2,FALSE)*(VLOOKUP(E132,'Tabla 2-3-4-5'!$C$11:$D$13,2,FALSE)))&gt;5,"ALTO","MEDIO")),"")</f>
        <v/>
      </c>
      <c r="G132" s="136"/>
      <c r="H132" s="136"/>
      <c r="I132" s="136"/>
      <c r="J132" s="136"/>
      <c r="K132" s="136"/>
      <c r="L132" s="136"/>
      <c r="M132" s="136"/>
      <c r="N132" s="136"/>
      <c r="O132" s="137"/>
      <c r="P132" s="138"/>
      <c r="Q132" s="139"/>
    </row>
    <row r="133" spans="1:17" ht="35.25" customHeight="1" thickBot="1" x14ac:dyDescent="0.4">
      <c r="A133" s="143" t="str">
        <f>'Matriz Nº1 Identificación'!A133</f>
        <v>14. 7</v>
      </c>
      <c r="B133" s="143" t="str">
        <f>IF('Matriz Nº3 Evaluación'!J133="ADMINISTRAR",'Matriz Nº3 Evaluación'!B133,"")</f>
        <v/>
      </c>
      <c r="C133" s="136"/>
      <c r="D133" s="127"/>
      <c r="E133" s="127"/>
      <c r="F133" s="120" t="str">
        <f>IFERROR(+IF((VLOOKUP(D133,'Tabla 2-3-4-5'!$C$11:$D$13,2,FALSE)*(VLOOKUP(E133,'Tabla 2-3-4-5'!$C$11:$D$13,2,FALSE)))&lt;3,"BAJO",IF((VLOOKUP(D133,'Tabla 2-3-4-5'!$C$11:$D$13,2,FALSE)*(VLOOKUP(E133,'Tabla 2-3-4-5'!$C$11:$D$13,2,FALSE)))&gt;5,"ALTO","MEDIO")),"")</f>
        <v/>
      </c>
      <c r="G133" s="136"/>
      <c r="H133" s="136"/>
      <c r="I133" s="136"/>
      <c r="J133" s="136"/>
      <c r="K133" s="136"/>
      <c r="L133" s="136"/>
      <c r="M133" s="136"/>
      <c r="N133" s="136"/>
      <c r="O133" s="137"/>
      <c r="P133" s="138"/>
      <c r="Q133" s="139"/>
    </row>
    <row r="134" spans="1:17" ht="39.9" customHeight="1" thickBot="1" x14ac:dyDescent="0.4">
      <c r="A134" s="181" t="str">
        <f>'Matriz Nº1 Identificación'!A134</f>
        <v xml:space="preserve">Objetivo Estratégico: </v>
      </c>
      <c r="B134" s="477" t="str">
        <f>'Matriz Nº1 Identificación'!B134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34" s="478"/>
      <c r="D134" s="478"/>
      <c r="E134" s="478"/>
      <c r="F134" s="478"/>
      <c r="G134" s="478"/>
      <c r="H134" s="478"/>
      <c r="I134" s="478"/>
      <c r="J134" s="478"/>
      <c r="K134" s="478"/>
      <c r="L134" s="478"/>
      <c r="M134" s="478"/>
      <c r="N134" s="478"/>
      <c r="O134" s="478"/>
      <c r="P134" s="478"/>
      <c r="Q134" s="479"/>
    </row>
    <row r="135" spans="1:17" ht="39.9" customHeight="1" x14ac:dyDescent="0.35">
      <c r="A135" s="183" t="str">
        <f>'Matriz Nº1 Identificación'!A135</f>
        <v>Objetivo táctico</v>
      </c>
      <c r="B135" s="535" t="str">
        <f>'Matriz Nº1 Identificación'!B135</f>
        <v>15.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35" s="536"/>
      <c r="D135" s="536"/>
      <c r="E135" s="536"/>
      <c r="F135" s="536"/>
      <c r="G135" s="536"/>
      <c r="H135" s="536"/>
      <c r="I135" s="536"/>
      <c r="J135" s="536"/>
      <c r="K135" s="536"/>
      <c r="L135" s="536"/>
      <c r="M135" s="536"/>
      <c r="N135" s="536"/>
      <c r="O135" s="536"/>
      <c r="P135" s="536"/>
      <c r="Q135" s="537"/>
    </row>
    <row r="136" spans="1:17" ht="27.75" customHeight="1" x14ac:dyDescent="0.35">
      <c r="A136" s="143" t="str">
        <f>'Matriz Nº1 Identificación'!A136</f>
        <v>15. 1</v>
      </c>
      <c r="B136" s="143" t="str">
        <f>IF('Matriz Nº3 Evaluación'!J136="ADMINISTRAR",'Matriz Nº3 Evaluación'!B136,"")</f>
        <v/>
      </c>
      <c r="C136" s="136"/>
      <c r="D136" s="127"/>
      <c r="E136" s="127"/>
      <c r="F136" s="120" t="str">
        <f>IFERROR(IF((VLOOKUP(D136,'Tabla 2-3-4-5'!$C$11:$D$13,2,FALSE)*(VLOOKUP(E136,'Tabla 2-3-4-5'!$C$11:$D$13,2,FALSE)))&lt;3,"BAJO",IF((VLOOKUP(D136,'Tabla 2-3-4-5'!$C$11:$D$13,2,FALSE)*(VLOOKUP(E136,'Tabla 2-3-4-5'!$C$11:$D$13,2,FALSE)))&gt;5,"ALTO","MEDIO")),"")</f>
        <v/>
      </c>
      <c r="G136" s="136"/>
      <c r="H136" s="136"/>
      <c r="I136" s="136"/>
      <c r="J136" s="136"/>
      <c r="K136" s="136"/>
      <c r="L136" s="136"/>
      <c r="M136" s="136"/>
      <c r="N136" s="136"/>
      <c r="O136" s="137"/>
      <c r="P136" s="138"/>
      <c r="Q136" s="139"/>
    </row>
    <row r="137" spans="1:17" ht="31.5" customHeight="1" x14ac:dyDescent="0.35">
      <c r="A137" s="143" t="str">
        <f>'Matriz Nº1 Identificación'!A137</f>
        <v>15. 2</v>
      </c>
      <c r="B137" s="143" t="str">
        <f>IF('Matriz Nº3 Evaluación'!J137="ADMINISTRAR",'Matriz Nº3 Evaluación'!B137,"")</f>
        <v/>
      </c>
      <c r="C137" s="136"/>
      <c r="D137" s="127"/>
      <c r="E137" s="127"/>
      <c r="F137" s="120" t="str">
        <f>IFERROR(+IF((VLOOKUP(D137,'Tabla 2-3-4-5'!$C$11:$D$13,2,FALSE)*(VLOOKUP(E137,'Tabla 2-3-4-5'!$C$11:$D$13,2,FALSE)))&lt;3,"BAJO",IF((VLOOKUP(D137,'Tabla 2-3-4-5'!$C$11:$D$13,2,FALSE)*(VLOOKUP(E137,'Tabla 2-3-4-5'!$C$11:$D$13,2,FALSE)))&gt;5,"ALTO","MEDIO")),"")</f>
        <v/>
      </c>
      <c r="G137" s="136"/>
      <c r="H137" s="136"/>
      <c r="I137" s="136"/>
      <c r="J137" s="136"/>
      <c r="K137" s="136"/>
      <c r="L137" s="136"/>
      <c r="M137" s="136"/>
      <c r="N137" s="136"/>
      <c r="O137" s="137"/>
      <c r="P137" s="138"/>
      <c r="Q137" s="139"/>
    </row>
    <row r="138" spans="1:17" ht="29.25" customHeight="1" x14ac:dyDescent="0.35">
      <c r="A138" s="143" t="str">
        <f>'Matriz Nº1 Identificación'!A138</f>
        <v>15. 3</v>
      </c>
      <c r="B138" s="143" t="str">
        <f>IF('Matriz Nº3 Evaluación'!J138="ADMINISTRAR",'Matriz Nº3 Evaluación'!B138,"")</f>
        <v/>
      </c>
      <c r="C138" s="136"/>
      <c r="D138" s="127"/>
      <c r="E138" s="127"/>
      <c r="F138" s="120" t="str">
        <f>IFERROR(+IF((VLOOKUP(D138,'Tabla 2-3-4-5'!$C$11:$D$13,2,FALSE)*(VLOOKUP(E138,'Tabla 2-3-4-5'!$C$11:$D$13,2,FALSE)))&lt;3,"BAJO",IF((VLOOKUP(D138,'Tabla 2-3-4-5'!$C$11:$D$13,2,FALSE)*(VLOOKUP(E138,'Tabla 2-3-4-5'!$C$11:$D$13,2,FALSE)))&gt;5,"ALTO","MEDIO")),"")</f>
        <v/>
      </c>
      <c r="G138" s="136"/>
      <c r="H138" s="136"/>
      <c r="I138" s="136"/>
      <c r="J138" s="136"/>
      <c r="K138" s="136"/>
      <c r="L138" s="136"/>
      <c r="M138" s="136"/>
      <c r="N138" s="136"/>
      <c r="O138" s="137"/>
      <c r="P138" s="138"/>
      <c r="Q138" s="139"/>
    </row>
    <row r="139" spans="1:17" ht="35.25" customHeight="1" x14ac:dyDescent="0.35">
      <c r="A139" s="143" t="str">
        <f>'Matriz Nº1 Identificación'!A139</f>
        <v>15. 4</v>
      </c>
      <c r="B139" s="143" t="str">
        <f>IF('Matriz Nº3 Evaluación'!J139="ADMINISTRAR",'Matriz Nº3 Evaluación'!B139,"")</f>
        <v/>
      </c>
      <c r="C139" s="136"/>
      <c r="D139" s="127"/>
      <c r="E139" s="127"/>
      <c r="F139" s="120" t="str">
        <f>IFERROR(+IF((VLOOKUP(D139,'Tabla 2-3-4-5'!$C$11:$D$13,2,FALSE)*(VLOOKUP(E139,'Tabla 2-3-4-5'!$C$11:$D$13,2,FALSE)))&lt;3,"BAJO",IF((VLOOKUP(D139,'Tabla 2-3-4-5'!$C$11:$D$13,2,FALSE)*(VLOOKUP(E139,'Tabla 2-3-4-5'!$C$11:$D$13,2,FALSE)))&gt;5,"ALTO","MEDIO")),"")</f>
        <v/>
      </c>
      <c r="G139" s="136"/>
      <c r="H139" s="136"/>
      <c r="I139" s="136"/>
      <c r="J139" s="136"/>
      <c r="K139" s="136"/>
      <c r="L139" s="136"/>
      <c r="M139" s="136"/>
      <c r="N139" s="136"/>
      <c r="O139" s="137"/>
      <c r="P139" s="138"/>
      <c r="Q139" s="139"/>
    </row>
    <row r="140" spans="1:17" ht="35.25" customHeight="1" x14ac:dyDescent="0.35">
      <c r="A140" s="143" t="str">
        <f>'Matriz Nº1 Identificación'!A140</f>
        <v>15. 5</v>
      </c>
      <c r="B140" s="143" t="str">
        <f>IF('Matriz Nº3 Evaluación'!J140="ADMINISTRAR",'Matriz Nº3 Evaluación'!B140,"")</f>
        <v/>
      </c>
      <c r="C140" s="136"/>
      <c r="D140" s="127"/>
      <c r="E140" s="127"/>
      <c r="F140" s="120" t="str">
        <f>IFERROR(+IF((VLOOKUP(D140,'Tabla 2-3-4-5'!$C$11:$D$13,2,FALSE)*(VLOOKUP(E140,'Tabla 2-3-4-5'!$C$11:$D$13,2,FALSE)))&lt;3,"BAJO",IF((VLOOKUP(D140,'Tabla 2-3-4-5'!$C$11:$D$13,2,FALSE)*(VLOOKUP(E140,'Tabla 2-3-4-5'!$C$11:$D$13,2,FALSE)))&gt;5,"ALTO","MEDIO")),"")</f>
        <v/>
      </c>
      <c r="G140" s="136"/>
      <c r="H140" s="136"/>
      <c r="I140" s="136"/>
      <c r="J140" s="136"/>
      <c r="K140" s="136"/>
      <c r="L140" s="136"/>
      <c r="M140" s="136"/>
      <c r="N140" s="136"/>
      <c r="O140" s="137"/>
      <c r="P140" s="138"/>
      <c r="Q140" s="139"/>
    </row>
    <row r="141" spans="1:17" ht="35.25" customHeight="1" x14ac:dyDescent="0.35">
      <c r="A141" s="143" t="str">
        <f>'Matriz Nº1 Identificación'!A141</f>
        <v>15. 6</v>
      </c>
      <c r="B141" s="143" t="str">
        <f>IF('Matriz Nº3 Evaluación'!J141="ADMINISTRAR",'Matriz Nº3 Evaluación'!B141,"")</f>
        <v/>
      </c>
      <c r="C141" s="136"/>
      <c r="D141" s="127"/>
      <c r="E141" s="127"/>
      <c r="F141" s="120" t="str">
        <f>IFERROR(+IF((VLOOKUP(D141,'Tabla 2-3-4-5'!$C$11:$D$13,2,FALSE)*(VLOOKUP(E141,'Tabla 2-3-4-5'!$C$11:$D$13,2,FALSE)))&lt;3,"BAJO",IF((VLOOKUP(D141,'Tabla 2-3-4-5'!$C$11:$D$13,2,FALSE)*(VLOOKUP(E141,'Tabla 2-3-4-5'!$C$11:$D$13,2,FALSE)))&gt;5,"ALTO","MEDIO")),"")</f>
        <v/>
      </c>
      <c r="G141" s="136"/>
      <c r="H141" s="136"/>
      <c r="I141" s="136"/>
      <c r="J141" s="136"/>
      <c r="K141" s="136"/>
      <c r="L141" s="136"/>
      <c r="M141" s="136"/>
      <c r="N141" s="136"/>
      <c r="O141" s="137"/>
      <c r="P141" s="138"/>
      <c r="Q141" s="139"/>
    </row>
    <row r="142" spans="1:17" ht="35.25" customHeight="1" thickBot="1" x14ac:dyDescent="0.4">
      <c r="A142" s="143" t="str">
        <f>'Matriz Nº1 Identificación'!A142</f>
        <v>15. 7</v>
      </c>
      <c r="B142" s="143" t="str">
        <f>IF('Matriz Nº3 Evaluación'!J142="ADMINISTRAR",'Matriz Nº3 Evaluación'!B142,"")</f>
        <v/>
      </c>
      <c r="C142" s="136"/>
      <c r="D142" s="127"/>
      <c r="E142" s="127"/>
      <c r="F142" s="120" t="str">
        <f>IFERROR(+IF((VLOOKUP(D142,'Tabla 2-3-4-5'!$C$11:$D$13,2,FALSE)*(VLOOKUP(E142,'Tabla 2-3-4-5'!$C$11:$D$13,2,FALSE)))&lt;3,"BAJO",IF((VLOOKUP(D142,'Tabla 2-3-4-5'!$C$11:$D$13,2,FALSE)*(VLOOKUP(E142,'Tabla 2-3-4-5'!$C$11:$D$13,2,FALSE)))&gt;5,"ALTO","MEDIO")),"")</f>
        <v/>
      </c>
      <c r="G142" s="136"/>
      <c r="H142" s="136"/>
      <c r="I142" s="136"/>
      <c r="J142" s="136"/>
      <c r="K142" s="136"/>
      <c r="L142" s="136"/>
      <c r="M142" s="136"/>
      <c r="N142" s="136"/>
      <c r="O142" s="137"/>
      <c r="P142" s="138"/>
      <c r="Q142" s="139"/>
    </row>
    <row r="143" spans="1:17" ht="39.9" customHeight="1" thickBot="1" x14ac:dyDescent="0.4">
      <c r="A143" s="181" t="str">
        <f>'Matriz Nº1 Identificación'!A143</f>
        <v xml:space="preserve">Objetivo Estratégico: </v>
      </c>
      <c r="B143" s="477" t="str">
        <f>'Matriz Nº1 Identificación'!B143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43" s="478"/>
      <c r="D143" s="478"/>
      <c r="E143" s="478"/>
      <c r="F143" s="478"/>
      <c r="G143" s="478"/>
      <c r="H143" s="478"/>
      <c r="I143" s="478"/>
      <c r="J143" s="478"/>
      <c r="K143" s="478"/>
      <c r="L143" s="478"/>
      <c r="M143" s="478"/>
      <c r="N143" s="478"/>
      <c r="O143" s="478"/>
      <c r="P143" s="478"/>
      <c r="Q143" s="479"/>
    </row>
    <row r="144" spans="1:17" ht="39.9" customHeight="1" x14ac:dyDescent="0.35">
      <c r="A144" s="183" t="str">
        <f>'Matriz Nº1 Identificación'!A144</f>
        <v>Objetivo táctico</v>
      </c>
      <c r="B144" s="535" t="str">
        <f>'Matriz Nº1 Identificación'!B144</f>
        <v>16.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44" s="536"/>
      <c r="D144" s="536"/>
      <c r="E144" s="536"/>
      <c r="F144" s="536"/>
      <c r="G144" s="536"/>
      <c r="H144" s="536"/>
      <c r="I144" s="536"/>
      <c r="J144" s="536"/>
      <c r="K144" s="536"/>
      <c r="L144" s="536"/>
      <c r="M144" s="536"/>
      <c r="N144" s="536"/>
      <c r="O144" s="536"/>
      <c r="P144" s="536"/>
      <c r="Q144" s="537"/>
    </row>
    <row r="145" spans="1:17" ht="27.75" customHeight="1" x14ac:dyDescent="0.35">
      <c r="A145" s="143" t="str">
        <f>'Matriz Nº1 Identificación'!A145</f>
        <v>16. 1</v>
      </c>
      <c r="B145" s="143" t="str">
        <f>IF('Matriz Nº3 Evaluación'!J145="ADMINISTRAR",'Matriz Nº3 Evaluación'!B145,"")</f>
        <v/>
      </c>
      <c r="C145" s="136"/>
      <c r="D145" s="127"/>
      <c r="E145" s="127"/>
      <c r="F145" s="120" t="str">
        <f>IFERROR(IF((VLOOKUP(D145,'Tabla 2-3-4-5'!$C$11:$D$13,2,FALSE)*(VLOOKUP(E145,'Tabla 2-3-4-5'!$C$11:$D$13,2,FALSE)))&lt;3,"BAJO",IF((VLOOKUP(D145,'Tabla 2-3-4-5'!$C$11:$D$13,2,FALSE)*(VLOOKUP(E145,'Tabla 2-3-4-5'!$C$11:$D$13,2,FALSE)))&gt;5,"ALTO","MEDIO")),"")</f>
        <v/>
      </c>
      <c r="G145" s="136"/>
      <c r="H145" s="136"/>
      <c r="I145" s="136"/>
      <c r="J145" s="136"/>
      <c r="K145" s="136"/>
      <c r="L145" s="136"/>
      <c r="M145" s="136"/>
      <c r="N145" s="136"/>
      <c r="O145" s="137"/>
      <c r="P145" s="138"/>
      <c r="Q145" s="139"/>
    </row>
    <row r="146" spans="1:17" ht="31.5" customHeight="1" x14ac:dyDescent="0.35">
      <c r="A146" s="143" t="str">
        <f>'Matriz Nº1 Identificación'!A146</f>
        <v>16. 2</v>
      </c>
      <c r="B146" s="143" t="str">
        <f>IF('Matriz Nº3 Evaluación'!J146="ADMINISTRAR",'Matriz Nº3 Evaluación'!B146,"")</f>
        <v/>
      </c>
      <c r="C146" s="136"/>
      <c r="D146" s="127"/>
      <c r="E146" s="127"/>
      <c r="F146" s="120" t="str">
        <f>IFERROR(+IF((VLOOKUP(D146,'Tabla 2-3-4-5'!$C$11:$D$13,2,FALSE)*(VLOOKUP(E146,'Tabla 2-3-4-5'!$C$11:$D$13,2,FALSE)))&lt;3,"BAJO",IF((VLOOKUP(D146,'Tabla 2-3-4-5'!$C$11:$D$13,2,FALSE)*(VLOOKUP(E146,'Tabla 2-3-4-5'!$C$11:$D$13,2,FALSE)))&gt;5,"ALTO","MEDIO")),"")</f>
        <v/>
      </c>
      <c r="G146" s="136"/>
      <c r="H146" s="136"/>
      <c r="I146" s="136"/>
      <c r="J146" s="136"/>
      <c r="K146" s="136"/>
      <c r="L146" s="136"/>
      <c r="M146" s="136"/>
      <c r="N146" s="136"/>
      <c r="O146" s="137"/>
      <c r="P146" s="138"/>
      <c r="Q146" s="139"/>
    </row>
    <row r="147" spans="1:17" ht="29.25" customHeight="1" x14ac:dyDescent="0.35">
      <c r="A147" s="143" t="str">
        <f>'Matriz Nº1 Identificación'!A147</f>
        <v>16. 3</v>
      </c>
      <c r="B147" s="143" t="str">
        <f>IF('Matriz Nº3 Evaluación'!J147="ADMINISTRAR",'Matriz Nº3 Evaluación'!B147,"")</f>
        <v/>
      </c>
      <c r="C147" s="136"/>
      <c r="D147" s="127"/>
      <c r="E147" s="127"/>
      <c r="F147" s="120" t="str">
        <f>IFERROR(+IF((VLOOKUP(D147,'Tabla 2-3-4-5'!$C$11:$D$13,2,FALSE)*(VLOOKUP(E147,'Tabla 2-3-4-5'!$C$11:$D$13,2,FALSE)))&lt;3,"BAJO",IF((VLOOKUP(D147,'Tabla 2-3-4-5'!$C$11:$D$13,2,FALSE)*(VLOOKUP(E147,'Tabla 2-3-4-5'!$C$11:$D$13,2,FALSE)))&gt;5,"ALTO","MEDIO")),"")</f>
        <v/>
      </c>
      <c r="G147" s="136"/>
      <c r="H147" s="136"/>
      <c r="I147" s="136"/>
      <c r="J147" s="136"/>
      <c r="K147" s="136"/>
      <c r="L147" s="136"/>
      <c r="M147" s="136"/>
      <c r="N147" s="136"/>
      <c r="O147" s="137"/>
      <c r="P147" s="138"/>
      <c r="Q147" s="139"/>
    </row>
    <row r="148" spans="1:17" ht="35.25" customHeight="1" x14ac:dyDescent="0.35">
      <c r="A148" s="143" t="str">
        <f>'Matriz Nº1 Identificación'!A148</f>
        <v>16. 4</v>
      </c>
      <c r="B148" s="143" t="str">
        <f>IF('Matriz Nº3 Evaluación'!J148="ADMINISTRAR",'Matriz Nº3 Evaluación'!B148,"")</f>
        <v/>
      </c>
      <c r="C148" s="136"/>
      <c r="D148" s="127"/>
      <c r="E148" s="127"/>
      <c r="F148" s="120" t="str">
        <f>IFERROR(+IF((VLOOKUP(D148,'Tabla 2-3-4-5'!$C$11:$D$13,2,FALSE)*(VLOOKUP(E148,'Tabla 2-3-4-5'!$C$11:$D$13,2,FALSE)))&lt;3,"BAJO",IF((VLOOKUP(D148,'Tabla 2-3-4-5'!$C$11:$D$13,2,FALSE)*(VLOOKUP(E148,'Tabla 2-3-4-5'!$C$11:$D$13,2,FALSE)))&gt;5,"ALTO","MEDIO")),"")</f>
        <v/>
      </c>
      <c r="G148" s="136"/>
      <c r="H148" s="136"/>
      <c r="I148" s="136"/>
      <c r="J148" s="136"/>
      <c r="K148" s="136"/>
      <c r="L148" s="136"/>
      <c r="M148" s="136"/>
      <c r="N148" s="136"/>
      <c r="O148" s="137"/>
      <c r="P148" s="138"/>
      <c r="Q148" s="139"/>
    </row>
    <row r="149" spans="1:17" ht="35.25" customHeight="1" x14ac:dyDescent="0.35">
      <c r="A149" s="143" t="str">
        <f>'Matriz Nº1 Identificación'!A149</f>
        <v>16. 5</v>
      </c>
      <c r="B149" s="143" t="str">
        <f>IF('Matriz Nº3 Evaluación'!J149="ADMINISTRAR",'Matriz Nº3 Evaluación'!B149,"")</f>
        <v/>
      </c>
      <c r="C149" s="136"/>
      <c r="D149" s="127"/>
      <c r="E149" s="127"/>
      <c r="F149" s="120" t="str">
        <f>IFERROR(+IF((VLOOKUP(D149,'Tabla 2-3-4-5'!$C$11:$D$13,2,FALSE)*(VLOOKUP(E149,'Tabla 2-3-4-5'!$C$11:$D$13,2,FALSE)))&lt;3,"BAJO",IF((VLOOKUP(D149,'Tabla 2-3-4-5'!$C$11:$D$13,2,FALSE)*(VLOOKUP(E149,'Tabla 2-3-4-5'!$C$11:$D$13,2,FALSE)))&gt;5,"ALTO","MEDIO")),"")</f>
        <v/>
      </c>
      <c r="G149" s="136"/>
      <c r="H149" s="136"/>
      <c r="I149" s="136"/>
      <c r="J149" s="136"/>
      <c r="K149" s="136"/>
      <c r="L149" s="136"/>
      <c r="M149" s="136"/>
      <c r="N149" s="136"/>
      <c r="O149" s="137"/>
      <c r="P149" s="138"/>
      <c r="Q149" s="139"/>
    </row>
    <row r="150" spans="1:17" ht="35.25" customHeight="1" x14ac:dyDescent="0.35">
      <c r="A150" s="143" t="str">
        <f>'Matriz Nº1 Identificación'!A150</f>
        <v>16. 6</v>
      </c>
      <c r="B150" s="143" t="str">
        <f>IF('Matriz Nº3 Evaluación'!J150="ADMINISTRAR",'Matriz Nº3 Evaluación'!B150,"")</f>
        <v/>
      </c>
      <c r="C150" s="136"/>
      <c r="D150" s="127"/>
      <c r="E150" s="127"/>
      <c r="F150" s="120" t="str">
        <f>IFERROR(+IF((VLOOKUP(D150,'Tabla 2-3-4-5'!$C$11:$D$13,2,FALSE)*(VLOOKUP(E150,'Tabla 2-3-4-5'!$C$11:$D$13,2,FALSE)))&lt;3,"BAJO",IF((VLOOKUP(D150,'Tabla 2-3-4-5'!$C$11:$D$13,2,FALSE)*(VLOOKUP(E150,'Tabla 2-3-4-5'!$C$11:$D$13,2,FALSE)))&gt;5,"ALTO","MEDIO")),"")</f>
        <v/>
      </c>
      <c r="G150" s="136"/>
      <c r="H150" s="136"/>
      <c r="I150" s="136"/>
      <c r="J150" s="136"/>
      <c r="K150" s="136"/>
      <c r="L150" s="136"/>
      <c r="M150" s="136"/>
      <c r="N150" s="136"/>
      <c r="O150" s="137"/>
      <c r="P150" s="138"/>
      <c r="Q150" s="139"/>
    </row>
    <row r="151" spans="1:17" ht="35.25" customHeight="1" thickBot="1" x14ac:dyDescent="0.4">
      <c r="A151" s="143" t="str">
        <f>'Matriz Nº1 Identificación'!A151</f>
        <v>16. 7</v>
      </c>
      <c r="B151" s="143" t="str">
        <f>IF('Matriz Nº3 Evaluación'!J151="ADMINISTRAR",'Matriz Nº3 Evaluación'!B151,"")</f>
        <v/>
      </c>
      <c r="C151" s="136"/>
      <c r="D151" s="127"/>
      <c r="E151" s="127"/>
      <c r="F151" s="120" t="str">
        <f>IFERROR(+IF((VLOOKUP(D151,'Tabla 2-3-4-5'!$C$11:$D$13,2,FALSE)*(VLOOKUP(E151,'Tabla 2-3-4-5'!$C$11:$D$13,2,FALSE)))&lt;3,"BAJO",IF((VLOOKUP(D151,'Tabla 2-3-4-5'!$C$11:$D$13,2,FALSE)*(VLOOKUP(E151,'Tabla 2-3-4-5'!$C$11:$D$13,2,FALSE)))&gt;5,"ALTO","MEDIO")),"")</f>
        <v/>
      </c>
      <c r="G151" s="136"/>
      <c r="H151" s="136"/>
      <c r="I151" s="136"/>
      <c r="J151" s="136"/>
      <c r="K151" s="136"/>
      <c r="L151" s="136"/>
      <c r="M151" s="136"/>
      <c r="N151" s="136"/>
      <c r="O151" s="137"/>
      <c r="P151" s="138"/>
      <c r="Q151" s="139"/>
    </row>
    <row r="152" spans="1:17" ht="39.9" customHeight="1" thickBot="1" x14ac:dyDescent="0.4">
      <c r="A152" s="181" t="str">
        <f>'Matriz Nº1 Identificación'!A152</f>
        <v xml:space="preserve">Objetivo Estratégico: </v>
      </c>
      <c r="B152" s="477" t="str">
        <f>'Matriz Nº1 Identificación'!B152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52" s="478"/>
      <c r="D152" s="478"/>
      <c r="E152" s="478"/>
      <c r="F152" s="478"/>
      <c r="G152" s="478"/>
      <c r="H152" s="478"/>
      <c r="I152" s="478"/>
      <c r="J152" s="478"/>
      <c r="K152" s="478"/>
      <c r="L152" s="478"/>
      <c r="M152" s="478"/>
      <c r="N152" s="478"/>
      <c r="O152" s="478"/>
      <c r="P152" s="478"/>
      <c r="Q152" s="479"/>
    </row>
    <row r="153" spans="1:17" ht="39.9" customHeight="1" x14ac:dyDescent="0.35">
      <c r="A153" s="183" t="str">
        <f>'Matriz Nº1 Identificación'!A153</f>
        <v>Objetivo táctico</v>
      </c>
      <c r="B153" s="535" t="str">
        <f>'Matriz Nº1 Identificación'!B153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53" s="536"/>
      <c r="D153" s="536"/>
      <c r="E153" s="536"/>
      <c r="F153" s="536"/>
      <c r="G153" s="536"/>
      <c r="H153" s="536"/>
      <c r="I153" s="536"/>
      <c r="J153" s="536"/>
      <c r="K153" s="536"/>
      <c r="L153" s="536"/>
      <c r="M153" s="536"/>
      <c r="N153" s="536"/>
      <c r="O153" s="536"/>
      <c r="P153" s="536"/>
      <c r="Q153" s="537"/>
    </row>
    <row r="154" spans="1:17" ht="27.75" customHeight="1" x14ac:dyDescent="0.35">
      <c r="A154" s="143" t="str">
        <f>'Matriz Nº1 Identificación'!A154</f>
        <v>17. 1</v>
      </c>
      <c r="B154" s="143" t="str">
        <f>IF('Matriz Nº3 Evaluación'!J154="ADMINISTRAR",'Matriz Nº3 Evaluación'!B154,"")</f>
        <v/>
      </c>
      <c r="C154" s="136"/>
      <c r="D154" s="127"/>
      <c r="E154" s="127"/>
      <c r="F154" s="120" t="str">
        <f>IFERROR(IF((VLOOKUP(D154,'Tabla 2-3-4-5'!$C$11:$D$13,2,FALSE)*(VLOOKUP(E154,'Tabla 2-3-4-5'!$C$11:$D$13,2,FALSE)))&lt;3,"BAJO",IF((VLOOKUP(D154,'Tabla 2-3-4-5'!$C$11:$D$13,2,FALSE)*(VLOOKUP(E154,'Tabla 2-3-4-5'!$C$11:$D$13,2,FALSE)))&gt;5,"ALTO","MEDIO")),"")</f>
        <v/>
      </c>
      <c r="G154" s="136"/>
      <c r="H154" s="136"/>
      <c r="I154" s="136"/>
      <c r="J154" s="136"/>
      <c r="K154" s="136"/>
      <c r="L154" s="136"/>
      <c r="M154" s="136"/>
      <c r="N154" s="136"/>
      <c r="O154" s="137"/>
      <c r="P154" s="138"/>
      <c r="Q154" s="139"/>
    </row>
    <row r="155" spans="1:17" ht="31.5" customHeight="1" x14ac:dyDescent="0.35">
      <c r="A155" s="143" t="str">
        <f>'Matriz Nº1 Identificación'!A155</f>
        <v>17. 2</v>
      </c>
      <c r="B155" s="143" t="str">
        <f>IF('Matriz Nº3 Evaluación'!J155="ADMINISTRAR",'Matriz Nº3 Evaluación'!B155,"")</f>
        <v/>
      </c>
      <c r="C155" s="136"/>
      <c r="D155" s="127"/>
      <c r="E155" s="127"/>
      <c r="F155" s="120" t="str">
        <f>IFERROR(+IF((VLOOKUP(D155,'Tabla 2-3-4-5'!$C$11:$D$13,2,FALSE)*(VLOOKUP(E155,'Tabla 2-3-4-5'!$C$11:$D$13,2,FALSE)))&lt;3,"BAJO",IF((VLOOKUP(D155,'Tabla 2-3-4-5'!$C$11:$D$13,2,FALSE)*(VLOOKUP(E155,'Tabla 2-3-4-5'!$C$11:$D$13,2,FALSE)))&gt;5,"ALTO","MEDIO")),"")</f>
        <v/>
      </c>
      <c r="G155" s="136"/>
      <c r="H155" s="136"/>
      <c r="I155" s="136"/>
      <c r="J155" s="136"/>
      <c r="K155" s="136"/>
      <c r="L155" s="136"/>
      <c r="M155" s="136"/>
      <c r="N155" s="136"/>
      <c r="O155" s="137"/>
      <c r="P155" s="138"/>
      <c r="Q155" s="139"/>
    </row>
    <row r="156" spans="1:17" ht="29.25" customHeight="1" x14ac:dyDescent="0.35">
      <c r="A156" s="143" t="str">
        <f>'Matriz Nº1 Identificación'!A156</f>
        <v>17. 3</v>
      </c>
      <c r="B156" s="143" t="str">
        <f>IF('Matriz Nº3 Evaluación'!J156="ADMINISTRAR",'Matriz Nº3 Evaluación'!B156,"")</f>
        <v/>
      </c>
      <c r="C156" s="136"/>
      <c r="D156" s="127"/>
      <c r="E156" s="127"/>
      <c r="F156" s="120" t="str">
        <f>IFERROR(+IF((VLOOKUP(D156,'Tabla 2-3-4-5'!$C$11:$D$13,2,FALSE)*(VLOOKUP(E156,'Tabla 2-3-4-5'!$C$11:$D$13,2,FALSE)))&lt;3,"BAJO",IF((VLOOKUP(D156,'Tabla 2-3-4-5'!$C$11:$D$13,2,FALSE)*(VLOOKUP(E156,'Tabla 2-3-4-5'!$C$11:$D$13,2,FALSE)))&gt;5,"ALTO","MEDIO")),"")</f>
        <v/>
      </c>
      <c r="G156" s="136"/>
      <c r="H156" s="136"/>
      <c r="I156" s="136"/>
      <c r="J156" s="136"/>
      <c r="K156" s="136"/>
      <c r="L156" s="136"/>
      <c r="M156" s="136"/>
      <c r="N156" s="136"/>
      <c r="O156" s="137"/>
      <c r="P156" s="138"/>
      <c r="Q156" s="139"/>
    </row>
    <row r="157" spans="1:17" ht="35.25" customHeight="1" x14ac:dyDescent="0.35">
      <c r="A157" s="143" t="str">
        <f>'Matriz Nº1 Identificación'!A157</f>
        <v>17. 4</v>
      </c>
      <c r="B157" s="143" t="str">
        <f>IF('Matriz Nº3 Evaluación'!J157="ADMINISTRAR",'Matriz Nº3 Evaluación'!B157,"")</f>
        <v/>
      </c>
      <c r="C157" s="136"/>
      <c r="D157" s="127"/>
      <c r="E157" s="127"/>
      <c r="F157" s="120" t="str">
        <f>IFERROR(+IF((VLOOKUP(D157,'Tabla 2-3-4-5'!$C$11:$D$13,2,FALSE)*(VLOOKUP(E157,'Tabla 2-3-4-5'!$C$11:$D$13,2,FALSE)))&lt;3,"BAJO",IF((VLOOKUP(D157,'Tabla 2-3-4-5'!$C$11:$D$13,2,FALSE)*(VLOOKUP(E157,'Tabla 2-3-4-5'!$C$11:$D$13,2,FALSE)))&gt;5,"ALTO","MEDIO")),"")</f>
        <v/>
      </c>
      <c r="G157" s="136"/>
      <c r="H157" s="136"/>
      <c r="I157" s="136"/>
      <c r="J157" s="136"/>
      <c r="K157" s="136"/>
      <c r="L157" s="136"/>
      <c r="M157" s="136"/>
      <c r="N157" s="136"/>
      <c r="O157" s="137"/>
      <c r="P157" s="138"/>
      <c r="Q157" s="139"/>
    </row>
    <row r="158" spans="1:17" ht="35.25" customHeight="1" x14ac:dyDescent="0.35">
      <c r="A158" s="143" t="str">
        <f>'Matriz Nº1 Identificación'!A158</f>
        <v>17. 5</v>
      </c>
      <c r="B158" s="143" t="str">
        <f>IF('Matriz Nº3 Evaluación'!J158="ADMINISTRAR",'Matriz Nº3 Evaluación'!B158,"")</f>
        <v/>
      </c>
      <c r="C158" s="136"/>
      <c r="D158" s="127"/>
      <c r="E158" s="127"/>
      <c r="F158" s="120" t="str">
        <f>IFERROR(+IF((VLOOKUP(D158,'Tabla 2-3-4-5'!$C$11:$D$13,2,FALSE)*(VLOOKUP(E158,'Tabla 2-3-4-5'!$C$11:$D$13,2,FALSE)))&lt;3,"BAJO",IF((VLOOKUP(D158,'Tabla 2-3-4-5'!$C$11:$D$13,2,FALSE)*(VLOOKUP(E158,'Tabla 2-3-4-5'!$C$11:$D$13,2,FALSE)))&gt;5,"ALTO","MEDIO")),"")</f>
        <v/>
      </c>
      <c r="G158" s="136"/>
      <c r="H158" s="136"/>
      <c r="I158" s="136"/>
      <c r="J158" s="136"/>
      <c r="K158" s="136"/>
      <c r="L158" s="136"/>
      <c r="M158" s="136"/>
      <c r="N158" s="136"/>
      <c r="O158" s="137"/>
      <c r="P158" s="138"/>
      <c r="Q158" s="139"/>
    </row>
    <row r="159" spans="1:17" ht="35.25" customHeight="1" x14ac:dyDescent="0.35">
      <c r="A159" s="143" t="str">
        <f>'Matriz Nº1 Identificación'!A159</f>
        <v>17. 6</v>
      </c>
      <c r="B159" s="143" t="str">
        <f>IF('Matriz Nº3 Evaluación'!J159="ADMINISTRAR",'Matriz Nº3 Evaluación'!B159,"")</f>
        <v/>
      </c>
      <c r="C159" s="136"/>
      <c r="D159" s="127"/>
      <c r="E159" s="127"/>
      <c r="F159" s="120" t="str">
        <f>IFERROR(+IF((VLOOKUP(D159,'Tabla 2-3-4-5'!$C$11:$D$13,2,FALSE)*(VLOOKUP(E159,'Tabla 2-3-4-5'!$C$11:$D$13,2,FALSE)))&lt;3,"BAJO",IF((VLOOKUP(D159,'Tabla 2-3-4-5'!$C$11:$D$13,2,FALSE)*(VLOOKUP(E159,'Tabla 2-3-4-5'!$C$11:$D$13,2,FALSE)))&gt;5,"ALTO","MEDIO")),"")</f>
        <v/>
      </c>
      <c r="G159" s="136"/>
      <c r="H159" s="136"/>
      <c r="I159" s="136"/>
      <c r="J159" s="136"/>
      <c r="K159" s="136"/>
      <c r="L159" s="136"/>
      <c r="M159" s="136"/>
      <c r="N159" s="136"/>
      <c r="O159" s="137"/>
      <c r="P159" s="138"/>
      <c r="Q159" s="139"/>
    </row>
    <row r="160" spans="1:17" ht="35.25" customHeight="1" thickBot="1" x14ac:dyDescent="0.4">
      <c r="A160" s="143" t="str">
        <f>'Matriz Nº1 Identificación'!A160</f>
        <v>17. 7</v>
      </c>
      <c r="B160" s="143" t="str">
        <f>IF('Matriz Nº3 Evaluación'!J160="ADMINISTRAR",'Matriz Nº3 Evaluación'!B160,"")</f>
        <v/>
      </c>
      <c r="C160" s="136"/>
      <c r="D160" s="127"/>
      <c r="E160" s="127"/>
      <c r="F160" s="120" t="str">
        <f>IFERROR(+IF((VLOOKUP(D160,'Tabla 2-3-4-5'!$C$11:$D$13,2,FALSE)*(VLOOKUP(E160,'Tabla 2-3-4-5'!$C$11:$D$13,2,FALSE)))&lt;3,"BAJO",IF((VLOOKUP(D160,'Tabla 2-3-4-5'!$C$11:$D$13,2,FALSE)*(VLOOKUP(E160,'Tabla 2-3-4-5'!$C$11:$D$13,2,FALSE)))&gt;5,"ALTO","MEDIO")),"")</f>
        <v/>
      </c>
      <c r="G160" s="136"/>
      <c r="H160" s="136"/>
      <c r="I160" s="136"/>
      <c r="J160" s="136"/>
      <c r="K160" s="136"/>
      <c r="L160" s="136"/>
      <c r="M160" s="136"/>
      <c r="N160" s="136"/>
      <c r="O160" s="137"/>
      <c r="P160" s="138"/>
      <c r="Q160" s="139"/>
    </row>
    <row r="161" spans="1:17" ht="39.9" customHeight="1" thickBot="1" x14ac:dyDescent="0.4">
      <c r="A161" s="181" t="str">
        <f>'Matriz Nº1 Identificación'!A161</f>
        <v xml:space="preserve">Objetivo Estratégico: </v>
      </c>
      <c r="B161" s="477" t="str">
        <f>'Matriz Nº1 Identificación'!B161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61" s="478"/>
      <c r="D161" s="478"/>
      <c r="E161" s="478"/>
      <c r="F161" s="478"/>
      <c r="G161" s="478"/>
      <c r="H161" s="478"/>
      <c r="I161" s="478"/>
      <c r="J161" s="478"/>
      <c r="K161" s="478"/>
      <c r="L161" s="478"/>
      <c r="M161" s="478"/>
      <c r="N161" s="478"/>
      <c r="O161" s="478"/>
      <c r="P161" s="478"/>
      <c r="Q161" s="479"/>
    </row>
    <row r="162" spans="1:17" ht="39.9" customHeight="1" x14ac:dyDescent="0.35">
      <c r="A162" s="183" t="str">
        <f>'Matriz Nº1 Identificación'!A162</f>
        <v>Objetivo táctico</v>
      </c>
      <c r="B162" s="535" t="str">
        <f>'Matriz Nº1 Identificación'!B162</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62" s="536"/>
      <c r="D162" s="536"/>
      <c r="E162" s="536"/>
      <c r="F162" s="536"/>
      <c r="G162" s="536"/>
      <c r="H162" s="536"/>
      <c r="I162" s="536"/>
      <c r="J162" s="536"/>
      <c r="K162" s="536"/>
      <c r="L162" s="536"/>
      <c r="M162" s="536"/>
      <c r="N162" s="536"/>
      <c r="O162" s="536"/>
      <c r="P162" s="536"/>
      <c r="Q162" s="537"/>
    </row>
    <row r="163" spans="1:17" ht="27.75" customHeight="1" x14ac:dyDescent="0.35">
      <c r="A163" s="143" t="str">
        <f>'Matriz Nº1 Identificación'!A163</f>
        <v>18. 1</v>
      </c>
      <c r="B163" s="143" t="str">
        <f>IF('Matriz Nº3 Evaluación'!J163="ADMINISTRAR",'Matriz Nº3 Evaluación'!B163,"")</f>
        <v/>
      </c>
      <c r="C163" s="136"/>
      <c r="D163" s="127"/>
      <c r="E163" s="127"/>
      <c r="F163" s="120" t="str">
        <f>IFERROR(IF((VLOOKUP(D163,'Tabla 2-3-4-5'!$C$11:$D$13,2,FALSE)*(VLOOKUP(E163,'Tabla 2-3-4-5'!$C$11:$D$13,2,FALSE)))&lt;3,"BAJO",IF((VLOOKUP(D163,'Tabla 2-3-4-5'!$C$11:$D$13,2,FALSE)*(VLOOKUP(E163,'Tabla 2-3-4-5'!$C$11:$D$13,2,FALSE)))&gt;5,"ALTO","MEDIO")),"")</f>
        <v/>
      </c>
      <c r="G163" s="136"/>
      <c r="H163" s="136"/>
      <c r="I163" s="136"/>
      <c r="J163" s="136"/>
      <c r="K163" s="136"/>
      <c r="L163" s="136"/>
      <c r="M163" s="136"/>
      <c r="N163" s="136"/>
      <c r="O163" s="137"/>
      <c r="P163" s="138"/>
      <c r="Q163" s="139"/>
    </row>
    <row r="164" spans="1:17" ht="31.5" customHeight="1" x14ac:dyDescent="0.35">
      <c r="A164" s="143" t="str">
        <f>'Matriz Nº1 Identificación'!A164</f>
        <v>18. 2</v>
      </c>
      <c r="B164" s="143" t="str">
        <f>IF('Matriz Nº3 Evaluación'!J164="ADMINISTRAR",'Matriz Nº3 Evaluación'!B164,"")</f>
        <v/>
      </c>
      <c r="C164" s="136"/>
      <c r="D164" s="127"/>
      <c r="E164" s="127"/>
      <c r="F164" s="120" t="str">
        <f>IFERROR(+IF((VLOOKUP(D164,'Tabla 2-3-4-5'!$C$11:$D$13,2,FALSE)*(VLOOKUP(E164,'Tabla 2-3-4-5'!$C$11:$D$13,2,FALSE)))&lt;3,"BAJO",IF((VLOOKUP(D164,'Tabla 2-3-4-5'!$C$11:$D$13,2,FALSE)*(VLOOKUP(E164,'Tabla 2-3-4-5'!$C$11:$D$13,2,FALSE)))&gt;5,"ALTO","MEDIO")),"")</f>
        <v/>
      </c>
      <c r="G164" s="136"/>
      <c r="H164" s="136"/>
      <c r="I164" s="136"/>
      <c r="J164" s="136"/>
      <c r="K164" s="136"/>
      <c r="L164" s="136"/>
      <c r="M164" s="136"/>
      <c r="N164" s="136"/>
      <c r="O164" s="137"/>
      <c r="P164" s="138"/>
      <c r="Q164" s="139"/>
    </row>
    <row r="165" spans="1:17" ht="29.25" customHeight="1" x14ac:dyDescent="0.35">
      <c r="A165" s="143" t="str">
        <f>'Matriz Nº1 Identificación'!A165</f>
        <v>18. 3</v>
      </c>
      <c r="B165" s="143" t="str">
        <f>IF('Matriz Nº3 Evaluación'!J165="ADMINISTRAR",'Matriz Nº3 Evaluación'!B165,"")</f>
        <v/>
      </c>
      <c r="C165" s="136"/>
      <c r="D165" s="127"/>
      <c r="E165" s="127"/>
      <c r="F165" s="120" t="str">
        <f>IFERROR(+IF((VLOOKUP(D165,'Tabla 2-3-4-5'!$C$11:$D$13,2,FALSE)*(VLOOKUP(E165,'Tabla 2-3-4-5'!$C$11:$D$13,2,FALSE)))&lt;3,"BAJO",IF((VLOOKUP(D165,'Tabla 2-3-4-5'!$C$11:$D$13,2,FALSE)*(VLOOKUP(E165,'Tabla 2-3-4-5'!$C$11:$D$13,2,FALSE)))&gt;5,"ALTO","MEDIO")),"")</f>
        <v/>
      </c>
      <c r="G165" s="136"/>
      <c r="H165" s="136"/>
      <c r="I165" s="136"/>
      <c r="J165" s="136"/>
      <c r="K165" s="136"/>
      <c r="L165" s="136"/>
      <c r="M165" s="136"/>
      <c r="N165" s="136"/>
      <c r="O165" s="137"/>
      <c r="P165" s="138"/>
      <c r="Q165" s="139"/>
    </row>
    <row r="166" spans="1:17" ht="35.25" customHeight="1" x14ac:dyDescent="0.35">
      <c r="A166" s="143" t="str">
        <f>'Matriz Nº1 Identificación'!A166</f>
        <v>18. 4</v>
      </c>
      <c r="B166" s="143" t="str">
        <f>IF('Matriz Nº3 Evaluación'!J166="ADMINISTRAR",'Matriz Nº3 Evaluación'!B166,"")</f>
        <v/>
      </c>
      <c r="C166" s="136"/>
      <c r="D166" s="127"/>
      <c r="E166" s="127"/>
      <c r="F166" s="120" t="str">
        <f>IFERROR(+IF((VLOOKUP(D166,'Tabla 2-3-4-5'!$C$11:$D$13,2,FALSE)*(VLOOKUP(E166,'Tabla 2-3-4-5'!$C$11:$D$13,2,FALSE)))&lt;3,"BAJO",IF((VLOOKUP(D166,'Tabla 2-3-4-5'!$C$11:$D$13,2,FALSE)*(VLOOKUP(E166,'Tabla 2-3-4-5'!$C$11:$D$13,2,FALSE)))&gt;5,"ALTO","MEDIO")),"")</f>
        <v/>
      </c>
      <c r="G166" s="136"/>
      <c r="H166" s="136"/>
      <c r="I166" s="136"/>
      <c r="J166" s="136"/>
      <c r="K166" s="136"/>
      <c r="L166" s="136"/>
      <c r="M166" s="136"/>
      <c r="N166" s="136"/>
      <c r="O166" s="137"/>
      <c r="P166" s="138"/>
      <c r="Q166" s="139"/>
    </row>
    <row r="167" spans="1:17" ht="35.25" customHeight="1" x14ac:dyDescent="0.35">
      <c r="A167" s="143" t="str">
        <f>'Matriz Nº1 Identificación'!A167</f>
        <v>18. 5</v>
      </c>
      <c r="B167" s="143" t="str">
        <f>IF('Matriz Nº3 Evaluación'!J167="ADMINISTRAR",'Matriz Nº3 Evaluación'!B167,"")</f>
        <v/>
      </c>
      <c r="C167" s="136"/>
      <c r="D167" s="127"/>
      <c r="E167" s="127"/>
      <c r="F167" s="120" t="str">
        <f>IFERROR(+IF((VLOOKUP(D167,'Tabla 2-3-4-5'!$C$11:$D$13,2,FALSE)*(VLOOKUP(E167,'Tabla 2-3-4-5'!$C$11:$D$13,2,FALSE)))&lt;3,"BAJO",IF((VLOOKUP(D167,'Tabla 2-3-4-5'!$C$11:$D$13,2,FALSE)*(VLOOKUP(E167,'Tabla 2-3-4-5'!$C$11:$D$13,2,FALSE)))&gt;5,"ALTO","MEDIO")),"")</f>
        <v/>
      </c>
      <c r="G167" s="136"/>
      <c r="H167" s="136"/>
      <c r="I167" s="136"/>
      <c r="J167" s="136"/>
      <c r="K167" s="136"/>
      <c r="L167" s="136"/>
      <c r="M167" s="136"/>
      <c r="N167" s="136"/>
      <c r="O167" s="137"/>
      <c r="P167" s="138"/>
      <c r="Q167" s="139"/>
    </row>
    <row r="168" spans="1:17" ht="35.25" customHeight="1" x14ac:dyDescent="0.35">
      <c r="A168" s="143" t="str">
        <f>'Matriz Nº1 Identificación'!A168</f>
        <v>18. 6</v>
      </c>
      <c r="B168" s="143" t="str">
        <f>IF('Matriz Nº3 Evaluación'!J168="ADMINISTRAR",'Matriz Nº3 Evaluación'!B168,"")</f>
        <v/>
      </c>
      <c r="C168" s="136"/>
      <c r="D168" s="127"/>
      <c r="E168" s="127"/>
      <c r="F168" s="120" t="str">
        <f>IFERROR(+IF((VLOOKUP(D168,'Tabla 2-3-4-5'!$C$11:$D$13,2,FALSE)*(VLOOKUP(E168,'Tabla 2-3-4-5'!$C$11:$D$13,2,FALSE)))&lt;3,"BAJO",IF((VLOOKUP(D168,'Tabla 2-3-4-5'!$C$11:$D$13,2,FALSE)*(VLOOKUP(E168,'Tabla 2-3-4-5'!$C$11:$D$13,2,FALSE)))&gt;5,"ALTO","MEDIO")),"")</f>
        <v/>
      </c>
      <c r="G168" s="136"/>
      <c r="H168" s="136"/>
      <c r="I168" s="136"/>
      <c r="J168" s="136"/>
      <c r="K168" s="136"/>
      <c r="L168" s="136"/>
      <c r="M168" s="136"/>
      <c r="N168" s="136"/>
      <c r="O168" s="137"/>
      <c r="P168" s="138"/>
      <c r="Q168" s="139"/>
    </row>
    <row r="169" spans="1:17" ht="35.25" customHeight="1" thickBot="1" x14ac:dyDescent="0.4">
      <c r="A169" s="143" t="str">
        <f>'Matriz Nº1 Identificación'!A169</f>
        <v>18. 7</v>
      </c>
      <c r="B169" s="143" t="str">
        <f>IF('Matriz Nº3 Evaluación'!J169="ADMINISTRAR",'Matriz Nº3 Evaluación'!B169,"")</f>
        <v/>
      </c>
      <c r="C169" s="136"/>
      <c r="D169" s="127"/>
      <c r="E169" s="127"/>
      <c r="F169" s="120" t="str">
        <f>IFERROR(+IF((VLOOKUP(D169,'Tabla 2-3-4-5'!$C$11:$D$13,2,FALSE)*(VLOOKUP(E169,'Tabla 2-3-4-5'!$C$11:$D$13,2,FALSE)))&lt;3,"BAJO",IF((VLOOKUP(D169,'Tabla 2-3-4-5'!$C$11:$D$13,2,FALSE)*(VLOOKUP(E169,'Tabla 2-3-4-5'!$C$11:$D$13,2,FALSE)))&gt;5,"ALTO","MEDIO")),"")</f>
        <v/>
      </c>
      <c r="G169" s="136"/>
      <c r="H169" s="136"/>
      <c r="I169" s="136"/>
      <c r="J169" s="136"/>
      <c r="K169" s="136"/>
      <c r="L169" s="136"/>
      <c r="M169" s="136"/>
      <c r="N169" s="136"/>
      <c r="O169" s="137"/>
      <c r="P169" s="138"/>
      <c r="Q169" s="139"/>
    </row>
    <row r="170" spans="1:17" ht="39.9" customHeight="1" thickBot="1" x14ac:dyDescent="0.4">
      <c r="A170" s="181" t="str">
        <f>'Matriz Nº1 Identificación'!A170</f>
        <v xml:space="preserve">Objetivo Estratégico: </v>
      </c>
      <c r="B170" s="477" t="str">
        <f>'Matriz Nº1 Identificación'!B170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0" s="478"/>
      <c r="D170" s="478"/>
      <c r="E170" s="478"/>
      <c r="F170" s="478"/>
      <c r="G170" s="478"/>
      <c r="H170" s="478"/>
      <c r="I170" s="478"/>
      <c r="J170" s="478"/>
      <c r="K170" s="478"/>
      <c r="L170" s="478"/>
      <c r="M170" s="478"/>
      <c r="N170" s="478"/>
      <c r="O170" s="478"/>
      <c r="P170" s="478"/>
      <c r="Q170" s="479"/>
    </row>
    <row r="171" spans="1:17" ht="39.9" customHeight="1" x14ac:dyDescent="0.35">
      <c r="A171" s="183" t="str">
        <f>'Matriz Nº1 Identificación'!A171</f>
        <v>Objetivo táctico</v>
      </c>
      <c r="B171" s="535" t="str">
        <f>'Matriz Nº1 Identificación'!B171</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71" s="536"/>
      <c r="D171" s="536"/>
      <c r="E171" s="536"/>
      <c r="F171" s="536"/>
      <c r="G171" s="536"/>
      <c r="H171" s="536"/>
      <c r="I171" s="536"/>
      <c r="J171" s="536"/>
      <c r="K171" s="536"/>
      <c r="L171" s="536"/>
      <c r="M171" s="536"/>
      <c r="N171" s="536"/>
      <c r="O171" s="536"/>
      <c r="P171" s="536"/>
      <c r="Q171" s="537"/>
    </row>
    <row r="172" spans="1:17" ht="27.75" customHeight="1" x14ac:dyDescent="0.35">
      <c r="A172" s="143" t="str">
        <f>'Matriz Nº1 Identificación'!A172</f>
        <v>19. 1</v>
      </c>
      <c r="B172" s="143" t="str">
        <f>IF('Matriz Nº3 Evaluación'!J172="ADMINISTRAR",'Matriz Nº3 Evaluación'!B172,"")</f>
        <v/>
      </c>
      <c r="C172" s="136"/>
      <c r="D172" s="127"/>
      <c r="E172" s="127"/>
      <c r="F172" s="120" t="str">
        <f>IFERROR(IF((VLOOKUP(D172,'Tabla 2-3-4-5'!$C$11:$D$13,2,FALSE)*(VLOOKUP(E172,'Tabla 2-3-4-5'!$C$11:$D$13,2,FALSE)))&lt;3,"BAJO",IF((VLOOKUP(D172,'Tabla 2-3-4-5'!$C$11:$D$13,2,FALSE)*(VLOOKUP(E172,'Tabla 2-3-4-5'!$C$11:$D$13,2,FALSE)))&gt;5,"ALTO","MEDIO")),"")</f>
        <v/>
      </c>
      <c r="G172" s="136"/>
      <c r="H172" s="136"/>
      <c r="I172" s="136"/>
      <c r="J172" s="136"/>
      <c r="K172" s="136"/>
      <c r="L172" s="136"/>
      <c r="M172" s="136"/>
      <c r="N172" s="136"/>
      <c r="O172" s="137"/>
      <c r="P172" s="138"/>
      <c r="Q172" s="139"/>
    </row>
    <row r="173" spans="1:17" ht="31.5" customHeight="1" x14ac:dyDescent="0.35">
      <c r="A173" s="143" t="str">
        <f>'Matriz Nº1 Identificación'!A173</f>
        <v>19. 2</v>
      </c>
      <c r="B173" s="143" t="str">
        <f>IF('Matriz Nº3 Evaluación'!J173="ADMINISTRAR",'Matriz Nº3 Evaluación'!B173,"")</f>
        <v/>
      </c>
      <c r="C173" s="136"/>
      <c r="D173" s="127"/>
      <c r="E173" s="127"/>
      <c r="F173" s="120" t="str">
        <f>IFERROR(+IF((VLOOKUP(D173,'Tabla 2-3-4-5'!$C$11:$D$13,2,FALSE)*(VLOOKUP(E173,'Tabla 2-3-4-5'!$C$11:$D$13,2,FALSE)))&lt;3,"BAJO",IF((VLOOKUP(D173,'Tabla 2-3-4-5'!$C$11:$D$13,2,FALSE)*(VLOOKUP(E173,'Tabla 2-3-4-5'!$C$11:$D$13,2,FALSE)))&gt;5,"ALTO","MEDIO")),"")</f>
        <v/>
      </c>
      <c r="G173" s="136"/>
      <c r="H173" s="136"/>
      <c r="I173" s="136"/>
      <c r="J173" s="136"/>
      <c r="K173" s="136"/>
      <c r="L173" s="136"/>
      <c r="M173" s="136"/>
      <c r="N173" s="136"/>
      <c r="O173" s="137"/>
      <c r="P173" s="138"/>
      <c r="Q173" s="139"/>
    </row>
    <row r="174" spans="1:17" ht="29.25" customHeight="1" x14ac:dyDescent="0.35">
      <c r="A174" s="143" t="str">
        <f>'Matriz Nº1 Identificación'!A174</f>
        <v>19. 3</v>
      </c>
      <c r="B174" s="143" t="str">
        <f>IF('Matriz Nº3 Evaluación'!J174="ADMINISTRAR",'Matriz Nº3 Evaluación'!B174,"")</f>
        <v/>
      </c>
      <c r="C174" s="136"/>
      <c r="D174" s="127"/>
      <c r="E174" s="127"/>
      <c r="F174" s="120" t="str">
        <f>IFERROR(+IF((VLOOKUP(D174,'Tabla 2-3-4-5'!$C$11:$D$13,2,FALSE)*(VLOOKUP(E174,'Tabla 2-3-4-5'!$C$11:$D$13,2,FALSE)))&lt;3,"BAJO",IF((VLOOKUP(D174,'Tabla 2-3-4-5'!$C$11:$D$13,2,FALSE)*(VLOOKUP(E174,'Tabla 2-3-4-5'!$C$11:$D$13,2,FALSE)))&gt;5,"ALTO","MEDIO")),"")</f>
        <v/>
      </c>
      <c r="G174" s="136"/>
      <c r="H174" s="136"/>
      <c r="I174" s="136"/>
      <c r="J174" s="136"/>
      <c r="K174" s="136"/>
      <c r="L174" s="136"/>
      <c r="M174" s="136"/>
      <c r="N174" s="136"/>
      <c r="O174" s="137"/>
      <c r="P174" s="138"/>
      <c r="Q174" s="139"/>
    </row>
    <row r="175" spans="1:17" ht="35.25" customHeight="1" x14ac:dyDescent="0.35">
      <c r="A175" s="143" t="str">
        <f>'Matriz Nº1 Identificación'!A175</f>
        <v>19. 4</v>
      </c>
      <c r="B175" s="143" t="str">
        <f>IF('Matriz Nº3 Evaluación'!J175="ADMINISTRAR",'Matriz Nº3 Evaluación'!B175,"")</f>
        <v/>
      </c>
      <c r="C175" s="136"/>
      <c r="D175" s="127"/>
      <c r="E175" s="127"/>
      <c r="F175" s="120" t="str">
        <f>IFERROR(+IF((VLOOKUP(D175,'Tabla 2-3-4-5'!$C$11:$D$13,2,FALSE)*(VLOOKUP(E175,'Tabla 2-3-4-5'!$C$11:$D$13,2,FALSE)))&lt;3,"BAJO",IF((VLOOKUP(D175,'Tabla 2-3-4-5'!$C$11:$D$13,2,FALSE)*(VLOOKUP(E175,'Tabla 2-3-4-5'!$C$11:$D$13,2,FALSE)))&gt;5,"ALTO","MEDIO")),"")</f>
        <v/>
      </c>
      <c r="G175" s="136"/>
      <c r="H175" s="136"/>
      <c r="I175" s="136"/>
      <c r="J175" s="136"/>
      <c r="K175" s="136"/>
      <c r="L175" s="136"/>
      <c r="M175" s="136"/>
      <c r="N175" s="136"/>
      <c r="O175" s="137"/>
      <c r="P175" s="138"/>
      <c r="Q175" s="139"/>
    </row>
    <row r="176" spans="1:17" ht="35.25" customHeight="1" x14ac:dyDescent="0.35">
      <c r="A176" s="143" t="str">
        <f>'Matriz Nº1 Identificación'!A176</f>
        <v>19. 5</v>
      </c>
      <c r="B176" s="143" t="str">
        <f>IF('Matriz Nº3 Evaluación'!J176="ADMINISTRAR",'Matriz Nº3 Evaluación'!B176,"")</f>
        <v/>
      </c>
      <c r="C176" s="136"/>
      <c r="D176" s="127"/>
      <c r="E176" s="127"/>
      <c r="F176" s="120" t="str">
        <f>IFERROR(+IF((VLOOKUP(D176,'Tabla 2-3-4-5'!$C$11:$D$13,2,FALSE)*(VLOOKUP(E176,'Tabla 2-3-4-5'!$C$11:$D$13,2,FALSE)))&lt;3,"BAJO",IF((VLOOKUP(D176,'Tabla 2-3-4-5'!$C$11:$D$13,2,FALSE)*(VLOOKUP(E176,'Tabla 2-3-4-5'!$C$11:$D$13,2,FALSE)))&gt;5,"ALTO","MEDIO")),"")</f>
        <v/>
      </c>
      <c r="G176" s="136"/>
      <c r="H176" s="136"/>
      <c r="I176" s="136"/>
      <c r="J176" s="136"/>
      <c r="K176" s="136"/>
      <c r="L176" s="136"/>
      <c r="M176" s="136"/>
      <c r="N176" s="136"/>
      <c r="O176" s="137"/>
      <c r="P176" s="138"/>
      <c r="Q176" s="139"/>
    </row>
    <row r="177" spans="1:17" ht="35.25" customHeight="1" x14ac:dyDescent="0.35">
      <c r="A177" s="143" t="str">
        <f>'Matriz Nº1 Identificación'!A177</f>
        <v>19. 6</v>
      </c>
      <c r="B177" s="143" t="str">
        <f>IF('Matriz Nº3 Evaluación'!J177="ADMINISTRAR",'Matriz Nº3 Evaluación'!B177,"")</f>
        <v/>
      </c>
      <c r="C177" s="136"/>
      <c r="D177" s="127"/>
      <c r="E177" s="127"/>
      <c r="F177" s="120" t="str">
        <f>IFERROR(+IF((VLOOKUP(D177,'Tabla 2-3-4-5'!$C$11:$D$13,2,FALSE)*(VLOOKUP(E177,'Tabla 2-3-4-5'!$C$11:$D$13,2,FALSE)))&lt;3,"BAJO",IF((VLOOKUP(D177,'Tabla 2-3-4-5'!$C$11:$D$13,2,FALSE)*(VLOOKUP(E177,'Tabla 2-3-4-5'!$C$11:$D$13,2,FALSE)))&gt;5,"ALTO","MEDIO")),"")</f>
        <v/>
      </c>
      <c r="G177" s="136"/>
      <c r="H177" s="136"/>
      <c r="I177" s="136"/>
      <c r="J177" s="136"/>
      <c r="K177" s="136"/>
      <c r="L177" s="136"/>
      <c r="M177" s="136"/>
      <c r="N177" s="136"/>
      <c r="O177" s="137"/>
      <c r="P177" s="138"/>
      <c r="Q177" s="139"/>
    </row>
    <row r="178" spans="1:17" ht="35.25" customHeight="1" thickBot="1" x14ac:dyDescent="0.4">
      <c r="A178" s="143" t="str">
        <f>'Matriz Nº1 Identificación'!A178</f>
        <v>19. 7</v>
      </c>
      <c r="B178" s="143" t="str">
        <f>IF('Matriz Nº3 Evaluación'!J178="ADMINISTRAR",'Matriz Nº3 Evaluación'!B178,"")</f>
        <v/>
      </c>
      <c r="C178" s="136"/>
      <c r="D178" s="127"/>
      <c r="E178" s="127"/>
      <c r="F178" s="120" t="str">
        <f>IFERROR(+IF((VLOOKUP(D178,'Tabla 2-3-4-5'!$C$11:$D$13,2,FALSE)*(VLOOKUP(E178,'Tabla 2-3-4-5'!$C$11:$D$13,2,FALSE)))&lt;3,"BAJO",IF((VLOOKUP(D178,'Tabla 2-3-4-5'!$C$11:$D$13,2,FALSE)*(VLOOKUP(E178,'Tabla 2-3-4-5'!$C$11:$D$13,2,FALSE)))&gt;5,"ALTO","MEDIO")),"")</f>
        <v/>
      </c>
      <c r="G178" s="136"/>
      <c r="H178" s="136"/>
      <c r="I178" s="136"/>
      <c r="J178" s="136"/>
      <c r="K178" s="136"/>
      <c r="L178" s="136"/>
      <c r="M178" s="136"/>
      <c r="N178" s="136"/>
      <c r="O178" s="137"/>
      <c r="P178" s="138"/>
      <c r="Q178" s="139"/>
    </row>
    <row r="179" spans="1:17" ht="39.9" customHeight="1" thickBot="1" x14ac:dyDescent="0.4">
      <c r="A179" s="181" t="str">
        <f>'Matriz Nº1 Identificación'!A179</f>
        <v xml:space="preserve">Objetivo Estratégico: </v>
      </c>
      <c r="B179" s="477" t="str">
        <f>'Matriz Nº1 Identificación'!B179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79" s="478"/>
      <c r="D179" s="478"/>
      <c r="E179" s="478"/>
      <c r="F179" s="478"/>
      <c r="G179" s="478"/>
      <c r="H179" s="478"/>
      <c r="I179" s="478"/>
      <c r="J179" s="478"/>
      <c r="K179" s="478"/>
      <c r="L179" s="478"/>
      <c r="M179" s="478"/>
      <c r="N179" s="478"/>
      <c r="O179" s="478"/>
      <c r="P179" s="478"/>
      <c r="Q179" s="479"/>
    </row>
    <row r="180" spans="1:17" ht="39.9" customHeight="1" x14ac:dyDescent="0.35">
      <c r="A180" s="183" t="str">
        <f>'Matriz Nº1 Identificación'!A180</f>
        <v>Objetivo táctico</v>
      </c>
      <c r="B180" s="535" t="str">
        <f>'Matriz Nº1 Identificación'!B180</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0" s="536"/>
      <c r="D180" s="536"/>
      <c r="E180" s="536"/>
      <c r="F180" s="536"/>
      <c r="G180" s="536"/>
      <c r="H180" s="536"/>
      <c r="I180" s="536"/>
      <c r="J180" s="536"/>
      <c r="K180" s="536"/>
      <c r="L180" s="536"/>
      <c r="M180" s="536"/>
      <c r="N180" s="536"/>
      <c r="O180" s="536"/>
      <c r="P180" s="536"/>
      <c r="Q180" s="537"/>
    </row>
    <row r="181" spans="1:17" ht="27.75" customHeight="1" x14ac:dyDescent="0.35">
      <c r="A181" s="143" t="str">
        <f>'Matriz Nº1 Identificación'!A181</f>
        <v>20. 1</v>
      </c>
      <c r="B181" s="143" t="str">
        <f>IF('Matriz Nº3 Evaluación'!J181="ADMINISTRAR",'Matriz Nº3 Evaluación'!B181,"")</f>
        <v/>
      </c>
      <c r="C181" s="136"/>
      <c r="D181" s="127"/>
      <c r="E181" s="127"/>
      <c r="F181" s="120" t="str">
        <f>IFERROR(IF((VLOOKUP(D181,'Tabla 2-3-4-5'!$C$11:$D$13,2,FALSE)*(VLOOKUP(E181,'Tabla 2-3-4-5'!$C$11:$D$13,2,FALSE)))&lt;3,"BAJO",IF((VLOOKUP(D181,'Tabla 2-3-4-5'!$C$11:$D$13,2,FALSE)*(VLOOKUP(E181,'Tabla 2-3-4-5'!$C$11:$D$13,2,FALSE)))&gt;5,"ALTO","MEDIO")),"")</f>
        <v/>
      </c>
      <c r="G181" s="136"/>
      <c r="H181" s="136"/>
      <c r="I181" s="136"/>
      <c r="J181" s="136"/>
      <c r="K181" s="136"/>
      <c r="L181" s="136"/>
      <c r="M181" s="136"/>
      <c r="N181" s="136"/>
      <c r="O181" s="137"/>
      <c r="P181" s="138"/>
      <c r="Q181" s="139"/>
    </row>
    <row r="182" spans="1:17" ht="31.5" customHeight="1" x14ac:dyDescent="0.35">
      <c r="A182" s="143" t="str">
        <f>'Matriz Nº1 Identificación'!A182</f>
        <v>20. 2</v>
      </c>
      <c r="B182" s="143" t="str">
        <f>IF('Matriz Nº3 Evaluación'!J182="ADMINISTRAR",'Matriz Nº3 Evaluación'!B182,"")</f>
        <v/>
      </c>
      <c r="C182" s="136"/>
      <c r="D182" s="127"/>
      <c r="E182" s="127"/>
      <c r="F182" s="120" t="str">
        <f>IFERROR(+IF((VLOOKUP(D182,'Tabla 2-3-4-5'!$C$11:$D$13,2,FALSE)*(VLOOKUP(E182,'Tabla 2-3-4-5'!$C$11:$D$13,2,FALSE)))&lt;3,"BAJO",IF((VLOOKUP(D182,'Tabla 2-3-4-5'!$C$11:$D$13,2,FALSE)*(VLOOKUP(E182,'Tabla 2-3-4-5'!$C$11:$D$13,2,FALSE)))&gt;5,"ALTO","MEDIO")),"")</f>
        <v/>
      </c>
      <c r="G182" s="136"/>
      <c r="H182" s="136"/>
      <c r="I182" s="136"/>
      <c r="J182" s="136"/>
      <c r="K182" s="136"/>
      <c r="L182" s="136"/>
      <c r="M182" s="136"/>
      <c r="N182" s="136"/>
      <c r="O182" s="137"/>
      <c r="P182" s="138"/>
      <c r="Q182" s="139"/>
    </row>
    <row r="183" spans="1:17" ht="29.25" customHeight="1" x14ac:dyDescent="0.35">
      <c r="A183" s="143" t="str">
        <f>'Matriz Nº1 Identificación'!A183</f>
        <v>20. 3</v>
      </c>
      <c r="B183" s="143" t="str">
        <f>IF('Matriz Nº3 Evaluación'!J183="ADMINISTRAR",'Matriz Nº3 Evaluación'!B183,"")</f>
        <v/>
      </c>
      <c r="C183" s="136"/>
      <c r="D183" s="127"/>
      <c r="E183" s="127"/>
      <c r="F183" s="120" t="str">
        <f>IFERROR(+IF((VLOOKUP(D183,'Tabla 2-3-4-5'!$C$11:$D$13,2,FALSE)*(VLOOKUP(E183,'Tabla 2-3-4-5'!$C$11:$D$13,2,FALSE)))&lt;3,"BAJO",IF((VLOOKUP(D183,'Tabla 2-3-4-5'!$C$11:$D$13,2,FALSE)*(VLOOKUP(E183,'Tabla 2-3-4-5'!$C$11:$D$13,2,FALSE)))&gt;5,"ALTO","MEDIO")),"")</f>
        <v/>
      </c>
      <c r="G183" s="136"/>
      <c r="H183" s="136"/>
      <c r="I183" s="136"/>
      <c r="J183" s="136"/>
      <c r="K183" s="136"/>
      <c r="L183" s="136"/>
      <c r="M183" s="136"/>
      <c r="N183" s="136"/>
      <c r="O183" s="137"/>
      <c r="P183" s="138"/>
      <c r="Q183" s="139"/>
    </row>
    <row r="184" spans="1:17" ht="35.25" customHeight="1" x14ac:dyDescent="0.35">
      <c r="A184" s="143" t="str">
        <f>'Matriz Nº1 Identificación'!A184</f>
        <v>20. 4</v>
      </c>
      <c r="B184" s="143" t="str">
        <f>IF('Matriz Nº3 Evaluación'!J184="ADMINISTRAR",'Matriz Nº3 Evaluación'!B184,"")</f>
        <v/>
      </c>
      <c r="C184" s="136"/>
      <c r="D184" s="127"/>
      <c r="E184" s="127"/>
      <c r="F184" s="120" t="str">
        <f>IFERROR(+IF((VLOOKUP(D184,'Tabla 2-3-4-5'!$C$11:$D$13,2,FALSE)*(VLOOKUP(E184,'Tabla 2-3-4-5'!$C$11:$D$13,2,FALSE)))&lt;3,"BAJO",IF((VLOOKUP(D184,'Tabla 2-3-4-5'!$C$11:$D$13,2,FALSE)*(VLOOKUP(E184,'Tabla 2-3-4-5'!$C$11:$D$13,2,FALSE)))&gt;5,"ALTO","MEDIO")),"")</f>
        <v/>
      </c>
      <c r="G184" s="136"/>
      <c r="H184" s="136"/>
      <c r="I184" s="136"/>
      <c r="J184" s="136"/>
      <c r="K184" s="136"/>
      <c r="L184" s="136"/>
      <c r="M184" s="136"/>
      <c r="N184" s="136"/>
      <c r="O184" s="137"/>
      <c r="P184" s="138"/>
      <c r="Q184" s="139"/>
    </row>
    <row r="185" spans="1:17" ht="35.25" customHeight="1" x14ac:dyDescent="0.35">
      <c r="A185" s="143" t="str">
        <f>'Matriz Nº1 Identificación'!A185</f>
        <v>20. 5</v>
      </c>
      <c r="B185" s="143" t="str">
        <f>IF('Matriz Nº3 Evaluación'!J185="ADMINISTRAR",'Matriz Nº3 Evaluación'!B185,"")</f>
        <v/>
      </c>
      <c r="C185" s="136"/>
      <c r="D185" s="127"/>
      <c r="E185" s="127"/>
      <c r="F185" s="120" t="str">
        <f>IFERROR(+IF((VLOOKUP(D185,'Tabla 2-3-4-5'!$C$11:$D$13,2,FALSE)*(VLOOKUP(E185,'Tabla 2-3-4-5'!$C$11:$D$13,2,FALSE)))&lt;3,"BAJO",IF((VLOOKUP(D185,'Tabla 2-3-4-5'!$C$11:$D$13,2,FALSE)*(VLOOKUP(E185,'Tabla 2-3-4-5'!$C$11:$D$13,2,FALSE)))&gt;5,"ALTO","MEDIO")),"")</f>
        <v/>
      </c>
      <c r="G185" s="136"/>
      <c r="H185" s="136"/>
      <c r="I185" s="136"/>
      <c r="J185" s="136"/>
      <c r="K185" s="136"/>
      <c r="L185" s="136"/>
      <c r="M185" s="136"/>
      <c r="N185" s="136"/>
      <c r="O185" s="137"/>
      <c r="P185" s="138"/>
      <c r="Q185" s="139"/>
    </row>
    <row r="186" spans="1:17" ht="35.25" customHeight="1" x14ac:dyDescent="0.35">
      <c r="A186" s="143" t="str">
        <f>'Matriz Nº1 Identificación'!A186</f>
        <v>20. 6</v>
      </c>
      <c r="B186" s="143" t="str">
        <f>IF('Matriz Nº3 Evaluación'!J186="ADMINISTRAR",'Matriz Nº3 Evaluación'!B186,"")</f>
        <v/>
      </c>
      <c r="C186" s="136"/>
      <c r="D186" s="127"/>
      <c r="E186" s="127"/>
      <c r="F186" s="120" t="str">
        <f>IFERROR(+IF((VLOOKUP(D186,'Tabla 2-3-4-5'!$C$11:$D$13,2,FALSE)*(VLOOKUP(E186,'Tabla 2-3-4-5'!$C$11:$D$13,2,FALSE)))&lt;3,"BAJO",IF((VLOOKUP(D186,'Tabla 2-3-4-5'!$C$11:$D$13,2,FALSE)*(VLOOKUP(E186,'Tabla 2-3-4-5'!$C$11:$D$13,2,FALSE)))&gt;5,"ALTO","MEDIO")),"")</f>
        <v/>
      </c>
      <c r="G186" s="136"/>
      <c r="H186" s="136"/>
      <c r="I186" s="136"/>
      <c r="J186" s="136"/>
      <c r="K186" s="136"/>
      <c r="L186" s="136"/>
      <c r="M186" s="136"/>
      <c r="N186" s="136"/>
      <c r="O186" s="137"/>
      <c r="P186" s="138"/>
      <c r="Q186" s="139"/>
    </row>
    <row r="187" spans="1:17" ht="35.25" customHeight="1" thickBot="1" x14ac:dyDescent="0.4">
      <c r="A187" s="143" t="str">
        <f>'Matriz Nº1 Identificación'!A187</f>
        <v>20. 7</v>
      </c>
      <c r="B187" s="143" t="str">
        <f>IF('Matriz Nº3 Evaluación'!J187="ADMINISTRAR",'Matriz Nº3 Evaluación'!B187,"")</f>
        <v/>
      </c>
      <c r="C187" s="136"/>
      <c r="D187" s="127"/>
      <c r="E187" s="127"/>
      <c r="F187" s="120" t="str">
        <f>IFERROR(+IF((VLOOKUP(D187,'Tabla 2-3-4-5'!$C$11:$D$13,2,FALSE)*(VLOOKUP(E187,'Tabla 2-3-4-5'!$C$11:$D$13,2,FALSE)))&lt;3,"BAJO",IF((VLOOKUP(D187,'Tabla 2-3-4-5'!$C$11:$D$13,2,FALSE)*(VLOOKUP(E187,'Tabla 2-3-4-5'!$C$11:$D$13,2,FALSE)))&gt;5,"ALTO","MEDIO")),"")</f>
        <v/>
      </c>
      <c r="G187" s="136"/>
      <c r="H187" s="136"/>
      <c r="I187" s="136"/>
      <c r="J187" s="136"/>
      <c r="K187" s="136"/>
      <c r="L187" s="136"/>
      <c r="M187" s="136"/>
      <c r="N187" s="136"/>
      <c r="O187" s="137"/>
      <c r="P187" s="138"/>
      <c r="Q187" s="139"/>
    </row>
    <row r="188" spans="1:17" ht="39.9" customHeight="1" thickBot="1" x14ac:dyDescent="0.4">
      <c r="A188" s="181" t="str">
        <f>'Matriz Nº1 Identificación'!A188</f>
        <v xml:space="preserve">Objetivo Estratégico: </v>
      </c>
      <c r="B188" s="477" t="str">
        <f>'Matriz Nº1 Identificación'!B188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188" s="478"/>
      <c r="D188" s="478"/>
      <c r="E188" s="478"/>
      <c r="F188" s="478"/>
      <c r="G188" s="478"/>
      <c r="H188" s="478"/>
      <c r="I188" s="478"/>
      <c r="J188" s="478"/>
      <c r="K188" s="478"/>
      <c r="L188" s="478"/>
      <c r="M188" s="478"/>
      <c r="N188" s="478"/>
      <c r="O188" s="478"/>
      <c r="P188" s="478"/>
      <c r="Q188" s="479"/>
    </row>
    <row r="189" spans="1:17" ht="39.9" customHeight="1" x14ac:dyDescent="0.35">
      <c r="A189" s="183" t="str">
        <f>'Matriz Nº1 Identificación'!A189</f>
        <v>Objetivo táctico</v>
      </c>
      <c r="B189" s="535" t="str">
        <f>'Matriz Nº1 Identificación'!B189</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C189" s="536"/>
      <c r="D189" s="536"/>
      <c r="E189" s="536"/>
      <c r="F189" s="536"/>
      <c r="G189" s="536"/>
      <c r="H189" s="536"/>
      <c r="I189" s="536"/>
      <c r="J189" s="536"/>
      <c r="K189" s="536"/>
      <c r="L189" s="536"/>
      <c r="M189" s="536"/>
      <c r="N189" s="536"/>
      <c r="O189" s="536"/>
      <c r="P189" s="536"/>
      <c r="Q189" s="537"/>
    </row>
    <row r="190" spans="1:17" ht="27.75" customHeight="1" x14ac:dyDescent="0.35">
      <c r="A190" s="143" t="str">
        <f>'Matriz Nº1 Identificación'!A190</f>
        <v>21. 1</v>
      </c>
      <c r="B190" s="143" t="str">
        <f>IF('Matriz Nº3 Evaluación'!J190="ADMINISTRAR",'Matriz Nº3 Evaluación'!B190,"")</f>
        <v/>
      </c>
      <c r="C190" s="136"/>
      <c r="D190" s="127"/>
      <c r="E190" s="127"/>
      <c r="F190" s="120" t="str">
        <f>IFERROR(IF((VLOOKUP(D190,'Tabla 2-3-4-5'!$C$11:$D$13,2,FALSE)*(VLOOKUP(E190,'Tabla 2-3-4-5'!$C$11:$D$13,2,FALSE)))&lt;3,"BAJO",IF((VLOOKUP(D190,'Tabla 2-3-4-5'!$C$11:$D$13,2,FALSE)*(VLOOKUP(E190,'Tabla 2-3-4-5'!$C$11:$D$13,2,FALSE)))&gt;5,"ALTO","MEDIO")),"")</f>
        <v/>
      </c>
      <c r="G190" s="136"/>
      <c r="H190" s="136"/>
      <c r="I190" s="136"/>
      <c r="J190" s="136"/>
      <c r="K190" s="136"/>
      <c r="L190" s="136"/>
      <c r="M190" s="136"/>
      <c r="N190" s="136"/>
      <c r="O190" s="137"/>
      <c r="P190" s="138"/>
      <c r="Q190" s="139"/>
    </row>
    <row r="191" spans="1:17" ht="31.5" customHeight="1" x14ac:dyDescent="0.35">
      <c r="A191" s="143" t="str">
        <f>'Matriz Nº1 Identificación'!A191</f>
        <v>21. 2</v>
      </c>
      <c r="B191" s="143" t="str">
        <f>IF('Matriz Nº3 Evaluación'!J191="ADMINISTRAR",'Matriz Nº3 Evaluación'!B191,"")</f>
        <v/>
      </c>
      <c r="C191" s="136"/>
      <c r="D191" s="127"/>
      <c r="E191" s="127"/>
      <c r="F191" s="120" t="str">
        <f>IFERROR(+IF((VLOOKUP(D191,'Tabla 2-3-4-5'!$C$11:$D$13,2,FALSE)*(VLOOKUP(E191,'Tabla 2-3-4-5'!$C$11:$D$13,2,FALSE)))&lt;3,"BAJO",IF((VLOOKUP(D191,'Tabla 2-3-4-5'!$C$11:$D$13,2,FALSE)*(VLOOKUP(E191,'Tabla 2-3-4-5'!$C$11:$D$13,2,FALSE)))&gt;5,"ALTO","MEDIO")),"")</f>
        <v/>
      </c>
      <c r="G191" s="136"/>
      <c r="H191" s="136"/>
      <c r="I191" s="136"/>
      <c r="J191" s="136"/>
      <c r="K191" s="136"/>
      <c r="L191" s="136"/>
      <c r="M191" s="136"/>
      <c r="N191" s="136"/>
      <c r="O191" s="137"/>
      <c r="P191" s="138"/>
      <c r="Q191" s="139"/>
    </row>
    <row r="192" spans="1:17" ht="29.25" customHeight="1" x14ac:dyDescent="0.35">
      <c r="A192" s="143" t="str">
        <f>'Matriz Nº1 Identificación'!A192</f>
        <v>21. 3</v>
      </c>
      <c r="B192" s="143" t="str">
        <f>IF('Matriz Nº3 Evaluación'!J192="ADMINISTRAR",'Matriz Nº3 Evaluación'!B192,"")</f>
        <v/>
      </c>
      <c r="C192" s="136"/>
      <c r="D192" s="127"/>
      <c r="E192" s="127"/>
      <c r="F192" s="120" t="str">
        <f>IFERROR(+IF((VLOOKUP(D192,'Tabla 2-3-4-5'!$C$11:$D$13,2,FALSE)*(VLOOKUP(E192,'Tabla 2-3-4-5'!$C$11:$D$13,2,FALSE)))&lt;3,"BAJO",IF((VLOOKUP(D192,'Tabla 2-3-4-5'!$C$11:$D$13,2,FALSE)*(VLOOKUP(E192,'Tabla 2-3-4-5'!$C$11:$D$13,2,FALSE)))&gt;5,"ALTO","MEDIO")),"")</f>
        <v/>
      </c>
      <c r="G192" s="136"/>
      <c r="H192" s="136"/>
      <c r="I192" s="136"/>
      <c r="J192" s="136"/>
      <c r="K192" s="136"/>
      <c r="L192" s="136"/>
      <c r="M192" s="136"/>
      <c r="N192" s="136"/>
      <c r="O192" s="137"/>
      <c r="P192" s="138"/>
      <c r="Q192" s="139"/>
    </row>
    <row r="193" spans="1:17" ht="35.25" customHeight="1" x14ac:dyDescent="0.35">
      <c r="A193" s="143" t="str">
        <f>'Matriz Nº1 Identificación'!A193</f>
        <v>21. 4</v>
      </c>
      <c r="B193" s="143" t="str">
        <f>IF('Matriz Nº3 Evaluación'!J193="ADMINISTRAR",'Matriz Nº3 Evaluación'!B193,"")</f>
        <v/>
      </c>
      <c r="C193" s="136"/>
      <c r="D193" s="127"/>
      <c r="E193" s="127"/>
      <c r="F193" s="120" t="str">
        <f>IFERROR(+IF((VLOOKUP(D193,'Tabla 2-3-4-5'!$C$11:$D$13,2,FALSE)*(VLOOKUP(E193,'Tabla 2-3-4-5'!$C$11:$D$13,2,FALSE)))&lt;3,"BAJO",IF((VLOOKUP(D193,'Tabla 2-3-4-5'!$C$11:$D$13,2,FALSE)*(VLOOKUP(E193,'Tabla 2-3-4-5'!$C$11:$D$13,2,FALSE)))&gt;5,"ALTO","MEDIO")),"")</f>
        <v/>
      </c>
      <c r="G193" s="136"/>
      <c r="H193" s="136"/>
      <c r="I193" s="136"/>
      <c r="J193" s="136"/>
      <c r="K193" s="136"/>
      <c r="L193" s="136"/>
      <c r="M193" s="136"/>
      <c r="N193" s="136"/>
      <c r="O193" s="137"/>
      <c r="P193" s="138"/>
      <c r="Q193" s="139"/>
    </row>
    <row r="194" spans="1:17" ht="35.25" customHeight="1" x14ac:dyDescent="0.35">
      <c r="A194" s="143" t="str">
        <f>'Matriz Nº1 Identificación'!A194</f>
        <v>21. 5</v>
      </c>
      <c r="B194" s="143" t="str">
        <f>IF('Matriz Nº3 Evaluación'!J194="ADMINISTRAR",'Matriz Nº3 Evaluación'!B194,"")</f>
        <v/>
      </c>
      <c r="C194" s="136"/>
      <c r="D194" s="127"/>
      <c r="E194" s="127"/>
      <c r="F194" s="120" t="str">
        <f>IFERROR(+IF((VLOOKUP(D194,'Tabla 2-3-4-5'!$C$11:$D$13,2,FALSE)*(VLOOKUP(E194,'Tabla 2-3-4-5'!$C$11:$D$13,2,FALSE)))&lt;3,"BAJO",IF((VLOOKUP(D194,'Tabla 2-3-4-5'!$C$11:$D$13,2,FALSE)*(VLOOKUP(E194,'Tabla 2-3-4-5'!$C$11:$D$13,2,FALSE)))&gt;5,"ALTO","MEDIO")),"")</f>
        <v/>
      </c>
      <c r="G194" s="136"/>
      <c r="H194" s="136"/>
      <c r="I194" s="136"/>
      <c r="J194" s="136"/>
      <c r="K194" s="136"/>
      <c r="L194" s="136"/>
      <c r="M194" s="136"/>
      <c r="N194" s="136"/>
      <c r="O194" s="137"/>
      <c r="P194" s="138"/>
      <c r="Q194" s="139"/>
    </row>
    <row r="195" spans="1:17" ht="35.25" customHeight="1" x14ac:dyDescent="0.35">
      <c r="A195" s="143" t="str">
        <f>'Matriz Nº1 Identificación'!A195</f>
        <v>21. 6</v>
      </c>
      <c r="B195" s="143" t="str">
        <f>IF('Matriz Nº3 Evaluación'!J195="ADMINISTRAR",'Matriz Nº3 Evaluación'!B195,"")</f>
        <v/>
      </c>
      <c r="C195" s="136"/>
      <c r="D195" s="127"/>
      <c r="E195" s="127"/>
      <c r="F195" s="120" t="str">
        <f>IFERROR(+IF((VLOOKUP(D195,'Tabla 2-3-4-5'!$C$11:$D$13,2,FALSE)*(VLOOKUP(E195,'Tabla 2-3-4-5'!$C$11:$D$13,2,FALSE)))&lt;3,"BAJO",IF((VLOOKUP(D195,'Tabla 2-3-4-5'!$C$11:$D$13,2,FALSE)*(VLOOKUP(E195,'Tabla 2-3-4-5'!$C$11:$D$13,2,FALSE)))&gt;5,"ALTO","MEDIO")),"")</f>
        <v/>
      </c>
      <c r="G195" s="136"/>
      <c r="H195" s="136"/>
      <c r="I195" s="136"/>
      <c r="J195" s="136"/>
      <c r="K195" s="136"/>
      <c r="L195" s="136"/>
      <c r="M195" s="136"/>
      <c r="N195" s="136"/>
      <c r="O195" s="137"/>
      <c r="P195" s="138"/>
      <c r="Q195" s="139"/>
    </row>
    <row r="196" spans="1:17" ht="35.25" customHeight="1" thickBot="1" x14ac:dyDescent="0.4">
      <c r="A196" s="143" t="str">
        <f>'Matriz Nº1 Identificación'!A196</f>
        <v>21. 7</v>
      </c>
      <c r="B196" s="143" t="str">
        <f>IF('Matriz Nº3 Evaluación'!J196="ADMINISTRAR",'Matriz Nº3 Evaluación'!B196,"")</f>
        <v/>
      </c>
      <c r="C196" s="136"/>
      <c r="D196" s="127"/>
      <c r="E196" s="127"/>
      <c r="F196" s="120" t="str">
        <f>IFERROR(+IF((VLOOKUP(D196,'Tabla 2-3-4-5'!$C$11:$D$13,2,FALSE)*(VLOOKUP(E196,'Tabla 2-3-4-5'!$C$11:$D$13,2,FALSE)))&lt;3,"BAJO",IF((VLOOKUP(D196,'Tabla 2-3-4-5'!$C$11:$D$13,2,FALSE)*(VLOOKUP(E196,'Tabla 2-3-4-5'!$C$11:$D$13,2,FALSE)))&gt;5,"ALTO","MEDIO")),"")</f>
        <v/>
      </c>
      <c r="G196" s="136"/>
      <c r="H196" s="136"/>
      <c r="I196" s="136"/>
      <c r="J196" s="136"/>
      <c r="K196" s="136"/>
      <c r="L196" s="136"/>
      <c r="M196" s="136"/>
      <c r="N196" s="136"/>
      <c r="O196" s="137"/>
      <c r="P196" s="138"/>
      <c r="Q196" s="139"/>
    </row>
    <row r="197" spans="1:17" ht="39.9" customHeight="1" thickBot="1" x14ac:dyDescent="0.4">
      <c r="A197" s="181" t="str">
        <f>'Matriz Nº1 Identificación'!A197</f>
        <v xml:space="preserve">Objetivo Estratégico: </v>
      </c>
      <c r="B197" s="477" t="str">
        <f>'Matriz Nº1 Identificación'!B197</f>
        <v>03) Realizar gestión de calidad en la Imprenta Nacional mediante la documentación, estandarización y control de los procesos.</v>
      </c>
      <c r="C197" s="478"/>
      <c r="D197" s="478"/>
      <c r="E197" s="478"/>
      <c r="F197" s="478"/>
      <c r="G197" s="478"/>
      <c r="H197" s="478"/>
      <c r="I197" s="478"/>
      <c r="J197" s="478"/>
      <c r="K197" s="478"/>
      <c r="L197" s="478"/>
      <c r="M197" s="478"/>
      <c r="N197" s="478"/>
      <c r="O197" s="478"/>
      <c r="P197" s="478"/>
      <c r="Q197" s="479"/>
    </row>
    <row r="198" spans="1:17" ht="39.9" customHeight="1" x14ac:dyDescent="0.35">
      <c r="A198" s="183" t="str">
        <f>'Matriz Nº1 Identificación'!A198</f>
        <v>Objetivo táctico</v>
      </c>
      <c r="B198" s="535" t="str">
        <f>'Matriz Nº1 Identificación'!B198</f>
        <v>22. Lograr una mayor eficiencia operativa y estratégica del área contable y presupuesto, con el fin de brindar una información financiera oportuna, eficiente y eficaz.</v>
      </c>
      <c r="C198" s="536"/>
      <c r="D198" s="536"/>
      <c r="E198" s="536"/>
      <c r="F198" s="536"/>
      <c r="G198" s="536"/>
      <c r="H198" s="536"/>
      <c r="I198" s="536"/>
      <c r="J198" s="536"/>
      <c r="K198" s="536"/>
      <c r="L198" s="536"/>
      <c r="M198" s="536"/>
      <c r="N198" s="536"/>
      <c r="O198" s="536"/>
      <c r="P198" s="536"/>
      <c r="Q198" s="537"/>
    </row>
    <row r="199" spans="1:17" ht="27.75" customHeight="1" x14ac:dyDescent="0.35">
      <c r="A199" s="143" t="str">
        <f>'Matriz Nº1 Identificación'!A199</f>
        <v>22. 1</v>
      </c>
      <c r="B199" s="143" t="str">
        <f>IF('Matriz Nº3 Evaluación'!J199="ADMINISTRAR",'Matriz Nº3 Evaluación'!B199,"")</f>
        <v/>
      </c>
      <c r="C199" s="136"/>
      <c r="D199" s="127"/>
      <c r="E199" s="127"/>
      <c r="F199" s="120" t="str">
        <f>IFERROR(IF((VLOOKUP(D199,'Tabla 2-3-4-5'!$C$11:$D$13,2,FALSE)*(VLOOKUP(E199,'Tabla 2-3-4-5'!$C$11:$D$13,2,FALSE)))&lt;3,"BAJO",IF((VLOOKUP(D199,'Tabla 2-3-4-5'!$C$11:$D$13,2,FALSE)*(VLOOKUP(E199,'Tabla 2-3-4-5'!$C$11:$D$13,2,FALSE)))&gt;5,"ALTO","MEDIO")),"")</f>
        <v/>
      </c>
      <c r="G199" s="136"/>
      <c r="H199" s="136"/>
      <c r="I199" s="136"/>
      <c r="J199" s="136"/>
      <c r="K199" s="136"/>
      <c r="L199" s="136"/>
      <c r="M199" s="136"/>
      <c r="N199" s="136"/>
      <c r="O199" s="137"/>
      <c r="P199" s="138"/>
      <c r="Q199" s="139"/>
    </row>
    <row r="200" spans="1:17" ht="31.5" customHeight="1" x14ac:dyDescent="0.35">
      <c r="A200" s="143" t="str">
        <f>'Matriz Nº1 Identificación'!A200</f>
        <v>22. 2</v>
      </c>
      <c r="B200" s="143" t="str">
        <f>IF('Matriz Nº3 Evaluación'!J200="ADMINISTRAR",'Matriz Nº3 Evaluación'!B200,"")</f>
        <v/>
      </c>
      <c r="C200" s="136"/>
      <c r="D200" s="127"/>
      <c r="E200" s="127"/>
      <c r="F200" s="120" t="str">
        <f>IFERROR(+IF((VLOOKUP(D200,'Tabla 2-3-4-5'!$C$11:$D$13,2,FALSE)*(VLOOKUP(E200,'Tabla 2-3-4-5'!$C$11:$D$13,2,FALSE)))&lt;3,"BAJO",IF((VLOOKUP(D200,'Tabla 2-3-4-5'!$C$11:$D$13,2,FALSE)*(VLOOKUP(E200,'Tabla 2-3-4-5'!$C$11:$D$13,2,FALSE)))&gt;5,"ALTO","MEDIO")),"")</f>
        <v/>
      </c>
      <c r="G200" s="136"/>
      <c r="H200" s="136"/>
      <c r="I200" s="136"/>
      <c r="J200" s="136"/>
      <c r="K200" s="136"/>
      <c r="L200" s="136"/>
      <c r="M200" s="136"/>
      <c r="N200" s="136"/>
      <c r="O200" s="137"/>
      <c r="P200" s="138"/>
      <c r="Q200" s="139"/>
    </row>
    <row r="201" spans="1:17" ht="29.25" customHeight="1" x14ac:dyDescent="0.35">
      <c r="A201" s="143" t="str">
        <f>'Matriz Nº1 Identificación'!A201</f>
        <v>22. 3</v>
      </c>
      <c r="B201" s="143" t="str">
        <f>IF('Matriz Nº3 Evaluación'!J201="ADMINISTRAR",'Matriz Nº3 Evaluación'!B201,"")</f>
        <v/>
      </c>
      <c r="C201" s="136"/>
      <c r="D201" s="127"/>
      <c r="E201" s="127"/>
      <c r="F201" s="120" t="str">
        <f>IFERROR(+IF((VLOOKUP(D201,'Tabla 2-3-4-5'!$C$11:$D$13,2,FALSE)*(VLOOKUP(E201,'Tabla 2-3-4-5'!$C$11:$D$13,2,FALSE)))&lt;3,"BAJO",IF((VLOOKUP(D201,'Tabla 2-3-4-5'!$C$11:$D$13,2,FALSE)*(VLOOKUP(E201,'Tabla 2-3-4-5'!$C$11:$D$13,2,FALSE)))&gt;5,"ALTO","MEDIO")),"")</f>
        <v/>
      </c>
      <c r="G201" s="136"/>
      <c r="H201" s="136"/>
      <c r="I201" s="136"/>
      <c r="J201" s="136"/>
      <c r="K201" s="136"/>
      <c r="L201" s="136"/>
      <c r="M201" s="136"/>
      <c r="N201" s="136"/>
      <c r="O201" s="137"/>
      <c r="P201" s="138"/>
      <c r="Q201" s="139"/>
    </row>
    <row r="202" spans="1:17" ht="35.25" customHeight="1" x14ac:dyDescent="0.35">
      <c r="A202" s="143" t="str">
        <f>'Matriz Nº1 Identificación'!A202</f>
        <v>22. 4</v>
      </c>
      <c r="B202" s="143" t="str">
        <f>IF('Matriz Nº3 Evaluación'!J202="ADMINISTRAR",'Matriz Nº3 Evaluación'!B202,"")</f>
        <v/>
      </c>
      <c r="C202" s="136"/>
      <c r="D202" s="127"/>
      <c r="E202" s="127"/>
      <c r="F202" s="120" t="str">
        <f>IFERROR(+IF((VLOOKUP(D202,'Tabla 2-3-4-5'!$C$11:$D$13,2,FALSE)*(VLOOKUP(E202,'Tabla 2-3-4-5'!$C$11:$D$13,2,FALSE)))&lt;3,"BAJO",IF((VLOOKUP(D202,'Tabla 2-3-4-5'!$C$11:$D$13,2,FALSE)*(VLOOKUP(E202,'Tabla 2-3-4-5'!$C$11:$D$13,2,FALSE)))&gt;5,"ALTO","MEDIO")),"")</f>
        <v/>
      </c>
      <c r="G202" s="136"/>
      <c r="H202" s="136"/>
      <c r="I202" s="136"/>
      <c r="J202" s="136"/>
      <c r="K202" s="136"/>
      <c r="L202" s="136"/>
      <c r="M202" s="136"/>
      <c r="N202" s="136"/>
      <c r="O202" s="137"/>
      <c r="P202" s="138"/>
      <c r="Q202" s="139"/>
    </row>
    <row r="203" spans="1:17" ht="35.25" customHeight="1" x14ac:dyDescent="0.35">
      <c r="A203" s="143" t="str">
        <f>'Matriz Nº1 Identificación'!A203</f>
        <v>22. 5</v>
      </c>
      <c r="B203" s="143" t="str">
        <f>IF('Matriz Nº3 Evaluación'!J203="ADMINISTRAR",'Matriz Nº3 Evaluación'!B203,"")</f>
        <v/>
      </c>
      <c r="C203" s="136"/>
      <c r="D203" s="127"/>
      <c r="E203" s="127"/>
      <c r="F203" s="120" t="str">
        <f>IFERROR(+IF((VLOOKUP(D203,'Tabla 2-3-4-5'!$C$11:$D$13,2,FALSE)*(VLOOKUP(E203,'Tabla 2-3-4-5'!$C$11:$D$13,2,FALSE)))&lt;3,"BAJO",IF((VLOOKUP(D203,'Tabla 2-3-4-5'!$C$11:$D$13,2,FALSE)*(VLOOKUP(E203,'Tabla 2-3-4-5'!$C$11:$D$13,2,FALSE)))&gt;5,"ALTO","MEDIO")),"")</f>
        <v/>
      </c>
      <c r="G203" s="136"/>
      <c r="H203" s="136"/>
      <c r="I203" s="136"/>
      <c r="J203" s="136"/>
      <c r="K203" s="136"/>
      <c r="L203" s="136"/>
      <c r="M203" s="136"/>
      <c r="N203" s="136"/>
      <c r="O203" s="137"/>
      <c r="P203" s="138"/>
      <c r="Q203" s="139"/>
    </row>
    <row r="204" spans="1:17" ht="35.25" customHeight="1" x14ac:dyDescent="0.35">
      <c r="A204" s="143" t="str">
        <f>'Matriz Nº1 Identificación'!A204</f>
        <v>22. 6</v>
      </c>
      <c r="B204" s="143" t="str">
        <f>IF('Matriz Nº3 Evaluación'!J204="ADMINISTRAR",'Matriz Nº3 Evaluación'!B204,"")</f>
        <v/>
      </c>
      <c r="C204" s="136"/>
      <c r="D204" s="127"/>
      <c r="E204" s="127"/>
      <c r="F204" s="120" t="str">
        <f>IFERROR(+IF((VLOOKUP(D204,'Tabla 2-3-4-5'!$C$11:$D$13,2,FALSE)*(VLOOKUP(E204,'Tabla 2-3-4-5'!$C$11:$D$13,2,FALSE)))&lt;3,"BAJO",IF((VLOOKUP(D204,'Tabla 2-3-4-5'!$C$11:$D$13,2,FALSE)*(VLOOKUP(E204,'Tabla 2-3-4-5'!$C$11:$D$13,2,FALSE)))&gt;5,"ALTO","MEDIO")),"")</f>
        <v/>
      </c>
      <c r="G204" s="136"/>
      <c r="H204" s="136"/>
      <c r="I204" s="136"/>
      <c r="J204" s="136"/>
      <c r="K204" s="136"/>
      <c r="L204" s="136"/>
      <c r="M204" s="136"/>
      <c r="N204" s="136"/>
      <c r="O204" s="137"/>
      <c r="P204" s="138"/>
      <c r="Q204" s="139"/>
    </row>
    <row r="205" spans="1:17" ht="35.25" customHeight="1" thickBot="1" x14ac:dyDescent="0.4">
      <c r="A205" s="143" t="str">
        <f>'Matriz Nº1 Identificación'!A205</f>
        <v>22. 7</v>
      </c>
      <c r="B205" s="143" t="str">
        <f>IF('Matriz Nº3 Evaluación'!J205="ADMINISTRAR",'Matriz Nº3 Evaluación'!B205,"")</f>
        <v/>
      </c>
      <c r="C205" s="136"/>
      <c r="D205" s="127"/>
      <c r="E205" s="127"/>
      <c r="F205" s="120" t="str">
        <f>IFERROR(+IF((VLOOKUP(D205,'Tabla 2-3-4-5'!$C$11:$D$13,2,FALSE)*(VLOOKUP(E205,'Tabla 2-3-4-5'!$C$11:$D$13,2,FALSE)))&lt;3,"BAJO",IF((VLOOKUP(D205,'Tabla 2-3-4-5'!$C$11:$D$13,2,FALSE)*(VLOOKUP(E205,'Tabla 2-3-4-5'!$C$11:$D$13,2,FALSE)))&gt;5,"ALTO","MEDIO")),"")</f>
        <v/>
      </c>
      <c r="G205" s="136"/>
      <c r="H205" s="136"/>
      <c r="I205" s="136"/>
      <c r="J205" s="136"/>
      <c r="K205" s="136"/>
      <c r="L205" s="136"/>
      <c r="M205" s="136"/>
      <c r="N205" s="136"/>
      <c r="O205" s="137"/>
      <c r="P205" s="138"/>
      <c r="Q205" s="139"/>
    </row>
    <row r="206" spans="1:17" ht="39.9" customHeight="1" thickBot="1" x14ac:dyDescent="0.4">
      <c r="A206" s="181" t="str">
        <f>'Matriz Nº1 Identificación'!A206</f>
        <v xml:space="preserve">Objetivo Estratégico: </v>
      </c>
      <c r="B206" s="477" t="str">
        <f>'Matriz Nº1 Identificación'!B206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06" s="478"/>
      <c r="D206" s="478"/>
      <c r="E206" s="478"/>
      <c r="F206" s="478"/>
      <c r="G206" s="478"/>
      <c r="H206" s="478"/>
      <c r="I206" s="478"/>
      <c r="J206" s="478"/>
      <c r="K206" s="478"/>
      <c r="L206" s="478"/>
      <c r="M206" s="478"/>
      <c r="N206" s="478"/>
      <c r="O206" s="478"/>
      <c r="P206" s="478"/>
      <c r="Q206" s="479"/>
    </row>
    <row r="207" spans="1:17" ht="39.9" customHeight="1" x14ac:dyDescent="0.35">
      <c r="A207" s="183" t="str">
        <f>'Matriz Nº1 Identificación'!A207</f>
        <v>Objetivo táctico</v>
      </c>
      <c r="B207" s="535" t="str">
        <f>'Matriz Nº1 Identificación'!B207</f>
        <v>23. Impulsar la demanda de los productos y servicios de la Imprenta Nacional, así como la imagen institucional.</v>
      </c>
      <c r="C207" s="536"/>
      <c r="D207" s="536"/>
      <c r="E207" s="536"/>
      <c r="F207" s="536"/>
      <c r="G207" s="536"/>
      <c r="H207" s="536"/>
      <c r="I207" s="536"/>
      <c r="J207" s="536"/>
      <c r="K207" s="536"/>
      <c r="L207" s="536"/>
      <c r="M207" s="536"/>
      <c r="N207" s="536"/>
      <c r="O207" s="536"/>
      <c r="P207" s="536"/>
      <c r="Q207" s="537"/>
    </row>
    <row r="208" spans="1:17" ht="27.75" customHeight="1" x14ac:dyDescent="0.35">
      <c r="A208" s="143" t="str">
        <f>'Matriz Nº1 Identificación'!A208</f>
        <v>23. 1</v>
      </c>
      <c r="B208" s="143" t="str">
        <f>IF('Matriz Nº3 Evaluación'!J208="ADMINISTRAR",'Matriz Nº3 Evaluación'!B208,"")</f>
        <v/>
      </c>
      <c r="C208" s="136"/>
      <c r="D208" s="127"/>
      <c r="E208" s="127"/>
      <c r="F208" s="120" t="str">
        <f>IFERROR(IF((VLOOKUP(D208,'Tabla 2-3-4-5'!$C$11:$D$13,2,FALSE)*(VLOOKUP(E208,'Tabla 2-3-4-5'!$C$11:$D$13,2,FALSE)))&lt;3,"BAJO",IF((VLOOKUP(D208,'Tabla 2-3-4-5'!$C$11:$D$13,2,FALSE)*(VLOOKUP(E208,'Tabla 2-3-4-5'!$C$11:$D$13,2,FALSE)))&gt;5,"ALTO","MEDIO")),"")</f>
        <v/>
      </c>
      <c r="G208" s="136"/>
      <c r="H208" s="136"/>
      <c r="I208" s="136"/>
      <c r="J208" s="136"/>
      <c r="K208" s="136"/>
      <c r="L208" s="136"/>
      <c r="M208" s="136"/>
      <c r="N208" s="136"/>
      <c r="O208" s="137"/>
      <c r="P208" s="138"/>
      <c r="Q208" s="139"/>
    </row>
    <row r="209" spans="1:17" ht="31.5" customHeight="1" x14ac:dyDescent="0.35">
      <c r="A209" s="143" t="str">
        <f>'Matriz Nº1 Identificación'!A209</f>
        <v>23. 2</v>
      </c>
      <c r="B209" s="143" t="str">
        <f>IF('Matriz Nº3 Evaluación'!J209="ADMINISTRAR",'Matriz Nº3 Evaluación'!B209,"")</f>
        <v/>
      </c>
      <c r="C209" s="136"/>
      <c r="D209" s="127"/>
      <c r="E209" s="127"/>
      <c r="F209" s="120" t="str">
        <f>IFERROR(+IF((VLOOKUP(D209,'Tabla 2-3-4-5'!$C$11:$D$13,2,FALSE)*(VLOOKUP(E209,'Tabla 2-3-4-5'!$C$11:$D$13,2,FALSE)))&lt;3,"BAJO",IF((VLOOKUP(D209,'Tabla 2-3-4-5'!$C$11:$D$13,2,FALSE)*(VLOOKUP(E209,'Tabla 2-3-4-5'!$C$11:$D$13,2,FALSE)))&gt;5,"ALTO","MEDIO")),"")</f>
        <v/>
      </c>
      <c r="G209" s="136"/>
      <c r="H209" s="136"/>
      <c r="I209" s="136"/>
      <c r="J209" s="136"/>
      <c r="K209" s="136"/>
      <c r="L209" s="136"/>
      <c r="M209" s="136"/>
      <c r="N209" s="136"/>
      <c r="O209" s="137"/>
      <c r="P209" s="138"/>
      <c r="Q209" s="139"/>
    </row>
    <row r="210" spans="1:17" ht="29.25" customHeight="1" x14ac:dyDescent="0.35">
      <c r="A210" s="143" t="str">
        <f>'Matriz Nº1 Identificación'!A210</f>
        <v>23. 3</v>
      </c>
      <c r="B210" s="143" t="str">
        <f>IF('Matriz Nº3 Evaluación'!J210="ADMINISTRAR",'Matriz Nº3 Evaluación'!B210,"")</f>
        <v/>
      </c>
      <c r="C210" s="136"/>
      <c r="D210" s="127"/>
      <c r="E210" s="127"/>
      <c r="F210" s="120" t="str">
        <f>IFERROR(+IF((VLOOKUP(D210,'Tabla 2-3-4-5'!$C$11:$D$13,2,FALSE)*(VLOOKUP(E210,'Tabla 2-3-4-5'!$C$11:$D$13,2,FALSE)))&lt;3,"BAJO",IF((VLOOKUP(D210,'Tabla 2-3-4-5'!$C$11:$D$13,2,FALSE)*(VLOOKUP(E210,'Tabla 2-3-4-5'!$C$11:$D$13,2,FALSE)))&gt;5,"ALTO","MEDIO")),"")</f>
        <v/>
      </c>
      <c r="G210" s="136"/>
      <c r="H210" s="136"/>
      <c r="I210" s="136"/>
      <c r="J210" s="136"/>
      <c r="K210" s="136"/>
      <c r="L210" s="136"/>
      <c r="M210" s="136"/>
      <c r="N210" s="136"/>
      <c r="O210" s="137"/>
      <c r="P210" s="138"/>
      <c r="Q210" s="139"/>
    </row>
    <row r="211" spans="1:17" ht="35.25" customHeight="1" x14ac:dyDescent="0.35">
      <c r="A211" s="143" t="str">
        <f>'Matriz Nº1 Identificación'!A211</f>
        <v>23. 4</v>
      </c>
      <c r="B211" s="143" t="str">
        <f>IF('Matriz Nº3 Evaluación'!J211="ADMINISTRAR",'Matriz Nº3 Evaluación'!B211,"")</f>
        <v/>
      </c>
      <c r="C211" s="136"/>
      <c r="D211" s="127"/>
      <c r="E211" s="127"/>
      <c r="F211" s="120" t="str">
        <f>IFERROR(+IF((VLOOKUP(D211,'Tabla 2-3-4-5'!$C$11:$D$13,2,FALSE)*(VLOOKUP(E211,'Tabla 2-3-4-5'!$C$11:$D$13,2,FALSE)))&lt;3,"BAJO",IF((VLOOKUP(D211,'Tabla 2-3-4-5'!$C$11:$D$13,2,FALSE)*(VLOOKUP(E211,'Tabla 2-3-4-5'!$C$11:$D$13,2,FALSE)))&gt;5,"ALTO","MEDIO")),"")</f>
        <v/>
      </c>
      <c r="G211" s="136"/>
      <c r="H211" s="136"/>
      <c r="I211" s="136"/>
      <c r="J211" s="136"/>
      <c r="K211" s="136"/>
      <c r="L211" s="136"/>
      <c r="M211" s="136"/>
      <c r="N211" s="136"/>
      <c r="O211" s="137"/>
      <c r="P211" s="138"/>
      <c r="Q211" s="139"/>
    </row>
    <row r="212" spans="1:17" ht="35.25" customHeight="1" x14ac:dyDescent="0.35">
      <c r="A212" s="143" t="str">
        <f>'Matriz Nº1 Identificación'!A212</f>
        <v>23. 5</v>
      </c>
      <c r="B212" s="143" t="str">
        <f>IF('Matriz Nº3 Evaluación'!J212="ADMINISTRAR",'Matriz Nº3 Evaluación'!B212,"")</f>
        <v/>
      </c>
      <c r="C212" s="136"/>
      <c r="D212" s="127"/>
      <c r="E212" s="127"/>
      <c r="F212" s="120" t="str">
        <f>IFERROR(+IF((VLOOKUP(D212,'Tabla 2-3-4-5'!$C$11:$D$13,2,FALSE)*(VLOOKUP(E212,'Tabla 2-3-4-5'!$C$11:$D$13,2,FALSE)))&lt;3,"BAJO",IF((VLOOKUP(D212,'Tabla 2-3-4-5'!$C$11:$D$13,2,FALSE)*(VLOOKUP(E212,'Tabla 2-3-4-5'!$C$11:$D$13,2,FALSE)))&gt;5,"ALTO","MEDIO")),"")</f>
        <v/>
      </c>
      <c r="G212" s="136"/>
      <c r="H212" s="136"/>
      <c r="I212" s="136"/>
      <c r="J212" s="136"/>
      <c r="K212" s="136"/>
      <c r="L212" s="136"/>
      <c r="M212" s="136"/>
      <c r="N212" s="136"/>
      <c r="O212" s="137"/>
      <c r="P212" s="138"/>
      <c r="Q212" s="139"/>
    </row>
    <row r="213" spans="1:17" ht="35.25" customHeight="1" x14ac:dyDescent="0.35">
      <c r="A213" s="143" t="str">
        <f>'Matriz Nº1 Identificación'!A213</f>
        <v>23. 6</v>
      </c>
      <c r="B213" s="143" t="str">
        <f>IF('Matriz Nº3 Evaluación'!J213="ADMINISTRAR",'Matriz Nº3 Evaluación'!B213,"")</f>
        <v/>
      </c>
      <c r="C213" s="136"/>
      <c r="D213" s="127"/>
      <c r="E213" s="127"/>
      <c r="F213" s="120" t="str">
        <f>IFERROR(+IF((VLOOKUP(D213,'Tabla 2-3-4-5'!$C$11:$D$13,2,FALSE)*(VLOOKUP(E213,'Tabla 2-3-4-5'!$C$11:$D$13,2,FALSE)))&lt;3,"BAJO",IF((VLOOKUP(D213,'Tabla 2-3-4-5'!$C$11:$D$13,2,FALSE)*(VLOOKUP(E213,'Tabla 2-3-4-5'!$C$11:$D$13,2,FALSE)))&gt;5,"ALTO","MEDIO")),"")</f>
        <v/>
      </c>
      <c r="G213" s="136"/>
      <c r="H213" s="136"/>
      <c r="I213" s="136"/>
      <c r="J213" s="136"/>
      <c r="K213" s="136"/>
      <c r="L213" s="136"/>
      <c r="M213" s="136"/>
      <c r="N213" s="136"/>
      <c r="O213" s="137"/>
      <c r="P213" s="138"/>
      <c r="Q213" s="139"/>
    </row>
    <row r="214" spans="1:17" ht="35.25" customHeight="1" thickBot="1" x14ac:dyDescent="0.4">
      <c r="A214" s="143" t="str">
        <f>'Matriz Nº1 Identificación'!A214</f>
        <v>23. 7</v>
      </c>
      <c r="B214" s="143" t="str">
        <f>IF('Matriz Nº3 Evaluación'!J214="ADMINISTRAR",'Matriz Nº3 Evaluación'!B214,"")</f>
        <v/>
      </c>
      <c r="C214" s="136"/>
      <c r="D214" s="127"/>
      <c r="E214" s="127"/>
      <c r="F214" s="120" t="str">
        <f>IFERROR(+IF((VLOOKUP(D214,'Tabla 2-3-4-5'!$C$11:$D$13,2,FALSE)*(VLOOKUP(E214,'Tabla 2-3-4-5'!$C$11:$D$13,2,FALSE)))&lt;3,"BAJO",IF((VLOOKUP(D214,'Tabla 2-3-4-5'!$C$11:$D$13,2,FALSE)*(VLOOKUP(E214,'Tabla 2-3-4-5'!$C$11:$D$13,2,FALSE)))&gt;5,"ALTO","MEDIO")),"")</f>
        <v/>
      </c>
      <c r="G214" s="136"/>
      <c r="H214" s="136"/>
      <c r="I214" s="136"/>
      <c r="J214" s="136"/>
      <c r="K214" s="136"/>
      <c r="L214" s="136"/>
      <c r="M214" s="136"/>
      <c r="N214" s="136"/>
      <c r="O214" s="137"/>
      <c r="P214" s="138"/>
      <c r="Q214" s="139"/>
    </row>
    <row r="215" spans="1:17" ht="39.9" customHeight="1" thickBot="1" x14ac:dyDescent="0.4">
      <c r="A215" s="181" t="str">
        <f>'Matriz Nº1 Identificación'!A215</f>
        <v xml:space="preserve">Objetivo Estratégico: </v>
      </c>
      <c r="B215" s="477" t="str">
        <f>'Matriz Nº1 Identificación'!B215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15" s="478"/>
      <c r="D215" s="478"/>
      <c r="E215" s="478"/>
      <c r="F215" s="478"/>
      <c r="G215" s="478"/>
      <c r="H215" s="478"/>
      <c r="I215" s="478"/>
      <c r="J215" s="478"/>
      <c r="K215" s="478"/>
      <c r="L215" s="478"/>
      <c r="M215" s="478"/>
      <c r="N215" s="478"/>
      <c r="O215" s="478"/>
      <c r="P215" s="478"/>
      <c r="Q215" s="479"/>
    </row>
    <row r="216" spans="1:17" ht="39.9" customHeight="1" x14ac:dyDescent="0.35">
      <c r="A216" s="183" t="str">
        <f>'Matriz Nº1 Identificación'!A216</f>
        <v>Objetivo táctico</v>
      </c>
      <c r="B216" s="535" t="str">
        <f>'Matriz Nº1 Identificación'!B216</f>
        <v>24. Continuar con la contratación de firmas digitales, cuyo objetivo consiste en el servicio por demanda de firma digital certificada bajo el sistema nacional de certificaciones digitales,tarjeta y dispositivo para lectura</v>
      </c>
      <c r="C216" s="536"/>
      <c r="D216" s="536"/>
      <c r="E216" s="536"/>
      <c r="F216" s="536"/>
      <c r="G216" s="536"/>
      <c r="H216" s="536"/>
      <c r="I216" s="536"/>
      <c r="J216" s="536"/>
      <c r="K216" s="536"/>
      <c r="L216" s="536"/>
      <c r="M216" s="536"/>
      <c r="N216" s="536"/>
      <c r="O216" s="536"/>
      <c r="P216" s="536"/>
      <c r="Q216" s="537"/>
    </row>
    <row r="217" spans="1:17" ht="27.75" customHeight="1" x14ac:dyDescent="0.35">
      <c r="A217" s="143" t="str">
        <f>'Matriz Nº1 Identificación'!A217</f>
        <v>24. 1</v>
      </c>
      <c r="B217" s="143" t="str">
        <f>IF('Matriz Nº3 Evaluación'!J217="ADMINISTRAR",'Matriz Nº3 Evaluación'!B217,"")</f>
        <v/>
      </c>
      <c r="C217" s="136"/>
      <c r="D217" s="127"/>
      <c r="E217" s="127"/>
      <c r="F217" s="120" t="str">
        <f>IFERROR(IF((VLOOKUP(D217,'Tabla 2-3-4-5'!$C$11:$D$13,2,FALSE)*(VLOOKUP(E217,'Tabla 2-3-4-5'!$C$11:$D$13,2,FALSE)))&lt;3,"BAJO",IF((VLOOKUP(D217,'Tabla 2-3-4-5'!$C$11:$D$13,2,FALSE)*(VLOOKUP(E217,'Tabla 2-3-4-5'!$C$11:$D$13,2,FALSE)))&gt;5,"ALTO","MEDIO")),"")</f>
        <v/>
      </c>
      <c r="G217" s="136"/>
      <c r="H217" s="136"/>
      <c r="I217" s="136"/>
      <c r="J217" s="136"/>
      <c r="K217" s="136"/>
      <c r="L217" s="136"/>
      <c r="M217" s="136"/>
      <c r="N217" s="136"/>
      <c r="O217" s="137"/>
      <c r="P217" s="138"/>
      <c r="Q217" s="139"/>
    </row>
    <row r="218" spans="1:17" ht="31.5" customHeight="1" x14ac:dyDescent="0.35">
      <c r="A218" s="143" t="str">
        <f>'Matriz Nº1 Identificación'!A218</f>
        <v>24. 2</v>
      </c>
      <c r="B218" s="143" t="str">
        <f>IF('Matriz Nº3 Evaluación'!J218="ADMINISTRAR",'Matriz Nº3 Evaluación'!B218,"")</f>
        <v/>
      </c>
      <c r="C218" s="136"/>
      <c r="D218" s="127"/>
      <c r="E218" s="127"/>
      <c r="F218" s="120" t="str">
        <f>IFERROR(+IF((VLOOKUP(D218,'Tabla 2-3-4-5'!$C$11:$D$13,2,FALSE)*(VLOOKUP(E218,'Tabla 2-3-4-5'!$C$11:$D$13,2,FALSE)))&lt;3,"BAJO",IF((VLOOKUP(D218,'Tabla 2-3-4-5'!$C$11:$D$13,2,FALSE)*(VLOOKUP(E218,'Tabla 2-3-4-5'!$C$11:$D$13,2,FALSE)))&gt;5,"ALTO","MEDIO")),"")</f>
        <v/>
      </c>
      <c r="G218" s="136"/>
      <c r="H218" s="136"/>
      <c r="I218" s="136"/>
      <c r="J218" s="136"/>
      <c r="K218" s="136"/>
      <c r="L218" s="136"/>
      <c r="M218" s="136"/>
      <c r="N218" s="136"/>
      <c r="O218" s="137"/>
      <c r="P218" s="138"/>
      <c r="Q218" s="139"/>
    </row>
    <row r="219" spans="1:17" ht="29.25" customHeight="1" x14ac:dyDescent="0.35">
      <c r="A219" s="143" t="str">
        <f>'Matriz Nº1 Identificación'!A219</f>
        <v>24. 3</v>
      </c>
      <c r="B219" s="143" t="str">
        <f>IF('Matriz Nº3 Evaluación'!J219="ADMINISTRAR",'Matriz Nº3 Evaluación'!B219,"")</f>
        <v/>
      </c>
      <c r="C219" s="136"/>
      <c r="D219" s="127"/>
      <c r="E219" s="127"/>
      <c r="F219" s="120" t="str">
        <f>IFERROR(+IF((VLOOKUP(D219,'Tabla 2-3-4-5'!$C$11:$D$13,2,FALSE)*(VLOOKUP(E219,'Tabla 2-3-4-5'!$C$11:$D$13,2,FALSE)))&lt;3,"BAJO",IF((VLOOKUP(D219,'Tabla 2-3-4-5'!$C$11:$D$13,2,FALSE)*(VLOOKUP(E219,'Tabla 2-3-4-5'!$C$11:$D$13,2,FALSE)))&gt;5,"ALTO","MEDIO")),"")</f>
        <v/>
      </c>
      <c r="G219" s="136"/>
      <c r="H219" s="136"/>
      <c r="I219" s="136"/>
      <c r="J219" s="136"/>
      <c r="K219" s="136"/>
      <c r="L219" s="136"/>
      <c r="M219" s="136"/>
      <c r="N219" s="136"/>
      <c r="O219" s="137"/>
      <c r="P219" s="138"/>
      <c r="Q219" s="139"/>
    </row>
    <row r="220" spans="1:17" ht="35.25" customHeight="1" x14ac:dyDescent="0.35">
      <c r="A220" s="143" t="str">
        <f>'Matriz Nº1 Identificación'!A220</f>
        <v>24. 4</v>
      </c>
      <c r="B220" s="143" t="str">
        <f>IF('Matriz Nº3 Evaluación'!J220="ADMINISTRAR",'Matriz Nº3 Evaluación'!B220,"")</f>
        <v/>
      </c>
      <c r="C220" s="136"/>
      <c r="D220" s="127"/>
      <c r="E220" s="127"/>
      <c r="F220" s="120" t="str">
        <f>IFERROR(+IF((VLOOKUP(D220,'Tabla 2-3-4-5'!$C$11:$D$13,2,FALSE)*(VLOOKUP(E220,'Tabla 2-3-4-5'!$C$11:$D$13,2,FALSE)))&lt;3,"BAJO",IF((VLOOKUP(D220,'Tabla 2-3-4-5'!$C$11:$D$13,2,FALSE)*(VLOOKUP(E220,'Tabla 2-3-4-5'!$C$11:$D$13,2,FALSE)))&gt;5,"ALTO","MEDIO")),"")</f>
        <v/>
      </c>
      <c r="G220" s="136"/>
      <c r="H220" s="136"/>
      <c r="I220" s="136"/>
      <c r="J220" s="136"/>
      <c r="K220" s="136"/>
      <c r="L220" s="136"/>
      <c r="M220" s="136"/>
      <c r="N220" s="136"/>
      <c r="O220" s="137"/>
      <c r="P220" s="138"/>
      <c r="Q220" s="139"/>
    </row>
    <row r="221" spans="1:17" ht="35.25" customHeight="1" x14ac:dyDescent="0.35">
      <c r="A221" s="143" t="str">
        <f>'Matriz Nº1 Identificación'!A221</f>
        <v>24. 5</v>
      </c>
      <c r="B221" s="143" t="str">
        <f>IF('Matriz Nº3 Evaluación'!J221="ADMINISTRAR",'Matriz Nº3 Evaluación'!B221,"")</f>
        <v/>
      </c>
      <c r="C221" s="136"/>
      <c r="D221" s="127"/>
      <c r="E221" s="127"/>
      <c r="F221" s="120" t="str">
        <f>IFERROR(+IF((VLOOKUP(D221,'Tabla 2-3-4-5'!$C$11:$D$13,2,FALSE)*(VLOOKUP(E221,'Tabla 2-3-4-5'!$C$11:$D$13,2,FALSE)))&lt;3,"BAJO",IF((VLOOKUP(D221,'Tabla 2-3-4-5'!$C$11:$D$13,2,FALSE)*(VLOOKUP(E221,'Tabla 2-3-4-5'!$C$11:$D$13,2,FALSE)))&gt;5,"ALTO","MEDIO")),"")</f>
        <v/>
      </c>
      <c r="G221" s="136"/>
      <c r="H221" s="136"/>
      <c r="I221" s="136"/>
      <c r="J221" s="136"/>
      <c r="K221" s="136"/>
      <c r="L221" s="136"/>
      <c r="M221" s="136"/>
      <c r="N221" s="136"/>
      <c r="O221" s="137"/>
      <c r="P221" s="138"/>
      <c r="Q221" s="139"/>
    </row>
    <row r="222" spans="1:17" ht="35.25" customHeight="1" x14ac:dyDescent="0.35">
      <c r="A222" s="143" t="str">
        <f>'Matriz Nº1 Identificación'!A222</f>
        <v>24. 6</v>
      </c>
      <c r="B222" s="143" t="str">
        <f>IF('Matriz Nº3 Evaluación'!J222="ADMINISTRAR",'Matriz Nº3 Evaluación'!B222,"")</f>
        <v/>
      </c>
      <c r="C222" s="136"/>
      <c r="D222" s="127"/>
      <c r="E222" s="127"/>
      <c r="F222" s="120" t="str">
        <f>IFERROR(+IF((VLOOKUP(D222,'Tabla 2-3-4-5'!$C$11:$D$13,2,FALSE)*(VLOOKUP(E222,'Tabla 2-3-4-5'!$C$11:$D$13,2,FALSE)))&lt;3,"BAJO",IF((VLOOKUP(D222,'Tabla 2-3-4-5'!$C$11:$D$13,2,FALSE)*(VLOOKUP(E222,'Tabla 2-3-4-5'!$C$11:$D$13,2,FALSE)))&gt;5,"ALTO","MEDIO")),"")</f>
        <v/>
      </c>
      <c r="G222" s="136"/>
      <c r="H222" s="136"/>
      <c r="I222" s="136"/>
      <c r="J222" s="136"/>
      <c r="K222" s="136"/>
      <c r="L222" s="136"/>
      <c r="M222" s="136"/>
      <c r="N222" s="136"/>
      <c r="O222" s="137"/>
      <c r="P222" s="138"/>
      <c r="Q222" s="139"/>
    </row>
    <row r="223" spans="1:17" ht="35.25" customHeight="1" thickBot="1" x14ac:dyDescent="0.4">
      <c r="A223" s="143" t="str">
        <f>'Matriz Nº1 Identificación'!A223</f>
        <v>24. 7</v>
      </c>
      <c r="B223" s="143" t="str">
        <f>IF('Matriz Nº3 Evaluación'!J223="ADMINISTRAR",'Matriz Nº3 Evaluación'!B223,"")</f>
        <v/>
      </c>
      <c r="C223" s="136"/>
      <c r="D223" s="127"/>
      <c r="E223" s="127"/>
      <c r="F223" s="120" t="str">
        <f>IFERROR(+IF((VLOOKUP(D223,'Tabla 2-3-4-5'!$C$11:$D$13,2,FALSE)*(VLOOKUP(E223,'Tabla 2-3-4-5'!$C$11:$D$13,2,FALSE)))&lt;3,"BAJO",IF((VLOOKUP(D223,'Tabla 2-3-4-5'!$C$11:$D$13,2,FALSE)*(VLOOKUP(E223,'Tabla 2-3-4-5'!$C$11:$D$13,2,FALSE)))&gt;5,"ALTO","MEDIO")),"")</f>
        <v/>
      </c>
      <c r="G223" s="136"/>
      <c r="H223" s="136"/>
      <c r="I223" s="136"/>
      <c r="J223" s="136"/>
      <c r="K223" s="136"/>
      <c r="L223" s="136"/>
      <c r="M223" s="136"/>
      <c r="N223" s="136"/>
      <c r="O223" s="137"/>
      <c r="P223" s="138"/>
      <c r="Q223" s="139"/>
    </row>
    <row r="224" spans="1:17" ht="39.9" customHeight="1" thickBot="1" x14ac:dyDescent="0.4">
      <c r="A224" s="181" t="str">
        <f>'Matriz Nº1 Identificación'!A224</f>
        <v xml:space="preserve">Objetivo Estratégico: </v>
      </c>
      <c r="B224" s="477" t="str">
        <f>'Matriz Nº1 Identificación'!B224</f>
        <v>03) Realizar gestión de calidad en la Imprenta Nacional mediante la documentación, estandarización y control de los procesos.</v>
      </c>
      <c r="C224" s="478"/>
      <c r="D224" s="478"/>
      <c r="E224" s="478"/>
      <c r="F224" s="478"/>
      <c r="G224" s="478"/>
      <c r="H224" s="478"/>
      <c r="I224" s="478"/>
      <c r="J224" s="478"/>
      <c r="K224" s="478"/>
      <c r="L224" s="478"/>
      <c r="M224" s="478"/>
      <c r="N224" s="478"/>
      <c r="O224" s="478"/>
      <c r="P224" s="478"/>
      <c r="Q224" s="479"/>
    </row>
    <row r="225" spans="1:17" ht="39.9" customHeight="1" x14ac:dyDescent="0.35">
      <c r="A225" s="183" t="str">
        <f>'Matriz Nº1 Identificación'!A225</f>
        <v>Objetivo táctico</v>
      </c>
      <c r="B225" s="535" t="str">
        <f>'Matriz Nº1 Identificación'!B225</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25" s="536"/>
      <c r="D225" s="536"/>
      <c r="E225" s="536"/>
      <c r="F225" s="536"/>
      <c r="G225" s="536"/>
      <c r="H225" s="536"/>
      <c r="I225" s="536"/>
      <c r="J225" s="536"/>
      <c r="K225" s="536"/>
      <c r="L225" s="536"/>
      <c r="M225" s="536"/>
      <c r="N225" s="536"/>
      <c r="O225" s="536"/>
      <c r="P225" s="536"/>
      <c r="Q225" s="537"/>
    </row>
    <row r="226" spans="1:17" ht="186" customHeight="1" x14ac:dyDescent="0.35">
      <c r="A226" s="143" t="str">
        <f>'Matriz Nº1 Identificación'!A226</f>
        <v>25. 1</v>
      </c>
      <c r="B226" s="143" t="str">
        <f>IF('Matriz Nº3 Evaluación'!J226="ADMINISTRAR",'Matriz Nº3 Evaluación'!B226,"")</f>
        <v>R006 Información</v>
      </c>
      <c r="C226" s="136" t="s">
        <v>1251</v>
      </c>
      <c r="D226" s="127" t="s">
        <v>954</v>
      </c>
      <c r="E226" s="127" t="s">
        <v>950</v>
      </c>
      <c r="F226" s="120" t="str">
        <f>IFERROR(IF((VLOOKUP(D226,'Tabla 2-3-4-5'!$C$11:$D$13,2,FALSE)*(VLOOKUP(E226,'Tabla 2-3-4-5'!$C$11:$D$13,2,FALSE)))&lt;3,"BAJO",IF((VLOOKUP(D226,'Tabla 2-3-4-5'!$C$11:$D$13,2,FALSE)*(VLOOKUP(E226,'Tabla 2-3-4-5'!$C$11:$D$13,2,FALSE)))&gt;5,"ALTO","MEDIO")),"")</f>
        <v>BAJO</v>
      </c>
      <c r="G226" s="136" t="s">
        <v>1038</v>
      </c>
      <c r="H226" s="136" t="s">
        <v>1028</v>
      </c>
      <c r="I226" s="136" t="s">
        <v>1298</v>
      </c>
      <c r="J226" s="136" t="s">
        <v>898</v>
      </c>
      <c r="K226" s="136" t="s">
        <v>898</v>
      </c>
      <c r="L226" s="136" t="s">
        <v>898</v>
      </c>
      <c r="M226" s="136" t="s">
        <v>898</v>
      </c>
      <c r="N226" s="136" t="s">
        <v>898</v>
      </c>
      <c r="O226" s="137" t="s">
        <v>1071</v>
      </c>
      <c r="P226" s="138" t="s">
        <v>1300</v>
      </c>
      <c r="Q226" s="139" t="s">
        <v>1299</v>
      </c>
    </row>
    <row r="227" spans="1:17" ht="31.5" customHeight="1" x14ac:dyDescent="0.35">
      <c r="A227" s="143" t="str">
        <f>'Matriz Nº1 Identificación'!A227</f>
        <v>25. 2</v>
      </c>
      <c r="B227" s="143" t="str">
        <f>IF('Matriz Nº3 Evaluación'!J227="ADMINISTRAR",'Matriz Nº3 Evaluación'!B227,"")</f>
        <v/>
      </c>
      <c r="C227" s="136"/>
      <c r="D227" s="127"/>
      <c r="E227" s="127"/>
      <c r="F227" s="120" t="str">
        <f>IFERROR(+IF((VLOOKUP(D227,'Tabla 2-3-4-5'!$C$11:$D$13,2,FALSE)*(VLOOKUP(E227,'Tabla 2-3-4-5'!$C$11:$D$13,2,FALSE)))&lt;3,"BAJO",IF((VLOOKUP(D227,'Tabla 2-3-4-5'!$C$11:$D$13,2,FALSE)*(VLOOKUP(E227,'Tabla 2-3-4-5'!$C$11:$D$13,2,FALSE)))&gt;5,"ALTO","MEDIO")),"")</f>
        <v/>
      </c>
      <c r="G227" s="136"/>
      <c r="H227" s="136"/>
      <c r="I227" s="136"/>
      <c r="J227" s="136"/>
      <c r="K227" s="136"/>
      <c r="L227" s="136"/>
      <c r="M227" s="136"/>
      <c r="N227" s="136"/>
      <c r="O227" s="137"/>
      <c r="P227" s="138"/>
      <c r="Q227" s="139"/>
    </row>
    <row r="228" spans="1:17" ht="29.25" customHeight="1" x14ac:dyDescent="0.35">
      <c r="A228" s="143" t="str">
        <f>'Matriz Nº1 Identificación'!A228</f>
        <v>25. 3</v>
      </c>
      <c r="B228" s="143" t="str">
        <f>IF('Matriz Nº3 Evaluación'!J228="ADMINISTRAR",'Matriz Nº3 Evaluación'!B228,"")</f>
        <v/>
      </c>
      <c r="C228" s="136"/>
      <c r="D228" s="127"/>
      <c r="E228" s="127"/>
      <c r="F228" s="120" t="str">
        <f>IFERROR(+IF((VLOOKUP(D228,'Tabla 2-3-4-5'!$C$11:$D$13,2,FALSE)*(VLOOKUP(E228,'Tabla 2-3-4-5'!$C$11:$D$13,2,FALSE)))&lt;3,"BAJO",IF((VLOOKUP(D228,'Tabla 2-3-4-5'!$C$11:$D$13,2,FALSE)*(VLOOKUP(E228,'Tabla 2-3-4-5'!$C$11:$D$13,2,FALSE)))&gt;5,"ALTO","MEDIO")),"")</f>
        <v/>
      </c>
      <c r="G228" s="136"/>
      <c r="H228" s="136"/>
      <c r="I228" s="136"/>
      <c r="J228" s="136"/>
      <c r="K228" s="136"/>
      <c r="L228" s="136"/>
      <c r="M228" s="136"/>
      <c r="N228" s="136"/>
      <c r="O228" s="137"/>
      <c r="P228" s="138"/>
      <c r="Q228" s="139"/>
    </row>
    <row r="229" spans="1:17" ht="35.25" customHeight="1" x14ac:dyDescent="0.35">
      <c r="A229" s="143" t="str">
        <f>'Matriz Nº1 Identificación'!A229</f>
        <v>25. 4</v>
      </c>
      <c r="B229" s="143" t="str">
        <f>IF('Matriz Nº3 Evaluación'!J229="ADMINISTRAR",'Matriz Nº3 Evaluación'!B229,"")</f>
        <v/>
      </c>
      <c r="C229" s="136"/>
      <c r="D229" s="127"/>
      <c r="E229" s="127"/>
      <c r="F229" s="120" t="str">
        <f>IFERROR(+IF((VLOOKUP(D229,'Tabla 2-3-4-5'!$C$11:$D$13,2,FALSE)*(VLOOKUP(E229,'Tabla 2-3-4-5'!$C$11:$D$13,2,FALSE)))&lt;3,"BAJO",IF((VLOOKUP(D229,'Tabla 2-3-4-5'!$C$11:$D$13,2,FALSE)*(VLOOKUP(E229,'Tabla 2-3-4-5'!$C$11:$D$13,2,FALSE)))&gt;5,"ALTO","MEDIO")),"")</f>
        <v/>
      </c>
      <c r="G229" s="136"/>
      <c r="H229" s="136"/>
      <c r="I229" s="136"/>
      <c r="J229" s="136"/>
      <c r="K229" s="136"/>
      <c r="L229" s="136"/>
      <c r="M229" s="136"/>
      <c r="N229" s="136"/>
      <c r="O229" s="137"/>
      <c r="P229" s="138"/>
      <c r="Q229" s="139"/>
    </row>
    <row r="230" spans="1:17" ht="35.25" customHeight="1" x14ac:dyDescent="0.35">
      <c r="A230" s="143" t="str">
        <f>'Matriz Nº1 Identificación'!A230</f>
        <v>25. 5</v>
      </c>
      <c r="B230" s="143" t="str">
        <f>IF('Matriz Nº3 Evaluación'!J230="ADMINISTRAR",'Matriz Nº3 Evaluación'!B230,"")</f>
        <v/>
      </c>
      <c r="C230" s="136"/>
      <c r="D230" s="127"/>
      <c r="E230" s="127"/>
      <c r="F230" s="120" t="str">
        <f>IFERROR(+IF((VLOOKUP(D230,'Tabla 2-3-4-5'!$C$11:$D$13,2,FALSE)*(VLOOKUP(E230,'Tabla 2-3-4-5'!$C$11:$D$13,2,FALSE)))&lt;3,"BAJO",IF((VLOOKUP(D230,'Tabla 2-3-4-5'!$C$11:$D$13,2,FALSE)*(VLOOKUP(E230,'Tabla 2-3-4-5'!$C$11:$D$13,2,FALSE)))&gt;5,"ALTO","MEDIO")),"")</f>
        <v/>
      </c>
      <c r="G230" s="136"/>
      <c r="H230" s="136"/>
      <c r="I230" s="136"/>
      <c r="J230" s="136"/>
      <c r="K230" s="136"/>
      <c r="L230" s="136"/>
      <c r="M230" s="136"/>
      <c r="N230" s="136"/>
      <c r="O230" s="137"/>
      <c r="P230" s="138"/>
      <c r="Q230" s="139"/>
    </row>
    <row r="231" spans="1:17" ht="35.25" customHeight="1" x14ac:dyDescent="0.35">
      <c r="A231" s="143" t="str">
        <f>'Matriz Nº1 Identificación'!A231</f>
        <v>25. 6</v>
      </c>
      <c r="B231" s="143" t="str">
        <f>IF('Matriz Nº3 Evaluación'!J231="ADMINISTRAR",'Matriz Nº3 Evaluación'!B231,"")</f>
        <v/>
      </c>
      <c r="C231" s="136"/>
      <c r="D231" s="127"/>
      <c r="E231" s="127"/>
      <c r="F231" s="120" t="str">
        <f>IFERROR(+IF((VLOOKUP(D231,'Tabla 2-3-4-5'!$C$11:$D$13,2,FALSE)*(VLOOKUP(E231,'Tabla 2-3-4-5'!$C$11:$D$13,2,FALSE)))&lt;3,"BAJO",IF((VLOOKUP(D231,'Tabla 2-3-4-5'!$C$11:$D$13,2,FALSE)*(VLOOKUP(E231,'Tabla 2-3-4-5'!$C$11:$D$13,2,FALSE)))&gt;5,"ALTO","MEDIO")),"")</f>
        <v/>
      </c>
      <c r="G231" s="136"/>
      <c r="H231" s="136"/>
      <c r="I231" s="136"/>
      <c r="J231" s="136"/>
      <c r="K231" s="136"/>
      <c r="L231" s="136"/>
      <c r="M231" s="136"/>
      <c r="N231" s="136"/>
      <c r="O231" s="137"/>
      <c r="P231" s="138"/>
      <c r="Q231" s="139"/>
    </row>
    <row r="232" spans="1:17" ht="35.25" customHeight="1" thickBot="1" x14ac:dyDescent="0.4">
      <c r="A232" s="143" t="str">
        <f>'Matriz Nº1 Identificación'!A232</f>
        <v>25. 7</v>
      </c>
      <c r="B232" s="143" t="str">
        <f>IF('Matriz Nº3 Evaluación'!J232="ADMINISTRAR",'Matriz Nº3 Evaluación'!B232,"")</f>
        <v/>
      </c>
      <c r="C232" s="136"/>
      <c r="D232" s="127"/>
      <c r="E232" s="127"/>
      <c r="F232" s="120" t="str">
        <f>IFERROR(+IF((VLOOKUP(D232,'Tabla 2-3-4-5'!$C$11:$D$13,2,FALSE)*(VLOOKUP(E232,'Tabla 2-3-4-5'!$C$11:$D$13,2,FALSE)))&lt;3,"BAJO",IF((VLOOKUP(D232,'Tabla 2-3-4-5'!$C$11:$D$13,2,FALSE)*(VLOOKUP(E232,'Tabla 2-3-4-5'!$C$11:$D$13,2,FALSE)))&gt;5,"ALTO","MEDIO")),"")</f>
        <v/>
      </c>
      <c r="G232" s="136"/>
      <c r="H232" s="136"/>
      <c r="I232" s="136"/>
      <c r="J232" s="136"/>
      <c r="K232" s="136"/>
      <c r="L232" s="136"/>
      <c r="M232" s="136"/>
      <c r="N232" s="136"/>
      <c r="O232" s="137"/>
      <c r="P232" s="138"/>
      <c r="Q232" s="139"/>
    </row>
    <row r="233" spans="1:17" ht="39.9" customHeight="1" thickBot="1" x14ac:dyDescent="0.4">
      <c r="A233" s="181" t="str">
        <f>'Matriz Nº1 Identificación'!A233</f>
        <v xml:space="preserve">Objetivo Estratégico: </v>
      </c>
      <c r="B233" s="477" t="str">
        <f>'Matriz Nº1 Identificación'!B233</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33" s="478"/>
      <c r="D233" s="478"/>
      <c r="E233" s="478"/>
      <c r="F233" s="478"/>
      <c r="G233" s="478"/>
      <c r="H233" s="478"/>
      <c r="I233" s="478"/>
      <c r="J233" s="478"/>
      <c r="K233" s="478"/>
      <c r="L233" s="478"/>
      <c r="M233" s="478"/>
      <c r="N233" s="478"/>
      <c r="O233" s="478"/>
      <c r="P233" s="478"/>
      <c r="Q233" s="479"/>
    </row>
    <row r="234" spans="1:17" ht="39.9" customHeight="1" x14ac:dyDescent="0.35">
      <c r="A234" s="183" t="str">
        <f>'Matriz Nº1 Identificación'!A234</f>
        <v>Objetivo táctico</v>
      </c>
      <c r="B234" s="535" t="str">
        <f>'Matriz Nº1 Identificación'!B234</f>
        <v>26.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34" s="536"/>
      <c r="D234" s="536"/>
      <c r="E234" s="536"/>
      <c r="F234" s="536"/>
      <c r="G234" s="536"/>
      <c r="H234" s="536"/>
      <c r="I234" s="536"/>
      <c r="J234" s="536"/>
      <c r="K234" s="536"/>
      <c r="L234" s="536"/>
      <c r="M234" s="536"/>
      <c r="N234" s="536"/>
      <c r="O234" s="536"/>
      <c r="P234" s="536"/>
      <c r="Q234" s="537"/>
    </row>
    <row r="235" spans="1:17" ht="27.75" customHeight="1" x14ac:dyDescent="0.35">
      <c r="A235" s="143" t="str">
        <f>'Matriz Nº1 Identificación'!A235</f>
        <v>26. 1</v>
      </c>
      <c r="B235" s="143" t="str">
        <f>IF('Matriz Nº3 Evaluación'!J235="ADMINISTRAR",'Matriz Nº3 Evaluación'!B235,"")</f>
        <v/>
      </c>
      <c r="C235" s="136"/>
      <c r="D235" s="127"/>
      <c r="E235" s="127"/>
      <c r="F235" s="120" t="str">
        <f>IFERROR(IF((VLOOKUP(D235,'Tabla 2-3-4-5'!$C$11:$D$13,2,FALSE)*(VLOOKUP(E235,'Tabla 2-3-4-5'!$C$11:$D$13,2,FALSE)))&lt;3,"BAJO",IF((VLOOKUP(D235,'Tabla 2-3-4-5'!$C$11:$D$13,2,FALSE)*(VLOOKUP(E235,'Tabla 2-3-4-5'!$C$11:$D$13,2,FALSE)))&gt;5,"ALTO","MEDIO")),"")</f>
        <v/>
      </c>
      <c r="G235" s="136"/>
      <c r="H235" s="136"/>
      <c r="I235" s="136"/>
      <c r="J235" s="136"/>
      <c r="K235" s="136"/>
      <c r="L235" s="136"/>
      <c r="M235" s="136"/>
      <c r="N235" s="136"/>
      <c r="O235" s="137"/>
      <c r="P235" s="138"/>
      <c r="Q235" s="139"/>
    </row>
    <row r="236" spans="1:17" ht="31.5" customHeight="1" x14ac:dyDescent="0.35">
      <c r="A236" s="143" t="str">
        <f>'Matriz Nº1 Identificación'!A236</f>
        <v>26. 2</v>
      </c>
      <c r="B236" s="143" t="str">
        <f>IF('Matriz Nº3 Evaluación'!J236="ADMINISTRAR",'Matriz Nº3 Evaluación'!B236,"")</f>
        <v/>
      </c>
      <c r="C236" s="136"/>
      <c r="D236" s="127"/>
      <c r="E236" s="127"/>
      <c r="F236" s="120" t="str">
        <f>IFERROR(+IF((VLOOKUP(D236,'Tabla 2-3-4-5'!$C$11:$D$13,2,FALSE)*(VLOOKUP(E236,'Tabla 2-3-4-5'!$C$11:$D$13,2,FALSE)))&lt;3,"BAJO",IF((VLOOKUP(D236,'Tabla 2-3-4-5'!$C$11:$D$13,2,FALSE)*(VLOOKUP(E236,'Tabla 2-3-4-5'!$C$11:$D$13,2,FALSE)))&gt;5,"ALTO","MEDIO")),"")</f>
        <v/>
      </c>
      <c r="G236" s="136"/>
      <c r="H236" s="136"/>
      <c r="I236" s="136"/>
      <c r="J236" s="136"/>
      <c r="K236" s="136"/>
      <c r="L236" s="136"/>
      <c r="M236" s="136"/>
      <c r="N236" s="136"/>
      <c r="O236" s="137"/>
      <c r="P236" s="138"/>
      <c r="Q236" s="139"/>
    </row>
    <row r="237" spans="1:17" ht="29.25" customHeight="1" x14ac:dyDescent="0.35">
      <c r="A237" s="143" t="str">
        <f>'Matriz Nº1 Identificación'!A237</f>
        <v>26. 3</v>
      </c>
      <c r="B237" s="143" t="str">
        <f>IF('Matriz Nº3 Evaluación'!J237="ADMINISTRAR",'Matriz Nº3 Evaluación'!B237,"")</f>
        <v/>
      </c>
      <c r="C237" s="136"/>
      <c r="D237" s="127"/>
      <c r="E237" s="127"/>
      <c r="F237" s="120" t="str">
        <f>IFERROR(+IF((VLOOKUP(D237,'Tabla 2-3-4-5'!$C$11:$D$13,2,FALSE)*(VLOOKUP(E237,'Tabla 2-3-4-5'!$C$11:$D$13,2,FALSE)))&lt;3,"BAJO",IF((VLOOKUP(D237,'Tabla 2-3-4-5'!$C$11:$D$13,2,FALSE)*(VLOOKUP(E237,'Tabla 2-3-4-5'!$C$11:$D$13,2,FALSE)))&gt;5,"ALTO","MEDIO")),"")</f>
        <v/>
      </c>
      <c r="G237" s="136"/>
      <c r="H237" s="136"/>
      <c r="I237" s="136"/>
      <c r="J237" s="136"/>
      <c r="K237" s="136"/>
      <c r="L237" s="136"/>
      <c r="M237" s="136"/>
      <c r="N237" s="136"/>
      <c r="O237" s="137"/>
      <c r="P237" s="138"/>
      <c r="Q237" s="139"/>
    </row>
    <row r="238" spans="1:17" ht="35.25" customHeight="1" x14ac:dyDescent="0.35">
      <c r="A238" s="143" t="str">
        <f>'Matriz Nº1 Identificación'!A238</f>
        <v>26. 4</v>
      </c>
      <c r="B238" s="143" t="str">
        <f>IF('Matriz Nº3 Evaluación'!J238="ADMINISTRAR",'Matriz Nº3 Evaluación'!B238,"")</f>
        <v/>
      </c>
      <c r="C238" s="136"/>
      <c r="D238" s="127"/>
      <c r="E238" s="127"/>
      <c r="F238" s="120" t="str">
        <f>IFERROR(+IF((VLOOKUP(D238,'Tabla 2-3-4-5'!$C$11:$D$13,2,FALSE)*(VLOOKUP(E238,'Tabla 2-3-4-5'!$C$11:$D$13,2,FALSE)))&lt;3,"BAJO",IF((VLOOKUP(D238,'Tabla 2-3-4-5'!$C$11:$D$13,2,FALSE)*(VLOOKUP(E238,'Tabla 2-3-4-5'!$C$11:$D$13,2,FALSE)))&gt;5,"ALTO","MEDIO")),"")</f>
        <v/>
      </c>
      <c r="G238" s="136"/>
      <c r="H238" s="136"/>
      <c r="I238" s="136"/>
      <c r="J238" s="136"/>
      <c r="K238" s="136"/>
      <c r="L238" s="136"/>
      <c r="M238" s="136"/>
      <c r="N238" s="136"/>
      <c r="O238" s="137"/>
      <c r="P238" s="138"/>
      <c r="Q238" s="139"/>
    </row>
    <row r="239" spans="1:17" ht="35.25" customHeight="1" x14ac:dyDescent="0.35">
      <c r="A239" s="143" t="str">
        <f>'Matriz Nº1 Identificación'!A239</f>
        <v>26. 5</v>
      </c>
      <c r="B239" s="143" t="str">
        <f>IF('Matriz Nº3 Evaluación'!J239="ADMINISTRAR",'Matriz Nº3 Evaluación'!B239,"")</f>
        <v/>
      </c>
      <c r="C239" s="136"/>
      <c r="D239" s="127"/>
      <c r="E239" s="127"/>
      <c r="F239" s="120" t="str">
        <f>IFERROR(+IF((VLOOKUP(D239,'Tabla 2-3-4-5'!$C$11:$D$13,2,FALSE)*(VLOOKUP(E239,'Tabla 2-3-4-5'!$C$11:$D$13,2,FALSE)))&lt;3,"BAJO",IF((VLOOKUP(D239,'Tabla 2-3-4-5'!$C$11:$D$13,2,FALSE)*(VLOOKUP(E239,'Tabla 2-3-4-5'!$C$11:$D$13,2,FALSE)))&gt;5,"ALTO","MEDIO")),"")</f>
        <v/>
      </c>
      <c r="G239" s="136"/>
      <c r="H239" s="136"/>
      <c r="I239" s="136"/>
      <c r="J239" s="136"/>
      <c r="K239" s="136"/>
      <c r="L239" s="136"/>
      <c r="M239" s="136"/>
      <c r="N239" s="136"/>
      <c r="O239" s="137"/>
      <c r="P239" s="138"/>
      <c r="Q239" s="139"/>
    </row>
    <row r="240" spans="1:17" ht="35.25" customHeight="1" x14ac:dyDescent="0.35">
      <c r="A240" s="143" t="str">
        <f>'Matriz Nº1 Identificación'!A240</f>
        <v>26. 6</v>
      </c>
      <c r="B240" s="143" t="str">
        <f>IF('Matriz Nº3 Evaluación'!J240="ADMINISTRAR",'Matriz Nº3 Evaluación'!B240,"")</f>
        <v/>
      </c>
      <c r="C240" s="136"/>
      <c r="D240" s="127"/>
      <c r="E240" s="127"/>
      <c r="F240" s="120" t="str">
        <f>IFERROR(+IF((VLOOKUP(D240,'Tabla 2-3-4-5'!$C$11:$D$13,2,FALSE)*(VLOOKUP(E240,'Tabla 2-3-4-5'!$C$11:$D$13,2,FALSE)))&lt;3,"BAJO",IF((VLOOKUP(D240,'Tabla 2-3-4-5'!$C$11:$D$13,2,FALSE)*(VLOOKUP(E240,'Tabla 2-3-4-5'!$C$11:$D$13,2,FALSE)))&gt;5,"ALTO","MEDIO")),"")</f>
        <v/>
      </c>
      <c r="G240" s="136"/>
      <c r="H240" s="136"/>
      <c r="I240" s="136"/>
      <c r="J240" s="136"/>
      <c r="K240" s="136"/>
      <c r="L240" s="136"/>
      <c r="M240" s="136"/>
      <c r="N240" s="136"/>
      <c r="O240" s="137"/>
      <c r="P240" s="138"/>
      <c r="Q240" s="139"/>
    </row>
    <row r="241" spans="1:17" ht="35.25" customHeight="1" thickBot="1" x14ac:dyDescent="0.4">
      <c r="A241" s="143" t="str">
        <f>'Matriz Nº1 Identificación'!A241</f>
        <v>26. 7</v>
      </c>
      <c r="B241" s="143" t="str">
        <f>IF('Matriz Nº3 Evaluación'!J241="ADMINISTRAR",'Matriz Nº3 Evaluación'!B241,"")</f>
        <v/>
      </c>
      <c r="C241" s="136"/>
      <c r="D241" s="127"/>
      <c r="E241" s="127"/>
      <c r="F241" s="120" t="str">
        <f>IFERROR(+IF((VLOOKUP(D241,'Tabla 2-3-4-5'!$C$11:$D$13,2,FALSE)*(VLOOKUP(E241,'Tabla 2-3-4-5'!$C$11:$D$13,2,FALSE)))&lt;3,"BAJO",IF((VLOOKUP(D241,'Tabla 2-3-4-5'!$C$11:$D$13,2,FALSE)*(VLOOKUP(E241,'Tabla 2-3-4-5'!$C$11:$D$13,2,FALSE)))&gt;5,"ALTO","MEDIO")),"")</f>
        <v/>
      </c>
      <c r="G241" s="136"/>
      <c r="H241" s="136"/>
      <c r="I241" s="136"/>
      <c r="J241" s="136"/>
      <c r="K241" s="136"/>
      <c r="L241" s="136"/>
      <c r="M241" s="136"/>
      <c r="N241" s="136"/>
      <c r="O241" s="137"/>
      <c r="P241" s="138"/>
      <c r="Q241" s="139"/>
    </row>
    <row r="242" spans="1:17" ht="39.9" customHeight="1" thickBot="1" x14ac:dyDescent="0.4">
      <c r="A242" s="181" t="str">
        <f>'Matriz Nº1 Identificación'!A242</f>
        <v xml:space="preserve">Objetivo Estratégico: </v>
      </c>
      <c r="B242" s="477" t="str">
        <f>'Matriz Nº1 Identificación'!B242</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C242" s="478"/>
      <c r="D242" s="478"/>
      <c r="E242" s="478"/>
      <c r="F242" s="478"/>
      <c r="G242" s="478"/>
      <c r="H242" s="478"/>
      <c r="I242" s="478"/>
      <c r="J242" s="478"/>
      <c r="K242" s="478"/>
      <c r="L242" s="478"/>
      <c r="M242" s="478"/>
      <c r="N242" s="478"/>
      <c r="O242" s="478"/>
      <c r="P242" s="478"/>
      <c r="Q242" s="479"/>
    </row>
    <row r="243" spans="1:17" ht="39.9" customHeight="1" x14ac:dyDescent="0.35">
      <c r="A243" s="183" t="str">
        <f>'Matriz Nº1 Identificación'!A243</f>
        <v>Objetivo táctico</v>
      </c>
      <c r="B243" s="535" t="str">
        <f>'Matriz Nº1 Identificación'!B243</f>
        <v>27.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C243" s="536"/>
      <c r="D243" s="536"/>
      <c r="E243" s="536"/>
      <c r="F243" s="536"/>
      <c r="G243" s="536"/>
      <c r="H243" s="536"/>
      <c r="I243" s="536"/>
      <c r="J243" s="536"/>
      <c r="K243" s="536"/>
      <c r="L243" s="536"/>
      <c r="M243" s="536"/>
      <c r="N243" s="536"/>
      <c r="O243" s="536"/>
      <c r="P243" s="536"/>
      <c r="Q243" s="537"/>
    </row>
    <row r="244" spans="1:17" ht="27.75" customHeight="1" x14ac:dyDescent="0.35">
      <c r="A244" s="143" t="str">
        <f>'Matriz Nº1 Identificación'!A244</f>
        <v>27. 1</v>
      </c>
      <c r="B244" s="143" t="str">
        <f>IF('Matriz Nº3 Evaluación'!J244="ADMINISTRAR",'Matriz Nº3 Evaluación'!B244,"")</f>
        <v/>
      </c>
      <c r="C244" s="136"/>
      <c r="D244" s="127"/>
      <c r="E244" s="127"/>
      <c r="F244" s="120" t="str">
        <f>IFERROR(IF((VLOOKUP(D244,'Tabla 2-3-4-5'!$C$11:$D$13,2,FALSE)*(VLOOKUP(E244,'Tabla 2-3-4-5'!$C$11:$D$13,2,FALSE)))&lt;3,"BAJO",IF((VLOOKUP(D244,'Tabla 2-3-4-5'!$C$11:$D$13,2,FALSE)*(VLOOKUP(E244,'Tabla 2-3-4-5'!$C$11:$D$13,2,FALSE)))&gt;5,"ALTO","MEDIO")),"")</f>
        <v/>
      </c>
      <c r="G244" s="136"/>
      <c r="H244" s="136"/>
      <c r="I244" s="136"/>
      <c r="J244" s="136"/>
      <c r="K244" s="136"/>
      <c r="L244" s="136"/>
      <c r="M244" s="136"/>
      <c r="N244" s="136"/>
      <c r="O244" s="137"/>
      <c r="P244" s="138"/>
      <c r="Q244" s="139"/>
    </row>
    <row r="245" spans="1:17" ht="31.5" customHeight="1" x14ac:dyDescent="0.35">
      <c r="A245" s="143" t="str">
        <f>'Matriz Nº1 Identificación'!A245</f>
        <v>27. 2</v>
      </c>
      <c r="B245" s="143" t="str">
        <f>IF('Matriz Nº3 Evaluación'!J245="ADMINISTRAR",'Matriz Nº3 Evaluación'!B245,"")</f>
        <v/>
      </c>
      <c r="C245" s="136"/>
      <c r="D245" s="127"/>
      <c r="E245" s="127"/>
      <c r="F245" s="120" t="str">
        <f>IFERROR(+IF((VLOOKUP(D245,'Tabla 2-3-4-5'!$C$11:$D$13,2,FALSE)*(VLOOKUP(E245,'Tabla 2-3-4-5'!$C$11:$D$13,2,FALSE)))&lt;3,"BAJO",IF((VLOOKUP(D245,'Tabla 2-3-4-5'!$C$11:$D$13,2,FALSE)*(VLOOKUP(E245,'Tabla 2-3-4-5'!$C$11:$D$13,2,FALSE)))&gt;5,"ALTO","MEDIO")),"")</f>
        <v/>
      </c>
      <c r="G245" s="136"/>
      <c r="H245" s="136"/>
      <c r="I245" s="136"/>
      <c r="J245" s="136"/>
      <c r="K245" s="136"/>
      <c r="L245" s="136"/>
      <c r="M245" s="136"/>
      <c r="N245" s="136"/>
      <c r="O245" s="137"/>
      <c r="P245" s="138"/>
      <c r="Q245" s="139"/>
    </row>
    <row r="246" spans="1:17" ht="29.25" customHeight="1" x14ac:dyDescent="0.35">
      <c r="A246" s="143" t="str">
        <f>'Matriz Nº1 Identificación'!A246</f>
        <v>27. 3</v>
      </c>
      <c r="B246" s="143" t="str">
        <f>IF('Matriz Nº3 Evaluación'!J246="ADMINISTRAR",'Matriz Nº3 Evaluación'!B246,"")</f>
        <v/>
      </c>
      <c r="C246" s="136"/>
      <c r="D246" s="127"/>
      <c r="E246" s="127"/>
      <c r="F246" s="120" t="str">
        <f>IFERROR(+IF((VLOOKUP(D246,'Tabla 2-3-4-5'!$C$11:$D$13,2,FALSE)*(VLOOKUP(E246,'Tabla 2-3-4-5'!$C$11:$D$13,2,FALSE)))&lt;3,"BAJO",IF((VLOOKUP(D246,'Tabla 2-3-4-5'!$C$11:$D$13,2,FALSE)*(VLOOKUP(E246,'Tabla 2-3-4-5'!$C$11:$D$13,2,FALSE)))&gt;5,"ALTO","MEDIO")),"")</f>
        <v/>
      </c>
      <c r="G246" s="136"/>
      <c r="H246" s="136"/>
      <c r="I246" s="136"/>
      <c r="J246" s="136"/>
      <c r="K246" s="136"/>
      <c r="L246" s="136"/>
      <c r="M246" s="136"/>
      <c r="N246" s="136"/>
      <c r="O246" s="137"/>
      <c r="P246" s="138"/>
      <c r="Q246" s="139"/>
    </row>
    <row r="247" spans="1:17" ht="35.25" customHeight="1" x14ac:dyDescent="0.35">
      <c r="A247" s="143" t="str">
        <f>'Matriz Nº1 Identificación'!A247</f>
        <v>27. 4</v>
      </c>
      <c r="B247" s="143" t="str">
        <f>IF('Matriz Nº3 Evaluación'!J247="ADMINISTRAR",'Matriz Nº3 Evaluación'!B247,"")</f>
        <v/>
      </c>
      <c r="C247" s="136"/>
      <c r="D247" s="127"/>
      <c r="E247" s="127"/>
      <c r="F247" s="120" t="str">
        <f>IFERROR(+IF((VLOOKUP(D247,'Tabla 2-3-4-5'!$C$11:$D$13,2,FALSE)*(VLOOKUP(E247,'Tabla 2-3-4-5'!$C$11:$D$13,2,FALSE)))&lt;3,"BAJO",IF((VLOOKUP(D247,'Tabla 2-3-4-5'!$C$11:$D$13,2,FALSE)*(VLOOKUP(E247,'Tabla 2-3-4-5'!$C$11:$D$13,2,FALSE)))&gt;5,"ALTO","MEDIO")),"")</f>
        <v/>
      </c>
      <c r="G247" s="136"/>
      <c r="H247" s="136"/>
      <c r="I247" s="136"/>
      <c r="J247" s="136"/>
      <c r="K247" s="136"/>
      <c r="L247" s="136"/>
      <c r="M247" s="136"/>
      <c r="N247" s="136"/>
      <c r="O247" s="137"/>
      <c r="P247" s="138"/>
      <c r="Q247" s="139"/>
    </row>
    <row r="248" spans="1:17" ht="35.25" customHeight="1" x14ac:dyDescent="0.35">
      <c r="A248" s="143" t="str">
        <f>'Matriz Nº1 Identificación'!A248</f>
        <v>27. 5</v>
      </c>
      <c r="B248" s="143" t="str">
        <f>IF('Matriz Nº3 Evaluación'!J248="ADMINISTRAR",'Matriz Nº3 Evaluación'!B248,"")</f>
        <v/>
      </c>
      <c r="C248" s="136"/>
      <c r="D248" s="127"/>
      <c r="E248" s="127"/>
      <c r="F248" s="120" t="str">
        <f>IFERROR(+IF((VLOOKUP(D248,'Tabla 2-3-4-5'!$C$11:$D$13,2,FALSE)*(VLOOKUP(E248,'Tabla 2-3-4-5'!$C$11:$D$13,2,FALSE)))&lt;3,"BAJO",IF((VLOOKUP(D248,'Tabla 2-3-4-5'!$C$11:$D$13,2,FALSE)*(VLOOKUP(E248,'Tabla 2-3-4-5'!$C$11:$D$13,2,FALSE)))&gt;5,"ALTO","MEDIO")),"")</f>
        <v/>
      </c>
      <c r="G248" s="136"/>
      <c r="H248" s="136"/>
      <c r="I248" s="136"/>
      <c r="J248" s="136"/>
      <c r="K248" s="136"/>
      <c r="L248" s="136"/>
      <c r="M248" s="136"/>
      <c r="N248" s="136"/>
      <c r="O248" s="137"/>
      <c r="P248" s="138"/>
      <c r="Q248" s="139"/>
    </row>
    <row r="249" spans="1:17" ht="35.25" customHeight="1" x14ac:dyDescent="0.35">
      <c r="A249" s="143" t="str">
        <f>'Matriz Nº1 Identificación'!A249</f>
        <v>27. 6</v>
      </c>
      <c r="B249" s="143" t="str">
        <f>IF('Matriz Nº3 Evaluación'!J249="ADMINISTRAR",'Matriz Nº3 Evaluación'!B249,"")</f>
        <v/>
      </c>
      <c r="C249" s="136"/>
      <c r="D249" s="127"/>
      <c r="E249" s="127"/>
      <c r="F249" s="120" t="str">
        <f>IFERROR(+IF((VLOOKUP(D249,'Tabla 2-3-4-5'!$C$11:$D$13,2,FALSE)*(VLOOKUP(E249,'Tabla 2-3-4-5'!$C$11:$D$13,2,FALSE)))&lt;3,"BAJO",IF((VLOOKUP(D249,'Tabla 2-3-4-5'!$C$11:$D$13,2,FALSE)*(VLOOKUP(E249,'Tabla 2-3-4-5'!$C$11:$D$13,2,FALSE)))&gt;5,"ALTO","MEDIO")),"")</f>
        <v/>
      </c>
      <c r="G249" s="136"/>
      <c r="H249" s="136"/>
      <c r="I249" s="136"/>
      <c r="J249" s="136"/>
      <c r="K249" s="136"/>
      <c r="L249" s="136"/>
      <c r="M249" s="136"/>
      <c r="N249" s="136"/>
      <c r="O249" s="137"/>
      <c r="P249" s="138"/>
      <c r="Q249" s="139"/>
    </row>
    <row r="250" spans="1:17" ht="35.25" customHeight="1" thickBot="1" x14ac:dyDescent="0.4">
      <c r="A250" s="143" t="str">
        <f>'Matriz Nº1 Identificación'!A250</f>
        <v>27. 7</v>
      </c>
      <c r="B250" s="143" t="str">
        <f>IF('Matriz Nº3 Evaluación'!J250="ADMINISTRAR",'Matriz Nº3 Evaluación'!B250,"")</f>
        <v/>
      </c>
      <c r="C250" s="136"/>
      <c r="D250" s="127"/>
      <c r="E250" s="127"/>
      <c r="F250" s="120" t="str">
        <f>IFERROR(+IF((VLOOKUP(D250,'Tabla 2-3-4-5'!$C$11:$D$13,2,FALSE)*(VLOOKUP(E250,'Tabla 2-3-4-5'!$C$11:$D$13,2,FALSE)))&lt;3,"BAJO",IF((VLOOKUP(D250,'Tabla 2-3-4-5'!$C$11:$D$13,2,FALSE)*(VLOOKUP(E250,'Tabla 2-3-4-5'!$C$11:$D$13,2,FALSE)))&gt;5,"ALTO","MEDIO")),"")</f>
        <v/>
      </c>
      <c r="G250" s="136"/>
      <c r="H250" s="136"/>
      <c r="I250" s="136"/>
      <c r="J250" s="136"/>
      <c r="K250" s="136"/>
      <c r="L250" s="136"/>
      <c r="M250" s="136"/>
      <c r="N250" s="136"/>
      <c r="O250" s="137"/>
      <c r="P250" s="138"/>
      <c r="Q250" s="139"/>
    </row>
    <row r="251" spans="1:17" ht="39.9" customHeight="1" thickBot="1" x14ac:dyDescent="0.4">
      <c r="A251" s="181" t="str">
        <f>'Matriz Nº1 Identificación'!A251</f>
        <v xml:space="preserve">Objetivo Estratégico: </v>
      </c>
      <c r="B251" s="477" t="str">
        <f>'Matriz Nº1 Identificación'!B251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51" s="478"/>
      <c r="D251" s="478"/>
      <c r="E251" s="478"/>
      <c r="F251" s="478"/>
      <c r="G251" s="478"/>
      <c r="H251" s="478"/>
      <c r="I251" s="478"/>
      <c r="J251" s="478"/>
      <c r="K251" s="478"/>
      <c r="L251" s="478"/>
      <c r="M251" s="478"/>
      <c r="N251" s="478"/>
      <c r="O251" s="478"/>
      <c r="P251" s="478"/>
      <c r="Q251" s="479"/>
    </row>
    <row r="252" spans="1:17" ht="39.9" customHeight="1" x14ac:dyDescent="0.35">
      <c r="A252" s="183" t="str">
        <f>'Matriz Nº1 Identificación'!A252</f>
        <v>Objetivo táctico</v>
      </c>
      <c r="B252" s="535" t="str">
        <f>'Matriz Nº1 Identificación'!B252</f>
        <v>28. Dar seguimiento a la ejecución de Planes institucionales entre ellos el PGAI.</v>
      </c>
      <c r="C252" s="536"/>
      <c r="D252" s="536"/>
      <c r="E252" s="536"/>
      <c r="F252" s="536"/>
      <c r="G252" s="536"/>
      <c r="H252" s="536"/>
      <c r="I252" s="536"/>
      <c r="J252" s="536"/>
      <c r="K252" s="536"/>
      <c r="L252" s="536"/>
      <c r="M252" s="536"/>
      <c r="N252" s="536"/>
      <c r="O252" s="536"/>
      <c r="P252" s="536"/>
      <c r="Q252" s="537"/>
    </row>
    <row r="253" spans="1:17" ht="27.75" customHeight="1" x14ac:dyDescent="0.35">
      <c r="A253" s="143" t="str">
        <f>'Matriz Nº1 Identificación'!A253</f>
        <v>28. 1</v>
      </c>
      <c r="B253" s="143" t="str">
        <f>IF('Matriz Nº3 Evaluación'!J253="ADMINISTRAR",'Matriz Nº3 Evaluación'!B253,"")</f>
        <v/>
      </c>
      <c r="C253" s="136"/>
      <c r="D253" s="127"/>
      <c r="E253" s="127"/>
      <c r="F253" s="120" t="str">
        <f>IFERROR(IF((VLOOKUP(D253,'Tabla 2-3-4-5'!$C$11:$D$13,2,FALSE)*(VLOOKUP(E253,'Tabla 2-3-4-5'!$C$11:$D$13,2,FALSE)))&lt;3,"BAJO",IF((VLOOKUP(D253,'Tabla 2-3-4-5'!$C$11:$D$13,2,FALSE)*(VLOOKUP(E253,'Tabla 2-3-4-5'!$C$11:$D$13,2,FALSE)))&gt;5,"ALTO","MEDIO")),"")</f>
        <v/>
      </c>
      <c r="G253" s="136"/>
      <c r="H253" s="136"/>
      <c r="I253" s="136"/>
      <c r="J253" s="136"/>
      <c r="K253" s="136"/>
      <c r="L253" s="136"/>
      <c r="M253" s="136"/>
      <c r="N253" s="136"/>
      <c r="O253" s="137"/>
      <c r="P253" s="138"/>
      <c r="Q253" s="139"/>
    </row>
    <row r="254" spans="1:17" ht="31.5" customHeight="1" x14ac:dyDescent="0.35">
      <c r="A254" s="143" t="str">
        <f>'Matriz Nº1 Identificación'!A254</f>
        <v>28. 2</v>
      </c>
      <c r="B254" s="143" t="str">
        <f>IF('Matriz Nº3 Evaluación'!J254="ADMINISTRAR",'Matriz Nº3 Evaluación'!B254,"")</f>
        <v/>
      </c>
      <c r="C254" s="136"/>
      <c r="D254" s="127"/>
      <c r="E254" s="127"/>
      <c r="F254" s="120" t="str">
        <f>IFERROR(+IF((VLOOKUP(D254,'Tabla 2-3-4-5'!$C$11:$D$13,2,FALSE)*(VLOOKUP(E254,'Tabla 2-3-4-5'!$C$11:$D$13,2,FALSE)))&lt;3,"BAJO",IF((VLOOKUP(D254,'Tabla 2-3-4-5'!$C$11:$D$13,2,FALSE)*(VLOOKUP(E254,'Tabla 2-3-4-5'!$C$11:$D$13,2,FALSE)))&gt;5,"ALTO","MEDIO")),"")</f>
        <v/>
      </c>
      <c r="G254" s="136"/>
      <c r="H254" s="136"/>
      <c r="I254" s="136"/>
      <c r="J254" s="136"/>
      <c r="K254" s="136"/>
      <c r="L254" s="136"/>
      <c r="M254" s="136"/>
      <c r="N254" s="136"/>
      <c r="O254" s="137"/>
      <c r="P254" s="138"/>
      <c r="Q254" s="139"/>
    </row>
    <row r="255" spans="1:17" ht="29.25" customHeight="1" x14ac:dyDescent="0.35">
      <c r="A255" s="143" t="str">
        <f>'Matriz Nº1 Identificación'!A255</f>
        <v>28. 3</v>
      </c>
      <c r="B255" s="143" t="str">
        <f>IF('Matriz Nº3 Evaluación'!J255="ADMINISTRAR",'Matriz Nº3 Evaluación'!B255,"")</f>
        <v/>
      </c>
      <c r="C255" s="136"/>
      <c r="D255" s="127"/>
      <c r="E255" s="127"/>
      <c r="F255" s="120" t="str">
        <f>IFERROR(+IF((VLOOKUP(D255,'Tabla 2-3-4-5'!$C$11:$D$13,2,FALSE)*(VLOOKUP(E255,'Tabla 2-3-4-5'!$C$11:$D$13,2,FALSE)))&lt;3,"BAJO",IF((VLOOKUP(D255,'Tabla 2-3-4-5'!$C$11:$D$13,2,FALSE)*(VLOOKUP(E255,'Tabla 2-3-4-5'!$C$11:$D$13,2,FALSE)))&gt;5,"ALTO","MEDIO")),"")</f>
        <v/>
      </c>
      <c r="G255" s="136"/>
      <c r="H255" s="136"/>
      <c r="I255" s="136"/>
      <c r="J255" s="136"/>
      <c r="K255" s="136"/>
      <c r="L255" s="136"/>
      <c r="M255" s="136"/>
      <c r="N255" s="136"/>
      <c r="O255" s="137"/>
      <c r="P255" s="138"/>
      <c r="Q255" s="139"/>
    </row>
    <row r="256" spans="1:17" ht="35.25" customHeight="1" x14ac:dyDescent="0.35">
      <c r="A256" s="143" t="str">
        <f>'Matriz Nº1 Identificación'!A256</f>
        <v>28. 4</v>
      </c>
      <c r="B256" s="143" t="str">
        <f>IF('Matriz Nº3 Evaluación'!J256="ADMINISTRAR",'Matriz Nº3 Evaluación'!B256,"")</f>
        <v/>
      </c>
      <c r="C256" s="136"/>
      <c r="D256" s="127"/>
      <c r="E256" s="127"/>
      <c r="F256" s="120" t="str">
        <f>IFERROR(+IF((VLOOKUP(D256,'Tabla 2-3-4-5'!$C$11:$D$13,2,FALSE)*(VLOOKUP(E256,'Tabla 2-3-4-5'!$C$11:$D$13,2,FALSE)))&lt;3,"BAJO",IF((VLOOKUP(D256,'Tabla 2-3-4-5'!$C$11:$D$13,2,FALSE)*(VLOOKUP(E256,'Tabla 2-3-4-5'!$C$11:$D$13,2,FALSE)))&gt;5,"ALTO","MEDIO")),"")</f>
        <v/>
      </c>
      <c r="G256" s="136"/>
      <c r="H256" s="136"/>
      <c r="I256" s="136"/>
      <c r="J256" s="136"/>
      <c r="K256" s="136"/>
      <c r="L256" s="136"/>
      <c r="M256" s="136"/>
      <c r="N256" s="136"/>
      <c r="O256" s="137"/>
      <c r="P256" s="138"/>
      <c r="Q256" s="139"/>
    </row>
    <row r="257" spans="1:17" ht="35.25" customHeight="1" x14ac:dyDescent="0.35">
      <c r="A257" s="143" t="str">
        <f>'Matriz Nº1 Identificación'!A257</f>
        <v>28. 5</v>
      </c>
      <c r="B257" s="143" t="str">
        <f>IF('Matriz Nº3 Evaluación'!J257="ADMINISTRAR",'Matriz Nº3 Evaluación'!B257,"")</f>
        <v/>
      </c>
      <c r="C257" s="136"/>
      <c r="D257" s="127"/>
      <c r="E257" s="127"/>
      <c r="F257" s="120" t="str">
        <f>IFERROR(+IF((VLOOKUP(D257,'Tabla 2-3-4-5'!$C$11:$D$13,2,FALSE)*(VLOOKUP(E257,'Tabla 2-3-4-5'!$C$11:$D$13,2,FALSE)))&lt;3,"BAJO",IF((VLOOKUP(D257,'Tabla 2-3-4-5'!$C$11:$D$13,2,FALSE)*(VLOOKUP(E257,'Tabla 2-3-4-5'!$C$11:$D$13,2,FALSE)))&gt;5,"ALTO","MEDIO")),"")</f>
        <v/>
      </c>
      <c r="G257" s="136"/>
      <c r="H257" s="136"/>
      <c r="I257" s="136"/>
      <c r="J257" s="136"/>
      <c r="K257" s="136"/>
      <c r="L257" s="136"/>
      <c r="M257" s="136"/>
      <c r="N257" s="136"/>
      <c r="O257" s="137"/>
      <c r="P257" s="138"/>
      <c r="Q257" s="139"/>
    </row>
    <row r="258" spans="1:17" ht="35.25" customHeight="1" x14ac:dyDescent="0.35">
      <c r="A258" s="143" t="str">
        <f>'Matriz Nº1 Identificación'!A258</f>
        <v>28. 6</v>
      </c>
      <c r="B258" s="143" t="str">
        <f>IF('Matriz Nº3 Evaluación'!J258="ADMINISTRAR",'Matriz Nº3 Evaluación'!B258,"")</f>
        <v/>
      </c>
      <c r="C258" s="136"/>
      <c r="D258" s="127"/>
      <c r="E258" s="127"/>
      <c r="F258" s="120" t="str">
        <f>IFERROR(+IF((VLOOKUP(D258,'Tabla 2-3-4-5'!$C$11:$D$13,2,FALSE)*(VLOOKUP(E258,'Tabla 2-3-4-5'!$C$11:$D$13,2,FALSE)))&lt;3,"BAJO",IF((VLOOKUP(D258,'Tabla 2-3-4-5'!$C$11:$D$13,2,FALSE)*(VLOOKUP(E258,'Tabla 2-3-4-5'!$C$11:$D$13,2,FALSE)))&gt;5,"ALTO","MEDIO")),"")</f>
        <v/>
      </c>
      <c r="G258" s="136"/>
      <c r="H258" s="136"/>
      <c r="I258" s="136"/>
      <c r="J258" s="136"/>
      <c r="K258" s="136"/>
      <c r="L258" s="136"/>
      <c r="M258" s="136"/>
      <c r="N258" s="136"/>
      <c r="O258" s="137"/>
      <c r="P258" s="138"/>
      <c r="Q258" s="139"/>
    </row>
    <row r="259" spans="1:17" ht="35.25" customHeight="1" thickBot="1" x14ac:dyDescent="0.4">
      <c r="A259" s="143" t="str">
        <f>'Matriz Nº1 Identificación'!A259</f>
        <v>28. 7</v>
      </c>
      <c r="B259" s="143" t="str">
        <f>IF('Matriz Nº3 Evaluación'!J259="ADMINISTRAR",'Matriz Nº3 Evaluación'!B259,"")</f>
        <v/>
      </c>
      <c r="C259" s="136"/>
      <c r="D259" s="127"/>
      <c r="E259" s="127"/>
      <c r="F259" s="120" t="str">
        <f>IFERROR(+IF((VLOOKUP(D259,'Tabla 2-3-4-5'!$C$11:$D$13,2,FALSE)*(VLOOKUP(E259,'Tabla 2-3-4-5'!$C$11:$D$13,2,FALSE)))&lt;3,"BAJO",IF((VLOOKUP(D259,'Tabla 2-3-4-5'!$C$11:$D$13,2,FALSE)*(VLOOKUP(E259,'Tabla 2-3-4-5'!$C$11:$D$13,2,FALSE)))&gt;5,"ALTO","MEDIO")),"")</f>
        <v/>
      </c>
      <c r="G259" s="136"/>
      <c r="H259" s="136"/>
      <c r="I259" s="136"/>
      <c r="J259" s="136"/>
      <c r="K259" s="136"/>
      <c r="L259" s="136"/>
      <c r="M259" s="136"/>
      <c r="N259" s="136"/>
      <c r="O259" s="137"/>
      <c r="P259" s="138"/>
      <c r="Q259" s="139"/>
    </row>
    <row r="260" spans="1:17" ht="39.9" customHeight="1" thickBot="1" x14ac:dyDescent="0.4">
      <c r="A260" s="181" t="str">
        <f>'Matriz Nº1 Identificación'!A260</f>
        <v xml:space="preserve">Objetivo Estratégico: </v>
      </c>
      <c r="B260" s="477" t="str">
        <f>'Matriz Nº1 Identificación'!B260</f>
        <v>03) Realizar gestión de calidad en la Imprenta Nacional mediante la documentación, estandarización y control de los procesos.</v>
      </c>
      <c r="C260" s="478"/>
      <c r="D260" s="478"/>
      <c r="E260" s="478"/>
      <c r="F260" s="478"/>
      <c r="G260" s="478"/>
      <c r="H260" s="478"/>
      <c r="I260" s="478"/>
      <c r="J260" s="478"/>
      <c r="K260" s="478"/>
      <c r="L260" s="478"/>
      <c r="M260" s="478"/>
      <c r="N260" s="478"/>
      <c r="O260" s="478"/>
      <c r="P260" s="478"/>
      <c r="Q260" s="479"/>
    </row>
    <row r="261" spans="1:17" ht="39.9" customHeight="1" x14ac:dyDescent="0.35">
      <c r="A261" s="183" t="str">
        <f>'Matriz Nº1 Identificación'!A261</f>
        <v>Objetivo táctico</v>
      </c>
      <c r="B261" s="535" t="str">
        <f>'Matriz Nº1 Identificación'!B261</f>
        <v>29. Cumplir con lo estipulado en el artículo 194 del Código de Trabajo</v>
      </c>
      <c r="C261" s="536"/>
      <c r="D261" s="536"/>
      <c r="E261" s="536"/>
      <c r="F261" s="536"/>
      <c r="G261" s="536"/>
      <c r="H261" s="536"/>
      <c r="I261" s="536"/>
      <c r="J261" s="536"/>
      <c r="K261" s="536"/>
      <c r="L261" s="536"/>
      <c r="M261" s="536"/>
      <c r="N261" s="536"/>
      <c r="O261" s="536"/>
      <c r="P261" s="536"/>
      <c r="Q261" s="537"/>
    </row>
    <row r="262" spans="1:17" ht="27.75" customHeight="1" x14ac:dyDescent="0.35">
      <c r="A262" s="143" t="str">
        <f>'Matriz Nº1 Identificación'!A262</f>
        <v>29. 1</v>
      </c>
      <c r="B262" s="143" t="str">
        <f>IF('Matriz Nº3 Evaluación'!J262="ADMINISTRAR",'Matriz Nº3 Evaluación'!B262,"")</f>
        <v/>
      </c>
      <c r="C262" s="136"/>
      <c r="D262" s="127"/>
      <c r="E262" s="127"/>
      <c r="F262" s="120" t="str">
        <f>IFERROR(IF((VLOOKUP(D262,'Tabla 2-3-4-5'!$C$11:$D$13,2,FALSE)*(VLOOKUP(E262,'Tabla 2-3-4-5'!$C$11:$D$13,2,FALSE)))&lt;3,"BAJO",IF((VLOOKUP(D262,'Tabla 2-3-4-5'!$C$11:$D$13,2,FALSE)*(VLOOKUP(E262,'Tabla 2-3-4-5'!$C$11:$D$13,2,FALSE)))&gt;5,"ALTO","MEDIO")),"")</f>
        <v/>
      </c>
      <c r="G262" s="136"/>
      <c r="H262" s="136"/>
      <c r="I262" s="136"/>
      <c r="J262" s="136"/>
      <c r="K262" s="136"/>
      <c r="L262" s="136"/>
      <c r="M262" s="136"/>
      <c r="N262" s="136"/>
      <c r="O262" s="137"/>
      <c r="P262" s="138"/>
      <c r="Q262" s="139"/>
    </row>
    <row r="263" spans="1:17" ht="31.5" customHeight="1" x14ac:dyDescent="0.35">
      <c r="A263" s="143" t="str">
        <f>'Matriz Nº1 Identificación'!A263</f>
        <v>29. 2</v>
      </c>
      <c r="B263" s="143" t="str">
        <f>IF('Matriz Nº3 Evaluación'!J263="ADMINISTRAR",'Matriz Nº3 Evaluación'!B263,"")</f>
        <v/>
      </c>
      <c r="C263" s="136"/>
      <c r="D263" s="127"/>
      <c r="E263" s="127"/>
      <c r="F263" s="120" t="str">
        <f>IFERROR(+IF((VLOOKUP(D263,'Tabla 2-3-4-5'!$C$11:$D$13,2,FALSE)*(VLOOKUP(E263,'Tabla 2-3-4-5'!$C$11:$D$13,2,FALSE)))&lt;3,"BAJO",IF((VLOOKUP(D263,'Tabla 2-3-4-5'!$C$11:$D$13,2,FALSE)*(VLOOKUP(E263,'Tabla 2-3-4-5'!$C$11:$D$13,2,FALSE)))&gt;5,"ALTO","MEDIO")),"")</f>
        <v/>
      </c>
      <c r="G263" s="136"/>
      <c r="H263" s="136"/>
      <c r="I263" s="136"/>
      <c r="J263" s="136"/>
      <c r="K263" s="136"/>
      <c r="L263" s="136"/>
      <c r="M263" s="136"/>
      <c r="N263" s="136"/>
      <c r="O263" s="137"/>
      <c r="P263" s="138"/>
      <c r="Q263" s="139"/>
    </row>
    <row r="264" spans="1:17" ht="29.25" customHeight="1" x14ac:dyDescent="0.35">
      <c r="A264" s="143" t="str">
        <f>'Matriz Nº1 Identificación'!A264</f>
        <v>29. 3</v>
      </c>
      <c r="B264" s="143" t="str">
        <f>IF('Matriz Nº3 Evaluación'!J264="ADMINISTRAR",'Matriz Nº3 Evaluación'!B264,"")</f>
        <v/>
      </c>
      <c r="C264" s="136"/>
      <c r="D264" s="127"/>
      <c r="E264" s="127"/>
      <c r="F264" s="120" t="str">
        <f>IFERROR(+IF((VLOOKUP(D264,'Tabla 2-3-4-5'!$C$11:$D$13,2,FALSE)*(VLOOKUP(E264,'Tabla 2-3-4-5'!$C$11:$D$13,2,FALSE)))&lt;3,"BAJO",IF((VLOOKUP(D264,'Tabla 2-3-4-5'!$C$11:$D$13,2,FALSE)*(VLOOKUP(E264,'Tabla 2-3-4-5'!$C$11:$D$13,2,FALSE)))&gt;5,"ALTO","MEDIO")),"")</f>
        <v/>
      </c>
      <c r="G264" s="136"/>
      <c r="H264" s="136"/>
      <c r="I264" s="136"/>
      <c r="J264" s="136"/>
      <c r="K264" s="136"/>
      <c r="L264" s="136"/>
      <c r="M264" s="136"/>
      <c r="N264" s="136"/>
      <c r="O264" s="137"/>
      <c r="P264" s="138"/>
      <c r="Q264" s="139"/>
    </row>
    <row r="265" spans="1:17" ht="35.25" customHeight="1" x14ac:dyDescent="0.35">
      <c r="A265" s="143" t="str">
        <f>'Matriz Nº1 Identificación'!A265</f>
        <v>29. 4</v>
      </c>
      <c r="B265" s="143" t="str">
        <f>IF('Matriz Nº3 Evaluación'!J265="ADMINISTRAR",'Matriz Nº3 Evaluación'!B265,"")</f>
        <v/>
      </c>
      <c r="C265" s="136"/>
      <c r="D265" s="127"/>
      <c r="E265" s="127"/>
      <c r="F265" s="120" t="str">
        <f>IFERROR(+IF((VLOOKUP(D265,'Tabla 2-3-4-5'!$C$11:$D$13,2,FALSE)*(VLOOKUP(E265,'Tabla 2-3-4-5'!$C$11:$D$13,2,FALSE)))&lt;3,"BAJO",IF((VLOOKUP(D265,'Tabla 2-3-4-5'!$C$11:$D$13,2,FALSE)*(VLOOKUP(E265,'Tabla 2-3-4-5'!$C$11:$D$13,2,FALSE)))&gt;5,"ALTO","MEDIO")),"")</f>
        <v/>
      </c>
      <c r="G265" s="136"/>
      <c r="H265" s="136"/>
      <c r="I265" s="136"/>
      <c r="J265" s="136"/>
      <c r="K265" s="136"/>
      <c r="L265" s="136"/>
      <c r="M265" s="136"/>
      <c r="N265" s="136"/>
      <c r="O265" s="137"/>
      <c r="P265" s="138"/>
      <c r="Q265" s="139"/>
    </row>
    <row r="266" spans="1:17" ht="35.25" customHeight="1" x14ac:dyDescent="0.35">
      <c r="A266" s="143" t="str">
        <f>'Matriz Nº1 Identificación'!A266</f>
        <v>29. 5</v>
      </c>
      <c r="B266" s="143" t="str">
        <f>IF('Matriz Nº3 Evaluación'!J266="ADMINISTRAR",'Matriz Nº3 Evaluación'!B266,"")</f>
        <v/>
      </c>
      <c r="C266" s="136"/>
      <c r="D266" s="127"/>
      <c r="E266" s="127"/>
      <c r="F266" s="120" t="str">
        <f>IFERROR(+IF((VLOOKUP(D266,'Tabla 2-3-4-5'!$C$11:$D$13,2,FALSE)*(VLOOKUP(E266,'Tabla 2-3-4-5'!$C$11:$D$13,2,FALSE)))&lt;3,"BAJO",IF((VLOOKUP(D266,'Tabla 2-3-4-5'!$C$11:$D$13,2,FALSE)*(VLOOKUP(E266,'Tabla 2-3-4-5'!$C$11:$D$13,2,FALSE)))&gt;5,"ALTO","MEDIO")),"")</f>
        <v/>
      </c>
      <c r="G266" s="136"/>
      <c r="H266" s="136"/>
      <c r="I266" s="136"/>
      <c r="J266" s="136"/>
      <c r="K266" s="136"/>
      <c r="L266" s="136"/>
      <c r="M266" s="136"/>
      <c r="N266" s="136"/>
      <c r="O266" s="137"/>
      <c r="P266" s="138"/>
      <c r="Q266" s="139"/>
    </row>
    <row r="267" spans="1:17" ht="35.25" customHeight="1" x14ac:dyDescent="0.35">
      <c r="A267" s="143" t="str">
        <f>'Matriz Nº1 Identificación'!A267</f>
        <v>29. 6</v>
      </c>
      <c r="B267" s="143" t="str">
        <f>IF('Matriz Nº3 Evaluación'!J267="ADMINISTRAR",'Matriz Nº3 Evaluación'!B267,"")</f>
        <v/>
      </c>
      <c r="C267" s="136"/>
      <c r="D267" s="127"/>
      <c r="E267" s="127"/>
      <c r="F267" s="120" t="str">
        <f>IFERROR(+IF((VLOOKUP(D267,'Tabla 2-3-4-5'!$C$11:$D$13,2,FALSE)*(VLOOKUP(E267,'Tabla 2-3-4-5'!$C$11:$D$13,2,FALSE)))&lt;3,"BAJO",IF((VLOOKUP(D267,'Tabla 2-3-4-5'!$C$11:$D$13,2,FALSE)*(VLOOKUP(E267,'Tabla 2-3-4-5'!$C$11:$D$13,2,FALSE)))&gt;5,"ALTO","MEDIO")),"")</f>
        <v/>
      </c>
      <c r="G267" s="136"/>
      <c r="H267" s="136"/>
      <c r="I267" s="136"/>
      <c r="J267" s="136"/>
      <c r="K267" s="136"/>
      <c r="L267" s="136"/>
      <c r="M267" s="136"/>
      <c r="N267" s="136"/>
      <c r="O267" s="137"/>
      <c r="P267" s="138"/>
      <c r="Q267" s="139"/>
    </row>
    <row r="268" spans="1:17" ht="35.25" customHeight="1" thickBot="1" x14ac:dyDescent="0.4">
      <c r="A268" s="143" t="str">
        <f>'Matriz Nº1 Identificación'!A268</f>
        <v>29. 7</v>
      </c>
      <c r="B268" s="143" t="str">
        <f>IF('Matriz Nº3 Evaluación'!J268="ADMINISTRAR",'Matriz Nº3 Evaluación'!B268,"")</f>
        <v/>
      </c>
      <c r="C268" s="136"/>
      <c r="D268" s="127"/>
      <c r="E268" s="127"/>
      <c r="F268" s="120" t="str">
        <f>IFERROR(+IF((VLOOKUP(D268,'Tabla 2-3-4-5'!$C$11:$D$13,2,FALSE)*(VLOOKUP(E268,'Tabla 2-3-4-5'!$C$11:$D$13,2,FALSE)))&lt;3,"BAJO",IF((VLOOKUP(D268,'Tabla 2-3-4-5'!$C$11:$D$13,2,FALSE)*(VLOOKUP(E268,'Tabla 2-3-4-5'!$C$11:$D$13,2,FALSE)))&gt;5,"ALTO","MEDIO")),"")</f>
        <v/>
      </c>
      <c r="G268" s="136"/>
      <c r="H268" s="136"/>
      <c r="I268" s="136"/>
      <c r="J268" s="136"/>
      <c r="K268" s="136"/>
      <c r="L268" s="136"/>
      <c r="M268" s="136"/>
      <c r="N268" s="136"/>
      <c r="O268" s="137"/>
      <c r="P268" s="138"/>
      <c r="Q268" s="139"/>
    </row>
    <row r="269" spans="1:17" ht="39.9" customHeight="1" thickBot="1" x14ac:dyDescent="0.4">
      <c r="A269" s="181" t="str">
        <f>'Matriz Nº1 Identificación'!A269</f>
        <v xml:space="preserve">Objetivo Estratégico: </v>
      </c>
      <c r="B269" s="477" t="str">
        <f>'Matriz Nº1 Identificación'!B269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69" s="478"/>
      <c r="D269" s="478"/>
      <c r="E269" s="478"/>
      <c r="F269" s="478"/>
      <c r="G269" s="478"/>
      <c r="H269" s="478"/>
      <c r="I269" s="478"/>
      <c r="J269" s="478"/>
      <c r="K269" s="478"/>
      <c r="L269" s="478"/>
      <c r="M269" s="478"/>
      <c r="N269" s="478"/>
      <c r="O269" s="478"/>
      <c r="P269" s="478"/>
      <c r="Q269" s="479"/>
    </row>
    <row r="270" spans="1:17" ht="39.9" customHeight="1" x14ac:dyDescent="0.35">
      <c r="A270" s="183" t="str">
        <f>'Matriz Nº1 Identificación'!A270</f>
        <v>Objetivo táctico</v>
      </c>
      <c r="B270" s="535" t="str">
        <f>'Matriz Nº1 Identificación'!B270</f>
        <v>30. Brindar el mantenimiento optimo a los equipos de control de marcas de los funcionarios de la Institución.</v>
      </c>
      <c r="C270" s="536"/>
      <c r="D270" s="536"/>
      <c r="E270" s="536"/>
      <c r="F270" s="536"/>
      <c r="G270" s="536"/>
      <c r="H270" s="536"/>
      <c r="I270" s="536"/>
      <c r="J270" s="536"/>
      <c r="K270" s="536"/>
      <c r="L270" s="536"/>
      <c r="M270" s="536"/>
      <c r="N270" s="536"/>
      <c r="O270" s="536"/>
      <c r="P270" s="536"/>
      <c r="Q270" s="537"/>
    </row>
    <row r="271" spans="1:17" ht="27.75" customHeight="1" x14ac:dyDescent="0.35">
      <c r="A271" s="143" t="str">
        <f>'Matriz Nº1 Identificación'!A271</f>
        <v>30. 1</v>
      </c>
      <c r="B271" s="143" t="str">
        <f>IF('Matriz Nº3 Evaluación'!J271="ADMINISTRAR",'Matriz Nº3 Evaluación'!B271,"")</f>
        <v/>
      </c>
      <c r="C271" s="136"/>
      <c r="D271" s="127"/>
      <c r="E271" s="127"/>
      <c r="F271" s="120" t="str">
        <f>IFERROR(IF((VLOOKUP(D271,'Tabla 2-3-4-5'!$C$11:$D$13,2,FALSE)*(VLOOKUP(E271,'Tabla 2-3-4-5'!$C$11:$D$13,2,FALSE)))&lt;3,"BAJO",IF((VLOOKUP(D271,'Tabla 2-3-4-5'!$C$11:$D$13,2,FALSE)*(VLOOKUP(E271,'Tabla 2-3-4-5'!$C$11:$D$13,2,FALSE)))&gt;5,"ALTO","MEDIO")),"")</f>
        <v/>
      </c>
      <c r="G271" s="136"/>
      <c r="H271" s="136"/>
      <c r="I271" s="136"/>
      <c r="J271" s="136"/>
      <c r="K271" s="136"/>
      <c r="L271" s="136"/>
      <c r="M271" s="136"/>
      <c r="N271" s="136"/>
      <c r="O271" s="137"/>
      <c r="P271" s="138"/>
      <c r="Q271" s="139"/>
    </row>
    <row r="272" spans="1:17" ht="31.5" customHeight="1" x14ac:dyDescent="0.35">
      <c r="A272" s="143" t="str">
        <f>'Matriz Nº1 Identificación'!A272</f>
        <v>30. 2</v>
      </c>
      <c r="B272" s="143" t="str">
        <f>IF('Matriz Nº3 Evaluación'!J272="ADMINISTRAR",'Matriz Nº3 Evaluación'!B272,"")</f>
        <v/>
      </c>
      <c r="C272" s="136"/>
      <c r="D272" s="127"/>
      <c r="E272" s="127"/>
      <c r="F272" s="120" t="str">
        <f>IFERROR(+IF((VLOOKUP(D272,'Tabla 2-3-4-5'!$C$11:$D$13,2,FALSE)*(VLOOKUP(E272,'Tabla 2-3-4-5'!$C$11:$D$13,2,FALSE)))&lt;3,"BAJO",IF((VLOOKUP(D272,'Tabla 2-3-4-5'!$C$11:$D$13,2,FALSE)*(VLOOKUP(E272,'Tabla 2-3-4-5'!$C$11:$D$13,2,FALSE)))&gt;5,"ALTO","MEDIO")),"")</f>
        <v/>
      </c>
      <c r="G272" s="136"/>
      <c r="H272" s="136"/>
      <c r="I272" s="136"/>
      <c r="J272" s="136"/>
      <c r="K272" s="136"/>
      <c r="L272" s="136"/>
      <c r="M272" s="136"/>
      <c r="N272" s="136"/>
      <c r="O272" s="137"/>
      <c r="P272" s="138"/>
      <c r="Q272" s="139"/>
    </row>
    <row r="273" spans="1:17" ht="29.25" customHeight="1" x14ac:dyDescent="0.35">
      <c r="A273" s="143" t="str">
        <f>'Matriz Nº1 Identificación'!A273</f>
        <v>30. 3</v>
      </c>
      <c r="B273" s="143" t="str">
        <f>IF('Matriz Nº3 Evaluación'!J273="ADMINISTRAR",'Matriz Nº3 Evaluación'!B273,"")</f>
        <v/>
      </c>
      <c r="C273" s="136"/>
      <c r="D273" s="127"/>
      <c r="E273" s="127"/>
      <c r="F273" s="120" t="str">
        <f>IFERROR(+IF((VLOOKUP(D273,'Tabla 2-3-4-5'!$C$11:$D$13,2,FALSE)*(VLOOKUP(E273,'Tabla 2-3-4-5'!$C$11:$D$13,2,FALSE)))&lt;3,"BAJO",IF((VLOOKUP(D273,'Tabla 2-3-4-5'!$C$11:$D$13,2,FALSE)*(VLOOKUP(E273,'Tabla 2-3-4-5'!$C$11:$D$13,2,FALSE)))&gt;5,"ALTO","MEDIO")),"")</f>
        <v/>
      </c>
      <c r="G273" s="136"/>
      <c r="H273" s="136"/>
      <c r="I273" s="136"/>
      <c r="J273" s="136"/>
      <c r="K273" s="136"/>
      <c r="L273" s="136"/>
      <c r="M273" s="136"/>
      <c r="N273" s="136"/>
      <c r="O273" s="137"/>
      <c r="P273" s="138"/>
      <c r="Q273" s="139"/>
    </row>
    <row r="274" spans="1:17" ht="35.25" customHeight="1" x14ac:dyDescent="0.35">
      <c r="A274" s="143" t="str">
        <f>'Matriz Nº1 Identificación'!A274</f>
        <v>30. 4</v>
      </c>
      <c r="B274" s="143" t="str">
        <f>IF('Matriz Nº3 Evaluación'!J274="ADMINISTRAR",'Matriz Nº3 Evaluación'!B274,"")</f>
        <v/>
      </c>
      <c r="C274" s="136"/>
      <c r="D274" s="127"/>
      <c r="E274" s="127"/>
      <c r="F274" s="120" t="str">
        <f>IFERROR(+IF((VLOOKUP(D274,'Tabla 2-3-4-5'!$C$11:$D$13,2,FALSE)*(VLOOKUP(E274,'Tabla 2-3-4-5'!$C$11:$D$13,2,FALSE)))&lt;3,"BAJO",IF((VLOOKUP(D274,'Tabla 2-3-4-5'!$C$11:$D$13,2,FALSE)*(VLOOKUP(E274,'Tabla 2-3-4-5'!$C$11:$D$13,2,FALSE)))&gt;5,"ALTO","MEDIO")),"")</f>
        <v/>
      </c>
      <c r="G274" s="136"/>
      <c r="H274" s="136"/>
      <c r="I274" s="136"/>
      <c r="J274" s="136"/>
      <c r="K274" s="136"/>
      <c r="L274" s="136"/>
      <c r="M274" s="136"/>
      <c r="N274" s="136"/>
      <c r="O274" s="137"/>
      <c r="P274" s="138"/>
      <c r="Q274" s="139"/>
    </row>
    <row r="275" spans="1:17" ht="35.25" customHeight="1" x14ac:dyDescent="0.35">
      <c r="A275" s="143" t="str">
        <f>'Matriz Nº1 Identificación'!A275</f>
        <v>30. 5</v>
      </c>
      <c r="B275" s="143" t="str">
        <f>IF('Matriz Nº3 Evaluación'!J275="ADMINISTRAR",'Matriz Nº3 Evaluación'!B275,"")</f>
        <v/>
      </c>
      <c r="C275" s="136"/>
      <c r="D275" s="127"/>
      <c r="E275" s="127"/>
      <c r="F275" s="120" t="str">
        <f>IFERROR(+IF((VLOOKUP(D275,'Tabla 2-3-4-5'!$C$11:$D$13,2,FALSE)*(VLOOKUP(E275,'Tabla 2-3-4-5'!$C$11:$D$13,2,FALSE)))&lt;3,"BAJO",IF((VLOOKUP(D275,'Tabla 2-3-4-5'!$C$11:$D$13,2,FALSE)*(VLOOKUP(E275,'Tabla 2-3-4-5'!$C$11:$D$13,2,FALSE)))&gt;5,"ALTO","MEDIO")),"")</f>
        <v/>
      </c>
      <c r="G275" s="136"/>
      <c r="H275" s="136"/>
      <c r="I275" s="136"/>
      <c r="J275" s="136"/>
      <c r="K275" s="136"/>
      <c r="L275" s="136"/>
      <c r="M275" s="136"/>
      <c r="N275" s="136"/>
      <c r="O275" s="137"/>
      <c r="P275" s="138"/>
      <c r="Q275" s="139"/>
    </row>
    <row r="276" spans="1:17" ht="35.25" customHeight="1" x14ac:dyDescent="0.35">
      <c r="A276" s="143" t="str">
        <f>'Matriz Nº1 Identificación'!A276</f>
        <v>30. 6</v>
      </c>
      <c r="B276" s="143" t="str">
        <f>IF('Matriz Nº3 Evaluación'!J276="ADMINISTRAR",'Matriz Nº3 Evaluación'!B276,"")</f>
        <v/>
      </c>
      <c r="C276" s="136"/>
      <c r="D276" s="127"/>
      <c r="E276" s="127"/>
      <c r="F276" s="120" t="str">
        <f>IFERROR(+IF((VLOOKUP(D276,'Tabla 2-3-4-5'!$C$11:$D$13,2,FALSE)*(VLOOKUP(E276,'Tabla 2-3-4-5'!$C$11:$D$13,2,FALSE)))&lt;3,"BAJO",IF((VLOOKUP(D276,'Tabla 2-3-4-5'!$C$11:$D$13,2,FALSE)*(VLOOKUP(E276,'Tabla 2-3-4-5'!$C$11:$D$13,2,FALSE)))&gt;5,"ALTO","MEDIO")),"")</f>
        <v/>
      </c>
      <c r="G276" s="136"/>
      <c r="H276" s="136"/>
      <c r="I276" s="136"/>
      <c r="J276" s="136"/>
      <c r="K276" s="136"/>
      <c r="L276" s="136"/>
      <c r="M276" s="136"/>
      <c r="N276" s="136"/>
      <c r="O276" s="137"/>
      <c r="P276" s="138"/>
      <c r="Q276" s="139"/>
    </row>
    <row r="277" spans="1:17" ht="35.25" customHeight="1" thickBot="1" x14ac:dyDescent="0.4">
      <c r="A277" s="143" t="str">
        <f>'Matriz Nº1 Identificación'!A277</f>
        <v>30. 7</v>
      </c>
      <c r="B277" s="143" t="str">
        <f>IF('Matriz Nº3 Evaluación'!J277="ADMINISTRAR",'Matriz Nº3 Evaluación'!B277,"")</f>
        <v/>
      </c>
      <c r="C277" s="136"/>
      <c r="D277" s="127"/>
      <c r="E277" s="127"/>
      <c r="F277" s="120" t="str">
        <f>IFERROR(+IF((VLOOKUP(D277,'Tabla 2-3-4-5'!$C$11:$D$13,2,FALSE)*(VLOOKUP(E277,'Tabla 2-3-4-5'!$C$11:$D$13,2,FALSE)))&lt;3,"BAJO",IF((VLOOKUP(D277,'Tabla 2-3-4-5'!$C$11:$D$13,2,FALSE)*(VLOOKUP(E277,'Tabla 2-3-4-5'!$C$11:$D$13,2,FALSE)))&gt;5,"ALTO","MEDIO")),"")</f>
        <v/>
      </c>
      <c r="G277" s="136"/>
      <c r="H277" s="136"/>
      <c r="I277" s="136"/>
      <c r="J277" s="136"/>
      <c r="K277" s="136"/>
      <c r="L277" s="136"/>
      <c r="M277" s="136"/>
      <c r="N277" s="136"/>
      <c r="O277" s="137"/>
      <c r="P277" s="138"/>
      <c r="Q277" s="139"/>
    </row>
    <row r="278" spans="1:17" ht="39.9" customHeight="1" thickBot="1" x14ac:dyDescent="0.4">
      <c r="A278" s="181" t="str">
        <f>'Matriz Nº1 Identificación'!A278</f>
        <v xml:space="preserve">Objetivo Estratégico: </v>
      </c>
      <c r="B278" s="477" t="str">
        <f>'Matriz Nº1 Identificación'!B278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C278" s="478"/>
      <c r="D278" s="478"/>
      <c r="E278" s="478"/>
      <c r="F278" s="478"/>
      <c r="G278" s="478"/>
      <c r="H278" s="478"/>
      <c r="I278" s="478"/>
      <c r="J278" s="478"/>
      <c r="K278" s="478"/>
      <c r="L278" s="478"/>
      <c r="M278" s="478"/>
      <c r="N278" s="478"/>
      <c r="O278" s="478"/>
      <c r="P278" s="478"/>
      <c r="Q278" s="479"/>
    </row>
    <row r="279" spans="1:17" ht="39.9" customHeight="1" x14ac:dyDescent="0.35">
      <c r="A279" s="183" t="str">
        <f>'Matriz Nº1 Identificación'!A279</f>
        <v>Objetivo táctico</v>
      </c>
      <c r="B279" s="535" t="str">
        <f>'Matriz Nº1 Identificación'!B279</f>
        <v>31. Promover y proteger la salud de los trabajadores, así como controlar los accidentes y las enfermedades ocupacionales</v>
      </c>
      <c r="C279" s="536"/>
      <c r="D279" s="536"/>
      <c r="E279" s="536"/>
      <c r="F279" s="536"/>
      <c r="G279" s="536"/>
      <c r="H279" s="536"/>
      <c r="I279" s="536"/>
      <c r="J279" s="536"/>
      <c r="K279" s="536"/>
      <c r="L279" s="536"/>
      <c r="M279" s="536"/>
      <c r="N279" s="536"/>
      <c r="O279" s="536"/>
      <c r="P279" s="536"/>
      <c r="Q279" s="537"/>
    </row>
    <row r="280" spans="1:17" ht="27.75" customHeight="1" x14ac:dyDescent="0.35">
      <c r="A280" s="143" t="str">
        <f>'Matriz Nº1 Identificación'!A280</f>
        <v>31. 1</v>
      </c>
      <c r="B280" s="143" t="str">
        <f>IF('Matriz Nº3 Evaluación'!J280="ADMINISTRAR",'Matriz Nº3 Evaluación'!B280,"")</f>
        <v/>
      </c>
      <c r="C280" s="136"/>
      <c r="D280" s="127"/>
      <c r="E280" s="127"/>
      <c r="F280" s="120" t="str">
        <f>IFERROR(IF((VLOOKUP(D280,'Tabla 2-3-4-5'!$C$11:$D$13,2,FALSE)*(VLOOKUP(E280,'Tabla 2-3-4-5'!$C$11:$D$13,2,FALSE)))&lt;3,"BAJO",IF((VLOOKUP(D280,'Tabla 2-3-4-5'!$C$11:$D$13,2,FALSE)*(VLOOKUP(E280,'Tabla 2-3-4-5'!$C$11:$D$13,2,FALSE)))&gt;5,"ALTO","MEDIO")),"")</f>
        <v/>
      </c>
      <c r="G280" s="136"/>
      <c r="H280" s="136"/>
      <c r="I280" s="136"/>
      <c r="J280" s="136"/>
      <c r="K280" s="136"/>
      <c r="L280" s="136"/>
      <c r="M280" s="136"/>
      <c r="N280" s="136"/>
      <c r="O280" s="137"/>
      <c r="P280" s="138"/>
      <c r="Q280" s="139"/>
    </row>
    <row r="281" spans="1:17" ht="31.5" customHeight="1" x14ac:dyDescent="0.35">
      <c r="A281" s="143" t="str">
        <f>'Matriz Nº1 Identificación'!A281</f>
        <v>31. 2</v>
      </c>
      <c r="B281" s="143" t="str">
        <f>IF('Matriz Nº3 Evaluación'!J281="ADMINISTRAR",'Matriz Nº3 Evaluación'!B281,"")</f>
        <v/>
      </c>
      <c r="C281" s="136"/>
      <c r="D281" s="127"/>
      <c r="E281" s="127"/>
      <c r="F281" s="120" t="str">
        <f>IFERROR(+IF((VLOOKUP(D281,'Tabla 2-3-4-5'!$C$11:$D$13,2,FALSE)*(VLOOKUP(E281,'Tabla 2-3-4-5'!$C$11:$D$13,2,FALSE)))&lt;3,"BAJO",IF((VLOOKUP(D281,'Tabla 2-3-4-5'!$C$11:$D$13,2,FALSE)*(VLOOKUP(E281,'Tabla 2-3-4-5'!$C$11:$D$13,2,FALSE)))&gt;5,"ALTO","MEDIO")),"")</f>
        <v/>
      </c>
      <c r="G281" s="136"/>
      <c r="H281" s="136"/>
      <c r="I281" s="136"/>
      <c r="J281" s="136"/>
      <c r="K281" s="136"/>
      <c r="L281" s="136"/>
      <c r="M281" s="136"/>
      <c r="N281" s="136"/>
      <c r="O281" s="137"/>
      <c r="P281" s="138"/>
      <c r="Q281" s="139"/>
    </row>
    <row r="282" spans="1:17" ht="29.25" customHeight="1" x14ac:dyDescent="0.35">
      <c r="A282" s="143" t="str">
        <f>'Matriz Nº1 Identificación'!A282</f>
        <v>31. 3</v>
      </c>
      <c r="B282" s="143" t="str">
        <f>IF('Matriz Nº3 Evaluación'!J282="ADMINISTRAR",'Matriz Nº3 Evaluación'!B282,"")</f>
        <v/>
      </c>
      <c r="C282" s="136"/>
      <c r="D282" s="127"/>
      <c r="E282" s="127"/>
      <c r="F282" s="120" t="str">
        <f>IFERROR(+IF((VLOOKUP(D282,'Tabla 2-3-4-5'!$C$11:$D$13,2,FALSE)*(VLOOKUP(E282,'Tabla 2-3-4-5'!$C$11:$D$13,2,FALSE)))&lt;3,"BAJO",IF((VLOOKUP(D282,'Tabla 2-3-4-5'!$C$11:$D$13,2,FALSE)*(VLOOKUP(E282,'Tabla 2-3-4-5'!$C$11:$D$13,2,FALSE)))&gt;5,"ALTO","MEDIO")),"")</f>
        <v/>
      </c>
      <c r="G282" s="136"/>
      <c r="H282" s="136"/>
      <c r="I282" s="136"/>
      <c r="J282" s="136"/>
      <c r="K282" s="136"/>
      <c r="L282" s="136"/>
      <c r="M282" s="136"/>
      <c r="N282" s="136"/>
      <c r="O282" s="137"/>
      <c r="P282" s="138"/>
      <c r="Q282" s="139"/>
    </row>
    <row r="283" spans="1:17" ht="35.25" customHeight="1" x14ac:dyDescent="0.35">
      <c r="A283" s="143" t="str">
        <f>'Matriz Nº1 Identificación'!A283</f>
        <v>31. 4</v>
      </c>
      <c r="B283" s="143" t="str">
        <f>IF('Matriz Nº3 Evaluación'!J283="ADMINISTRAR",'Matriz Nº3 Evaluación'!B283,"")</f>
        <v/>
      </c>
      <c r="C283" s="136"/>
      <c r="D283" s="127"/>
      <c r="E283" s="127"/>
      <c r="F283" s="120" t="str">
        <f>IFERROR(+IF((VLOOKUP(D283,'Tabla 2-3-4-5'!$C$11:$D$13,2,FALSE)*(VLOOKUP(E283,'Tabla 2-3-4-5'!$C$11:$D$13,2,FALSE)))&lt;3,"BAJO",IF((VLOOKUP(D283,'Tabla 2-3-4-5'!$C$11:$D$13,2,FALSE)*(VLOOKUP(E283,'Tabla 2-3-4-5'!$C$11:$D$13,2,FALSE)))&gt;5,"ALTO","MEDIO")),"")</f>
        <v/>
      </c>
      <c r="G283" s="136"/>
      <c r="H283" s="136"/>
      <c r="I283" s="136"/>
      <c r="J283" s="136"/>
      <c r="K283" s="136"/>
      <c r="L283" s="136"/>
      <c r="M283" s="136"/>
      <c r="N283" s="136"/>
      <c r="O283" s="137"/>
      <c r="P283" s="138"/>
      <c r="Q283" s="139"/>
    </row>
    <row r="284" spans="1:17" ht="35.25" customHeight="1" x14ac:dyDescent="0.35">
      <c r="A284" s="143" t="str">
        <f>'Matriz Nº1 Identificación'!A284</f>
        <v>31. 5</v>
      </c>
      <c r="B284" s="143" t="str">
        <f>IF('Matriz Nº3 Evaluación'!J284="ADMINISTRAR",'Matriz Nº3 Evaluación'!B284,"")</f>
        <v/>
      </c>
      <c r="C284" s="136"/>
      <c r="D284" s="127"/>
      <c r="E284" s="127"/>
      <c r="F284" s="120" t="str">
        <f>IFERROR(+IF((VLOOKUP(D284,'Tabla 2-3-4-5'!$C$11:$D$13,2,FALSE)*(VLOOKUP(E284,'Tabla 2-3-4-5'!$C$11:$D$13,2,FALSE)))&lt;3,"BAJO",IF((VLOOKUP(D284,'Tabla 2-3-4-5'!$C$11:$D$13,2,FALSE)*(VLOOKUP(E284,'Tabla 2-3-4-5'!$C$11:$D$13,2,FALSE)))&gt;5,"ALTO","MEDIO")),"")</f>
        <v/>
      </c>
      <c r="G284" s="136"/>
      <c r="H284" s="136"/>
      <c r="I284" s="136"/>
      <c r="J284" s="136"/>
      <c r="K284" s="136"/>
      <c r="L284" s="136"/>
      <c r="M284" s="136"/>
      <c r="N284" s="136"/>
      <c r="O284" s="137"/>
      <c r="P284" s="138"/>
      <c r="Q284" s="139"/>
    </row>
    <row r="285" spans="1:17" ht="35.25" customHeight="1" x14ac:dyDescent="0.35">
      <c r="A285" s="143" t="str">
        <f>'Matriz Nº1 Identificación'!A285</f>
        <v>31. 6</v>
      </c>
      <c r="B285" s="143" t="str">
        <f>IF('Matriz Nº3 Evaluación'!J285="ADMINISTRAR",'Matriz Nº3 Evaluación'!B285,"")</f>
        <v/>
      </c>
      <c r="C285" s="136"/>
      <c r="D285" s="127"/>
      <c r="E285" s="127"/>
      <c r="F285" s="120" t="str">
        <f>IFERROR(+IF((VLOOKUP(D285,'Tabla 2-3-4-5'!$C$11:$D$13,2,FALSE)*(VLOOKUP(E285,'Tabla 2-3-4-5'!$C$11:$D$13,2,FALSE)))&lt;3,"BAJO",IF((VLOOKUP(D285,'Tabla 2-3-4-5'!$C$11:$D$13,2,FALSE)*(VLOOKUP(E285,'Tabla 2-3-4-5'!$C$11:$D$13,2,FALSE)))&gt;5,"ALTO","MEDIO")),"")</f>
        <v/>
      </c>
      <c r="G285" s="136"/>
      <c r="H285" s="136"/>
      <c r="I285" s="136"/>
      <c r="J285" s="136"/>
      <c r="K285" s="136"/>
      <c r="L285" s="136"/>
      <c r="M285" s="136"/>
      <c r="N285" s="136"/>
      <c r="O285" s="137"/>
      <c r="P285" s="138"/>
      <c r="Q285" s="139"/>
    </row>
    <row r="286" spans="1:17" ht="35.25" customHeight="1" thickBot="1" x14ac:dyDescent="0.4">
      <c r="A286" s="143" t="str">
        <f>'Matriz Nº1 Identificación'!A286</f>
        <v>31. 7</v>
      </c>
      <c r="B286" s="143" t="str">
        <f>IF('Matriz Nº3 Evaluación'!J286="ADMINISTRAR",'Matriz Nº3 Evaluación'!B286,"")</f>
        <v/>
      </c>
      <c r="C286" s="136"/>
      <c r="D286" s="127"/>
      <c r="E286" s="127"/>
      <c r="F286" s="120" t="str">
        <f>IFERROR(+IF((VLOOKUP(D286,'Tabla 2-3-4-5'!$C$11:$D$13,2,FALSE)*(VLOOKUP(E286,'Tabla 2-3-4-5'!$C$11:$D$13,2,FALSE)))&lt;3,"BAJO",IF((VLOOKUP(D286,'Tabla 2-3-4-5'!$C$11:$D$13,2,FALSE)*(VLOOKUP(E286,'Tabla 2-3-4-5'!$C$11:$D$13,2,FALSE)))&gt;5,"ALTO","MEDIO")),"")</f>
        <v/>
      </c>
      <c r="G286" s="136"/>
      <c r="H286" s="136"/>
      <c r="I286" s="136"/>
      <c r="J286" s="136"/>
      <c r="K286" s="136"/>
      <c r="L286" s="136"/>
      <c r="M286" s="136"/>
      <c r="N286" s="136"/>
      <c r="O286" s="137"/>
      <c r="P286" s="138"/>
      <c r="Q286" s="139"/>
    </row>
    <row r="287" spans="1:17" ht="39.9" customHeight="1" thickBot="1" x14ac:dyDescent="0.4">
      <c r="A287" s="181" t="str">
        <f>'Matriz Nº1 Identificación'!A287</f>
        <v xml:space="preserve">Objetivo Estratégico: </v>
      </c>
      <c r="B287" s="477">
        <f>'Matriz Nº1 Identificación'!B287</f>
        <v>0</v>
      </c>
      <c r="C287" s="478"/>
      <c r="D287" s="478"/>
      <c r="E287" s="478"/>
      <c r="F287" s="478"/>
      <c r="G287" s="478"/>
      <c r="H287" s="478"/>
      <c r="I287" s="478"/>
      <c r="J287" s="478"/>
      <c r="K287" s="478"/>
      <c r="L287" s="478"/>
      <c r="M287" s="478"/>
      <c r="N287" s="478"/>
      <c r="O287" s="478"/>
      <c r="P287" s="478"/>
      <c r="Q287" s="479"/>
    </row>
    <row r="288" spans="1:17" ht="39.9" customHeight="1" x14ac:dyDescent="0.35">
      <c r="A288" s="183" t="str">
        <f>'Matriz Nº1 Identificación'!A288</f>
        <v>Objetivo táctico</v>
      </c>
      <c r="B288" s="535" t="str">
        <f>'Matriz Nº1 Identificación'!B288</f>
        <v xml:space="preserve">32. </v>
      </c>
      <c r="C288" s="536"/>
      <c r="D288" s="536"/>
      <c r="E288" s="536"/>
      <c r="F288" s="536"/>
      <c r="G288" s="536"/>
      <c r="H288" s="536"/>
      <c r="I288" s="536"/>
      <c r="J288" s="536"/>
      <c r="K288" s="536"/>
      <c r="L288" s="536"/>
      <c r="M288" s="536"/>
      <c r="N288" s="536"/>
      <c r="O288" s="536"/>
      <c r="P288" s="536"/>
      <c r="Q288" s="537"/>
    </row>
    <row r="289" spans="1:17" ht="27.75" customHeight="1" x14ac:dyDescent="0.35">
      <c r="A289" s="143" t="str">
        <f>'Matriz Nº1 Identificación'!A289</f>
        <v>32. 1</v>
      </c>
      <c r="B289" s="143" t="str">
        <f>IF('Matriz Nº3 Evaluación'!J289="ADMINISTRAR",'Matriz Nº3 Evaluación'!B289,"")</f>
        <v/>
      </c>
      <c r="C289" s="136"/>
      <c r="D289" s="127"/>
      <c r="E289" s="127"/>
      <c r="F289" s="120" t="str">
        <f>IFERROR(IF((VLOOKUP(D289,'Tabla 2-3-4-5'!$C$11:$D$13,2,FALSE)*(VLOOKUP(E289,'Tabla 2-3-4-5'!$C$11:$D$13,2,FALSE)))&lt;3,"BAJO",IF((VLOOKUP(D289,'Tabla 2-3-4-5'!$C$11:$D$13,2,FALSE)*(VLOOKUP(E289,'Tabla 2-3-4-5'!$C$11:$D$13,2,FALSE)))&gt;5,"ALTO","MEDIO")),"")</f>
        <v/>
      </c>
      <c r="G289" s="136"/>
      <c r="H289" s="136"/>
      <c r="I289" s="136"/>
      <c r="J289" s="136"/>
      <c r="K289" s="136"/>
      <c r="L289" s="136"/>
      <c r="M289" s="136"/>
      <c r="N289" s="136"/>
      <c r="O289" s="137"/>
      <c r="P289" s="138"/>
      <c r="Q289" s="139"/>
    </row>
    <row r="290" spans="1:17" ht="31.5" customHeight="1" x14ac:dyDescent="0.35">
      <c r="A290" s="143" t="str">
        <f>'Matriz Nº1 Identificación'!A290</f>
        <v>32. 2</v>
      </c>
      <c r="B290" s="143" t="str">
        <f>IF('Matriz Nº3 Evaluación'!J290="ADMINISTRAR",'Matriz Nº3 Evaluación'!B290,"")</f>
        <v/>
      </c>
      <c r="C290" s="136"/>
      <c r="D290" s="127"/>
      <c r="E290" s="127"/>
      <c r="F290" s="120" t="str">
        <f>IFERROR(+IF((VLOOKUP(D290,'Tabla 2-3-4-5'!$C$11:$D$13,2,FALSE)*(VLOOKUP(E290,'Tabla 2-3-4-5'!$C$11:$D$13,2,FALSE)))&lt;3,"BAJO",IF((VLOOKUP(D290,'Tabla 2-3-4-5'!$C$11:$D$13,2,FALSE)*(VLOOKUP(E290,'Tabla 2-3-4-5'!$C$11:$D$13,2,FALSE)))&gt;5,"ALTO","MEDIO")),"")</f>
        <v/>
      </c>
      <c r="G290" s="136"/>
      <c r="H290" s="136"/>
      <c r="I290" s="136"/>
      <c r="J290" s="136"/>
      <c r="K290" s="136"/>
      <c r="L290" s="136"/>
      <c r="M290" s="136"/>
      <c r="N290" s="136"/>
      <c r="O290" s="137"/>
      <c r="P290" s="138"/>
      <c r="Q290" s="139"/>
    </row>
    <row r="291" spans="1:17" ht="29.25" customHeight="1" x14ac:dyDescent="0.35">
      <c r="A291" s="143" t="str">
        <f>'Matriz Nº1 Identificación'!A291</f>
        <v>32. 3</v>
      </c>
      <c r="B291" s="143" t="str">
        <f>IF('Matriz Nº3 Evaluación'!J291="ADMINISTRAR",'Matriz Nº3 Evaluación'!B291,"")</f>
        <v/>
      </c>
      <c r="C291" s="136"/>
      <c r="D291" s="127"/>
      <c r="E291" s="127"/>
      <c r="F291" s="120" t="str">
        <f>IFERROR(+IF((VLOOKUP(D291,'Tabla 2-3-4-5'!$C$11:$D$13,2,FALSE)*(VLOOKUP(E291,'Tabla 2-3-4-5'!$C$11:$D$13,2,FALSE)))&lt;3,"BAJO",IF((VLOOKUP(D291,'Tabla 2-3-4-5'!$C$11:$D$13,2,FALSE)*(VLOOKUP(E291,'Tabla 2-3-4-5'!$C$11:$D$13,2,FALSE)))&gt;5,"ALTO","MEDIO")),"")</f>
        <v/>
      </c>
      <c r="G291" s="136"/>
      <c r="H291" s="136"/>
      <c r="I291" s="136"/>
      <c r="J291" s="136"/>
      <c r="K291" s="136"/>
      <c r="L291" s="136"/>
      <c r="M291" s="136"/>
      <c r="N291" s="136"/>
      <c r="O291" s="137"/>
      <c r="P291" s="138"/>
      <c r="Q291" s="139"/>
    </row>
    <row r="292" spans="1:17" ht="35.25" customHeight="1" x14ac:dyDescent="0.35">
      <c r="A292" s="143" t="str">
        <f>'Matriz Nº1 Identificación'!A292</f>
        <v>32. 4</v>
      </c>
      <c r="B292" s="143" t="str">
        <f>IF('Matriz Nº3 Evaluación'!J292="ADMINISTRAR",'Matriz Nº3 Evaluación'!B292,"")</f>
        <v/>
      </c>
      <c r="C292" s="136"/>
      <c r="D292" s="127"/>
      <c r="E292" s="127"/>
      <c r="F292" s="120" t="str">
        <f>IFERROR(+IF((VLOOKUP(D292,'Tabla 2-3-4-5'!$C$11:$D$13,2,FALSE)*(VLOOKUP(E292,'Tabla 2-3-4-5'!$C$11:$D$13,2,FALSE)))&lt;3,"BAJO",IF((VLOOKUP(D292,'Tabla 2-3-4-5'!$C$11:$D$13,2,FALSE)*(VLOOKUP(E292,'Tabla 2-3-4-5'!$C$11:$D$13,2,FALSE)))&gt;5,"ALTO","MEDIO")),"")</f>
        <v/>
      </c>
      <c r="G292" s="136"/>
      <c r="H292" s="136"/>
      <c r="I292" s="136"/>
      <c r="J292" s="136"/>
      <c r="K292" s="136"/>
      <c r="L292" s="136"/>
      <c r="M292" s="136"/>
      <c r="N292" s="136"/>
      <c r="O292" s="137"/>
      <c r="P292" s="138"/>
      <c r="Q292" s="139"/>
    </row>
    <row r="293" spans="1:17" ht="35.25" customHeight="1" x14ac:dyDescent="0.35">
      <c r="A293" s="143" t="str">
        <f>'Matriz Nº1 Identificación'!A293</f>
        <v>32. 5</v>
      </c>
      <c r="B293" s="143" t="str">
        <f>IF('Matriz Nº3 Evaluación'!J293="ADMINISTRAR",'Matriz Nº3 Evaluación'!B293,"")</f>
        <v/>
      </c>
      <c r="C293" s="136"/>
      <c r="D293" s="127"/>
      <c r="E293" s="127"/>
      <c r="F293" s="120" t="str">
        <f>IFERROR(+IF((VLOOKUP(D293,'Tabla 2-3-4-5'!$C$11:$D$13,2,FALSE)*(VLOOKUP(E293,'Tabla 2-3-4-5'!$C$11:$D$13,2,FALSE)))&lt;3,"BAJO",IF((VLOOKUP(D293,'Tabla 2-3-4-5'!$C$11:$D$13,2,FALSE)*(VLOOKUP(E293,'Tabla 2-3-4-5'!$C$11:$D$13,2,FALSE)))&gt;5,"ALTO","MEDIO")),"")</f>
        <v/>
      </c>
      <c r="G293" s="136"/>
      <c r="H293" s="136"/>
      <c r="I293" s="136"/>
      <c r="J293" s="136"/>
      <c r="K293" s="136"/>
      <c r="L293" s="136"/>
      <c r="M293" s="136"/>
      <c r="N293" s="136"/>
      <c r="O293" s="137"/>
      <c r="P293" s="138"/>
      <c r="Q293" s="139"/>
    </row>
    <row r="294" spans="1:17" ht="35.25" customHeight="1" x14ac:dyDescent="0.35">
      <c r="A294" s="143" t="str">
        <f>'Matriz Nº1 Identificación'!A294</f>
        <v>32. 6</v>
      </c>
      <c r="B294" s="143" t="str">
        <f>IF('Matriz Nº3 Evaluación'!J294="ADMINISTRAR",'Matriz Nº3 Evaluación'!B294,"")</f>
        <v/>
      </c>
      <c r="C294" s="136"/>
      <c r="D294" s="127"/>
      <c r="E294" s="127"/>
      <c r="F294" s="120" t="str">
        <f>IFERROR(+IF((VLOOKUP(D294,'Tabla 2-3-4-5'!$C$11:$D$13,2,FALSE)*(VLOOKUP(E294,'Tabla 2-3-4-5'!$C$11:$D$13,2,FALSE)))&lt;3,"BAJO",IF((VLOOKUP(D294,'Tabla 2-3-4-5'!$C$11:$D$13,2,FALSE)*(VLOOKUP(E294,'Tabla 2-3-4-5'!$C$11:$D$13,2,FALSE)))&gt;5,"ALTO","MEDIO")),"")</f>
        <v/>
      </c>
      <c r="G294" s="136"/>
      <c r="H294" s="136"/>
      <c r="I294" s="136"/>
      <c r="J294" s="136"/>
      <c r="K294" s="136"/>
      <c r="L294" s="136"/>
      <c r="M294" s="136"/>
      <c r="N294" s="136"/>
      <c r="O294" s="137"/>
      <c r="P294" s="138"/>
      <c r="Q294" s="139"/>
    </row>
    <row r="295" spans="1:17" ht="35.25" customHeight="1" thickBot="1" x14ac:dyDescent="0.4">
      <c r="A295" s="143" t="str">
        <f>'Matriz Nº1 Identificación'!A295</f>
        <v>32. 7</v>
      </c>
      <c r="B295" s="143" t="str">
        <f>IF('Matriz Nº3 Evaluación'!J295="ADMINISTRAR",'Matriz Nº3 Evaluación'!B295,"")</f>
        <v/>
      </c>
      <c r="C295" s="136"/>
      <c r="D295" s="127"/>
      <c r="E295" s="127"/>
      <c r="F295" s="120" t="str">
        <f>IFERROR(+IF((VLOOKUP(D295,'Tabla 2-3-4-5'!$C$11:$D$13,2,FALSE)*(VLOOKUP(E295,'Tabla 2-3-4-5'!$C$11:$D$13,2,FALSE)))&lt;3,"BAJO",IF((VLOOKUP(D295,'Tabla 2-3-4-5'!$C$11:$D$13,2,FALSE)*(VLOOKUP(E295,'Tabla 2-3-4-5'!$C$11:$D$13,2,FALSE)))&gt;5,"ALTO","MEDIO")),"")</f>
        <v/>
      </c>
      <c r="G295" s="136"/>
      <c r="H295" s="136"/>
      <c r="I295" s="136"/>
      <c r="J295" s="136"/>
      <c r="K295" s="136"/>
      <c r="L295" s="136"/>
      <c r="M295" s="136"/>
      <c r="N295" s="136"/>
      <c r="O295" s="137"/>
      <c r="P295" s="138"/>
      <c r="Q295" s="139"/>
    </row>
    <row r="296" spans="1:17" ht="39.9" customHeight="1" thickBot="1" x14ac:dyDescent="0.4">
      <c r="A296" s="181" t="str">
        <f>'Matriz Nº1 Identificación'!A296</f>
        <v xml:space="preserve">Objetivo Estratégico: </v>
      </c>
      <c r="B296" s="477">
        <f>'Matriz Nº1 Identificación'!B296</f>
        <v>0</v>
      </c>
      <c r="C296" s="478"/>
      <c r="D296" s="478"/>
      <c r="E296" s="478"/>
      <c r="F296" s="478"/>
      <c r="G296" s="478"/>
      <c r="H296" s="478"/>
      <c r="I296" s="478"/>
      <c r="J296" s="478"/>
      <c r="K296" s="478"/>
      <c r="L296" s="478"/>
      <c r="M296" s="478"/>
      <c r="N296" s="478"/>
      <c r="O296" s="478"/>
      <c r="P296" s="478"/>
      <c r="Q296" s="479"/>
    </row>
    <row r="297" spans="1:17" ht="39.9" customHeight="1" x14ac:dyDescent="0.35">
      <c r="A297" s="183" t="str">
        <f>'Matriz Nº1 Identificación'!A297</f>
        <v>Objetivo táctico</v>
      </c>
      <c r="B297" s="535" t="str">
        <f>'Matriz Nº1 Identificación'!B297</f>
        <v xml:space="preserve">33. </v>
      </c>
      <c r="C297" s="536"/>
      <c r="D297" s="536"/>
      <c r="E297" s="536"/>
      <c r="F297" s="536"/>
      <c r="G297" s="536"/>
      <c r="H297" s="536"/>
      <c r="I297" s="536"/>
      <c r="J297" s="536"/>
      <c r="K297" s="536"/>
      <c r="L297" s="536"/>
      <c r="M297" s="536"/>
      <c r="N297" s="536"/>
      <c r="O297" s="536"/>
      <c r="P297" s="536"/>
      <c r="Q297" s="537"/>
    </row>
    <row r="298" spans="1:17" ht="27.75" customHeight="1" x14ac:dyDescent="0.35">
      <c r="A298" s="143" t="str">
        <f>'Matriz Nº1 Identificación'!A298</f>
        <v>33. 1</v>
      </c>
      <c r="B298" s="143" t="str">
        <f>IF('Matriz Nº3 Evaluación'!J298="ADMINISTRAR",'Matriz Nº3 Evaluación'!B298,"")</f>
        <v/>
      </c>
      <c r="C298" s="136"/>
      <c r="D298" s="127"/>
      <c r="E298" s="127"/>
      <c r="F298" s="120" t="str">
        <f>IFERROR(IF((VLOOKUP(D298,'Tabla 2-3-4-5'!$C$11:$D$13,2,FALSE)*(VLOOKUP(E298,'Tabla 2-3-4-5'!$C$11:$D$13,2,FALSE)))&lt;3,"BAJO",IF((VLOOKUP(D298,'Tabla 2-3-4-5'!$C$11:$D$13,2,FALSE)*(VLOOKUP(E298,'Tabla 2-3-4-5'!$C$11:$D$13,2,FALSE)))&gt;5,"ALTO","MEDIO")),"")</f>
        <v/>
      </c>
      <c r="G298" s="136"/>
      <c r="H298" s="136"/>
      <c r="I298" s="136"/>
      <c r="J298" s="136"/>
      <c r="K298" s="136"/>
      <c r="L298" s="136"/>
      <c r="M298" s="136"/>
      <c r="N298" s="136"/>
      <c r="O298" s="137"/>
      <c r="P298" s="138"/>
      <c r="Q298" s="139"/>
    </row>
    <row r="299" spans="1:17" ht="31.5" customHeight="1" x14ac:dyDescent="0.35">
      <c r="A299" s="143" t="str">
        <f>'Matriz Nº1 Identificación'!A299</f>
        <v>33. 2</v>
      </c>
      <c r="B299" s="143" t="str">
        <f>IF('Matriz Nº3 Evaluación'!J299="ADMINISTRAR",'Matriz Nº3 Evaluación'!B299,"")</f>
        <v/>
      </c>
      <c r="C299" s="136"/>
      <c r="D299" s="127"/>
      <c r="E299" s="127"/>
      <c r="F299" s="120" t="str">
        <f>IFERROR(+IF((VLOOKUP(D299,'Tabla 2-3-4-5'!$C$11:$D$13,2,FALSE)*(VLOOKUP(E299,'Tabla 2-3-4-5'!$C$11:$D$13,2,FALSE)))&lt;3,"BAJO",IF((VLOOKUP(D299,'Tabla 2-3-4-5'!$C$11:$D$13,2,FALSE)*(VLOOKUP(E299,'Tabla 2-3-4-5'!$C$11:$D$13,2,FALSE)))&gt;5,"ALTO","MEDIO")),"")</f>
        <v/>
      </c>
      <c r="G299" s="136"/>
      <c r="H299" s="136"/>
      <c r="I299" s="136"/>
      <c r="J299" s="136"/>
      <c r="K299" s="136"/>
      <c r="L299" s="136"/>
      <c r="M299" s="136"/>
      <c r="N299" s="136"/>
      <c r="O299" s="137"/>
      <c r="P299" s="138"/>
      <c r="Q299" s="139"/>
    </row>
    <row r="300" spans="1:17" ht="29.25" customHeight="1" x14ac:dyDescent="0.35">
      <c r="A300" s="143" t="str">
        <f>'Matriz Nº1 Identificación'!A300</f>
        <v>33. 3</v>
      </c>
      <c r="B300" s="143" t="str">
        <f>IF('Matriz Nº3 Evaluación'!J300="ADMINISTRAR",'Matriz Nº3 Evaluación'!B300,"")</f>
        <v/>
      </c>
      <c r="C300" s="136"/>
      <c r="D300" s="127"/>
      <c r="E300" s="127"/>
      <c r="F300" s="120" t="str">
        <f>IFERROR(+IF((VLOOKUP(D300,'Tabla 2-3-4-5'!$C$11:$D$13,2,FALSE)*(VLOOKUP(E300,'Tabla 2-3-4-5'!$C$11:$D$13,2,FALSE)))&lt;3,"BAJO",IF((VLOOKUP(D300,'Tabla 2-3-4-5'!$C$11:$D$13,2,FALSE)*(VLOOKUP(E300,'Tabla 2-3-4-5'!$C$11:$D$13,2,FALSE)))&gt;5,"ALTO","MEDIO")),"")</f>
        <v/>
      </c>
      <c r="G300" s="136"/>
      <c r="H300" s="136"/>
      <c r="I300" s="136"/>
      <c r="J300" s="136"/>
      <c r="K300" s="136"/>
      <c r="L300" s="136"/>
      <c r="M300" s="136"/>
      <c r="N300" s="136"/>
      <c r="O300" s="137"/>
      <c r="P300" s="138"/>
      <c r="Q300" s="139"/>
    </row>
    <row r="301" spans="1:17" ht="35.25" customHeight="1" x14ac:dyDescent="0.35">
      <c r="A301" s="143" t="str">
        <f>'Matriz Nº1 Identificación'!A301</f>
        <v>33. 4</v>
      </c>
      <c r="B301" s="143" t="str">
        <f>IF('Matriz Nº3 Evaluación'!J301="ADMINISTRAR",'Matriz Nº3 Evaluación'!B301,"")</f>
        <v/>
      </c>
      <c r="C301" s="136"/>
      <c r="D301" s="127"/>
      <c r="E301" s="127"/>
      <c r="F301" s="120" t="str">
        <f>IFERROR(+IF((VLOOKUP(D301,'Tabla 2-3-4-5'!$C$11:$D$13,2,FALSE)*(VLOOKUP(E301,'Tabla 2-3-4-5'!$C$11:$D$13,2,FALSE)))&lt;3,"BAJO",IF((VLOOKUP(D301,'Tabla 2-3-4-5'!$C$11:$D$13,2,FALSE)*(VLOOKUP(E301,'Tabla 2-3-4-5'!$C$11:$D$13,2,FALSE)))&gt;5,"ALTO","MEDIO")),"")</f>
        <v/>
      </c>
      <c r="G301" s="136"/>
      <c r="H301" s="136"/>
      <c r="I301" s="136"/>
      <c r="J301" s="136"/>
      <c r="K301" s="136"/>
      <c r="L301" s="136"/>
      <c r="M301" s="136"/>
      <c r="N301" s="136"/>
      <c r="O301" s="137"/>
      <c r="P301" s="138"/>
      <c r="Q301" s="139"/>
    </row>
    <row r="302" spans="1:17" ht="35.25" customHeight="1" x14ac:dyDescent="0.35">
      <c r="A302" s="143" t="str">
        <f>'Matriz Nº1 Identificación'!A302</f>
        <v>33. 5</v>
      </c>
      <c r="B302" s="143" t="str">
        <f>IF('Matriz Nº3 Evaluación'!J302="ADMINISTRAR",'Matriz Nº3 Evaluación'!B302,"")</f>
        <v/>
      </c>
      <c r="C302" s="136"/>
      <c r="D302" s="127"/>
      <c r="E302" s="127"/>
      <c r="F302" s="120" t="str">
        <f>IFERROR(+IF((VLOOKUP(D302,'Tabla 2-3-4-5'!$C$11:$D$13,2,FALSE)*(VLOOKUP(E302,'Tabla 2-3-4-5'!$C$11:$D$13,2,FALSE)))&lt;3,"BAJO",IF((VLOOKUP(D302,'Tabla 2-3-4-5'!$C$11:$D$13,2,FALSE)*(VLOOKUP(E302,'Tabla 2-3-4-5'!$C$11:$D$13,2,FALSE)))&gt;5,"ALTO","MEDIO")),"")</f>
        <v/>
      </c>
      <c r="G302" s="136"/>
      <c r="H302" s="136"/>
      <c r="I302" s="136"/>
      <c r="J302" s="136"/>
      <c r="K302" s="136"/>
      <c r="L302" s="136"/>
      <c r="M302" s="136"/>
      <c r="N302" s="136"/>
      <c r="O302" s="137"/>
      <c r="P302" s="138"/>
      <c r="Q302" s="139"/>
    </row>
    <row r="303" spans="1:17" ht="35.25" customHeight="1" x14ac:dyDescent="0.35">
      <c r="A303" s="143" t="str">
        <f>'Matriz Nº1 Identificación'!A303</f>
        <v>33. 6</v>
      </c>
      <c r="B303" s="143" t="str">
        <f>IF('Matriz Nº3 Evaluación'!J303="ADMINISTRAR",'Matriz Nº3 Evaluación'!B303,"")</f>
        <v/>
      </c>
      <c r="C303" s="136"/>
      <c r="D303" s="127"/>
      <c r="E303" s="127"/>
      <c r="F303" s="120" t="str">
        <f>IFERROR(+IF((VLOOKUP(D303,'Tabla 2-3-4-5'!$C$11:$D$13,2,FALSE)*(VLOOKUP(E303,'Tabla 2-3-4-5'!$C$11:$D$13,2,FALSE)))&lt;3,"BAJO",IF((VLOOKUP(D303,'Tabla 2-3-4-5'!$C$11:$D$13,2,FALSE)*(VLOOKUP(E303,'Tabla 2-3-4-5'!$C$11:$D$13,2,FALSE)))&gt;5,"ALTO","MEDIO")),"")</f>
        <v/>
      </c>
      <c r="G303" s="136"/>
      <c r="H303" s="136"/>
      <c r="I303" s="136"/>
      <c r="J303" s="136"/>
      <c r="K303" s="136"/>
      <c r="L303" s="136"/>
      <c r="M303" s="136"/>
      <c r="N303" s="136"/>
      <c r="O303" s="137"/>
      <c r="P303" s="138"/>
      <c r="Q303" s="139"/>
    </row>
    <row r="304" spans="1:17" ht="35.25" customHeight="1" thickBot="1" x14ac:dyDescent="0.4">
      <c r="A304" s="143" t="str">
        <f>'Matriz Nº1 Identificación'!A304</f>
        <v>33. 7</v>
      </c>
      <c r="B304" s="143" t="str">
        <f>IF('Matriz Nº3 Evaluación'!J304="ADMINISTRAR",'Matriz Nº3 Evaluación'!B304,"")</f>
        <v/>
      </c>
      <c r="C304" s="136"/>
      <c r="D304" s="127"/>
      <c r="E304" s="127"/>
      <c r="F304" s="120" t="str">
        <f>IFERROR(+IF((VLOOKUP(D304,'Tabla 2-3-4-5'!$C$11:$D$13,2,FALSE)*(VLOOKUP(E304,'Tabla 2-3-4-5'!$C$11:$D$13,2,FALSE)))&lt;3,"BAJO",IF((VLOOKUP(D304,'Tabla 2-3-4-5'!$C$11:$D$13,2,FALSE)*(VLOOKUP(E304,'Tabla 2-3-4-5'!$C$11:$D$13,2,FALSE)))&gt;5,"ALTO","MEDIO")),"")</f>
        <v/>
      </c>
      <c r="G304" s="136"/>
      <c r="H304" s="136"/>
      <c r="I304" s="136"/>
      <c r="J304" s="136"/>
      <c r="K304" s="136"/>
      <c r="L304" s="136"/>
      <c r="M304" s="136"/>
      <c r="N304" s="136"/>
      <c r="O304" s="137"/>
      <c r="P304" s="138"/>
      <c r="Q304" s="139"/>
    </row>
    <row r="305" spans="1:17" ht="39.9" customHeight="1" thickBot="1" x14ac:dyDescent="0.4">
      <c r="A305" s="181" t="str">
        <f>'Matriz Nº1 Identificación'!A305</f>
        <v xml:space="preserve">Objetivo Estratégico: </v>
      </c>
      <c r="B305" s="477">
        <f>'Matriz Nº1 Identificación'!B305</f>
        <v>0</v>
      </c>
      <c r="C305" s="478"/>
      <c r="D305" s="478"/>
      <c r="E305" s="478"/>
      <c r="F305" s="478"/>
      <c r="G305" s="478"/>
      <c r="H305" s="478"/>
      <c r="I305" s="478"/>
      <c r="J305" s="478"/>
      <c r="K305" s="478"/>
      <c r="L305" s="478"/>
      <c r="M305" s="478"/>
      <c r="N305" s="478"/>
      <c r="O305" s="478"/>
      <c r="P305" s="478"/>
      <c r="Q305" s="479"/>
    </row>
    <row r="306" spans="1:17" ht="39.9" customHeight="1" x14ac:dyDescent="0.35">
      <c r="A306" s="183" t="str">
        <f>'Matriz Nº1 Identificación'!A306</f>
        <v>Objetivo táctico</v>
      </c>
      <c r="B306" s="535" t="str">
        <f>'Matriz Nº1 Identificación'!B306</f>
        <v xml:space="preserve">34. </v>
      </c>
      <c r="C306" s="536"/>
      <c r="D306" s="536"/>
      <c r="E306" s="536"/>
      <c r="F306" s="536"/>
      <c r="G306" s="536"/>
      <c r="H306" s="536"/>
      <c r="I306" s="536"/>
      <c r="J306" s="536"/>
      <c r="K306" s="536"/>
      <c r="L306" s="536"/>
      <c r="M306" s="536"/>
      <c r="N306" s="536"/>
      <c r="O306" s="536"/>
      <c r="P306" s="536"/>
      <c r="Q306" s="537"/>
    </row>
    <row r="307" spans="1:17" ht="27.75" customHeight="1" x14ac:dyDescent="0.35">
      <c r="A307" s="143" t="str">
        <f>'Matriz Nº1 Identificación'!A307</f>
        <v>34. 1</v>
      </c>
      <c r="B307" s="143" t="str">
        <f>IF('Matriz Nº3 Evaluación'!J307="ADMINISTRAR",'Matriz Nº3 Evaluación'!B307,"")</f>
        <v/>
      </c>
      <c r="C307" s="136"/>
      <c r="D307" s="127"/>
      <c r="E307" s="127"/>
      <c r="F307" s="120" t="str">
        <f>IFERROR(IF((VLOOKUP(D307,'Tabla 2-3-4-5'!$C$11:$D$13,2,FALSE)*(VLOOKUP(E307,'Tabla 2-3-4-5'!$C$11:$D$13,2,FALSE)))&lt;3,"BAJO",IF((VLOOKUP(D307,'Tabla 2-3-4-5'!$C$11:$D$13,2,FALSE)*(VLOOKUP(E307,'Tabla 2-3-4-5'!$C$11:$D$13,2,FALSE)))&gt;5,"ALTO","MEDIO")),"")</f>
        <v/>
      </c>
      <c r="G307" s="136"/>
      <c r="H307" s="136"/>
      <c r="I307" s="136"/>
      <c r="J307" s="136"/>
      <c r="K307" s="136"/>
      <c r="L307" s="136"/>
      <c r="M307" s="136"/>
      <c r="N307" s="136"/>
      <c r="O307" s="137"/>
      <c r="P307" s="138"/>
      <c r="Q307" s="139"/>
    </row>
    <row r="308" spans="1:17" ht="31.5" customHeight="1" x14ac:dyDescent="0.35">
      <c r="A308" s="143" t="str">
        <f>'Matriz Nº1 Identificación'!A308</f>
        <v>34. 2</v>
      </c>
      <c r="B308" s="143" t="str">
        <f>IF('Matriz Nº3 Evaluación'!J308="ADMINISTRAR",'Matriz Nº3 Evaluación'!B308,"")</f>
        <v/>
      </c>
      <c r="C308" s="136"/>
      <c r="D308" s="127"/>
      <c r="E308" s="127"/>
      <c r="F308" s="120" t="str">
        <f>IFERROR(+IF((VLOOKUP(D308,'Tabla 2-3-4-5'!$C$11:$D$13,2,FALSE)*(VLOOKUP(E308,'Tabla 2-3-4-5'!$C$11:$D$13,2,FALSE)))&lt;3,"BAJO",IF((VLOOKUP(D308,'Tabla 2-3-4-5'!$C$11:$D$13,2,FALSE)*(VLOOKUP(E308,'Tabla 2-3-4-5'!$C$11:$D$13,2,FALSE)))&gt;5,"ALTO","MEDIO")),"")</f>
        <v/>
      </c>
      <c r="G308" s="136"/>
      <c r="H308" s="136"/>
      <c r="I308" s="136"/>
      <c r="J308" s="136"/>
      <c r="K308" s="136"/>
      <c r="L308" s="136"/>
      <c r="M308" s="136"/>
      <c r="N308" s="136"/>
      <c r="O308" s="137"/>
      <c r="P308" s="138"/>
      <c r="Q308" s="139"/>
    </row>
    <row r="309" spans="1:17" ht="29.25" customHeight="1" x14ac:dyDescent="0.35">
      <c r="A309" s="143" t="str">
        <f>'Matriz Nº1 Identificación'!A309</f>
        <v>34. 3</v>
      </c>
      <c r="B309" s="143" t="str">
        <f>IF('Matriz Nº3 Evaluación'!J309="ADMINISTRAR",'Matriz Nº3 Evaluación'!B309,"")</f>
        <v/>
      </c>
      <c r="C309" s="136"/>
      <c r="D309" s="127"/>
      <c r="E309" s="127"/>
      <c r="F309" s="120" t="str">
        <f>IFERROR(+IF((VLOOKUP(D309,'Tabla 2-3-4-5'!$C$11:$D$13,2,FALSE)*(VLOOKUP(E309,'Tabla 2-3-4-5'!$C$11:$D$13,2,FALSE)))&lt;3,"BAJO",IF((VLOOKUP(D309,'Tabla 2-3-4-5'!$C$11:$D$13,2,FALSE)*(VLOOKUP(E309,'Tabla 2-3-4-5'!$C$11:$D$13,2,FALSE)))&gt;5,"ALTO","MEDIO")),"")</f>
        <v/>
      </c>
      <c r="G309" s="136"/>
      <c r="H309" s="136"/>
      <c r="I309" s="136"/>
      <c r="J309" s="136"/>
      <c r="K309" s="136"/>
      <c r="L309" s="136"/>
      <c r="M309" s="136"/>
      <c r="N309" s="136"/>
      <c r="O309" s="137"/>
      <c r="P309" s="138"/>
      <c r="Q309" s="139"/>
    </row>
    <row r="310" spans="1:17" ht="35.25" customHeight="1" x14ac:dyDescent="0.35">
      <c r="A310" s="143" t="str">
        <f>'Matriz Nº1 Identificación'!A310</f>
        <v>34. 4</v>
      </c>
      <c r="B310" s="143" t="str">
        <f>IF('Matriz Nº3 Evaluación'!J310="ADMINISTRAR",'Matriz Nº3 Evaluación'!B310,"")</f>
        <v/>
      </c>
      <c r="C310" s="136"/>
      <c r="D310" s="127"/>
      <c r="E310" s="127"/>
      <c r="F310" s="120" t="str">
        <f>IFERROR(+IF((VLOOKUP(D310,'Tabla 2-3-4-5'!$C$11:$D$13,2,FALSE)*(VLOOKUP(E310,'Tabla 2-3-4-5'!$C$11:$D$13,2,FALSE)))&lt;3,"BAJO",IF((VLOOKUP(D310,'Tabla 2-3-4-5'!$C$11:$D$13,2,FALSE)*(VLOOKUP(E310,'Tabla 2-3-4-5'!$C$11:$D$13,2,FALSE)))&gt;5,"ALTO","MEDIO")),"")</f>
        <v/>
      </c>
      <c r="G310" s="136"/>
      <c r="H310" s="136"/>
      <c r="I310" s="136"/>
      <c r="J310" s="136"/>
      <c r="K310" s="136"/>
      <c r="L310" s="136"/>
      <c r="M310" s="136"/>
      <c r="N310" s="136"/>
      <c r="O310" s="137"/>
      <c r="P310" s="138"/>
      <c r="Q310" s="139"/>
    </row>
    <row r="311" spans="1:17" ht="35.25" customHeight="1" x14ac:dyDescent="0.35">
      <c r="A311" s="143" t="str">
        <f>'Matriz Nº1 Identificación'!A311</f>
        <v>34. 5</v>
      </c>
      <c r="B311" s="143" t="str">
        <f>IF('Matriz Nº3 Evaluación'!J311="ADMINISTRAR",'Matriz Nº3 Evaluación'!B311,"")</f>
        <v/>
      </c>
      <c r="C311" s="136"/>
      <c r="D311" s="127"/>
      <c r="E311" s="127"/>
      <c r="F311" s="120" t="str">
        <f>IFERROR(+IF((VLOOKUP(D311,'Tabla 2-3-4-5'!$C$11:$D$13,2,FALSE)*(VLOOKUP(E311,'Tabla 2-3-4-5'!$C$11:$D$13,2,FALSE)))&lt;3,"BAJO",IF((VLOOKUP(D311,'Tabla 2-3-4-5'!$C$11:$D$13,2,FALSE)*(VLOOKUP(E311,'Tabla 2-3-4-5'!$C$11:$D$13,2,FALSE)))&gt;5,"ALTO","MEDIO")),"")</f>
        <v/>
      </c>
      <c r="G311" s="136"/>
      <c r="H311" s="136"/>
      <c r="I311" s="136"/>
      <c r="J311" s="136"/>
      <c r="K311" s="136"/>
      <c r="L311" s="136"/>
      <c r="M311" s="136"/>
      <c r="N311" s="136"/>
      <c r="O311" s="137"/>
      <c r="P311" s="138"/>
      <c r="Q311" s="139"/>
    </row>
    <row r="312" spans="1:17" ht="35.25" customHeight="1" x14ac:dyDescent="0.35">
      <c r="A312" s="143" t="str">
        <f>'Matriz Nº1 Identificación'!A312</f>
        <v>34. 6</v>
      </c>
      <c r="B312" s="143" t="str">
        <f>IF('Matriz Nº3 Evaluación'!J312="ADMINISTRAR",'Matriz Nº3 Evaluación'!B312,"")</f>
        <v/>
      </c>
      <c r="C312" s="136"/>
      <c r="D312" s="127"/>
      <c r="E312" s="127"/>
      <c r="F312" s="120" t="str">
        <f>IFERROR(+IF((VLOOKUP(D312,'Tabla 2-3-4-5'!$C$11:$D$13,2,FALSE)*(VLOOKUP(E312,'Tabla 2-3-4-5'!$C$11:$D$13,2,FALSE)))&lt;3,"BAJO",IF((VLOOKUP(D312,'Tabla 2-3-4-5'!$C$11:$D$13,2,FALSE)*(VLOOKUP(E312,'Tabla 2-3-4-5'!$C$11:$D$13,2,FALSE)))&gt;5,"ALTO","MEDIO")),"")</f>
        <v/>
      </c>
      <c r="G312" s="136"/>
      <c r="H312" s="136"/>
      <c r="I312" s="136"/>
      <c r="J312" s="136"/>
      <c r="K312" s="136"/>
      <c r="L312" s="136"/>
      <c r="M312" s="136"/>
      <c r="N312" s="136"/>
      <c r="O312" s="137"/>
      <c r="P312" s="138"/>
      <c r="Q312" s="139"/>
    </row>
    <row r="313" spans="1:17" ht="35.25" customHeight="1" thickBot="1" x14ac:dyDescent="0.4">
      <c r="A313" s="143" t="str">
        <f>'Matriz Nº1 Identificación'!A313</f>
        <v>34. 7</v>
      </c>
      <c r="B313" s="143" t="str">
        <f>IF('Matriz Nº3 Evaluación'!J313="ADMINISTRAR",'Matriz Nº3 Evaluación'!B313,"")</f>
        <v/>
      </c>
      <c r="C313" s="136"/>
      <c r="D313" s="127"/>
      <c r="E313" s="127"/>
      <c r="F313" s="120" t="str">
        <f>IFERROR(+IF((VLOOKUP(D313,'Tabla 2-3-4-5'!$C$11:$D$13,2,FALSE)*(VLOOKUP(E313,'Tabla 2-3-4-5'!$C$11:$D$13,2,FALSE)))&lt;3,"BAJO",IF((VLOOKUP(D313,'Tabla 2-3-4-5'!$C$11:$D$13,2,FALSE)*(VLOOKUP(E313,'Tabla 2-3-4-5'!$C$11:$D$13,2,FALSE)))&gt;5,"ALTO","MEDIO")),"")</f>
        <v/>
      </c>
      <c r="G313" s="136"/>
      <c r="H313" s="136"/>
      <c r="I313" s="136"/>
      <c r="J313" s="136"/>
      <c r="K313" s="136"/>
      <c r="L313" s="136"/>
      <c r="M313" s="136"/>
      <c r="N313" s="136"/>
      <c r="O313" s="137"/>
      <c r="P313" s="138"/>
      <c r="Q313" s="139"/>
    </row>
    <row r="314" spans="1:17" ht="39.9" customHeight="1" thickBot="1" x14ac:dyDescent="0.4">
      <c r="A314" s="181" t="str">
        <f>'Matriz Nº1 Identificación'!A314</f>
        <v xml:space="preserve">Objetivo Estratégico: </v>
      </c>
      <c r="B314" s="477">
        <f>'Matriz Nº1 Identificación'!B314</f>
        <v>0</v>
      </c>
      <c r="C314" s="478"/>
      <c r="D314" s="478"/>
      <c r="E314" s="478"/>
      <c r="F314" s="478"/>
      <c r="G314" s="478"/>
      <c r="H314" s="478"/>
      <c r="I314" s="478"/>
      <c r="J314" s="478"/>
      <c r="K314" s="478"/>
      <c r="L314" s="478"/>
      <c r="M314" s="478"/>
      <c r="N314" s="478"/>
      <c r="O314" s="478"/>
      <c r="P314" s="478"/>
      <c r="Q314" s="479"/>
    </row>
    <row r="315" spans="1:17" ht="39.9" customHeight="1" x14ac:dyDescent="0.35">
      <c r="A315" s="183" t="str">
        <f>'Matriz Nº1 Identificación'!A315</f>
        <v>Objetivo táctico</v>
      </c>
      <c r="B315" s="535" t="str">
        <f>'Matriz Nº1 Identificación'!B315</f>
        <v xml:space="preserve">35. </v>
      </c>
      <c r="C315" s="536"/>
      <c r="D315" s="536"/>
      <c r="E315" s="536"/>
      <c r="F315" s="536"/>
      <c r="G315" s="536"/>
      <c r="H315" s="536"/>
      <c r="I315" s="536"/>
      <c r="J315" s="536"/>
      <c r="K315" s="536"/>
      <c r="L315" s="536"/>
      <c r="M315" s="536"/>
      <c r="N315" s="536"/>
      <c r="O315" s="536"/>
      <c r="P315" s="536"/>
      <c r="Q315" s="537"/>
    </row>
    <row r="316" spans="1:17" ht="27.75" customHeight="1" x14ac:dyDescent="0.35">
      <c r="A316" s="143" t="str">
        <f>'Matriz Nº1 Identificación'!A316</f>
        <v>35. 1</v>
      </c>
      <c r="B316" s="143" t="str">
        <f>IF('Matriz Nº3 Evaluación'!J316="ADMINISTRAR",'Matriz Nº3 Evaluación'!B316,"")</f>
        <v/>
      </c>
      <c r="C316" s="136"/>
      <c r="D316" s="127"/>
      <c r="E316" s="127"/>
      <c r="F316" s="120" t="str">
        <f>IFERROR(IF((VLOOKUP(D316,'Tabla 2-3-4-5'!$C$11:$D$13,2,FALSE)*(VLOOKUP(E316,'Tabla 2-3-4-5'!$C$11:$D$13,2,FALSE)))&lt;3,"BAJO",IF((VLOOKUP(D316,'Tabla 2-3-4-5'!$C$11:$D$13,2,FALSE)*(VLOOKUP(E316,'Tabla 2-3-4-5'!$C$11:$D$13,2,FALSE)))&gt;5,"ALTO","MEDIO")),"")</f>
        <v/>
      </c>
      <c r="G316" s="136"/>
      <c r="H316" s="136"/>
      <c r="I316" s="136"/>
      <c r="J316" s="136"/>
      <c r="K316" s="136"/>
      <c r="L316" s="136"/>
      <c r="M316" s="136"/>
      <c r="N316" s="136"/>
      <c r="O316" s="137"/>
      <c r="P316" s="138"/>
      <c r="Q316" s="139"/>
    </row>
    <row r="317" spans="1:17" ht="31.5" customHeight="1" x14ac:dyDescent="0.35">
      <c r="A317" s="143" t="str">
        <f>'Matriz Nº1 Identificación'!A317</f>
        <v>35. 2</v>
      </c>
      <c r="B317" s="143" t="str">
        <f>IF('Matriz Nº3 Evaluación'!J317="ADMINISTRAR",'Matriz Nº3 Evaluación'!B317,"")</f>
        <v/>
      </c>
      <c r="C317" s="136"/>
      <c r="D317" s="127"/>
      <c r="E317" s="127"/>
      <c r="F317" s="120" t="str">
        <f>IFERROR(+IF((VLOOKUP(D317,'Tabla 2-3-4-5'!$C$11:$D$13,2,FALSE)*(VLOOKUP(E317,'Tabla 2-3-4-5'!$C$11:$D$13,2,FALSE)))&lt;3,"BAJO",IF((VLOOKUP(D317,'Tabla 2-3-4-5'!$C$11:$D$13,2,FALSE)*(VLOOKUP(E317,'Tabla 2-3-4-5'!$C$11:$D$13,2,FALSE)))&gt;5,"ALTO","MEDIO")),"")</f>
        <v/>
      </c>
      <c r="G317" s="136"/>
      <c r="H317" s="136"/>
      <c r="I317" s="136"/>
      <c r="J317" s="136"/>
      <c r="K317" s="136"/>
      <c r="L317" s="136"/>
      <c r="M317" s="136"/>
      <c r="N317" s="136"/>
      <c r="O317" s="137"/>
      <c r="P317" s="138"/>
      <c r="Q317" s="139"/>
    </row>
    <row r="318" spans="1:17" ht="29.25" customHeight="1" x14ac:dyDescent="0.35">
      <c r="A318" s="143" t="str">
        <f>'Matriz Nº1 Identificación'!A318</f>
        <v>35. 3</v>
      </c>
      <c r="B318" s="143" t="str">
        <f>IF('Matriz Nº3 Evaluación'!J318="ADMINISTRAR",'Matriz Nº3 Evaluación'!B318,"")</f>
        <v/>
      </c>
      <c r="C318" s="136"/>
      <c r="D318" s="127"/>
      <c r="E318" s="127"/>
      <c r="F318" s="120" t="str">
        <f>IFERROR(+IF((VLOOKUP(D318,'Tabla 2-3-4-5'!$C$11:$D$13,2,FALSE)*(VLOOKUP(E318,'Tabla 2-3-4-5'!$C$11:$D$13,2,FALSE)))&lt;3,"BAJO",IF((VLOOKUP(D318,'Tabla 2-3-4-5'!$C$11:$D$13,2,FALSE)*(VLOOKUP(E318,'Tabla 2-3-4-5'!$C$11:$D$13,2,FALSE)))&gt;5,"ALTO","MEDIO")),"")</f>
        <v/>
      </c>
      <c r="G318" s="136"/>
      <c r="H318" s="136"/>
      <c r="I318" s="136"/>
      <c r="J318" s="136"/>
      <c r="K318" s="136"/>
      <c r="L318" s="136"/>
      <c r="M318" s="136"/>
      <c r="N318" s="136"/>
      <c r="O318" s="137"/>
      <c r="P318" s="138"/>
      <c r="Q318" s="139"/>
    </row>
    <row r="319" spans="1:17" ht="35.25" customHeight="1" x14ac:dyDescent="0.35">
      <c r="A319" s="143" t="str">
        <f>'Matriz Nº1 Identificación'!A319</f>
        <v>35. 4</v>
      </c>
      <c r="B319" s="143" t="str">
        <f>IF('Matriz Nº3 Evaluación'!J319="ADMINISTRAR",'Matriz Nº3 Evaluación'!B319,"")</f>
        <v/>
      </c>
      <c r="C319" s="136"/>
      <c r="D319" s="127"/>
      <c r="E319" s="127"/>
      <c r="F319" s="120" t="str">
        <f>IFERROR(+IF((VLOOKUP(D319,'Tabla 2-3-4-5'!$C$11:$D$13,2,FALSE)*(VLOOKUP(E319,'Tabla 2-3-4-5'!$C$11:$D$13,2,FALSE)))&lt;3,"BAJO",IF((VLOOKUP(D319,'Tabla 2-3-4-5'!$C$11:$D$13,2,FALSE)*(VLOOKUP(E319,'Tabla 2-3-4-5'!$C$11:$D$13,2,FALSE)))&gt;5,"ALTO","MEDIO")),"")</f>
        <v/>
      </c>
      <c r="G319" s="136"/>
      <c r="H319" s="136"/>
      <c r="I319" s="136"/>
      <c r="J319" s="136"/>
      <c r="K319" s="136"/>
      <c r="L319" s="136"/>
      <c r="M319" s="136"/>
      <c r="N319" s="136"/>
      <c r="O319" s="137"/>
      <c r="P319" s="138"/>
      <c r="Q319" s="139"/>
    </row>
    <row r="320" spans="1:17" ht="35.25" customHeight="1" x14ac:dyDescent="0.35">
      <c r="A320" s="143" t="str">
        <f>'Matriz Nº1 Identificación'!A320</f>
        <v>35. 5</v>
      </c>
      <c r="B320" s="143" t="str">
        <f>IF('Matriz Nº3 Evaluación'!J320="ADMINISTRAR",'Matriz Nº3 Evaluación'!B320,"")</f>
        <v/>
      </c>
      <c r="C320" s="136"/>
      <c r="D320" s="127"/>
      <c r="E320" s="127"/>
      <c r="F320" s="120" t="str">
        <f>IFERROR(+IF((VLOOKUP(D320,'Tabla 2-3-4-5'!$C$11:$D$13,2,FALSE)*(VLOOKUP(E320,'Tabla 2-3-4-5'!$C$11:$D$13,2,FALSE)))&lt;3,"BAJO",IF((VLOOKUP(D320,'Tabla 2-3-4-5'!$C$11:$D$13,2,FALSE)*(VLOOKUP(E320,'Tabla 2-3-4-5'!$C$11:$D$13,2,FALSE)))&gt;5,"ALTO","MEDIO")),"")</f>
        <v/>
      </c>
      <c r="G320" s="136"/>
      <c r="H320" s="136"/>
      <c r="I320" s="136"/>
      <c r="J320" s="136"/>
      <c r="K320" s="136"/>
      <c r="L320" s="136"/>
      <c r="M320" s="136"/>
      <c r="N320" s="136"/>
      <c r="O320" s="137"/>
      <c r="P320" s="138"/>
      <c r="Q320" s="139"/>
    </row>
    <row r="321" spans="1:17" ht="35.25" customHeight="1" x14ac:dyDescent="0.35">
      <c r="A321" s="143" t="str">
        <f>'Matriz Nº1 Identificación'!A321</f>
        <v>35. 6</v>
      </c>
      <c r="B321" s="143" t="str">
        <f>IF('Matriz Nº3 Evaluación'!J321="ADMINISTRAR",'Matriz Nº3 Evaluación'!B321,"")</f>
        <v/>
      </c>
      <c r="C321" s="136"/>
      <c r="D321" s="127"/>
      <c r="E321" s="127"/>
      <c r="F321" s="120" t="str">
        <f>IFERROR(+IF((VLOOKUP(D321,'Tabla 2-3-4-5'!$C$11:$D$13,2,FALSE)*(VLOOKUP(E321,'Tabla 2-3-4-5'!$C$11:$D$13,2,FALSE)))&lt;3,"BAJO",IF((VLOOKUP(D321,'Tabla 2-3-4-5'!$C$11:$D$13,2,FALSE)*(VLOOKUP(E321,'Tabla 2-3-4-5'!$C$11:$D$13,2,FALSE)))&gt;5,"ALTO","MEDIO")),"")</f>
        <v/>
      </c>
      <c r="G321" s="136"/>
      <c r="H321" s="136"/>
      <c r="I321" s="136"/>
      <c r="J321" s="136"/>
      <c r="K321" s="136"/>
      <c r="L321" s="136"/>
      <c r="M321" s="136"/>
      <c r="N321" s="136"/>
      <c r="O321" s="137"/>
      <c r="P321" s="138"/>
      <c r="Q321" s="139"/>
    </row>
    <row r="322" spans="1:17" ht="35.25" customHeight="1" thickBot="1" x14ac:dyDescent="0.4">
      <c r="A322" s="143" t="str">
        <f>'Matriz Nº1 Identificación'!A322</f>
        <v>35. 7</v>
      </c>
      <c r="B322" s="143" t="str">
        <f>IF('Matriz Nº3 Evaluación'!J322="ADMINISTRAR",'Matriz Nº3 Evaluación'!B322,"")</f>
        <v/>
      </c>
      <c r="C322" s="136"/>
      <c r="D322" s="127"/>
      <c r="E322" s="127"/>
      <c r="F322" s="120" t="str">
        <f>IFERROR(+IF((VLOOKUP(D322,'Tabla 2-3-4-5'!$C$11:$D$13,2,FALSE)*(VLOOKUP(E322,'Tabla 2-3-4-5'!$C$11:$D$13,2,FALSE)))&lt;3,"BAJO",IF((VLOOKUP(D322,'Tabla 2-3-4-5'!$C$11:$D$13,2,FALSE)*(VLOOKUP(E322,'Tabla 2-3-4-5'!$C$11:$D$13,2,FALSE)))&gt;5,"ALTO","MEDIO")),"")</f>
        <v/>
      </c>
      <c r="G322" s="136"/>
      <c r="H322" s="136"/>
      <c r="I322" s="136"/>
      <c r="J322" s="136"/>
      <c r="K322" s="136"/>
      <c r="L322" s="136"/>
      <c r="M322" s="136"/>
      <c r="N322" s="136"/>
      <c r="O322" s="137"/>
      <c r="P322" s="138"/>
      <c r="Q322" s="139"/>
    </row>
    <row r="323" spans="1:17" ht="39.9" customHeight="1" thickBot="1" x14ac:dyDescent="0.4">
      <c r="A323" s="181" t="str">
        <f>'Matriz Nº1 Identificación'!A323</f>
        <v xml:space="preserve">Objetivo Estratégico: </v>
      </c>
      <c r="B323" s="477">
        <f>'Matriz Nº1 Identificación'!B323</f>
        <v>0</v>
      </c>
      <c r="C323" s="478"/>
      <c r="D323" s="478"/>
      <c r="E323" s="478"/>
      <c r="F323" s="478"/>
      <c r="G323" s="478"/>
      <c r="H323" s="478"/>
      <c r="I323" s="478"/>
      <c r="J323" s="478"/>
      <c r="K323" s="478"/>
      <c r="L323" s="478"/>
      <c r="M323" s="478"/>
      <c r="N323" s="478"/>
      <c r="O323" s="478"/>
      <c r="P323" s="478"/>
      <c r="Q323" s="479"/>
    </row>
    <row r="324" spans="1:17" ht="39.9" customHeight="1" x14ac:dyDescent="0.35">
      <c r="A324" s="183" t="str">
        <f>'Matriz Nº1 Identificación'!A324</f>
        <v>Objetivo táctico</v>
      </c>
      <c r="B324" s="535" t="str">
        <f>'Matriz Nº1 Identificación'!B324</f>
        <v xml:space="preserve">36. </v>
      </c>
      <c r="C324" s="536"/>
      <c r="D324" s="536"/>
      <c r="E324" s="536"/>
      <c r="F324" s="536"/>
      <c r="G324" s="536"/>
      <c r="H324" s="536"/>
      <c r="I324" s="536"/>
      <c r="J324" s="536"/>
      <c r="K324" s="536"/>
      <c r="L324" s="536"/>
      <c r="M324" s="536"/>
      <c r="N324" s="536"/>
      <c r="O324" s="536"/>
      <c r="P324" s="536"/>
      <c r="Q324" s="537"/>
    </row>
    <row r="325" spans="1:17" ht="27.75" customHeight="1" x14ac:dyDescent="0.35">
      <c r="A325" s="143" t="str">
        <f>'Matriz Nº1 Identificación'!A325</f>
        <v>36. 1</v>
      </c>
      <c r="B325" s="143" t="str">
        <f>IF('Matriz Nº3 Evaluación'!J325="ADMINISTRAR",'Matriz Nº3 Evaluación'!B325,"")</f>
        <v/>
      </c>
      <c r="C325" s="136"/>
      <c r="D325" s="127"/>
      <c r="E325" s="127"/>
      <c r="F325" s="120" t="str">
        <f>IFERROR(IF((VLOOKUP(D325,'Tabla 2-3-4-5'!$C$11:$D$13,2,FALSE)*(VLOOKUP(E325,'Tabla 2-3-4-5'!$C$11:$D$13,2,FALSE)))&lt;3,"BAJO",IF((VLOOKUP(D325,'Tabla 2-3-4-5'!$C$11:$D$13,2,FALSE)*(VLOOKUP(E325,'Tabla 2-3-4-5'!$C$11:$D$13,2,FALSE)))&gt;5,"ALTO","MEDIO")),"")</f>
        <v/>
      </c>
      <c r="G325" s="136"/>
      <c r="H325" s="136"/>
      <c r="I325" s="136"/>
      <c r="J325" s="136"/>
      <c r="K325" s="136"/>
      <c r="L325" s="136"/>
      <c r="M325" s="136"/>
      <c r="N325" s="136"/>
      <c r="O325" s="137"/>
      <c r="P325" s="138"/>
      <c r="Q325" s="139"/>
    </row>
    <row r="326" spans="1:17" ht="31.5" customHeight="1" x14ac:dyDescent="0.35">
      <c r="A326" s="143" t="str">
        <f>'Matriz Nº1 Identificación'!A326</f>
        <v>36. 2</v>
      </c>
      <c r="B326" s="143" t="str">
        <f>IF('Matriz Nº3 Evaluación'!J326="ADMINISTRAR",'Matriz Nº3 Evaluación'!B326,"")</f>
        <v/>
      </c>
      <c r="C326" s="136"/>
      <c r="D326" s="127"/>
      <c r="E326" s="127"/>
      <c r="F326" s="120" t="str">
        <f>IFERROR(+IF((VLOOKUP(D326,'Tabla 2-3-4-5'!$C$11:$D$13,2,FALSE)*(VLOOKUP(E326,'Tabla 2-3-4-5'!$C$11:$D$13,2,FALSE)))&lt;3,"BAJO",IF((VLOOKUP(D326,'Tabla 2-3-4-5'!$C$11:$D$13,2,FALSE)*(VLOOKUP(E326,'Tabla 2-3-4-5'!$C$11:$D$13,2,FALSE)))&gt;5,"ALTO","MEDIO")),"")</f>
        <v/>
      </c>
      <c r="G326" s="136"/>
      <c r="H326" s="136"/>
      <c r="I326" s="136"/>
      <c r="J326" s="136"/>
      <c r="K326" s="136"/>
      <c r="L326" s="136"/>
      <c r="M326" s="136"/>
      <c r="N326" s="136"/>
      <c r="O326" s="137"/>
      <c r="P326" s="138"/>
      <c r="Q326" s="139"/>
    </row>
    <row r="327" spans="1:17" ht="29.25" customHeight="1" x14ac:dyDescent="0.35">
      <c r="A327" s="143" t="str">
        <f>'Matriz Nº1 Identificación'!A327</f>
        <v>36. 3</v>
      </c>
      <c r="B327" s="143" t="str">
        <f>IF('Matriz Nº3 Evaluación'!J327="ADMINISTRAR",'Matriz Nº3 Evaluación'!B327,"")</f>
        <v/>
      </c>
      <c r="C327" s="136"/>
      <c r="D327" s="127"/>
      <c r="E327" s="127"/>
      <c r="F327" s="120" t="str">
        <f>IFERROR(+IF((VLOOKUP(D327,'Tabla 2-3-4-5'!$C$11:$D$13,2,FALSE)*(VLOOKUP(E327,'Tabla 2-3-4-5'!$C$11:$D$13,2,FALSE)))&lt;3,"BAJO",IF((VLOOKUP(D327,'Tabla 2-3-4-5'!$C$11:$D$13,2,FALSE)*(VLOOKUP(E327,'Tabla 2-3-4-5'!$C$11:$D$13,2,FALSE)))&gt;5,"ALTO","MEDIO")),"")</f>
        <v/>
      </c>
      <c r="G327" s="136"/>
      <c r="H327" s="136"/>
      <c r="I327" s="136"/>
      <c r="J327" s="136"/>
      <c r="K327" s="136"/>
      <c r="L327" s="136"/>
      <c r="M327" s="136"/>
      <c r="N327" s="136"/>
      <c r="O327" s="137"/>
      <c r="P327" s="138"/>
      <c r="Q327" s="139"/>
    </row>
    <row r="328" spans="1:17" ht="35.25" customHeight="1" x14ac:dyDescent="0.35">
      <c r="A328" s="143" t="str">
        <f>'Matriz Nº1 Identificación'!A328</f>
        <v>36. 4</v>
      </c>
      <c r="B328" s="143" t="str">
        <f>IF('Matriz Nº3 Evaluación'!J328="ADMINISTRAR",'Matriz Nº3 Evaluación'!B328,"")</f>
        <v/>
      </c>
      <c r="C328" s="136"/>
      <c r="D328" s="127"/>
      <c r="E328" s="127"/>
      <c r="F328" s="120" t="str">
        <f>IFERROR(+IF((VLOOKUP(D328,'Tabla 2-3-4-5'!$C$11:$D$13,2,FALSE)*(VLOOKUP(E328,'Tabla 2-3-4-5'!$C$11:$D$13,2,FALSE)))&lt;3,"BAJO",IF((VLOOKUP(D328,'Tabla 2-3-4-5'!$C$11:$D$13,2,FALSE)*(VLOOKUP(E328,'Tabla 2-3-4-5'!$C$11:$D$13,2,FALSE)))&gt;5,"ALTO","MEDIO")),"")</f>
        <v/>
      </c>
      <c r="G328" s="136"/>
      <c r="H328" s="136"/>
      <c r="I328" s="136"/>
      <c r="J328" s="136"/>
      <c r="K328" s="136"/>
      <c r="L328" s="136"/>
      <c r="M328" s="136"/>
      <c r="N328" s="136"/>
      <c r="O328" s="137"/>
      <c r="P328" s="138"/>
      <c r="Q328" s="139"/>
    </row>
    <row r="329" spans="1:17" ht="35.25" customHeight="1" x14ac:dyDescent="0.35">
      <c r="A329" s="143" t="str">
        <f>'Matriz Nº1 Identificación'!A329</f>
        <v>36. 5</v>
      </c>
      <c r="B329" s="143" t="str">
        <f>IF('Matriz Nº3 Evaluación'!J329="ADMINISTRAR",'Matriz Nº3 Evaluación'!B329,"")</f>
        <v/>
      </c>
      <c r="C329" s="136"/>
      <c r="D329" s="127"/>
      <c r="E329" s="127"/>
      <c r="F329" s="120" t="str">
        <f>IFERROR(+IF((VLOOKUP(D329,'Tabla 2-3-4-5'!$C$11:$D$13,2,FALSE)*(VLOOKUP(E329,'Tabla 2-3-4-5'!$C$11:$D$13,2,FALSE)))&lt;3,"BAJO",IF((VLOOKUP(D329,'Tabla 2-3-4-5'!$C$11:$D$13,2,FALSE)*(VLOOKUP(E329,'Tabla 2-3-4-5'!$C$11:$D$13,2,FALSE)))&gt;5,"ALTO","MEDIO")),"")</f>
        <v/>
      </c>
      <c r="G329" s="136"/>
      <c r="H329" s="136"/>
      <c r="I329" s="136"/>
      <c r="J329" s="136"/>
      <c r="K329" s="136"/>
      <c r="L329" s="136"/>
      <c r="M329" s="136"/>
      <c r="N329" s="136"/>
      <c r="O329" s="137"/>
      <c r="P329" s="138"/>
      <c r="Q329" s="139"/>
    </row>
    <row r="330" spans="1:17" ht="35.25" customHeight="1" x14ac:dyDescent="0.35">
      <c r="A330" s="143" t="str">
        <f>'Matriz Nº1 Identificación'!A330</f>
        <v>36. 6</v>
      </c>
      <c r="B330" s="143" t="str">
        <f>IF('Matriz Nº3 Evaluación'!J330="ADMINISTRAR",'Matriz Nº3 Evaluación'!B330,"")</f>
        <v/>
      </c>
      <c r="C330" s="136"/>
      <c r="D330" s="127"/>
      <c r="E330" s="127"/>
      <c r="F330" s="120" t="str">
        <f>IFERROR(+IF((VLOOKUP(D330,'Tabla 2-3-4-5'!$C$11:$D$13,2,FALSE)*(VLOOKUP(E330,'Tabla 2-3-4-5'!$C$11:$D$13,2,FALSE)))&lt;3,"BAJO",IF((VLOOKUP(D330,'Tabla 2-3-4-5'!$C$11:$D$13,2,FALSE)*(VLOOKUP(E330,'Tabla 2-3-4-5'!$C$11:$D$13,2,FALSE)))&gt;5,"ALTO","MEDIO")),"")</f>
        <v/>
      </c>
      <c r="G330" s="136"/>
      <c r="H330" s="136"/>
      <c r="I330" s="136"/>
      <c r="J330" s="136"/>
      <c r="K330" s="136"/>
      <c r="L330" s="136"/>
      <c r="M330" s="136"/>
      <c r="N330" s="136"/>
      <c r="O330" s="137"/>
      <c r="P330" s="138"/>
      <c r="Q330" s="139"/>
    </row>
    <row r="331" spans="1:17" ht="35.25" customHeight="1" thickBot="1" x14ac:dyDescent="0.4">
      <c r="A331" s="143" t="str">
        <f>'Matriz Nº1 Identificación'!A331</f>
        <v>36. 7</v>
      </c>
      <c r="B331" s="143" t="str">
        <f>IF('Matriz Nº3 Evaluación'!J331="ADMINISTRAR",'Matriz Nº3 Evaluación'!B331,"")</f>
        <v/>
      </c>
      <c r="C331" s="136"/>
      <c r="D331" s="127"/>
      <c r="E331" s="127"/>
      <c r="F331" s="120" t="str">
        <f>IFERROR(+IF((VLOOKUP(D331,'Tabla 2-3-4-5'!$C$11:$D$13,2,FALSE)*(VLOOKUP(E331,'Tabla 2-3-4-5'!$C$11:$D$13,2,FALSE)))&lt;3,"BAJO",IF((VLOOKUP(D331,'Tabla 2-3-4-5'!$C$11:$D$13,2,FALSE)*(VLOOKUP(E331,'Tabla 2-3-4-5'!$C$11:$D$13,2,FALSE)))&gt;5,"ALTO","MEDIO")),"")</f>
        <v/>
      </c>
      <c r="G331" s="136"/>
      <c r="H331" s="136"/>
      <c r="I331" s="136"/>
      <c r="J331" s="136"/>
      <c r="K331" s="136"/>
      <c r="L331" s="136"/>
      <c r="M331" s="136"/>
      <c r="N331" s="136"/>
      <c r="O331" s="137"/>
      <c r="P331" s="138"/>
      <c r="Q331" s="139"/>
    </row>
    <row r="332" spans="1:17" ht="39.9" customHeight="1" thickBot="1" x14ac:dyDescent="0.4">
      <c r="A332" s="181" t="str">
        <f>'Matriz Nº1 Identificación'!A332</f>
        <v xml:space="preserve">Objetivo Estratégico: </v>
      </c>
      <c r="B332" s="477">
        <f>'Matriz Nº1 Identificación'!B332</f>
        <v>0</v>
      </c>
      <c r="C332" s="478"/>
      <c r="D332" s="478"/>
      <c r="E332" s="478"/>
      <c r="F332" s="478"/>
      <c r="G332" s="478"/>
      <c r="H332" s="478"/>
      <c r="I332" s="478"/>
      <c r="J332" s="478"/>
      <c r="K332" s="478"/>
      <c r="L332" s="478"/>
      <c r="M332" s="478"/>
      <c r="N332" s="478"/>
      <c r="O332" s="478"/>
      <c r="P332" s="478"/>
      <c r="Q332" s="479"/>
    </row>
    <row r="333" spans="1:17" ht="39.9" customHeight="1" x14ac:dyDescent="0.35">
      <c r="A333" s="183" t="str">
        <f>'Matriz Nº1 Identificación'!A333</f>
        <v>Objetivo táctico</v>
      </c>
      <c r="B333" s="535" t="str">
        <f>'Matriz Nº1 Identificación'!B333</f>
        <v xml:space="preserve">37. </v>
      </c>
      <c r="C333" s="536"/>
      <c r="D333" s="536"/>
      <c r="E333" s="536"/>
      <c r="F333" s="536"/>
      <c r="G333" s="536"/>
      <c r="H333" s="536"/>
      <c r="I333" s="536"/>
      <c r="J333" s="536"/>
      <c r="K333" s="536"/>
      <c r="L333" s="536"/>
      <c r="M333" s="536"/>
      <c r="N333" s="536"/>
      <c r="O333" s="536"/>
      <c r="P333" s="536"/>
      <c r="Q333" s="537"/>
    </row>
    <row r="334" spans="1:17" ht="27.75" customHeight="1" x14ac:dyDescent="0.35">
      <c r="A334" s="143" t="str">
        <f>'Matriz Nº1 Identificación'!A334</f>
        <v>37. 1</v>
      </c>
      <c r="B334" s="143" t="str">
        <f>IF('Matriz Nº3 Evaluación'!J334="ADMINISTRAR",'Matriz Nº3 Evaluación'!B334,"")</f>
        <v/>
      </c>
      <c r="C334" s="136"/>
      <c r="D334" s="127"/>
      <c r="E334" s="127"/>
      <c r="F334" s="120" t="str">
        <f>IFERROR(IF((VLOOKUP(D334,'Tabla 2-3-4-5'!$C$11:$D$13,2,FALSE)*(VLOOKUP(E334,'Tabla 2-3-4-5'!$C$11:$D$13,2,FALSE)))&lt;3,"BAJO",IF((VLOOKUP(D334,'Tabla 2-3-4-5'!$C$11:$D$13,2,FALSE)*(VLOOKUP(E334,'Tabla 2-3-4-5'!$C$11:$D$13,2,FALSE)))&gt;5,"ALTO","MEDIO")),"")</f>
        <v/>
      </c>
      <c r="G334" s="136"/>
      <c r="H334" s="136"/>
      <c r="I334" s="136"/>
      <c r="J334" s="136"/>
      <c r="K334" s="136"/>
      <c r="L334" s="136"/>
      <c r="M334" s="136"/>
      <c r="N334" s="136"/>
      <c r="O334" s="137"/>
      <c r="P334" s="138"/>
      <c r="Q334" s="139"/>
    </row>
    <row r="335" spans="1:17" ht="31.5" customHeight="1" x14ac:dyDescent="0.35">
      <c r="A335" s="143" t="str">
        <f>'Matriz Nº1 Identificación'!A335</f>
        <v>37. 2</v>
      </c>
      <c r="B335" s="143" t="str">
        <f>IF('Matriz Nº3 Evaluación'!J335="ADMINISTRAR",'Matriz Nº3 Evaluación'!B335,"")</f>
        <v/>
      </c>
      <c r="C335" s="136"/>
      <c r="D335" s="127"/>
      <c r="E335" s="127"/>
      <c r="F335" s="120" t="str">
        <f>IFERROR(+IF((VLOOKUP(D335,'Tabla 2-3-4-5'!$C$11:$D$13,2,FALSE)*(VLOOKUP(E335,'Tabla 2-3-4-5'!$C$11:$D$13,2,FALSE)))&lt;3,"BAJO",IF((VLOOKUP(D335,'Tabla 2-3-4-5'!$C$11:$D$13,2,FALSE)*(VLOOKUP(E335,'Tabla 2-3-4-5'!$C$11:$D$13,2,FALSE)))&gt;5,"ALTO","MEDIO")),"")</f>
        <v/>
      </c>
      <c r="G335" s="136"/>
      <c r="H335" s="136"/>
      <c r="I335" s="136"/>
      <c r="J335" s="136"/>
      <c r="K335" s="136"/>
      <c r="L335" s="136"/>
      <c r="M335" s="136"/>
      <c r="N335" s="136"/>
      <c r="O335" s="137"/>
      <c r="P335" s="138"/>
      <c r="Q335" s="139"/>
    </row>
    <row r="336" spans="1:17" ht="29.25" customHeight="1" x14ac:dyDescent="0.35">
      <c r="A336" s="143" t="str">
        <f>'Matriz Nº1 Identificación'!A336</f>
        <v>37. 3</v>
      </c>
      <c r="B336" s="143" t="str">
        <f>IF('Matriz Nº3 Evaluación'!J336="ADMINISTRAR",'Matriz Nº3 Evaluación'!B336,"")</f>
        <v/>
      </c>
      <c r="C336" s="136"/>
      <c r="D336" s="127"/>
      <c r="E336" s="127"/>
      <c r="F336" s="120" t="str">
        <f>IFERROR(+IF((VLOOKUP(D336,'Tabla 2-3-4-5'!$C$11:$D$13,2,FALSE)*(VLOOKUP(E336,'Tabla 2-3-4-5'!$C$11:$D$13,2,FALSE)))&lt;3,"BAJO",IF((VLOOKUP(D336,'Tabla 2-3-4-5'!$C$11:$D$13,2,FALSE)*(VLOOKUP(E336,'Tabla 2-3-4-5'!$C$11:$D$13,2,FALSE)))&gt;5,"ALTO","MEDIO")),"")</f>
        <v/>
      </c>
      <c r="G336" s="136"/>
      <c r="H336" s="136"/>
      <c r="I336" s="136"/>
      <c r="J336" s="136"/>
      <c r="K336" s="136"/>
      <c r="L336" s="136"/>
      <c r="M336" s="136"/>
      <c r="N336" s="136"/>
      <c r="O336" s="137"/>
      <c r="P336" s="138"/>
      <c r="Q336" s="139"/>
    </row>
    <row r="337" spans="1:17" ht="35.25" customHeight="1" x14ac:dyDescent="0.35">
      <c r="A337" s="143" t="str">
        <f>'Matriz Nº1 Identificación'!A337</f>
        <v>37. 4</v>
      </c>
      <c r="B337" s="143" t="str">
        <f>IF('Matriz Nº3 Evaluación'!J337="ADMINISTRAR",'Matriz Nº3 Evaluación'!B337,"")</f>
        <v/>
      </c>
      <c r="C337" s="136"/>
      <c r="D337" s="127"/>
      <c r="E337" s="127"/>
      <c r="F337" s="120" t="str">
        <f>IFERROR(+IF((VLOOKUP(D337,'Tabla 2-3-4-5'!$C$11:$D$13,2,FALSE)*(VLOOKUP(E337,'Tabla 2-3-4-5'!$C$11:$D$13,2,FALSE)))&lt;3,"BAJO",IF((VLOOKUP(D337,'Tabla 2-3-4-5'!$C$11:$D$13,2,FALSE)*(VLOOKUP(E337,'Tabla 2-3-4-5'!$C$11:$D$13,2,FALSE)))&gt;5,"ALTO","MEDIO")),"")</f>
        <v/>
      </c>
      <c r="G337" s="136"/>
      <c r="H337" s="136"/>
      <c r="I337" s="136"/>
      <c r="J337" s="136"/>
      <c r="K337" s="136"/>
      <c r="L337" s="136"/>
      <c r="M337" s="136"/>
      <c r="N337" s="136"/>
      <c r="O337" s="137"/>
      <c r="P337" s="138"/>
      <c r="Q337" s="139"/>
    </row>
    <row r="338" spans="1:17" ht="35.25" customHeight="1" x14ac:dyDescent="0.35">
      <c r="A338" s="143" t="str">
        <f>'Matriz Nº1 Identificación'!A338</f>
        <v>37. 5</v>
      </c>
      <c r="B338" s="143" t="str">
        <f>IF('Matriz Nº3 Evaluación'!J338="ADMINISTRAR",'Matriz Nº3 Evaluación'!B338,"")</f>
        <v/>
      </c>
      <c r="C338" s="136"/>
      <c r="D338" s="127"/>
      <c r="E338" s="127"/>
      <c r="F338" s="120" t="str">
        <f>IFERROR(+IF((VLOOKUP(D338,'Tabla 2-3-4-5'!$C$11:$D$13,2,FALSE)*(VLOOKUP(E338,'Tabla 2-3-4-5'!$C$11:$D$13,2,FALSE)))&lt;3,"BAJO",IF((VLOOKUP(D338,'Tabla 2-3-4-5'!$C$11:$D$13,2,FALSE)*(VLOOKUP(E338,'Tabla 2-3-4-5'!$C$11:$D$13,2,FALSE)))&gt;5,"ALTO","MEDIO")),"")</f>
        <v/>
      </c>
      <c r="G338" s="136"/>
      <c r="H338" s="136"/>
      <c r="I338" s="136"/>
      <c r="J338" s="136"/>
      <c r="K338" s="136"/>
      <c r="L338" s="136"/>
      <c r="M338" s="136"/>
      <c r="N338" s="136"/>
      <c r="O338" s="137"/>
      <c r="P338" s="138"/>
      <c r="Q338" s="139"/>
    </row>
    <row r="339" spans="1:17" ht="35.25" customHeight="1" x14ac:dyDescent="0.35">
      <c r="A339" s="143" t="str">
        <f>'Matriz Nº1 Identificación'!A339</f>
        <v>37. 6</v>
      </c>
      <c r="B339" s="143" t="str">
        <f>IF('Matriz Nº3 Evaluación'!J339="ADMINISTRAR",'Matriz Nº3 Evaluación'!B339,"")</f>
        <v/>
      </c>
      <c r="C339" s="136"/>
      <c r="D339" s="127"/>
      <c r="E339" s="127"/>
      <c r="F339" s="120" t="str">
        <f>IFERROR(+IF((VLOOKUP(D339,'Tabla 2-3-4-5'!$C$11:$D$13,2,FALSE)*(VLOOKUP(E339,'Tabla 2-3-4-5'!$C$11:$D$13,2,FALSE)))&lt;3,"BAJO",IF((VLOOKUP(D339,'Tabla 2-3-4-5'!$C$11:$D$13,2,FALSE)*(VLOOKUP(E339,'Tabla 2-3-4-5'!$C$11:$D$13,2,FALSE)))&gt;5,"ALTO","MEDIO")),"")</f>
        <v/>
      </c>
      <c r="G339" s="136"/>
      <c r="H339" s="136"/>
      <c r="I339" s="136"/>
      <c r="J339" s="136"/>
      <c r="K339" s="136"/>
      <c r="L339" s="136"/>
      <c r="M339" s="136"/>
      <c r="N339" s="136"/>
      <c r="O339" s="137"/>
      <c r="P339" s="138"/>
      <c r="Q339" s="139"/>
    </row>
    <row r="340" spans="1:17" ht="35.25" customHeight="1" thickBot="1" x14ac:dyDescent="0.4">
      <c r="A340" s="143" t="str">
        <f>'Matriz Nº1 Identificación'!A340</f>
        <v>37. 7</v>
      </c>
      <c r="B340" s="143" t="str">
        <f>IF('Matriz Nº3 Evaluación'!J340="ADMINISTRAR",'Matriz Nº3 Evaluación'!B340,"")</f>
        <v/>
      </c>
      <c r="C340" s="136"/>
      <c r="D340" s="127"/>
      <c r="E340" s="127"/>
      <c r="F340" s="120" t="str">
        <f>IFERROR(+IF((VLOOKUP(D340,'Tabla 2-3-4-5'!$C$11:$D$13,2,FALSE)*(VLOOKUP(E340,'Tabla 2-3-4-5'!$C$11:$D$13,2,FALSE)))&lt;3,"BAJO",IF((VLOOKUP(D340,'Tabla 2-3-4-5'!$C$11:$D$13,2,FALSE)*(VLOOKUP(E340,'Tabla 2-3-4-5'!$C$11:$D$13,2,FALSE)))&gt;5,"ALTO","MEDIO")),"")</f>
        <v/>
      </c>
      <c r="G340" s="136"/>
      <c r="H340" s="136"/>
      <c r="I340" s="136"/>
      <c r="J340" s="136"/>
      <c r="K340" s="136"/>
      <c r="L340" s="136"/>
      <c r="M340" s="136"/>
      <c r="N340" s="136"/>
      <c r="O340" s="137"/>
      <c r="P340" s="138"/>
      <c r="Q340" s="139"/>
    </row>
    <row r="341" spans="1:17" ht="39.9" customHeight="1" thickBot="1" x14ac:dyDescent="0.4">
      <c r="A341" s="181" t="str">
        <f>'Matriz Nº1 Identificación'!A341</f>
        <v xml:space="preserve">Objetivo Estratégico: </v>
      </c>
      <c r="B341" s="477">
        <f>'Matriz Nº1 Identificación'!B341</f>
        <v>0</v>
      </c>
      <c r="C341" s="478"/>
      <c r="D341" s="478"/>
      <c r="E341" s="478"/>
      <c r="F341" s="478"/>
      <c r="G341" s="478"/>
      <c r="H341" s="478"/>
      <c r="I341" s="478"/>
      <c r="J341" s="478"/>
      <c r="K341" s="478"/>
      <c r="L341" s="478"/>
      <c r="M341" s="478"/>
      <c r="N341" s="478"/>
      <c r="O341" s="478"/>
      <c r="P341" s="478"/>
      <c r="Q341" s="479"/>
    </row>
    <row r="342" spans="1:17" ht="39.9" customHeight="1" x14ac:dyDescent="0.35">
      <c r="A342" s="183" t="str">
        <f>'Matriz Nº1 Identificación'!A342</f>
        <v>Objetivo táctico</v>
      </c>
      <c r="B342" s="535" t="str">
        <f>'Matriz Nº1 Identificación'!B342</f>
        <v xml:space="preserve">38. </v>
      </c>
      <c r="C342" s="536"/>
      <c r="D342" s="536"/>
      <c r="E342" s="536"/>
      <c r="F342" s="536"/>
      <c r="G342" s="536"/>
      <c r="H342" s="536"/>
      <c r="I342" s="536"/>
      <c r="J342" s="536"/>
      <c r="K342" s="536"/>
      <c r="L342" s="536"/>
      <c r="M342" s="536"/>
      <c r="N342" s="536"/>
      <c r="O342" s="536"/>
      <c r="P342" s="536"/>
      <c r="Q342" s="537"/>
    </row>
    <row r="343" spans="1:17" ht="27.75" customHeight="1" x14ac:dyDescent="0.35">
      <c r="A343" s="143" t="str">
        <f>'Matriz Nº1 Identificación'!A343</f>
        <v>38. 1</v>
      </c>
      <c r="B343" s="143" t="str">
        <f>IF('Matriz Nº3 Evaluación'!J343="ADMINISTRAR",'Matriz Nº3 Evaluación'!B343,"")</f>
        <v/>
      </c>
      <c r="C343" s="136"/>
      <c r="D343" s="127"/>
      <c r="E343" s="127"/>
      <c r="F343" s="120" t="str">
        <f>IFERROR(IF((VLOOKUP(D343,'Tabla 2-3-4-5'!$C$11:$D$13,2,FALSE)*(VLOOKUP(E343,'Tabla 2-3-4-5'!$C$11:$D$13,2,FALSE)))&lt;3,"BAJO",IF((VLOOKUP(D343,'Tabla 2-3-4-5'!$C$11:$D$13,2,FALSE)*(VLOOKUP(E343,'Tabla 2-3-4-5'!$C$11:$D$13,2,FALSE)))&gt;5,"ALTO","MEDIO")),"")</f>
        <v/>
      </c>
      <c r="G343" s="136"/>
      <c r="H343" s="136"/>
      <c r="I343" s="136"/>
      <c r="J343" s="136"/>
      <c r="K343" s="136"/>
      <c r="L343" s="136"/>
      <c r="M343" s="136"/>
      <c r="N343" s="136"/>
      <c r="O343" s="137"/>
      <c r="P343" s="138"/>
      <c r="Q343" s="139"/>
    </row>
    <row r="344" spans="1:17" ht="31.5" customHeight="1" x14ac:dyDescent="0.35">
      <c r="A344" s="143" t="str">
        <f>'Matriz Nº1 Identificación'!A344</f>
        <v>38. 2</v>
      </c>
      <c r="B344" s="143" t="str">
        <f>IF('Matriz Nº3 Evaluación'!J344="ADMINISTRAR",'Matriz Nº3 Evaluación'!B344,"")</f>
        <v/>
      </c>
      <c r="C344" s="136"/>
      <c r="D344" s="127"/>
      <c r="E344" s="127"/>
      <c r="F344" s="120" t="str">
        <f>IFERROR(+IF((VLOOKUP(D344,'Tabla 2-3-4-5'!$C$11:$D$13,2,FALSE)*(VLOOKUP(E344,'Tabla 2-3-4-5'!$C$11:$D$13,2,FALSE)))&lt;3,"BAJO",IF((VLOOKUP(D344,'Tabla 2-3-4-5'!$C$11:$D$13,2,FALSE)*(VLOOKUP(E344,'Tabla 2-3-4-5'!$C$11:$D$13,2,FALSE)))&gt;5,"ALTO","MEDIO")),"")</f>
        <v/>
      </c>
      <c r="G344" s="136"/>
      <c r="H344" s="136"/>
      <c r="I344" s="136"/>
      <c r="J344" s="136"/>
      <c r="K344" s="136"/>
      <c r="L344" s="136"/>
      <c r="M344" s="136"/>
      <c r="N344" s="136"/>
      <c r="O344" s="137"/>
      <c r="P344" s="138"/>
      <c r="Q344" s="139"/>
    </row>
    <row r="345" spans="1:17" ht="29.25" customHeight="1" x14ac:dyDescent="0.35">
      <c r="A345" s="143" t="str">
        <f>'Matriz Nº1 Identificación'!A345</f>
        <v>38. 3</v>
      </c>
      <c r="B345" s="143" t="str">
        <f>IF('Matriz Nº3 Evaluación'!J345="ADMINISTRAR",'Matriz Nº3 Evaluación'!B345,"")</f>
        <v/>
      </c>
      <c r="C345" s="136"/>
      <c r="D345" s="127"/>
      <c r="E345" s="127"/>
      <c r="F345" s="120" t="str">
        <f>IFERROR(+IF((VLOOKUP(D345,'Tabla 2-3-4-5'!$C$11:$D$13,2,FALSE)*(VLOOKUP(E345,'Tabla 2-3-4-5'!$C$11:$D$13,2,FALSE)))&lt;3,"BAJO",IF((VLOOKUP(D345,'Tabla 2-3-4-5'!$C$11:$D$13,2,FALSE)*(VLOOKUP(E345,'Tabla 2-3-4-5'!$C$11:$D$13,2,FALSE)))&gt;5,"ALTO","MEDIO")),"")</f>
        <v/>
      </c>
      <c r="G345" s="136"/>
      <c r="H345" s="136"/>
      <c r="I345" s="136"/>
      <c r="J345" s="136"/>
      <c r="K345" s="136"/>
      <c r="L345" s="136"/>
      <c r="M345" s="136"/>
      <c r="N345" s="136"/>
      <c r="O345" s="137"/>
      <c r="P345" s="138"/>
      <c r="Q345" s="139"/>
    </row>
    <row r="346" spans="1:17" ht="35.25" customHeight="1" x14ac:dyDescent="0.35">
      <c r="A346" s="143" t="str">
        <f>'Matriz Nº1 Identificación'!A346</f>
        <v>38. 4</v>
      </c>
      <c r="B346" s="143" t="str">
        <f>IF('Matriz Nº3 Evaluación'!J346="ADMINISTRAR",'Matriz Nº3 Evaluación'!B346,"")</f>
        <v/>
      </c>
      <c r="C346" s="136"/>
      <c r="D346" s="127"/>
      <c r="E346" s="127"/>
      <c r="F346" s="120" t="str">
        <f>IFERROR(+IF((VLOOKUP(D346,'Tabla 2-3-4-5'!$C$11:$D$13,2,FALSE)*(VLOOKUP(E346,'Tabla 2-3-4-5'!$C$11:$D$13,2,FALSE)))&lt;3,"BAJO",IF((VLOOKUP(D346,'Tabla 2-3-4-5'!$C$11:$D$13,2,FALSE)*(VLOOKUP(E346,'Tabla 2-3-4-5'!$C$11:$D$13,2,FALSE)))&gt;5,"ALTO","MEDIO")),"")</f>
        <v/>
      </c>
      <c r="G346" s="136"/>
      <c r="H346" s="136"/>
      <c r="I346" s="136"/>
      <c r="J346" s="136"/>
      <c r="K346" s="136"/>
      <c r="L346" s="136"/>
      <c r="M346" s="136"/>
      <c r="N346" s="136"/>
      <c r="O346" s="137"/>
      <c r="P346" s="138"/>
      <c r="Q346" s="139"/>
    </row>
    <row r="347" spans="1:17" ht="35.25" customHeight="1" x14ac:dyDescent="0.35">
      <c r="A347" s="143" t="str">
        <f>'Matriz Nº1 Identificación'!A347</f>
        <v>38. 5</v>
      </c>
      <c r="B347" s="143" t="str">
        <f>IF('Matriz Nº3 Evaluación'!J347="ADMINISTRAR",'Matriz Nº3 Evaluación'!B347,"")</f>
        <v/>
      </c>
      <c r="C347" s="136"/>
      <c r="D347" s="127"/>
      <c r="E347" s="127"/>
      <c r="F347" s="120" t="str">
        <f>IFERROR(+IF((VLOOKUP(D347,'Tabla 2-3-4-5'!$C$11:$D$13,2,FALSE)*(VLOOKUP(E347,'Tabla 2-3-4-5'!$C$11:$D$13,2,FALSE)))&lt;3,"BAJO",IF((VLOOKUP(D347,'Tabla 2-3-4-5'!$C$11:$D$13,2,FALSE)*(VLOOKUP(E347,'Tabla 2-3-4-5'!$C$11:$D$13,2,FALSE)))&gt;5,"ALTO","MEDIO")),"")</f>
        <v/>
      </c>
      <c r="G347" s="136"/>
      <c r="H347" s="136"/>
      <c r="I347" s="136"/>
      <c r="J347" s="136"/>
      <c r="K347" s="136"/>
      <c r="L347" s="136"/>
      <c r="M347" s="136"/>
      <c r="N347" s="136"/>
      <c r="O347" s="137"/>
      <c r="P347" s="138"/>
      <c r="Q347" s="139"/>
    </row>
    <row r="348" spans="1:17" ht="35.25" customHeight="1" x14ac:dyDescent="0.35">
      <c r="A348" s="143" t="str">
        <f>'Matriz Nº1 Identificación'!A348</f>
        <v>38. 6</v>
      </c>
      <c r="B348" s="143" t="str">
        <f>IF('Matriz Nº3 Evaluación'!J348="ADMINISTRAR",'Matriz Nº3 Evaluación'!B348,"")</f>
        <v/>
      </c>
      <c r="C348" s="136"/>
      <c r="D348" s="127"/>
      <c r="E348" s="127"/>
      <c r="F348" s="120" t="str">
        <f>IFERROR(+IF((VLOOKUP(D348,'Tabla 2-3-4-5'!$C$11:$D$13,2,FALSE)*(VLOOKUP(E348,'Tabla 2-3-4-5'!$C$11:$D$13,2,FALSE)))&lt;3,"BAJO",IF((VLOOKUP(D348,'Tabla 2-3-4-5'!$C$11:$D$13,2,FALSE)*(VLOOKUP(E348,'Tabla 2-3-4-5'!$C$11:$D$13,2,FALSE)))&gt;5,"ALTO","MEDIO")),"")</f>
        <v/>
      </c>
      <c r="G348" s="136"/>
      <c r="H348" s="136"/>
      <c r="I348" s="136"/>
      <c r="J348" s="136"/>
      <c r="K348" s="136"/>
      <c r="L348" s="136"/>
      <c r="M348" s="136"/>
      <c r="N348" s="136"/>
      <c r="O348" s="137"/>
      <c r="P348" s="138"/>
      <c r="Q348" s="139"/>
    </row>
    <row r="349" spans="1:17" ht="35.25" customHeight="1" thickBot="1" x14ac:dyDescent="0.4">
      <c r="A349" s="143" t="str">
        <f>'Matriz Nº1 Identificación'!A349</f>
        <v>38. 7</v>
      </c>
      <c r="B349" s="143" t="str">
        <f>IF('Matriz Nº3 Evaluación'!J349="ADMINISTRAR",'Matriz Nº3 Evaluación'!B349,"")</f>
        <v/>
      </c>
      <c r="C349" s="136"/>
      <c r="D349" s="127"/>
      <c r="E349" s="127"/>
      <c r="F349" s="120" t="str">
        <f>IFERROR(+IF((VLOOKUP(D349,'Tabla 2-3-4-5'!$C$11:$D$13,2,FALSE)*(VLOOKUP(E349,'Tabla 2-3-4-5'!$C$11:$D$13,2,FALSE)))&lt;3,"BAJO",IF((VLOOKUP(D349,'Tabla 2-3-4-5'!$C$11:$D$13,2,FALSE)*(VLOOKUP(E349,'Tabla 2-3-4-5'!$C$11:$D$13,2,FALSE)))&gt;5,"ALTO","MEDIO")),"")</f>
        <v/>
      </c>
      <c r="G349" s="136"/>
      <c r="H349" s="136"/>
      <c r="I349" s="136"/>
      <c r="J349" s="136"/>
      <c r="K349" s="136"/>
      <c r="L349" s="136"/>
      <c r="M349" s="136"/>
      <c r="N349" s="136"/>
      <c r="O349" s="137"/>
      <c r="P349" s="138"/>
      <c r="Q349" s="139"/>
    </row>
    <row r="350" spans="1:17" ht="39.9" customHeight="1" thickBot="1" x14ac:dyDescent="0.4">
      <c r="A350" s="181" t="str">
        <f>'Matriz Nº1 Identificación'!A350</f>
        <v xml:space="preserve">Objetivo Estratégico: </v>
      </c>
      <c r="B350" s="477">
        <f>'Matriz Nº1 Identificación'!B350</f>
        <v>0</v>
      </c>
      <c r="C350" s="478"/>
      <c r="D350" s="478"/>
      <c r="E350" s="478"/>
      <c r="F350" s="478"/>
      <c r="G350" s="478"/>
      <c r="H350" s="478"/>
      <c r="I350" s="478"/>
      <c r="J350" s="478"/>
      <c r="K350" s="478"/>
      <c r="L350" s="478"/>
      <c r="M350" s="478"/>
      <c r="N350" s="478"/>
      <c r="O350" s="478"/>
      <c r="P350" s="478"/>
      <c r="Q350" s="479"/>
    </row>
    <row r="351" spans="1:17" ht="39.9" customHeight="1" x14ac:dyDescent="0.35">
      <c r="A351" s="183" t="str">
        <f>'Matriz Nº1 Identificación'!A351</f>
        <v>Objetivo táctico</v>
      </c>
      <c r="B351" s="535" t="str">
        <f>'Matriz Nº1 Identificación'!B351</f>
        <v xml:space="preserve">39. </v>
      </c>
      <c r="C351" s="536"/>
      <c r="D351" s="536"/>
      <c r="E351" s="536"/>
      <c r="F351" s="536"/>
      <c r="G351" s="536"/>
      <c r="H351" s="536"/>
      <c r="I351" s="536"/>
      <c r="J351" s="536"/>
      <c r="K351" s="536"/>
      <c r="L351" s="536"/>
      <c r="M351" s="536"/>
      <c r="N351" s="536"/>
      <c r="O351" s="536"/>
      <c r="P351" s="536"/>
      <c r="Q351" s="537"/>
    </row>
    <row r="352" spans="1:17" ht="27.75" customHeight="1" x14ac:dyDescent="0.35">
      <c r="A352" s="143" t="str">
        <f>'Matriz Nº1 Identificación'!A352</f>
        <v>39. 1</v>
      </c>
      <c r="B352" s="143" t="str">
        <f>IF('Matriz Nº3 Evaluación'!J352="ADMINISTRAR",'Matriz Nº3 Evaluación'!B352,"")</f>
        <v/>
      </c>
      <c r="C352" s="136"/>
      <c r="D352" s="127"/>
      <c r="E352" s="127"/>
      <c r="F352" s="120" t="str">
        <f>IFERROR(IF((VLOOKUP(D352,'Tabla 2-3-4-5'!$C$11:$D$13,2,FALSE)*(VLOOKUP(E352,'Tabla 2-3-4-5'!$C$11:$D$13,2,FALSE)))&lt;3,"BAJO",IF((VLOOKUP(D352,'Tabla 2-3-4-5'!$C$11:$D$13,2,FALSE)*(VLOOKUP(E352,'Tabla 2-3-4-5'!$C$11:$D$13,2,FALSE)))&gt;5,"ALTO","MEDIO")),"")</f>
        <v/>
      </c>
      <c r="G352" s="136"/>
      <c r="H352" s="136"/>
      <c r="I352" s="136"/>
      <c r="J352" s="136"/>
      <c r="K352" s="136"/>
      <c r="L352" s="136"/>
      <c r="M352" s="136"/>
      <c r="N352" s="136"/>
      <c r="O352" s="137"/>
      <c r="P352" s="138"/>
      <c r="Q352" s="139"/>
    </row>
    <row r="353" spans="1:17" ht="31.5" customHeight="1" x14ac:dyDescent="0.35">
      <c r="A353" s="143" t="str">
        <f>'Matriz Nº1 Identificación'!A353</f>
        <v>39. 2</v>
      </c>
      <c r="B353" s="143" t="str">
        <f>IF('Matriz Nº3 Evaluación'!J353="ADMINISTRAR",'Matriz Nº3 Evaluación'!B353,"")</f>
        <v/>
      </c>
      <c r="C353" s="136"/>
      <c r="D353" s="127"/>
      <c r="E353" s="127"/>
      <c r="F353" s="120" t="str">
        <f>IFERROR(+IF((VLOOKUP(D353,'Tabla 2-3-4-5'!$C$11:$D$13,2,FALSE)*(VLOOKUP(E353,'Tabla 2-3-4-5'!$C$11:$D$13,2,FALSE)))&lt;3,"BAJO",IF((VLOOKUP(D353,'Tabla 2-3-4-5'!$C$11:$D$13,2,FALSE)*(VLOOKUP(E353,'Tabla 2-3-4-5'!$C$11:$D$13,2,FALSE)))&gt;5,"ALTO","MEDIO")),"")</f>
        <v/>
      </c>
      <c r="G353" s="136"/>
      <c r="H353" s="136"/>
      <c r="I353" s="136"/>
      <c r="J353" s="136"/>
      <c r="K353" s="136"/>
      <c r="L353" s="136"/>
      <c r="M353" s="136"/>
      <c r="N353" s="136"/>
      <c r="O353" s="137"/>
      <c r="P353" s="138"/>
      <c r="Q353" s="139"/>
    </row>
    <row r="354" spans="1:17" ht="29.25" customHeight="1" x14ac:dyDescent="0.35">
      <c r="A354" s="143" t="str">
        <f>'Matriz Nº1 Identificación'!A354</f>
        <v>39. 3</v>
      </c>
      <c r="B354" s="143" t="str">
        <f>IF('Matriz Nº3 Evaluación'!J354="ADMINISTRAR",'Matriz Nº3 Evaluación'!B354,"")</f>
        <v/>
      </c>
      <c r="C354" s="136"/>
      <c r="D354" s="127"/>
      <c r="E354" s="127"/>
      <c r="F354" s="120" t="str">
        <f>IFERROR(+IF((VLOOKUP(D354,'Tabla 2-3-4-5'!$C$11:$D$13,2,FALSE)*(VLOOKUP(E354,'Tabla 2-3-4-5'!$C$11:$D$13,2,FALSE)))&lt;3,"BAJO",IF((VLOOKUP(D354,'Tabla 2-3-4-5'!$C$11:$D$13,2,FALSE)*(VLOOKUP(E354,'Tabla 2-3-4-5'!$C$11:$D$13,2,FALSE)))&gt;5,"ALTO","MEDIO")),"")</f>
        <v/>
      </c>
      <c r="G354" s="136"/>
      <c r="H354" s="136"/>
      <c r="I354" s="136"/>
      <c r="J354" s="136"/>
      <c r="K354" s="136"/>
      <c r="L354" s="136"/>
      <c r="M354" s="136"/>
      <c r="N354" s="136"/>
      <c r="O354" s="137"/>
      <c r="P354" s="138"/>
      <c r="Q354" s="139"/>
    </row>
    <row r="355" spans="1:17" ht="35.25" customHeight="1" x14ac:dyDescent="0.35">
      <c r="A355" s="143" t="str">
        <f>'Matriz Nº1 Identificación'!A355</f>
        <v>39. 4</v>
      </c>
      <c r="B355" s="143" t="str">
        <f>IF('Matriz Nº3 Evaluación'!J355="ADMINISTRAR",'Matriz Nº3 Evaluación'!B355,"")</f>
        <v/>
      </c>
      <c r="C355" s="136"/>
      <c r="D355" s="127"/>
      <c r="E355" s="127"/>
      <c r="F355" s="120" t="str">
        <f>IFERROR(+IF((VLOOKUP(D355,'Tabla 2-3-4-5'!$C$11:$D$13,2,FALSE)*(VLOOKUP(E355,'Tabla 2-3-4-5'!$C$11:$D$13,2,FALSE)))&lt;3,"BAJO",IF((VLOOKUP(D355,'Tabla 2-3-4-5'!$C$11:$D$13,2,FALSE)*(VLOOKUP(E355,'Tabla 2-3-4-5'!$C$11:$D$13,2,FALSE)))&gt;5,"ALTO","MEDIO")),"")</f>
        <v/>
      </c>
      <c r="G355" s="136"/>
      <c r="H355" s="136"/>
      <c r="I355" s="136"/>
      <c r="J355" s="136"/>
      <c r="K355" s="136"/>
      <c r="L355" s="136"/>
      <c r="M355" s="136"/>
      <c r="N355" s="136"/>
      <c r="O355" s="137"/>
      <c r="P355" s="138"/>
      <c r="Q355" s="139"/>
    </row>
    <row r="356" spans="1:17" ht="35.25" customHeight="1" x14ac:dyDescent="0.35">
      <c r="A356" s="143" t="str">
        <f>'Matriz Nº1 Identificación'!A356</f>
        <v>39. 5</v>
      </c>
      <c r="B356" s="143" t="str">
        <f>IF('Matriz Nº3 Evaluación'!J356="ADMINISTRAR",'Matriz Nº3 Evaluación'!B356,"")</f>
        <v/>
      </c>
      <c r="C356" s="136"/>
      <c r="D356" s="127"/>
      <c r="E356" s="127"/>
      <c r="F356" s="120" t="str">
        <f>IFERROR(+IF((VLOOKUP(D356,'Tabla 2-3-4-5'!$C$11:$D$13,2,FALSE)*(VLOOKUP(E356,'Tabla 2-3-4-5'!$C$11:$D$13,2,FALSE)))&lt;3,"BAJO",IF((VLOOKUP(D356,'Tabla 2-3-4-5'!$C$11:$D$13,2,FALSE)*(VLOOKUP(E356,'Tabla 2-3-4-5'!$C$11:$D$13,2,FALSE)))&gt;5,"ALTO","MEDIO")),"")</f>
        <v/>
      </c>
      <c r="G356" s="136"/>
      <c r="H356" s="136"/>
      <c r="I356" s="136"/>
      <c r="J356" s="136"/>
      <c r="K356" s="136"/>
      <c r="L356" s="136"/>
      <c r="M356" s="136"/>
      <c r="N356" s="136"/>
      <c r="O356" s="137"/>
      <c r="P356" s="138"/>
      <c r="Q356" s="139"/>
    </row>
    <row r="357" spans="1:17" ht="35.25" customHeight="1" x14ac:dyDescent="0.35">
      <c r="A357" s="143" t="str">
        <f>'Matriz Nº1 Identificación'!A357</f>
        <v>39. 6</v>
      </c>
      <c r="B357" s="143" t="str">
        <f>IF('Matriz Nº3 Evaluación'!J357="ADMINISTRAR",'Matriz Nº3 Evaluación'!B357,"")</f>
        <v/>
      </c>
      <c r="C357" s="136"/>
      <c r="D357" s="127"/>
      <c r="E357" s="127"/>
      <c r="F357" s="120" t="str">
        <f>IFERROR(+IF((VLOOKUP(D357,'Tabla 2-3-4-5'!$C$11:$D$13,2,FALSE)*(VLOOKUP(E357,'Tabla 2-3-4-5'!$C$11:$D$13,2,FALSE)))&lt;3,"BAJO",IF((VLOOKUP(D357,'Tabla 2-3-4-5'!$C$11:$D$13,2,FALSE)*(VLOOKUP(E357,'Tabla 2-3-4-5'!$C$11:$D$13,2,FALSE)))&gt;5,"ALTO","MEDIO")),"")</f>
        <v/>
      </c>
      <c r="G357" s="136"/>
      <c r="H357" s="136"/>
      <c r="I357" s="136"/>
      <c r="J357" s="136"/>
      <c r="K357" s="136"/>
      <c r="L357" s="136"/>
      <c r="M357" s="136"/>
      <c r="N357" s="136"/>
      <c r="O357" s="137"/>
      <c r="P357" s="138"/>
      <c r="Q357" s="139"/>
    </row>
    <row r="358" spans="1:17" ht="35.25" customHeight="1" thickBot="1" x14ac:dyDescent="0.4">
      <c r="A358" s="143" t="str">
        <f>'Matriz Nº1 Identificación'!A358</f>
        <v>39. 7</v>
      </c>
      <c r="B358" s="143" t="str">
        <f>IF('Matriz Nº3 Evaluación'!J358="ADMINISTRAR",'Matriz Nº3 Evaluación'!B358,"")</f>
        <v/>
      </c>
      <c r="C358" s="136"/>
      <c r="D358" s="127"/>
      <c r="E358" s="127"/>
      <c r="F358" s="120" t="str">
        <f>IFERROR(+IF((VLOOKUP(D358,'Tabla 2-3-4-5'!$C$11:$D$13,2,FALSE)*(VLOOKUP(E358,'Tabla 2-3-4-5'!$C$11:$D$13,2,FALSE)))&lt;3,"BAJO",IF((VLOOKUP(D358,'Tabla 2-3-4-5'!$C$11:$D$13,2,FALSE)*(VLOOKUP(E358,'Tabla 2-3-4-5'!$C$11:$D$13,2,FALSE)))&gt;5,"ALTO","MEDIO")),"")</f>
        <v/>
      </c>
      <c r="G358" s="136"/>
      <c r="H358" s="136"/>
      <c r="I358" s="136"/>
      <c r="J358" s="136"/>
      <c r="K358" s="136"/>
      <c r="L358" s="136"/>
      <c r="M358" s="136"/>
      <c r="N358" s="136"/>
      <c r="O358" s="137"/>
      <c r="P358" s="138"/>
      <c r="Q358" s="139"/>
    </row>
    <row r="359" spans="1:17" ht="39.9" customHeight="1" thickBot="1" x14ac:dyDescent="0.4">
      <c r="A359" s="181" t="str">
        <f>'Matriz Nº1 Identificación'!A359</f>
        <v xml:space="preserve">Objetivo Estratégico: </v>
      </c>
      <c r="B359" s="477">
        <f>'Matriz Nº1 Identificación'!B359</f>
        <v>0</v>
      </c>
      <c r="C359" s="478"/>
      <c r="D359" s="478"/>
      <c r="E359" s="478"/>
      <c r="F359" s="478"/>
      <c r="G359" s="478"/>
      <c r="H359" s="478"/>
      <c r="I359" s="478"/>
      <c r="J359" s="478"/>
      <c r="K359" s="478"/>
      <c r="L359" s="478"/>
      <c r="M359" s="478"/>
      <c r="N359" s="478"/>
      <c r="O359" s="478"/>
      <c r="P359" s="478"/>
      <c r="Q359" s="479"/>
    </row>
    <row r="360" spans="1:17" ht="39.9" customHeight="1" x14ac:dyDescent="0.35">
      <c r="A360" s="183" t="str">
        <f>'Matriz Nº1 Identificación'!A360</f>
        <v>Objetivo táctico</v>
      </c>
      <c r="B360" s="535" t="str">
        <f>'Matriz Nº1 Identificación'!B360</f>
        <v xml:space="preserve">40. </v>
      </c>
      <c r="C360" s="536"/>
      <c r="D360" s="536"/>
      <c r="E360" s="536"/>
      <c r="F360" s="536"/>
      <c r="G360" s="536"/>
      <c r="H360" s="536"/>
      <c r="I360" s="536"/>
      <c r="J360" s="536"/>
      <c r="K360" s="536"/>
      <c r="L360" s="536"/>
      <c r="M360" s="536"/>
      <c r="N360" s="536"/>
      <c r="O360" s="536"/>
      <c r="P360" s="536"/>
      <c r="Q360" s="537"/>
    </row>
    <row r="361" spans="1:17" ht="27.75" customHeight="1" x14ac:dyDescent="0.35">
      <c r="A361" s="143" t="str">
        <f>'Matriz Nº1 Identificación'!A361</f>
        <v>40. 1</v>
      </c>
      <c r="B361" s="143" t="str">
        <f>IF('Matriz Nº3 Evaluación'!J361="ADMINISTRAR",'Matriz Nº3 Evaluación'!B361,"")</f>
        <v/>
      </c>
      <c r="C361" s="136"/>
      <c r="D361" s="127"/>
      <c r="E361" s="127"/>
      <c r="F361" s="120" t="str">
        <f>IFERROR(IF((VLOOKUP(D361,'Tabla 2-3-4-5'!$C$11:$D$13,2,FALSE)*(VLOOKUP(E361,'Tabla 2-3-4-5'!$C$11:$D$13,2,FALSE)))&lt;3,"BAJO",IF((VLOOKUP(D361,'Tabla 2-3-4-5'!$C$11:$D$13,2,FALSE)*(VLOOKUP(E361,'Tabla 2-3-4-5'!$C$11:$D$13,2,FALSE)))&gt;5,"ALTO","MEDIO")),"")</f>
        <v/>
      </c>
      <c r="G361" s="136"/>
      <c r="H361" s="136"/>
      <c r="I361" s="136"/>
      <c r="J361" s="136"/>
      <c r="K361" s="136"/>
      <c r="L361" s="136"/>
      <c r="M361" s="136"/>
      <c r="N361" s="136"/>
      <c r="O361" s="137"/>
      <c r="P361" s="138"/>
      <c r="Q361" s="139"/>
    </row>
    <row r="362" spans="1:17" ht="31.5" customHeight="1" x14ac:dyDescent="0.35">
      <c r="A362" s="143" t="str">
        <f>'Matriz Nº1 Identificación'!A362</f>
        <v>40. 2</v>
      </c>
      <c r="B362" s="143" t="str">
        <f>IF('Matriz Nº3 Evaluación'!J362="ADMINISTRAR",'Matriz Nº3 Evaluación'!B362,"")</f>
        <v/>
      </c>
      <c r="C362" s="136"/>
      <c r="D362" s="127"/>
      <c r="E362" s="127"/>
      <c r="F362" s="120" t="str">
        <f>IFERROR(+IF((VLOOKUP(D362,'Tabla 2-3-4-5'!$C$11:$D$13,2,FALSE)*(VLOOKUP(E362,'Tabla 2-3-4-5'!$C$11:$D$13,2,FALSE)))&lt;3,"BAJO",IF((VLOOKUP(D362,'Tabla 2-3-4-5'!$C$11:$D$13,2,FALSE)*(VLOOKUP(E362,'Tabla 2-3-4-5'!$C$11:$D$13,2,FALSE)))&gt;5,"ALTO","MEDIO")),"")</f>
        <v/>
      </c>
      <c r="G362" s="136"/>
      <c r="H362" s="136"/>
      <c r="I362" s="136"/>
      <c r="J362" s="136"/>
      <c r="K362" s="136"/>
      <c r="L362" s="136"/>
      <c r="M362" s="136"/>
      <c r="N362" s="136"/>
      <c r="O362" s="137"/>
      <c r="P362" s="138"/>
      <c r="Q362" s="139"/>
    </row>
    <row r="363" spans="1:17" ht="29.25" customHeight="1" x14ac:dyDescent="0.35">
      <c r="A363" s="143" t="str">
        <f>'Matriz Nº1 Identificación'!A363</f>
        <v>40. 3</v>
      </c>
      <c r="B363" s="143" t="str">
        <f>IF('Matriz Nº3 Evaluación'!J363="ADMINISTRAR",'Matriz Nº3 Evaluación'!B363,"")</f>
        <v/>
      </c>
      <c r="C363" s="136"/>
      <c r="D363" s="127"/>
      <c r="E363" s="127"/>
      <c r="F363" s="120" t="str">
        <f>IFERROR(+IF((VLOOKUP(D363,'Tabla 2-3-4-5'!$C$11:$D$13,2,FALSE)*(VLOOKUP(E363,'Tabla 2-3-4-5'!$C$11:$D$13,2,FALSE)))&lt;3,"BAJO",IF((VLOOKUP(D363,'Tabla 2-3-4-5'!$C$11:$D$13,2,FALSE)*(VLOOKUP(E363,'Tabla 2-3-4-5'!$C$11:$D$13,2,FALSE)))&gt;5,"ALTO","MEDIO")),"")</f>
        <v/>
      </c>
      <c r="G363" s="136"/>
      <c r="H363" s="136"/>
      <c r="I363" s="136"/>
      <c r="J363" s="136"/>
      <c r="K363" s="136"/>
      <c r="L363" s="136"/>
      <c r="M363" s="136"/>
      <c r="N363" s="136"/>
      <c r="O363" s="137"/>
      <c r="P363" s="138"/>
      <c r="Q363" s="139"/>
    </row>
    <row r="364" spans="1:17" ht="35.25" customHeight="1" x14ac:dyDescent="0.35">
      <c r="A364" s="143" t="str">
        <f>'Matriz Nº1 Identificación'!A364</f>
        <v>40. 4</v>
      </c>
      <c r="B364" s="143" t="str">
        <f>IF('Matriz Nº3 Evaluación'!J364="ADMINISTRAR",'Matriz Nº3 Evaluación'!B364,"")</f>
        <v/>
      </c>
      <c r="C364" s="136"/>
      <c r="D364" s="127"/>
      <c r="E364" s="127"/>
      <c r="F364" s="120" t="str">
        <f>IFERROR(+IF((VLOOKUP(D364,'Tabla 2-3-4-5'!$C$11:$D$13,2,FALSE)*(VLOOKUP(E364,'Tabla 2-3-4-5'!$C$11:$D$13,2,FALSE)))&lt;3,"BAJO",IF((VLOOKUP(D364,'Tabla 2-3-4-5'!$C$11:$D$13,2,FALSE)*(VLOOKUP(E364,'Tabla 2-3-4-5'!$C$11:$D$13,2,FALSE)))&gt;5,"ALTO","MEDIO")),"")</f>
        <v/>
      </c>
      <c r="G364" s="136"/>
      <c r="H364" s="136"/>
      <c r="I364" s="136"/>
      <c r="J364" s="136"/>
      <c r="K364" s="136"/>
      <c r="L364" s="136"/>
      <c r="M364" s="136"/>
      <c r="N364" s="136"/>
      <c r="O364" s="137"/>
      <c r="P364" s="138"/>
      <c r="Q364" s="139"/>
    </row>
    <row r="365" spans="1:17" ht="35.25" customHeight="1" x14ac:dyDescent="0.35">
      <c r="A365" s="143" t="str">
        <f>'Matriz Nº1 Identificación'!A365</f>
        <v>40. 5</v>
      </c>
      <c r="B365" s="143" t="str">
        <f>IF('Matriz Nº3 Evaluación'!J365="ADMINISTRAR",'Matriz Nº3 Evaluación'!B365,"")</f>
        <v/>
      </c>
      <c r="C365" s="136"/>
      <c r="D365" s="127"/>
      <c r="E365" s="127"/>
      <c r="F365" s="120" t="str">
        <f>IFERROR(+IF((VLOOKUP(D365,'Tabla 2-3-4-5'!$C$11:$D$13,2,FALSE)*(VLOOKUP(E365,'Tabla 2-3-4-5'!$C$11:$D$13,2,FALSE)))&lt;3,"BAJO",IF((VLOOKUP(D365,'Tabla 2-3-4-5'!$C$11:$D$13,2,FALSE)*(VLOOKUP(E365,'Tabla 2-3-4-5'!$C$11:$D$13,2,FALSE)))&gt;5,"ALTO","MEDIO")),"")</f>
        <v/>
      </c>
      <c r="G365" s="136"/>
      <c r="H365" s="136"/>
      <c r="I365" s="136"/>
      <c r="J365" s="136"/>
      <c r="K365" s="136"/>
      <c r="L365" s="136"/>
      <c r="M365" s="136"/>
      <c r="N365" s="136"/>
      <c r="O365" s="137"/>
      <c r="P365" s="138"/>
      <c r="Q365" s="139"/>
    </row>
    <row r="366" spans="1:17" ht="35.25" customHeight="1" x14ac:dyDescent="0.35">
      <c r="A366" s="143" t="str">
        <f>'Matriz Nº1 Identificación'!A366</f>
        <v>40. 6</v>
      </c>
      <c r="B366" s="143" t="str">
        <f>IF('Matriz Nº3 Evaluación'!J366="ADMINISTRAR",'Matriz Nº3 Evaluación'!B366,"")</f>
        <v/>
      </c>
      <c r="C366" s="136"/>
      <c r="D366" s="127"/>
      <c r="E366" s="127"/>
      <c r="F366" s="120" t="str">
        <f>IFERROR(+IF((VLOOKUP(D366,'Tabla 2-3-4-5'!$C$11:$D$13,2,FALSE)*(VLOOKUP(E366,'Tabla 2-3-4-5'!$C$11:$D$13,2,FALSE)))&lt;3,"BAJO",IF((VLOOKUP(D366,'Tabla 2-3-4-5'!$C$11:$D$13,2,FALSE)*(VLOOKUP(E366,'Tabla 2-3-4-5'!$C$11:$D$13,2,FALSE)))&gt;5,"ALTO","MEDIO")),"")</f>
        <v/>
      </c>
      <c r="G366" s="136"/>
      <c r="H366" s="136"/>
      <c r="I366" s="136"/>
      <c r="J366" s="136"/>
      <c r="K366" s="136"/>
      <c r="L366" s="136"/>
      <c r="M366" s="136"/>
      <c r="N366" s="136"/>
      <c r="O366" s="137"/>
      <c r="P366" s="138"/>
      <c r="Q366" s="139"/>
    </row>
    <row r="367" spans="1:17" ht="35.25" customHeight="1" thickBot="1" x14ac:dyDescent="0.4">
      <c r="A367" s="143" t="str">
        <f>'Matriz Nº1 Identificación'!A367</f>
        <v>40. 7</v>
      </c>
      <c r="B367" s="143" t="str">
        <f>IF('Matriz Nº3 Evaluación'!J367="ADMINISTRAR",'Matriz Nº3 Evaluación'!B367,"")</f>
        <v/>
      </c>
      <c r="C367" s="136"/>
      <c r="D367" s="127"/>
      <c r="E367" s="127"/>
      <c r="F367" s="120" t="str">
        <f>IFERROR(+IF((VLOOKUP(D367,'Tabla 2-3-4-5'!$C$11:$D$13,2,FALSE)*(VLOOKUP(E367,'Tabla 2-3-4-5'!$C$11:$D$13,2,FALSE)))&lt;3,"BAJO",IF((VLOOKUP(D367,'Tabla 2-3-4-5'!$C$11:$D$13,2,FALSE)*(VLOOKUP(E367,'Tabla 2-3-4-5'!$C$11:$D$13,2,FALSE)))&gt;5,"ALTO","MEDIO")),"")</f>
        <v/>
      </c>
      <c r="G367" s="136"/>
      <c r="H367" s="136"/>
      <c r="I367" s="136"/>
      <c r="J367" s="136"/>
      <c r="K367" s="136"/>
      <c r="L367" s="136"/>
      <c r="M367" s="136"/>
      <c r="N367" s="136"/>
      <c r="O367" s="137"/>
      <c r="P367" s="138"/>
      <c r="Q367" s="139"/>
    </row>
    <row r="368" spans="1:17" ht="39.9" customHeight="1" thickBot="1" x14ac:dyDescent="0.4">
      <c r="A368" s="181" t="str">
        <f>'Matriz Nº1 Identificación'!A368</f>
        <v xml:space="preserve">Objetivo Estratégico: </v>
      </c>
      <c r="B368" s="477">
        <f>'Matriz Nº1 Identificación'!B368</f>
        <v>0</v>
      </c>
      <c r="C368" s="478"/>
      <c r="D368" s="478"/>
      <c r="E368" s="478"/>
      <c r="F368" s="478"/>
      <c r="G368" s="478"/>
      <c r="H368" s="478"/>
      <c r="I368" s="478"/>
      <c r="J368" s="478"/>
      <c r="K368" s="478"/>
      <c r="L368" s="478"/>
      <c r="M368" s="478"/>
      <c r="N368" s="478"/>
      <c r="O368" s="478"/>
      <c r="P368" s="478"/>
      <c r="Q368" s="479"/>
    </row>
    <row r="369" spans="1:17" ht="39.9" customHeight="1" x14ac:dyDescent="0.35">
      <c r="A369" s="183" t="str">
        <f>'Matriz Nº1 Identificación'!A369</f>
        <v>Objetivo táctico</v>
      </c>
      <c r="B369" s="535" t="str">
        <f>'Matriz Nº1 Identificación'!B369</f>
        <v xml:space="preserve">41. </v>
      </c>
      <c r="C369" s="536"/>
      <c r="D369" s="536"/>
      <c r="E369" s="536"/>
      <c r="F369" s="536"/>
      <c r="G369" s="536"/>
      <c r="H369" s="536"/>
      <c r="I369" s="536"/>
      <c r="J369" s="536"/>
      <c r="K369" s="536"/>
      <c r="L369" s="536"/>
      <c r="M369" s="536"/>
      <c r="N369" s="536"/>
      <c r="O369" s="536"/>
      <c r="P369" s="536"/>
      <c r="Q369" s="537"/>
    </row>
    <row r="370" spans="1:17" ht="27.75" customHeight="1" x14ac:dyDescent="0.35">
      <c r="A370" s="143" t="str">
        <f>'Matriz Nº1 Identificación'!A370</f>
        <v>41. 1</v>
      </c>
      <c r="B370" s="143" t="str">
        <f>IF('Matriz Nº3 Evaluación'!J370="ADMINISTRAR",'Matriz Nº3 Evaluación'!B370,"")</f>
        <v/>
      </c>
      <c r="C370" s="136"/>
      <c r="D370" s="127"/>
      <c r="E370" s="127"/>
      <c r="F370" s="120" t="str">
        <f>IFERROR(IF((VLOOKUP(D370,'Tabla 2-3-4-5'!$C$11:$D$13,2,FALSE)*(VLOOKUP(E370,'Tabla 2-3-4-5'!$C$11:$D$13,2,FALSE)))&lt;3,"BAJO",IF((VLOOKUP(D370,'Tabla 2-3-4-5'!$C$11:$D$13,2,FALSE)*(VLOOKUP(E370,'Tabla 2-3-4-5'!$C$11:$D$13,2,FALSE)))&gt;5,"ALTO","MEDIO")),"")</f>
        <v/>
      </c>
      <c r="G370" s="136"/>
      <c r="H370" s="136"/>
      <c r="I370" s="136"/>
      <c r="J370" s="136"/>
      <c r="K370" s="136"/>
      <c r="L370" s="136"/>
      <c r="M370" s="136"/>
      <c r="N370" s="136"/>
      <c r="O370" s="137"/>
      <c r="P370" s="138"/>
      <c r="Q370" s="139"/>
    </row>
    <row r="371" spans="1:17" ht="31.5" customHeight="1" x14ac:dyDescent="0.35">
      <c r="A371" s="143" t="str">
        <f>'Matriz Nº1 Identificación'!A371</f>
        <v>41. 2</v>
      </c>
      <c r="B371" s="143" t="str">
        <f>IF('Matriz Nº3 Evaluación'!J371="ADMINISTRAR",'Matriz Nº3 Evaluación'!B371,"")</f>
        <v/>
      </c>
      <c r="C371" s="136"/>
      <c r="D371" s="127"/>
      <c r="E371" s="127"/>
      <c r="F371" s="120" t="str">
        <f>IFERROR(+IF((VLOOKUP(D371,'Tabla 2-3-4-5'!$C$11:$D$13,2,FALSE)*(VLOOKUP(E371,'Tabla 2-3-4-5'!$C$11:$D$13,2,FALSE)))&lt;3,"BAJO",IF((VLOOKUP(D371,'Tabla 2-3-4-5'!$C$11:$D$13,2,FALSE)*(VLOOKUP(E371,'Tabla 2-3-4-5'!$C$11:$D$13,2,FALSE)))&gt;5,"ALTO","MEDIO")),"")</f>
        <v/>
      </c>
      <c r="G371" s="136"/>
      <c r="H371" s="136"/>
      <c r="I371" s="136"/>
      <c r="J371" s="136"/>
      <c r="K371" s="136"/>
      <c r="L371" s="136"/>
      <c r="M371" s="136"/>
      <c r="N371" s="136"/>
      <c r="O371" s="137"/>
      <c r="P371" s="138"/>
      <c r="Q371" s="139"/>
    </row>
    <row r="372" spans="1:17" ht="29.25" customHeight="1" x14ac:dyDescent="0.35">
      <c r="A372" s="143" t="str">
        <f>'Matriz Nº1 Identificación'!A372</f>
        <v>41. 3</v>
      </c>
      <c r="B372" s="143" t="str">
        <f>IF('Matriz Nº3 Evaluación'!J372="ADMINISTRAR",'Matriz Nº3 Evaluación'!B372,"")</f>
        <v/>
      </c>
      <c r="C372" s="136"/>
      <c r="D372" s="127"/>
      <c r="E372" s="127"/>
      <c r="F372" s="120" t="str">
        <f>IFERROR(+IF((VLOOKUP(D372,'Tabla 2-3-4-5'!$C$11:$D$13,2,FALSE)*(VLOOKUP(E372,'Tabla 2-3-4-5'!$C$11:$D$13,2,FALSE)))&lt;3,"BAJO",IF((VLOOKUP(D372,'Tabla 2-3-4-5'!$C$11:$D$13,2,FALSE)*(VLOOKUP(E372,'Tabla 2-3-4-5'!$C$11:$D$13,2,FALSE)))&gt;5,"ALTO","MEDIO")),"")</f>
        <v/>
      </c>
      <c r="G372" s="136"/>
      <c r="H372" s="136"/>
      <c r="I372" s="136"/>
      <c r="J372" s="136"/>
      <c r="K372" s="136"/>
      <c r="L372" s="136"/>
      <c r="M372" s="136"/>
      <c r="N372" s="136"/>
      <c r="O372" s="137"/>
      <c r="P372" s="138"/>
      <c r="Q372" s="139"/>
    </row>
    <row r="373" spans="1:17" ht="35.25" customHeight="1" x14ac:dyDescent="0.35">
      <c r="A373" s="143" t="str">
        <f>'Matriz Nº1 Identificación'!A373</f>
        <v>41. 4</v>
      </c>
      <c r="B373" s="143" t="str">
        <f>IF('Matriz Nº3 Evaluación'!J373="ADMINISTRAR",'Matriz Nº3 Evaluación'!B373,"")</f>
        <v/>
      </c>
      <c r="C373" s="136"/>
      <c r="D373" s="127"/>
      <c r="E373" s="127"/>
      <c r="F373" s="120" t="str">
        <f>IFERROR(+IF((VLOOKUP(D373,'Tabla 2-3-4-5'!$C$11:$D$13,2,FALSE)*(VLOOKUP(E373,'Tabla 2-3-4-5'!$C$11:$D$13,2,FALSE)))&lt;3,"BAJO",IF((VLOOKUP(D373,'Tabla 2-3-4-5'!$C$11:$D$13,2,FALSE)*(VLOOKUP(E373,'Tabla 2-3-4-5'!$C$11:$D$13,2,FALSE)))&gt;5,"ALTO","MEDIO")),"")</f>
        <v/>
      </c>
      <c r="G373" s="136"/>
      <c r="H373" s="136"/>
      <c r="I373" s="136"/>
      <c r="J373" s="136"/>
      <c r="K373" s="136"/>
      <c r="L373" s="136"/>
      <c r="M373" s="136"/>
      <c r="N373" s="136"/>
      <c r="O373" s="137"/>
      <c r="P373" s="138"/>
      <c r="Q373" s="139"/>
    </row>
    <row r="374" spans="1:17" ht="35.25" customHeight="1" x14ac:dyDescent="0.35">
      <c r="A374" s="143" t="str">
        <f>'Matriz Nº1 Identificación'!A374</f>
        <v>41. 5</v>
      </c>
      <c r="B374" s="143" t="str">
        <f>IF('Matriz Nº3 Evaluación'!J374="ADMINISTRAR",'Matriz Nº3 Evaluación'!B374,"")</f>
        <v/>
      </c>
      <c r="C374" s="136"/>
      <c r="D374" s="127"/>
      <c r="E374" s="127"/>
      <c r="F374" s="120" t="str">
        <f>IFERROR(+IF((VLOOKUP(D374,'Tabla 2-3-4-5'!$C$11:$D$13,2,FALSE)*(VLOOKUP(E374,'Tabla 2-3-4-5'!$C$11:$D$13,2,FALSE)))&lt;3,"BAJO",IF((VLOOKUP(D374,'Tabla 2-3-4-5'!$C$11:$D$13,2,FALSE)*(VLOOKUP(E374,'Tabla 2-3-4-5'!$C$11:$D$13,2,FALSE)))&gt;5,"ALTO","MEDIO")),"")</f>
        <v/>
      </c>
      <c r="G374" s="136"/>
      <c r="H374" s="136"/>
      <c r="I374" s="136"/>
      <c r="J374" s="136"/>
      <c r="K374" s="136"/>
      <c r="L374" s="136"/>
      <c r="M374" s="136"/>
      <c r="N374" s="136"/>
      <c r="O374" s="137"/>
      <c r="P374" s="138"/>
      <c r="Q374" s="139"/>
    </row>
    <row r="375" spans="1:17" ht="35.25" customHeight="1" x14ac:dyDescent="0.35">
      <c r="A375" s="143" t="str">
        <f>'Matriz Nº1 Identificación'!A375</f>
        <v>41. 6</v>
      </c>
      <c r="B375" s="143" t="str">
        <f>IF('Matriz Nº3 Evaluación'!J375="ADMINISTRAR",'Matriz Nº3 Evaluación'!B375,"")</f>
        <v/>
      </c>
      <c r="C375" s="136"/>
      <c r="D375" s="127"/>
      <c r="E375" s="127"/>
      <c r="F375" s="120" t="str">
        <f>IFERROR(+IF((VLOOKUP(D375,'Tabla 2-3-4-5'!$C$11:$D$13,2,FALSE)*(VLOOKUP(E375,'Tabla 2-3-4-5'!$C$11:$D$13,2,FALSE)))&lt;3,"BAJO",IF((VLOOKUP(D375,'Tabla 2-3-4-5'!$C$11:$D$13,2,FALSE)*(VLOOKUP(E375,'Tabla 2-3-4-5'!$C$11:$D$13,2,FALSE)))&gt;5,"ALTO","MEDIO")),"")</f>
        <v/>
      </c>
      <c r="G375" s="136"/>
      <c r="H375" s="136"/>
      <c r="I375" s="136"/>
      <c r="J375" s="136"/>
      <c r="K375" s="136"/>
      <c r="L375" s="136"/>
      <c r="M375" s="136"/>
      <c r="N375" s="136"/>
      <c r="O375" s="137"/>
      <c r="P375" s="138"/>
      <c r="Q375" s="139"/>
    </row>
    <row r="376" spans="1:17" ht="35.25" customHeight="1" thickBot="1" x14ac:dyDescent="0.4">
      <c r="A376" s="143" t="str">
        <f>'Matriz Nº1 Identificación'!A376</f>
        <v>41. 7</v>
      </c>
      <c r="B376" s="143" t="str">
        <f>IF('Matriz Nº3 Evaluación'!J376="ADMINISTRAR",'Matriz Nº3 Evaluación'!B376,"")</f>
        <v/>
      </c>
      <c r="C376" s="136"/>
      <c r="D376" s="127"/>
      <c r="E376" s="127"/>
      <c r="F376" s="120" t="str">
        <f>IFERROR(+IF((VLOOKUP(D376,'Tabla 2-3-4-5'!$C$11:$D$13,2,FALSE)*(VLOOKUP(E376,'Tabla 2-3-4-5'!$C$11:$D$13,2,FALSE)))&lt;3,"BAJO",IF((VLOOKUP(D376,'Tabla 2-3-4-5'!$C$11:$D$13,2,FALSE)*(VLOOKUP(E376,'Tabla 2-3-4-5'!$C$11:$D$13,2,FALSE)))&gt;5,"ALTO","MEDIO")),"")</f>
        <v/>
      </c>
      <c r="G376" s="136"/>
      <c r="H376" s="136"/>
      <c r="I376" s="136"/>
      <c r="J376" s="136"/>
      <c r="K376" s="136"/>
      <c r="L376" s="136"/>
      <c r="M376" s="136"/>
      <c r="N376" s="136"/>
      <c r="O376" s="137"/>
      <c r="P376" s="138"/>
      <c r="Q376" s="139"/>
    </row>
    <row r="377" spans="1:17" ht="39.9" customHeight="1" thickBot="1" x14ac:dyDescent="0.4">
      <c r="A377" s="181" t="str">
        <f>'Matriz Nº1 Identificación'!A377</f>
        <v xml:space="preserve">Objetivo Estratégico: </v>
      </c>
      <c r="B377" s="477">
        <f>'Matriz Nº1 Identificación'!B377</f>
        <v>0</v>
      </c>
      <c r="C377" s="478"/>
      <c r="D377" s="478"/>
      <c r="E377" s="478"/>
      <c r="F377" s="478"/>
      <c r="G377" s="478"/>
      <c r="H377" s="478"/>
      <c r="I377" s="478"/>
      <c r="J377" s="478"/>
      <c r="K377" s="478"/>
      <c r="L377" s="478"/>
      <c r="M377" s="478"/>
      <c r="N377" s="478"/>
      <c r="O377" s="478"/>
      <c r="P377" s="478"/>
      <c r="Q377" s="479"/>
    </row>
    <row r="378" spans="1:17" ht="39.9" customHeight="1" x14ac:dyDescent="0.35">
      <c r="A378" s="183" t="str">
        <f>'Matriz Nº1 Identificación'!A378</f>
        <v>Objetivo táctico</v>
      </c>
      <c r="B378" s="535" t="str">
        <f>'Matriz Nº1 Identificación'!B378</f>
        <v xml:space="preserve">42. </v>
      </c>
      <c r="C378" s="536"/>
      <c r="D378" s="536"/>
      <c r="E378" s="536"/>
      <c r="F378" s="536"/>
      <c r="G378" s="536"/>
      <c r="H378" s="536"/>
      <c r="I378" s="536"/>
      <c r="J378" s="536"/>
      <c r="K378" s="536"/>
      <c r="L378" s="536"/>
      <c r="M378" s="536"/>
      <c r="N378" s="536"/>
      <c r="O378" s="536"/>
      <c r="P378" s="536"/>
      <c r="Q378" s="537"/>
    </row>
    <row r="379" spans="1:17" ht="27.75" customHeight="1" x14ac:dyDescent="0.35">
      <c r="A379" s="143" t="str">
        <f>'Matriz Nº1 Identificación'!A379</f>
        <v>42. 1</v>
      </c>
      <c r="B379" s="143" t="str">
        <f>IF('Matriz Nº3 Evaluación'!J379="ADMINISTRAR",'Matriz Nº3 Evaluación'!B379,"")</f>
        <v/>
      </c>
      <c r="C379" s="136"/>
      <c r="D379" s="127"/>
      <c r="E379" s="127"/>
      <c r="F379" s="120" t="str">
        <f>IFERROR(IF((VLOOKUP(D379,'Tabla 2-3-4-5'!$C$11:$D$13,2,FALSE)*(VLOOKUP(E379,'Tabla 2-3-4-5'!$C$11:$D$13,2,FALSE)))&lt;3,"BAJO",IF((VLOOKUP(D379,'Tabla 2-3-4-5'!$C$11:$D$13,2,FALSE)*(VLOOKUP(E379,'Tabla 2-3-4-5'!$C$11:$D$13,2,FALSE)))&gt;5,"ALTO","MEDIO")),"")</f>
        <v/>
      </c>
      <c r="G379" s="136"/>
      <c r="H379" s="136"/>
      <c r="I379" s="136"/>
      <c r="J379" s="136"/>
      <c r="K379" s="136"/>
      <c r="L379" s="136"/>
      <c r="M379" s="136"/>
      <c r="N379" s="136"/>
      <c r="O379" s="137"/>
      <c r="P379" s="138"/>
      <c r="Q379" s="139"/>
    </row>
    <row r="380" spans="1:17" ht="31.5" customHeight="1" x14ac:dyDescent="0.35">
      <c r="A380" s="143" t="str">
        <f>'Matriz Nº1 Identificación'!A380</f>
        <v>42. 2</v>
      </c>
      <c r="B380" s="143" t="str">
        <f>IF('Matriz Nº3 Evaluación'!J380="ADMINISTRAR",'Matriz Nº3 Evaluación'!B380,"")</f>
        <v/>
      </c>
      <c r="C380" s="136"/>
      <c r="D380" s="127"/>
      <c r="E380" s="127"/>
      <c r="F380" s="120" t="str">
        <f>IFERROR(+IF((VLOOKUP(D380,'Tabla 2-3-4-5'!$C$11:$D$13,2,FALSE)*(VLOOKUP(E380,'Tabla 2-3-4-5'!$C$11:$D$13,2,FALSE)))&lt;3,"BAJO",IF((VLOOKUP(D380,'Tabla 2-3-4-5'!$C$11:$D$13,2,FALSE)*(VLOOKUP(E380,'Tabla 2-3-4-5'!$C$11:$D$13,2,FALSE)))&gt;5,"ALTO","MEDIO")),"")</f>
        <v/>
      </c>
      <c r="G380" s="136"/>
      <c r="H380" s="136"/>
      <c r="I380" s="136"/>
      <c r="J380" s="136"/>
      <c r="K380" s="136"/>
      <c r="L380" s="136"/>
      <c r="M380" s="136"/>
      <c r="N380" s="136"/>
      <c r="O380" s="137"/>
      <c r="P380" s="138"/>
      <c r="Q380" s="139"/>
    </row>
    <row r="381" spans="1:17" ht="29.25" customHeight="1" x14ac:dyDescent="0.35">
      <c r="A381" s="143" t="str">
        <f>'Matriz Nº1 Identificación'!A381</f>
        <v>42. 3</v>
      </c>
      <c r="B381" s="143" t="str">
        <f>IF('Matriz Nº3 Evaluación'!J381="ADMINISTRAR",'Matriz Nº3 Evaluación'!B381,"")</f>
        <v/>
      </c>
      <c r="C381" s="136"/>
      <c r="D381" s="127"/>
      <c r="E381" s="127"/>
      <c r="F381" s="120" t="str">
        <f>IFERROR(+IF((VLOOKUP(D381,'Tabla 2-3-4-5'!$C$11:$D$13,2,FALSE)*(VLOOKUP(E381,'Tabla 2-3-4-5'!$C$11:$D$13,2,FALSE)))&lt;3,"BAJO",IF((VLOOKUP(D381,'Tabla 2-3-4-5'!$C$11:$D$13,2,FALSE)*(VLOOKUP(E381,'Tabla 2-3-4-5'!$C$11:$D$13,2,FALSE)))&gt;5,"ALTO","MEDIO")),"")</f>
        <v/>
      </c>
      <c r="G381" s="136"/>
      <c r="H381" s="136"/>
      <c r="I381" s="136"/>
      <c r="J381" s="136"/>
      <c r="K381" s="136"/>
      <c r="L381" s="136"/>
      <c r="M381" s="136"/>
      <c r="N381" s="136"/>
      <c r="O381" s="137"/>
      <c r="P381" s="138"/>
      <c r="Q381" s="139"/>
    </row>
    <row r="382" spans="1:17" ht="35.25" customHeight="1" x14ac:dyDescent="0.35">
      <c r="A382" s="143" t="str">
        <f>'Matriz Nº1 Identificación'!A382</f>
        <v>42. 4</v>
      </c>
      <c r="B382" s="143" t="str">
        <f>IF('Matriz Nº3 Evaluación'!J382="ADMINISTRAR",'Matriz Nº3 Evaluación'!B382,"")</f>
        <v/>
      </c>
      <c r="C382" s="136"/>
      <c r="D382" s="127"/>
      <c r="E382" s="127"/>
      <c r="F382" s="120" t="str">
        <f>IFERROR(+IF((VLOOKUP(D382,'Tabla 2-3-4-5'!$C$11:$D$13,2,FALSE)*(VLOOKUP(E382,'Tabla 2-3-4-5'!$C$11:$D$13,2,FALSE)))&lt;3,"BAJO",IF((VLOOKUP(D382,'Tabla 2-3-4-5'!$C$11:$D$13,2,FALSE)*(VLOOKUP(E382,'Tabla 2-3-4-5'!$C$11:$D$13,2,FALSE)))&gt;5,"ALTO","MEDIO")),"")</f>
        <v/>
      </c>
      <c r="G382" s="136"/>
      <c r="H382" s="136"/>
      <c r="I382" s="136"/>
      <c r="J382" s="136"/>
      <c r="K382" s="136"/>
      <c r="L382" s="136"/>
      <c r="M382" s="136"/>
      <c r="N382" s="136"/>
      <c r="O382" s="137"/>
      <c r="P382" s="138"/>
      <c r="Q382" s="139"/>
    </row>
    <row r="383" spans="1:17" ht="35.25" customHeight="1" x14ac:dyDescent="0.35">
      <c r="A383" s="143" t="str">
        <f>'Matriz Nº1 Identificación'!A383</f>
        <v>42. 5</v>
      </c>
      <c r="B383" s="143" t="str">
        <f>IF('Matriz Nº3 Evaluación'!J383="ADMINISTRAR",'Matriz Nº3 Evaluación'!B383,"")</f>
        <v/>
      </c>
      <c r="C383" s="136"/>
      <c r="D383" s="127"/>
      <c r="E383" s="127"/>
      <c r="F383" s="120" t="str">
        <f>IFERROR(+IF((VLOOKUP(D383,'Tabla 2-3-4-5'!$C$11:$D$13,2,FALSE)*(VLOOKUP(E383,'Tabla 2-3-4-5'!$C$11:$D$13,2,FALSE)))&lt;3,"BAJO",IF((VLOOKUP(D383,'Tabla 2-3-4-5'!$C$11:$D$13,2,FALSE)*(VLOOKUP(E383,'Tabla 2-3-4-5'!$C$11:$D$13,2,FALSE)))&gt;5,"ALTO","MEDIO")),"")</f>
        <v/>
      </c>
      <c r="G383" s="136"/>
      <c r="H383" s="136"/>
      <c r="I383" s="136"/>
      <c r="J383" s="136"/>
      <c r="K383" s="136"/>
      <c r="L383" s="136"/>
      <c r="M383" s="136"/>
      <c r="N383" s="136"/>
      <c r="O383" s="137"/>
      <c r="P383" s="138"/>
      <c r="Q383" s="139"/>
    </row>
    <row r="384" spans="1:17" ht="35.25" customHeight="1" x14ac:dyDescent="0.35">
      <c r="A384" s="143" t="str">
        <f>'Matriz Nº1 Identificación'!A384</f>
        <v>42. 6</v>
      </c>
      <c r="B384" s="143" t="str">
        <f>IF('Matriz Nº3 Evaluación'!J384="ADMINISTRAR",'Matriz Nº3 Evaluación'!B384,"")</f>
        <v/>
      </c>
      <c r="C384" s="136"/>
      <c r="D384" s="127"/>
      <c r="E384" s="127"/>
      <c r="F384" s="120" t="str">
        <f>IFERROR(+IF((VLOOKUP(D384,'Tabla 2-3-4-5'!$C$11:$D$13,2,FALSE)*(VLOOKUP(E384,'Tabla 2-3-4-5'!$C$11:$D$13,2,FALSE)))&lt;3,"BAJO",IF((VLOOKUP(D384,'Tabla 2-3-4-5'!$C$11:$D$13,2,FALSE)*(VLOOKUP(E384,'Tabla 2-3-4-5'!$C$11:$D$13,2,FALSE)))&gt;5,"ALTO","MEDIO")),"")</f>
        <v/>
      </c>
      <c r="G384" s="136"/>
      <c r="H384" s="136"/>
      <c r="I384" s="136"/>
      <c r="J384" s="136"/>
      <c r="K384" s="136"/>
      <c r="L384" s="136"/>
      <c r="M384" s="136"/>
      <c r="N384" s="136"/>
      <c r="O384" s="137"/>
      <c r="P384" s="138"/>
      <c r="Q384" s="139"/>
    </row>
    <row r="385" spans="1:17" ht="35.25" customHeight="1" thickBot="1" x14ac:dyDescent="0.4">
      <c r="A385" s="143" t="str">
        <f>'Matriz Nº1 Identificación'!A385</f>
        <v>42. 7</v>
      </c>
      <c r="B385" s="143" t="str">
        <f>IF('Matriz Nº3 Evaluación'!J385="ADMINISTRAR",'Matriz Nº3 Evaluación'!B385,"")</f>
        <v/>
      </c>
      <c r="C385" s="136"/>
      <c r="D385" s="127"/>
      <c r="E385" s="127"/>
      <c r="F385" s="120" t="str">
        <f>IFERROR(+IF((VLOOKUP(D385,'Tabla 2-3-4-5'!$C$11:$D$13,2,FALSE)*(VLOOKUP(E385,'Tabla 2-3-4-5'!$C$11:$D$13,2,FALSE)))&lt;3,"BAJO",IF((VLOOKUP(D385,'Tabla 2-3-4-5'!$C$11:$D$13,2,FALSE)*(VLOOKUP(E385,'Tabla 2-3-4-5'!$C$11:$D$13,2,FALSE)))&gt;5,"ALTO","MEDIO")),"")</f>
        <v/>
      </c>
      <c r="G385" s="136"/>
      <c r="H385" s="136"/>
      <c r="I385" s="136"/>
      <c r="J385" s="136"/>
      <c r="K385" s="136"/>
      <c r="L385" s="136"/>
      <c r="M385" s="136"/>
      <c r="N385" s="136"/>
      <c r="O385" s="137"/>
      <c r="P385" s="138"/>
      <c r="Q385" s="139"/>
    </row>
    <row r="386" spans="1:17" ht="39.9" customHeight="1" thickBot="1" x14ac:dyDescent="0.4">
      <c r="A386" s="181" t="str">
        <f>'Matriz Nº1 Identificación'!A386</f>
        <v xml:space="preserve">Objetivo Estratégico: </v>
      </c>
      <c r="B386" s="477">
        <f>'Matriz Nº1 Identificación'!B386</f>
        <v>0</v>
      </c>
      <c r="C386" s="478"/>
      <c r="D386" s="478"/>
      <c r="E386" s="478"/>
      <c r="F386" s="478"/>
      <c r="G386" s="478"/>
      <c r="H386" s="478"/>
      <c r="I386" s="478"/>
      <c r="J386" s="478"/>
      <c r="K386" s="478"/>
      <c r="L386" s="478"/>
      <c r="M386" s="478"/>
      <c r="N386" s="478"/>
      <c r="O386" s="478"/>
      <c r="P386" s="478"/>
      <c r="Q386" s="479"/>
    </row>
    <row r="387" spans="1:17" ht="39.9" customHeight="1" x14ac:dyDescent="0.35">
      <c r="A387" s="183" t="str">
        <f>'Matriz Nº1 Identificación'!A387</f>
        <v>Objetivo táctico</v>
      </c>
      <c r="B387" s="535" t="str">
        <f>'Matriz Nº1 Identificación'!B387</f>
        <v xml:space="preserve">43. </v>
      </c>
      <c r="C387" s="536"/>
      <c r="D387" s="536"/>
      <c r="E387" s="536"/>
      <c r="F387" s="536"/>
      <c r="G387" s="536"/>
      <c r="H387" s="536"/>
      <c r="I387" s="536"/>
      <c r="J387" s="536"/>
      <c r="K387" s="536"/>
      <c r="L387" s="536"/>
      <c r="M387" s="536"/>
      <c r="N387" s="536"/>
      <c r="O387" s="536"/>
      <c r="P387" s="536"/>
      <c r="Q387" s="537"/>
    </row>
    <row r="388" spans="1:17" ht="27.75" customHeight="1" x14ac:dyDescent="0.35">
      <c r="A388" s="143" t="str">
        <f>'Matriz Nº1 Identificación'!A388</f>
        <v>43. 1</v>
      </c>
      <c r="B388" s="143" t="str">
        <f>IF('Matriz Nº3 Evaluación'!J388="ADMINISTRAR",'Matriz Nº3 Evaluación'!B388,"")</f>
        <v/>
      </c>
      <c r="C388" s="136"/>
      <c r="D388" s="127"/>
      <c r="E388" s="127"/>
      <c r="F388" s="120" t="str">
        <f>IFERROR(IF((VLOOKUP(D388,'Tabla 2-3-4-5'!$C$11:$D$13,2,FALSE)*(VLOOKUP(E388,'Tabla 2-3-4-5'!$C$11:$D$13,2,FALSE)))&lt;3,"BAJO",IF((VLOOKUP(D388,'Tabla 2-3-4-5'!$C$11:$D$13,2,FALSE)*(VLOOKUP(E388,'Tabla 2-3-4-5'!$C$11:$D$13,2,FALSE)))&gt;5,"ALTO","MEDIO")),"")</f>
        <v/>
      </c>
      <c r="G388" s="136"/>
      <c r="H388" s="136"/>
      <c r="I388" s="136"/>
      <c r="J388" s="136"/>
      <c r="K388" s="136"/>
      <c r="L388" s="136"/>
      <c r="M388" s="136"/>
      <c r="N388" s="136"/>
      <c r="O388" s="137"/>
      <c r="P388" s="138"/>
      <c r="Q388" s="139"/>
    </row>
    <row r="389" spans="1:17" ht="31.5" customHeight="1" x14ac:dyDescent="0.35">
      <c r="A389" s="143" t="str">
        <f>'Matriz Nº1 Identificación'!A389</f>
        <v>43. 2</v>
      </c>
      <c r="B389" s="143" t="str">
        <f>IF('Matriz Nº3 Evaluación'!J389="ADMINISTRAR",'Matriz Nº3 Evaluación'!B389,"")</f>
        <v/>
      </c>
      <c r="C389" s="136"/>
      <c r="D389" s="127"/>
      <c r="E389" s="127"/>
      <c r="F389" s="120" t="str">
        <f>IFERROR(+IF((VLOOKUP(D389,'Tabla 2-3-4-5'!$C$11:$D$13,2,FALSE)*(VLOOKUP(E389,'Tabla 2-3-4-5'!$C$11:$D$13,2,FALSE)))&lt;3,"BAJO",IF((VLOOKUP(D389,'Tabla 2-3-4-5'!$C$11:$D$13,2,FALSE)*(VLOOKUP(E389,'Tabla 2-3-4-5'!$C$11:$D$13,2,FALSE)))&gt;5,"ALTO","MEDIO")),"")</f>
        <v/>
      </c>
      <c r="G389" s="136"/>
      <c r="H389" s="136"/>
      <c r="I389" s="136"/>
      <c r="J389" s="136"/>
      <c r="K389" s="136"/>
      <c r="L389" s="136"/>
      <c r="M389" s="136"/>
      <c r="N389" s="136"/>
      <c r="O389" s="137"/>
      <c r="P389" s="138"/>
      <c r="Q389" s="139"/>
    </row>
    <row r="390" spans="1:17" ht="29.25" customHeight="1" x14ac:dyDescent="0.35">
      <c r="A390" s="143" t="str">
        <f>'Matriz Nº1 Identificación'!A390</f>
        <v>43. 3</v>
      </c>
      <c r="B390" s="143" t="str">
        <f>IF('Matriz Nº3 Evaluación'!J390="ADMINISTRAR",'Matriz Nº3 Evaluación'!B390,"")</f>
        <v/>
      </c>
      <c r="C390" s="136"/>
      <c r="D390" s="127"/>
      <c r="E390" s="127"/>
      <c r="F390" s="120" t="str">
        <f>IFERROR(+IF((VLOOKUP(D390,'Tabla 2-3-4-5'!$C$11:$D$13,2,FALSE)*(VLOOKUP(E390,'Tabla 2-3-4-5'!$C$11:$D$13,2,FALSE)))&lt;3,"BAJO",IF((VLOOKUP(D390,'Tabla 2-3-4-5'!$C$11:$D$13,2,FALSE)*(VLOOKUP(E390,'Tabla 2-3-4-5'!$C$11:$D$13,2,FALSE)))&gt;5,"ALTO","MEDIO")),"")</f>
        <v/>
      </c>
      <c r="G390" s="136"/>
      <c r="H390" s="136"/>
      <c r="I390" s="136"/>
      <c r="J390" s="136"/>
      <c r="K390" s="136"/>
      <c r="L390" s="136"/>
      <c r="M390" s="136"/>
      <c r="N390" s="136"/>
      <c r="O390" s="137"/>
      <c r="P390" s="138"/>
      <c r="Q390" s="139"/>
    </row>
    <row r="391" spans="1:17" ht="35.25" customHeight="1" x14ac:dyDescent="0.35">
      <c r="A391" s="143" t="str">
        <f>'Matriz Nº1 Identificación'!A391</f>
        <v>43. 4</v>
      </c>
      <c r="B391" s="143" t="str">
        <f>IF('Matriz Nº3 Evaluación'!J391="ADMINISTRAR",'Matriz Nº3 Evaluación'!B391,"")</f>
        <v/>
      </c>
      <c r="C391" s="136"/>
      <c r="D391" s="127"/>
      <c r="E391" s="127"/>
      <c r="F391" s="120" t="str">
        <f>IFERROR(+IF((VLOOKUP(D391,'Tabla 2-3-4-5'!$C$11:$D$13,2,FALSE)*(VLOOKUP(E391,'Tabla 2-3-4-5'!$C$11:$D$13,2,FALSE)))&lt;3,"BAJO",IF((VLOOKUP(D391,'Tabla 2-3-4-5'!$C$11:$D$13,2,FALSE)*(VLOOKUP(E391,'Tabla 2-3-4-5'!$C$11:$D$13,2,FALSE)))&gt;5,"ALTO","MEDIO")),"")</f>
        <v/>
      </c>
      <c r="G391" s="136"/>
      <c r="H391" s="136"/>
      <c r="I391" s="136"/>
      <c r="J391" s="136"/>
      <c r="K391" s="136"/>
      <c r="L391" s="136"/>
      <c r="M391" s="136"/>
      <c r="N391" s="136"/>
      <c r="O391" s="137"/>
      <c r="P391" s="138"/>
      <c r="Q391" s="139"/>
    </row>
    <row r="392" spans="1:17" ht="35.25" customHeight="1" x14ac:dyDescent="0.35">
      <c r="A392" s="143" t="str">
        <f>'Matriz Nº1 Identificación'!A392</f>
        <v>43. 5</v>
      </c>
      <c r="B392" s="143" t="str">
        <f>IF('Matriz Nº3 Evaluación'!J392="ADMINISTRAR",'Matriz Nº3 Evaluación'!B392,"")</f>
        <v/>
      </c>
      <c r="C392" s="136"/>
      <c r="D392" s="127"/>
      <c r="E392" s="127"/>
      <c r="F392" s="120" t="str">
        <f>IFERROR(+IF((VLOOKUP(D392,'Tabla 2-3-4-5'!$C$11:$D$13,2,FALSE)*(VLOOKUP(E392,'Tabla 2-3-4-5'!$C$11:$D$13,2,FALSE)))&lt;3,"BAJO",IF((VLOOKUP(D392,'Tabla 2-3-4-5'!$C$11:$D$13,2,FALSE)*(VLOOKUP(E392,'Tabla 2-3-4-5'!$C$11:$D$13,2,FALSE)))&gt;5,"ALTO","MEDIO")),"")</f>
        <v/>
      </c>
      <c r="G392" s="136"/>
      <c r="H392" s="136"/>
      <c r="I392" s="136"/>
      <c r="J392" s="136"/>
      <c r="K392" s="136"/>
      <c r="L392" s="136"/>
      <c r="M392" s="136"/>
      <c r="N392" s="136"/>
      <c r="O392" s="137"/>
      <c r="P392" s="138"/>
      <c r="Q392" s="139"/>
    </row>
    <row r="393" spans="1:17" ht="35.25" customHeight="1" x14ac:dyDescent="0.35">
      <c r="A393" s="143" t="str">
        <f>'Matriz Nº1 Identificación'!A393</f>
        <v>43. 6</v>
      </c>
      <c r="B393" s="143" t="str">
        <f>IF('Matriz Nº3 Evaluación'!J393="ADMINISTRAR",'Matriz Nº3 Evaluación'!B393,"")</f>
        <v/>
      </c>
      <c r="C393" s="136"/>
      <c r="D393" s="127"/>
      <c r="E393" s="127"/>
      <c r="F393" s="120" t="str">
        <f>IFERROR(+IF((VLOOKUP(D393,'Tabla 2-3-4-5'!$C$11:$D$13,2,FALSE)*(VLOOKUP(E393,'Tabla 2-3-4-5'!$C$11:$D$13,2,FALSE)))&lt;3,"BAJO",IF((VLOOKUP(D393,'Tabla 2-3-4-5'!$C$11:$D$13,2,FALSE)*(VLOOKUP(E393,'Tabla 2-3-4-5'!$C$11:$D$13,2,FALSE)))&gt;5,"ALTO","MEDIO")),"")</f>
        <v/>
      </c>
      <c r="G393" s="136"/>
      <c r="H393" s="136"/>
      <c r="I393" s="136"/>
      <c r="J393" s="136"/>
      <c r="K393" s="136"/>
      <c r="L393" s="136"/>
      <c r="M393" s="136"/>
      <c r="N393" s="136"/>
      <c r="O393" s="137"/>
      <c r="P393" s="138"/>
      <c r="Q393" s="139"/>
    </row>
    <row r="394" spans="1:17" ht="35.25" customHeight="1" thickBot="1" x14ac:dyDescent="0.4">
      <c r="A394" s="143" t="str">
        <f>'Matriz Nº1 Identificación'!A394</f>
        <v>43. 7</v>
      </c>
      <c r="B394" s="143" t="str">
        <f>IF('Matriz Nº3 Evaluación'!J394="ADMINISTRAR",'Matriz Nº3 Evaluación'!B394,"")</f>
        <v/>
      </c>
      <c r="C394" s="136"/>
      <c r="D394" s="127"/>
      <c r="E394" s="127"/>
      <c r="F394" s="120" t="str">
        <f>IFERROR(+IF((VLOOKUP(D394,'Tabla 2-3-4-5'!$C$11:$D$13,2,FALSE)*(VLOOKUP(E394,'Tabla 2-3-4-5'!$C$11:$D$13,2,FALSE)))&lt;3,"BAJO",IF((VLOOKUP(D394,'Tabla 2-3-4-5'!$C$11:$D$13,2,FALSE)*(VLOOKUP(E394,'Tabla 2-3-4-5'!$C$11:$D$13,2,FALSE)))&gt;5,"ALTO","MEDIO")),"")</f>
        <v/>
      </c>
      <c r="G394" s="136"/>
      <c r="H394" s="136"/>
      <c r="I394" s="136"/>
      <c r="J394" s="136"/>
      <c r="K394" s="136"/>
      <c r="L394" s="136"/>
      <c r="M394" s="136"/>
      <c r="N394" s="136"/>
      <c r="O394" s="137"/>
      <c r="P394" s="138"/>
      <c r="Q394" s="139"/>
    </row>
    <row r="395" spans="1:17" ht="39.9" customHeight="1" thickBot="1" x14ac:dyDescent="0.4">
      <c r="A395" s="181" t="str">
        <f>'Matriz Nº1 Identificación'!A395</f>
        <v xml:space="preserve">Objetivo Estratégico: </v>
      </c>
      <c r="B395" s="477">
        <f>'Matriz Nº1 Identificación'!B395</f>
        <v>0</v>
      </c>
      <c r="C395" s="478"/>
      <c r="D395" s="478"/>
      <c r="E395" s="478"/>
      <c r="F395" s="478"/>
      <c r="G395" s="478"/>
      <c r="H395" s="478"/>
      <c r="I395" s="478"/>
      <c r="J395" s="478"/>
      <c r="K395" s="478"/>
      <c r="L395" s="478"/>
      <c r="M395" s="478"/>
      <c r="N395" s="478"/>
      <c r="O395" s="478"/>
      <c r="P395" s="478"/>
      <c r="Q395" s="479"/>
    </row>
    <row r="396" spans="1:17" ht="39.9" customHeight="1" x14ac:dyDescent="0.35">
      <c r="A396" s="183" t="str">
        <f>'Matriz Nº1 Identificación'!A396</f>
        <v>Objetivo táctico</v>
      </c>
      <c r="B396" s="535" t="str">
        <f>'Matriz Nº1 Identificación'!B396</f>
        <v xml:space="preserve">44. </v>
      </c>
      <c r="C396" s="536"/>
      <c r="D396" s="536"/>
      <c r="E396" s="536"/>
      <c r="F396" s="536"/>
      <c r="G396" s="536"/>
      <c r="H396" s="536"/>
      <c r="I396" s="536"/>
      <c r="J396" s="536"/>
      <c r="K396" s="536"/>
      <c r="L396" s="536"/>
      <c r="M396" s="536"/>
      <c r="N396" s="536"/>
      <c r="O396" s="536"/>
      <c r="P396" s="536"/>
      <c r="Q396" s="537"/>
    </row>
    <row r="397" spans="1:17" ht="27.75" customHeight="1" x14ac:dyDescent="0.35">
      <c r="A397" s="143" t="str">
        <f>'Matriz Nº1 Identificación'!A397</f>
        <v>44. 1</v>
      </c>
      <c r="B397" s="143" t="str">
        <f>IF('Matriz Nº3 Evaluación'!J397="ADMINISTRAR",'Matriz Nº3 Evaluación'!B397,"")</f>
        <v/>
      </c>
      <c r="C397" s="136"/>
      <c r="D397" s="127"/>
      <c r="E397" s="127"/>
      <c r="F397" s="120" t="str">
        <f>IFERROR(IF((VLOOKUP(D397,'Tabla 2-3-4-5'!$C$11:$D$13,2,FALSE)*(VLOOKUP(E397,'Tabla 2-3-4-5'!$C$11:$D$13,2,FALSE)))&lt;3,"BAJO",IF((VLOOKUP(D397,'Tabla 2-3-4-5'!$C$11:$D$13,2,FALSE)*(VLOOKUP(E397,'Tabla 2-3-4-5'!$C$11:$D$13,2,FALSE)))&gt;5,"ALTO","MEDIO")),"")</f>
        <v/>
      </c>
      <c r="G397" s="136"/>
      <c r="H397" s="136"/>
      <c r="I397" s="136"/>
      <c r="J397" s="136"/>
      <c r="K397" s="136"/>
      <c r="L397" s="136"/>
      <c r="M397" s="136"/>
      <c r="N397" s="136"/>
      <c r="O397" s="137"/>
      <c r="P397" s="138"/>
      <c r="Q397" s="139"/>
    </row>
    <row r="398" spans="1:17" ht="31.5" customHeight="1" x14ac:dyDescent="0.35">
      <c r="A398" s="143" t="str">
        <f>'Matriz Nº1 Identificación'!A398</f>
        <v>44. 2</v>
      </c>
      <c r="B398" s="143" t="str">
        <f>IF('Matriz Nº3 Evaluación'!J398="ADMINISTRAR",'Matriz Nº3 Evaluación'!B398,"")</f>
        <v/>
      </c>
      <c r="C398" s="136"/>
      <c r="D398" s="127"/>
      <c r="E398" s="127"/>
      <c r="F398" s="120" t="str">
        <f>IFERROR(+IF((VLOOKUP(D398,'Tabla 2-3-4-5'!$C$11:$D$13,2,FALSE)*(VLOOKUP(E398,'Tabla 2-3-4-5'!$C$11:$D$13,2,FALSE)))&lt;3,"BAJO",IF((VLOOKUP(D398,'Tabla 2-3-4-5'!$C$11:$D$13,2,FALSE)*(VLOOKUP(E398,'Tabla 2-3-4-5'!$C$11:$D$13,2,FALSE)))&gt;5,"ALTO","MEDIO")),"")</f>
        <v/>
      </c>
      <c r="G398" s="136"/>
      <c r="H398" s="136"/>
      <c r="I398" s="136"/>
      <c r="J398" s="136"/>
      <c r="K398" s="136"/>
      <c r="L398" s="136"/>
      <c r="M398" s="136"/>
      <c r="N398" s="136"/>
      <c r="O398" s="137"/>
      <c r="P398" s="138"/>
      <c r="Q398" s="139"/>
    </row>
    <row r="399" spans="1:17" ht="29.25" customHeight="1" x14ac:dyDescent="0.35">
      <c r="A399" s="143" t="str">
        <f>'Matriz Nº1 Identificación'!A399</f>
        <v>44. 3</v>
      </c>
      <c r="B399" s="143" t="str">
        <f>IF('Matriz Nº3 Evaluación'!J399="ADMINISTRAR",'Matriz Nº3 Evaluación'!B399,"")</f>
        <v/>
      </c>
      <c r="C399" s="136"/>
      <c r="D399" s="127"/>
      <c r="E399" s="127"/>
      <c r="F399" s="120" t="str">
        <f>IFERROR(+IF((VLOOKUP(D399,'Tabla 2-3-4-5'!$C$11:$D$13,2,FALSE)*(VLOOKUP(E399,'Tabla 2-3-4-5'!$C$11:$D$13,2,FALSE)))&lt;3,"BAJO",IF((VLOOKUP(D399,'Tabla 2-3-4-5'!$C$11:$D$13,2,FALSE)*(VLOOKUP(E399,'Tabla 2-3-4-5'!$C$11:$D$13,2,FALSE)))&gt;5,"ALTO","MEDIO")),"")</f>
        <v/>
      </c>
      <c r="G399" s="136"/>
      <c r="H399" s="136"/>
      <c r="I399" s="136"/>
      <c r="J399" s="136"/>
      <c r="K399" s="136"/>
      <c r="L399" s="136"/>
      <c r="M399" s="136"/>
      <c r="N399" s="136"/>
      <c r="O399" s="137"/>
      <c r="P399" s="138"/>
      <c r="Q399" s="139"/>
    </row>
    <row r="400" spans="1:17" ht="35.25" customHeight="1" x14ac:dyDescent="0.35">
      <c r="A400" s="143" t="str">
        <f>'Matriz Nº1 Identificación'!A400</f>
        <v>44. 4</v>
      </c>
      <c r="B400" s="143" t="str">
        <f>IF('Matriz Nº3 Evaluación'!J400="ADMINISTRAR",'Matriz Nº3 Evaluación'!B400,"")</f>
        <v/>
      </c>
      <c r="C400" s="136"/>
      <c r="D400" s="127"/>
      <c r="E400" s="127"/>
      <c r="F400" s="120" t="str">
        <f>IFERROR(+IF((VLOOKUP(D400,'Tabla 2-3-4-5'!$C$11:$D$13,2,FALSE)*(VLOOKUP(E400,'Tabla 2-3-4-5'!$C$11:$D$13,2,FALSE)))&lt;3,"BAJO",IF((VLOOKUP(D400,'Tabla 2-3-4-5'!$C$11:$D$13,2,FALSE)*(VLOOKUP(E400,'Tabla 2-3-4-5'!$C$11:$D$13,2,FALSE)))&gt;5,"ALTO","MEDIO")),"")</f>
        <v/>
      </c>
      <c r="G400" s="136"/>
      <c r="H400" s="136"/>
      <c r="I400" s="136"/>
      <c r="J400" s="136"/>
      <c r="K400" s="136"/>
      <c r="L400" s="136"/>
      <c r="M400" s="136"/>
      <c r="N400" s="136"/>
      <c r="O400" s="137"/>
      <c r="P400" s="138"/>
      <c r="Q400" s="139"/>
    </row>
    <row r="401" spans="1:17" ht="35.25" customHeight="1" x14ac:dyDescent="0.35">
      <c r="A401" s="143" t="str">
        <f>'Matriz Nº1 Identificación'!A401</f>
        <v>44. 5</v>
      </c>
      <c r="B401" s="143" t="str">
        <f>IF('Matriz Nº3 Evaluación'!J401="ADMINISTRAR",'Matriz Nº3 Evaluación'!B401,"")</f>
        <v/>
      </c>
      <c r="C401" s="136"/>
      <c r="D401" s="127"/>
      <c r="E401" s="127"/>
      <c r="F401" s="120" t="str">
        <f>IFERROR(+IF((VLOOKUP(D401,'Tabla 2-3-4-5'!$C$11:$D$13,2,FALSE)*(VLOOKUP(E401,'Tabla 2-3-4-5'!$C$11:$D$13,2,FALSE)))&lt;3,"BAJO",IF((VLOOKUP(D401,'Tabla 2-3-4-5'!$C$11:$D$13,2,FALSE)*(VLOOKUP(E401,'Tabla 2-3-4-5'!$C$11:$D$13,2,FALSE)))&gt;5,"ALTO","MEDIO")),"")</f>
        <v/>
      </c>
      <c r="G401" s="136"/>
      <c r="H401" s="136"/>
      <c r="I401" s="136"/>
      <c r="J401" s="136"/>
      <c r="K401" s="136"/>
      <c r="L401" s="136"/>
      <c r="M401" s="136"/>
      <c r="N401" s="136"/>
      <c r="O401" s="137"/>
      <c r="P401" s="138"/>
      <c r="Q401" s="139"/>
    </row>
    <row r="402" spans="1:17" ht="35.25" customHeight="1" x14ac:dyDescent="0.35">
      <c r="A402" s="143" t="str">
        <f>'Matriz Nº1 Identificación'!A402</f>
        <v>44. 6</v>
      </c>
      <c r="B402" s="143" t="str">
        <f>IF('Matriz Nº3 Evaluación'!J402="ADMINISTRAR",'Matriz Nº3 Evaluación'!B402,"")</f>
        <v/>
      </c>
      <c r="C402" s="136"/>
      <c r="D402" s="127"/>
      <c r="E402" s="127"/>
      <c r="F402" s="120" t="str">
        <f>IFERROR(+IF((VLOOKUP(D402,'Tabla 2-3-4-5'!$C$11:$D$13,2,FALSE)*(VLOOKUP(E402,'Tabla 2-3-4-5'!$C$11:$D$13,2,FALSE)))&lt;3,"BAJO",IF((VLOOKUP(D402,'Tabla 2-3-4-5'!$C$11:$D$13,2,FALSE)*(VLOOKUP(E402,'Tabla 2-3-4-5'!$C$11:$D$13,2,FALSE)))&gt;5,"ALTO","MEDIO")),"")</f>
        <v/>
      </c>
      <c r="G402" s="136"/>
      <c r="H402" s="136"/>
      <c r="I402" s="136"/>
      <c r="J402" s="136"/>
      <c r="K402" s="136"/>
      <c r="L402" s="136"/>
      <c r="M402" s="136"/>
      <c r="N402" s="136"/>
      <c r="O402" s="137"/>
      <c r="P402" s="138"/>
      <c r="Q402" s="139"/>
    </row>
    <row r="403" spans="1:17" ht="35.25" customHeight="1" thickBot="1" x14ac:dyDescent="0.4">
      <c r="A403" s="143" t="str">
        <f>'Matriz Nº1 Identificación'!A403</f>
        <v>44. 7</v>
      </c>
      <c r="B403" s="143" t="str">
        <f>IF('Matriz Nº3 Evaluación'!J403="ADMINISTRAR",'Matriz Nº3 Evaluación'!B403,"")</f>
        <v/>
      </c>
      <c r="C403" s="136"/>
      <c r="D403" s="127"/>
      <c r="E403" s="127"/>
      <c r="F403" s="120" t="str">
        <f>IFERROR(+IF((VLOOKUP(D403,'Tabla 2-3-4-5'!$C$11:$D$13,2,FALSE)*(VLOOKUP(E403,'Tabla 2-3-4-5'!$C$11:$D$13,2,FALSE)))&lt;3,"BAJO",IF((VLOOKUP(D403,'Tabla 2-3-4-5'!$C$11:$D$13,2,FALSE)*(VLOOKUP(E403,'Tabla 2-3-4-5'!$C$11:$D$13,2,FALSE)))&gt;5,"ALTO","MEDIO")),"")</f>
        <v/>
      </c>
      <c r="G403" s="136"/>
      <c r="H403" s="136"/>
      <c r="I403" s="136"/>
      <c r="J403" s="136"/>
      <c r="K403" s="136"/>
      <c r="L403" s="136"/>
      <c r="M403" s="136"/>
      <c r="N403" s="136"/>
      <c r="O403" s="137"/>
      <c r="P403" s="138"/>
      <c r="Q403" s="139"/>
    </row>
    <row r="404" spans="1:17" ht="39.9" customHeight="1" thickBot="1" x14ac:dyDescent="0.4">
      <c r="A404" s="181" t="str">
        <f>'Matriz Nº1 Identificación'!A404</f>
        <v xml:space="preserve">Objetivo Estratégico: </v>
      </c>
      <c r="B404" s="477">
        <f>'Matriz Nº1 Identificación'!B404</f>
        <v>0</v>
      </c>
      <c r="C404" s="478"/>
      <c r="D404" s="478"/>
      <c r="E404" s="478"/>
      <c r="F404" s="478"/>
      <c r="G404" s="478"/>
      <c r="H404" s="478"/>
      <c r="I404" s="478"/>
      <c r="J404" s="478"/>
      <c r="K404" s="478"/>
      <c r="L404" s="478"/>
      <c r="M404" s="478"/>
      <c r="N404" s="478"/>
      <c r="O404" s="478"/>
      <c r="P404" s="478"/>
      <c r="Q404" s="479"/>
    </row>
    <row r="405" spans="1:17" ht="39.9" customHeight="1" x14ac:dyDescent="0.35">
      <c r="A405" s="183" t="str">
        <f>'Matriz Nº1 Identificación'!A405</f>
        <v>Objetivo táctico</v>
      </c>
      <c r="B405" s="535" t="str">
        <f>'Matriz Nº1 Identificación'!B405</f>
        <v xml:space="preserve">45. </v>
      </c>
      <c r="C405" s="536"/>
      <c r="D405" s="536"/>
      <c r="E405" s="536"/>
      <c r="F405" s="536"/>
      <c r="G405" s="536"/>
      <c r="H405" s="536"/>
      <c r="I405" s="536"/>
      <c r="J405" s="536"/>
      <c r="K405" s="536"/>
      <c r="L405" s="536"/>
      <c r="M405" s="536"/>
      <c r="N405" s="536"/>
      <c r="O405" s="536"/>
      <c r="P405" s="536"/>
      <c r="Q405" s="537"/>
    </row>
    <row r="406" spans="1:17" ht="27.75" customHeight="1" x14ac:dyDescent="0.35">
      <c r="A406" s="143" t="str">
        <f>'Matriz Nº1 Identificación'!A406</f>
        <v>45. 1</v>
      </c>
      <c r="B406" s="143" t="str">
        <f>IF('Matriz Nº3 Evaluación'!J406="ADMINISTRAR",'Matriz Nº3 Evaluación'!B406,"")</f>
        <v/>
      </c>
      <c r="C406" s="136"/>
      <c r="D406" s="127"/>
      <c r="E406" s="127"/>
      <c r="F406" s="120" t="str">
        <f>IFERROR(IF((VLOOKUP(D406,'Tabla 2-3-4-5'!$C$11:$D$13,2,FALSE)*(VLOOKUP(E406,'Tabla 2-3-4-5'!$C$11:$D$13,2,FALSE)))&lt;3,"BAJO",IF((VLOOKUP(D406,'Tabla 2-3-4-5'!$C$11:$D$13,2,FALSE)*(VLOOKUP(E406,'Tabla 2-3-4-5'!$C$11:$D$13,2,FALSE)))&gt;5,"ALTO","MEDIO")),"")</f>
        <v/>
      </c>
      <c r="G406" s="136"/>
      <c r="H406" s="136"/>
      <c r="I406" s="136"/>
      <c r="J406" s="136"/>
      <c r="K406" s="136"/>
      <c r="L406" s="136"/>
      <c r="M406" s="136"/>
      <c r="N406" s="136"/>
      <c r="O406" s="137"/>
      <c r="P406" s="138"/>
      <c r="Q406" s="139"/>
    </row>
    <row r="407" spans="1:17" ht="31.5" customHeight="1" x14ac:dyDescent="0.35">
      <c r="A407" s="143" t="str">
        <f>'Matriz Nº1 Identificación'!A407</f>
        <v>45. 2</v>
      </c>
      <c r="B407" s="143" t="str">
        <f>IF('Matriz Nº3 Evaluación'!J407="ADMINISTRAR",'Matriz Nº3 Evaluación'!B407,"")</f>
        <v/>
      </c>
      <c r="C407" s="136"/>
      <c r="D407" s="127"/>
      <c r="E407" s="127"/>
      <c r="F407" s="120" t="str">
        <f>IFERROR(+IF((VLOOKUP(D407,'Tabla 2-3-4-5'!$C$11:$D$13,2,FALSE)*(VLOOKUP(E407,'Tabla 2-3-4-5'!$C$11:$D$13,2,FALSE)))&lt;3,"BAJO",IF((VLOOKUP(D407,'Tabla 2-3-4-5'!$C$11:$D$13,2,FALSE)*(VLOOKUP(E407,'Tabla 2-3-4-5'!$C$11:$D$13,2,FALSE)))&gt;5,"ALTO","MEDIO")),"")</f>
        <v/>
      </c>
      <c r="G407" s="136"/>
      <c r="H407" s="136"/>
      <c r="I407" s="136"/>
      <c r="J407" s="136"/>
      <c r="K407" s="136"/>
      <c r="L407" s="136"/>
      <c r="M407" s="136"/>
      <c r="N407" s="136"/>
      <c r="O407" s="137"/>
      <c r="P407" s="138"/>
      <c r="Q407" s="139"/>
    </row>
    <row r="408" spans="1:17" ht="29.25" customHeight="1" x14ac:dyDescent="0.35">
      <c r="A408" s="143" t="str">
        <f>'Matriz Nº1 Identificación'!A408</f>
        <v>45. 3</v>
      </c>
      <c r="B408" s="143" t="str">
        <f>IF('Matriz Nº3 Evaluación'!J408="ADMINISTRAR",'Matriz Nº3 Evaluación'!B408,"")</f>
        <v/>
      </c>
      <c r="C408" s="136"/>
      <c r="D408" s="127"/>
      <c r="E408" s="127"/>
      <c r="F408" s="120" t="str">
        <f>IFERROR(+IF((VLOOKUP(D408,'Tabla 2-3-4-5'!$C$11:$D$13,2,FALSE)*(VLOOKUP(E408,'Tabla 2-3-4-5'!$C$11:$D$13,2,FALSE)))&lt;3,"BAJO",IF((VLOOKUP(D408,'Tabla 2-3-4-5'!$C$11:$D$13,2,FALSE)*(VLOOKUP(E408,'Tabla 2-3-4-5'!$C$11:$D$13,2,FALSE)))&gt;5,"ALTO","MEDIO")),"")</f>
        <v/>
      </c>
      <c r="G408" s="136"/>
      <c r="H408" s="136"/>
      <c r="I408" s="136"/>
      <c r="J408" s="136"/>
      <c r="K408" s="136"/>
      <c r="L408" s="136"/>
      <c r="M408" s="136"/>
      <c r="N408" s="136"/>
      <c r="O408" s="137"/>
      <c r="P408" s="138"/>
      <c r="Q408" s="139"/>
    </row>
    <row r="409" spans="1:17" ht="35.25" customHeight="1" x14ac:dyDescent="0.35">
      <c r="A409" s="143" t="str">
        <f>'Matriz Nº1 Identificación'!A409</f>
        <v>45. 4</v>
      </c>
      <c r="B409" s="143" t="str">
        <f>IF('Matriz Nº3 Evaluación'!J409="ADMINISTRAR",'Matriz Nº3 Evaluación'!B409,"")</f>
        <v/>
      </c>
      <c r="C409" s="136"/>
      <c r="D409" s="127"/>
      <c r="E409" s="127"/>
      <c r="F409" s="120" t="str">
        <f>IFERROR(+IF((VLOOKUP(D409,'Tabla 2-3-4-5'!$C$11:$D$13,2,FALSE)*(VLOOKUP(E409,'Tabla 2-3-4-5'!$C$11:$D$13,2,FALSE)))&lt;3,"BAJO",IF((VLOOKUP(D409,'Tabla 2-3-4-5'!$C$11:$D$13,2,FALSE)*(VLOOKUP(E409,'Tabla 2-3-4-5'!$C$11:$D$13,2,FALSE)))&gt;5,"ALTO","MEDIO")),"")</f>
        <v/>
      </c>
      <c r="G409" s="136"/>
      <c r="H409" s="136"/>
      <c r="I409" s="136"/>
      <c r="J409" s="136"/>
      <c r="K409" s="136"/>
      <c r="L409" s="136"/>
      <c r="M409" s="136"/>
      <c r="N409" s="136"/>
      <c r="O409" s="137"/>
      <c r="P409" s="138"/>
      <c r="Q409" s="139"/>
    </row>
    <row r="410" spans="1:17" ht="35.25" customHeight="1" x14ac:dyDescent="0.35">
      <c r="A410" s="143" t="str">
        <f>'Matriz Nº1 Identificación'!A410</f>
        <v>45. 5</v>
      </c>
      <c r="B410" s="143" t="str">
        <f>IF('Matriz Nº3 Evaluación'!J410="ADMINISTRAR",'Matriz Nº3 Evaluación'!B410,"")</f>
        <v/>
      </c>
      <c r="C410" s="136"/>
      <c r="D410" s="127"/>
      <c r="E410" s="127"/>
      <c r="F410" s="120" t="str">
        <f>IFERROR(+IF((VLOOKUP(D410,'Tabla 2-3-4-5'!$C$11:$D$13,2,FALSE)*(VLOOKUP(E410,'Tabla 2-3-4-5'!$C$11:$D$13,2,FALSE)))&lt;3,"BAJO",IF((VLOOKUP(D410,'Tabla 2-3-4-5'!$C$11:$D$13,2,FALSE)*(VLOOKUP(E410,'Tabla 2-3-4-5'!$C$11:$D$13,2,FALSE)))&gt;5,"ALTO","MEDIO")),"")</f>
        <v/>
      </c>
      <c r="G410" s="136"/>
      <c r="H410" s="136"/>
      <c r="I410" s="136"/>
      <c r="J410" s="136"/>
      <c r="K410" s="136"/>
      <c r="L410" s="136"/>
      <c r="M410" s="136"/>
      <c r="N410" s="136"/>
      <c r="O410" s="137"/>
      <c r="P410" s="138"/>
      <c r="Q410" s="139"/>
    </row>
    <row r="411" spans="1:17" ht="35.25" customHeight="1" x14ac:dyDescent="0.35">
      <c r="A411" s="143" t="str">
        <f>'Matriz Nº1 Identificación'!A411</f>
        <v>45. 6</v>
      </c>
      <c r="B411" s="143" t="str">
        <f>IF('Matriz Nº3 Evaluación'!J411="ADMINISTRAR",'Matriz Nº3 Evaluación'!B411,"")</f>
        <v/>
      </c>
      <c r="C411" s="136"/>
      <c r="D411" s="127"/>
      <c r="E411" s="127"/>
      <c r="F411" s="120" t="str">
        <f>IFERROR(+IF((VLOOKUP(D411,'Tabla 2-3-4-5'!$C$11:$D$13,2,FALSE)*(VLOOKUP(E411,'Tabla 2-3-4-5'!$C$11:$D$13,2,FALSE)))&lt;3,"BAJO",IF((VLOOKUP(D411,'Tabla 2-3-4-5'!$C$11:$D$13,2,FALSE)*(VLOOKUP(E411,'Tabla 2-3-4-5'!$C$11:$D$13,2,FALSE)))&gt;5,"ALTO","MEDIO")),"")</f>
        <v/>
      </c>
      <c r="G411" s="136"/>
      <c r="H411" s="136"/>
      <c r="I411" s="136"/>
      <c r="J411" s="136"/>
      <c r="K411" s="136"/>
      <c r="L411" s="136"/>
      <c r="M411" s="136"/>
      <c r="N411" s="136"/>
      <c r="O411" s="137"/>
      <c r="P411" s="138"/>
      <c r="Q411" s="139"/>
    </row>
    <row r="412" spans="1:17" ht="35.25" customHeight="1" thickBot="1" x14ac:dyDescent="0.4">
      <c r="A412" s="143" t="str">
        <f>'Matriz Nº1 Identificación'!A412</f>
        <v>45. 7</v>
      </c>
      <c r="B412" s="143" t="str">
        <f>IF('Matriz Nº3 Evaluación'!J412="ADMINISTRAR",'Matriz Nº3 Evaluación'!B412,"")</f>
        <v/>
      </c>
      <c r="C412" s="136"/>
      <c r="D412" s="127"/>
      <c r="E412" s="127"/>
      <c r="F412" s="120" t="str">
        <f>IFERROR(+IF((VLOOKUP(D412,'Tabla 2-3-4-5'!$C$11:$D$13,2,FALSE)*(VLOOKUP(E412,'Tabla 2-3-4-5'!$C$11:$D$13,2,FALSE)))&lt;3,"BAJO",IF((VLOOKUP(D412,'Tabla 2-3-4-5'!$C$11:$D$13,2,FALSE)*(VLOOKUP(E412,'Tabla 2-3-4-5'!$C$11:$D$13,2,FALSE)))&gt;5,"ALTO","MEDIO")),"")</f>
        <v/>
      </c>
      <c r="G412" s="136"/>
      <c r="H412" s="136"/>
      <c r="I412" s="136"/>
      <c r="J412" s="136"/>
      <c r="K412" s="136"/>
      <c r="L412" s="136"/>
      <c r="M412" s="136"/>
      <c r="N412" s="136"/>
      <c r="O412" s="137"/>
      <c r="P412" s="138"/>
      <c r="Q412" s="139"/>
    </row>
    <row r="413" spans="1:17" ht="39.9" customHeight="1" thickBot="1" x14ac:dyDescent="0.4">
      <c r="A413" s="181" t="str">
        <f>'Matriz Nº1 Identificación'!A413</f>
        <v xml:space="preserve">Objetivo Estratégico: </v>
      </c>
      <c r="B413" s="477">
        <f>'Matriz Nº1 Identificación'!B413</f>
        <v>0</v>
      </c>
      <c r="C413" s="478"/>
      <c r="D413" s="478"/>
      <c r="E413" s="478"/>
      <c r="F413" s="478"/>
      <c r="G413" s="478"/>
      <c r="H413" s="478"/>
      <c r="I413" s="478"/>
      <c r="J413" s="478"/>
      <c r="K413" s="478"/>
      <c r="L413" s="478"/>
      <c r="M413" s="478"/>
      <c r="N413" s="478"/>
      <c r="O413" s="478"/>
      <c r="P413" s="478"/>
      <c r="Q413" s="479"/>
    </row>
    <row r="414" spans="1:17" ht="39.9" customHeight="1" x14ac:dyDescent="0.35">
      <c r="A414" s="183" t="str">
        <f>'Matriz Nº1 Identificación'!A414</f>
        <v>Objetivo táctico</v>
      </c>
      <c r="B414" s="535" t="str">
        <f>'Matriz Nº1 Identificación'!B414</f>
        <v xml:space="preserve">46. </v>
      </c>
      <c r="C414" s="536"/>
      <c r="D414" s="536"/>
      <c r="E414" s="536"/>
      <c r="F414" s="536"/>
      <c r="G414" s="536"/>
      <c r="H414" s="536"/>
      <c r="I414" s="536"/>
      <c r="J414" s="536"/>
      <c r="K414" s="536"/>
      <c r="L414" s="536"/>
      <c r="M414" s="536"/>
      <c r="N414" s="536"/>
      <c r="O414" s="536"/>
      <c r="P414" s="536"/>
      <c r="Q414" s="537"/>
    </row>
    <row r="415" spans="1:17" ht="27.75" customHeight="1" x14ac:dyDescent="0.35">
      <c r="A415" s="143" t="str">
        <f>'Matriz Nº1 Identificación'!A415</f>
        <v>46. 1</v>
      </c>
      <c r="B415" s="143" t="str">
        <f>IF('Matriz Nº3 Evaluación'!J415="ADMINISTRAR",'Matriz Nº3 Evaluación'!B415,"")</f>
        <v/>
      </c>
      <c r="C415" s="136"/>
      <c r="D415" s="127"/>
      <c r="E415" s="127"/>
      <c r="F415" s="120" t="str">
        <f>IFERROR(IF((VLOOKUP(D415,'Tabla 2-3-4-5'!$C$11:$D$13,2,FALSE)*(VLOOKUP(E415,'Tabla 2-3-4-5'!$C$11:$D$13,2,FALSE)))&lt;3,"BAJO",IF((VLOOKUP(D415,'Tabla 2-3-4-5'!$C$11:$D$13,2,FALSE)*(VLOOKUP(E415,'Tabla 2-3-4-5'!$C$11:$D$13,2,FALSE)))&gt;5,"ALTO","MEDIO")),"")</f>
        <v/>
      </c>
      <c r="G415" s="136"/>
      <c r="H415" s="136"/>
      <c r="I415" s="136"/>
      <c r="J415" s="136"/>
      <c r="K415" s="136"/>
      <c r="L415" s="136"/>
      <c r="M415" s="136"/>
      <c r="N415" s="136"/>
      <c r="O415" s="137"/>
      <c r="P415" s="138"/>
      <c r="Q415" s="139"/>
    </row>
    <row r="416" spans="1:17" ht="31.5" customHeight="1" x14ac:dyDescent="0.35">
      <c r="A416" s="143" t="str">
        <f>'Matriz Nº1 Identificación'!A416</f>
        <v>46. 2</v>
      </c>
      <c r="B416" s="143" t="str">
        <f>IF('Matriz Nº3 Evaluación'!J416="ADMINISTRAR",'Matriz Nº3 Evaluación'!B416,"")</f>
        <v/>
      </c>
      <c r="C416" s="136"/>
      <c r="D416" s="127"/>
      <c r="E416" s="127"/>
      <c r="F416" s="120" t="str">
        <f>IFERROR(+IF((VLOOKUP(D416,'Tabla 2-3-4-5'!$C$11:$D$13,2,FALSE)*(VLOOKUP(E416,'Tabla 2-3-4-5'!$C$11:$D$13,2,FALSE)))&lt;3,"BAJO",IF((VLOOKUP(D416,'Tabla 2-3-4-5'!$C$11:$D$13,2,FALSE)*(VLOOKUP(E416,'Tabla 2-3-4-5'!$C$11:$D$13,2,FALSE)))&gt;5,"ALTO","MEDIO")),"")</f>
        <v/>
      </c>
      <c r="G416" s="136"/>
      <c r="H416" s="136"/>
      <c r="I416" s="136"/>
      <c r="J416" s="136"/>
      <c r="K416" s="136"/>
      <c r="L416" s="136"/>
      <c r="M416" s="136"/>
      <c r="N416" s="136"/>
      <c r="O416" s="137"/>
      <c r="P416" s="138"/>
      <c r="Q416" s="139"/>
    </row>
    <row r="417" spans="1:17" ht="29.25" customHeight="1" x14ac:dyDescent="0.35">
      <c r="A417" s="143" t="str">
        <f>'Matriz Nº1 Identificación'!A417</f>
        <v>46. 3</v>
      </c>
      <c r="B417" s="143" t="str">
        <f>IF('Matriz Nº3 Evaluación'!J417="ADMINISTRAR",'Matriz Nº3 Evaluación'!B417,"")</f>
        <v/>
      </c>
      <c r="C417" s="136"/>
      <c r="D417" s="127"/>
      <c r="E417" s="127"/>
      <c r="F417" s="120" t="str">
        <f>IFERROR(+IF((VLOOKUP(D417,'Tabla 2-3-4-5'!$C$11:$D$13,2,FALSE)*(VLOOKUP(E417,'Tabla 2-3-4-5'!$C$11:$D$13,2,FALSE)))&lt;3,"BAJO",IF((VLOOKUP(D417,'Tabla 2-3-4-5'!$C$11:$D$13,2,FALSE)*(VLOOKUP(E417,'Tabla 2-3-4-5'!$C$11:$D$13,2,FALSE)))&gt;5,"ALTO","MEDIO")),"")</f>
        <v/>
      </c>
      <c r="G417" s="136"/>
      <c r="H417" s="136"/>
      <c r="I417" s="136"/>
      <c r="J417" s="136"/>
      <c r="K417" s="136"/>
      <c r="L417" s="136"/>
      <c r="M417" s="136"/>
      <c r="N417" s="136"/>
      <c r="O417" s="137"/>
      <c r="P417" s="138"/>
      <c r="Q417" s="139"/>
    </row>
    <row r="418" spans="1:17" ht="35.25" customHeight="1" x14ac:dyDescent="0.35">
      <c r="A418" s="143" t="str">
        <f>'Matriz Nº1 Identificación'!A418</f>
        <v>46. 4</v>
      </c>
      <c r="B418" s="143" t="str">
        <f>IF('Matriz Nº3 Evaluación'!J418="ADMINISTRAR",'Matriz Nº3 Evaluación'!B418,"")</f>
        <v/>
      </c>
      <c r="C418" s="136"/>
      <c r="D418" s="127"/>
      <c r="E418" s="127"/>
      <c r="F418" s="120" t="str">
        <f>IFERROR(+IF((VLOOKUP(D418,'Tabla 2-3-4-5'!$C$11:$D$13,2,FALSE)*(VLOOKUP(E418,'Tabla 2-3-4-5'!$C$11:$D$13,2,FALSE)))&lt;3,"BAJO",IF((VLOOKUP(D418,'Tabla 2-3-4-5'!$C$11:$D$13,2,FALSE)*(VLOOKUP(E418,'Tabla 2-3-4-5'!$C$11:$D$13,2,FALSE)))&gt;5,"ALTO","MEDIO")),"")</f>
        <v/>
      </c>
      <c r="G418" s="136"/>
      <c r="H418" s="136"/>
      <c r="I418" s="136"/>
      <c r="J418" s="136"/>
      <c r="K418" s="136"/>
      <c r="L418" s="136"/>
      <c r="M418" s="136"/>
      <c r="N418" s="136"/>
      <c r="O418" s="137"/>
      <c r="P418" s="138"/>
      <c r="Q418" s="139"/>
    </row>
    <row r="419" spans="1:17" ht="35.25" customHeight="1" x14ac:dyDescent="0.35">
      <c r="A419" s="143" t="str">
        <f>'Matriz Nº1 Identificación'!A419</f>
        <v>46. 5</v>
      </c>
      <c r="B419" s="143" t="str">
        <f>IF('Matriz Nº3 Evaluación'!J419="ADMINISTRAR",'Matriz Nº3 Evaluación'!B419,"")</f>
        <v/>
      </c>
      <c r="C419" s="136"/>
      <c r="D419" s="127"/>
      <c r="E419" s="127"/>
      <c r="F419" s="120" t="str">
        <f>IFERROR(+IF((VLOOKUP(D419,'Tabla 2-3-4-5'!$C$11:$D$13,2,FALSE)*(VLOOKUP(E419,'Tabla 2-3-4-5'!$C$11:$D$13,2,FALSE)))&lt;3,"BAJO",IF((VLOOKUP(D419,'Tabla 2-3-4-5'!$C$11:$D$13,2,FALSE)*(VLOOKUP(E419,'Tabla 2-3-4-5'!$C$11:$D$13,2,FALSE)))&gt;5,"ALTO","MEDIO")),"")</f>
        <v/>
      </c>
      <c r="G419" s="136"/>
      <c r="H419" s="136"/>
      <c r="I419" s="136"/>
      <c r="J419" s="136"/>
      <c r="K419" s="136"/>
      <c r="L419" s="136"/>
      <c r="M419" s="136"/>
      <c r="N419" s="136"/>
      <c r="O419" s="137"/>
      <c r="P419" s="138"/>
      <c r="Q419" s="139"/>
    </row>
    <row r="420" spans="1:17" ht="35.25" customHeight="1" x14ac:dyDescent="0.35">
      <c r="A420" s="143" t="str">
        <f>'Matriz Nº1 Identificación'!A420</f>
        <v>46. 6</v>
      </c>
      <c r="B420" s="143" t="str">
        <f>IF('Matriz Nº3 Evaluación'!J420="ADMINISTRAR",'Matriz Nº3 Evaluación'!B420,"")</f>
        <v/>
      </c>
      <c r="C420" s="136"/>
      <c r="D420" s="127"/>
      <c r="E420" s="127"/>
      <c r="F420" s="120" t="str">
        <f>IFERROR(+IF((VLOOKUP(D420,'Tabla 2-3-4-5'!$C$11:$D$13,2,FALSE)*(VLOOKUP(E420,'Tabla 2-3-4-5'!$C$11:$D$13,2,FALSE)))&lt;3,"BAJO",IF((VLOOKUP(D420,'Tabla 2-3-4-5'!$C$11:$D$13,2,FALSE)*(VLOOKUP(E420,'Tabla 2-3-4-5'!$C$11:$D$13,2,FALSE)))&gt;5,"ALTO","MEDIO")),"")</f>
        <v/>
      </c>
      <c r="G420" s="136"/>
      <c r="H420" s="136"/>
      <c r="I420" s="136"/>
      <c r="J420" s="136"/>
      <c r="K420" s="136"/>
      <c r="L420" s="136"/>
      <c r="M420" s="136"/>
      <c r="N420" s="136"/>
      <c r="O420" s="137"/>
      <c r="P420" s="138"/>
      <c r="Q420" s="139"/>
    </row>
    <row r="421" spans="1:17" ht="35.25" customHeight="1" thickBot="1" x14ac:dyDescent="0.4">
      <c r="A421" s="143" t="str">
        <f>'Matriz Nº1 Identificación'!A421</f>
        <v>46. 7</v>
      </c>
      <c r="B421" s="143" t="str">
        <f>IF('Matriz Nº3 Evaluación'!J421="ADMINISTRAR",'Matriz Nº3 Evaluación'!B421,"")</f>
        <v/>
      </c>
      <c r="C421" s="136"/>
      <c r="D421" s="127"/>
      <c r="E421" s="127"/>
      <c r="F421" s="120" t="str">
        <f>IFERROR(+IF((VLOOKUP(D421,'Tabla 2-3-4-5'!$C$11:$D$13,2,FALSE)*(VLOOKUP(E421,'Tabla 2-3-4-5'!$C$11:$D$13,2,FALSE)))&lt;3,"BAJO",IF((VLOOKUP(D421,'Tabla 2-3-4-5'!$C$11:$D$13,2,FALSE)*(VLOOKUP(E421,'Tabla 2-3-4-5'!$C$11:$D$13,2,FALSE)))&gt;5,"ALTO","MEDIO")),"")</f>
        <v/>
      </c>
      <c r="G421" s="136"/>
      <c r="H421" s="136"/>
      <c r="I421" s="136"/>
      <c r="J421" s="136"/>
      <c r="K421" s="136"/>
      <c r="L421" s="136"/>
      <c r="M421" s="136"/>
      <c r="N421" s="136"/>
      <c r="O421" s="137"/>
      <c r="P421" s="138"/>
      <c r="Q421" s="139"/>
    </row>
    <row r="422" spans="1:17" ht="39.9" customHeight="1" thickBot="1" x14ac:dyDescent="0.4">
      <c r="A422" s="181" t="str">
        <f>'Matriz Nº1 Identificación'!A422</f>
        <v xml:space="preserve">Objetivo Estratégico: </v>
      </c>
      <c r="B422" s="477">
        <f>'Matriz Nº1 Identificación'!B422</f>
        <v>0</v>
      </c>
      <c r="C422" s="478"/>
      <c r="D422" s="478"/>
      <c r="E422" s="478"/>
      <c r="F422" s="478"/>
      <c r="G422" s="478"/>
      <c r="H422" s="478"/>
      <c r="I422" s="478"/>
      <c r="J422" s="478"/>
      <c r="K422" s="478"/>
      <c r="L422" s="478"/>
      <c r="M422" s="478"/>
      <c r="N422" s="478"/>
      <c r="O422" s="478"/>
      <c r="P422" s="478"/>
      <c r="Q422" s="479"/>
    </row>
    <row r="423" spans="1:17" ht="39.9" customHeight="1" x14ac:dyDescent="0.35">
      <c r="A423" s="183" t="str">
        <f>'Matriz Nº1 Identificación'!A423</f>
        <v>Objetivo táctico</v>
      </c>
      <c r="B423" s="535" t="str">
        <f>'Matriz Nº1 Identificación'!B423</f>
        <v xml:space="preserve">47. </v>
      </c>
      <c r="C423" s="536"/>
      <c r="D423" s="536"/>
      <c r="E423" s="536"/>
      <c r="F423" s="536"/>
      <c r="G423" s="536"/>
      <c r="H423" s="536"/>
      <c r="I423" s="536"/>
      <c r="J423" s="536"/>
      <c r="K423" s="536"/>
      <c r="L423" s="536"/>
      <c r="M423" s="536"/>
      <c r="N423" s="536"/>
      <c r="O423" s="536"/>
      <c r="P423" s="536"/>
      <c r="Q423" s="537"/>
    </row>
    <row r="424" spans="1:17" ht="27.75" customHeight="1" x14ac:dyDescent="0.35">
      <c r="A424" s="143" t="str">
        <f>'Matriz Nº1 Identificación'!A424</f>
        <v>47. 1</v>
      </c>
      <c r="B424" s="143" t="str">
        <f>IF('Matriz Nº3 Evaluación'!J424="ADMINISTRAR",'Matriz Nº3 Evaluación'!B424,"")</f>
        <v/>
      </c>
      <c r="C424" s="136"/>
      <c r="D424" s="127"/>
      <c r="E424" s="127"/>
      <c r="F424" s="120" t="str">
        <f>IFERROR(IF((VLOOKUP(D424,'Tabla 2-3-4-5'!$C$11:$D$13,2,FALSE)*(VLOOKUP(E424,'Tabla 2-3-4-5'!$C$11:$D$13,2,FALSE)))&lt;3,"BAJO",IF((VLOOKUP(D424,'Tabla 2-3-4-5'!$C$11:$D$13,2,FALSE)*(VLOOKUP(E424,'Tabla 2-3-4-5'!$C$11:$D$13,2,FALSE)))&gt;5,"ALTO","MEDIO")),"")</f>
        <v/>
      </c>
      <c r="G424" s="136"/>
      <c r="H424" s="136"/>
      <c r="I424" s="136"/>
      <c r="J424" s="136"/>
      <c r="K424" s="136"/>
      <c r="L424" s="136"/>
      <c r="M424" s="136"/>
      <c r="N424" s="136"/>
      <c r="O424" s="137"/>
      <c r="P424" s="138"/>
      <c r="Q424" s="139"/>
    </row>
    <row r="425" spans="1:17" ht="31.5" customHeight="1" x14ac:dyDescent="0.35">
      <c r="A425" s="143" t="str">
        <f>'Matriz Nº1 Identificación'!A425</f>
        <v>47. 2</v>
      </c>
      <c r="B425" s="143" t="str">
        <f>IF('Matriz Nº3 Evaluación'!J425="ADMINISTRAR",'Matriz Nº3 Evaluación'!B425,"")</f>
        <v/>
      </c>
      <c r="C425" s="136"/>
      <c r="D425" s="127"/>
      <c r="E425" s="127"/>
      <c r="F425" s="120" t="str">
        <f>IFERROR(+IF((VLOOKUP(D425,'Tabla 2-3-4-5'!$C$11:$D$13,2,FALSE)*(VLOOKUP(E425,'Tabla 2-3-4-5'!$C$11:$D$13,2,FALSE)))&lt;3,"BAJO",IF((VLOOKUP(D425,'Tabla 2-3-4-5'!$C$11:$D$13,2,FALSE)*(VLOOKUP(E425,'Tabla 2-3-4-5'!$C$11:$D$13,2,FALSE)))&gt;5,"ALTO","MEDIO")),"")</f>
        <v/>
      </c>
      <c r="G425" s="136"/>
      <c r="H425" s="136"/>
      <c r="I425" s="136"/>
      <c r="J425" s="136"/>
      <c r="K425" s="136"/>
      <c r="L425" s="136"/>
      <c r="M425" s="136"/>
      <c r="N425" s="136"/>
      <c r="O425" s="137"/>
      <c r="P425" s="138"/>
      <c r="Q425" s="139"/>
    </row>
    <row r="426" spans="1:17" ht="29.25" customHeight="1" x14ac:dyDescent="0.35">
      <c r="A426" s="143" t="str">
        <f>'Matriz Nº1 Identificación'!A426</f>
        <v>47. 3</v>
      </c>
      <c r="B426" s="143" t="str">
        <f>IF('Matriz Nº3 Evaluación'!J426="ADMINISTRAR",'Matriz Nº3 Evaluación'!B426,"")</f>
        <v/>
      </c>
      <c r="C426" s="136"/>
      <c r="D426" s="127"/>
      <c r="E426" s="127"/>
      <c r="F426" s="120" t="str">
        <f>IFERROR(+IF((VLOOKUP(D426,'Tabla 2-3-4-5'!$C$11:$D$13,2,FALSE)*(VLOOKUP(E426,'Tabla 2-3-4-5'!$C$11:$D$13,2,FALSE)))&lt;3,"BAJO",IF((VLOOKUP(D426,'Tabla 2-3-4-5'!$C$11:$D$13,2,FALSE)*(VLOOKUP(E426,'Tabla 2-3-4-5'!$C$11:$D$13,2,FALSE)))&gt;5,"ALTO","MEDIO")),"")</f>
        <v/>
      </c>
      <c r="G426" s="136"/>
      <c r="H426" s="136"/>
      <c r="I426" s="136"/>
      <c r="J426" s="136"/>
      <c r="K426" s="136"/>
      <c r="L426" s="136"/>
      <c r="M426" s="136"/>
      <c r="N426" s="136"/>
      <c r="O426" s="137"/>
      <c r="P426" s="138"/>
      <c r="Q426" s="139"/>
    </row>
    <row r="427" spans="1:17" ht="35.25" customHeight="1" x14ac:dyDescent="0.35">
      <c r="A427" s="143" t="str">
        <f>'Matriz Nº1 Identificación'!A427</f>
        <v>47. 4</v>
      </c>
      <c r="B427" s="143" t="str">
        <f>IF('Matriz Nº3 Evaluación'!J427="ADMINISTRAR",'Matriz Nº3 Evaluación'!B427,"")</f>
        <v/>
      </c>
      <c r="C427" s="136"/>
      <c r="D427" s="127"/>
      <c r="E427" s="127"/>
      <c r="F427" s="120" t="str">
        <f>IFERROR(+IF((VLOOKUP(D427,'Tabla 2-3-4-5'!$C$11:$D$13,2,FALSE)*(VLOOKUP(E427,'Tabla 2-3-4-5'!$C$11:$D$13,2,FALSE)))&lt;3,"BAJO",IF((VLOOKUP(D427,'Tabla 2-3-4-5'!$C$11:$D$13,2,FALSE)*(VLOOKUP(E427,'Tabla 2-3-4-5'!$C$11:$D$13,2,FALSE)))&gt;5,"ALTO","MEDIO")),"")</f>
        <v/>
      </c>
      <c r="G427" s="136"/>
      <c r="H427" s="136"/>
      <c r="I427" s="136"/>
      <c r="J427" s="136"/>
      <c r="K427" s="136"/>
      <c r="L427" s="136"/>
      <c r="M427" s="136"/>
      <c r="N427" s="136"/>
      <c r="O427" s="137"/>
      <c r="P427" s="138"/>
      <c r="Q427" s="139"/>
    </row>
    <row r="428" spans="1:17" ht="35.25" customHeight="1" x14ac:dyDescent="0.35">
      <c r="A428" s="143" t="str">
        <f>'Matriz Nº1 Identificación'!A428</f>
        <v>47. 5</v>
      </c>
      <c r="B428" s="143" t="str">
        <f>IF('Matriz Nº3 Evaluación'!J428="ADMINISTRAR",'Matriz Nº3 Evaluación'!B428,"")</f>
        <v/>
      </c>
      <c r="C428" s="136"/>
      <c r="D428" s="127"/>
      <c r="E428" s="127"/>
      <c r="F428" s="120" t="str">
        <f>IFERROR(+IF((VLOOKUP(D428,'Tabla 2-3-4-5'!$C$11:$D$13,2,FALSE)*(VLOOKUP(E428,'Tabla 2-3-4-5'!$C$11:$D$13,2,FALSE)))&lt;3,"BAJO",IF((VLOOKUP(D428,'Tabla 2-3-4-5'!$C$11:$D$13,2,FALSE)*(VLOOKUP(E428,'Tabla 2-3-4-5'!$C$11:$D$13,2,FALSE)))&gt;5,"ALTO","MEDIO")),"")</f>
        <v/>
      </c>
      <c r="G428" s="136"/>
      <c r="H428" s="136"/>
      <c r="I428" s="136"/>
      <c r="J428" s="136"/>
      <c r="K428" s="136"/>
      <c r="L428" s="136"/>
      <c r="M428" s="136"/>
      <c r="N428" s="136"/>
      <c r="O428" s="137"/>
      <c r="P428" s="138"/>
      <c r="Q428" s="139"/>
    </row>
    <row r="429" spans="1:17" ht="35.25" customHeight="1" x14ac:dyDescent="0.35">
      <c r="A429" s="143" t="str">
        <f>'Matriz Nº1 Identificación'!A429</f>
        <v>47. 6</v>
      </c>
      <c r="B429" s="143" t="str">
        <f>IF('Matriz Nº3 Evaluación'!J429="ADMINISTRAR",'Matriz Nº3 Evaluación'!B429,"")</f>
        <v/>
      </c>
      <c r="C429" s="136"/>
      <c r="D429" s="127"/>
      <c r="E429" s="127"/>
      <c r="F429" s="120" t="str">
        <f>IFERROR(+IF((VLOOKUP(D429,'Tabla 2-3-4-5'!$C$11:$D$13,2,FALSE)*(VLOOKUP(E429,'Tabla 2-3-4-5'!$C$11:$D$13,2,FALSE)))&lt;3,"BAJO",IF((VLOOKUP(D429,'Tabla 2-3-4-5'!$C$11:$D$13,2,FALSE)*(VLOOKUP(E429,'Tabla 2-3-4-5'!$C$11:$D$13,2,FALSE)))&gt;5,"ALTO","MEDIO")),"")</f>
        <v/>
      </c>
      <c r="G429" s="136"/>
      <c r="H429" s="136"/>
      <c r="I429" s="136"/>
      <c r="J429" s="136"/>
      <c r="K429" s="136"/>
      <c r="L429" s="136"/>
      <c r="M429" s="136"/>
      <c r="N429" s="136"/>
      <c r="O429" s="137"/>
      <c r="P429" s="138"/>
      <c r="Q429" s="139"/>
    </row>
    <row r="430" spans="1:17" ht="35.25" customHeight="1" thickBot="1" x14ac:dyDescent="0.4">
      <c r="A430" s="143" t="str">
        <f>'Matriz Nº1 Identificación'!A430</f>
        <v>47. 7</v>
      </c>
      <c r="B430" s="143" t="str">
        <f>IF('Matriz Nº3 Evaluación'!J430="ADMINISTRAR",'Matriz Nº3 Evaluación'!B430,"")</f>
        <v/>
      </c>
      <c r="C430" s="136"/>
      <c r="D430" s="127"/>
      <c r="E430" s="127"/>
      <c r="F430" s="120" t="str">
        <f>IFERROR(+IF((VLOOKUP(D430,'Tabla 2-3-4-5'!$C$11:$D$13,2,FALSE)*(VLOOKUP(E430,'Tabla 2-3-4-5'!$C$11:$D$13,2,FALSE)))&lt;3,"BAJO",IF((VLOOKUP(D430,'Tabla 2-3-4-5'!$C$11:$D$13,2,FALSE)*(VLOOKUP(E430,'Tabla 2-3-4-5'!$C$11:$D$13,2,FALSE)))&gt;5,"ALTO","MEDIO")),"")</f>
        <v/>
      </c>
      <c r="G430" s="136"/>
      <c r="H430" s="136"/>
      <c r="I430" s="136"/>
      <c r="J430" s="136"/>
      <c r="K430" s="136"/>
      <c r="L430" s="136"/>
      <c r="M430" s="136"/>
      <c r="N430" s="136"/>
      <c r="O430" s="137"/>
      <c r="P430" s="138"/>
      <c r="Q430" s="139"/>
    </row>
    <row r="431" spans="1:17" ht="39.9" customHeight="1" thickBot="1" x14ac:dyDescent="0.4">
      <c r="A431" s="181" t="str">
        <f>'Matriz Nº1 Identificación'!A431</f>
        <v xml:space="preserve">Objetivo Estratégico: </v>
      </c>
      <c r="B431" s="477">
        <f>'Matriz Nº1 Identificación'!B431</f>
        <v>0</v>
      </c>
      <c r="C431" s="478"/>
      <c r="D431" s="478"/>
      <c r="E431" s="478"/>
      <c r="F431" s="478"/>
      <c r="G431" s="478"/>
      <c r="H431" s="478"/>
      <c r="I431" s="478"/>
      <c r="J431" s="478"/>
      <c r="K431" s="478"/>
      <c r="L431" s="478"/>
      <c r="M431" s="478"/>
      <c r="N431" s="478"/>
      <c r="O431" s="478"/>
      <c r="P431" s="478"/>
      <c r="Q431" s="479"/>
    </row>
    <row r="432" spans="1:17" ht="39.9" customHeight="1" x14ac:dyDescent="0.35">
      <c r="A432" s="183" t="str">
        <f>'Matriz Nº1 Identificación'!A432</f>
        <v>Objetivo táctico</v>
      </c>
      <c r="B432" s="535" t="str">
        <f>'Matriz Nº1 Identificación'!B432</f>
        <v xml:space="preserve">48. </v>
      </c>
      <c r="C432" s="536"/>
      <c r="D432" s="536"/>
      <c r="E432" s="536"/>
      <c r="F432" s="536"/>
      <c r="G432" s="536"/>
      <c r="H432" s="536"/>
      <c r="I432" s="536"/>
      <c r="J432" s="536"/>
      <c r="K432" s="536"/>
      <c r="L432" s="536"/>
      <c r="M432" s="536"/>
      <c r="N432" s="536"/>
      <c r="O432" s="536"/>
      <c r="P432" s="536"/>
      <c r="Q432" s="537"/>
    </row>
    <row r="433" spans="1:17" ht="27.75" customHeight="1" x14ac:dyDescent="0.35">
      <c r="A433" s="143" t="str">
        <f>'Matriz Nº1 Identificación'!A433</f>
        <v>48. 1</v>
      </c>
      <c r="B433" s="143" t="str">
        <f>IF('Matriz Nº3 Evaluación'!J433="ADMINISTRAR",'Matriz Nº3 Evaluación'!B433,"")</f>
        <v/>
      </c>
      <c r="C433" s="136"/>
      <c r="D433" s="127"/>
      <c r="E433" s="127"/>
      <c r="F433" s="120" t="str">
        <f>IFERROR(IF((VLOOKUP(D433,'Tabla 2-3-4-5'!$C$11:$D$13,2,FALSE)*(VLOOKUP(E433,'Tabla 2-3-4-5'!$C$11:$D$13,2,FALSE)))&lt;3,"BAJO",IF((VLOOKUP(D433,'Tabla 2-3-4-5'!$C$11:$D$13,2,FALSE)*(VLOOKUP(E433,'Tabla 2-3-4-5'!$C$11:$D$13,2,FALSE)))&gt;5,"ALTO","MEDIO")),"")</f>
        <v/>
      </c>
      <c r="G433" s="136"/>
      <c r="H433" s="136"/>
      <c r="I433" s="136"/>
      <c r="J433" s="136"/>
      <c r="K433" s="136"/>
      <c r="L433" s="136"/>
      <c r="M433" s="136"/>
      <c r="N433" s="136"/>
      <c r="O433" s="137"/>
      <c r="P433" s="138"/>
      <c r="Q433" s="139"/>
    </row>
    <row r="434" spans="1:17" ht="31.5" customHeight="1" x14ac:dyDescent="0.35">
      <c r="A434" s="143" t="str">
        <f>'Matriz Nº1 Identificación'!A434</f>
        <v>48. 2</v>
      </c>
      <c r="B434" s="143" t="str">
        <f>IF('Matriz Nº3 Evaluación'!J434="ADMINISTRAR",'Matriz Nº3 Evaluación'!B434,"")</f>
        <v/>
      </c>
      <c r="C434" s="136"/>
      <c r="D434" s="127"/>
      <c r="E434" s="127"/>
      <c r="F434" s="120" t="str">
        <f>IFERROR(+IF((VLOOKUP(D434,'Tabla 2-3-4-5'!$C$11:$D$13,2,FALSE)*(VLOOKUP(E434,'Tabla 2-3-4-5'!$C$11:$D$13,2,FALSE)))&lt;3,"BAJO",IF((VLOOKUP(D434,'Tabla 2-3-4-5'!$C$11:$D$13,2,FALSE)*(VLOOKUP(E434,'Tabla 2-3-4-5'!$C$11:$D$13,2,FALSE)))&gt;5,"ALTO","MEDIO")),"")</f>
        <v/>
      </c>
      <c r="G434" s="136"/>
      <c r="H434" s="136"/>
      <c r="I434" s="136"/>
      <c r="J434" s="136"/>
      <c r="K434" s="136"/>
      <c r="L434" s="136"/>
      <c r="M434" s="136"/>
      <c r="N434" s="136"/>
      <c r="O434" s="137"/>
      <c r="P434" s="138"/>
      <c r="Q434" s="139"/>
    </row>
    <row r="435" spans="1:17" ht="29.25" customHeight="1" x14ac:dyDescent="0.35">
      <c r="A435" s="143" t="str">
        <f>'Matriz Nº1 Identificación'!A435</f>
        <v>48. 3</v>
      </c>
      <c r="B435" s="143" t="str">
        <f>IF('Matriz Nº3 Evaluación'!J435="ADMINISTRAR",'Matriz Nº3 Evaluación'!B435,"")</f>
        <v/>
      </c>
      <c r="C435" s="136"/>
      <c r="D435" s="127"/>
      <c r="E435" s="127"/>
      <c r="F435" s="120" t="str">
        <f>IFERROR(+IF((VLOOKUP(D435,'Tabla 2-3-4-5'!$C$11:$D$13,2,FALSE)*(VLOOKUP(E435,'Tabla 2-3-4-5'!$C$11:$D$13,2,FALSE)))&lt;3,"BAJO",IF((VLOOKUP(D435,'Tabla 2-3-4-5'!$C$11:$D$13,2,FALSE)*(VLOOKUP(E435,'Tabla 2-3-4-5'!$C$11:$D$13,2,FALSE)))&gt;5,"ALTO","MEDIO")),"")</f>
        <v/>
      </c>
      <c r="G435" s="136"/>
      <c r="H435" s="136"/>
      <c r="I435" s="136"/>
      <c r="J435" s="136"/>
      <c r="K435" s="136"/>
      <c r="L435" s="136"/>
      <c r="M435" s="136"/>
      <c r="N435" s="136"/>
      <c r="O435" s="137"/>
      <c r="P435" s="138"/>
      <c r="Q435" s="139"/>
    </row>
    <row r="436" spans="1:17" ht="35.25" customHeight="1" x14ac:dyDescent="0.35">
      <c r="A436" s="143" t="str">
        <f>'Matriz Nº1 Identificación'!A436</f>
        <v>48. 4</v>
      </c>
      <c r="B436" s="143" t="str">
        <f>IF('Matriz Nº3 Evaluación'!J436="ADMINISTRAR",'Matriz Nº3 Evaluación'!B436,"")</f>
        <v/>
      </c>
      <c r="C436" s="136"/>
      <c r="D436" s="127"/>
      <c r="E436" s="127"/>
      <c r="F436" s="120" t="str">
        <f>IFERROR(+IF((VLOOKUP(D436,'Tabla 2-3-4-5'!$C$11:$D$13,2,FALSE)*(VLOOKUP(E436,'Tabla 2-3-4-5'!$C$11:$D$13,2,FALSE)))&lt;3,"BAJO",IF((VLOOKUP(D436,'Tabla 2-3-4-5'!$C$11:$D$13,2,FALSE)*(VLOOKUP(E436,'Tabla 2-3-4-5'!$C$11:$D$13,2,FALSE)))&gt;5,"ALTO","MEDIO")),"")</f>
        <v/>
      </c>
      <c r="G436" s="136"/>
      <c r="H436" s="136"/>
      <c r="I436" s="136"/>
      <c r="J436" s="136"/>
      <c r="K436" s="136"/>
      <c r="L436" s="136"/>
      <c r="M436" s="136"/>
      <c r="N436" s="136"/>
      <c r="O436" s="137"/>
      <c r="P436" s="138"/>
      <c r="Q436" s="139"/>
    </row>
    <row r="437" spans="1:17" ht="35.25" customHeight="1" x14ac:dyDescent="0.35">
      <c r="A437" s="143" t="str">
        <f>'Matriz Nº1 Identificación'!A437</f>
        <v>48. 5</v>
      </c>
      <c r="B437" s="143" t="str">
        <f>IF('Matriz Nº3 Evaluación'!J437="ADMINISTRAR",'Matriz Nº3 Evaluación'!B437,"")</f>
        <v/>
      </c>
      <c r="C437" s="136"/>
      <c r="D437" s="127"/>
      <c r="E437" s="127"/>
      <c r="F437" s="120" t="str">
        <f>IFERROR(+IF((VLOOKUP(D437,'Tabla 2-3-4-5'!$C$11:$D$13,2,FALSE)*(VLOOKUP(E437,'Tabla 2-3-4-5'!$C$11:$D$13,2,FALSE)))&lt;3,"BAJO",IF((VLOOKUP(D437,'Tabla 2-3-4-5'!$C$11:$D$13,2,FALSE)*(VLOOKUP(E437,'Tabla 2-3-4-5'!$C$11:$D$13,2,FALSE)))&gt;5,"ALTO","MEDIO")),"")</f>
        <v/>
      </c>
      <c r="G437" s="136"/>
      <c r="H437" s="136"/>
      <c r="I437" s="136"/>
      <c r="J437" s="136"/>
      <c r="K437" s="136"/>
      <c r="L437" s="136"/>
      <c r="M437" s="136"/>
      <c r="N437" s="136"/>
      <c r="O437" s="137"/>
      <c r="P437" s="138"/>
      <c r="Q437" s="139"/>
    </row>
    <row r="438" spans="1:17" ht="35.25" customHeight="1" x14ac:dyDescent="0.35">
      <c r="A438" s="143" t="str">
        <f>'Matriz Nº1 Identificación'!A438</f>
        <v>48. 6</v>
      </c>
      <c r="B438" s="143" t="str">
        <f>IF('Matriz Nº3 Evaluación'!J438="ADMINISTRAR",'Matriz Nº3 Evaluación'!B438,"")</f>
        <v/>
      </c>
      <c r="C438" s="136"/>
      <c r="D438" s="127"/>
      <c r="E438" s="127"/>
      <c r="F438" s="120" t="str">
        <f>IFERROR(+IF((VLOOKUP(D438,'Tabla 2-3-4-5'!$C$11:$D$13,2,FALSE)*(VLOOKUP(E438,'Tabla 2-3-4-5'!$C$11:$D$13,2,FALSE)))&lt;3,"BAJO",IF((VLOOKUP(D438,'Tabla 2-3-4-5'!$C$11:$D$13,2,FALSE)*(VLOOKUP(E438,'Tabla 2-3-4-5'!$C$11:$D$13,2,FALSE)))&gt;5,"ALTO","MEDIO")),"")</f>
        <v/>
      </c>
      <c r="G438" s="136"/>
      <c r="H438" s="136"/>
      <c r="I438" s="136"/>
      <c r="J438" s="136"/>
      <c r="K438" s="136"/>
      <c r="L438" s="136"/>
      <c r="M438" s="136"/>
      <c r="N438" s="136"/>
      <c r="O438" s="137"/>
      <c r="P438" s="138"/>
      <c r="Q438" s="139"/>
    </row>
    <row r="439" spans="1:17" ht="35.25" customHeight="1" thickBot="1" x14ac:dyDescent="0.4">
      <c r="A439" s="143" t="str">
        <f>'Matriz Nº1 Identificación'!A439</f>
        <v>48. 7</v>
      </c>
      <c r="B439" s="143" t="str">
        <f>IF('Matriz Nº3 Evaluación'!J439="ADMINISTRAR",'Matriz Nº3 Evaluación'!B439,"")</f>
        <v/>
      </c>
      <c r="C439" s="136"/>
      <c r="D439" s="127"/>
      <c r="E439" s="127"/>
      <c r="F439" s="120" t="str">
        <f>IFERROR(+IF((VLOOKUP(D439,'Tabla 2-3-4-5'!$C$11:$D$13,2,FALSE)*(VLOOKUP(E439,'Tabla 2-3-4-5'!$C$11:$D$13,2,FALSE)))&lt;3,"BAJO",IF((VLOOKUP(D439,'Tabla 2-3-4-5'!$C$11:$D$13,2,FALSE)*(VLOOKUP(E439,'Tabla 2-3-4-5'!$C$11:$D$13,2,FALSE)))&gt;5,"ALTO","MEDIO")),"")</f>
        <v/>
      </c>
      <c r="G439" s="136"/>
      <c r="H439" s="136"/>
      <c r="I439" s="136"/>
      <c r="J439" s="136"/>
      <c r="K439" s="136"/>
      <c r="L439" s="136"/>
      <c r="M439" s="136"/>
      <c r="N439" s="136"/>
      <c r="O439" s="137"/>
      <c r="P439" s="138"/>
      <c r="Q439" s="139"/>
    </row>
    <row r="440" spans="1:17" ht="39.9" customHeight="1" thickBot="1" x14ac:dyDescent="0.4">
      <c r="A440" s="181" t="str">
        <f>'Matriz Nº1 Identificación'!A440</f>
        <v xml:space="preserve">Objetivo Estratégico: </v>
      </c>
      <c r="B440" s="477">
        <f>'Matriz Nº1 Identificación'!B440</f>
        <v>0</v>
      </c>
      <c r="C440" s="478"/>
      <c r="D440" s="478"/>
      <c r="E440" s="478"/>
      <c r="F440" s="478"/>
      <c r="G440" s="478"/>
      <c r="H440" s="478"/>
      <c r="I440" s="478"/>
      <c r="J440" s="478"/>
      <c r="K440" s="478"/>
      <c r="L440" s="478"/>
      <c r="M440" s="478"/>
      <c r="N440" s="478"/>
      <c r="O440" s="478"/>
      <c r="P440" s="478"/>
      <c r="Q440" s="479"/>
    </row>
    <row r="441" spans="1:17" ht="39.9" customHeight="1" x14ac:dyDescent="0.35">
      <c r="A441" s="183" t="str">
        <f>'Matriz Nº1 Identificación'!A441</f>
        <v>Objetivo táctico</v>
      </c>
      <c r="B441" s="535" t="str">
        <f>'Matriz Nº1 Identificación'!B441</f>
        <v xml:space="preserve">49. </v>
      </c>
      <c r="C441" s="536"/>
      <c r="D441" s="536"/>
      <c r="E441" s="536"/>
      <c r="F441" s="536"/>
      <c r="G441" s="536"/>
      <c r="H441" s="536"/>
      <c r="I441" s="536"/>
      <c r="J441" s="536"/>
      <c r="K441" s="536"/>
      <c r="L441" s="536"/>
      <c r="M441" s="536"/>
      <c r="N441" s="536"/>
      <c r="O441" s="536"/>
      <c r="P441" s="536"/>
      <c r="Q441" s="537"/>
    </row>
    <row r="442" spans="1:17" ht="27.75" customHeight="1" x14ac:dyDescent="0.35">
      <c r="A442" s="143" t="str">
        <f>'Matriz Nº1 Identificación'!A442</f>
        <v>49. 1</v>
      </c>
      <c r="B442" s="143" t="str">
        <f>IF('Matriz Nº3 Evaluación'!J442="ADMINISTRAR",'Matriz Nº3 Evaluación'!B442,"")</f>
        <v/>
      </c>
      <c r="C442" s="136"/>
      <c r="D442" s="127"/>
      <c r="E442" s="127"/>
      <c r="F442" s="120" t="str">
        <f>IFERROR(IF((VLOOKUP(D442,'Tabla 2-3-4-5'!$C$11:$D$13,2,FALSE)*(VLOOKUP(E442,'Tabla 2-3-4-5'!$C$11:$D$13,2,FALSE)))&lt;3,"BAJO",IF((VLOOKUP(D442,'Tabla 2-3-4-5'!$C$11:$D$13,2,FALSE)*(VLOOKUP(E442,'Tabla 2-3-4-5'!$C$11:$D$13,2,FALSE)))&gt;5,"ALTO","MEDIO")),"")</f>
        <v/>
      </c>
      <c r="G442" s="136"/>
      <c r="H442" s="136"/>
      <c r="I442" s="136"/>
      <c r="J442" s="136"/>
      <c r="K442" s="136"/>
      <c r="L442" s="136"/>
      <c r="M442" s="136"/>
      <c r="N442" s="136"/>
      <c r="O442" s="137"/>
      <c r="P442" s="138"/>
      <c r="Q442" s="139"/>
    </row>
    <row r="443" spans="1:17" ht="31.5" customHeight="1" x14ac:dyDescent="0.35">
      <c r="A443" s="143" t="str">
        <f>'Matriz Nº1 Identificación'!A443</f>
        <v>49. 2</v>
      </c>
      <c r="B443" s="143" t="str">
        <f>IF('Matriz Nº3 Evaluación'!J443="ADMINISTRAR",'Matriz Nº3 Evaluación'!B443,"")</f>
        <v/>
      </c>
      <c r="C443" s="136"/>
      <c r="D443" s="127"/>
      <c r="E443" s="127"/>
      <c r="F443" s="120" t="str">
        <f>IFERROR(+IF((VLOOKUP(D443,'Tabla 2-3-4-5'!$C$11:$D$13,2,FALSE)*(VLOOKUP(E443,'Tabla 2-3-4-5'!$C$11:$D$13,2,FALSE)))&lt;3,"BAJO",IF((VLOOKUP(D443,'Tabla 2-3-4-5'!$C$11:$D$13,2,FALSE)*(VLOOKUP(E443,'Tabla 2-3-4-5'!$C$11:$D$13,2,FALSE)))&gt;5,"ALTO","MEDIO")),"")</f>
        <v/>
      </c>
      <c r="G443" s="136"/>
      <c r="H443" s="136"/>
      <c r="I443" s="136"/>
      <c r="J443" s="136"/>
      <c r="K443" s="136"/>
      <c r="L443" s="136"/>
      <c r="M443" s="136"/>
      <c r="N443" s="136"/>
      <c r="O443" s="137"/>
      <c r="P443" s="138"/>
      <c r="Q443" s="139"/>
    </row>
    <row r="444" spans="1:17" ht="29.25" customHeight="1" x14ac:dyDescent="0.35">
      <c r="A444" s="143" t="str">
        <f>'Matriz Nº1 Identificación'!A444</f>
        <v>49. 3</v>
      </c>
      <c r="B444" s="143" t="str">
        <f>IF('Matriz Nº3 Evaluación'!J444="ADMINISTRAR",'Matriz Nº3 Evaluación'!B444,"")</f>
        <v/>
      </c>
      <c r="C444" s="136"/>
      <c r="D444" s="127"/>
      <c r="E444" s="127"/>
      <c r="F444" s="120" t="str">
        <f>IFERROR(+IF((VLOOKUP(D444,'Tabla 2-3-4-5'!$C$11:$D$13,2,FALSE)*(VLOOKUP(E444,'Tabla 2-3-4-5'!$C$11:$D$13,2,FALSE)))&lt;3,"BAJO",IF((VLOOKUP(D444,'Tabla 2-3-4-5'!$C$11:$D$13,2,FALSE)*(VLOOKUP(E444,'Tabla 2-3-4-5'!$C$11:$D$13,2,FALSE)))&gt;5,"ALTO","MEDIO")),"")</f>
        <v/>
      </c>
      <c r="G444" s="136"/>
      <c r="H444" s="136"/>
      <c r="I444" s="136"/>
      <c r="J444" s="136"/>
      <c r="K444" s="136"/>
      <c r="L444" s="136"/>
      <c r="M444" s="136"/>
      <c r="N444" s="136"/>
      <c r="O444" s="137"/>
      <c r="P444" s="138"/>
      <c r="Q444" s="139"/>
    </row>
    <row r="445" spans="1:17" ht="35.25" customHeight="1" x14ac:dyDescent="0.35">
      <c r="A445" s="143" t="str">
        <f>'Matriz Nº1 Identificación'!A445</f>
        <v>49. 4</v>
      </c>
      <c r="B445" s="143" t="str">
        <f>IF('Matriz Nº3 Evaluación'!J445="ADMINISTRAR",'Matriz Nº3 Evaluación'!B445,"")</f>
        <v/>
      </c>
      <c r="C445" s="136"/>
      <c r="D445" s="127"/>
      <c r="E445" s="127"/>
      <c r="F445" s="120" t="str">
        <f>IFERROR(+IF((VLOOKUP(D445,'Tabla 2-3-4-5'!$C$11:$D$13,2,FALSE)*(VLOOKUP(E445,'Tabla 2-3-4-5'!$C$11:$D$13,2,FALSE)))&lt;3,"BAJO",IF((VLOOKUP(D445,'Tabla 2-3-4-5'!$C$11:$D$13,2,FALSE)*(VLOOKUP(E445,'Tabla 2-3-4-5'!$C$11:$D$13,2,FALSE)))&gt;5,"ALTO","MEDIO")),"")</f>
        <v/>
      </c>
      <c r="G445" s="136"/>
      <c r="H445" s="136"/>
      <c r="I445" s="136"/>
      <c r="J445" s="136"/>
      <c r="K445" s="136"/>
      <c r="L445" s="136"/>
      <c r="M445" s="136"/>
      <c r="N445" s="136"/>
      <c r="O445" s="137"/>
      <c r="P445" s="138"/>
      <c r="Q445" s="139"/>
    </row>
    <row r="446" spans="1:17" ht="35.25" customHeight="1" x14ac:dyDescent="0.35">
      <c r="A446" s="143" t="str">
        <f>'Matriz Nº1 Identificación'!A446</f>
        <v>49. 5</v>
      </c>
      <c r="B446" s="143" t="str">
        <f>IF('Matriz Nº3 Evaluación'!J446="ADMINISTRAR",'Matriz Nº3 Evaluación'!B446,"")</f>
        <v/>
      </c>
      <c r="C446" s="136"/>
      <c r="D446" s="127"/>
      <c r="E446" s="127"/>
      <c r="F446" s="120" t="str">
        <f>IFERROR(+IF((VLOOKUP(D446,'Tabla 2-3-4-5'!$C$11:$D$13,2,FALSE)*(VLOOKUP(E446,'Tabla 2-3-4-5'!$C$11:$D$13,2,FALSE)))&lt;3,"BAJO",IF((VLOOKUP(D446,'Tabla 2-3-4-5'!$C$11:$D$13,2,FALSE)*(VLOOKUP(E446,'Tabla 2-3-4-5'!$C$11:$D$13,2,FALSE)))&gt;5,"ALTO","MEDIO")),"")</f>
        <v/>
      </c>
      <c r="G446" s="136"/>
      <c r="H446" s="136"/>
      <c r="I446" s="136"/>
      <c r="J446" s="136"/>
      <c r="K446" s="136"/>
      <c r="L446" s="136"/>
      <c r="M446" s="136"/>
      <c r="N446" s="136"/>
      <c r="O446" s="137"/>
      <c r="P446" s="138"/>
      <c r="Q446" s="139"/>
    </row>
    <row r="447" spans="1:17" ht="35.25" customHeight="1" x14ac:dyDescent="0.35">
      <c r="A447" s="143" t="str">
        <f>'Matriz Nº1 Identificación'!A447</f>
        <v>49. 6</v>
      </c>
      <c r="B447" s="143" t="str">
        <f>IF('Matriz Nº3 Evaluación'!J447="ADMINISTRAR",'Matriz Nº3 Evaluación'!B447,"")</f>
        <v/>
      </c>
      <c r="C447" s="136"/>
      <c r="D447" s="127"/>
      <c r="E447" s="127"/>
      <c r="F447" s="120" t="str">
        <f>IFERROR(+IF((VLOOKUP(D447,'Tabla 2-3-4-5'!$C$11:$D$13,2,FALSE)*(VLOOKUP(E447,'Tabla 2-3-4-5'!$C$11:$D$13,2,FALSE)))&lt;3,"BAJO",IF((VLOOKUP(D447,'Tabla 2-3-4-5'!$C$11:$D$13,2,FALSE)*(VLOOKUP(E447,'Tabla 2-3-4-5'!$C$11:$D$13,2,FALSE)))&gt;5,"ALTO","MEDIO")),"")</f>
        <v/>
      </c>
      <c r="G447" s="136"/>
      <c r="H447" s="136"/>
      <c r="I447" s="136"/>
      <c r="J447" s="136"/>
      <c r="K447" s="136"/>
      <c r="L447" s="136"/>
      <c r="M447" s="136"/>
      <c r="N447" s="136"/>
      <c r="O447" s="137"/>
      <c r="P447" s="138"/>
      <c r="Q447" s="139"/>
    </row>
    <row r="448" spans="1:17" ht="35.25" customHeight="1" thickBot="1" x14ac:dyDescent="0.4">
      <c r="A448" s="143" t="str">
        <f>'Matriz Nº1 Identificación'!A448</f>
        <v>49. 7</v>
      </c>
      <c r="B448" s="143" t="str">
        <f>IF('Matriz Nº3 Evaluación'!J448="ADMINISTRAR",'Matriz Nº3 Evaluación'!B448,"")</f>
        <v/>
      </c>
      <c r="C448" s="136"/>
      <c r="D448" s="127"/>
      <c r="E448" s="127"/>
      <c r="F448" s="120" t="str">
        <f>IFERROR(+IF((VLOOKUP(D448,'Tabla 2-3-4-5'!$C$11:$D$13,2,FALSE)*(VLOOKUP(E448,'Tabla 2-3-4-5'!$C$11:$D$13,2,FALSE)))&lt;3,"BAJO",IF((VLOOKUP(D448,'Tabla 2-3-4-5'!$C$11:$D$13,2,FALSE)*(VLOOKUP(E448,'Tabla 2-3-4-5'!$C$11:$D$13,2,FALSE)))&gt;5,"ALTO","MEDIO")),"")</f>
        <v/>
      </c>
      <c r="G448" s="136"/>
      <c r="H448" s="136"/>
      <c r="I448" s="136"/>
      <c r="J448" s="136"/>
      <c r="K448" s="136"/>
      <c r="L448" s="136"/>
      <c r="M448" s="136"/>
      <c r="N448" s="136"/>
      <c r="O448" s="137"/>
      <c r="P448" s="138"/>
      <c r="Q448" s="139"/>
    </row>
    <row r="449" spans="1:17" ht="39.9" customHeight="1" thickBot="1" x14ac:dyDescent="0.4">
      <c r="A449" s="181" t="str">
        <f>'Matriz Nº1 Identificación'!A449</f>
        <v xml:space="preserve">Objetivo Estratégico: </v>
      </c>
      <c r="B449" s="477">
        <f>'Matriz Nº1 Identificación'!B449</f>
        <v>0</v>
      </c>
      <c r="C449" s="478"/>
      <c r="D449" s="478"/>
      <c r="E449" s="478"/>
      <c r="F449" s="478"/>
      <c r="G449" s="478"/>
      <c r="H449" s="478"/>
      <c r="I449" s="478"/>
      <c r="J449" s="478"/>
      <c r="K449" s="478"/>
      <c r="L449" s="478"/>
      <c r="M449" s="478"/>
      <c r="N449" s="478"/>
      <c r="O449" s="478"/>
      <c r="P449" s="478"/>
      <c r="Q449" s="479"/>
    </row>
    <row r="450" spans="1:17" ht="39.9" customHeight="1" x14ac:dyDescent="0.35">
      <c r="A450" s="183" t="str">
        <f>'Matriz Nº1 Identificación'!A450</f>
        <v>Objetivo táctico</v>
      </c>
      <c r="B450" s="535" t="str">
        <f>'Matriz Nº1 Identificación'!B450</f>
        <v xml:space="preserve">50. </v>
      </c>
      <c r="C450" s="536"/>
      <c r="D450" s="536"/>
      <c r="E450" s="536"/>
      <c r="F450" s="536"/>
      <c r="G450" s="536"/>
      <c r="H450" s="536"/>
      <c r="I450" s="536"/>
      <c r="J450" s="536"/>
      <c r="K450" s="536"/>
      <c r="L450" s="536"/>
      <c r="M450" s="536"/>
      <c r="N450" s="536"/>
      <c r="O450" s="536"/>
      <c r="P450" s="536"/>
      <c r="Q450" s="537"/>
    </row>
    <row r="451" spans="1:17" ht="27.75" customHeight="1" x14ac:dyDescent="0.35">
      <c r="A451" s="143" t="str">
        <f>'Matriz Nº1 Identificación'!A451</f>
        <v>50. 1</v>
      </c>
      <c r="B451" s="143" t="str">
        <f>IF('Matriz Nº3 Evaluación'!J451="ADMINISTRAR",'Matriz Nº3 Evaluación'!B451,"")</f>
        <v/>
      </c>
      <c r="C451" s="136"/>
      <c r="D451" s="127"/>
      <c r="E451" s="127"/>
      <c r="F451" s="120" t="str">
        <f>IFERROR(IF((VLOOKUP(D451,'Tabla 2-3-4-5'!$C$11:$D$13,2,FALSE)*(VLOOKUP(E451,'Tabla 2-3-4-5'!$C$11:$D$13,2,FALSE)))&lt;3,"BAJO",IF((VLOOKUP(D451,'Tabla 2-3-4-5'!$C$11:$D$13,2,FALSE)*(VLOOKUP(E451,'Tabla 2-3-4-5'!$C$11:$D$13,2,FALSE)))&gt;5,"ALTO","MEDIO")),"")</f>
        <v/>
      </c>
      <c r="G451" s="136"/>
      <c r="H451" s="136"/>
      <c r="I451" s="136"/>
      <c r="J451" s="136"/>
      <c r="K451" s="136"/>
      <c r="L451" s="136"/>
      <c r="M451" s="136"/>
      <c r="N451" s="136"/>
      <c r="O451" s="137"/>
      <c r="P451" s="138"/>
      <c r="Q451" s="139"/>
    </row>
    <row r="452" spans="1:17" ht="31.5" customHeight="1" x14ac:dyDescent="0.35">
      <c r="A452" s="143" t="str">
        <f>'Matriz Nº1 Identificación'!A452</f>
        <v>50. 2</v>
      </c>
      <c r="B452" s="143" t="str">
        <f>IF('Matriz Nº3 Evaluación'!J452="ADMINISTRAR",'Matriz Nº3 Evaluación'!B452,"")</f>
        <v/>
      </c>
      <c r="C452" s="136"/>
      <c r="D452" s="127"/>
      <c r="E452" s="127"/>
      <c r="F452" s="120" t="str">
        <f>IFERROR(+IF((VLOOKUP(D452,'Tabla 2-3-4-5'!$C$11:$D$13,2,FALSE)*(VLOOKUP(E452,'Tabla 2-3-4-5'!$C$11:$D$13,2,FALSE)))&lt;3,"BAJO",IF((VLOOKUP(D452,'Tabla 2-3-4-5'!$C$11:$D$13,2,FALSE)*(VLOOKUP(E452,'Tabla 2-3-4-5'!$C$11:$D$13,2,FALSE)))&gt;5,"ALTO","MEDIO")),"")</f>
        <v/>
      </c>
      <c r="G452" s="136"/>
      <c r="H452" s="136"/>
      <c r="I452" s="136"/>
      <c r="J452" s="136"/>
      <c r="K452" s="136"/>
      <c r="L452" s="136"/>
      <c r="M452" s="136"/>
      <c r="N452" s="136"/>
      <c r="O452" s="137"/>
      <c r="P452" s="138"/>
      <c r="Q452" s="139"/>
    </row>
    <row r="453" spans="1:17" ht="29.25" customHeight="1" x14ac:dyDescent="0.35">
      <c r="A453" s="143" t="str">
        <f>'Matriz Nº1 Identificación'!A453</f>
        <v>50. 3</v>
      </c>
      <c r="B453" s="143" t="str">
        <f>IF('Matriz Nº3 Evaluación'!J453="ADMINISTRAR",'Matriz Nº3 Evaluación'!B453,"")</f>
        <v/>
      </c>
      <c r="C453" s="136"/>
      <c r="D453" s="127"/>
      <c r="E453" s="127"/>
      <c r="F453" s="120" t="str">
        <f>IFERROR(+IF((VLOOKUP(D453,'Tabla 2-3-4-5'!$C$11:$D$13,2,FALSE)*(VLOOKUP(E453,'Tabla 2-3-4-5'!$C$11:$D$13,2,FALSE)))&lt;3,"BAJO",IF((VLOOKUP(D453,'Tabla 2-3-4-5'!$C$11:$D$13,2,FALSE)*(VLOOKUP(E453,'Tabla 2-3-4-5'!$C$11:$D$13,2,FALSE)))&gt;5,"ALTO","MEDIO")),"")</f>
        <v/>
      </c>
      <c r="G453" s="136"/>
      <c r="H453" s="136"/>
      <c r="I453" s="136"/>
      <c r="J453" s="136"/>
      <c r="K453" s="136"/>
      <c r="L453" s="136"/>
      <c r="M453" s="136"/>
      <c r="N453" s="136"/>
      <c r="O453" s="137"/>
      <c r="P453" s="138"/>
      <c r="Q453" s="139"/>
    </row>
    <row r="454" spans="1:17" ht="35.25" customHeight="1" x14ac:dyDescent="0.35">
      <c r="A454" s="143" t="str">
        <f>'Matriz Nº1 Identificación'!A454</f>
        <v>50. 4</v>
      </c>
      <c r="B454" s="143" t="str">
        <f>IF('Matriz Nº3 Evaluación'!J454="ADMINISTRAR",'Matriz Nº3 Evaluación'!B454,"")</f>
        <v/>
      </c>
      <c r="C454" s="136"/>
      <c r="D454" s="127"/>
      <c r="E454" s="127"/>
      <c r="F454" s="120" t="str">
        <f>IFERROR(+IF((VLOOKUP(D454,'Tabla 2-3-4-5'!$C$11:$D$13,2,FALSE)*(VLOOKUP(E454,'Tabla 2-3-4-5'!$C$11:$D$13,2,FALSE)))&lt;3,"BAJO",IF((VLOOKUP(D454,'Tabla 2-3-4-5'!$C$11:$D$13,2,FALSE)*(VLOOKUP(E454,'Tabla 2-3-4-5'!$C$11:$D$13,2,FALSE)))&gt;5,"ALTO","MEDIO")),"")</f>
        <v/>
      </c>
      <c r="G454" s="136"/>
      <c r="H454" s="136"/>
      <c r="I454" s="136"/>
      <c r="J454" s="136"/>
      <c r="K454" s="136"/>
      <c r="L454" s="136"/>
      <c r="M454" s="136"/>
      <c r="N454" s="136"/>
      <c r="O454" s="137"/>
      <c r="P454" s="138"/>
      <c r="Q454" s="139"/>
    </row>
    <row r="455" spans="1:17" ht="35.25" customHeight="1" x14ac:dyDescent="0.35">
      <c r="A455" s="143" t="str">
        <f>'Matriz Nº1 Identificación'!A455</f>
        <v>50. 5</v>
      </c>
      <c r="B455" s="143" t="str">
        <f>IF('Matriz Nº3 Evaluación'!J455="ADMINISTRAR",'Matriz Nº3 Evaluación'!B455,"")</f>
        <v/>
      </c>
      <c r="C455" s="136"/>
      <c r="D455" s="127"/>
      <c r="E455" s="127"/>
      <c r="F455" s="120" t="str">
        <f>IFERROR(+IF((VLOOKUP(D455,'Tabla 2-3-4-5'!$C$11:$D$13,2,FALSE)*(VLOOKUP(E455,'Tabla 2-3-4-5'!$C$11:$D$13,2,FALSE)))&lt;3,"BAJO",IF((VLOOKUP(D455,'Tabla 2-3-4-5'!$C$11:$D$13,2,FALSE)*(VLOOKUP(E455,'Tabla 2-3-4-5'!$C$11:$D$13,2,FALSE)))&gt;5,"ALTO","MEDIO")),"")</f>
        <v/>
      </c>
      <c r="G455" s="136"/>
      <c r="H455" s="136"/>
      <c r="I455" s="136"/>
      <c r="J455" s="136"/>
      <c r="K455" s="136"/>
      <c r="L455" s="136"/>
      <c r="M455" s="136"/>
      <c r="N455" s="136"/>
      <c r="O455" s="137"/>
      <c r="P455" s="138"/>
      <c r="Q455" s="139"/>
    </row>
    <row r="456" spans="1:17" ht="35.25" customHeight="1" x14ac:dyDescent="0.35">
      <c r="A456" s="143" t="str">
        <f>'Matriz Nº1 Identificación'!A456</f>
        <v>50. 6</v>
      </c>
      <c r="B456" s="143" t="str">
        <f>IF('Matriz Nº3 Evaluación'!J456="ADMINISTRAR",'Matriz Nº3 Evaluación'!B456,"")</f>
        <v/>
      </c>
      <c r="C456" s="136"/>
      <c r="D456" s="127"/>
      <c r="E456" s="127"/>
      <c r="F456" s="120" t="str">
        <f>IFERROR(+IF((VLOOKUP(D456,'Tabla 2-3-4-5'!$C$11:$D$13,2,FALSE)*(VLOOKUP(E456,'Tabla 2-3-4-5'!$C$11:$D$13,2,FALSE)))&lt;3,"BAJO",IF((VLOOKUP(D456,'Tabla 2-3-4-5'!$C$11:$D$13,2,FALSE)*(VLOOKUP(E456,'Tabla 2-3-4-5'!$C$11:$D$13,2,FALSE)))&gt;5,"ALTO","MEDIO")),"")</f>
        <v/>
      </c>
      <c r="G456" s="136"/>
      <c r="H456" s="136"/>
      <c r="I456" s="136"/>
      <c r="J456" s="136"/>
      <c r="K456" s="136"/>
      <c r="L456" s="136"/>
      <c r="M456" s="136"/>
      <c r="N456" s="136"/>
      <c r="O456" s="137"/>
      <c r="P456" s="138"/>
      <c r="Q456" s="139"/>
    </row>
    <row r="457" spans="1:17" ht="35.25" customHeight="1" thickBot="1" x14ac:dyDescent="0.4">
      <c r="A457" s="143" t="str">
        <f>'Matriz Nº1 Identificación'!A457</f>
        <v>50. 7</v>
      </c>
      <c r="B457" s="143" t="str">
        <f>IF('Matriz Nº3 Evaluación'!J457="ADMINISTRAR",'Matriz Nº3 Evaluación'!B457,"")</f>
        <v/>
      </c>
      <c r="C457" s="136"/>
      <c r="D457" s="127"/>
      <c r="E457" s="127"/>
      <c r="F457" s="120" t="str">
        <f>IFERROR(+IF((VLOOKUP(D457,'Tabla 2-3-4-5'!$C$11:$D$13,2,FALSE)*(VLOOKUP(E457,'Tabla 2-3-4-5'!$C$11:$D$13,2,FALSE)))&lt;3,"BAJO",IF((VLOOKUP(D457,'Tabla 2-3-4-5'!$C$11:$D$13,2,FALSE)*(VLOOKUP(E457,'Tabla 2-3-4-5'!$C$11:$D$13,2,FALSE)))&gt;5,"ALTO","MEDIO")),"")</f>
        <v/>
      </c>
      <c r="G457" s="136"/>
      <c r="H457" s="136"/>
      <c r="I457" s="136"/>
      <c r="J457" s="136"/>
      <c r="K457" s="136"/>
      <c r="L457" s="136"/>
      <c r="M457" s="136"/>
      <c r="N457" s="136"/>
      <c r="O457" s="137"/>
      <c r="P457" s="138"/>
      <c r="Q457" s="139"/>
    </row>
    <row r="458" spans="1:17" ht="39.9" customHeight="1" thickBot="1" x14ac:dyDescent="0.4">
      <c r="A458" s="181" t="str">
        <f>'Matriz Nº1 Identificación'!A458</f>
        <v xml:space="preserve">Objetivo Estratégico: </v>
      </c>
      <c r="B458" s="477">
        <f>'Matriz Nº1 Identificación'!B458</f>
        <v>0</v>
      </c>
      <c r="C458" s="478"/>
      <c r="D458" s="478"/>
      <c r="E458" s="478"/>
      <c r="F458" s="478"/>
      <c r="G458" s="478"/>
      <c r="H458" s="478"/>
      <c r="I458" s="478"/>
      <c r="J458" s="478"/>
      <c r="K458" s="478"/>
      <c r="L458" s="478"/>
      <c r="M458" s="478"/>
      <c r="N458" s="478"/>
      <c r="O458" s="478"/>
      <c r="P458" s="478"/>
      <c r="Q458" s="479"/>
    </row>
    <row r="459" spans="1:17" ht="39.9" customHeight="1" x14ac:dyDescent="0.35">
      <c r="A459" s="183" t="str">
        <f>'Matriz Nº1 Identificación'!A459</f>
        <v>Objetivo táctico</v>
      </c>
      <c r="B459" s="535" t="str">
        <f>'Matriz Nº1 Identificación'!B459</f>
        <v xml:space="preserve">51. </v>
      </c>
      <c r="C459" s="536"/>
      <c r="D459" s="536"/>
      <c r="E459" s="536"/>
      <c r="F459" s="536"/>
      <c r="G459" s="536"/>
      <c r="H459" s="536"/>
      <c r="I459" s="536"/>
      <c r="J459" s="536"/>
      <c r="K459" s="536"/>
      <c r="L459" s="536"/>
      <c r="M459" s="536"/>
      <c r="N459" s="536"/>
      <c r="O459" s="536"/>
      <c r="P459" s="536"/>
      <c r="Q459" s="537"/>
    </row>
    <row r="460" spans="1:17" ht="27.75" customHeight="1" x14ac:dyDescent="0.35">
      <c r="A460" s="143" t="str">
        <f>'Matriz Nº1 Identificación'!A460</f>
        <v>51. 1</v>
      </c>
      <c r="B460" s="143" t="str">
        <f>IF('Matriz Nº3 Evaluación'!J460="ADMINISTRAR",'Matriz Nº3 Evaluación'!B460,"")</f>
        <v/>
      </c>
      <c r="C460" s="136"/>
      <c r="D460" s="127"/>
      <c r="E460" s="127"/>
      <c r="F460" s="120" t="str">
        <f>IFERROR(IF((VLOOKUP(D460,'Tabla 2-3-4-5'!$C$11:$D$13,2,FALSE)*(VLOOKUP(E460,'Tabla 2-3-4-5'!$C$11:$D$13,2,FALSE)))&lt;3,"BAJO",IF((VLOOKUP(D460,'Tabla 2-3-4-5'!$C$11:$D$13,2,FALSE)*(VLOOKUP(E460,'Tabla 2-3-4-5'!$C$11:$D$13,2,FALSE)))&gt;5,"ALTO","MEDIO")),"")</f>
        <v/>
      </c>
      <c r="G460" s="136"/>
      <c r="H460" s="136"/>
      <c r="I460" s="136"/>
      <c r="J460" s="136"/>
      <c r="K460" s="136"/>
      <c r="L460" s="136"/>
      <c r="M460" s="136"/>
      <c r="N460" s="136"/>
      <c r="O460" s="137"/>
      <c r="P460" s="138"/>
      <c r="Q460" s="139"/>
    </row>
    <row r="461" spans="1:17" ht="31.5" customHeight="1" x14ac:dyDescent="0.35">
      <c r="A461" s="143" t="str">
        <f>'Matriz Nº1 Identificación'!A461</f>
        <v>51. 2</v>
      </c>
      <c r="B461" s="143" t="str">
        <f>IF('Matriz Nº3 Evaluación'!J461="ADMINISTRAR",'Matriz Nº3 Evaluación'!B461,"")</f>
        <v/>
      </c>
      <c r="C461" s="136"/>
      <c r="D461" s="127"/>
      <c r="E461" s="127"/>
      <c r="F461" s="120" t="str">
        <f>IFERROR(+IF((VLOOKUP(D461,'Tabla 2-3-4-5'!$C$11:$D$13,2,FALSE)*(VLOOKUP(E461,'Tabla 2-3-4-5'!$C$11:$D$13,2,FALSE)))&lt;3,"BAJO",IF((VLOOKUP(D461,'Tabla 2-3-4-5'!$C$11:$D$13,2,FALSE)*(VLOOKUP(E461,'Tabla 2-3-4-5'!$C$11:$D$13,2,FALSE)))&gt;5,"ALTO","MEDIO")),"")</f>
        <v/>
      </c>
      <c r="G461" s="136"/>
      <c r="H461" s="136"/>
      <c r="I461" s="136"/>
      <c r="J461" s="136"/>
      <c r="K461" s="136"/>
      <c r="L461" s="136"/>
      <c r="M461" s="136"/>
      <c r="N461" s="136"/>
      <c r="O461" s="137"/>
      <c r="P461" s="138"/>
      <c r="Q461" s="139"/>
    </row>
    <row r="462" spans="1:17" ht="29.25" customHeight="1" x14ac:dyDescent="0.35">
      <c r="A462" s="143" t="str">
        <f>'Matriz Nº1 Identificación'!A462</f>
        <v>51. 3</v>
      </c>
      <c r="B462" s="143" t="str">
        <f>IF('Matriz Nº3 Evaluación'!J462="ADMINISTRAR",'Matriz Nº3 Evaluación'!B462,"")</f>
        <v/>
      </c>
      <c r="C462" s="136"/>
      <c r="D462" s="127"/>
      <c r="E462" s="127"/>
      <c r="F462" s="120" t="str">
        <f>IFERROR(+IF((VLOOKUP(D462,'Tabla 2-3-4-5'!$C$11:$D$13,2,FALSE)*(VLOOKUP(E462,'Tabla 2-3-4-5'!$C$11:$D$13,2,FALSE)))&lt;3,"BAJO",IF((VLOOKUP(D462,'Tabla 2-3-4-5'!$C$11:$D$13,2,FALSE)*(VLOOKUP(E462,'Tabla 2-3-4-5'!$C$11:$D$13,2,FALSE)))&gt;5,"ALTO","MEDIO")),"")</f>
        <v/>
      </c>
      <c r="G462" s="136"/>
      <c r="H462" s="136"/>
      <c r="I462" s="136"/>
      <c r="J462" s="136"/>
      <c r="K462" s="136"/>
      <c r="L462" s="136"/>
      <c r="M462" s="136"/>
      <c r="N462" s="136"/>
      <c r="O462" s="137"/>
      <c r="P462" s="138"/>
      <c r="Q462" s="139"/>
    </row>
    <row r="463" spans="1:17" ht="35.25" customHeight="1" x14ac:dyDescent="0.35">
      <c r="A463" s="143" t="str">
        <f>'Matriz Nº1 Identificación'!A463</f>
        <v>51. 4</v>
      </c>
      <c r="B463" s="143" t="str">
        <f>IF('Matriz Nº3 Evaluación'!J463="ADMINISTRAR",'Matriz Nº3 Evaluación'!B463,"")</f>
        <v/>
      </c>
      <c r="C463" s="136"/>
      <c r="D463" s="127"/>
      <c r="E463" s="127"/>
      <c r="F463" s="120" t="str">
        <f>IFERROR(+IF((VLOOKUP(D463,'Tabla 2-3-4-5'!$C$11:$D$13,2,FALSE)*(VLOOKUP(E463,'Tabla 2-3-4-5'!$C$11:$D$13,2,FALSE)))&lt;3,"BAJO",IF((VLOOKUP(D463,'Tabla 2-3-4-5'!$C$11:$D$13,2,FALSE)*(VLOOKUP(E463,'Tabla 2-3-4-5'!$C$11:$D$13,2,FALSE)))&gt;5,"ALTO","MEDIO")),"")</f>
        <v/>
      </c>
      <c r="G463" s="136"/>
      <c r="H463" s="136"/>
      <c r="I463" s="136"/>
      <c r="J463" s="136"/>
      <c r="K463" s="136"/>
      <c r="L463" s="136"/>
      <c r="M463" s="136"/>
      <c r="N463" s="136"/>
      <c r="O463" s="137"/>
      <c r="P463" s="138"/>
      <c r="Q463" s="139"/>
    </row>
    <row r="464" spans="1:17" ht="35.25" customHeight="1" x14ac:dyDescent="0.35">
      <c r="A464" s="143" t="str">
        <f>'Matriz Nº1 Identificación'!A464</f>
        <v>51. 5</v>
      </c>
      <c r="B464" s="143" t="str">
        <f>IF('Matriz Nº3 Evaluación'!J464="ADMINISTRAR",'Matriz Nº3 Evaluación'!B464,"")</f>
        <v/>
      </c>
      <c r="C464" s="136"/>
      <c r="D464" s="127"/>
      <c r="E464" s="127"/>
      <c r="F464" s="120" t="str">
        <f>IFERROR(+IF((VLOOKUP(D464,'Tabla 2-3-4-5'!$C$11:$D$13,2,FALSE)*(VLOOKUP(E464,'Tabla 2-3-4-5'!$C$11:$D$13,2,FALSE)))&lt;3,"BAJO",IF((VLOOKUP(D464,'Tabla 2-3-4-5'!$C$11:$D$13,2,FALSE)*(VLOOKUP(E464,'Tabla 2-3-4-5'!$C$11:$D$13,2,FALSE)))&gt;5,"ALTO","MEDIO")),"")</f>
        <v/>
      </c>
      <c r="G464" s="136"/>
      <c r="H464" s="136"/>
      <c r="I464" s="136"/>
      <c r="J464" s="136"/>
      <c r="K464" s="136"/>
      <c r="L464" s="136"/>
      <c r="M464" s="136"/>
      <c r="N464" s="136"/>
      <c r="O464" s="137"/>
      <c r="P464" s="138"/>
      <c r="Q464" s="139"/>
    </row>
    <row r="465" spans="1:17" ht="35.25" customHeight="1" x14ac:dyDescent="0.35">
      <c r="A465" s="143" t="str">
        <f>'Matriz Nº1 Identificación'!A465</f>
        <v>51. 6</v>
      </c>
      <c r="B465" s="143" t="str">
        <f>IF('Matriz Nº3 Evaluación'!J465="ADMINISTRAR",'Matriz Nº3 Evaluación'!B465,"")</f>
        <v/>
      </c>
      <c r="C465" s="136"/>
      <c r="D465" s="127"/>
      <c r="E465" s="127"/>
      <c r="F465" s="120" t="str">
        <f>IFERROR(+IF((VLOOKUP(D465,'Tabla 2-3-4-5'!$C$11:$D$13,2,FALSE)*(VLOOKUP(E465,'Tabla 2-3-4-5'!$C$11:$D$13,2,FALSE)))&lt;3,"BAJO",IF((VLOOKUP(D465,'Tabla 2-3-4-5'!$C$11:$D$13,2,FALSE)*(VLOOKUP(E465,'Tabla 2-3-4-5'!$C$11:$D$13,2,FALSE)))&gt;5,"ALTO","MEDIO")),"")</f>
        <v/>
      </c>
      <c r="G465" s="136"/>
      <c r="H465" s="136"/>
      <c r="I465" s="136"/>
      <c r="J465" s="136"/>
      <c r="K465" s="136"/>
      <c r="L465" s="136"/>
      <c r="M465" s="136"/>
      <c r="N465" s="136"/>
      <c r="O465" s="137"/>
      <c r="P465" s="138"/>
      <c r="Q465" s="139"/>
    </row>
    <row r="466" spans="1:17" ht="35.25" customHeight="1" thickBot="1" x14ac:dyDescent="0.4">
      <c r="A466" s="143" t="str">
        <f>'Matriz Nº1 Identificación'!A466</f>
        <v>51. 7</v>
      </c>
      <c r="B466" s="143" t="str">
        <f>IF('Matriz Nº3 Evaluación'!J466="ADMINISTRAR",'Matriz Nº3 Evaluación'!B466,"")</f>
        <v/>
      </c>
      <c r="C466" s="136"/>
      <c r="D466" s="127"/>
      <c r="E466" s="127"/>
      <c r="F466" s="120" t="str">
        <f>IFERROR(+IF((VLOOKUP(D466,'Tabla 2-3-4-5'!$C$11:$D$13,2,FALSE)*(VLOOKUP(E466,'Tabla 2-3-4-5'!$C$11:$D$13,2,FALSE)))&lt;3,"BAJO",IF((VLOOKUP(D466,'Tabla 2-3-4-5'!$C$11:$D$13,2,FALSE)*(VLOOKUP(E466,'Tabla 2-3-4-5'!$C$11:$D$13,2,FALSE)))&gt;5,"ALTO","MEDIO")),"")</f>
        <v/>
      </c>
      <c r="G466" s="136"/>
      <c r="H466" s="136"/>
      <c r="I466" s="136"/>
      <c r="J466" s="136"/>
      <c r="K466" s="136"/>
      <c r="L466" s="136"/>
      <c r="M466" s="136"/>
      <c r="N466" s="136"/>
      <c r="O466" s="137"/>
      <c r="P466" s="138"/>
      <c r="Q466" s="139"/>
    </row>
    <row r="467" spans="1:17" ht="39.9" customHeight="1" thickBot="1" x14ac:dyDescent="0.4">
      <c r="A467" s="181" t="str">
        <f>'Matriz Nº1 Identificación'!A467</f>
        <v xml:space="preserve">Objetivo Estratégico: </v>
      </c>
      <c r="B467" s="477">
        <f>'Matriz Nº1 Identificación'!B467</f>
        <v>0</v>
      </c>
      <c r="C467" s="478"/>
      <c r="D467" s="478"/>
      <c r="E467" s="478"/>
      <c r="F467" s="478"/>
      <c r="G467" s="478"/>
      <c r="H467" s="478"/>
      <c r="I467" s="478"/>
      <c r="J467" s="478"/>
      <c r="K467" s="478"/>
      <c r="L467" s="478"/>
      <c r="M467" s="478"/>
      <c r="N467" s="478"/>
      <c r="O467" s="478"/>
      <c r="P467" s="478"/>
      <c r="Q467" s="479"/>
    </row>
    <row r="468" spans="1:17" ht="39.9" customHeight="1" x14ac:dyDescent="0.35">
      <c r="A468" s="183" t="str">
        <f>'Matriz Nº1 Identificación'!A468</f>
        <v>Objetivo táctico</v>
      </c>
      <c r="B468" s="535" t="str">
        <f>'Matriz Nº1 Identificación'!B468</f>
        <v xml:space="preserve">52. </v>
      </c>
      <c r="C468" s="536"/>
      <c r="D468" s="536"/>
      <c r="E468" s="536"/>
      <c r="F468" s="536"/>
      <c r="G468" s="536"/>
      <c r="H468" s="536"/>
      <c r="I468" s="536"/>
      <c r="J468" s="536"/>
      <c r="K468" s="536"/>
      <c r="L468" s="536"/>
      <c r="M468" s="536"/>
      <c r="N468" s="536"/>
      <c r="O468" s="536"/>
      <c r="P468" s="536"/>
      <c r="Q468" s="537"/>
    </row>
    <row r="469" spans="1:17" ht="27.75" customHeight="1" x14ac:dyDescent="0.35">
      <c r="A469" s="143" t="str">
        <f>'Matriz Nº1 Identificación'!A469</f>
        <v>52. 1</v>
      </c>
      <c r="B469" s="143" t="str">
        <f>IF('Matriz Nº3 Evaluación'!J469="ADMINISTRAR",'Matriz Nº3 Evaluación'!B469,"")</f>
        <v/>
      </c>
      <c r="C469" s="136"/>
      <c r="D469" s="127"/>
      <c r="E469" s="127"/>
      <c r="F469" s="120" t="str">
        <f>IFERROR(IF((VLOOKUP(D469,'Tabla 2-3-4-5'!$C$11:$D$13,2,FALSE)*(VLOOKUP(E469,'Tabla 2-3-4-5'!$C$11:$D$13,2,FALSE)))&lt;3,"BAJO",IF((VLOOKUP(D469,'Tabla 2-3-4-5'!$C$11:$D$13,2,FALSE)*(VLOOKUP(E469,'Tabla 2-3-4-5'!$C$11:$D$13,2,FALSE)))&gt;5,"ALTO","MEDIO")),"")</f>
        <v/>
      </c>
      <c r="G469" s="136"/>
      <c r="H469" s="136"/>
      <c r="I469" s="136"/>
      <c r="J469" s="136"/>
      <c r="K469" s="136"/>
      <c r="L469" s="136"/>
      <c r="M469" s="136"/>
      <c r="N469" s="136"/>
      <c r="O469" s="137"/>
      <c r="P469" s="138"/>
      <c r="Q469" s="139"/>
    </row>
    <row r="470" spans="1:17" ht="31.5" customHeight="1" x14ac:dyDescent="0.35">
      <c r="A470" s="143" t="str">
        <f>'Matriz Nº1 Identificación'!A470</f>
        <v>52. 2</v>
      </c>
      <c r="B470" s="143" t="str">
        <f>IF('Matriz Nº3 Evaluación'!J470="ADMINISTRAR",'Matriz Nº3 Evaluación'!B470,"")</f>
        <v/>
      </c>
      <c r="C470" s="136"/>
      <c r="D470" s="127"/>
      <c r="E470" s="127"/>
      <c r="F470" s="120" t="str">
        <f>IFERROR(+IF((VLOOKUP(D470,'Tabla 2-3-4-5'!$C$11:$D$13,2,FALSE)*(VLOOKUP(E470,'Tabla 2-3-4-5'!$C$11:$D$13,2,FALSE)))&lt;3,"BAJO",IF((VLOOKUP(D470,'Tabla 2-3-4-5'!$C$11:$D$13,2,FALSE)*(VLOOKUP(E470,'Tabla 2-3-4-5'!$C$11:$D$13,2,FALSE)))&gt;5,"ALTO","MEDIO")),"")</f>
        <v/>
      </c>
      <c r="G470" s="136"/>
      <c r="H470" s="136"/>
      <c r="I470" s="136"/>
      <c r="J470" s="136"/>
      <c r="K470" s="136"/>
      <c r="L470" s="136"/>
      <c r="M470" s="136"/>
      <c r="N470" s="136"/>
      <c r="O470" s="137"/>
      <c r="P470" s="138"/>
      <c r="Q470" s="139"/>
    </row>
    <row r="471" spans="1:17" ht="29.25" customHeight="1" x14ac:dyDescent="0.35">
      <c r="A471" s="143" t="str">
        <f>'Matriz Nº1 Identificación'!A471</f>
        <v>52. 3</v>
      </c>
      <c r="B471" s="143" t="str">
        <f>IF('Matriz Nº3 Evaluación'!J471="ADMINISTRAR",'Matriz Nº3 Evaluación'!B471,"")</f>
        <v/>
      </c>
      <c r="C471" s="136"/>
      <c r="D471" s="127"/>
      <c r="E471" s="127"/>
      <c r="F471" s="120" t="str">
        <f>IFERROR(+IF((VLOOKUP(D471,'Tabla 2-3-4-5'!$C$11:$D$13,2,FALSE)*(VLOOKUP(E471,'Tabla 2-3-4-5'!$C$11:$D$13,2,FALSE)))&lt;3,"BAJO",IF((VLOOKUP(D471,'Tabla 2-3-4-5'!$C$11:$D$13,2,FALSE)*(VLOOKUP(E471,'Tabla 2-3-4-5'!$C$11:$D$13,2,FALSE)))&gt;5,"ALTO","MEDIO")),"")</f>
        <v/>
      </c>
      <c r="G471" s="136"/>
      <c r="H471" s="136"/>
      <c r="I471" s="136"/>
      <c r="J471" s="136"/>
      <c r="K471" s="136"/>
      <c r="L471" s="136"/>
      <c r="M471" s="136"/>
      <c r="N471" s="136"/>
      <c r="O471" s="137"/>
      <c r="P471" s="138"/>
      <c r="Q471" s="139"/>
    </row>
    <row r="472" spans="1:17" ht="35.25" customHeight="1" x14ac:dyDescent="0.35">
      <c r="A472" s="143" t="str">
        <f>'Matriz Nº1 Identificación'!A472</f>
        <v>52. 4</v>
      </c>
      <c r="B472" s="143" t="str">
        <f>IF('Matriz Nº3 Evaluación'!J472="ADMINISTRAR",'Matriz Nº3 Evaluación'!B472,"")</f>
        <v/>
      </c>
      <c r="C472" s="136"/>
      <c r="D472" s="127"/>
      <c r="E472" s="127"/>
      <c r="F472" s="120" t="str">
        <f>IFERROR(+IF((VLOOKUP(D472,'Tabla 2-3-4-5'!$C$11:$D$13,2,FALSE)*(VLOOKUP(E472,'Tabla 2-3-4-5'!$C$11:$D$13,2,FALSE)))&lt;3,"BAJO",IF((VLOOKUP(D472,'Tabla 2-3-4-5'!$C$11:$D$13,2,FALSE)*(VLOOKUP(E472,'Tabla 2-3-4-5'!$C$11:$D$13,2,FALSE)))&gt;5,"ALTO","MEDIO")),"")</f>
        <v/>
      </c>
      <c r="G472" s="136"/>
      <c r="H472" s="136"/>
      <c r="I472" s="136"/>
      <c r="J472" s="136"/>
      <c r="K472" s="136"/>
      <c r="L472" s="136"/>
      <c r="M472" s="136"/>
      <c r="N472" s="136"/>
      <c r="O472" s="137"/>
      <c r="P472" s="138"/>
      <c r="Q472" s="139"/>
    </row>
    <row r="473" spans="1:17" ht="35.25" customHeight="1" x14ac:dyDescent="0.35">
      <c r="A473" s="143" t="str">
        <f>'Matriz Nº1 Identificación'!A473</f>
        <v>52. 5</v>
      </c>
      <c r="B473" s="143" t="str">
        <f>IF('Matriz Nº3 Evaluación'!J473="ADMINISTRAR",'Matriz Nº3 Evaluación'!B473,"")</f>
        <v/>
      </c>
      <c r="C473" s="136"/>
      <c r="D473" s="127"/>
      <c r="E473" s="127"/>
      <c r="F473" s="120" t="str">
        <f>IFERROR(+IF((VLOOKUP(D473,'Tabla 2-3-4-5'!$C$11:$D$13,2,FALSE)*(VLOOKUP(E473,'Tabla 2-3-4-5'!$C$11:$D$13,2,FALSE)))&lt;3,"BAJO",IF((VLOOKUP(D473,'Tabla 2-3-4-5'!$C$11:$D$13,2,FALSE)*(VLOOKUP(E473,'Tabla 2-3-4-5'!$C$11:$D$13,2,FALSE)))&gt;5,"ALTO","MEDIO")),"")</f>
        <v/>
      </c>
      <c r="G473" s="136"/>
      <c r="H473" s="136"/>
      <c r="I473" s="136"/>
      <c r="J473" s="136"/>
      <c r="K473" s="136"/>
      <c r="L473" s="136"/>
      <c r="M473" s="136"/>
      <c r="N473" s="136"/>
      <c r="O473" s="137"/>
      <c r="P473" s="138"/>
      <c r="Q473" s="139"/>
    </row>
    <row r="474" spans="1:17" ht="35.25" customHeight="1" x14ac:dyDescent="0.35">
      <c r="A474" s="143" t="str">
        <f>'Matriz Nº1 Identificación'!A474</f>
        <v>52. 6</v>
      </c>
      <c r="B474" s="143" t="str">
        <f>IF('Matriz Nº3 Evaluación'!J474="ADMINISTRAR",'Matriz Nº3 Evaluación'!B474,"")</f>
        <v/>
      </c>
      <c r="C474" s="136"/>
      <c r="D474" s="127"/>
      <c r="E474" s="127"/>
      <c r="F474" s="120" t="str">
        <f>IFERROR(+IF((VLOOKUP(D474,'Tabla 2-3-4-5'!$C$11:$D$13,2,FALSE)*(VLOOKUP(E474,'Tabla 2-3-4-5'!$C$11:$D$13,2,FALSE)))&lt;3,"BAJO",IF((VLOOKUP(D474,'Tabla 2-3-4-5'!$C$11:$D$13,2,FALSE)*(VLOOKUP(E474,'Tabla 2-3-4-5'!$C$11:$D$13,2,FALSE)))&gt;5,"ALTO","MEDIO")),"")</f>
        <v/>
      </c>
      <c r="G474" s="136"/>
      <c r="H474" s="136"/>
      <c r="I474" s="136"/>
      <c r="J474" s="136"/>
      <c r="K474" s="136"/>
      <c r="L474" s="136"/>
      <c r="M474" s="136"/>
      <c r="N474" s="136"/>
      <c r="O474" s="137"/>
      <c r="P474" s="138"/>
      <c r="Q474" s="139"/>
    </row>
    <row r="475" spans="1:17" ht="35.25" customHeight="1" thickBot="1" x14ac:dyDescent="0.4">
      <c r="A475" s="143" t="str">
        <f>'Matriz Nº1 Identificación'!A475</f>
        <v>52. 7</v>
      </c>
      <c r="B475" s="143" t="str">
        <f>IF('Matriz Nº3 Evaluación'!J475="ADMINISTRAR",'Matriz Nº3 Evaluación'!B475,"")</f>
        <v/>
      </c>
      <c r="C475" s="136"/>
      <c r="D475" s="127"/>
      <c r="E475" s="127"/>
      <c r="F475" s="120" t="str">
        <f>IFERROR(+IF((VLOOKUP(D475,'Tabla 2-3-4-5'!$C$11:$D$13,2,FALSE)*(VLOOKUP(E475,'Tabla 2-3-4-5'!$C$11:$D$13,2,FALSE)))&lt;3,"BAJO",IF((VLOOKUP(D475,'Tabla 2-3-4-5'!$C$11:$D$13,2,FALSE)*(VLOOKUP(E475,'Tabla 2-3-4-5'!$C$11:$D$13,2,FALSE)))&gt;5,"ALTO","MEDIO")),"")</f>
        <v/>
      </c>
      <c r="G475" s="136"/>
      <c r="H475" s="136"/>
      <c r="I475" s="136"/>
      <c r="J475" s="136"/>
      <c r="K475" s="136"/>
      <c r="L475" s="136"/>
      <c r="M475" s="136"/>
      <c r="N475" s="136"/>
      <c r="O475" s="137"/>
      <c r="P475" s="138"/>
      <c r="Q475" s="139"/>
    </row>
    <row r="476" spans="1:17" ht="39.9" customHeight="1" thickBot="1" x14ac:dyDescent="0.4">
      <c r="A476" s="181" t="str">
        <f>'Matriz Nº1 Identificación'!A476</f>
        <v xml:space="preserve">Objetivo Estratégico: </v>
      </c>
      <c r="B476" s="477">
        <f>'Matriz Nº1 Identificación'!B476</f>
        <v>0</v>
      </c>
      <c r="C476" s="478"/>
      <c r="D476" s="478"/>
      <c r="E476" s="478"/>
      <c r="F476" s="478"/>
      <c r="G476" s="478"/>
      <c r="H476" s="478"/>
      <c r="I476" s="478"/>
      <c r="J476" s="478"/>
      <c r="K476" s="478"/>
      <c r="L476" s="478"/>
      <c r="M476" s="478"/>
      <c r="N476" s="478"/>
      <c r="O476" s="478"/>
      <c r="P476" s="478"/>
      <c r="Q476" s="479"/>
    </row>
    <row r="477" spans="1:17" ht="39.9" customHeight="1" x14ac:dyDescent="0.35">
      <c r="A477" s="183" t="str">
        <f>'Matriz Nº1 Identificación'!A477</f>
        <v>Objetivo táctico</v>
      </c>
      <c r="B477" s="535" t="str">
        <f>'Matriz Nº1 Identificación'!B477</f>
        <v xml:space="preserve">53. </v>
      </c>
      <c r="C477" s="536"/>
      <c r="D477" s="536"/>
      <c r="E477" s="536"/>
      <c r="F477" s="536"/>
      <c r="G477" s="536"/>
      <c r="H477" s="536"/>
      <c r="I477" s="536"/>
      <c r="J477" s="536"/>
      <c r="K477" s="536"/>
      <c r="L477" s="536"/>
      <c r="M477" s="536"/>
      <c r="N477" s="536"/>
      <c r="O477" s="536"/>
      <c r="P477" s="536"/>
      <c r="Q477" s="537"/>
    </row>
    <row r="478" spans="1:17" ht="27.75" customHeight="1" x14ac:dyDescent="0.35">
      <c r="A478" s="143" t="str">
        <f>'Matriz Nº1 Identificación'!A478</f>
        <v>53. 1</v>
      </c>
      <c r="B478" s="143" t="str">
        <f>IF('Matriz Nº3 Evaluación'!J478="ADMINISTRAR",'Matriz Nº3 Evaluación'!B478,"")</f>
        <v/>
      </c>
      <c r="C478" s="136"/>
      <c r="D478" s="127"/>
      <c r="E478" s="127"/>
      <c r="F478" s="120" t="str">
        <f>IFERROR(IF((VLOOKUP(D478,'Tabla 2-3-4-5'!$C$11:$D$13,2,FALSE)*(VLOOKUP(E478,'Tabla 2-3-4-5'!$C$11:$D$13,2,FALSE)))&lt;3,"BAJO",IF((VLOOKUP(D478,'Tabla 2-3-4-5'!$C$11:$D$13,2,FALSE)*(VLOOKUP(E478,'Tabla 2-3-4-5'!$C$11:$D$13,2,FALSE)))&gt;5,"ALTO","MEDIO")),"")</f>
        <v/>
      </c>
      <c r="G478" s="136"/>
      <c r="H478" s="136"/>
      <c r="I478" s="136"/>
      <c r="J478" s="136"/>
      <c r="K478" s="136"/>
      <c r="L478" s="136"/>
      <c r="M478" s="136"/>
      <c r="N478" s="136"/>
      <c r="O478" s="137"/>
      <c r="P478" s="138"/>
      <c r="Q478" s="139"/>
    </row>
    <row r="479" spans="1:17" ht="31.5" customHeight="1" x14ac:dyDescent="0.35">
      <c r="A479" s="143" t="str">
        <f>'Matriz Nº1 Identificación'!A479</f>
        <v>53. 2</v>
      </c>
      <c r="B479" s="143" t="str">
        <f>IF('Matriz Nº3 Evaluación'!J479="ADMINISTRAR",'Matriz Nº3 Evaluación'!B479,"")</f>
        <v/>
      </c>
      <c r="C479" s="136"/>
      <c r="D479" s="127"/>
      <c r="E479" s="127"/>
      <c r="F479" s="120" t="str">
        <f>IFERROR(+IF((VLOOKUP(D479,'Tabla 2-3-4-5'!$C$11:$D$13,2,FALSE)*(VLOOKUP(E479,'Tabla 2-3-4-5'!$C$11:$D$13,2,FALSE)))&lt;3,"BAJO",IF((VLOOKUP(D479,'Tabla 2-3-4-5'!$C$11:$D$13,2,FALSE)*(VLOOKUP(E479,'Tabla 2-3-4-5'!$C$11:$D$13,2,FALSE)))&gt;5,"ALTO","MEDIO")),"")</f>
        <v/>
      </c>
      <c r="G479" s="136"/>
      <c r="H479" s="136"/>
      <c r="I479" s="136"/>
      <c r="J479" s="136"/>
      <c r="K479" s="136"/>
      <c r="L479" s="136"/>
      <c r="M479" s="136"/>
      <c r="N479" s="136"/>
      <c r="O479" s="137"/>
      <c r="P479" s="138"/>
      <c r="Q479" s="139"/>
    </row>
    <row r="480" spans="1:17" ht="29.25" customHeight="1" x14ac:dyDescent="0.35">
      <c r="A480" s="143" t="str">
        <f>'Matriz Nº1 Identificación'!A480</f>
        <v>53. 3</v>
      </c>
      <c r="B480" s="143" t="str">
        <f>IF('Matriz Nº3 Evaluación'!J480="ADMINISTRAR",'Matriz Nº3 Evaluación'!B480,"")</f>
        <v/>
      </c>
      <c r="C480" s="136"/>
      <c r="D480" s="127"/>
      <c r="E480" s="127"/>
      <c r="F480" s="120" t="str">
        <f>IFERROR(+IF((VLOOKUP(D480,'Tabla 2-3-4-5'!$C$11:$D$13,2,FALSE)*(VLOOKUP(E480,'Tabla 2-3-4-5'!$C$11:$D$13,2,FALSE)))&lt;3,"BAJO",IF((VLOOKUP(D480,'Tabla 2-3-4-5'!$C$11:$D$13,2,FALSE)*(VLOOKUP(E480,'Tabla 2-3-4-5'!$C$11:$D$13,2,FALSE)))&gt;5,"ALTO","MEDIO")),"")</f>
        <v/>
      </c>
      <c r="G480" s="136"/>
      <c r="H480" s="136"/>
      <c r="I480" s="136"/>
      <c r="J480" s="136"/>
      <c r="K480" s="136"/>
      <c r="L480" s="136"/>
      <c r="M480" s="136"/>
      <c r="N480" s="136"/>
      <c r="O480" s="137"/>
      <c r="P480" s="138"/>
      <c r="Q480" s="139"/>
    </row>
    <row r="481" spans="1:17" ht="35.25" customHeight="1" x14ac:dyDescent="0.35">
      <c r="A481" s="143" t="str">
        <f>'Matriz Nº1 Identificación'!A481</f>
        <v>53. 4</v>
      </c>
      <c r="B481" s="143" t="str">
        <f>IF('Matriz Nº3 Evaluación'!J481="ADMINISTRAR",'Matriz Nº3 Evaluación'!B481,"")</f>
        <v/>
      </c>
      <c r="C481" s="136"/>
      <c r="D481" s="127"/>
      <c r="E481" s="127"/>
      <c r="F481" s="120" t="str">
        <f>IFERROR(+IF((VLOOKUP(D481,'Tabla 2-3-4-5'!$C$11:$D$13,2,FALSE)*(VLOOKUP(E481,'Tabla 2-3-4-5'!$C$11:$D$13,2,FALSE)))&lt;3,"BAJO",IF((VLOOKUP(D481,'Tabla 2-3-4-5'!$C$11:$D$13,2,FALSE)*(VLOOKUP(E481,'Tabla 2-3-4-5'!$C$11:$D$13,2,FALSE)))&gt;5,"ALTO","MEDIO")),"")</f>
        <v/>
      </c>
      <c r="G481" s="136"/>
      <c r="H481" s="136"/>
      <c r="I481" s="136"/>
      <c r="J481" s="136"/>
      <c r="K481" s="136"/>
      <c r="L481" s="136"/>
      <c r="M481" s="136"/>
      <c r="N481" s="136"/>
      <c r="O481" s="137"/>
      <c r="P481" s="138"/>
      <c r="Q481" s="139"/>
    </row>
    <row r="482" spans="1:17" ht="35.25" customHeight="1" x14ac:dyDescent="0.35">
      <c r="A482" s="143" t="str">
        <f>'Matriz Nº1 Identificación'!A482</f>
        <v>53. 5</v>
      </c>
      <c r="B482" s="143" t="str">
        <f>IF('Matriz Nº3 Evaluación'!J482="ADMINISTRAR",'Matriz Nº3 Evaluación'!B482,"")</f>
        <v/>
      </c>
      <c r="C482" s="136"/>
      <c r="D482" s="127"/>
      <c r="E482" s="127"/>
      <c r="F482" s="120" t="str">
        <f>IFERROR(+IF((VLOOKUP(D482,'Tabla 2-3-4-5'!$C$11:$D$13,2,FALSE)*(VLOOKUP(E482,'Tabla 2-3-4-5'!$C$11:$D$13,2,FALSE)))&lt;3,"BAJO",IF((VLOOKUP(D482,'Tabla 2-3-4-5'!$C$11:$D$13,2,FALSE)*(VLOOKUP(E482,'Tabla 2-3-4-5'!$C$11:$D$13,2,FALSE)))&gt;5,"ALTO","MEDIO")),"")</f>
        <v/>
      </c>
      <c r="G482" s="136"/>
      <c r="H482" s="136"/>
      <c r="I482" s="136"/>
      <c r="J482" s="136"/>
      <c r="K482" s="136"/>
      <c r="L482" s="136"/>
      <c r="M482" s="136"/>
      <c r="N482" s="136"/>
      <c r="O482" s="137"/>
      <c r="P482" s="138"/>
      <c r="Q482" s="139"/>
    </row>
    <row r="483" spans="1:17" ht="35.25" customHeight="1" x14ac:dyDescent="0.35">
      <c r="A483" s="143" t="str">
        <f>'Matriz Nº1 Identificación'!A483</f>
        <v>53. 6</v>
      </c>
      <c r="B483" s="143" t="str">
        <f>IF('Matriz Nº3 Evaluación'!J483="ADMINISTRAR",'Matriz Nº3 Evaluación'!B483,"")</f>
        <v/>
      </c>
      <c r="C483" s="136"/>
      <c r="D483" s="127"/>
      <c r="E483" s="127"/>
      <c r="F483" s="120" t="str">
        <f>IFERROR(+IF((VLOOKUP(D483,'Tabla 2-3-4-5'!$C$11:$D$13,2,FALSE)*(VLOOKUP(E483,'Tabla 2-3-4-5'!$C$11:$D$13,2,FALSE)))&lt;3,"BAJO",IF((VLOOKUP(D483,'Tabla 2-3-4-5'!$C$11:$D$13,2,FALSE)*(VLOOKUP(E483,'Tabla 2-3-4-5'!$C$11:$D$13,2,FALSE)))&gt;5,"ALTO","MEDIO")),"")</f>
        <v/>
      </c>
      <c r="G483" s="136"/>
      <c r="H483" s="136"/>
      <c r="I483" s="136"/>
      <c r="J483" s="136"/>
      <c r="K483" s="136"/>
      <c r="L483" s="136"/>
      <c r="M483" s="136"/>
      <c r="N483" s="136"/>
      <c r="O483" s="137"/>
      <c r="P483" s="138"/>
      <c r="Q483" s="139"/>
    </row>
    <row r="484" spans="1:17" ht="35.25" customHeight="1" thickBot="1" x14ac:dyDescent="0.4">
      <c r="A484" s="143" t="str">
        <f>'Matriz Nº1 Identificación'!A484</f>
        <v>53. 7</v>
      </c>
      <c r="B484" s="143" t="str">
        <f>IF('Matriz Nº3 Evaluación'!J484="ADMINISTRAR",'Matriz Nº3 Evaluación'!B484,"")</f>
        <v/>
      </c>
      <c r="C484" s="136"/>
      <c r="D484" s="127"/>
      <c r="E484" s="127"/>
      <c r="F484" s="120" t="str">
        <f>IFERROR(+IF((VLOOKUP(D484,'Tabla 2-3-4-5'!$C$11:$D$13,2,FALSE)*(VLOOKUP(E484,'Tabla 2-3-4-5'!$C$11:$D$13,2,FALSE)))&lt;3,"BAJO",IF((VLOOKUP(D484,'Tabla 2-3-4-5'!$C$11:$D$13,2,FALSE)*(VLOOKUP(E484,'Tabla 2-3-4-5'!$C$11:$D$13,2,FALSE)))&gt;5,"ALTO","MEDIO")),"")</f>
        <v/>
      </c>
      <c r="G484" s="136"/>
      <c r="H484" s="136"/>
      <c r="I484" s="136"/>
      <c r="J484" s="136"/>
      <c r="K484" s="136"/>
      <c r="L484" s="136"/>
      <c r="M484" s="136"/>
      <c r="N484" s="136"/>
      <c r="O484" s="137"/>
      <c r="P484" s="138"/>
      <c r="Q484" s="139"/>
    </row>
    <row r="485" spans="1:17" ht="39.9" customHeight="1" thickBot="1" x14ac:dyDescent="0.4">
      <c r="A485" s="181" t="str">
        <f>'Matriz Nº1 Identificación'!A485</f>
        <v xml:space="preserve">Objetivo Estratégico: </v>
      </c>
      <c r="B485" s="477">
        <f>'Matriz Nº1 Identificación'!B485</f>
        <v>0</v>
      </c>
      <c r="C485" s="478"/>
      <c r="D485" s="478"/>
      <c r="E485" s="478"/>
      <c r="F485" s="478"/>
      <c r="G485" s="478"/>
      <c r="H485" s="478"/>
      <c r="I485" s="478"/>
      <c r="J485" s="478"/>
      <c r="K485" s="478"/>
      <c r="L485" s="478"/>
      <c r="M485" s="478"/>
      <c r="N485" s="478"/>
      <c r="O485" s="478"/>
      <c r="P485" s="478"/>
      <c r="Q485" s="479"/>
    </row>
    <row r="486" spans="1:17" ht="39.9" customHeight="1" x14ac:dyDescent="0.35">
      <c r="A486" s="183" t="str">
        <f>'Matriz Nº1 Identificación'!A486</f>
        <v>Objetivo táctico</v>
      </c>
      <c r="B486" s="535" t="str">
        <f>'Matriz Nº1 Identificación'!B486</f>
        <v xml:space="preserve">54. </v>
      </c>
      <c r="C486" s="536"/>
      <c r="D486" s="536"/>
      <c r="E486" s="536"/>
      <c r="F486" s="536"/>
      <c r="G486" s="536"/>
      <c r="H486" s="536"/>
      <c r="I486" s="536"/>
      <c r="J486" s="536"/>
      <c r="K486" s="536"/>
      <c r="L486" s="536"/>
      <c r="M486" s="536"/>
      <c r="N486" s="536"/>
      <c r="O486" s="536"/>
      <c r="P486" s="536"/>
      <c r="Q486" s="537"/>
    </row>
    <row r="487" spans="1:17" ht="27.75" customHeight="1" x14ac:dyDescent="0.35">
      <c r="A487" s="143" t="str">
        <f>'Matriz Nº1 Identificación'!A487</f>
        <v>54. 1</v>
      </c>
      <c r="B487" s="143" t="str">
        <f>IF('Matriz Nº3 Evaluación'!J487="ADMINISTRAR",'Matriz Nº3 Evaluación'!B487,"")</f>
        <v/>
      </c>
      <c r="C487" s="136"/>
      <c r="D487" s="127"/>
      <c r="E487" s="127"/>
      <c r="F487" s="120" t="str">
        <f>IFERROR(IF((VLOOKUP(D487,'Tabla 2-3-4-5'!$C$11:$D$13,2,FALSE)*(VLOOKUP(E487,'Tabla 2-3-4-5'!$C$11:$D$13,2,FALSE)))&lt;3,"BAJO",IF((VLOOKUP(D487,'Tabla 2-3-4-5'!$C$11:$D$13,2,FALSE)*(VLOOKUP(E487,'Tabla 2-3-4-5'!$C$11:$D$13,2,FALSE)))&gt;5,"ALTO","MEDIO")),"")</f>
        <v/>
      </c>
      <c r="G487" s="136"/>
      <c r="H487" s="136"/>
      <c r="I487" s="136"/>
      <c r="J487" s="136"/>
      <c r="K487" s="136"/>
      <c r="L487" s="136"/>
      <c r="M487" s="136"/>
      <c r="N487" s="136"/>
      <c r="O487" s="137"/>
      <c r="P487" s="138"/>
      <c r="Q487" s="139"/>
    </row>
    <row r="488" spans="1:17" ht="31.5" customHeight="1" x14ac:dyDescent="0.35">
      <c r="A488" s="143" t="str">
        <f>'Matriz Nº1 Identificación'!A488</f>
        <v>54. 2</v>
      </c>
      <c r="B488" s="143" t="str">
        <f>IF('Matriz Nº3 Evaluación'!J488="ADMINISTRAR",'Matriz Nº3 Evaluación'!B488,"")</f>
        <v/>
      </c>
      <c r="C488" s="136"/>
      <c r="D488" s="127"/>
      <c r="E488" s="127"/>
      <c r="F488" s="120" t="str">
        <f>IFERROR(+IF((VLOOKUP(D488,'Tabla 2-3-4-5'!$C$11:$D$13,2,FALSE)*(VLOOKUP(E488,'Tabla 2-3-4-5'!$C$11:$D$13,2,FALSE)))&lt;3,"BAJO",IF((VLOOKUP(D488,'Tabla 2-3-4-5'!$C$11:$D$13,2,FALSE)*(VLOOKUP(E488,'Tabla 2-3-4-5'!$C$11:$D$13,2,FALSE)))&gt;5,"ALTO","MEDIO")),"")</f>
        <v/>
      </c>
      <c r="G488" s="136"/>
      <c r="H488" s="136"/>
      <c r="I488" s="136"/>
      <c r="J488" s="136"/>
      <c r="K488" s="136"/>
      <c r="L488" s="136"/>
      <c r="M488" s="136"/>
      <c r="N488" s="136"/>
      <c r="O488" s="137"/>
      <c r="P488" s="138"/>
      <c r="Q488" s="139"/>
    </row>
    <row r="489" spans="1:17" ht="29.25" customHeight="1" x14ac:dyDescent="0.35">
      <c r="A489" s="143" t="str">
        <f>'Matriz Nº1 Identificación'!A489</f>
        <v>54. 3</v>
      </c>
      <c r="B489" s="143" t="str">
        <f>IF('Matriz Nº3 Evaluación'!J489="ADMINISTRAR",'Matriz Nº3 Evaluación'!B489,"")</f>
        <v/>
      </c>
      <c r="C489" s="136"/>
      <c r="D489" s="127"/>
      <c r="E489" s="127"/>
      <c r="F489" s="120" t="str">
        <f>IFERROR(+IF((VLOOKUP(D489,'Tabla 2-3-4-5'!$C$11:$D$13,2,FALSE)*(VLOOKUP(E489,'Tabla 2-3-4-5'!$C$11:$D$13,2,FALSE)))&lt;3,"BAJO",IF((VLOOKUP(D489,'Tabla 2-3-4-5'!$C$11:$D$13,2,FALSE)*(VLOOKUP(E489,'Tabla 2-3-4-5'!$C$11:$D$13,2,FALSE)))&gt;5,"ALTO","MEDIO")),"")</f>
        <v/>
      </c>
      <c r="G489" s="136"/>
      <c r="H489" s="136"/>
      <c r="I489" s="136"/>
      <c r="J489" s="136"/>
      <c r="K489" s="136"/>
      <c r="L489" s="136"/>
      <c r="M489" s="136"/>
      <c r="N489" s="136"/>
      <c r="O489" s="137"/>
      <c r="P489" s="138"/>
      <c r="Q489" s="139"/>
    </row>
    <row r="490" spans="1:17" ht="35.25" customHeight="1" x14ac:dyDescent="0.35">
      <c r="A490" s="143" t="str">
        <f>'Matriz Nº1 Identificación'!A490</f>
        <v>54. 4</v>
      </c>
      <c r="B490" s="143" t="str">
        <f>IF('Matriz Nº3 Evaluación'!J490="ADMINISTRAR",'Matriz Nº3 Evaluación'!B490,"")</f>
        <v/>
      </c>
      <c r="C490" s="136"/>
      <c r="D490" s="127"/>
      <c r="E490" s="127"/>
      <c r="F490" s="120" t="str">
        <f>IFERROR(+IF((VLOOKUP(D490,'Tabla 2-3-4-5'!$C$11:$D$13,2,FALSE)*(VLOOKUP(E490,'Tabla 2-3-4-5'!$C$11:$D$13,2,FALSE)))&lt;3,"BAJO",IF((VLOOKUP(D490,'Tabla 2-3-4-5'!$C$11:$D$13,2,FALSE)*(VLOOKUP(E490,'Tabla 2-3-4-5'!$C$11:$D$13,2,FALSE)))&gt;5,"ALTO","MEDIO")),"")</f>
        <v/>
      </c>
      <c r="G490" s="136"/>
      <c r="H490" s="136"/>
      <c r="I490" s="136"/>
      <c r="J490" s="136"/>
      <c r="K490" s="136"/>
      <c r="L490" s="136"/>
      <c r="M490" s="136"/>
      <c r="N490" s="136"/>
      <c r="O490" s="137"/>
      <c r="P490" s="138"/>
      <c r="Q490" s="139"/>
    </row>
    <row r="491" spans="1:17" ht="35.25" customHeight="1" x14ac:dyDescent="0.35">
      <c r="A491" s="143" t="str">
        <f>'Matriz Nº1 Identificación'!A491</f>
        <v>54. 5</v>
      </c>
      <c r="B491" s="143" t="str">
        <f>IF('Matriz Nº3 Evaluación'!J491="ADMINISTRAR",'Matriz Nº3 Evaluación'!B491,"")</f>
        <v/>
      </c>
      <c r="C491" s="136"/>
      <c r="D491" s="127"/>
      <c r="E491" s="127"/>
      <c r="F491" s="120" t="str">
        <f>IFERROR(+IF((VLOOKUP(D491,'Tabla 2-3-4-5'!$C$11:$D$13,2,FALSE)*(VLOOKUP(E491,'Tabla 2-3-4-5'!$C$11:$D$13,2,FALSE)))&lt;3,"BAJO",IF((VLOOKUP(D491,'Tabla 2-3-4-5'!$C$11:$D$13,2,FALSE)*(VLOOKUP(E491,'Tabla 2-3-4-5'!$C$11:$D$13,2,FALSE)))&gt;5,"ALTO","MEDIO")),"")</f>
        <v/>
      </c>
      <c r="G491" s="136"/>
      <c r="H491" s="136"/>
      <c r="I491" s="136"/>
      <c r="J491" s="136"/>
      <c r="K491" s="136"/>
      <c r="L491" s="136"/>
      <c r="M491" s="136"/>
      <c r="N491" s="136"/>
      <c r="O491" s="137"/>
      <c r="P491" s="138"/>
      <c r="Q491" s="139"/>
    </row>
    <row r="492" spans="1:17" ht="35.25" customHeight="1" x14ac:dyDescent="0.35">
      <c r="A492" s="143" t="str">
        <f>'Matriz Nº1 Identificación'!A492</f>
        <v>54. 6</v>
      </c>
      <c r="B492" s="143" t="str">
        <f>IF('Matriz Nº3 Evaluación'!J492="ADMINISTRAR",'Matriz Nº3 Evaluación'!B492,"")</f>
        <v/>
      </c>
      <c r="C492" s="136"/>
      <c r="D492" s="127"/>
      <c r="E492" s="127"/>
      <c r="F492" s="120" t="str">
        <f>IFERROR(+IF((VLOOKUP(D492,'Tabla 2-3-4-5'!$C$11:$D$13,2,FALSE)*(VLOOKUP(E492,'Tabla 2-3-4-5'!$C$11:$D$13,2,FALSE)))&lt;3,"BAJO",IF((VLOOKUP(D492,'Tabla 2-3-4-5'!$C$11:$D$13,2,FALSE)*(VLOOKUP(E492,'Tabla 2-3-4-5'!$C$11:$D$13,2,FALSE)))&gt;5,"ALTO","MEDIO")),"")</f>
        <v/>
      </c>
      <c r="G492" s="136"/>
      <c r="H492" s="136"/>
      <c r="I492" s="136"/>
      <c r="J492" s="136"/>
      <c r="K492" s="136"/>
      <c r="L492" s="136"/>
      <c r="M492" s="136"/>
      <c r="N492" s="136"/>
      <c r="O492" s="137"/>
      <c r="P492" s="138"/>
      <c r="Q492" s="139"/>
    </row>
    <row r="493" spans="1:17" ht="35.25" customHeight="1" thickBot="1" x14ac:dyDescent="0.4">
      <c r="A493" s="143" t="str">
        <f>'Matriz Nº1 Identificación'!A493</f>
        <v>54. 7</v>
      </c>
      <c r="B493" s="143" t="str">
        <f>IF('Matriz Nº3 Evaluación'!J493="ADMINISTRAR",'Matriz Nº3 Evaluación'!B493,"")</f>
        <v/>
      </c>
      <c r="C493" s="136"/>
      <c r="D493" s="127"/>
      <c r="E493" s="127"/>
      <c r="F493" s="120" t="str">
        <f>IFERROR(+IF((VLOOKUP(D493,'Tabla 2-3-4-5'!$C$11:$D$13,2,FALSE)*(VLOOKUP(E493,'Tabla 2-3-4-5'!$C$11:$D$13,2,FALSE)))&lt;3,"BAJO",IF((VLOOKUP(D493,'Tabla 2-3-4-5'!$C$11:$D$13,2,FALSE)*(VLOOKUP(E493,'Tabla 2-3-4-5'!$C$11:$D$13,2,FALSE)))&gt;5,"ALTO","MEDIO")),"")</f>
        <v/>
      </c>
      <c r="G493" s="136"/>
      <c r="H493" s="136"/>
      <c r="I493" s="136"/>
      <c r="J493" s="136"/>
      <c r="K493" s="136"/>
      <c r="L493" s="136"/>
      <c r="M493" s="136"/>
      <c r="N493" s="136"/>
      <c r="O493" s="137"/>
      <c r="P493" s="138"/>
      <c r="Q493" s="139"/>
    </row>
    <row r="494" spans="1:17" ht="39.9" customHeight="1" thickBot="1" x14ac:dyDescent="0.4">
      <c r="A494" s="181" t="str">
        <f>'Matriz Nº1 Identificación'!A494</f>
        <v xml:space="preserve">Objetivo Estratégico: </v>
      </c>
      <c r="B494" s="477">
        <f>'Matriz Nº1 Identificación'!B494</f>
        <v>0</v>
      </c>
      <c r="C494" s="478"/>
      <c r="D494" s="478"/>
      <c r="E494" s="478"/>
      <c r="F494" s="478"/>
      <c r="G494" s="478"/>
      <c r="H494" s="478"/>
      <c r="I494" s="478"/>
      <c r="J494" s="478"/>
      <c r="K494" s="478"/>
      <c r="L494" s="478"/>
      <c r="M494" s="478"/>
      <c r="N494" s="478"/>
      <c r="O494" s="478"/>
      <c r="P494" s="478"/>
      <c r="Q494" s="479"/>
    </row>
    <row r="495" spans="1:17" ht="39.9" customHeight="1" x14ac:dyDescent="0.35">
      <c r="A495" s="183" t="str">
        <f>'Matriz Nº1 Identificación'!A495</f>
        <v>Objetivo táctico</v>
      </c>
      <c r="B495" s="535" t="str">
        <f>'Matriz Nº1 Identificación'!B495</f>
        <v xml:space="preserve">55. </v>
      </c>
      <c r="C495" s="536"/>
      <c r="D495" s="536"/>
      <c r="E495" s="536"/>
      <c r="F495" s="536"/>
      <c r="G495" s="536"/>
      <c r="H495" s="536"/>
      <c r="I495" s="536"/>
      <c r="J495" s="536"/>
      <c r="K495" s="536"/>
      <c r="L495" s="536"/>
      <c r="M495" s="536"/>
      <c r="N495" s="536"/>
      <c r="O495" s="536"/>
      <c r="P495" s="536"/>
      <c r="Q495" s="537"/>
    </row>
    <row r="496" spans="1:17" ht="27.75" customHeight="1" x14ac:dyDescent="0.35">
      <c r="A496" s="143" t="str">
        <f>'Matriz Nº1 Identificación'!A496</f>
        <v>55. 1</v>
      </c>
      <c r="B496" s="143" t="str">
        <f>IF('Matriz Nº3 Evaluación'!J496="ADMINISTRAR",'Matriz Nº3 Evaluación'!B496,"")</f>
        <v/>
      </c>
      <c r="C496" s="136"/>
      <c r="D496" s="127"/>
      <c r="E496" s="127"/>
      <c r="F496" s="120" t="str">
        <f>IFERROR(IF((VLOOKUP(D496,'Tabla 2-3-4-5'!$C$11:$D$13,2,FALSE)*(VLOOKUP(E496,'Tabla 2-3-4-5'!$C$11:$D$13,2,FALSE)))&lt;3,"BAJO",IF((VLOOKUP(D496,'Tabla 2-3-4-5'!$C$11:$D$13,2,FALSE)*(VLOOKUP(E496,'Tabla 2-3-4-5'!$C$11:$D$13,2,FALSE)))&gt;5,"ALTO","MEDIO")),"")</f>
        <v/>
      </c>
      <c r="G496" s="136"/>
      <c r="H496" s="136"/>
      <c r="I496" s="136"/>
      <c r="J496" s="136"/>
      <c r="K496" s="136"/>
      <c r="L496" s="136"/>
      <c r="M496" s="136"/>
      <c r="N496" s="136"/>
      <c r="O496" s="137"/>
      <c r="P496" s="138"/>
      <c r="Q496" s="139"/>
    </row>
    <row r="497" spans="1:17" ht="31.5" customHeight="1" x14ac:dyDescent="0.35">
      <c r="A497" s="143" t="str">
        <f>'Matriz Nº1 Identificación'!A497</f>
        <v>55. 2</v>
      </c>
      <c r="B497" s="143" t="str">
        <f>IF('Matriz Nº3 Evaluación'!J497="ADMINISTRAR",'Matriz Nº3 Evaluación'!B497,"")</f>
        <v/>
      </c>
      <c r="C497" s="136"/>
      <c r="D497" s="127"/>
      <c r="E497" s="127"/>
      <c r="F497" s="120" t="str">
        <f>IFERROR(+IF((VLOOKUP(D497,'Tabla 2-3-4-5'!$C$11:$D$13,2,FALSE)*(VLOOKUP(E497,'Tabla 2-3-4-5'!$C$11:$D$13,2,FALSE)))&lt;3,"BAJO",IF((VLOOKUP(D497,'Tabla 2-3-4-5'!$C$11:$D$13,2,FALSE)*(VLOOKUP(E497,'Tabla 2-3-4-5'!$C$11:$D$13,2,FALSE)))&gt;5,"ALTO","MEDIO")),"")</f>
        <v/>
      </c>
      <c r="G497" s="136"/>
      <c r="H497" s="136"/>
      <c r="I497" s="136"/>
      <c r="J497" s="136"/>
      <c r="K497" s="136"/>
      <c r="L497" s="136"/>
      <c r="M497" s="136"/>
      <c r="N497" s="136"/>
      <c r="O497" s="137"/>
      <c r="P497" s="138"/>
      <c r="Q497" s="139"/>
    </row>
    <row r="498" spans="1:17" ht="29.25" customHeight="1" x14ac:dyDescent="0.35">
      <c r="A498" s="143" t="str">
        <f>'Matriz Nº1 Identificación'!A498</f>
        <v>55. 3</v>
      </c>
      <c r="B498" s="143" t="str">
        <f>IF('Matriz Nº3 Evaluación'!J498="ADMINISTRAR",'Matriz Nº3 Evaluación'!B498,"")</f>
        <v/>
      </c>
      <c r="C498" s="136"/>
      <c r="D498" s="127"/>
      <c r="E498" s="127"/>
      <c r="F498" s="120" t="str">
        <f>IFERROR(+IF((VLOOKUP(D498,'Tabla 2-3-4-5'!$C$11:$D$13,2,FALSE)*(VLOOKUP(E498,'Tabla 2-3-4-5'!$C$11:$D$13,2,FALSE)))&lt;3,"BAJO",IF((VLOOKUP(D498,'Tabla 2-3-4-5'!$C$11:$D$13,2,FALSE)*(VLOOKUP(E498,'Tabla 2-3-4-5'!$C$11:$D$13,2,FALSE)))&gt;5,"ALTO","MEDIO")),"")</f>
        <v/>
      </c>
      <c r="G498" s="136"/>
      <c r="H498" s="136"/>
      <c r="I498" s="136"/>
      <c r="J498" s="136"/>
      <c r="K498" s="136"/>
      <c r="L498" s="136"/>
      <c r="M498" s="136"/>
      <c r="N498" s="136"/>
      <c r="O498" s="137"/>
      <c r="P498" s="138"/>
      <c r="Q498" s="139"/>
    </row>
    <row r="499" spans="1:17" ht="35.25" customHeight="1" x14ac:dyDescent="0.35">
      <c r="A499" s="143" t="str">
        <f>'Matriz Nº1 Identificación'!A499</f>
        <v>55. 4</v>
      </c>
      <c r="B499" s="143" t="str">
        <f>IF('Matriz Nº3 Evaluación'!J499="ADMINISTRAR",'Matriz Nº3 Evaluación'!B499,"")</f>
        <v/>
      </c>
      <c r="C499" s="136"/>
      <c r="D499" s="127"/>
      <c r="E499" s="127"/>
      <c r="F499" s="120" t="str">
        <f>IFERROR(+IF((VLOOKUP(D499,'Tabla 2-3-4-5'!$C$11:$D$13,2,FALSE)*(VLOOKUP(E499,'Tabla 2-3-4-5'!$C$11:$D$13,2,FALSE)))&lt;3,"BAJO",IF((VLOOKUP(D499,'Tabla 2-3-4-5'!$C$11:$D$13,2,FALSE)*(VLOOKUP(E499,'Tabla 2-3-4-5'!$C$11:$D$13,2,FALSE)))&gt;5,"ALTO","MEDIO")),"")</f>
        <v/>
      </c>
      <c r="G499" s="136"/>
      <c r="H499" s="136"/>
      <c r="I499" s="136"/>
      <c r="J499" s="136"/>
      <c r="K499" s="136"/>
      <c r="L499" s="136"/>
      <c r="M499" s="136"/>
      <c r="N499" s="136"/>
      <c r="O499" s="137"/>
      <c r="P499" s="138"/>
      <c r="Q499" s="139"/>
    </row>
    <row r="500" spans="1:17" ht="35.25" customHeight="1" x14ac:dyDescent="0.35">
      <c r="A500" s="143" t="str">
        <f>'Matriz Nº1 Identificación'!A500</f>
        <v>55. 5</v>
      </c>
      <c r="B500" s="143" t="str">
        <f>IF('Matriz Nº3 Evaluación'!J500="ADMINISTRAR",'Matriz Nº3 Evaluación'!B500,"")</f>
        <v/>
      </c>
      <c r="C500" s="136"/>
      <c r="D500" s="127"/>
      <c r="E500" s="127"/>
      <c r="F500" s="120" t="str">
        <f>IFERROR(+IF((VLOOKUP(D500,'Tabla 2-3-4-5'!$C$11:$D$13,2,FALSE)*(VLOOKUP(E500,'Tabla 2-3-4-5'!$C$11:$D$13,2,FALSE)))&lt;3,"BAJO",IF((VLOOKUP(D500,'Tabla 2-3-4-5'!$C$11:$D$13,2,FALSE)*(VLOOKUP(E500,'Tabla 2-3-4-5'!$C$11:$D$13,2,FALSE)))&gt;5,"ALTO","MEDIO")),"")</f>
        <v/>
      </c>
      <c r="G500" s="136"/>
      <c r="H500" s="136"/>
      <c r="I500" s="136"/>
      <c r="J500" s="136"/>
      <c r="K500" s="136"/>
      <c r="L500" s="136"/>
      <c r="M500" s="136"/>
      <c r="N500" s="136"/>
      <c r="O500" s="137"/>
      <c r="P500" s="138"/>
      <c r="Q500" s="139"/>
    </row>
    <row r="501" spans="1:17" ht="35.25" customHeight="1" x14ac:dyDescent="0.35">
      <c r="A501" s="143" t="str">
        <f>'Matriz Nº1 Identificación'!A501</f>
        <v>55. 6</v>
      </c>
      <c r="B501" s="143" t="str">
        <f>IF('Matriz Nº3 Evaluación'!J501="ADMINISTRAR",'Matriz Nº3 Evaluación'!B501,"")</f>
        <v/>
      </c>
      <c r="C501" s="136"/>
      <c r="D501" s="127"/>
      <c r="E501" s="127"/>
      <c r="F501" s="120" t="str">
        <f>IFERROR(+IF((VLOOKUP(D501,'Tabla 2-3-4-5'!$C$11:$D$13,2,FALSE)*(VLOOKUP(E501,'Tabla 2-3-4-5'!$C$11:$D$13,2,FALSE)))&lt;3,"BAJO",IF((VLOOKUP(D501,'Tabla 2-3-4-5'!$C$11:$D$13,2,FALSE)*(VLOOKUP(E501,'Tabla 2-3-4-5'!$C$11:$D$13,2,FALSE)))&gt;5,"ALTO","MEDIO")),"")</f>
        <v/>
      </c>
      <c r="G501" s="136"/>
      <c r="H501" s="136"/>
      <c r="I501" s="136"/>
      <c r="J501" s="136"/>
      <c r="K501" s="136"/>
      <c r="L501" s="136"/>
      <c r="M501" s="136"/>
      <c r="N501" s="136"/>
      <c r="O501" s="137"/>
      <c r="P501" s="138"/>
      <c r="Q501" s="139"/>
    </row>
    <row r="502" spans="1:17" ht="35.25" customHeight="1" thickBot="1" x14ac:dyDescent="0.4">
      <c r="A502" s="143" t="str">
        <f>'Matriz Nº1 Identificación'!A502</f>
        <v>55. 7</v>
      </c>
      <c r="B502" s="143" t="str">
        <f>IF('Matriz Nº3 Evaluación'!J502="ADMINISTRAR",'Matriz Nº3 Evaluación'!B502,"")</f>
        <v/>
      </c>
      <c r="C502" s="136"/>
      <c r="D502" s="127"/>
      <c r="E502" s="127"/>
      <c r="F502" s="120" t="str">
        <f>IFERROR(+IF((VLOOKUP(D502,'Tabla 2-3-4-5'!$C$11:$D$13,2,FALSE)*(VLOOKUP(E502,'Tabla 2-3-4-5'!$C$11:$D$13,2,FALSE)))&lt;3,"BAJO",IF((VLOOKUP(D502,'Tabla 2-3-4-5'!$C$11:$D$13,2,FALSE)*(VLOOKUP(E502,'Tabla 2-3-4-5'!$C$11:$D$13,2,FALSE)))&gt;5,"ALTO","MEDIO")),"")</f>
        <v/>
      </c>
      <c r="G502" s="136"/>
      <c r="H502" s="136"/>
      <c r="I502" s="136"/>
      <c r="J502" s="136"/>
      <c r="K502" s="136"/>
      <c r="L502" s="136"/>
      <c r="M502" s="136"/>
      <c r="N502" s="136"/>
      <c r="O502" s="137"/>
      <c r="P502" s="138"/>
      <c r="Q502" s="139"/>
    </row>
    <row r="503" spans="1:17" ht="39.9" customHeight="1" thickBot="1" x14ac:dyDescent="0.4">
      <c r="A503" s="181" t="str">
        <f>'Matriz Nº1 Identificación'!A503</f>
        <v xml:space="preserve">Objetivo Estratégico: </v>
      </c>
      <c r="B503" s="477">
        <f>'Matriz Nº1 Identificación'!B503</f>
        <v>0</v>
      </c>
      <c r="C503" s="478"/>
      <c r="D503" s="478"/>
      <c r="E503" s="478"/>
      <c r="F503" s="478"/>
      <c r="G503" s="478"/>
      <c r="H503" s="478"/>
      <c r="I503" s="478"/>
      <c r="J503" s="478"/>
      <c r="K503" s="478"/>
      <c r="L503" s="478"/>
      <c r="M503" s="478"/>
      <c r="N503" s="478"/>
      <c r="O503" s="478"/>
      <c r="P503" s="478"/>
      <c r="Q503" s="479"/>
    </row>
    <row r="504" spans="1:17" ht="39.9" customHeight="1" x14ac:dyDescent="0.35">
      <c r="A504" s="183" t="str">
        <f>'Matriz Nº1 Identificación'!A504</f>
        <v>Objetivo táctico</v>
      </c>
      <c r="B504" s="535" t="str">
        <f>'Matriz Nº1 Identificación'!B504</f>
        <v xml:space="preserve">56. </v>
      </c>
      <c r="C504" s="536"/>
      <c r="D504" s="536"/>
      <c r="E504" s="536"/>
      <c r="F504" s="536"/>
      <c r="G504" s="536"/>
      <c r="H504" s="536"/>
      <c r="I504" s="536"/>
      <c r="J504" s="536"/>
      <c r="K504" s="536"/>
      <c r="L504" s="536"/>
      <c r="M504" s="536"/>
      <c r="N504" s="536"/>
      <c r="O504" s="536"/>
      <c r="P504" s="536"/>
      <c r="Q504" s="537"/>
    </row>
    <row r="505" spans="1:17" ht="27.75" customHeight="1" x14ac:dyDescent="0.35">
      <c r="A505" s="143" t="str">
        <f>'Matriz Nº1 Identificación'!A505</f>
        <v>56. 1</v>
      </c>
      <c r="B505" s="143" t="str">
        <f>IF('Matriz Nº3 Evaluación'!J505="ADMINISTRAR",'Matriz Nº3 Evaluación'!B505,"")</f>
        <v/>
      </c>
      <c r="C505" s="136"/>
      <c r="D505" s="127"/>
      <c r="E505" s="127"/>
      <c r="F505" s="120" t="str">
        <f>IFERROR(IF((VLOOKUP(D505,'Tabla 2-3-4-5'!$C$11:$D$13,2,FALSE)*(VLOOKUP(E505,'Tabla 2-3-4-5'!$C$11:$D$13,2,FALSE)))&lt;3,"BAJO",IF((VLOOKUP(D505,'Tabla 2-3-4-5'!$C$11:$D$13,2,FALSE)*(VLOOKUP(E505,'Tabla 2-3-4-5'!$C$11:$D$13,2,FALSE)))&gt;5,"ALTO","MEDIO")),"")</f>
        <v/>
      </c>
      <c r="G505" s="136"/>
      <c r="H505" s="136"/>
      <c r="I505" s="136"/>
      <c r="J505" s="136"/>
      <c r="K505" s="136"/>
      <c r="L505" s="136"/>
      <c r="M505" s="136"/>
      <c r="N505" s="136"/>
      <c r="O505" s="137"/>
      <c r="P505" s="138"/>
      <c r="Q505" s="139"/>
    </row>
    <row r="506" spans="1:17" ht="31.5" customHeight="1" x14ac:dyDescent="0.35">
      <c r="A506" s="143" t="str">
        <f>'Matriz Nº1 Identificación'!A506</f>
        <v>56. 2</v>
      </c>
      <c r="B506" s="143" t="str">
        <f>IF('Matriz Nº3 Evaluación'!J506="ADMINISTRAR",'Matriz Nº3 Evaluación'!B506,"")</f>
        <v/>
      </c>
      <c r="C506" s="136"/>
      <c r="D506" s="127"/>
      <c r="E506" s="127"/>
      <c r="F506" s="120" t="str">
        <f>IFERROR(+IF((VLOOKUP(D506,'Tabla 2-3-4-5'!$C$11:$D$13,2,FALSE)*(VLOOKUP(E506,'Tabla 2-3-4-5'!$C$11:$D$13,2,FALSE)))&lt;3,"BAJO",IF((VLOOKUP(D506,'Tabla 2-3-4-5'!$C$11:$D$13,2,FALSE)*(VLOOKUP(E506,'Tabla 2-3-4-5'!$C$11:$D$13,2,FALSE)))&gt;5,"ALTO","MEDIO")),"")</f>
        <v/>
      </c>
      <c r="G506" s="136"/>
      <c r="H506" s="136"/>
      <c r="I506" s="136"/>
      <c r="J506" s="136"/>
      <c r="K506" s="136"/>
      <c r="L506" s="136"/>
      <c r="M506" s="136"/>
      <c r="N506" s="136"/>
      <c r="O506" s="137"/>
      <c r="P506" s="138"/>
      <c r="Q506" s="139"/>
    </row>
    <row r="507" spans="1:17" ht="29.25" customHeight="1" x14ac:dyDescent="0.35">
      <c r="A507" s="143" t="str">
        <f>'Matriz Nº1 Identificación'!A507</f>
        <v>56. 3</v>
      </c>
      <c r="B507" s="143" t="str">
        <f>IF('Matriz Nº3 Evaluación'!J507="ADMINISTRAR",'Matriz Nº3 Evaluación'!B507,"")</f>
        <v/>
      </c>
      <c r="C507" s="136"/>
      <c r="D507" s="127"/>
      <c r="E507" s="127"/>
      <c r="F507" s="120" t="str">
        <f>IFERROR(+IF((VLOOKUP(D507,'Tabla 2-3-4-5'!$C$11:$D$13,2,FALSE)*(VLOOKUP(E507,'Tabla 2-3-4-5'!$C$11:$D$13,2,FALSE)))&lt;3,"BAJO",IF((VLOOKUP(D507,'Tabla 2-3-4-5'!$C$11:$D$13,2,FALSE)*(VLOOKUP(E507,'Tabla 2-3-4-5'!$C$11:$D$13,2,FALSE)))&gt;5,"ALTO","MEDIO")),"")</f>
        <v/>
      </c>
      <c r="G507" s="136"/>
      <c r="H507" s="136"/>
      <c r="I507" s="136"/>
      <c r="J507" s="136"/>
      <c r="K507" s="136"/>
      <c r="L507" s="136"/>
      <c r="M507" s="136"/>
      <c r="N507" s="136"/>
      <c r="O507" s="137"/>
      <c r="P507" s="138"/>
      <c r="Q507" s="139"/>
    </row>
    <row r="508" spans="1:17" ht="35.25" customHeight="1" x14ac:dyDescent="0.35">
      <c r="A508" s="143" t="str">
        <f>'Matriz Nº1 Identificación'!A508</f>
        <v>56. 4</v>
      </c>
      <c r="B508" s="143" t="str">
        <f>IF('Matriz Nº3 Evaluación'!J508="ADMINISTRAR",'Matriz Nº3 Evaluación'!B508,"")</f>
        <v/>
      </c>
      <c r="C508" s="136"/>
      <c r="D508" s="127"/>
      <c r="E508" s="127"/>
      <c r="F508" s="120" t="str">
        <f>IFERROR(+IF((VLOOKUP(D508,'Tabla 2-3-4-5'!$C$11:$D$13,2,FALSE)*(VLOOKUP(E508,'Tabla 2-3-4-5'!$C$11:$D$13,2,FALSE)))&lt;3,"BAJO",IF((VLOOKUP(D508,'Tabla 2-3-4-5'!$C$11:$D$13,2,FALSE)*(VLOOKUP(E508,'Tabla 2-3-4-5'!$C$11:$D$13,2,FALSE)))&gt;5,"ALTO","MEDIO")),"")</f>
        <v/>
      </c>
      <c r="G508" s="136"/>
      <c r="H508" s="136"/>
      <c r="I508" s="136"/>
      <c r="J508" s="136"/>
      <c r="K508" s="136"/>
      <c r="L508" s="136"/>
      <c r="M508" s="136"/>
      <c r="N508" s="136"/>
      <c r="O508" s="137"/>
      <c r="P508" s="138"/>
      <c r="Q508" s="139"/>
    </row>
    <row r="509" spans="1:17" ht="35.25" customHeight="1" x14ac:dyDescent="0.35">
      <c r="A509" s="143" t="str">
        <f>'Matriz Nº1 Identificación'!A509</f>
        <v>56. 5</v>
      </c>
      <c r="B509" s="143" t="str">
        <f>IF('Matriz Nº3 Evaluación'!J509="ADMINISTRAR",'Matriz Nº3 Evaluación'!B509,"")</f>
        <v/>
      </c>
      <c r="C509" s="136"/>
      <c r="D509" s="127"/>
      <c r="E509" s="127"/>
      <c r="F509" s="120" t="str">
        <f>IFERROR(+IF((VLOOKUP(D509,'Tabla 2-3-4-5'!$C$11:$D$13,2,FALSE)*(VLOOKUP(E509,'Tabla 2-3-4-5'!$C$11:$D$13,2,FALSE)))&lt;3,"BAJO",IF((VLOOKUP(D509,'Tabla 2-3-4-5'!$C$11:$D$13,2,FALSE)*(VLOOKUP(E509,'Tabla 2-3-4-5'!$C$11:$D$13,2,FALSE)))&gt;5,"ALTO","MEDIO")),"")</f>
        <v/>
      </c>
      <c r="G509" s="136"/>
      <c r="H509" s="136"/>
      <c r="I509" s="136"/>
      <c r="J509" s="136"/>
      <c r="K509" s="136"/>
      <c r="L509" s="136"/>
      <c r="M509" s="136"/>
      <c r="N509" s="136"/>
      <c r="O509" s="137"/>
      <c r="P509" s="138"/>
      <c r="Q509" s="139"/>
    </row>
    <row r="510" spans="1:17" ht="35.25" customHeight="1" x14ac:dyDescent="0.35">
      <c r="A510" s="143" t="str">
        <f>'Matriz Nº1 Identificación'!A510</f>
        <v>56. 6</v>
      </c>
      <c r="B510" s="143" t="str">
        <f>IF('Matriz Nº3 Evaluación'!J510="ADMINISTRAR",'Matriz Nº3 Evaluación'!B510,"")</f>
        <v/>
      </c>
      <c r="C510" s="136"/>
      <c r="D510" s="127"/>
      <c r="E510" s="127"/>
      <c r="F510" s="120" t="str">
        <f>IFERROR(+IF((VLOOKUP(D510,'Tabla 2-3-4-5'!$C$11:$D$13,2,FALSE)*(VLOOKUP(E510,'Tabla 2-3-4-5'!$C$11:$D$13,2,FALSE)))&lt;3,"BAJO",IF((VLOOKUP(D510,'Tabla 2-3-4-5'!$C$11:$D$13,2,FALSE)*(VLOOKUP(E510,'Tabla 2-3-4-5'!$C$11:$D$13,2,FALSE)))&gt;5,"ALTO","MEDIO")),"")</f>
        <v/>
      </c>
      <c r="G510" s="136"/>
      <c r="H510" s="136"/>
      <c r="I510" s="136"/>
      <c r="J510" s="136"/>
      <c r="K510" s="136"/>
      <c r="L510" s="136"/>
      <c r="M510" s="136"/>
      <c r="N510" s="136"/>
      <c r="O510" s="137"/>
      <c r="P510" s="138"/>
      <c r="Q510" s="139"/>
    </row>
    <row r="511" spans="1:17" ht="35.25" customHeight="1" thickBot="1" x14ac:dyDescent="0.4">
      <c r="A511" s="143" t="str">
        <f>'Matriz Nº1 Identificación'!A511</f>
        <v>56. 7</v>
      </c>
      <c r="B511" s="143" t="str">
        <f>IF('Matriz Nº3 Evaluación'!J511="ADMINISTRAR",'Matriz Nº3 Evaluación'!B511,"")</f>
        <v/>
      </c>
      <c r="C511" s="136"/>
      <c r="D511" s="127"/>
      <c r="E511" s="127"/>
      <c r="F511" s="120" t="str">
        <f>IFERROR(+IF((VLOOKUP(D511,'Tabla 2-3-4-5'!$C$11:$D$13,2,FALSE)*(VLOOKUP(E511,'Tabla 2-3-4-5'!$C$11:$D$13,2,FALSE)))&lt;3,"BAJO",IF((VLOOKUP(D511,'Tabla 2-3-4-5'!$C$11:$D$13,2,FALSE)*(VLOOKUP(E511,'Tabla 2-3-4-5'!$C$11:$D$13,2,FALSE)))&gt;5,"ALTO","MEDIO")),"")</f>
        <v/>
      </c>
      <c r="G511" s="136"/>
      <c r="H511" s="136"/>
      <c r="I511" s="136"/>
      <c r="J511" s="136"/>
      <c r="K511" s="136"/>
      <c r="L511" s="136"/>
      <c r="M511" s="136"/>
      <c r="N511" s="136"/>
      <c r="O511" s="137"/>
      <c r="P511" s="138"/>
      <c r="Q511" s="139"/>
    </row>
    <row r="512" spans="1:17" ht="39.9" customHeight="1" thickBot="1" x14ac:dyDescent="0.4">
      <c r="A512" s="181" t="str">
        <f>'Matriz Nº1 Identificación'!A512</f>
        <v xml:space="preserve">Objetivo Estratégico: </v>
      </c>
      <c r="B512" s="477">
        <f>'Matriz Nº1 Identificación'!B512</f>
        <v>0</v>
      </c>
      <c r="C512" s="478"/>
      <c r="D512" s="478"/>
      <c r="E512" s="478"/>
      <c r="F512" s="478"/>
      <c r="G512" s="478"/>
      <c r="H512" s="478"/>
      <c r="I512" s="478"/>
      <c r="J512" s="478"/>
      <c r="K512" s="478"/>
      <c r="L512" s="478"/>
      <c r="M512" s="478"/>
      <c r="N512" s="478"/>
      <c r="O512" s="478"/>
      <c r="P512" s="478"/>
      <c r="Q512" s="479"/>
    </row>
    <row r="513" spans="1:17" ht="39.9" customHeight="1" x14ac:dyDescent="0.35">
      <c r="A513" s="183" t="str">
        <f>'Matriz Nº1 Identificación'!A513</f>
        <v>Objetivo táctico</v>
      </c>
      <c r="B513" s="535" t="str">
        <f>'Matriz Nº1 Identificación'!B513</f>
        <v xml:space="preserve">57. </v>
      </c>
      <c r="C513" s="536"/>
      <c r="D513" s="536"/>
      <c r="E513" s="536"/>
      <c r="F513" s="536"/>
      <c r="G513" s="536"/>
      <c r="H513" s="536"/>
      <c r="I513" s="536"/>
      <c r="J513" s="536"/>
      <c r="K513" s="536"/>
      <c r="L513" s="536"/>
      <c r="M513" s="536"/>
      <c r="N513" s="536"/>
      <c r="O513" s="536"/>
      <c r="P513" s="536"/>
      <c r="Q513" s="537"/>
    </row>
    <row r="514" spans="1:17" ht="27.75" customHeight="1" x14ac:dyDescent="0.35">
      <c r="A514" s="143" t="str">
        <f>'Matriz Nº1 Identificación'!A514</f>
        <v>57. 1</v>
      </c>
      <c r="B514" s="143" t="str">
        <f>IF('Matriz Nº3 Evaluación'!J514="ADMINISTRAR",'Matriz Nº3 Evaluación'!B514,"")</f>
        <v/>
      </c>
      <c r="C514" s="136"/>
      <c r="D514" s="127"/>
      <c r="E514" s="127"/>
      <c r="F514" s="120" t="str">
        <f>IFERROR(IF((VLOOKUP(D514,'Tabla 2-3-4-5'!$C$11:$D$13,2,FALSE)*(VLOOKUP(E514,'Tabla 2-3-4-5'!$C$11:$D$13,2,FALSE)))&lt;3,"BAJO",IF((VLOOKUP(D514,'Tabla 2-3-4-5'!$C$11:$D$13,2,FALSE)*(VLOOKUP(E514,'Tabla 2-3-4-5'!$C$11:$D$13,2,FALSE)))&gt;5,"ALTO","MEDIO")),"")</f>
        <v/>
      </c>
      <c r="G514" s="136"/>
      <c r="H514" s="136"/>
      <c r="I514" s="136"/>
      <c r="J514" s="136"/>
      <c r="K514" s="136"/>
      <c r="L514" s="136"/>
      <c r="M514" s="136"/>
      <c r="N514" s="136"/>
      <c r="O514" s="137"/>
      <c r="P514" s="138"/>
      <c r="Q514" s="139"/>
    </row>
    <row r="515" spans="1:17" ht="31.5" customHeight="1" x14ac:dyDescent="0.35">
      <c r="A515" s="143" t="str">
        <f>'Matriz Nº1 Identificación'!A515</f>
        <v>57. 2</v>
      </c>
      <c r="B515" s="143" t="str">
        <f>IF('Matriz Nº3 Evaluación'!J515="ADMINISTRAR",'Matriz Nº3 Evaluación'!B515,"")</f>
        <v/>
      </c>
      <c r="C515" s="136"/>
      <c r="D515" s="127"/>
      <c r="E515" s="127"/>
      <c r="F515" s="120" t="str">
        <f>IFERROR(+IF((VLOOKUP(D515,'Tabla 2-3-4-5'!$C$11:$D$13,2,FALSE)*(VLOOKUP(E515,'Tabla 2-3-4-5'!$C$11:$D$13,2,FALSE)))&lt;3,"BAJO",IF((VLOOKUP(D515,'Tabla 2-3-4-5'!$C$11:$D$13,2,FALSE)*(VLOOKUP(E515,'Tabla 2-3-4-5'!$C$11:$D$13,2,FALSE)))&gt;5,"ALTO","MEDIO")),"")</f>
        <v/>
      </c>
      <c r="G515" s="136"/>
      <c r="H515" s="136"/>
      <c r="I515" s="136"/>
      <c r="J515" s="136"/>
      <c r="K515" s="136"/>
      <c r="L515" s="136"/>
      <c r="M515" s="136"/>
      <c r="N515" s="136"/>
      <c r="O515" s="137"/>
      <c r="P515" s="138"/>
      <c r="Q515" s="139"/>
    </row>
    <row r="516" spans="1:17" ht="29.25" customHeight="1" x14ac:dyDescent="0.35">
      <c r="A516" s="143" t="str">
        <f>'Matriz Nº1 Identificación'!A516</f>
        <v>57. 3</v>
      </c>
      <c r="B516" s="143" t="str">
        <f>IF('Matriz Nº3 Evaluación'!J516="ADMINISTRAR",'Matriz Nº3 Evaluación'!B516,"")</f>
        <v/>
      </c>
      <c r="C516" s="136"/>
      <c r="D516" s="127"/>
      <c r="E516" s="127"/>
      <c r="F516" s="120" t="str">
        <f>IFERROR(+IF((VLOOKUP(D516,'Tabla 2-3-4-5'!$C$11:$D$13,2,FALSE)*(VLOOKUP(E516,'Tabla 2-3-4-5'!$C$11:$D$13,2,FALSE)))&lt;3,"BAJO",IF((VLOOKUP(D516,'Tabla 2-3-4-5'!$C$11:$D$13,2,FALSE)*(VLOOKUP(E516,'Tabla 2-3-4-5'!$C$11:$D$13,2,FALSE)))&gt;5,"ALTO","MEDIO")),"")</f>
        <v/>
      </c>
      <c r="G516" s="136"/>
      <c r="H516" s="136"/>
      <c r="I516" s="136"/>
      <c r="J516" s="136"/>
      <c r="K516" s="136"/>
      <c r="L516" s="136"/>
      <c r="M516" s="136"/>
      <c r="N516" s="136"/>
      <c r="O516" s="137"/>
      <c r="P516" s="138"/>
      <c r="Q516" s="139"/>
    </row>
    <row r="517" spans="1:17" ht="35.25" customHeight="1" x14ac:dyDescent="0.35">
      <c r="A517" s="143" t="str">
        <f>'Matriz Nº1 Identificación'!A517</f>
        <v>57. 4</v>
      </c>
      <c r="B517" s="143" t="str">
        <f>IF('Matriz Nº3 Evaluación'!J517="ADMINISTRAR",'Matriz Nº3 Evaluación'!B517,"")</f>
        <v/>
      </c>
      <c r="C517" s="136"/>
      <c r="D517" s="127"/>
      <c r="E517" s="127"/>
      <c r="F517" s="120" t="str">
        <f>IFERROR(+IF((VLOOKUP(D517,'Tabla 2-3-4-5'!$C$11:$D$13,2,FALSE)*(VLOOKUP(E517,'Tabla 2-3-4-5'!$C$11:$D$13,2,FALSE)))&lt;3,"BAJO",IF((VLOOKUP(D517,'Tabla 2-3-4-5'!$C$11:$D$13,2,FALSE)*(VLOOKUP(E517,'Tabla 2-3-4-5'!$C$11:$D$13,2,FALSE)))&gt;5,"ALTO","MEDIO")),"")</f>
        <v/>
      </c>
      <c r="G517" s="136"/>
      <c r="H517" s="136"/>
      <c r="I517" s="136"/>
      <c r="J517" s="136"/>
      <c r="K517" s="136"/>
      <c r="L517" s="136"/>
      <c r="M517" s="136"/>
      <c r="N517" s="136"/>
      <c r="O517" s="137"/>
      <c r="P517" s="138"/>
      <c r="Q517" s="139"/>
    </row>
    <row r="518" spans="1:17" ht="35.25" customHeight="1" x14ac:dyDescent="0.35">
      <c r="A518" s="143" t="str">
        <f>'Matriz Nº1 Identificación'!A518</f>
        <v>57. 5</v>
      </c>
      <c r="B518" s="143" t="str">
        <f>IF('Matriz Nº3 Evaluación'!J518="ADMINISTRAR",'Matriz Nº3 Evaluación'!B518,"")</f>
        <v/>
      </c>
      <c r="C518" s="136"/>
      <c r="D518" s="127"/>
      <c r="E518" s="127"/>
      <c r="F518" s="120" t="str">
        <f>IFERROR(+IF((VLOOKUP(D518,'Tabla 2-3-4-5'!$C$11:$D$13,2,FALSE)*(VLOOKUP(E518,'Tabla 2-3-4-5'!$C$11:$D$13,2,FALSE)))&lt;3,"BAJO",IF((VLOOKUP(D518,'Tabla 2-3-4-5'!$C$11:$D$13,2,FALSE)*(VLOOKUP(E518,'Tabla 2-3-4-5'!$C$11:$D$13,2,FALSE)))&gt;5,"ALTO","MEDIO")),"")</f>
        <v/>
      </c>
      <c r="G518" s="136"/>
      <c r="H518" s="136"/>
      <c r="I518" s="136"/>
      <c r="J518" s="136"/>
      <c r="K518" s="136"/>
      <c r="L518" s="136"/>
      <c r="M518" s="136"/>
      <c r="N518" s="136"/>
      <c r="O518" s="137"/>
      <c r="P518" s="138"/>
      <c r="Q518" s="139"/>
    </row>
    <row r="519" spans="1:17" ht="35.25" customHeight="1" x14ac:dyDescent="0.35">
      <c r="A519" s="143" t="str">
        <f>'Matriz Nº1 Identificación'!A519</f>
        <v>57. 6</v>
      </c>
      <c r="B519" s="143" t="str">
        <f>IF('Matriz Nº3 Evaluación'!J519="ADMINISTRAR",'Matriz Nº3 Evaluación'!B519,"")</f>
        <v/>
      </c>
      <c r="C519" s="136"/>
      <c r="D519" s="127"/>
      <c r="E519" s="127"/>
      <c r="F519" s="120" t="str">
        <f>IFERROR(+IF((VLOOKUP(D519,'Tabla 2-3-4-5'!$C$11:$D$13,2,FALSE)*(VLOOKUP(E519,'Tabla 2-3-4-5'!$C$11:$D$13,2,FALSE)))&lt;3,"BAJO",IF((VLOOKUP(D519,'Tabla 2-3-4-5'!$C$11:$D$13,2,FALSE)*(VLOOKUP(E519,'Tabla 2-3-4-5'!$C$11:$D$13,2,FALSE)))&gt;5,"ALTO","MEDIO")),"")</f>
        <v/>
      </c>
      <c r="G519" s="136"/>
      <c r="H519" s="136"/>
      <c r="I519" s="136"/>
      <c r="J519" s="136"/>
      <c r="K519" s="136"/>
      <c r="L519" s="136"/>
      <c r="M519" s="136"/>
      <c r="N519" s="136"/>
      <c r="O519" s="137"/>
      <c r="P519" s="138"/>
      <c r="Q519" s="139"/>
    </row>
    <row r="520" spans="1:17" ht="35.25" customHeight="1" thickBot="1" x14ac:dyDescent="0.4">
      <c r="A520" s="143" t="str">
        <f>'Matriz Nº1 Identificación'!A520</f>
        <v>57. 7</v>
      </c>
      <c r="B520" s="143" t="str">
        <f>IF('Matriz Nº3 Evaluación'!J520="ADMINISTRAR",'Matriz Nº3 Evaluación'!B520,"")</f>
        <v/>
      </c>
      <c r="C520" s="136"/>
      <c r="D520" s="127"/>
      <c r="E520" s="127"/>
      <c r="F520" s="120" t="str">
        <f>IFERROR(+IF((VLOOKUP(D520,'Tabla 2-3-4-5'!$C$11:$D$13,2,FALSE)*(VLOOKUP(E520,'Tabla 2-3-4-5'!$C$11:$D$13,2,FALSE)))&lt;3,"BAJO",IF((VLOOKUP(D520,'Tabla 2-3-4-5'!$C$11:$D$13,2,FALSE)*(VLOOKUP(E520,'Tabla 2-3-4-5'!$C$11:$D$13,2,FALSE)))&gt;5,"ALTO","MEDIO")),"")</f>
        <v/>
      </c>
      <c r="G520" s="136"/>
      <c r="H520" s="136"/>
      <c r="I520" s="136"/>
      <c r="J520" s="136"/>
      <c r="K520" s="136"/>
      <c r="L520" s="136"/>
      <c r="M520" s="136"/>
      <c r="N520" s="136"/>
      <c r="O520" s="137"/>
      <c r="P520" s="138"/>
      <c r="Q520" s="139"/>
    </row>
    <row r="521" spans="1:17" ht="39.9" customHeight="1" thickBot="1" x14ac:dyDescent="0.4">
      <c r="A521" s="181" t="str">
        <f>'Matriz Nº1 Identificación'!A521</f>
        <v xml:space="preserve">Objetivo Estratégico: </v>
      </c>
      <c r="B521" s="477">
        <f>'Matriz Nº1 Identificación'!B521</f>
        <v>0</v>
      </c>
      <c r="C521" s="478"/>
      <c r="D521" s="478"/>
      <c r="E521" s="478"/>
      <c r="F521" s="478"/>
      <c r="G521" s="478"/>
      <c r="H521" s="478"/>
      <c r="I521" s="478"/>
      <c r="J521" s="478"/>
      <c r="K521" s="478"/>
      <c r="L521" s="478"/>
      <c r="M521" s="478"/>
      <c r="N521" s="478"/>
      <c r="O521" s="478"/>
      <c r="P521" s="478"/>
      <c r="Q521" s="479"/>
    </row>
    <row r="522" spans="1:17" ht="39.9" customHeight="1" x14ac:dyDescent="0.35">
      <c r="A522" s="183" t="str">
        <f>'Matriz Nº1 Identificación'!A522</f>
        <v>Objetivo táctico</v>
      </c>
      <c r="B522" s="535" t="str">
        <f>'Matriz Nº1 Identificación'!B522</f>
        <v xml:space="preserve">58. </v>
      </c>
      <c r="C522" s="536"/>
      <c r="D522" s="536"/>
      <c r="E522" s="536"/>
      <c r="F522" s="536"/>
      <c r="G522" s="536"/>
      <c r="H522" s="536"/>
      <c r="I522" s="536"/>
      <c r="J522" s="536"/>
      <c r="K522" s="536"/>
      <c r="L522" s="536"/>
      <c r="M522" s="536"/>
      <c r="N522" s="536"/>
      <c r="O522" s="536"/>
      <c r="P522" s="536"/>
      <c r="Q522" s="537"/>
    </row>
    <row r="523" spans="1:17" ht="27.75" customHeight="1" x14ac:dyDescent="0.35">
      <c r="A523" s="143" t="str">
        <f>'Matriz Nº1 Identificación'!A523</f>
        <v>58. 1</v>
      </c>
      <c r="B523" s="143" t="str">
        <f>IF('Matriz Nº3 Evaluación'!J523="ADMINISTRAR",'Matriz Nº3 Evaluación'!B523,"")</f>
        <v/>
      </c>
      <c r="C523" s="136"/>
      <c r="D523" s="127"/>
      <c r="E523" s="127"/>
      <c r="F523" s="120" t="str">
        <f>IFERROR(IF((VLOOKUP(D523,'Tabla 2-3-4-5'!$C$11:$D$13,2,FALSE)*(VLOOKUP(E523,'Tabla 2-3-4-5'!$C$11:$D$13,2,FALSE)))&lt;3,"BAJO",IF((VLOOKUP(D523,'Tabla 2-3-4-5'!$C$11:$D$13,2,FALSE)*(VLOOKUP(E523,'Tabla 2-3-4-5'!$C$11:$D$13,2,FALSE)))&gt;5,"ALTO","MEDIO")),"")</f>
        <v/>
      </c>
      <c r="G523" s="136"/>
      <c r="H523" s="136"/>
      <c r="I523" s="136"/>
      <c r="J523" s="136"/>
      <c r="K523" s="136"/>
      <c r="L523" s="136"/>
      <c r="M523" s="136"/>
      <c r="N523" s="136"/>
      <c r="O523" s="137"/>
      <c r="P523" s="138"/>
      <c r="Q523" s="139"/>
    </row>
    <row r="524" spans="1:17" ht="31.5" customHeight="1" x14ac:dyDescent="0.35">
      <c r="A524" s="143" t="str">
        <f>'Matriz Nº1 Identificación'!A524</f>
        <v>58. 2</v>
      </c>
      <c r="B524" s="143" t="str">
        <f>IF('Matriz Nº3 Evaluación'!J524="ADMINISTRAR",'Matriz Nº3 Evaluación'!B524,"")</f>
        <v/>
      </c>
      <c r="C524" s="136"/>
      <c r="D524" s="127"/>
      <c r="E524" s="127"/>
      <c r="F524" s="120" t="str">
        <f>IFERROR(+IF((VLOOKUP(D524,'Tabla 2-3-4-5'!$C$11:$D$13,2,FALSE)*(VLOOKUP(E524,'Tabla 2-3-4-5'!$C$11:$D$13,2,FALSE)))&lt;3,"BAJO",IF((VLOOKUP(D524,'Tabla 2-3-4-5'!$C$11:$D$13,2,FALSE)*(VLOOKUP(E524,'Tabla 2-3-4-5'!$C$11:$D$13,2,FALSE)))&gt;5,"ALTO","MEDIO")),"")</f>
        <v/>
      </c>
      <c r="G524" s="136"/>
      <c r="H524" s="136"/>
      <c r="I524" s="136"/>
      <c r="J524" s="136"/>
      <c r="K524" s="136"/>
      <c r="L524" s="136"/>
      <c r="M524" s="136"/>
      <c r="N524" s="136"/>
      <c r="O524" s="137"/>
      <c r="P524" s="138"/>
      <c r="Q524" s="139"/>
    </row>
    <row r="525" spans="1:17" ht="29.25" customHeight="1" x14ac:dyDescent="0.35">
      <c r="A525" s="143" t="str">
        <f>'Matriz Nº1 Identificación'!A525</f>
        <v>58. 3</v>
      </c>
      <c r="B525" s="143" t="str">
        <f>IF('Matriz Nº3 Evaluación'!J525="ADMINISTRAR",'Matriz Nº3 Evaluación'!B525,"")</f>
        <v/>
      </c>
      <c r="C525" s="136"/>
      <c r="D525" s="127"/>
      <c r="E525" s="127"/>
      <c r="F525" s="120" t="str">
        <f>IFERROR(+IF((VLOOKUP(D525,'Tabla 2-3-4-5'!$C$11:$D$13,2,FALSE)*(VLOOKUP(E525,'Tabla 2-3-4-5'!$C$11:$D$13,2,FALSE)))&lt;3,"BAJO",IF((VLOOKUP(D525,'Tabla 2-3-4-5'!$C$11:$D$13,2,FALSE)*(VLOOKUP(E525,'Tabla 2-3-4-5'!$C$11:$D$13,2,FALSE)))&gt;5,"ALTO","MEDIO")),"")</f>
        <v/>
      </c>
      <c r="G525" s="136"/>
      <c r="H525" s="136"/>
      <c r="I525" s="136"/>
      <c r="J525" s="136"/>
      <c r="K525" s="136"/>
      <c r="L525" s="136"/>
      <c r="M525" s="136"/>
      <c r="N525" s="136"/>
      <c r="O525" s="137"/>
      <c r="P525" s="138"/>
      <c r="Q525" s="139"/>
    </row>
    <row r="526" spans="1:17" ht="35.25" customHeight="1" x14ac:dyDescent="0.35">
      <c r="A526" s="143" t="str">
        <f>'Matriz Nº1 Identificación'!A526</f>
        <v>58. 4</v>
      </c>
      <c r="B526" s="143" t="str">
        <f>IF('Matriz Nº3 Evaluación'!J526="ADMINISTRAR",'Matriz Nº3 Evaluación'!B526,"")</f>
        <v/>
      </c>
      <c r="C526" s="136"/>
      <c r="D526" s="127"/>
      <c r="E526" s="127"/>
      <c r="F526" s="120" t="str">
        <f>IFERROR(+IF((VLOOKUP(D526,'Tabla 2-3-4-5'!$C$11:$D$13,2,FALSE)*(VLOOKUP(E526,'Tabla 2-3-4-5'!$C$11:$D$13,2,FALSE)))&lt;3,"BAJO",IF((VLOOKUP(D526,'Tabla 2-3-4-5'!$C$11:$D$13,2,FALSE)*(VLOOKUP(E526,'Tabla 2-3-4-5'!$C$11:$D$13,2,FALSE)))&gt;5,"ALTO","MEDIO")),"")</f>
        <v/>
      </c>
      <c r="G526" s="136"/>
      <c r="H526" s="136"/>
      <c r="I526" s="136"/>
      <c r="J526" s="136"/>
      <c r="K526" s="136"/>
      <c r="L526" s="136"/>
      <c r="M526" s="136"/>
      <c r="N526" s="136"/>
      <c r="O526" s="137"/>
      <c r="P526" s="138"/>
      <c r="Q526" s="139"/>
    </row>
    <row r="527" spans="1:17" ht="35.25" customHeight="1" x14ac:dyDescent="0.35">
      <c r="A527" s="143" t="str">
        <f>'Matriz Nº1 Identificación'!A527</f>
        <v>58. 5</v>
      </c>
      <c r="B527" s="143" t="str">
        <f>IF('Matriz Nº3 Evaluación'!J527="ADMINISTRAR",'Matriz Nº3 Evaluación'!B527,"")</f>
        <v/>
      </c>
      <c r="C527" s="136"/>
      <c r="D527" s="127"/>
      <c r="E527" s="127"/>
      <c r="F527" s="120" t="str">
        <f>IFERROR(+IF((VLOOKUP(D527,'Tabla 2-3-4-5'!$C$11:$D$13,2,FALSE)*(VLOOKUP(E527,'Tabla 2-3-4-5'!$C$11:$D$13,2,FALSE)))&lt;3,"BAJO",IF((VLOOKUP(D527,'Tabla 2-3-4-5'!$C$11:$D$13,2,FALSE)*(VLOOKUP(E527,'Tabla 2-3-4-5'!$C$11:$D$13,2,FALSE)))&gt;5,"ALTO","MEDIO")),"")</f>
        <v/>
      </c>
      <c r="G527" s="136"/>
      <c r="H527" s="136"/>
      <c r="I527" s="136"/>
      <c r="J527" s="136"/>
      <c r="K527" s="136"/>
      <c r="L527" s="136"/>
      <c r="M527" s="136"/>
      <c r="N527" s="136"/>
      <c r="O527" s="137"/>
      <c r="P527" s="138"/>
      <c r="Q527" s="139"/>
    </row>
    <row r="528" spans="1:17" ht="35.25" customHeight="1" x14ac:dyDescent="0.35">
      <c r="A528" s="143" t="str">
        <f>'Matriz Nº1 Identificación'!A528</f>
        <v>58. 6</v>
      </c>
      <c r="B528" s="143" t="str">
        <f>IF('Matriz Nº3 Evaluación'!J528="ADMINISTRAR",'Matriz Nº3 Evaluación'!B528,"")</f>
        <v/>
      </c>
      <c r="C528" s="136"/>
      <c r="D528" s="127"/>
      <c r="E528" s="127"/>
      <c r="F528" s="120" t="str">
        <f>IFERROR(+IF((VLOOKUP(D528,'Tabla 2-3-4-5'!$C$11:$D$13,2,FALSE)*(VLOOKUP(E528,'Tabla 2-3-4-5'!$C$11:$D$13,2,FALSE)))&lt;3,"BAJO",IF((VLOOKUP(D528,'Tabla 2-3-4-5'!$C$11:$D$13,2,FALSE)*(VLOOKUP(E528,'Tabla 2-3-4-5'!$C$11:$D$13,2,FALSE)))&gt;5,"ALTO","MEDIO")),"")</f>
        <v/>
      </c>
      <c r="G528" s="136"/>
      <c r="H528" s="136"/>
      <c r="I528" s="136"/>
      <c r="J528" s="136"/>
      <c r="K528" s="136"/>
      <c r="L528" s="136"/>
      <c r="M528" s="136"/>
      <c r="N528" s="136"/>
      <c r="O528" s="137"/>
      <c r="P528" s="138"/>
      <c r="Q528" s="139"/>
    </row>
    <row r="529" spans="1:17" ht="35.25" customHeight="1" thickBot="1" x14ac:dyDescent="0.4">
      <c r="A529" s="143" t="str">
        <f>'Matriz Nº1 Identificación'!A529</f>
        <v>58. 7</v>
      </c>
      <c r="B529" s="143" t="str">
        <f>IF('Matriz Nº3 Evaluación'!J529="ADMINISTRAR",'Matriz Nº3 Evaluación'!B529,"")</f>
        <v/>
      </c>
      <c r="C529" s="136"/>
      <c r="D529" s="127"/>
      <c r="E529" s="127"/>
      <c r="F529" s="120" t="str">
        <f>IFERROR(+IF((VLOOKUP(D529,'Tabla 2-3-4-5'!$C$11:$D$13,2,FALSE)*(VLOOKUP(E529,'Tabla 2-3-4-5'!$C$11:$D$13,2,FALSE)))&lt;3,"BAJO",IF((VLOOKUP(D529,'Tabla 2-3-4-5'!$C$11:$D$13,2,FALSE)*(VLOOKUP(E529,'Tabla 2-3-4-5'!$C$11:$D$13,2,FALSE)))&gt;5,"ALTO","MEDIO")),"")</f>
        <v/>
      </c>
      <c r="G529" s="136"/>
      <c r="H529" s="136"/>
      <c r="I529" s="136"/>
      <c r="J529" s="136"/>
      <c r="K529" s="136"/>
      <c r="L529" s="136"/>
      <c r="M529" s="136"/>
      <c r="N529" s="136"/>
      <c r="O529" s="137"/>
      <c r="P529" s="138"/>
      <c r="Q529" s="139"/>
    </row>
    <row r="530" spans="1:17" ht="39.9" customHeight="1" thickBot="1" x14ac:dyDescent="0.4">
      <c r="A530" s="181" t="str">
        <f>'Matriz Nº1 Identificación'!A530</f>
        <v xml:space="preserve">Objetivo Estratégico: </v>
      </c>
      <c r="B530" s="477">
        <f>'Matriz Nº1 Identificación'!B530</f>
        <v>0</v>
      </c>
      <c r="C530" s="478"/>
      <c r="D530" s="478"/>
      <c r="E530" s="478"/>
      <c r="F530" s="478"/>
      <c r="G530" s="478"/>
      <c r="H530" s="478"/>
      <c r="I530" s="478"/>
      <c r="J530" s="478"/>
      <c r="K530" s="478"/>
      <c r="L530" s="478"/>
      <c r="M530" s="478"/>
      <c r="N530" s="478"/>
      <c r="O530" s="478"/>
      <c r="P530" s="478"/>
      <c r="Q530" s="479"/>
    </row>
    <row r="531" spans="1:17" ht="39.9" customHeight="1" x14ac:dyDescent="0.35">
      <c r="A531" s="183" t="str">
        <f>'Matriz Nº1 Identificación'!A531</f>
        <v>Objetivo táctico</v>
      </c>
      <c r="B531" s="535" t="str">
        <f>'Matriz Nº1 Identificación'!B531</f>
        <v xml:space="preserve">59. </v>
      </c>
      <c r="C531" s="536"/>
      <c r="D531" s="536"/>
      <c r="E531" s="536"/>
      <c r="F531" s="536"/>
      <c r="G531" s="536"/>
      <c r="H531" s="536"/>
      <c r="I531" s="536"/>
      <c r="J531" s="536"/>
      <c r="K531" s="536"/>
      <c r="L531" s="536"/>
      <c r="M531" s="536"/>
      <c r="N531" s="536"/>
      <c r="O531" s="536"/>
      <c r="P531" s="536"/>
      <c r="Q531" s="537"/>
    </row>
    <row r="532" spans="1:17" ht="27.75" customHeight="1" x14ac:dyDescent="0.35">
      <c r="A532" s="143" t="str">
        <f>'Matriz Nº1 Identificación'!A532</f>
        <v>59. 1</v>
      </c>
      <c r="B532" s="143" t="str">
        <f>IF('Matriz Nº3 Evaluación'!J532="ADMINISTRAR",'Matriz Nº3 Evaluación'!B532,"")</f>
        <v/>
      </c>
      <c r="C532" s="136"/>
      <c r="D532" s="127"/>
      <c r="E532" s="127"/>
      <c r="F532" s="120" t="str">
        <f>IFERROR(IF((VLOOKUP(D532,'Tabla 2-3-4-5'!$C$11:$D$13,2,FALSE)*(VLOOKUP(E532,'Tabla 2-3-4-5'!$C$11:$D$13,2,FALSE)))&lt;3,"BAJO",IF((VLOOKUP(D532,'Tabla 2-3-4-5'!$C$11:$D$13,2,FALSE)*(VLOOKUP(E532,'Tabla 2-3-4-5'!$C$11:$D$13,2,FALSE)))&gt;5,"ALTO","MEDIO")),"")</f>
        <v/>
      </c>
      <c r="G532" s="136"/>
      <c r="H532" s="136"/>
      <c r="I532" s="136"/>
      <c r="J532" s="136"/>
      <c r="K532" s="136"/>
      <c r="L532" s="136"/>
      <c r="M532" s="136"/>
      <c r="N532" s="136"/>
      <c r="O532" s="137"/>
      <c r="P532" s="138"/>
      <c r="Q532" s="139"/>
    </row>
    <row r="533" spans="1:17" ht="31.5" customHeight="1" x14ac:dyDescent="0.35">
      <c r="A533" s="143" t="str">
        <f>'Matriz Nº1 Identificación'!A533</f>
        <v>59. 2</v>
      </c>
      <c r="B533" s="143" t="str">
        <f>IF('Matriz Nº3 Evaluación'!J533="ADMINISTRAR",'Matriz Nº3 Evaluación'!B533,"")</f>
        <v/>
      </c>
      <c r="C533" s="136"/>
      <c r="D533" s="127"/>
      <c r="E533" s="127"/>
      <c r="F533" s="120" t="str">
        <f>IFERROR(+IF((VLOOKUP(D533,'Tabla 2-3-4-5'!$C$11:$D$13,2,FALSE)*(VLOOKUP(E533,'Tabla 2-3-4-5'!$C$11:$D$13,2,FALSE)))&lt;3,"BAJO",IF((VLOOKUP(D533,'Tabla 2-3-4-5'!$C$11:$D$13,2,FALSE)*(VLOOKUP(E533,'Tabla 2-3-4-5'!$C$11:$D$13,2,FALSE)))&gt;5,"ALTO","MEDIO")),"")</f>
        <v/>
      </c>
      <c r="G533" s="136"/>
      <c r="H533" s="136"/>
      <c r="I533" s="136"/>
      <c r="J533" s="136"/>
      <c r="K533" s="136"/>
      <c r="L533" s="136"/>
      <c r="M533" s="136"/>
      <c r="N533" s="136"/>
      <c r="O533" s="137"/>
      <c r="P533" s="138"/>
      <c r="Q533" s="139"/>
    </row>
    <row r="534" spans="1:17" ht="29.25" customHeight="1" x14ac:dyDescent="0.35">
      <c r="A534" s="143" t="str">
        <f>'Matriz Nº1 Identificación'!A534</f>
        <v>59. 3</v>
      </c>
      <c r="B534" s="143" t="str">
        <f>IF('Matriz Nº3 Evaluación'!J534="ADMINISTRAR",'Matriz Nº3 Evaluación'!B534,"")</f>
        <v/>
      </c>
      <c r="C534" s="136"/>
      <c r="D534" s="127"/>
      <c r="E534" s="127"/>
      <c r="F534" s="120" t="str">
        <f>IFERROR(+IF((VLOOKUP(D534,'Tabla 2-3-4-5'!$C$11:$D$13,2,FALSE)*(VLOOKUP(E534,'Tabla 2-3-4-5'!$C$11:$D$13,2,FALSE)))&lt;3,"BAJO",IF((VLOOKUP(D534,'Tabla 2-3-4-5'!$C$11:$D$13,2,FALSE)*(VLOOKUP(E534,'Tabla 2-3-4-5'!$C$11:$D$13,2,FALSE)))&gt;5,"ALTO","MEDIO")),"")</f>
        <v/>
      </c>
      <c r="G534" s="136"/>
      <c r="H534" s="136"/>
      <c r="I534" s="136"/>
      <c r="J534" s="136"/>
      <c r="K534" s="136"/>
      <c r="L534" s="136"/>
      <c r="M534" s="136"/>
      <c r="N534" s="136"/>
      <c r="O534" s="137"/>
      <c r="P534" s="138"/>
      <c r="Q534" s="139"/>
    </row>
    <row r="535" spans="1:17" ht="35.25" customHeight="1" x14ac:dyDescent="0.35">
      <c r="A535" s="143" t="str">
        <f>'Matriz Nº1 Identificación'!A535</f>
        <v>59. 4</v>
      </c>
      <c r="B535" s="143" t="str">
        <f>IF('Matriz Nº3 Evaluación'!J535="ADMINISTRAR",'Matriz Nº3 Evaluación'!B535,"")</f>
        <v/>
      </c>
      <c r="C535" s="136"/>
      <c r="D535" s="127"/>
      <c r="E535" s="127"/>
      <c r="F535" s="120" t="str">
        <f>IFERROR(+IF((VLOOKUP(D535,'Tabla 2-3-4-5'!$C$11:$D$13,2,FALSE)*(VLOOKUP(E535,'Tabla 2-3-4-5'!$C$11:$D$13,2,FALSE)))&lt;3,"BAJO",IF((VLOOKUP(D535,'Tabla 2-3-4-5'!$C$11:$D$13,2,FALSE)*(VLOOKUP(E535,'Tabla 2-3-4-5'!$C$11:$D$13,2,FALSE)))&gt;5,"ALTO","MEDIO")),"")</f>
        <v/>
      </c>
      <c r="G535" s="136"/>
      <c r="H535" s="136"/>
      <c r="I535" s="136"/>
      <c r="J535" s="136"/>
      <c r="K535" s="136"/>
      <c r="L535" s="136"/>
      <c r="M535" s="136"/>
      <c r="N535" s="136"/>
      <c r="O535" s="137"/>
      <c r="P535" s="138"/>
      <c r="Q535" s="139"/>
    </row>
    <row r="536" spans="1:17" ht="35.25" customHeight="1" x14ac:dyDescent="0.35">
      <c r="A536" s="143" t="str">
        <f>'Matriz Nº1 Identificación'!A536</f>
        <v>59. 5</v>
      </c>
      <c r="B536" s="143" t="str">
        <f>IF('Matriz Nº3 Evaluación'!J536="ADMINISTRAR",'Matriz Nº3 Evaluación'!B536,"")</f>
        <v/>
      </c>
      <c r="C536" s="136"/>
      <c r="D536" s="127"/>
      <c r="E536" s="127"/>
      <c r="F536" s="120" t="str">
        <f>IFERROR(+IF((VLOOKUP(D536,'Tabla 2-3-4-5'!$C$11:$D$13,2,FALSE)*(VLOOKUP(E536,'Tabla 2-3-4-5'!$C$11:$D$13,2,FALSE)))&lt;3,"BAJO",IF((VLOOKUP(D536,'Tabla 2-3-4-5'!$C$11:$D$13,2,FALSE)*(VLOOKUP(E536,'Tabla 2-3-4-5'!$C$11:$D$13,2,FALSE)))&gt;5,"ALTO","MEDIO")),"")</f>
        <v/>
      </c>
      <c r="G536" s="136"/>
      <c r="H536" s="136"/>
      <c r="I536" s="136"/>
      <c r="J536" s="136"/>
      <c r="K536" s="136"/>
      <c r="L536" s="136"/>
      <c r="M536" s="136"/>
      <c r="N536" s="136"/>
      <c r="O536" s="137"/>
      <c r="P536" s="138"/>
      <c r="Q536" s="139"/>
    </row>
    <row r="537" spans="1:17" ht="35.25" customHeight="1" x14ac:dyDescent="0.35">
      <c r="A537" s="143" t="str">
        <f>'Matriz Nº1 Identificación'!A537</f>
        <v>59. 6</v>
      </c>
      <c r="B537" s="143" t="str">
        <f>IF('Matriz Nº3 Evaluación'!J537="ADMINISTRAR",'Matriz Nº3 Evaluación'!B537,"")</f>
        <v/>
      </c>
      <c r="C537" s="136"/>
      <c r="D537" s="127"/>
      <c r="E537" s="127"/>
      <c r="F537" s="120" t="str">
        <f>IFERROR(+IF((VLOOKUP(D537,'Tabla 2-3-4-5'!$C$11:$D$13,2,FALSE)*(VLOOKUP(E537,'Tabla 2-3-4-5'!$C$11:$D$13,2,FALSE)))&lt;3,"BAJO",IF((VLOOKUP(D537,'Tabla 2-3-4-5'!$C$11:$D$13,2,FALSE)*(VLOOKUP(E537,'Tabla 2-3-4-5'!$C$11:$D$13,2,FALSE)))&gt;5,"ALTO","MEDIO")),"")</f>
        <v/>
      </c>
      <c r="G537" s="136"/>
      <c r="H537" s="136"/>
      <c r="I537" s="136"/>
      <c r="J537" s="136"/>
      <c r="K537" s="136"/>
      <c r="L537" s="136"/>
      <c r="M537" s="136"/>
      <c r="N537" s="136"/>
      <c r="O537" s="137"/>
      <c r="P537" s="138"/>
      <c r="Q537" s="139"/>
    </row>
    <row r="538" spans="1:17" ht="35.25" customHeight="1" thickBot="1" x14ac:dyDescent="0.4">
      <c r="A538" s="143" t="str">
        <f>'Matriz Nº1 Identificación'!A538</f>
        <v>59. 7</v>
      </c>
      <c r="B538" s="143" t="str">
        <f>IF('Matriz Nº3 Evaluación'!J538="ADMINISTRAR",'Matriz Nº3 Evaluación'!B538,"")</f>
        <v/>
      </c>
      <c r="C538" s="136"/>
      <c r="D538" s="127"/>
      <c r="E538" s="127"/>
      <c r="F538" s="120" t="str">
        <f>IFERROR(+IF((VLOOKUP(D538,'Tabla 2-3-4-5'!$C$11:$D$13,2,FALSE)*(VLOOKUP(E538,'Tabla 2-3-4-5'!$C$11:$D$13,2,FALSE)))&lt;3,"BAJO",IF((VLOOKUP(D538,'Tabla 2-3-4-5'!$C$11:$D$13,2,FALSE)*(VLOOKUP(E538,'Tabla 2-3-4-5'!$C$11:$D$13,2,FALSE)))&gt;5,"ALTO","MEDIO")),"")</f>
        <v/>
      </c>
      <c r="G538" s="136"/>
      <c r="H538" s="136"/>
      <c r="I538" s="136"/>
      <c r="J538" s="136"/>
      <c r="K538" s="136"/>
      <c r="L538" s="136"/>
      <c r="M538" s="136"/>
      <c r="N538" s="136"/>
      <c r="O538" s="137"/>
      <c r="P538" s="138"/>
      <c r="Q538" s="139"/>
    </row>
    <row r="539" spans="1:17" ht="39.9" customHeight="1" thickBot="1" x14ac:dyDescent="0.4">
      <c r="A539" s="181" t="str">
        <f>'Matriz Nº1 Identificación'!A539</f>
        <v xml:space="preserve">Objetivo Estratégico: </v>
      </c>
      <c r="B539" s="477">
        <f>'Matriz Nº1 Identificación'!B539</f>
        <v>0</v>
      </c>
      <c r="C539" s="478"/>
      <c r="D539" s="478"/>
      <c r="E539" s="478"/>
      <c r="F539" s="478"/>
      <c r="G539" s="478"/>
      <c r="H539" s="478"/>
      <c r="I539" s="478"/>
      <c r="J539" s="478"/>
      <c r="K539" s="478"/>
      <c r="L539" s="478"/>
      <c r="M539" s="478"/>
      <c r="N539" s="478"/>
      <c r="O539" s="478"/>
      <c r="P539" s="478"/>
      <c r="Q539" s="479"/>
    </row>
    <row r="540" spans="1:17" ht="39.9" customHeight="1" x14ac:dyDescent="0.35">
      <c r="A540" s="183" t="str">
        <f>'Matriz Nº1 Identificación'!A540</f>
        <v>Objetivo táctico</v>
      </c>
      <c r="B540" s="535" t="str">
        <f>'Matriz Nº1 Identificación'!B540</f>
        <v xml:space="preserve">60. </v>
      </c>
      <c r="C540" s="536"/>
      <c r="D540" s="536"/>
      <c r="E540" s="536"/>
      <c r="F540" s="536"/>
      <c r="G540" s="536"/>
      <c r="H540" s="536"/>
      <c r="I540" s="536"/>
      <c r="J540" s="536"/>
      <c r="K540" s="536"/>
      <c r="L540" s="536"/>
      <c r="M540" s="536"/>
      <c r="N540" s="536"/>
      <c r="O540" s="536"/>
      <c r="P540" s="536"/>
      <c r="Q540" s="537"/>
    </row>
    <row r="541" spans="1:17" ht="27.75" customHeight="1" x14ac:dyDescent="0.35">
      <c r="A541" s="143" t="str">
        <f>'Matriz Nº1 Identificación'!A541</f>
        <v>60. 1</v>
      </c>
      <c r="B541" s="143" t="str">
        <f>IF('Matriz Nº3 Evaluación'!J541="ADMINISTRAR",'Matriz Nº3 Evaluación'!B541,"")</f>
        <v/>
      </c>
      <c r="C541" s="136"/>
      <c r="D541" s="127"/>
      <c r="E541" s="127"/>
      <c r="F541" s="120" t="str">
        <f>IFERROR(IF((VLOOKUP(D541,'Tabla 2-3-4-5'!$C$11:$D$13,2,FALSE)*(VLOOKUP(E541,'Tabla 2-3-4-5'!$C$11:$D$13,2,FALSE)))&lt;3,"BAJO",IF((VLOOKUP(D541,'Tabla 2-3-4-5'!$C$11:$D$13,2,FALSE)*(VLOOKUP(E541,'Tabla 2-3-4-5'!$C$11:$D$13,2,FALSE)))&gt;5,"ALTO","MEDIO")),"")</f>
        <v/>
      </c>
      <c r="G541" s="136"/>
      <c r="H541" s="136"/>
      <c r="I541" s="136"/>
      <c r="J541" s="136"/>
      <c r="K541" s="136"/>
      <c r="L541" s="136"/>
      <c r="M541" s="136"/>
      <c r="N541" s="136"/>
      <c r="O541" s="137"/>
      <c r="P541" s="138"/>
      <c r="Q541" s="139"/>
    </row>
    <row r="542" spans="1:17" ht="31.5" customHeight="1" x14ac:dyDescent="0.35">
      <c r="A542" s="143" t="str">
        <f>'Matriz Nº1 Identificación'!A542</f>
        <v>60. 2</v>
      </c>
      <c r="B542" s="143" t="str">
        <f>IF('Matriz Nº3 Evaluación'!J542="ADMINISTRAR",'Matriz Nº3 Evaluación'!B542,"")</f>
        <v/>
      </c>
      <c r="C542" s="136"/>
      <c r="D542" s="127"/>
      <c r="E542" s="127"/>
      <c r="F542" s="120" t="str">
        <f>IFERROR(+IF((VLOOKUP(D542,'Tabla 2-3-4-5'!$C$11:$D$13,2,FALSE)*(VLOOKUP(E542,'Tabla 2-3-4-5'!$C$11:$D$13,2,FALSE)))&lt;3,"BAJO",IF((VLOOKUP(D542,'Tabla 2-3-4-5'!$C$11:$D$13,2,FALSE)*(VLOOKUP(E542,'Tabla 2-3-4-5'!$C$11:$D$13,2,FALSE)))&gt;5,"ALTO","MEDIO")),"")</f>
        <v/>
      </c>
      <c r="G542" s="136"/>
      <c r="H542" s="136"/>
      <c r="I542" s="136"/>
      <c r="J542" s="136"/>
      <c r="K542" s="136"/>
      <c r="L542" s="136"/>
      <c r="M542" s="136"/>
      <c r="N542" s="136"/>
      <c r="O542" s="137"/>
      <c r="P542" s="138"/>
      <c r="Q542" s="139"/>
    </row>
    <row r="543" spans="1:17" ht="29.25" customHeight="1" x14ac:dyDescent="0.35">
      <c r="A543" s="143" t="str">
        <f>'Matriz Nº1 Identificación'!A543</f>
        <v>60. 3</v>
      </c>
      <c r="B543" s="143" t="str">
        <f>IF('Matriz Nº3 Evaluación'!J543="ADMINISTRAR",'Matriz Nº3 Evaluación'!B543,"")</f>
        <v/>
      </c>
      <c r="C543" s="136"/>
      <c r="D543" s="127"/>
      <c r="E543" s="127"/>
      <c r="F543" s="120" t="str">
        <f>IFERROR(+IF((VLOOKUP(D543,'Tabla 2-3-4-5'!$C$11:$D$13,2,FALSE)*(VLOOKUP(E543,'Tabla 2-3-4-5'!$C$11:$D$13,2,FALSE)))&lt;3,"BAJO",IF((VLOOKUP(D543,'Tabla 2-3-4-5'!$C$11:$D$13,2,FALSE)*(VLOOKUP(E543,'Tabla 2-3-4-5'!$C$11:$D$13,2,FALSE)))&gt;5,"ALTO","MEDIO")),"")</f>
        <v/>
      </c>
      <c r="G543" s="136"/>
      <c r="H543" s="136"/>
      <c r="I543" s="136"/>
      <c r="J543" s="136"/>
      <c r="K543" s="136"/>
      <c r="L543" s="136"/>
      <c r="M543" s="136"/>
      <c r="N543" s="136"/>
      <c r="O543" s="137"/>
      <c r="P543" s="138"/>
      <c r="Q543" s="139"/>
    </row>
    <row r="544" spans="1:17" ht="35.25" customHeight="1" x14ac:dyDescent="0.35">
      <c r="A544" s="143" t="str">
        <f>'Matriz Nº1 Identificación'!A544</f>
        <v>60. 4</v>
      </c>
      <c r="B544" s="143" t="str">
        <f>IF('Matriz Nº3 Evaluación'!J544="ADMINISTRAR",'Matriz Nº3 Evaluación'!B544,"")</f>
        <v/>
      </c>
      <c r="C544" s="136"/>
      <c r="D544" s="127"/>
      <c r="E544" s="127"/>
      <c r="F544" s="120" t="str">
        <f>IFERROR(+IF((VLOOKUP(D544,'Tabla 2-3-4-5'!$C$11:$D$13,2,FALSE)*(VLOOKUP(E544,'Tabla 2-3-4-5'!$C$11:$D$13,2,FALSE)))&lt;3,"BAJO",IF((VLOOKUP(D544,'Tabla 2-3-4-5'!$C$11:$D$13,2,FALSE)*(VLOOKUP(E544,'Tabla 2-3-4-5'!$C$11:$D$13,2,FALSE)))&gt;5,"ALTO","MEDIO")),"")</f>
        <v/>
      </c>
      <c r="G544" s="136"/>
      <c r="H544" s="136"/>
      <c r="I544" s="136"/>
      <c r="J544" s="136"/>
      <c r="K544" s="136"/>
      <c r="L544" s="136"/>
      <c r="M544" s="136"/>
      <c r="N544" s="136"/>
      <c r="O544" s="137"/>
      <c r="P544" s="138"/>
      <c r="Q544" s="139"/>
    </row>
    <row r="545" spans="1:17" ht="35.25" customHeight="1" x14ac:dyDescent="0.35">
      <c r="A545" s="143" t="str">
        <f>'Matriz Nº1 Identificación'!A545</f>
        <v>60. 5</v>
      </c>
      <c r="B545" s="143" t="str">
        <f>IF('Matriz Nº3 Evaluación'!J545="ADMINISTRAR",'Matriz Nº3 Evaluación'!B545,"")</f>
        <v/>
      </c>
      <c r="C545" s="136"/>
      <c r="D545" s="127"/>
      <c r="E545" s="127"/>
      <c r="F545" s="120" t="str">
        <f>IFERROR(+IF((VLOOKUP(D545,'Tabla 2-3-4-5'!$C$11:$D$13,2,FALSE)*(VLOOKUP(E545,'Tabla 2-3-4-5'!$C$11:$D$13,2,FALSE)))&lt;3,"BAJO",IF((VLOOKUP(D545,'Tabla 2-3-4-5'!$C$11:$D$13,2,FALSE)*(VLOOKUP(E545,'Tabla 2-3-4-5'!$C$11:$D$13,2,FALSE)))&gt;5,"ALTO","MEDIO")),"")</f>
        <v/>
      </c>
      <c r="G545" s="136"/>
      <c r="H545" s="136"/>
      <c r="I545" s="136"/>
      <c r="J545" s="136"/>
      <c r="K545" s="136"/>
      <c r="L545" s="136"/>
      <c r="M545" s="136"/>
      <c r="N545" s="136"/>
      <c r="O545" s="137"/>
      <c r="P545" s="138"/>
      <c r="Q545" s="139"/>
    </row>
    <row r="546" spans="1:17" ht="35.25" customHeight="1" x14ac:dyDescent="0.35">
      <c r="A546" s="143" t="str">
        <f>'Matriz Nº1 Identificación'!A546</f>
        <v>60. 6</v>
      </c>
      <c r="B546" s="143" t="str">
        <f>IF('Matriz Nº3 Evaluación'!J546="ADMINISTRAR",'Matriz Nº3 Evaluación'!B546,"")</f>
        <v/>
      </c>
      <c r="C546" s="136"/>
      <c r="D546" s="127"/>
      <c r="E546" s="127"/>
      <c r="F546" s="120" t="str">
        <f>IFERROR(+IF((VLOOKUP(D546,'Tabla 2-3-4-5'!$C$11:$D$13,2,FALSE)*(VLOOKUP(E546,'Tabla 2-3-4-5'!$C$11:$D$13,2,FALSE)))&lt;3,"BAJO",IF((VLOOKUP(D546,'Tabla 2-3-4-5'!$C$11:$D$13,2,FALSE)*(VLOOKUP(E546,'Tabla 2-3-4-5'!$C$11:$D$13,2,FALSE)))&gt;5,"ALTO","MEDIO")),"")</f>
        <v/>
      </c>
      <c r="G546" s="136"/>
      <c r="H546" s="136"/>
      <c r="I546" s="136"/>
      <c r="J546" s="136"/>
      <c r="K546" s="136"/>
      <c r="L546" s="136"/>
      <c r="M546" s="136"/>
      <c r="N546" s="136"/>
      <c r="O546" s="137"/>
      <c r="P546" s="138"/>
      <c r="Q546" s="139"/>
    </row>
    <row r="547" spans="1:17" ht="35.25" customHeight="1" thickBot="1" x14ac:dyDescent="0.4">
      <c r="A547" s="143" t="str">
        <f>'Matriz Nº1 Identificación'!A547</f>
        <v>60. 7</v>
      </c>
      <c r="B547" s="143" t="str">
        <f>IF('Matriz Nº3 Evaluación'!J547="ADMINISTRAR",'Matriz Nº3 Evaluación'!B547,"")</f>
        <v/>
      </c>
      <c r="C547" s="136"/>
      <c r="D547" s="127"/>
      <c r="E547" s="127"/>
      <c r="F547" s="120" t="str">
        <f>IFERROR(+IF((VLOOKUP(D547,'Tabla 2-3-4-5'!$C$11:$D$13,2,FALSE)*(VLOOKUP(E547,'Tabla 2-3-4-5'!$C$11:$D$13,2,FALSE)))&lt;3,"BAJO",IF((VLOOKUP(D547,'Tabla 2-3-4-5'!$C$11:$D$13,2,FALSE)*(VLOOKUP(E547,'Tabla 2-3-4-5'!$C$11:$D$13,2,FALSE)))&gt;5,"ALTO","MEDIO")),"")</f>
        <v/>
      </c>
      <c r="G547" s="136"/>
      <c r="H547" s="136"/>
      <c r="I547" s="136"/>
      <c r="J547" s="136"/>
      <c r="K547" s="136"/>
      <c r="L547" s="136"/>
      <c r="M547" s="136"/>
      <c r="N547" s="136"/>
      <c r="O547" s="137"/>
      <c r="P547" s="138"/>
      <c r="Q547" s="139"/>
    </row>
    <row r="548" spans="1:17" ht="39.9" customHeight="1" thickBot="1" x14ac:dyDescent="0.4">
      <c r="A548" s="181" t="str">
        <f>'Matriz Nº1 Identificación'!A548</f>
        <v xml:space="preserve">Objetivo Estratégico: </v>
      </c>
      <c r="B548" s="477">
        <f>'Matriz Nº1 Identificación'!B548</f>
        <v>0</v>
      </c>
      <c r="C548" s="478"/>
      <c r="D548" s="478"/>
      <c r="E548" s="478"/>
      <c r="F548" s="478"/>
      <c r="G548" s="478"/>
      <c r="H548" s="478"/>
      <c r="I548" s="478"/>
      <c r="J548" s="478"/>
      <c r="K548" s="478"/>
      <c r="L548" s="478"/>
      <c r="M548" s="478"/>
      <c r="N548" s="478"/>
      <c r="O548" s="478"/>
      <c r="P548" s="478"/>
      <c r="Q548" s="479"/>
    </row>
    <row r="549" spans="1:17" ht="39.9" customHeight="1" x14ac:dyDescent="0.35">
      <c r="A549" s="183" t="str">
        <f>'Matriz Nº1 Identificación'!A549</f>
        <v>Objetivo táctico</v>
      </c>
      <c r="B549" s="535" t="str">
        <f>'Matriz Nº1 Identificación'!B549</f>
        <v xml:space="preserve">61. </v>
      </c>
      <c r="C549" s="536"/>
      <c r="D549" s="536"/>
      <c r="E549" s="536"/>
      <c r="F549" s="536"/>
      <c r="G549" s="536"/>
      <c r="H549" s="536"/>
      <c r="I549" s="536"/>
      <c r="J549" s="536"/>
      <c r="K549" s="536"/>
      <c r="L549" s="536"/>
      <c r="M549" s="536"/>
      <c r="N549" s="536"/>
      <c r="O549" s="536"/>
      <c r="P549" s="536"/>
      <c r="Q549" s="537"/>
    </row>
    <row r="550" spans="1:17" ht="27.75" customHeight="1" x14ac:dyDescent="0.35">
      <c r="A550" s="143" t="str">
        <f>'Matriz Nº1 Identificación'!A550</f>
        <v>61. 1</v>
      </c>
      <c r="B550" s="143" t="str">
        <f>IF('Matriz Nº3 Evaluación'!J550="ADMINISTRAR",'Matriz Nº3 Evaluación'!B550,"")</f>
        <v/>
      </c>
      <c r="C550" s="136"/>
      <c r="D550" s="127"/>
      <c r="E550" s="127"/>
      <c r="F550" s="120" t="str">
        <f>IFERROR(IF((VLOOKUP(D550,'Tabla 2-3-4-5'!$C$11:$D$13,2,FALSE)*(VLOOKUP(E550,'Tabla 2-3-4-5'!$C$11:$D$13,2,FALSE)))&lt;3,"BAJO",IF((VLOOKUP(D550,'Tabla 2-3-4-5'!$C$11:$D$13,2,FALSE)*(VLOOKUP(E550,'Tabla 2-3-4-5'!$C$11:$D$13,2,FALSE)))&gt;5,"ALTO","MEDIO")),"")</f>
        <v/>
      </c>
      <c r="G550" s="136"/>
      <c r="H550" s="136"/>
      <c r="I550" s="136"/>
      <c r="J550" s="136"/>
      <c r="K550" s="136"/>
      <c r="L550" s="136"/>
      <c r="M550" s="136"/>
      <c r="N550" s="136"/>
      <c r="O550" s="137"/>
      <c r="P550" s="138"/>
      <c r="Q550" s="139"/>
    </row>
    <row r="551" spans="1:17" ht="31.5" customHeight="1" x14ac:dyDescent="0.35">
      <c r="A551" s="143" t="str">
        <f>'Matriz Nº1 Identificación'!A551</f>
        <v>61. 2</v>
      </c>
      <c r="B551" s="143" t="str">
        <f>IF('Matriz Nº3 Evaluación'!J551="ADMINISTRAR",'Matriz Nº3 Evaluación'!B551,"")</f>
        <v/>
      </c>
      <c r="C551" s="136"/>
      <c r="D551" s="127"/>
      <c r="E551" s="127"/>
      <c r="F551" s="120" t="str">
        <f>IFERROR(+IF((VLOOKUP(D551,'Tabla 2-3-4-5'!$C$11:$D$13,2,FALSE)*(VLOOKUP(E551,'Tabla 2-3-4-5'!$C$11:$D$13,2,FALSE)))&lt;3,"BAJO",IF((VLOOKUP(D551,'Tabla 2-3-4-5'!$C$11:$D$13,2,FALSE)*(VLOOKUP(E551,'Tabla 2-3-4-5'!$C$11:$D$13,2,FALSE)))&gt;5,"ALTO","MEDIO")),"")</f>
        <v/>
      </c>
      <c r="G551" s="136"/>
      <c r="H551" s="136"/>
      <c r="I551" s="136"/>
      <c r="J551" s="136"/>
      <c r="K551" s="136"/>
      <c r="L551" s="136"/>
      <c r="M551" s="136"/>
      <c r="N551" s="136"/>
      <c r="O551" s="137"/>
      <c r="P551" s="138"/>
      <c r="Q551" s="139"/>
    </row>
    <row r="552" spans="1:17" ht="29.25" customHeight="1" x14ac:dyDescent="0.35">
      <c r="A552" s="143" t="str">
        <f>'Matriz Nº1 Identificación'!A552</f>
        <v>61. 3</v>
      </c>
      <c r="B552" s="143" t="str">
        <f>IF('Matriz Nº3 Evaluación'!J552="ADMINISTRAR",'Matriz Nº3 Evaluación'!B552,"")</f>
        <v/>
      </c>
      <c r="C552" s="136"/>
      <c r="D552" s="127"/>
      <c r="E552" s="127"/>
      <c r="F552" s="120" t="str">
        <f>IFERROR(+IF((VLOOKUP(D552,'Tabla 2-3-4-5'!$C$11:$D$13,2,FALSE)*(VLOOKUP(E552,'Tabla 2-3-4-5'!$C$11:$D$13,2,FALSE)))&lt;3,"BAJO",IF((VLOOKUP(D552,'Tabla 2-3-4-5'!$C$11:$D$13,2,FALSE)*(VLOOKUP(E552,'Tabla 2-3-4-5'!$C$11:$D$13,2,FALSE)))&gt;5,"ALTO","MEDIO")),"")</f>
        <v/>
      </c>
      <c r="G552" s="136"/>
      <c r="H552" s="136"/>
      <c r="I552" s="136"/>
      <c r="J552" s="136"/>
      <c r="K552" s="136"/>
      <c r="L552" s="136"/>
      <c r="M552" s="136"/>
      <c r="N552" s="136"/>
      <c r="O552" s="137"/>
      <c r="P552" s="138"/>
      <c r="Q552" s="139"/>
    </row>
    <row r="553" spans="1:17" ht="35.25" customHeight="1" x14ac:dyDescent="0.35">
      <c r="A553" s="143" t="str">
        <f>'Matriz Nº1 Identificación'!A553</f>
        <v>61. 4</v>
      </c>
      <c r="B553" s="143" t="str">
        <f>IF('Matriz Nº3 Evaluación'!J553="ADMINISTRAR",'Matriz Nº3 Evaluación'!B553,"")</f>
        <v/>
      </c>
      <c r="C553" s="136"/>
      <c r="D553" s="127"/>
      <c r="E553" s="127"/>
      <c r="F553" s="120" t="str">
        <f>IFERROR(+IF((VLOOKUP(D553,'Tabla 2-3-4-5'!$C$11:$D$13,2,FALSE)*(VLOOKUP(E553,'Tabla 2-3-4-5'!$C$11:$D$13,2,FALSE)))&lt;3,"BAJO",IF((VLOOKUP(D553,'Tabla 2-3-4-5'!$C$11:$D$13,2,FALSE)*(VLOOKUP(E553,'Tabla 2-3-4-5'!$C$11:$D$13,2,FALSE)))&gt;5,"ALTO","MEDIO")),"")</f>
        <v/>
      </c>
      <c r="G553" s="136"/>
      <c r="H553" s="136"/>
      <c r="I553" s="136"/>
      <c r="J553" s="136"/>
      <c r="K553" s="136"/>
      <c r="L553" s="136"/>
      <c r="M553" s="136"/>
      <c r="N553" s="136"/>
      <c r="O553" s="137"/>
      <c r="P553" s="138"/>
      <c r="Q553" s="139"/>
    </row>
    <row r="554" spans="1:17" ht="35.25" customHeight="1" x14ac:dyDescent="0.35">
      <c r="A554" s="143" t="str">
        <f>'Matriz Nº1 Identificación'!A554</f>
        <v>61. 5</v>
      </c>
      <c r="B554" s="143" t="str">
        <f>IF('Matriz Nº3 Evaluación'!J554="ADMINISTRAR",'Matriz Nº3 Evaluación'!B554,"")</f>
        <v/>
      </c>
      <c r="C554" s="136"/>
      <c r="D554" s="127"/>
      <c r="E554" s="127"/>
      <c r="F554" s="120" t="str">
        <f>IFERROR(+IF((VLOOKUP(D554,'Tabla 2-3-4-5'!$C$11:$D$13,2,FALSE)*(VLOOKUP(E554,'Tabla 2-3-4-5'!$C$11:$D$13,2,FALSE)))&lt;3,"BAJO",IF((VLOOKUP(D554,'Tabla 2-3-4-5'!$C$11:$D$13,2,FALSE)*(VLOOKUP(E554,'Tabla 2-3-4-5'!$C$11:$D$13,2,FALSE)))&gt;5,"ALTO","MEDIO")),"")</f>
        <v/>
      </c>
      <c r="G554" s="136"/>
      <c r="H554" s="136"/>
      <c r="I554" s="136"/>
      <c r="J554" s="136"/>
      <c r="K554" s="136"/>
      <c r="L554" s="136"/>
      <c r="M554" s="136"/>
      <c r="N554" s="136"/>
      <c r="O554" s="137"/>
      <c r="P554" s="138"/>
      <c r="Q554" s="139"/>
    </row>
    <row r="555" spans="1:17" ht="35.25" customHeight="1" x14ac:dyDescent="0.35">
      <c r="A555" s="143" t="str">
        <f>'Matriz Nº1 Identificación'!A555</f>
        <v>61. 6</v>
      </c>
      <c r="B555" s="143" t="str">
        <f>IF('Matriz Nº3 Evaluación'!J555="ADMINISTRAR",'Matriz Nº3 Evaluación'!B555,"")</f>
        <v/>
      </c>
      <c r="C555" s="136"/>
      <c r="D555" s="127"/>
      <c r="E555" s="127"/>
      <c r="F555" s="120" t="str">
        <f>IFERROR(+IF((VLOOKUP(D555,'Tabla 2-3-4-5'!$C$11:$D$13,2,FALSE)*(VLOOKUP(E555,'Tabla 2-3-4-5'!$C$11:$D$13,2,FALSE)))&lt;3,"BAJO",IF((VLOOKUP(D555,'Tabla 2-3-4-5'!$C$11:$D$13,2,FALSE)*(VLOOKUP(E555,'Tabla 2-3-4-5'!$C$11:$D$13,2,FALSE)))&gt;5,"ALTO","MEDIO")),"")</f>
        <v/>
      </c>
      <c r="G555" s="136"/>
      <c r="H555" s="136"/>
      <c r="I555" s="136"/>
      <c r="J555" s="136"/>
      <c r="K555" s="136"/>
      <c r="L555" s="136"/>
      <c r="M555" s="136"/>
      <c r="N555" s="136"/>
      <c r="O555" s="137"/>
      <c r="P555" s="138"/>
      <c r="Q555" s="139"/>
    </row>
    <row r="556" spans="1:17" ht="35.25" customHeight="1" thickBot="1" x14ac:dyDescent="0.4">
      <c r="A556" s="143" t="str">
        <f>'Matriz Nº1 Identificación'!A556</f>
        <v>61. 7</v>
      </c>
      <c r="B556" s="143" t="str">
        <f>IF('Matriz Nº3 Evaluación'!J556="ADMINISTRAR",'Matriz Nº3 Evaluación'!B556,"")</f>
        <v/>
      </c>
      <c r="C556" s="136"/>
      <c r="D556" s="127"/>
      <c r="E556" s="127"/>
      <c r="F556" s="120" t="str">
        <f>IFERROR(+IF((VLOOKUP(D556,'Tabla 2-3-4-5'!$C$11:$D$13,2,FALSE)*(VLOOKUP(E556,'Tabla 2-3-4-5'!$C$11:$D$13,2,FALSE)))&lt;3,"BAJO",IF((VLOOKUP(D556,'Tabla 2-3-4-5'!$C$11:$D$13,2,FALSE)*(VLOOKUP(E556,'Tabla 2-3-4-5'!$C$11:$D$13,2,FALSE)))&gt;5,"ALTO","MEDIO")),"")</f>
        <v/>
      </c>
      <c r="G556" s="136"/>
      <c r="H556" s="136"/>
      <c r="I556" s="136"/>
      <c r="J556" s="136"/>
      <c r="K556" s="136"/>
      <c r="L556" s="136"/>
      <c r="M556" s="136"/>
      <c r="N556" s="136"/>
      <c r="O556" s="137"/>
      <c r="P556" s="138"/>
      <c r="Q556" s="139"/>
    </row>
    <row r="557" spans="1:17" ht="39.9" customHeight="1" thickBot="1" x14ac:dyDescent="0.4">
      <c r="A557" s="181" t="str">
        <f>'Matriz Nº1 Identificación'!A557</f>
        <v xml:space="preserve">Objetivo Estratégico: </v>
      </c>
      <c r="B557" s="477">
        <f>'Matriz Nº1 Identificación'!B557</f>
        <v>0</v>
      </c>
      <c r="C557" s="478"/>
      <c r="D557" s="478"/>
      <c r="E557" s="478"/>
      <c r="F557" s="478"/>
      <c r="G557" s="478"/>
      <c r="H557" s="478"/>
      <c r="I557" s="478"/>
      <c r="J557" s="478"/>
      <c r="K557" s="478"/>
      <c r="L557" s="478"/>
      <c r="M557" s="478"/>
      <c r="N557" s="478"/>
      <c r="O557" s="478"/>
      <c r="P557" s="478"/>
      <c r="Q557" s="479"/>
    </row>
    <row r="558" spans="1:17" ht="39.9" customHeight="1" x14ac:dyDescent="0.35">
      <c r="A558" s="183" t="str">
        <f>'Matriz Nº1 Identificación'!A558</f>
        <v>Objetivo táctico</v>
      </c>
      <c r="B558" s="535" t="str">
        <f>'Matriz Nº1 Identificación'!B558</f>
        <v xml:space="preserve">62. </v>
      </c>
      <c r="C558" s="536"/>
      <c r="D558" s="536"/>
      <c r="E558" s="536"/>
      <c r="F558" s="536"/>
      <c r="G558" s="536"/>
      <c r="H558" s="536"/>
      <c r="I558" s="536"/>
      <c r="J558" s="536"/>
      <c r="K558" s="536"/>
      <c r="L558" s="536"/>
      <c r="M558" s="536"/>
      <c r="N558" s="536"/>
      <c r="O558" s="536"/>
      <c r="P558" s="536"/>
      <c r="Q558" s="537"/>
    </row>
    <row r="559" spans="1:17" ht="27.75" customHeight="1" x14ac:dyDescent="0.35">
      <c r="A559" s="143" t="str">
        <f>'Matriz Nº1 Identificación'!A559</f>
        <v>62. 1</v>
      </c>
      <c r="B559" s="143" t="str">
        <f>IF('Matriz Nº3 Evaluación'!J559="ADMINISTRAR",'Matriz Nº3 Evaluación'!B559,"")</f>
        <v/>
      </c>
      <c r="C559" s="136"/>
      <c r="D559" s="127"/>
      <c r="E559" s="127"/>
      <c r="F559" s="120" t="str">
        <f>IFERROR(IF((VLOOKUP(D559,'Tabla 2-3-4-5'!$C$11:$D$13,2,FALSE)*(VLOOKUP(E559,'Tabla 2-3-4-5'!$C$11:$D$13,2,FALSE)))&lt;3,"BAJO",IF((VLOOKUP(D559,'Tabla 2-3-4-5'!$C$11:$D$13,2,FALSE)*(VLOOKUP(E559,'Tabla 2-3-4-5'!$C$11:$D$13,2,FALSE)))&gt;5,"ALTO","MEDIO")),"")</f>
        <v/>
      </c>
      <c r="G559" s="136"/>
      <c r="H559" s="136"/>
      <c r="I559" s="136"/>
      <c r="J559" s="136"/>
      <c r="K559" s="136"/>
      <c r="L559" s="136"/>
      <c r="M559" s="136"/>
      <c r="N559" s="136"/>
      <c r="O559" s="137"/>
      <c r="P559" s="138"/>
      <c r="Q559" s="139"/>
    </row>
    <row r="560" spans="1:17" ht="31.5" customHeight="1" x14ac:dyDescent="0.35">
      <c r="A560" s="143" t="str">
        <f>'Matriz Nº1 Identificación'!A560</f>
        <v>62. 2</v>
      </c>
      <c r="B560" s="143" t="str">
        <f>IF('Matriz Nº3 Evaluación'!J560="ADMINISTRAR",'Matriz Nº3 Evaluación'!B560,"")</f>
        <v/>
      </c>
      <c r="C560" s="136"/>
      <c r="D560" s="127"/>
      <c r="E560" s="127"/>
      <c r="F560" s="120" t="str">
        <f>IFERROR(+IF((VLOOKUP(D560,'Tabla 2-3-4-5'!$C$11:$D$13,2,FALSE)*(VLOOKUP(E560,'Tabla 2-3-4-5'!$C$11:$D$13,2,FALSE)))&lt;3,"BAJO",IF((VLOOKUP(D560,'Tabla 2-3-4-5'!$C$11:$D$13,2,FALSE)*(VLOOKUP(E560,'Tabla 2-3-4-5'!$C$11:$D$13,2,FALSE)))&gt;5,"ALTO","MEDIO")),"")</f>
        <v/>
      </c>
      <c r="G560" s="136"/>
      <c r="H560" s="136"/>
      <c r="I560" s="136"/>
      <c r="J560" s="136"/>
      <c r="K560" s="136"/>
      <c r="L560" s="136"/>
      <c r="M560" s="136"/>
      <c r="N560" s="136"/>
      <c r="O560" s="137"/>
      <c r="P560" s="138"/>
      <c r="Q560" s="139"/>
    </row>
    <row r="561" spans="1:17" ht="29.25" customHeight="1" x14ac:dyDescent="0.35">
      <c r="A561" s="143" t="str">
        <f>'Matriz Nº1 Identificación'!A561</f>
        <v>62. 3</v>
      </c>
      <c r="B561" s="143" t="str">
        <f>IF('Matriz Nº3 Evaluación'!J561="ADMINISTRAR",'Matriz Nº3 Evaluación'!B561,"")</f>
        <v/>
      </c>
      <c r="C561" s="136"/>
      <c r="D561" s="127"/>
      <c r="E561" s="127"/>
      <c r="F561" s="120" t="str">
        <f>IFERROR(+IF((VLOOKUP(D561,'Tabla 2-3-4-5'!$C$11:$D$13,2,FALSE)*(VLOOKUP(E561,'Tabla 2-3-4-5'!$C$11:$D$13,2,FALSE)))&lt;3,"BAJO",IF((VLOOKUP(D561,'Tabla 2-3-4-5'!$C$11:$D$13,2,FALSE)*(VLOOKUP(E561,'Tabla 2-3-4-5'!$C$11:$D$13,2,FALSE)))&gt;5,"ALTO","MEDIO")),"")</f>
        <v/>
      </c>
      <c r="G561" s="136"/>
      <c r="H561" s="136"/>
      <c r="I561" s="136"/>
      <c r="J561" s="136"/>
      <c r="K561" s="136"/>
      <c r="L561" s="136"/>
      <c r="M561" s="136"/>
      <c r="N561" s="136"/>
      <c r="O561" s="137"/>
      <c r="P561" s="138"/>
      <c r="Q561" s="139"/>
    </row>
    <row r="562" spans="1:17" ht="35.25" customHeight="1" x14ac:dyDescent="0.35">
      <c r="A562" s="143" t="str">
        <f>'Matriz Nº1 Identificación'!A562</f>
        <v>62. 4</v>
      </c>
      <c r="B562" s="143" t="str">
        <f>IF('Matriz Nº3 Evaluación'!J562="ADMINISTRAR",'Matriz Nº3 Evaluación'!B562,"")</f>
        <v/>
      </c>
      <c r="C562" s="136"/>
      <c r="D562" s="127"/>
      <c r="E562" s="127"/>
      <c r="F562" s="120" t="str">
        <f>IFERROR(+IF((VLOOKUP(D562,'Tabla 2-3-4-5'!$C$11:$D$13,2,FALSE)*(VLOOKUP(E562,'Tabla 2-3-4-5'!$C$11:$D$13,2,FALSE)))&lt;3,"BAJO",IF((VLOOKUP(D562,'Tabla 2-3-4-5'!$C$11:$D$13,2,FALSE)*(VLOOKUP(E562,'Tabla 2-3-4-5'!$C$11:$D$13,2,FALSE)))&gt;5,"ALTO","MEDIO")),"")</f>
        <v/>
      </c>
      <c r="G562" s="136"/>
      <c r="H562" s="136"/>
      <c r="I562" s="136"/>
      <c r="J562" s="136"/>
      <c r="K562" s="136"/>
      <c r="L562" s="136"/>
      <c r="M562" s="136"/>
      <c r="N562" s="136"/>
      <c r="O562" s="137"/>
      <c r="P562" s="138"/>
      <c r="Q562" s="139"/>
    </row>
    <row r="563" spans="1:17" ht="35.25" customHeight="1" x14ac:dyDescent="0.35">
      <c r="A563" s="143" t="str">
        <f>'Matriz Nº1 Identificación'!A563</f>
        <v>62. 5</v>
      </c>
      <c r="B563" s="143" t="str">
        <f>IF('Matriz Nº3 Evaluación'!J563="ADMINISTRAR",'Matriz Nº3 Evaluación'!B563,"")</f>
        <v/>
      </c>
      <c r="C563" s="136"/>
      <c r="D563" s="127"/>
      <c r="E563" s="127"/>
      <c r="F563" s="120" t="str">
        <f>IFERROR(+IF((VLOOKUP(D563,'Tabla 2-3-4-5'!$C$11:$D$13,2,FALSE)*(VLOOKUP(E563,'Tabla 2-3-4-5'!$C$11:$D$13,2,FALSE)))&lt;3,"BAJO",IF((VLOOKUP(D563,'Tabla 2-3-4-5'!$C$11:$D$13,2,FALSE)*(VLOOKUP(E563,'Tabla 2-3-4-5'!$C$11:$D$13,2,FALSE)))&gt;5,"ALTO","MEDIO")),"")</f>
        <v/>
      </c>
      <c r="G563" s="136"/>
      <c r="H563" s="136"/>
      <c r="I563" s="136"/>
      <c r="J563" s="136"/>
      <c r="K563" s="136"/>
      <c r="L563" s="136"/>
      <c r="M563" s="136"/>
      <c r="N563" s="136"/>
      <c r="O563" s="137"/>
      <c r="P563" s="138"/>
      <c r="Q563" s="139"/>
    </row>
    <row r="564" spans="1:17" ht="35.25" customHeight="1" x14ac:dyDescent="0.35">
      <c r="A564" s="143" t="str">
        <f>'Matriz Nº1 Identificación'!A564</f>
        <v>62. 6</v>
      </c>
      <c r="B564" s="143" t="str">
        <f>IF('Matriz Nº3 Evaluación'!J564="ADMINISTRAR",'Matriz Nº3 Evaluación'!B564,"")</f>
        <v/>
      </c>
      <c r="C564" s="136"/>
      <c r="D564" s="127"/>
      <c r="E564" s="127"/>
      <c r="F564" s="120" t="str">
        <f>IFERROR(+IF((VLOOKUP(D564,'Tabla 2-3-4-5'!$C$11:$D$13,2,FALSE)*(VLOOKUP(E564,'Tabla 2-3-4-5'!$C$11:$D$13,2,FALSE)))&lt;3,"BAJO",IF((VLOOKUP(D564,'Tabla 2-3-4-5'!$C$11:$D$13,2,FALSE)*(VLOOKUP(E564,'Tabla 2-3-4-5'!$C$11:$D$13,2,FALSE)))&gt;5,"ALTO","MEDIO")),"")</f>
        <v/>
      </c>
      <c r="G564" s="136"/>
      <c r="H564" s="136"/>
      <c r="I564" s="136"/>
      <c r="J564" s="136"/>
      <c r="K564" s="136"/>
      <c r="L564" s="136"/>
      <c r="M564" s="136"/>
      <c r="N564" s="136"/>
      <c r="O564" s="137"/>
      <c r="P564" s="138"/>
      <c r="Q564" s="139"/>
    </row>
    <row r="565" spans="1:17" ht="35.25" customHeight="1" thickBot="1" x14ac:dyDescent="0.4">
      <c r="A565" s="143" t="str">
        <f>'Matriz Nº1 Identificación'!A565</f>
        <v>62. 7</v>
      </c>
      <c r="B565" s="143" t="str">
        <f>IF('Matriz Nº3 Evaluación'!J565="ADMINISTRAR",'Matriz Nº3 Evaluación'!B565,"")</f>
        <v/>
      </c>
      <c r="C565" s="136"/>
      <c r="D565" s="127"/>
      <c r="E565" s="127"/>
      <c r="F565" s="120" t="str">
        <f>IFERROR(+IF((VLOOKUP(D565,'Tabla 2-3-4-5'!$C$11:$D$13,2,FALSE)*(VLOOKUP(E565,'Tabla 2-3-4-5'!$C$11:$D$13,2,FALSE)))&lt;3,"BAJO",IF((VLOOKUP(D565,'Tabla 2-3-4-5'!$C$11:$D$13,2,FALSE)*(VLOOKUP(E565,'Tabla 2-3-4-5'!$C$11:$D$13,2,FALSE)))&gt;5,"ALTO","MEDIO")),"")</f>
        <v/>
      </c>
      <c r="G565" s="136"/>
      <c r="H565" s="136"/>
      <c r="I565" s="136"/>
      <c r="J565" s="136"/>
      <c r="K565" s="136"/>
      <c r="L565" s="136"/>
      <c r="M565" s="136"/>
      <c r="N565" s="136"/>
      <c r="O565" s="137"/>
      <c r="P565" s="138"/>
      <c r="Q565" s="139"/>
    </row>
    <row r="566" spans="1:17" ht="39.9" customHeight="1" thickBot="1" x14ac:dyDescent="0.4">
      <c r="A566" s="181" t="str">
        <f>'Matriz Nº1 Identificación'!A566</f>
        <v xml:space="preserve">Objetivo Estratégico: </v>
      </c>
      <c r="B566" s="477">
        <f>'Matriz Nº1 Identificación'!B566</f>
        <v>0</v>
      </c>
      <c r="C566" s="478"/>
      <c r="D566" s="478"/>
      <c r="E566" s="478"/>
      <c r="F566" s="478"/>
      <c r="G566" s="478"/>
      <c r="H566" s="478"/>
      <c r="I566" s="478"/>
      <c r="J566" s="478"/>
      <c r="K566" s="478"/>
      <c r="L566" s="478"/>
      <c r="M566" s="478"/>
      <c r="N566" s="478"/>
      <c r="O566" s="478"/>
      <c r="P566" s="478"/>
      <c r="Q566" s="479"/>
    </row>
    <row r="567" spans="1:17" ht="39.9" customHeight="1" x14ac:dyDescent="0.35">
      <c r="A567" s="183" t="str">
        <f>'Matriz Nº1 Identificación'!A567</f>
        <v>Objetivo táctico</v>
      </c>
      <c r="B567" s="535" t="str">
        <f>'Matriz Nº1 Identificación'!B567</f>
        <v xml:space="preserve">63. </v>
      </c>
      <c r="C567" s="536"/>
      <c r="D567" s="536"/>
      <c r="E567" s="536"/>
      <c r="F567" s="536"/>
      <c r="G567" s="536"/>
      <c r="H567" s="536"/>
      <c r="I567" s="536"/>
      <c r="J567" s="536"/>
      <c r="K567" s="536"/>
      <c r="L567" s="536"/>
      <c r="M567" s="536"/>
      <c r="N567" s="536"/>
      <c r="O567" s="536"/>
      <c r="P567" s="536"/>
      <c r="Q567" s="537"/>
    </row>
    <row r="568" spans="1:17" ht="27.75" customHeight="1" x14ac:dyDescent="0.35">
      <c r="A568" s="143" t="str">
        <f>'Matriz Nº1 Identificación'!A568</f>
        <v>63. 1</v>
      </c>
      <c r="B568" s="143" t="str">
        <f>IF('Matriz Nº3 Evaluación'!J568="ADMINISTRAR",'Matriz Nº3 Evaluación'!B568,"")</f>
        <v/>
      </c>
      <c r="C568" s="136"/>
      <c r="D568" s="127"/>
      <c r="E568" s="127"/>
      <c r="F568" s="120" t="str">
        <f>IFERROR(IF((VLOOKUP(D568,'Tabla 2-3-4-5'!$C$11:$D$13,2,FALSE)*(VLOOKUP(E568,'Tabla 2-3-4-5'!$C$11:$D$13,2,FALSE)))&lt;3,"BAJO",IF((VLOOKUP(D568,'Tabla 2-3-4-5'!$C$11:$D$13,2,FALSE)*(VLOOKUP(E568,'Tabla 2-3-4-5'!$C$11:$D$13,2,FALSE)))&gt;5,"ALTO","MEDIO")),"")</f>
        <v/>
      </c>
      <c r="G568" s="136"/>
      <c r="H568" s="136"/>
      <c r="I568" s="136"/>
      <c r="J568" s="136"/>
      <c r="K568" s="136"/>
      <c r="L568" s="136"/>
      <c r="M568" s="136"/>
      <c r="N568" s="136"/>
      <c r="O568" s="137"/>
      <c r="P568" s="138"/>
      <c r="Q568" s="139"/>
    </row>
    <row r="569" spans="1:17" ht="31.5" customHeight="1" x14ac:dyDescent="0.35">
      <c r="A569" s="143" t="str">
        <f>'Matriz Nº1 Identificación'!A569</f>
        <v>63. 2</v>
      </c>
      <c r="B569" s="143" t="str">
        <f>IF('Matriz Nº3 Evaluación'!J569="ADMINISTRAR",'Matriz Nº3 Evaluación'!B569,"")</f>
        <v/>
      </c>
      <c r="C569" s="136"/>
      <c r="D569" s="127"/>
      <c r="E569" s="127"/>
      <c r="F569" s="120" t="str">
        <f>IFERROR(+IF((VLOOKUP(D569,'Tabla 2-3-4-5'!$C$11:$D$13,2,FALSE)*(VLOOKUP(E569,'Tabla 2-3-4-5'!$C$11:$D$13,2,FALSE)))&lt;3,"BAJO",IF((VLOOKUP(D569,'Tabla 2-3-4-5'!$C$11:$D$13,2,FALSE)*(VLOOKUP(E569,'Tabla 2-3-4-5'!$C$11:$D$13,2,FALSE)))&gt;5,"ALTO","MEDIO")),"")</f>
        <v/>
      </c>
      <c r="G569" s="136"/>
      <c r="H569" s="136"/>
      <c r="I569" s="136"/>
      <c r="J569" s="136"/>
      <c r="K569" s="136"/>
      <c r="L569" s="136"/>
      <c r="M569" s="136"/>
      <c r="N569" s="136"/>
      <c r="O569" s="137"/>
      <c r="P569" s="138"/>
      <c r="Q569" s="139"/>
    </row>
    <row r="570" spans="1:17" ht="29.25" customHeight="1" x14ac:dyDescent="0.35">
      <c r="A570" s="143" t="str">
        <f>'Matriz Nº1 Identificación'!A570</f>
        <v>63. 3</v>
      </c>
      <c r="B570" s="143" t="str">
        <f>IF('Matriz Nº3 Evaluación'!J570="ADMINISTRAR",'Matriz Nº3 Evaluación'!B570,"")</f>
        <v/>
      </c>
      <c r="C570" s="136"/>
      <c r="D570" s="127"/>
      <c r="E570" s="127"/>
      <c r="F570" s="120" t="str">
        <f>IFERROR(+IF((VLOOKUP(D570,'Tabla 2-3-4-5'!$C$11:$D$13,2,FALSE)*(VLOOKUP(E570,'Tabla 2-3-4-5'!$C$11:$D$13,2,FALSE)))&lt;3,"BAJO",IF((VLOOKUP(D570,'Tabla 2-3-4-5'!$C$11:$D$13,2,FALSE)*(VLOOKUP(E570,'Tabla 2-3-4-5'!$C$11:$D$13,2,FALSE)))&gt;5,"ALTO","MEDIO")),"")</f>
        <v/>
      </c>
      <c r="G570" s="136"/>
      <c r="H570" s="136"/>
      <c r="I570" s="136"/>
      <c r="J570" s="136"/>
      <c r="K570" s="136"/>
      <c r="L570" s="136"/>
      <c r="M570" s="136"/>
      <c r="N570" s="136"/>
      <c r="O570" s="137"/>
      <c r="P570" s="138"/>
      <c r="Q570" s="139"/>
    </row>
    <row r="571" spans="1:17" ht="35.25" customHeight="1" x14ac:dyDescent="0.35">
      <c r="A571" s="143" t="str">
        <f>'Matriz Nº1 Identificación'!A571</f>
        <v>63. 4</v>
      </c>
      <c r="B571" s="143" t="str">
        <f>IF('Matriz Nº3 Evaluación'!J571="ADMINISTRAR",'Matriz Nº3 Evaluación'!B571,"")</f>
        <v/>
      </c>
      <c r="C571" s="136"/>
      <c r="D571" s="127"/>
      <c r="E571" s="127"/>
      <c r="F571" s="120" t="str">
        <f>IFERROR(+IF((VLOOKUP(D571,'Tabla 2-3-4-5'!$C$11:$D$13,2,FALSE)*(VLOOKUP(E571,'Tabla 2-3-4-5'!$C$11:$D$13,2,FALSE)))&lt;3,"BAJO",IF((VLOOKUP(D571,'Tabla 2-3-4-5'!$C$11:$D$13,2,FALSE)*(VLOOKUP(E571,'Tabla 2-3-4-5'!$C$11:$D$13,2,FALSE)))&gt;5,"ALTO","MEDIO")),"")</f>
        <v/>
      </c>
      <c r="G571" s="136"/>
      <c r="H571" s="136"/>
      <c r="I571" s="136"/>
      <c r="J571" s="136"/>
      <c r="K571" s="136"/>
      <c r="L571" s="136"/>
      <c r="M571" s="136"/>
      <c r="N571" s="136"/>
      <c r="O571" s="137"/>
      <c r="P571" s="138"/>
      <c r="Q571" s="139"/>
    </row>
    <row r="572" spans="1:17" ht="35.25" customHeight="1" x14ac:dyDescent="0.35">
      <c r="A572" s="143" t="str">
        <f>'Matriz Nº1 Identificación'!A572</f>
        <v>63. 5</v>
      </c>
      <c r="B572" s="143" t="str">
        <f>IF('Matriz Nº3 Evaluación'!J572="ADMINISTRAR",'Matriz Nº3 Evaluación'!B572,"")</f>
        <v/>
      </c>
      <c r="C572" s="136"/>
      <c r="D572" s="127"/>
      <c r="E572" s="127"/>
      <c r="F572" s="120" t="str">
        <f>IFERROR(+IF((VLOOKUP(D572,'Tabla 2-3-4-5'!$C$11:$D$13,2,FALSE)*(VLOOKUP(E572,'Tabla 2-3-4-5'!$C$11:$D$13,2,FALSE)))&lt;3,"BAJO",IF((VLOOKUP(D572,'Tabla 2-3-4-5'!$C$11:$D$13,2,FALSE)*(VLOOKUP(E572,'Tabla 2-3-4-5'!$C$11:$D$13,2,FALSE)))&gt;5,"ALTO","MEDIO")),"")</f>
        <v/>
      </c>
      <c r="G572" s="136"/>
      <c r="H572" s="136"/>
      <c r="I572" s="136"/>
      <c r="J572" s="136"/>
      <c r="K572" s="136"/>
      <c r="L572" s="136"/>
      <c r="M572" s="136"/>
      <c r="N572" s="136"/>
      <c r="O572" s="137"/>
      <c r="P572" s="138"/>
      <c r="Q572" s="139"/>
    </row>
    <row r="573" spans="1:17" ht="35.25" customHeight="1" x14ac:dyDescent="0.35">
      <c r="A573" s="143" t="str">
        <f>'Matriz Nº1 Identificación'!A573</f>
        <v>63. 6</v>
      </c>
      <c r="B573" s="143" t="str">
        <f>IF('Matriz Nº3 Evaluación'!J573="ADMINISTRAR",'Matriz Nº3 Evaluación'!B573,"")</f>
        <v/>
      </c>
      <c r="C573" s="136"/>
      <c r="D573" s="127"/>
      <c r="E573" s="127"/>
      <c r="F573" s="120" t="str">
        <f>IFERROR(+IF((VLOOKUP(D573,'Tabla 2-3-4-5'!$C$11:$D$13,2,FALSE)*(VLOOKUP(E573,'Tabla 2-3-4-5'!$C$11:$D$13,2,FALSE)))&lt;3,"BAJO",IF((VLOOKUP(D573,'Tabla 2-3-4-5'!$C$11:$D$13,2,FALSE)*(VLOOKUP(E573,'Tabla 2-3-4-5'!$C$11:$D$13,2,FALSE)))&gt;5,"ALTO","MEDIO")),"")</f>
        <v/>
      </c>
      <c r="G573" s="136"/>
      <c r="H573" s="136"/>
      <c r="I573" s="136"/>
      <c r="J573" s="136"/>
      <c r="K573" s="136"/>
      <c r="L573" s="136"/>
      <c r="M573" s="136"/>
      <c r="N573" s="136"/>
      <c r="O573" s="137"/>
      <c r="P573" s="138"/>
      <c r="Q573" s="139"/>
    </row>
    <row r="574" spans="1:17" ht="35.25" customHeight="1" thickBot="1" x14ac:dyDescent="0.4">
      <c r="A574" s="143" t="str">
        <f>'Matriz Nº1 Identificación'!A574</f>
        <v>63. 7</v>
      </c>
      <c r="B574" s="143" t="str">
        <f>IF('Matriz Nº3 Evaluación'!J574="ADMINISTRAR",'Matriz Nº3 Evaluación'!B574,"")</f>
        <v/>
      </c>
      <c r="C574" s="136"/>
      <c r="D574" s="127"/>
      <c r="E574" s="127"/>
      <c r="F574" s="120" t="str">
        <f>IFERROR(+IF((VLOOKUP(D574,'Tabla 2-3-4-5'!$C$11:$D$13,2,FALSE)*(VLOOKUP(E574,'Tabla 2-3-4-5'!$C$11:$D$13,2,FALSE)))&lt;3,"BAJO",IF((VLOOKUP(D574,'Tabla 2-3-4-5'!$C$11:$D$13,2,FALSE)*(VLOOKUP(E574,'Tabla 2-3-4-5'!$C$11:$D$13,2,FALSE)))&gt;5,"ALTO","MEDIO")),"")</f>
        <v/>
      </c>
      <c r="G574" s="136"/>
      <c r="H574" s="136"/>
      <c r="I574" s="136"/>
      <c r="J574" s="136"/>
      <c r="K574" s="136"/>
      <c r="L574" s="136"/>
      <c r="M574" s="136"/>
      <c r="N574" s="136"/>
      <c r="O574" s="137"/>
      <c r="P574" s="138"/>
      <c r="Q574" s="139"/>
    </row>
    <row r="575" spans="1:17" ht="39.9" customHeight="1" thickBot="1" x14ac:dyDescent="0.4">
      <c r="A575" s="181" t="str">
        <f>'Matriz Nº1 Identificación'!A575</f>
        <v xml:space="preserve">Objetivo Estratégico: </v>
      </c>
      <c r="B575" s="477">
        <f>'Matriz Nº1 Identificación'!B575</f>
        <v>0</v>
      </c>
      <c r="C575" s="478"/>
      <c r="D575" s="478"/>
      <c r="E575" s="478"/>
      <c r="F575" s="478"/>
      <c r="G575" s="478"/>
      <c r="H575" s="478"/>
      <c r="I575" s="478"/>
      <c r="J575" s="478"/>
      <c r="K575" s="478"/>
      <c r="L575" s="478"/>
      <c r="M575" s="478"/>
      <c r="N575" s="478"/>
      <c r="O575" s="478"/>
      <c r="P575" s="478"/>
      <c r="Q575" s="479"/>
    </row>
    <row r="576" spans="1:17" ht="39.9" customHeight="1" x14ac:dyDescent="0.35">
      <c r="A576" s="183" t="str">
        <f>'Matriz Nº1 Identificación'!A576</f>
        <v>Objetivo táctico</v>
      </c>
      <c r="B576" s="535" t="str">
        <f>'Matriz Nº1 Identificación'!B576</f>
        <v xml:space="preserve">64. </v>
      </c>
      <c r="C576" s="536"/>
      <c r="D576" s="536"/>
      <c r="E576" s="536"/>
      <c r="F576" s="536"/>
      <c r="G576" s="536"/>
      <c r="H576" s="536"/>
      <c r="I576" s="536"/>
      <c r="J576" s="536"/>
      <c r="K576" s="536"/>
      <c r="L576" s="536"/>
      <c r="M576" s="536"/>
      <c r="N576" s="536"/>
      <c r="O576" s="536"/>
      <c r="P576" s="536"/>
      <c r="Q576" s="537"/>
    </row>
    <row r="577" spans="1:17" ht="27.75" customHeight="1" x14ac:dyDescent="0.35">
      <c r="A577" s="143" t="str">
        <f>'Matriz Nº1 Identificación'!A577</f>
        <v>64. 1</v>
      </c>
      <c r="B577" s="143" t="str">
        <f>IF('Matriz Nº3 Evaluación'!J577="ADMINISTRAR",'Matriz Nº3 Evaluación'!B577,"")</f>
        <v/>
      </c>
      <c r="C577" s="136"/>
      <c r="D577" s="127"/>
      <c r="E577" s="127"/>
      <c r="F577" s="120" t="str">
        <f>IFERROR(IF((VLOOKUP(D577,'Tabla 2-3-4-5'!$C$11:$D$13,2,FALSE)*(VLOOKUP(E577,'Tabla 2-3-4-5'!$C$11:$D$13,2,FALSE)))&lt;3,"BAJO",IF((VLOOKUP(D577,'Tabla 2-3-4-5'!$C$11:$D$13,2,FALSE)*(VLOOKUP(E577,'Tabla 2-3-4-5'!$C$11:$D$13,2,FALSE)))&gt;5,"ALTO","MEDIO")),"")</f>
        <v/>
      </c>
      <c r="G577" s="136"/>
      <c r="H577" s="136"/>
      <c r="I577" s="136"/>
      <c r="J577" s="136"/>
      <c r="K577" s="136"/>
      <c r="L577" s="136"/>
      <c r="M577" s="136"/>
      <c r="N577" s="136"/>
      <c r="O577" s="137"/>
      <c r="P577" s="138"/>
      <c r="Q577" s="139"/>
    </row>
    <row r="578" spans="1:17" ht="31.5" customHeight="1" x14ac:dyDescent="0.35">
      <c r="A578" s="143" t="str">
        <f>'Matriz Nº1 Identificación'!A578</f>
        <v>64. 2</v>
      </c>
      <c r="B578" s="143" t="str">
        <f>IF('Matriz Nº3 Evaluación'!J578="ADMINISTRAR",'Matriz Nº3 Evaluación'!B578,"")</f>
        <v/>
      </c>
      <c r="C578" s="136"/>
      <c r="D578" s="127"/>
      <c r="E578" s="127"/>
      <c r="F578" s="120" t="str">
        <f>IFERROR(+IF((VLOOKUP(D578,'Tabla 2-3-4-5'!$C$11:$D$13,2,FALSE)*(VLOOKUP(E578,'Tabla 2-3-4-5'!$C$11:$D$13,2,FALSE)))&lt;3,"BAJO",IF((VLOOKUP(D578,'Tabla 2-3-4-5'!$C$11:$D$13,2,FALSE)*(VLOOKUP(E578,'Tabla 2-3-4-5'!$C$11:$D$13,2,FALSE)))&gt;5,"ALTO","MEDIO")),"")</f>
        <v/>
      </c>
      <c r="G578" s="136"/>
      <c r="H578" s="136"/>
      <c r="I578" s="136"/>
      <c r="J578" s="136"/>
      <c r="K578" s="136"/>
      <c r="L578" s="136"/>
      <c r="M578" s="136"/>
      <c r="N578" s="136"/>
      <c r="O578" s="137"/>
      <c r="P578" s="138"/>
      <c r="Q578" s="139"/>
    </row>
    <row r="579" spans="1:17" ht="29.25" customHeight="1" x14ac:dyDescent="0.35">
      <c r="A579" s="143" t="str">
        <f>'Matriz Nº1 Identificación'!A579</f>
        <v>64. 3</v>
      </c>
      <c r="B579" s="143" t="str">
        <f>IF('Matriz Nº3 Evaluación'!J579="ADMINISTRAR",'Matriz Nº3 Evaluación'!B579,"")</f>
        <v/>
      </c>
      <c r="C579" s="136"/>
      <c r="D579" s="127"/>
      <c r="E579" s="127"/>
      <c r="F579" s="120" t="str">
        <f>IFERROR(+IF((VLOOKUP(D579,'Tabla 2-3-4-5'!$C$11:$D$13,2,FALSE)*(VLOOKUP(E579,'Tabla 2-3-4-5'!$C$11:$D$13,2,FALSE)))&lt;3,"BAJO",IF((VLOOKUP(D579,'Tabla 2-3-4-5'!$C$11:$D$13,2,FALSE)*(VLOOKUP(E579,'Tabla 2-3-4-5'!$C$11:$D$13,2,FALSE)))&gt;5,"ALTO","MEDIO")),"")</f>
        <v/>
      </c>
      <c r="G579" s="136"/>
      <c r="H579" s="136"/>
      <c r="I579" s="136"/>
      <c r="J579" s="136"/>
      <c r="K579" s="136"/>
      <c r="L579" s="136"/>
      <c r="M579" s="136"/>
      <c r="N579" s="136"/>
      <c r="O579" s="137"/>
      <c r="P579" s="138"/>
      <c r="Q579" s="139"/>
    </row>
    <row r="580" spans="1:17" ht="35.25" customHeight="1" x14ac:dyDescent="0.35">
      <c r="A580" s="143" t="str">
        <f>'Matriz Nº1 Identificación'!A580</f>
        <v>64. 4</v>
      </c>
      <c r="B580" s="143" t="str">
        <f>IF('Matriz Nº3 Evaluación'!J580="ADMINISTRAR",'Matriz Nº3 Evaluación'!B580,"")</f>
        <v/>
      </c>
      <c r="C580" s="136"/>
      <c r="D580" s="127"/>
      <c r="E580" s="127"/>
      <c r="F580" s="120" t="str">
        <f>IFERROR(+IF((VLOOKUP(D580,'Tabla 2-3-4-5'!$C$11:$D$13,2,FALSE)*(VLOOKUP(E580,'Tabla 2-3-4-5'!$C$11:$D$13,2,FALSE)))&lt;3,"BAJO",IF((VLOOKUP(D580,'Tabla 2-3-4-5'!$C$11:$D$13,2,FALSE)*(VLOOKUP(E580,'Tabla 2-3-4-5'!$C$11:$D$13,2,FALSE)))&gt;5,"ALTO","MEDIO")),"")</f>
        <v/>
      </c>
      <c r="G580" s="136"/>
      <c r="H580" s="136"/>
      <c r="I580" s="136"/>
      <c r="J580" s="136"/>
      <c r="K580" s="136"/>
      <c r="L580" s="136"/>
      <c r="M580" s="136"/>
      <c r="N580" s="136"/>
      <c r="O580" s="137"/>
      <c r="P580" s="138"/>
      <c r="Q580" s="139"/>
    </row>
    <row r="581" spans="1:17" ht="35.25" customHeight="1" x14ac:dyDescent="0.35">
      <c r="A581" s="143" t="str">
        <f>'Matriz Nº1 Identificación'!A581</f>
        <v>64. 5</v>
      </c>
      <c r="B581" s="143" t="str">
        <f>IF('Matriz Nº3 Evaluación'!J581="ADMINISTRAR",'Matriz Nº3 Evaluación'!B581,"")</f>
        <v/>
      </c>
      <c r="C581" s="136"/>
      <c r="D581" s="127"/>
      <c r="E581" s="127"/>
      <c r="F581" s="120" t="str">
        <f>IFERROR(+IF((VLOOKUP(D581,'Tabla 2-3-4-5'!$C$11:$D$13,2,FALSE)*(VLOOKUP(E581,'Tabla 2-3-4-5'!$C$11:$D$13,2,FALSE)))&lt;3,"BAJO",IF((VLOOKUP(D581,'Tabla 2-3-4-5'!$C$11:$D$13,2,FALSE)*(VLOOKUP(E581,'Tabla 2-3-4-5'!$C$11:$D$13,2,FALSE)))&gt;5,"ALTO","MEDIO")),"")</f>
        <v/>
      </c>
      <c r="G581" s="136"/>
      <c r="H581" s="136"/>
      <c r="I581" s="136"/>
      <c r="J581" s="136"/>
      <c r="K581" s="136"/>
      <c r="L581" s="136"/>
      <c r="M581" s="136"/>
      <c r="N581" s="136"/>
      <c r="O581" s="137"/>
      <c r="P581" s="138"/>
      <c r="Q581" s="139"/>
    </row>
    <row r="582" spans="1:17" ht="35.25" customHeight="1" x14ac:dyDescent="0.35">
      <c r="A582" s="143" t="str">
        <f>'Matriz Nº1 Identificación'!A582</f>
        <v>64. 6</v>
      </c>
      <c r="B582" s="143" t="str">
        <f>IF('Matriz Nº3 Evaluación'!J582="ADMINISTRAR",'Matriz Nº3 Evaluación'!B582,"")</f>
        <v/>
      </c>
      <c r="C582" s="136"/>
      <c r="D582" s="127"/>
      <c r="E582" s="127"/>
      <c r="F582" s="120" t="str">
        <f>IFERROR(+IF((VLOOKUP(D582,'Tabla 2-3-4-5'!$C$11:$D$13,2,FALSE)*(VLOOKUP(E582,'Tabla 2-3-4-5'!$C$11:$D$13,2,FALSE)))&lt;3,"BAJO",IF((VLOOKUP(D582,'Tabla 2-3-4-5'!$C$11:$D$13,2,FALSE)*(VLOOKUP(E582,'Tabla 2-3-4-5'!$C$11:$D$13,2,FALSE)))&gt;5,"ALTO","MEDIO")),"")</f>
        <v/>
      </c>
      <c r="G582" s="136"/>
      <c r="H582" s="136"/>
      <c r="I582" s="136"/>
      <c r="J582" s="136"/>
      <c r="K582" s="136"/>
      <c r="L582" s="136"/>
      <c r="M582" s="136"/>
      <c r="N582" s="136"/>
      <c r="O582" s="137"/>
      <c r="P582" s="138"/>
      <c r="Q582" s="139"/>
    </row>
    <row r="583" spans="1:17" ht="35.25" customHeight="1" thickBot="1" x14ac:dyDescent="0.4">
      <c r="A583" s="143" t="str">
        <f>'Matriz Nº1 Identificación'!A583</f>
        <v>64. 7</v>
      </c>
      <c r="B583" s="143" t="str">
        <f>IF('Matriz Nº3 Evaluación'!J583="ADMINISTRAR",'Matriz Nº3 Evaluación'!B583,"")</f>
        <v/>
      </c>
      <c r="C583" s="136"/>
      <c r="D583" s="127"/>
      <c r="E583" s="127"/>
      <c r="F583" s="120" t="str">
        <f>IFERROR(+IF((VLOOKUP(D583,'Tabla 2-3-4-5'!$C$11:$D$13,2,FALSE)*(VLOOKUP(E583,'Tabla 2-3-4-5'!$C$11:$D$13,2,FALSE)))&lt;3,"BAJO",IF((VLOOKUP(D583,'Tabla 2-3-4-5'!$C$11:$D$13,2,FALSE)*(VLOOKUP(E583,'Tabla 2-3-4-5'!$C$11:$D$13,2,FALSE)))&gt;5,"ALTO","MEDIO")),"")</f>
        <v/>
      </c>
      <c r="G583" s="136"/>
      <c r="H583" s="136"/>
      <c r="I583" s="136"/>
      <c r="J583" s="136"/>
      <c r="K583" s="136"/>
      <c r="L583" s="136"/>
      <c r="M583" s="136"/>
      <c r="N583" s="136"/>
      <c r="O583" s="137"/>
      <c r="P583" s="138"/>
      <c r="Q583" s="139"/>
    </row>
    <row r="584" spans="1:17" ht="39.9" customHeight="1" thickBot="1" x14ac:dyDescent="0.4">
      <c r="A584" s="181" t="str">
        <f>'Matriz Nº1 Identificación'!A584</f>
        <v xml:space="preserve">Objetivo Estratégico: </v>
      </c>
      <c r="B584" s="477">
        <f>'Matriz Nº1 Identificación'!B584</f>
        <v>0</v>
      </c>
      <c r="C584" s="478"/>
      <c r="D584" s="478"/>
      <c r="E584" s="478"/>
      <c r="F584" s="478"/>
      <c r="G584" s="478"/>
      <c r="H584" s="478"/>
      <c r="I584" s="478"/>
      <c r="J584" s="478"/>
      <c r="K584" s="478"/>
      <c r="L584" s="478"/>
      <c r="M584" s="478"/>
      <c r="N584" s="478"/>
      <c r="O584" s="478"/>
      <c r="P584" s="478"/>
      <c r="Q584" s="479"/>
    </row>
    <row r="585" spans="1:17" ht="39.9" customHeight="1" x14ac:dyDescent="0.35">
      <c r="A585" s="183" t="str">
        <f>'Matriz Nº1 Identificación'!A585</f>
        <v>Objetivo táctico</v>
      </c>
      <c r="B585" s="535" t="str">
        <f>'Matriz Nº1 Identificación'!B585</f>
        <v xml:space="preserve">65. </v>
      </c>
      <c r="C585" s="536"/>
      <c r="D585" s="536"/>
      <c r="E585" s="536"/>
      <c r="F585" s="536"/>
      <c r="G585" s="536"/>
      <c r="H585" s="536"/>
      <c r="I585" s="536"/>
      <c r="J585" s="536"/>
      <c r="K585" s="536"/>
      <c r="L585" s="536"/>
      <c r="M585" s="536"/>
      <c r="N585" s="536"/>
      <c r="O585" s="536"/>
      <c r="P585" s="536"/>
      <c r="Q585" s="537"/>
    </row>
    <row r="586" spans="1:17" ht="27.75" customHeight="1" x14ac:dyDescent="0.35">
      <c r="A586" s="143" t="str">
        <f>'Matriz Nº1 Identificación'!A586</f>
        <v>65. 1</v>
      </c>
      <c r="B586" s="143" t="str">
        <f>IF('Matriz Nº3 Evaluación'!J586="ADMINISTRAR",'Matriz Nº3 Evaluación'!B586,"")</f>
        <v/>
      </c>
      <c r="C586" s="136"/>
      <c r="D586" s="127"/>
      <c r="E586" s="127"/>
      <c r="F586" s="120" t="str">
        <f>IFERROR(IF((VLOOKUP(D586,'Tabla 2-3-4-5'!$C$11:$D$13,2,FALSE)*(VLOOKUP(E586,'Tabla 2-3-4-5'!$C$11:$D$13,2,FALSE)))&lt;3,"BAJO",IF((VLOOKUP(D586,'Tabla 2-3-4-5'!$C$11:$D$13,2,FALSE)*(VLOOKUP(E586,'Tabla 2-3-4-5'!$C$11:$D$13,2,FALSE)))&gt;5,"ALTO","MEDIO")),"")</f>
        <v/>
      </c>
      <c r="G586" s="136"/>
      <c r="H586" s="136"/>
      <c r="I586" s="136"/>
      <c r="J586" s="136"/>
      <c r="K586" s="136"/>
      <c r="L586" s="136"/>
      <c r="M586" s="136"/>
      <c r="N586" s="136"/>
      <c r="O586" s="137"/>
      <c r="P586" s="138"/>
      <c r="Q586" s="139"/>
    </row>
    <row r="587" spans="1:17" ht="31.5" customHeight="1" x14ac:dyDescent="0.35">
      <c r="A587" s="143" t="str">
        <f>'Matriz Nº1 Identificación'!A587</f>
        <v>65. 2</v>
      </c>
      <c r="B587" s="143" t="str">
        <f>IF('Matriz Nº3 Evaluación'!J587="ADMINISTRAR",'Matriz Nº3 Evaluación'!B587,"")</f>
        <v/>
      </c>
      <c r="C587" s="136"/>
      <c r="D587" s="127"/>
      <c r="E587" s="127"/>
      <c r="F587" s="120" t="str">
        <f>IFERROR(+IF((VLOOKUP(D587,'Tabla 2-3-4-5'!$C$11:$D$13,2,FALSE)*(VLOOKUP(E587,'Tabla 2-3-4-5'!$C$11:$D$13,2,FALSE)))&lt;3,"BAJO",IF((VLOOKUP(D587,'Tabla 2-3-4-5'!$C$11:$D$13,2,FALSE)*(VLOOKUP(E587,'Tabla 2-3-4-5'!$C$11:$D$13,2,FALSE)))&gt;5,"ALTO","MEDIO")),"")</f>
        <v/>
      </c>
      <c r="G587" s="136"/>
      <c r="H587" s="136"/>
      <c r="I587" s="136"/>
      <c r="J587" s="136"/>
      <c r="K587" s="136"/>
      <c r="L587" s="136"/>
      <c r="M587" s="136"/>
      <c r="N587" s="136"/>
      <c r="O587" s="137"/>
      <c r="P587" s="138"/>
      <c r="Q587" s="139"/>
    </row>
    <row r="588" spans="1:17" ht="29.25" customHeight="1" x14ac:dyDescent="0.35">
      <c r="A588" s="143" t="str">
        <f>'Matriz Nº1 Identificación'!A588</f>
        <v>65. 3</v>
      </c>
      <c r="B588" s="143" t="str">
        <f>IF('Matriz Nº3 Evaluación'!J588="ADMINISTRAR",'Matriz Nº3 Evaluación'!B588,"")</f>
        <v/>
      </c>
      <c r="C588" s="136"/>
      <c r="D588" s="127"/>
      <c r="E588" s="127"/>
      <c r="F588" s="120" t="str">
        <f>IFERROR(+IF((VLOOKUP(D588,'Tabla 2-3-4-5'!$C$11:$D$13,2,FALSE)*(VLOOKUP(E588,'Tabla 2-3-4-5'!$C$11:$D$13,2,FALSE)))&lt;3,"BAJO",IF((VLOOKUP(D588,'Tabla 2-3-4-5'!$C$11:$D$13,2,FALSE)*(VLOOKUP(E588,'Tabla 2-3-4-5'!$C$11:$D$13,2,FALSE)))&gt;5,"ALTO","MEDIO")),"")</f>
        <v/>
      </c>
      <c r="G588" s="136"/>
      <c r="H588" s="136"/>
      <c r="I588" s="136"/>
      <c r="J588" s="136"/>
      <c r="K588" s="136"/>
      <c r="L588" s="136"/>
      <c r="M588" s="136"/>
      <c r="N588" s="136"/>
      <c r="O588" s="137"/>
      <c r="P588" s="138"/>
      <c r="Q588" s="139"/>
    </row>
    <row r="589" spans="1:17" ht="35.25" customHeight="1" x14ac:dyDescent="0.35">
      <c r="A589" s="143" t="str">
        <f>'Matriz Nº1 Identificación'!A589</f>
        <v>65. 4</v>
      </c>
      <c r="B589" s="143" t="str">
        <f>IF('Matriz Nº3 Evaluación'!J589="ADMINISTRAR",'Matriz Nº3 Evaluación'!B589,"")</f>
        <v/>
      </c>
      <c r="C589" s="136"/>
      <c r="D589" s="127"/>
      <c r="E589" s="127"/>
      <c r="F589" s="120" t="str">
        <f>IFERROR(+IF((VLOOKUP(D589,'Tabla 2-3-4-5'!$C$11:$D$13,2,FALSE)*(VLOOKUP(E589,'Tabla 2-3-4-5'!$C$11:$D$13,2,FALSE)))&lt;3,"BAJO",IF((VLOOKUP(D589,'Tabla 2-3-4-5'!$C$11:$D$13,2,FALSE)*(VLOOKUP(E589,'Tabla 2-3-4-5'!$C$11:$D$13,2,FALSE)))&gt;5,"ALTO","MEDIO")),"")</f>
        <v/>
      </c>
      <c r="G589" s="136"/>
      <c r="H589" s="136"/>
      <c r="I589" s="136"/>
      <c r="J589" s="136"/>
      <c r="K589" s="136"/>
      <c r="L589" s="136"/>
      <c r="M589" s="136"/>
      <c r="N589" s="136"/>
      <c r="O589" s="137"/>
      <c r="P589" s="138"/>
      <c r="Q589" s="139"/>
    </row>
    <row r="590" spans="1:17" ht="35.25" customHeight="1" x14ac:dyDescent="0.35">
      <c r="A590" s="143" t="str">
        <f>'Matriz Nº1 Identificación'!A590</f>
        <v>65. 5</v>
      </c>
      <c r="B590" s="143" t="str">
        <f>IF('Matriz Nº3 Evaluación'!J590="ADMINISTRAR",'Matriz Nº3 Evaluación'!B590,"")</f>
        <v/>
      </c>
      <c r="C590" s="136"/>
      <c r="D590" s="127"/>
      <c r="E590" s="127"/>
      <c r="F590" s="120" t="str">
        <f>IFERROR(+IF((VLOOKUP(D590,'Tabla 2-3-4-5'!$C$11:$D$13,2,FALSE)*(VLOOKUP(E590,'Tabla 2-3-4-5'!$C$11:$D$13,2,FALSE)))&lt;3,"BAJO",IF((VLOOKUP(D590,'Tabla 2-3-4-5'!$C$11:$D$13,2,FALSE)*(VLOOKUP(E590,'Tabla 2-3-4-5'!$C$11:$D$13,2,FALSE)))&gt;5,"ALTO","MEDIO")),"")</f>
        <v/>
      </c>
      <c r="G590" s="136"/>
      <c r="H590" s="136"/>
      <c r="I590" s="136"/>
      <c r="J590" s="136"/>
      <c r="K590" s="136"/>
      <c r="L590" s="136"/>
      <c r="M590" s="136"/>
      <c r="N590" s="136"/>
      <c r="O590" s="137"/>
      <c r="P590" s="138"/>
      <c r="Q590" s="139"/>
    </row>
    <row r="591" spans="1:17" ht="35.25" customHeight="1" x14ac:dyDescent="0.35">
      <c r="A591" s="143" t="str">
        <f>'Matriz Nº1 Identificación'!A591</f>
        <v>65. 6</v>
      </c>
      <c r="B591" s="143" t="str">
        <f>IF('Matriz Nº3 Evaluación'!J591="ADMINISTRAR",'Matriz Nº3 Evaluación'!B591,"")</f>
        <v/>
      </c>
      <c r="C591" s="136"/>
      <c r="D591" s="127"/>
      <c r="E591" s="127"/>
      <c r="F591" s="120" t="str">
        <f>IFERROR(+IF((VLOOKUP(D591,'Tabla 2-3-4-5'!$C$11:$D$13,2,FALSE)*(VLOOKUP(E591,'Tabla 2-3-4-5'!$C$11:$D$13,2,FALSE)))&lt;3,"BAJO",IF((VLOOKUP(D591,'Tabla 2-3-4-5'!$C$11:$D$13,2,FALSE)*(VLOOKUP(E591,'Tabla 2-3-4-5'!$C$11:$D$13,2,FALSE)))&gt;5,"ALTO","MEDIO")),"")</f>
        <v/>
      </c>
      <c r="G591" s="136"/>
      <c r="H591" s="136"/>
      <c r="I591" s="136"/>
      <c r="J591" s="136"/>
      <c r="K591" s="136"/>
      <c r="L591" s="136"/>
      <c r="M591" s="136"/>
      <c r="N591" s="136"/>
      <c r="O591" s="137"/>
      <c r="P591" s="138"/>
      <c r="Q591" s="139"/>
    </row>
    <row r="592" spans="1:17" ht="35.25" customHeight="1" thickBot="1" x14ac:dyDescent="0.4">
      <c r="A592" s="143" t="str">
        <f>'Matriz Nº1 Identificación'!A592</f>
        <v>65. 7</v>
      </c>
      <c r="B592" s="143" t="str">
        <f>IF('Matriz Nº3 Evaluación'!J592="ADMINISTRAR",'Matriz Nº3 Evaluación'!B592,"")</f>
        <v/>
      </c>
      <c r="C592" s="136"/>
      <c r="D592" s="127"/>
      <c r="E592" s="127"/>
      <c r="F592" s="120" t="str">
        <f>IFERROR(+IF((VLOOKUP(D592,'Tabla 2-3-4-5'!$C$11:$D$13,2,FALSE)*(VLOOKUP(E592,'Tabla 2-3-4-5'!$C$11:$D$13,2,FALSE)))&lt;3,"BAJO",IF((VLOOKUP(D592,'Tabla 2-3-4-5'!$C$11:$D$13,2,FALSE)*(VLOOKUP(E592,'Tabla 2-3-4-5'!$C$11:$D$13,2,FALSE)))&gt;5,"ALTO","MEDIO")),"")</f>
        <v/>
      </c>
      <c r="G592" s="136"/>
      <c r="H592" s="136"/>
      <c r="I592" s="136"/>
      <c r="J592" s="136"/>
      <c r="K592" s="136"/>
      <c r="L592" s="136"/>
      <c r="M592" s="136"/>
      <c r="N592" s="136"/>
      <c r="O592" s="137"/>
      <c r="P592" s="138"/>
      <c r="Q592" s="139"/>
    </row>
    <row r="593" spans="1:17" ht="39.9" customHeight="1" thickBot="1" x14ac:dyDescent="0.4">
      <c r="A593" s="181" t="str">
        <f>'Matriz Nº1 Identificación'!A593</f>
        <v xml:space="preserve">Objetivo Estratégico: </v>
      </c>
      <c r="B593" s="477">
        <f>'Matriz Nº1 Identificación'!B593</f>
        <v>0</v>
      </c>
      <c r="C593" s="478"/>
      <c r="D593" s="478"/>
      <c r="E593" s="478"/>
      <c r="F593" s="478"/>
      <c r="G593" s="478"/>
      <c r="H593" s="478"/>
      <c r="I593" s="478"/>
      <c r="J593" s="478"/>
      <c r="K593" s="478"/>
      <c r="L593" s="478"/>
      <c r="M593" s="478"/>
      <c r="N593" s="478"/>
      <c r="O593" s="478"/>
      <c r="P593" s="478"/>
      <c r="Q593" s="479"/>
    </row>
    <row r="594" spans="1:17" ht="39.9" customHeight="1" x14ac:dyDescent="0.35">
      <c r="A594" s="183" t="str">
        <f>'Matriz Nº1 Identificación'!A594</f>
        <v>Objetivo táctico</v>
      </c>
      <c r="B594" s="535" t="str">
        <f>'Matriz Nº1 Identificación'!B594</f>
        <v xml:space="preserve">66. </v>
      </c>
      <c r="C594" s="536"/>
      <c r="D594" s="536"/>
      <c r="E594" s="536"/>
      <c r="F594" s="536"/>
      <c r="G594" s="536"/>
      <c r="H594" s="536"/>
      <c r="I594" s="536"/>
      <c r="J594" s="536"/>
      <c r="K594" s="536"/>
      <c r="L594" s="536"/>
      <c r="M594" s="536"/>
      <c r="N594" s="536"/>
      <c r="O594" s="536"/>
      <c r="P594" s="536"/>
      <c r="Q594" s="537"/>
    </row>
    <row r="595" spans="1:17" ht="27.75" customHeight="1" x14ac:dyDescent="0.35">
      <c r="A595" s="143" t="str">
        <f>'Matriz Nº1 Identificación'!A595</f>
        <v>66. 1</v>
      </c>
      <c r="B595" s="143" t="str">
        <f>IF('Matriz Nº3 Evaluación'!J595="ADMINISTRAR",'Matriz Nº3 Evaluación'!B595,"")</f>
        <v/>
      </c>
      <c r="C595" s="136"/>
      <c r="D595" s="127"/>
      <c r="E595" s="127"/>
      <c r="F595" s="120" t="str">
        <f>IFERROR(IF((VLOOKUP(D595,'Tabla 2-3-4-5'!$C$11:$D$13,2,FALSE)*(VLOOKUP(E595,'Tabla 2-3-4-5'!$C$11:$D$13,2,FALSE)))&lt;3,"BAJO",IF((VLOOKUP(D595,'Tabla 2-3-4-5'!$C$11:$D$13,2,FALSE)*(VLOOKUP(E595,'Tabla 2-3-4-5'!$C$11:$D$13,2,FALSE)))&gt;5,"ALTO","MEDIO")),"")</f>
        <v/>
      </c>
      <c r="G595" s="136"/>
      <c r="H595" s="136"/>
      <c r="I595" s="136"/>
      <c r="J595" s="136"/>
      <c r="K595" s="136"/>
      <c r="L595" s="136"/>
      <c r="M595" s="136"/>
      <c r="N595" s="136"/>
      <c r="O595" s="137"/>
      <c r="P595" s="138"/>
      <c r="Q595" s="139"/>
    </row>
    <row r="596" spans="1:17" ht="31.5" customHeight="1" x14ac:dyDescent="0.35">
      <c r="A596" s="143" t="str">
        <f>'Matriz Nº1 Identificación'!A596</f>
        <v>66. 2</v>
      </c>
      <c r="B596" s="143" t="str">
        <f>IF('Matriz Nº3 Evaluación'!J596="ADMINISTRAR",'Matriz Nº3 Evaluación'!B596,"")</f>
        <v/>
      </c>
      <c r="C596" s="136"/>
      <c r="D596" s="127"/>
      <c r="E596" s="127"/>
      <c r="F596" s="120" t="str">
        <f>IFERROR(+IF((VLOOKUP(D596,'Tabla 2-3-4-5'!$C$11:$D$13,2,FALSE)*(VLOOKUP(E596,'Tabla 2-3-4-5'!$C$11:$D$13,2,FALSE)))&lt;3,"BAJO",IF((VLOOKUP(D596,'Tabla 2-3-4-5'!$C$11:$D$13,2,FALSE)*(VLOOKUP(E596,'Tabla 2-3-4-5'!$C$11:$D$13,2,FALSE)))&gt;5,"ALTO","MEDIO")),"")</f>
        <v/>
      </c>
      <c r="G596" s="136"/>
      <c r="H596" s="136"/>
      <c r="I596" s="136"/>
      <c r="J596" s="136"/>
      <c r="K596" s="136"/>
      <c r="L596" s="136"/>
      <c r="M596" s="136"/>
      <c r="N596" s="136"/>
      <c r="O596" s="137"/>
      <c r="P596" s="138"/>
      <c r="Q596" s="139"/>
    </row>
    <row r="597" spans="1:17" ht="29.25" customHeight="1" x14ac:dyDescent="0.35">
      <c r="A597" s="143" t="str">
        <f>'Matriz Nº1 Identificación'!A597</f>
        <v>66. 3</v>
      </c>
      <c r="B597" s="143" t="str">
        <f>IF('Matriz Nº3 Evaluación'!J597="ADMINISTRAR",'Matriz Nº3 Evaluación'!B597,"")</f>
        <v/>
      </c>
      <c r="C597" s="136"/>
      <c r="D597" s="127"/>
      <c r="E597" s="127"/>
      <c r="F597" s="120" t="str">
        <f>IFERROR(+IF((VLOOKUP(D597,'Tabla 2-3-4-5'!$C$11:$D$13,2,FALSE)*(VLOOKUP(E597,'Tabla 2-3-4-5'!$C$11:$D$13,2,FALSE)))&lt;3,"BAJO",IF((VLOOKUP(D597,'Tabla 2-3-4-5'!$C$11:$D$13,2,FALSE)*(VLOOKUP(E597,'Tabla 2-3-4-5'!$C$11:$D$13,2,FALSE)))&gt;5,"ALTO","MEDIO")),"")</f>
        <v/>
      </c>
      <c r="G597" s="136"/>
      <c r="H597" s="136"/>
      <c r="I597" s="136"/>
      <c r="J597" s="136"/>
      <c r="K597" s="136"/>
      <c r="L597" s="136"/>
      <c r="M597" s="136"/>
      <c r="N597" s="136"/>
      <c r="O597" s="137"/>
      <c r="P597" s="138"/>
      <c r="Q597" s="139"/>
    </row>
    <row r="598" spans="1:17" ht="35.25" customHeight="1" x14ac:dyDescent="0.35">
      <c r="A598" s="143" t="str">
        <f>'Matriz Nº1 Identificación'!A598</f>
        <v>66. 4</v>
      </c>
      <c r="B598" s="143" t="str">
        <f>IF('Matriz Nº3 Evaluación'!J598="ADMINISTRAR",'Matriz Nº3 Evaluación'!B598,"")</f>
        <v/>
      </c>
      <c r="C598" s="136"/>
      <c r="D598" s="127"/>
      <c r="E598" s="127"/>
      <c r="F598" s="120" t="str">
        <f>IFERROR(+IF((VLOOKUP(D598,'Tabla 2-3-4-5'!$C$11:$D$13,2,FALSE)*(VLOOKUP(E598,'Tabla 2-3-4-5'!$C$11:$D$13,2,FALSE)))&lt;3,"BAJO",IF((VLOOKUP(D598,'Tabla 2-3-4-5'!$C$11:$D$13,2,FALSE)*(VLOOKUP(E598,'Tabla 2-3-4-5'!$C$11:$D$13,2,FALSE)))&gt;5,"ALTO","MEDIO")),"")</f>
        <v/>
      </c>
      <c r="G598" s="136"/>
      <c r="H598" s="136"/>
      <c r="I598" s="136"/>
      <c r="J598" s="136"/>
      <c r="K598" s="136"/>
      <c r="L598" s="136"/>
      <c r="M598" s="136"/>
      <c r="N598" s="136"/>
      <c r="O598" s="137"/>
      <c r="P598" s="138"/>
      <c r="Q598" s="139"/>
    </row>
    <row r="599" spans="1:17" ht="35.25" customHeight="1" x14ac:dyDescent="0.35">
      <c r="A599" s="143" t="str">
        <f>'Matriz Nº1 Identificación'!A599</f>
        <v>66. 5</v>
      </c>
      <c r="B599" s="143" t="str">
        <f>IF('Matriz Nº3 Evaluación'!J599="ADMINISTRAR",'Matriz Nº3 Evaluación'!B599,"")</f>
        <v/>
      </c>
      <c r="C599" s="136"/>
      <c r="D599" s="127"/>
      <c r="E599" s="127"/>
      <c r="F599" s="120" t="str">
        <f>IFERROR(+IF((VLOOKUP(D599,'Tabla 2-3-4-5'!$C$11:$D$13,2,FALSE)*(VLOOKUP(E599,'Tabla 2-3-4-5'!$C$11:$D$13,2,FALSE)))&lt;3,"BAJO",IF((VLOOKUP(D599,'Tabla 2-3-4-5'!$C$11:$D$13,2,FALSE)*(VLOOKUP(E599,'Tabla 2-3-4-5'!$C$11:$D$13,2,FALSE)))&gt;5,"ALTO","MEDIO")),"")</f>
        <v/>
      </c>
      <c r="G599" s="136"/>
      <c r="H599" s="136"/>
      <c r="I599" s="136"/>
      <c r="J599" s="136"/>
      <c r="K599" s="136"/>
      <c r="L599" s="136"/>
      <c r="M599" s="136"/>
      <c r="N599" s="136"/>
      <c r="O599" s="137"/>
      <c r="P599" s="138"/>
      <c r="Q599" s="139"/>
    </row>
    <row r="600" spans="1:17" ht="35.25" customHeight="1" x14ac:dyDescent="0.35">
      <c r="A600" s="143" t="str">
        <f>'Matriz Nº1 Identificación'!A600</f>
        <v>66. 6</v>
      </c>
      <c r="B600" s="143" t="str">
        <f>IF('Matriz Nº3 Evaluación'!J600="ADMINISTRAR",'Matriz Nº3 Evaluación'!B600,"")</f>
        <v/>
      </c>
      <c r="C600" s="136"/>
      <c r="D600" s="127"/>
      <c r="E600" s="127"/>
      <c r="F600" s="120" t="str">
        <f>IFERROR(+IF((VLOOKUP(D600,'Tabla 2-3-4-5'!$C$11:$D$13,2,FALSE)*(VLOOKUP(E600,'Tabla 2-3-4-5'!$C$11:$D$13,2,FALSE)))&lt;3,"BAJO",IF((VLOOKUP(D600,'Tabla 2-3-4-5'!$C$11:$D$13,2,FALSE)*(VLOOKUP(E600,'Tabla 2-3-4-5'!$C$11:$D$13,2,FALSE)))&gt;5,"ALTO","MEDIO")),"")</f>
        <v/>
      </c>
      <c r="G600" s="136"/>
      <c r="H600" s="136"/>
      <c r="I600" s="136"/>
      <c r="J600" s="136"/>
      <c r="K600" s="136"/>
      <c r="L600" s="136"/>
      <c r="M600" s="136"/>
      <c r="N600" s="136"/>
      <c r="O600" s="137"/>
      <c r="P600" s="138"/>
      <c r="Q600" s="139"/>
    </row>
    <row r="601" spans="1:17" ht="35.25" customHeight="1" thickBot="1" x14ac:dyDescent="0.4">
      <c r="A601" s="143" t="str">
        <f>'Matriz Nº1 Identificación'!A601</f>
        <v>66. 7</v>
      </c>
      <c r="B601" s="143" t="str">
        <f>IF('Matriz Nº3 Evaluación'!J601="ADMINISTRAR",'Matriz Nº3 Evaluación'!B601,"")</f>
        <v/>
      </c>
      <c r="C601" s="136"/>
      <c r="D601" s="127"/>
      <c r="E601" s="127"/>
      <c r="F601" s="120" t="str">
        <f>IFERROR(+IF((VLOOKUP(D601,'Tabla 2-3-4-5'!$C$11:$D$13,2,FALSE)*(VLOOKUP(E601,'Tabla 2-3-4-5'!$C$11:$D$13,2,FALSE)))&lt;3,"BAJO",IF((VLOOKUP(D601,'Tabla 2-3-4-5'!$C$11:$D$13,2,FALSE)*(VLOOKUP(E601,'Tabla 2-3-4-5'!$C$11:$D$13,2,FALSE)))&gt;5,"ALTO","MEDIO")),"")</f>
        <v/>
      </c>
      <c r="G601" s="136"/>
      <c r="H601" s="136"/>
      <c r="I601" s="136"/>
      <c r="J601" s="136"/>
      <c r="K601" s="136"/>
      <c r="L601" s="136"/>
      <c r="M601" s="136"/>
      <c r="N601" s="136"/>
      <c r="O601" s="137"/>
      <c r="P601" s="138"/>
      <c r="Q601" s="139"/>
    </row>
    <row r="602" spans="1:17" ht="39.9" customHeight="1" thickBot="1" x14ac:dyDescent="0.4">
      <c r="A602" s="181" t="str">
        <f>'Matriz Nº1 Identificación'!A602</f>
        <v xml:space="preserve">Objetivo Estratégico: </v>
      </c>
      <c r="B602" s="477">
        <f>'Matriz Nº1 Identificación'!B602</f>
        <v>0</v>
      </c>
      <c r="C602" s="478"/>
      <c r="D602" s="478"/>
      <c r="E602" s="478"/>
      <c r="F602" s="478"/>
      <c r="G602" s="478"/>
      <c r="H602" s="478"/>
      <c r="I602" s="478"/>
      <c r="J602" s="478"/>
      <c r="K602" s="478"/>
      <c r="L602" s="478"/>
      <c r="M602" s="478"/>
      <c r="N602" s="478"/>
      <c r="O602" s="478"/>
      <c r="P602" s="478"/>
      <c r="Q602" s="479"/>
    </row>
    <row r="603" spans="1:17" ht="39.9" customHeight="1" x14ac:dyDescent="0.35">
      <c r="A603" s="183" t="str">
        <f>'Matriz Nº1 Identificación'!A603</f>
        <v>Objetivo táctico</v>
      </c>
      <c r="B603" s="535" t="str">
        <f>'Matriz Nº1 Identificación'!B603</f>
        <v xml:space="preserve">67. </v>
      </c>
      <c r="C603" s="536"/>
      <c r="D603" s="536"/>
      <c r="E603" s="536"/>
      <c r="F603" s="536"/>
      <c r="G603" s="536"/>
      <c r="H603" s="536"/>
      <c r="I603" s="536"/>
      <c r="J603" s="536"/>
      <c r="K603" s="536"/>
      <c r="L603" s="536"/>
      <c r="M603" s="536"/>
      <c r="N603" s="536"/>
      <c r="O603" s="536"/>
      <c r="P603" s="536"/>
      <c r="Q603" s="537"/>
    </row>
    <row r="604" spans="1:17" ht="27.75" customHeight="1" x14ac:dyDescent="0.35">
      <c r="A604" s="143" t="str">
        <f>'Matriz Nº1 Identificación'!A604</f>
        <v>67. 1</v>
      </c>
      <c r="B604" s="143" t="str">
        <f>IF('Matriz Nº3 Evaluación'!J604="ADMINISTRAR",'Matriz Nº3 Evaluación'!B604,"")</f>
        <v/>
      </c>
      <c r="C604" s="136"/>
      <c r="D604" s="127"/>
      <c r="E604" s="127"/>
      <c r="F604" s="120" t="str">
        <f>IFERROR(IF((VLOOKUP(D604,'Tabla 2-3-4-5'!$C$11:$D$13,2,FALSE)*(VLOOKUP(E604,'Tabla 2-3-4-5'!$C$11:$D$13,2,FALSE)))&lt;3,"BAJO",IF((VLOOKUP(D604,'Tabla 2-3-4-5'!$C$11:$D$13,2,FALSE)*(VLOOKUP(E604,'Tabla 2-3-4-5'!$C$11:$D$13,2,FALSE)))&gt;5,"ALTO","MEDIO")),"")</f>
        <v/>
      </c>
      <c r="G604" s="136"/>
      <c r="H604" s="136"/>
      <c r="I604" s="136"/>
      <c r="J604" s="136"/>
      <c r="K604" s="136"/>
      <c r="L604" s="136"/>
      <c r="M604" s="136"/>
      <c r="N604" s="136"/>
      <c r="O604" s="137"/>
      <c r="P604" s="138"/>
      <c r="Q604" s="139"/>
    </row>
    <row r="605" spans="1:17" ht="31.5" customHeight="1" x14ac:dyDescent="0.35">
      <c r="A605" s="143" t="str">
        <f>'Matriz Nº1 Identificación'!A605</f>
        <v>67. 2</v>
      </c>
      <c r="B605" s="143" t="str">
        <f>IF('Matriz Nº3 Evaluación'!J605="ADMINISTRAR",'Matriz Nº3 Evaluación'!B605,"")</f>
        <v/>
      </c>
      <c r="C605" s="136"/>
      <c r="D605" s="127"/>
      <c r="E605" s="127"/>
      <c r="F605" s="120" t="str">
        <f>IFERROR(+IF((VLOOKUP(D605,'Tabla 2-3-4-5'!$C$11:$D$13,2,FALSE)*(VLOOKUP(E605,'Tabla 2-3-4-5'!$C$11:$D$13,2,FALSE)))&lt;3,"BAJO",IF((VLOOKUP(D605,'Tabla 2-3-4-5'!$C$11:$D$13,2,FALSE)*(VLOOKUP(E605,'Tabla 2-3-4-5'!$C$11:$D$13,2,FALSE)))&gt;5,"ALTO","MEDIO")),"")</f>
        <v/>
      </c>
      <c r="G605" s="136"/>
      <c r="H605" s="136"/>
      <c r="I605" s="136"/>
      <c r="J605" s="136"/>
      <c r="K605" s="136"/>
      <c r="L605" s="136"/>
      <c r="M605" s="136"/>
      <c r="N605" s="136"/>
      <c r="O605" s="137"/>
      <c r="P605" s="138"/>
      <c r="Q605" s="139"/>
    </row>
    <row r="606" spans="1:17" ht="29.25" customHeight="1" x14ac:dyDescent="0.35">
      <c r="A606" s="143" t="str">
        <f>'Matriz Nº1 Identificación'!A606</f>
        <v>67. 3</v>
      </c>
      <c r="B606" s="143" t="str">
        <f>IF('Matriz Nº3 Evaluación'!J606="ADMINISTRAR",'Matriz Nº3 Evaluación'!B606,"")</f>
        <v/>
      </c>
      <c r="C606" s="136"/>
      <c r="D606" s="127"/>
      <c r="E606" s="127"/>
      <c r="F606" s="120" t="str">
        <f>IFERROR(+IF((VLOOKUP(D606,'Tabla 2-3-4-5'!$C$11:$D$13,2,FALSE)*(VLOOKUP(E606,'Tabla 2-3-4-5'!$C$11:$D$13,2,FALSE)))&lt;3,"BAJO",IF((VLOOKUP(D606,'Tabla 2-3-4-5'!$C$11:$D$13,2,FALSE)*(VLOOKUP(E606,'Tabla 2-3-4-5'!$C$11:$D$13,2,FALSE)))&gt;5,"ALTO","MEDIO")),"")</f>
        <v/>
      </c>
      <c r="G606" s="136"/>
      <c r="H606" s="136"/>
      <c r="I606" s="136"/>
      <c r="J606" s="136"/>
      <c r="K606" s="136"/>
      <c r="L606" s="136"/>
      <c r="M606" s="136"/>
      <c r="N606" s="136"/>
      <c r="O606" s="137"/>
      <c r="P606" s="138"/>
      <c r="Q606" s="139"/>
    </row>
    <row r="607" spans="1:17" ht="35.25" customHeight="1" x14ac:dyDescent="0.35">
      <c r="A607" s="143" t="str">
        <f>'Matriz Nº1 Identificación'!A607</f>
        <v>67. 4</v>
      </c>
      <c r="B607" s="143" t="str">
        <f>IF('Matriz Nº3 Evaluación'!J607="ADMINISTRAR",'Matriz Nº3 Evaluación'!B607,"")</f>
        <v/>
      </c>
      <c r="C607" s="136"/>
      <c r="D607" s="127"/>
      <c r="E607" s="127"/>
      <c r="F607" s="120" t="str">
        <f>IFERROR(+IF((VLOOKUP(D607,'Tabla 2-3-4-5'!$C$11:$D$13,2,FALSE)*(VLOOKUP(E607,'Tabla 2-3-4-5'!$C$11:$D$13,2,FALSE)))&lt;3,"BAJO",IF((VLOOKUP(D607,'Tabla 2-3-4-5'!$C$11:$D$13,2,FALSE)*(VLOOKUP(E607,'Tabla 2-3-4-5'!$C$11:$D$13,2,FALSE)))&gt;5,"ALTO","MEDIO")),"")</f>
        <v/>
      </c>
      <c r="G607" s="136"/>
      <c r="H607" s="136"/>
      <c r="I607" s="136"/>
      <c r="J607" s="136"/>
      <c r="K607" s="136"/>
      <c r="L607" s="136"/>
      <c r="M607" s="136"/>
      <c r="N607" s="136"/>
      <c r="O607" s="137"/>
      <c r="P607" s="138"/>
      <c r="Q607" s="139"/>
    </row>
    <row r="608" spans="1:17" ht="35.25" customHeight="1" x14ac:dyDescent="0.35">
      <c r="A608" s="143" t="str">
        <f>'Matriz Nº1 Identificación'!A608</f>
        <v>67. 5</v>
      </c>
      <c r="B608" s="143" t="str">
        <f>IF('Matriz Nº3 Evaluación'!J608="ADMINISTRAR",'Matriz Nº3 Evaluación'!B608,"")</f>
        <v/>
      </c>
      <c r="C608" s="136"/>
      <c r="D608" s="127"/>
      <c r="E608" s="127"/>
      <c r="F608" s="120" t="str">
        <f>IFERROR(+IF((VLOOKUP(D608,'Tabla 2-3-4-5'!$C$11:$D$13,2,FALSE)*(VLOOKUP(E608,'Tabla 2-3-4-5'!$C$11:$D$13,2,FALSE)))&lt;3,"BAJO",IF((VLOOKUP(D608,'Tabla 2-3-4-5'!$C$11:$D$13,2,FALSE)*(VLOOKUP(E608,'Tabla 2-3-4-5'!$C$11:$D$13,2,FALSE)))&gt;5,"ALTO","MEDIO")),"")</f>
        <v/>
      </c>
      <c r="G608" s="136"/>
      <c r="H608" s="136"/>
      <c r="I608" s="136"/>
      <c r="J608" s="136"/>
      <c r="K608" s="136"/>
      <c r="L608" s="136"/>
      <c r="M608" s="136"/>
      <c r="N608" s="136"/>
      <c r="O608" s="137"/>
      <c r="P608" s="138"/>
      <c r="Q608" s="139"/>
    </row>
    <row r="609" spans="1:17" ht="35.25" customHeight="1" x14ac:dyDescent="0.35">
      <c r="A609" s="143" t="str">
        <f>'Matriz Nº1 Identificación'!A609</f>
        <v>67. 6</v>
      </c>
      <c r="B609" s="143" t="str">
        <f>IF('Matriz Nº3 Evaluación'!J609="ADMINISTRAR",'Matriz Nº3 Evaluación'!B609,"")</f>
        <v/>
      </c>
      <c r="C609" s="136"/>
      <c r="D609" s="127"/>
      <c r="E609" s="127"/>
      <c r="F609" s="120" t="str">
        <f>IFERROR(+IF((VLOOKUP(D609,'Tabla 2-3-4-5'!$C$11:$D$13,2,FALSE)*(VLOOKUP(E609,'Tabla 2-3-4-5'!$C$11:$D$13,2,FALSE)))&lt;3,"BAJO",IF((VLOOKUP(D609,'Tabla 2-3-4-5'!$C$11:$D$13,2,FALSE)*(VLOOKUP(E609,'Tabla 2-3-4-5'!$C$11:$D$13,2,FALSE)))&gt;5,"ALTO","MEDIO")),"")</f>
        <v/>
      </c>
      <c r="G609" s="136"/>
      <c r="H609" s="136"/>
      <c r="I609" s="136"/>
      <c r="J609" s="136"/>
      <c r="K609" s="136"/>
      <c r="L609" s="136"/>
      <c r="M609" s="136"/>
      <c r="N609" s="136"/>
      <c r="O609" s="137"/>
      <c r="P609" s="138"/>
      <c r="Q609" s="139"/>
    </row>
    <row r="610" spans="1:17" ht="35.25" customHeight="1" thickBot="1" x14ac:dyDescent="0.4">
      <c r="A610" s="143" t="str">
        <f>'Matriz Nº1 Identificación'!A610</f>
        <v>67. 7</v>
      </c>
      <c r="B610" s="143" t="str">
        <f>IF('Matriz Nº3 Evaluación'!J610="ADMINISTRAR",'Matriz Nº3 Evaluación'!B610,"")</f>
        <v/>
      </c>
      <c r="C610" s="136"/>
      <c r="D610" s="127"/>
      <c r="E610" s="127"/>
      <c r="F610" s="120" t="str">
        <f>IFERROR(+IF((VLOOKUP(D610,'Tabla 2-3-4-5'!$C$11:$D$13,2,FALSE)*(VLOOKUP(E610,'Tabla 2-3-4-5'!$C$11:$D$13,2,FALSE)))&lt;3,"BAJO",IF((VLOOKUP(D610,'Tabla 2-3-4-5'!$C$11:$D$13,2,FALSE)*(VLOOKUP(E610,'Tabla 2-3-4-5'!$C$11:$D$13,2,FALSE)))&gt;5,"ALTO","MEDIO")),"")</f>
        <v/>
      </c>
      <c r="G610" s="136"/>
      <c r="H610" s="136"/>
      <c r="I610" s="136"/>
      <c r="J610" s="136"/>
      <c r="K610" s="136"/>
      <c r="L610" s="136"/>
      <c r="M610" s="136"/>
      <c r="N610" s="136"/>
      <c r="O610" s="137"/>
      <c r="P610" s="138"/>
      <c r="Q610" s="139"/>
    </row>
    <row r="611" spans="1:17" ht="39.9" customHeight="1" thickBot="1" x14ac:dyDescent="0.4">
      <c r="A611" s="181" t="str">
        <f>'Matriz Nº1 Identificación'!A611</f>
        <v xml:space="preserve">Objetivo Estratégico: </v>
      </c>
      <c r="B611" s="477">
        <f>'Matriz Nº1 Identificación'!B611</f>
        <v>0</v>
      </c>
      <c r="C611" s="478"/>
      <c r="D611" s="478"/>
      <c r="E611" s="478"/>
      <c r="F611" s="478"/>
      <c r="G611" s="478"/>
      <c r="H611" s="478"/>
      <c r="I611" s="478"/>
      <c r="J611" s="478"/>
      <c r="K611" s="478"/>
      <c r="L611" s="478"/>
      <c r="M611" s="478"/>
      <c r="N611" s="478"/>
      <c r="O611" s="478"/>
      <c r="P611" s="478"/>
      <c r="Q611" s="479"/>
    </row>
    <row r="612" spans="1:17" ht="39.9" customHeight="1" x14ac:dyDescent="0.35">
      <c r="A612" s="183" t="str">
        <f>'Matriz Nº1 Identificación'!A612</f>
        <v>Objetivo táctico</v>
      </c>
      <c r="B612" s="535" t="str">
        <f>'Matriz Nº1 Identificación'!B612</f>
        <v xml:space="preserve">68. </v>
      </c>
      <c r="C612" s="536"/>
      <c r="D612" s="536"/>
      <c r="E612" s="536"/>
      <c r="F612" s="536"/>
      <c r="G612" s="536"/>
      <c r="H612" s="536"/>
      <c r="I612" s="536"/>
      <c r="J612" s="536"/>
      <c r="K612" s="536"/>
      <c r="L612" s="536"/>
      <c r="M612" s="536"/>
      <c r="N612" s="536"/>
      <c r="O612" s="536"/>
      <c r="P612" s="536"/>
      <c r="Q612" s="537"/>
    </row>
    <row r="613" spans="1:17" ht="27.75" customHeight="1" x14ac:dyDescent="0.35">
      <c r="A613" s="143" t="str">
        <f>'Matriz Nº1 Identificación'!A613</f>
        <v>68. 1</v>
      </c>
      <c r="B613" s="143" t="str">
        <f>IF('Matriz Nº3 Evaluación'!J613="ADMINISTRAR",'Matriz Nº3 Evaluación'!B613,"")</f>
        <v/>
      </c>
      <c r="C613" s="136"/>
      <c r="D613" s="127"/>
      <c r="E613" s="127"/>
      <c r="F613" s="120" t="str">
        <f>IFERROR(IF((VLOOKUP(D613,'Tabla 2-3-4-5'!$C$11:$D$13,2,FALSE)*(VLOOKUP(E613,'Tabla 2-3-4-5'!$C$11:$D$13,2,FALSE)))&lt;3,"BAJO",IF((VLOOKUP(D613,'Tabla 2-3-4-5'!$C$11:$D$13,2,FALSE)*(VLOOKUP(E613,'Tabla 2-3-4-5'!$C$11:$D$13,2,FALSE)))&gt;5,"ALTO","MEDIO")),"")</f>
        <v/>
      </c>
      <c r="G613" s="136"/>
      <c r="H613" s="136"/>
      <c r="I613" s="136"/>
      <c r="J613" s="136"/>
      <c r="K613" s="136"/>
      <c r="L613" s="136"/>
      <c r="M613" s="136"/>
      <c r="N613" s="136"/>
      <c r="O613" s="137"/>
      <c r="P613" s="138"/>
      <c r="Q613" s="139"/>
    </row>
    <row r="614" spans="1:17" ht="31.5" customHeight="1" x14ac:dyDescent="0.35">
      <c r="A614" s="143" t="str">
        <f>'Matriz Nº1 Identificación'!A614</f>
        <v>68. 2</v>
      </c>
      <c r="B614" s="143" t="str">
        <f>IF('Matriz Nº3 Evaluación'!J614="ADMINISTRAR",'Matriz Nº3 Evaluación'!B614,"")</f>
        <v/>
      </c>
      <c r="C614" s="136"/>
      <c r="D614" s="127"/>
      <c r="E614" s="127"/>
      <c r="F614" s="120" t="str">
        <f>IFERROR(+IF((VLOOKUP(D614,'Tabla 2-3-4-5'!$C$11:$D$13,2,FALSE)*(VLOOKUP(E614,'Tabla 2-3-4-5'!$C$11:$D$13,2,FALSE)))&lt;3,"BAJO",IF((VLOOKUP(D614,'Tabla 2-3-4-5'!$C$11:$D$13,2,FALSE)*(VLOOKUP(E614,'Tabla 2-3-4-5'!$C$11:$D$13,2,FALSE)))&gt;5,"ALTO","MEDIO")),"")</f>
        <v/>
      </c>
      <c r="G614" s="136"/>
      <c r="H614" s="136"/>
      <c r="I614" s="136"/>
      <c r="J614" s="136"/>
      <c r="K614" s="136"/>
      <c r="L614" s="136"/>
      <c r="M614" s="136"/>
      <c r="N614" s="136"/>
      <c r="O614" s="137"/>
      <c r="P614" s="138"/>
      <c r="Q614" s="139"/>
    </row>
    <row r="615" spans="1:17" ht="29.25" customHeight="1" x14ac:dyDescent="0.35">
      <c r="A615" s="143" t="str">
        <f>'Matriz Nº1 Identificación'!A615</f>
        <v>68. 3</v>
      </c>
      <c r="B615" s="143" t="str">
        <f>IF('Matriz Nº3 Evaluación'!J615="ADMINISTRAR",'Matriz Nº3 Evaluación'!B615,"")</f>
        <v/>
      </c>
      <c r="C615" s="136"/>
      <c r="D615" s="127"/>
      <c r="E615" s="127"/>
      <c r="F615" s="120" t="str">
        <f>IFERROR(+IF((VLOOKUP(D615,'Tabla 2-3-4-5'!$C$11:$D$13,2,FALSE)*(VLOOKUP(E615,'Tabla 2-3-4-5'!$C$11:$D$13,2,FALSE)))&lt;3,"BAJO",IF((VLOOKUP(D615,'Tabla 2-3-4-5'!$C$11:$D$13,2,FALSE)*(VLOOKUP(E615,'Tabla 2-3-4-5'!$C$11:$D$13,2,FALSE)))&gt;5,"ALTO","MEDIO")),"")</f>
        <v/>
      </c>
      <c r="G615" s="136"/>
      <c r="H615" s="136"/>
      <c r="I615" s="136"/>
      <c r="J615" s="136"/>
      <c r="K615" s="136"/>
      <c r="L615" s="136"/>
      <c r="M615" s="136"/>
      <c r="N615" s="136"/>
      <c r="O615" s="137"/>
      <c r="P615" s="138"/>
      <c r="Q615" s="139"/>
    </row>
    <row r="616" spans="1:17" ht="35.25" customHeight="1" x14ac:dyDescent="0.35">
      <c r="A616" s="143" t="str">
        <f>'Matriz Nº1 Identificación'!A616</f>
        <v>68. 4</v>
      </c>
      <c r="B616" s="143" t="str">
        <f>IF('Matriz Nº3 Evaluación'!J616="ADMINISTRAR",'Matriz Nº3 Evaluación'!B616,"")</f>
        <v/>
      </c>
      <c r="C616" s="136"/>
      <c r="D616" s="127"/>
      <c r="E616" s="127"/>
      <c r="F616" s="120" t="str">
        <f>IFERROR(+IF((VLOOKUP(D616,'Tabla 2-3-4-5'!$C$11:$D$13,2,FALSE)*(VLOOKUP(E616,'Tabla 2-3-4-5'!$C$11:$D$13,2,FALSE)))&lt;3,"BAJO",IF((VLOOKUP(D616,'Tabla 2-3-4-5'!$C$11:$D$13,2,FALSE)*(VLOOKUP(E616,'Tabla 2-3-4-5'!$C$11:$D$13,2,FALSE)))&gt;5,"ALTO","MEDIO")),"")</f>
        <v/>
      </c>
      <c r="G616" s="136"/>
      <c r="H616" s="136"/>
      <c r="I616" s="136"/>
      <c r="J616" s="136"/>
      <c r="K616" s="136"/>
      <c r="L616" s="136"/>
      <c r="M616" s="136"/>
      <c r="N616" s="136"/>
      <c r="O616" s="137"/>
      <c r="P616" s="138"/>
      <c r="Q616" s="139"/>
    </row>
    <row r="617" spans="1:17" ht="35.25" customHeight="1" x14ac:dyDescent="0.35">
      <c r="A617" s="143" t="str">
        <f>'Matriz Nº1 Identificación'!A617</f>
        <v>68. 5</v>
      </c>
      <c r="B617" s="143" t="str">
        <f>IF('Matriz Nº3 Evaluación'!J617="ADMINISTRAR",'Matriz Nº3 Evaluación'!B617,"")</f>
        <v/>
      </c>
      <c r="C617" s="136"/>
      <c r="D617" s="127"/>
      <c r="E617" s="127"/>
      <c r="F617" s="120" t="str">
        <f>IFERROR(+IF((VLOOKUP(D617,'Tabla 2-3-4-5'!$C$11:$D$13,2,FALSE)*(VLOOKUP(E617,'Tabla 2-3-4-5'!$C$11:$D$13,2,FALSE)))&lt;3,"BAJO",IF((VLOOKUP(D617,'Tabla 2-3-4-5'!$C$11:$D$13,2,FALSE)*(VLOOKUP(E617,'Tabla 2-3-4-5'!$C$11:$D$13,2,FALSE)))&gt;5,"ALTO","MEDIO")),"")</f>
        <v/>
      </c>
      <c r="G617" s="136"/>
      <c r="H617" s="136"/>
      <c r="I617" s="136"/>
      <c r="J617" s="136"/>
      <c r="K617" s="136"/>
      <c r="L617" s="136"/>
      <c r="M617" s="136"/>
      <c r="N617" s="136"/>
      <c r="O617" s="137"/>
      <c r="P617" s="138"/>
      <c r="Q617" s="139"/>
    </row>
    <row r="618" spans="1:17" ht="35.25" customHeight="1" x14ac:dyDescent="0.35">
      <c r="A618" s="143" t="str">
        <f>'Matriz Nº1 Identificación'!A618</f>
        <v>68. 6</v>
      </c>
      <c r="B618" s="143" t="str">
        <f>IF('Matriz Nº3 Evaluación'!J618="ADMINISTRAR",'Matriz Nº3 Evaluación'!B618,"")</f>
        <v/>
      </c>
      <c r="C618" s="136"/>
      <c r="D618" s="127"/>
      <c r="E618" s="127"/>
      <c r="F618" s="120" t="str">
        <f>IFERROR(+IF((VLOOKUP(D618,'Tabla 2-3-4-5'!$C$11:$D$13,2,FALSE)*(VLOOKUP(E618,'Tabla 2-3-4-5'!$C$11:$D$13,2,FALSE)))&lt;3,"BAJO",IF((VLOOKUP(D618,'Tabla 2-3-4-5'!$C$11:$D$13,2,FALSE)*(VLOOKUP(E618,'Tabla 2-3-4-5'!$C$11:$D$13,2,FALSE)))&gt;5,"ALTO","MEDIO")),"")</f>
        <v/>
      </c>
      <c r="G618" s="136"/>
      <c r="H618" s="136"/>
      <c r="I618" s="136"/>
      <c r="J618" s="136"/>
      <c r="K618" s="136"/>
      <c r="L618" s="136"/>
      <c r="M618" s="136"/>
      <c r="N618" s="136"/>
      <c r="O618" s="137"/>
      <c r="P618" s="138"/>
      <c r="Q618" s="139"/>
    </row>
    <row r="619" spans="1:17" ht="35.25" customHeight="1" thickBot="1" x14ac:dyDescent="0.4">
      <c r="A619" s="143" t="str">
        <f>'Matriz Nº1 Identificación'!A619</f>
        <v>68. 7</v>
      </c>
      <c r="B619" s="143" t="str">
        <f>IF('Matriz Nº3 Evaluación'!J619="ADMINISTRAR",'Matriz Nº3 Evaluación'!B619,"")</f>
        <v/>
      </c>
      <c r="C619" s="136"/>
      <c r="D619" s="127"/>
      <c r="E619" s="127"/>
      <c r="F619" s="120" t="str">
        <f>IFERROR(+IF((VLOOKUP(D619,'Tabla 2-3-4-5'!$C$11:$D$13,2,FALSE)*(VLOOKUP(E619,'Tabla 2-3-4-5'!$C$11:$D$13,2,FALSE)))&lt;3,"BAJO",IF((VLOOKUP(D619,'Tabla 2-3-4-5'!$C$11:$D$13,2,FALSE)*(VLOOKUP(E619,'Tabla 2-3-4-5'!$C$11:$D$13,2,FALSE)))&gt;5,"ALTO","MEDIO")),"")</f>
        <v/>
      </c>
      <c r="G619" s="136"/>
      <c r="H619" s="136"/>
      <c r="I619" s="136"/>
      <c r="J619" s="136"/>
      <c r="K619" s="136"/>
      <c r="L619" s="136"/>
      <c r="M619" s="136"/>
      <c r="N619" s="136"/>
      <c r="O619" s="137"/>
      <c r="P619" s="138"/>
      <c r="Q619" s="139"/>
    </row>
    <row r="620" spans="1:17" ht="39.9" customHeight="1" thickBot="1" x14ac:dyDescent="0.4">
      <c r="A620" s="181" t="str">
        <f>'Matriz Nº1 Identificación'!A620</f>
        <v xml:space="preserve">Objetivo Estratégico: </v>
      </c>
      <c r="B620" s="477">
        <f>'Matriz Nº1 Identificación'!B620</f>
        <v>0</v>
      </c>
      <c r="C620" s="478"/>
      <c r="D620" s="478"/>
      <c r="E620" s="478"/>
      <c r="F620" s="478"/>
      <c r="G620" s="478"/>
      <c r="H620" s="478"/>
      <c r="I620" s="478"/>
      <c r="J620" s="478"/>
      <c r="K620" s="478"/>
      <c r="L620" s="478"/>
      <c r="M620" s="478"/>
      <c r="N620" s="478"/>
      <c r="O620" s="478"/>
      <c r="P620" s="478"/>
      <c r="Q620" s="479"/>
    </row>
    <row r="621" spans="1:17" ht="39.9" customHeight="1" x14ac:dyDescent="0.35">
      <c r="A621" s="183" t="str">
        <f>'Matriz Nº1 Identificación'!A621</f>
        <v>Objetivo táctico</v>
      </c>
      <c r="B621" s="535" t="str">
        <f>'Matriz Nº1 Identificación'!B621</f>
        <v xml:space="preserve">69. </v>
      </c>
      <c r="C621" s="536"/>
      <c r="D621" s="536"/>
      <c r="E621" s="536"/>
      <c r="F621" s="536"/>
      <c r="G621" s="536"/>
      <c r="H621" s="536"/>
      <c r="I621" s="536"/>
      <c r="J621" s="536"/>
      <c r="K621" s="536"/>
      <c r="L621" s="536"/>
      <c r="M621" s="536"/>
      <c r="N621" s="536"/>
      <c r="O621" s="536"/>
      <c r="P621" s="536"/>
      <c r="Q621" s="537"/>
    </row>
    <row r="622" spans="1:17" ht="27.75" customHeight="1" x14ac:dyDescent="0.35">
      <c r="A622" s="143" t="str">
        <f>'Matriz Nº1 Identificación'!A622</f>
        <v>69. 1</v>
      </c>
      <c r="B622" s="143" t="str">
        <f>IF('Matriz Nº3 Evaluación'!J622="ADMINISTRAR",'Matriz Nº3 Evaluación'!B622,"")</f>
        <v/>
      </c>
      <c r="C622" s="136"/>
      <c r="D622" s="127"/>
      <c r="E622" s="127"/>
      <c r="F622" s="120" t="str">
        <f>IFERROR(IF((VLOOKUP(D622,'Tabla 2-3-4-5'!$C$11:$D$13,2,FALSE)*(VLOOKUP(E622,'Tabla 2-3-4-5'!$C$11:$D$13,2,FALSE)))&lt;3,"BAJO",IF((VLOOKUP(D622,'Tabla 2-3-4-5'!$C$11:$D$13,2,FALSE)*(VLOOKUP(E622,'Tabla 2-3-4-5'!$C$11:$D$13,2,FALSE)))&gt;5,"ALTO","MEDIO")),"")</f>
        <v/>
      </c>
      <c r="G622" s="136"/>
      <c r="H622" s="136"/>
      <c r="I622" s="136"/>
      <c r="J622" s="136"/>
      <c r="K622" s="136"/>
      <c r="L622" s="136"/>
      <c r="M622" s="136"/>
      <c r="N622" s="136"/>
      <c r="O622" s="137"/>
      <c r="P622" s="138"/>
      <c r="Q622" s="139"/>
    </row>
    <row r="623" spans="1:17" ht="31.5" customHeight="1" x14ac:dyDescent="0.35">
      <c r="A623" s="143" t="str">
        <f>'Matriz Nº1 Identificación'!A623</f>
        <v>69. 2</v>
      </c>
      <c r="B623" s="143" t="str">
        <f>IF('Matriz Nº3 Evaluación'!J623="ADMINISTRAR",'Matriz Nº3 Evaluación'!B623,"")</f>
        <v/>
      </c>
      <c r="C623" s="136"/>
      <c r="D623" s="127"/>
      <c r="E623" s="127"/>
      <c r="F623" s="120" t="str">
        <f>IFERROR(+IF((VLOOKUP(D623,'Tabla 2-3-4-5'!$C$11:$D$13,2,FALSE)*(VLOOKUP(E623,'Tabla 2-3-4-5'!$C$11:$D$13,2,FALSE)))&lt;3,"BAJO",IF((VLOOKUP(D623,'Tabla 2-3-4-5'!$C$11:$D$13,2,FALSE)*(VLOOKUP(E623,'Tabla 2-3-4-5'!$C$11:$D$13,2,FALSE)))&gt;5,"ALTO","MEDIO")),"")</f>
        <v/>
      </c>
      <c r="G623" s="136"/>
      <c r="H623" s="136"/>
      <c r="I623" s="136"/>
      <c r="J623" s="136"/>
      <c r="K623" s="136"/>
      <c r="L623" s="136"/>
      <c r="M623" s="136"/>
      <c r="N623" s="136"/>
      <c r="O623" s="137"/>
      <c r="P623" s="138"/>
      <c r="Q623" s="139"/>
    </row>
    <row r="624" spans="1:17" ht="29.25" customHeight="1" x14ac:dyDescent="0.35">
      <c r="A624" s="143" t="str">
        <f>'Matriz Nº1 Identificación'!A624</f>
        <v>69. 3</v>
      </c>
      <c r="B624" s="143" t="str">
        <f>IF('Matriz Nº3 Evaluación'!J624="ADMINISTRAR",'Matriz Nº3 Evaluación'!B624,"")</f>
        <v/>
      </c>
      <c r="C624" s="136"/>
      <c r="D624" s="127"/>
      <c r="E624" s="127"/>
      <c r="F624" s="120" t="str">
        <f>IFERROR(+IF((VLOOKUP(D624,'Tabla 2-3-4-5'!$C$11:$D$13,2,FALSE)*(VLOOKUP(E624,'Tabla 2-3-4-5'!$C$11:$D$13,2,FALSE)))&lt;3,"BAJO",IF((VLOOKUP(D624,'Tabla 2-3-4-5'!$C$11:$D$13,2,FALSE)*(VLOOKUP(E624,'Tabla 2-3-4-5'!$C$11:$D$13,2,FALSE)))&gt;5,"ALTO","MEDIO")),"")</f>
        <v/>
      </c>
      <c r="G624" s="136"/>
      <c r="H624" s="136"/>
      <c r="I624" s="136"/>
      <c r="J624" s="136"/>
      <c r="K624" s="136"/>
      <c r="L624" s="136"/>
      <c r="M624" s="136"/>
      <c r="N624" s="136"/>
      <c r="O624" s="137"/>
      <c r="P624" s="138"/>
      <c r="Q624" s="139"/>
    </row>
    <row r="625" spans="1:17" ht="35.25" customHeight="1" x14ac:dyDescent="0.35">
      <c r="A625" s="143" t="str">
        <f>'Matriz Nº1 Identificación'!A625</f>
        <v>69. 4</v>
      </c>
      <c r="B625" s="143" t="str">
        <f>IF('Matriz Nº3 Evaluación'!J625="ADMINISTRAR",'Matriz Nº3 Evaluación'!B625,"")</f>
        <v/>
      </c>
      <c r="C625" s="136"/>
      <c r="D625" s="127"/>
      <c r="E625" s="127"/>
      <c r="F625" s="120" t="str">
        <f>IFERROR(+IF((VLOOKUP(D625,'Tabla 2-3-4-5'!$C$11:$D$13,2,FALSE)*(VLOOKUP(E625,'Tabla 2-3-4-5'!$C$11:$D$13,2,FALSE)))&lt;3,"BAJO",IF((VLOOKUP(D625,'Tabla 2-3-4-5'!$C$11:$D$13,2,FALSE)*(VLOOKUP(E625,'Tabla 2-3-4-5'!$C$11:$D$13,2,FALSE)))&gt;5,"ALTO","MEDIO")),"")</f>
        <v/>
      </c>
      <c r="G625" s="136"/>
      <c r="H625" s="136"/>
      <c r="I625" s="136"/>
      <c r="J625" s="136"/>
      <c r="K625" s="136"/>
      <c r="L625" s="136"/>
      <c r="M625" s="136"/>
      <c r="N625" s="136"/>
      <c r="O625" s="137"/>
      <c r="P625" s="138"/>
      <c r="Q625" s="139"/>
    </row>
    <row r="626" spans="1:17" ht="35.25" customHeight="1" x14ac:dyDescent="0.35">
      <c r="A626" s="143" t="str">
        <f>'Matriz Nº1 Identificación'!A626</f>
        <v>69. 5</v>
      </c>
      <c r="B626" s="143" t="str">
        <f>IF('Matriz Nº3 Evaluación'!J626="ADMINISTRAR",'Matriz Nº3 Evaluación'!B626,"")</f>
        <v/>
      </c>
      <c r="C626" s="136"/>
      <c r="D626" s="127"/>
      <c r="E626" s="127"/>
      <c r="F626" s="120" t="str">
        <f>IFERROR(+IF((VLOOKUP(D626,'Tabla 2-3-4-5'!$C$11:$D$13,2,FALSE)*(VLOOKUP(E626,'Tabla 2-3-4-5'!$C$11:$D$13,2,FALSE)))&lt;3,"BAJO",IF((VLOOKUP(D626,'Tabla 2-3-4-5'!$C$11:$D$13,2,FALSE)*(VLOOKUP(E626,'Tabla 2-3-4-5'!$C$11:$D$13,2,FALSE)))&gt;5,"ALTO","MEDIO")),"")</f>
        <v/>
      </c>
      <c r="G626" s="136"/>
      <c r="H626" s="136"/>
      <c r="I626" s="136"/>
      <c r="J626" s="136"/>
      <c r="K626" s="136"/>
      <c r="L626" s="136"/>
      <c r="M626" s="136"/>
      <c r="N626" s="136"/>
      <c r="O626" s="137"/>
      <c r="P626" s="138"/>
      <c r="Q626" s="139"/>
    </row>
    <row r="627" spans="1:17" ht="35.25" customHeight="1" x14ac:dyDescent="0.35">
      <c r="A627" s="143" t="str">
        <f>'Matriz Nº1 Identificación'!A627</f>
        <v>69. 6</v>
      </c>
      <c r="B627" s="143" t="str">
        <f>IF('Matriz Nº3 Evaluación'!J627="ADMINISTRAR",'Matriz Nº3 Evaluación'!B627,"")</f>
        <v/>
      </c>
      <c r="C627" s="136"/>
      <c r="D627" s="127"/>
      <c r="E627" s="127"/>
      <c r="F627" s="120" t="str">
        <f>IFERROR(+IF((VLOOKUP(D627,'Tabla 2-3-4-5'!$C$11:$D$13,2,FALSE)*(VLOOKUP(E627,'Tabla 2-3-4-5'!$C$11:$D$13,2,FALSE)))&lt;3,"BAJO",IF((VLOOKUP(D627,'Tabla 2-3-4-5'!$C$11:$D$13,2,FALSE)*(VLOOKUP(E627,'Tabla 2-3-4-5'!$C$11:$D$13,2,FALSE)))&gt;5,"ALTO","MEDIO")),"")</f>
        <v/>
      </c>
      <c r="G627" s="136"/>
      <c r="H627" s="136"/>
      <c r="I627" s="136"/>
      <c r="J627" s="136"/>
      <c r="K627" s="136"/>
      <c r="L627" s="136"/>
      <c r="M627" s="136"/>
      <c r="N627" s="136"/>
      <c r="O627" s="137"/>
      <c r="P627" s="138"/>
      <c r="Q627" s="139"/>
    </row>
    <row r="628" spans="1:17" ht="35.25" customHeight="1" thickBot="1" x14ac:dyDescent="0.4">
      <c r="A628" s="143" t="str">
        <f>'Matriz Nº1 Identificación'!A628</f>
        <v>69. 7</v>
      </c>
      <c r="B628" s="143" t="str">
        <f>IF('Matriz Nº3 Evaluación'!J628="ADMINISTRAR",'Matriz Nº3 Evaluación'!B628,"")</f>
        <v/>
      </c>
      <c r="C628" s="136"/>
      <c r="D628" s="127"/>
      <c r="E628" s="127"/>
      <c r="F628" s="120" t="str">
        <f>IFERROR(+IF((VLOOKUP(D628,'Tabla 2-3-4-5'!$C$11:$D$13,2,FALSE)*(VLOOKUP(E628,'Tabla 2-3-4-5'!$C$11:$D$13,2,FALSE)))&lt;3,"BAJO",IF((VLOOKUP(D628,'Tabla 2-3-4-5'!$C$11:$D$13,2,FALSE)*(VLOOKUP(E628,'Tabla 2-3-4-5'!$C$11:$D$13,2,FALSE)))&gt;5,"ALTO","MEDIO")),"")</f>
        <v/>
      </c>
      <c r="G628" s="136"/>
      <c r="H628" s="136"/>
      <c r="I628" s="136"/>
      <c r="J628" s="136"/>
      <c r="K628" s="136"/>
      <c r="L628" s="136"/>
      <c r="M628" s="136"/>
      <c r="N628" s="136"/>
      <c r="O628" s="137"/>
      <c r="P628" s="138"/>
      <c r="Q628" s="139"/>
    </row>
    <row r="629" spans="1:17" ht="39.9" customHeight="1" thickBot="1" x14ac:dyDescent="0.4">
      <c r="A629" s="181" t="str">
        <f>'Matriz Nº1 Identificación'!A629</f>
        <v xml:space="preserve">Objetivo Estratégico: </v>
      </c>
      <c r="B629" s="477">
        <f>'Matriz Nº1 Identificación'!B629</f>
        <v>0</v>
      </c>
      <c r="C629" s="478"/>
      <c r="D629" s="478"/>
      <c r="E629" s="478"/>
      <c r="F629" s="478"/>
      <c r="G629" s="478"/>
      <c r="H629" s="478"/>
      <c r="I629" s="478"/>
      <c r="J629" s="478"/>
      <c r="K629" s="478"/>
      <c r="L629" s="478"/>
      <c r="M629" s="478"/>
      <c r="N629" s="478"/>
      <c r="O629" s="478"/>
      <c r="P629" s="478"/>
      <c r="Q629" s="479"/>
    </row>
    <row r="630" spans="1:17" ht="39.9" customHeight="1" x14ac:dyDescent="0.35">
      <c r="A630" s="183" t="str">
        <f>'Matriz Nº1 Identificación'!A630</f>
        <v>Objetivo táctico</v>
      </c>
      <c r="B630" s="535" t="str">
        <f>'Matriz Nº1 Identificación'!B630</f>
        <v xml:space="preserve">70. </v>
      </c>
      <c r="C630" s="536"/>
      <c r="D630" s="536"/>
      <c r="E630" s="536"/>
      <c r="F630" s="536"/>
      <c r="G630" s="536"/>
      <c r="H630" s="536"/>
      <c r="I630" s="536"/>
      <c r="J630" s="536"/>
      <c r="K630" s="536"/>
      <c r="L630" s="536"/>
      <c r="M630" s="536"/>
      <c r="N630" s="536"/>
      <c r="O630" s="536"/>
      <c r="P630" s="536"/>
      <c r="Q630" s="537"/>
    </row>
    <row r="631" spans="1:17" ht="27.75" customHeight="1" x14ac:dyDescent="0.35">
      <c r="A631" s="143" t="str">
        <f>'Matriz Nº1 Identificación'!A631</f>
        <v>70. 1</v>
      </c>
      <c r="B631" s="143" t="str">
        <f>IF('Matriz Nº3 Evaluación'!J631="ADMINISTRAR",'Matriz Nº3 Evaluación'!B631,"")</f>
        <v/>
      </c>
      <c r="C631" s="136"/>
      <c r="D631" s="127"/>
      <c r="E631" s="127"/>
      <c r="F631" s="120" t="str">
        <f>IFERROR(IF((VLOOKUP(D631,'Tabla 2-3-4-5'!$C$11:$D$13,2,FALSE)*(VLOOKUP(E631,'Tabla 2-3-4-5'!$C$11:$D$13,2,FALSE)))&lt;3,"BAJO",IF((VLOOKUP(D631,'Tabla 2-3-4-5'!$C$11:$D$13,2,FALSE)*(VLOOKUP(E631,'Tabla 2-3-4-5'!$C$11:$D$13,2,FALSE)))&gt;5,"ALTO","MEDIO")),"")</f>
        <v/>
      </c>
      <c r="G631" s="136"/>
      <c r="H631" s="136"/>
      <c r="I631" s="136"/>
      <c r="J631" s="136"/>
      <c r="K631" s="136"/>
      <c r="L631" s="136"/>
      <c r="M631" s="136"/>
      <c r="N631" s="136"/>
      <c r="O631" s="137"/>
      <c r="P631" s="138"/>
      <c r="Q631" s="139"/>
    </row>
    <row r="632" spans="1:17" ht="31.5" customHeight="1" x14ac:dyDescent="0.35">
      <c r="A632" s="143" t="str">
        <f>'Matriz Nº1 Identificación'!A632</f>
        <v>70. 2</v>
      </c>
      <c r="B632" s="143" t="str">
        <f>IF('Matriz Nº3 Evaluación'!J632="ADMINISTRAR",'Matriz Nº3 Evaluación'!B632,"")</f>
        <v/>
      </c>
      <c r="C632" s="136"/>
      <c r="D632" s="127"/>
      <c r="E632" s="127"/>
      <c r="F632" s="120" t="str">
        <f>IFERROR(+IF((VLOOKUP(D632,'Tabla 2-3-4-5'!$C$11:$D$13,2,FALSE)*(VLOOKUP(E632,'Tabla 2-3-4-5'!$C$11:$D$13,2,FALSE)))&lt;3,"BAJO",IF((VLOOKUP(D632,'Tabla 2-3-4-5'!$C$11:$D$13,2,FALSE)*(VLOOKUP(E632,'Tabla 2-3-4-5'!$C$11:$D$13,2,FALSE)))&gt;5,"ALTO","MEDIO")),"")</f>
        <v/>
      </c>
      <c r="G632" s="136"/>
      <c r="H632" s="136"/>
      <c r="I632" s="136"/>
      <c r="J632" s="136"/>
      <c r="K632" s="136"/>
      <c r="L632" s="136"/>
      <c r="M632" s="136"/>
      <c r="N632" s="136"/>
      <c r="O632" s="137"/>
      <c r="P632" s="138"/>
      <c r="Q632" s="139"/>
    </row>
    <row r="633" spans="1:17" ht="29.25" customHeight="1" x14ac:dyDescent="0.35">
      <c r="A633" s="143" t="str">
        <f>'Matriz Nº1 Identificación'!A633</f>
        <v>70. 3</v>
      </c>
      <c r="B633" s="143" t="str">
        <f>IF('Matriz Nº3 Evaluación'!J633="ADMINISTRAR",'Matriz Nº3 Evaluación'!B633,"")</f>
        <v/>
      </c>
      <c r="C633" s="136"/>
      <c r="D633" s="127"/>
      <c r="E633" s="127"/>
      <c r="F633" s="120" t="str">
        <f>IFERROR(+IF((VLOOKUP(D633,'Tabla 2-3-4-5'!$C$11:$D$13,2,FALSE)*(VLOOKUP(E633,'Tabla 2-3-4-5'!$C$11:$D$13,2,FALSE)))&lt;3,"BAJO",IF((VLOOKUP(D633,'Tabla 2-3-4-5'!$C$11:$D$13,2,FALSE)*(VLOOKUP(E633,'Tabla 2-3-4-5'!$C$11:$D$13,2,FALSE)))&gt;5,"ALTO","MEDIO")),"")</f>
        <v/>
      </c>
      <c r="G633" s="136"/>
      <c r="H633" s="136"/>
      <c r="I633" s="136"/>
      <c r="J633" s="136"/>
      <c r="K633" s="136"/>
      <c r="L633" s="136"/>
      <c r="M633" s="136"/>
      <c r="N633" s="136"/>
      <c r="O633" s="137"/>
      <c r="P633" s="138"/>
      <c r="Q633" s="139"/>
    </row>
    <row r="634" spans="1:17" ht="35.25" customHeight="1" x14ac:dyDescent="0.35">
      <c r="A634" s="143" t="str">
        <f>'Matriz Nº1 Identificación'!A634</f>
        <v>70. 4</v>
      </c>
      <c r="B634" s="143" t="str">
        <f>IF('Matriz Nº3 Evaluación'!J634="ADMINISTRAR",'Matriz Nº3 Evaluación'!B634,"")</f>
        <v/>
      </c>
      <c r="C634" s="136"/>
      <c r="D634" s="127"/>
      <c r="E634" s="127"/>
      <c r="F634" s="120" t="str">
        <f>IFERROR(+IF((VLOOKUP(D634,'Tabla 2-3-4-5'!$C$11:$D$13,2,FALSE)*(VLOOKUP(E634,'Tabla 2-3-4-5'!$C$11:$D$13,2,FALSE)))&lt;3,"BAJO",IF((VLOOKUP(D634,'Tabla 2-3-4-5'!$C$11:$D$13,2,FALSE)*(VLOOKUP(E634,'Tabla 2-3-4-5'!$C$11:$D$13,2,FALSE)))&gt;5,"ALTO","MEDIO")),"")</f>
        <v/>
      </c>
      <c r="G634" s="136"/>
      <c r="H634" s="136"/>
      <c r="I634" s="136"/>
      <c r="J634" s="136"/>
      <c r="K634" s="136"/>
      <c r="L634" s="136"/>
      <c r="M634" s="136"/>
      <c r="N634" s="136"/>
      <c r="O634" s="137"/>
      <c r="P634" s="138"/>
      <c r="Q634" s="139"/>
    </row>
    <row r="635" spans="1:17" ht="35.25" customHeight="1" x14ac:dyDescent="0.35">
      <c r="A635" s="143" t="str">
        <f>'Matriz Nº1 Identificación'!A635</f>
        <v>70. 5</v>
      </c>
      <c r="B635" s="143" t="str">
        <f>IF('Matriz Nº3 Evaluación'!J635="ADMINISTRAR",'Matriz Nº3 Evaluación'!B635,"")</f>
        <v/>
      </c>
      <c r="C635" s="136"/>
      <c r="D635" s="127"/>
      <c r="E635" s="127"/>
      <c r="F635" s="120" t="str">
        <f>IFERROR(+IF((VLOOKUP(D635,'Tabla 2-3-4-5'!$C$11:$D$13,2,FALSE)*(VLOOKUP(E635,'Tabla 2-3-4-5'!$C$11:$D$13,2,FALSE)))&lt;3,"BAJO",IF((VLOOKUP(D635,'Tabla 2-3-4-5'!$C$11:$D$13,2,FALSE)*(VLOOKUP(E635,'Tabla 2-3-4-5'!$C$11:$D$13,2,FALSE)))&gt;5,"ALTO","MEDIO")),"")</f>
        <v/>
      </c>
      <c r="G635" s="136"/>
      <c r="H635" s="136"/>
      <c r="I635" s="136"/>
      <c r="J635" s="136"/>
      <c r="K635" s="136"/>
      <c r="L635" s="136"/>
      <c r="M635" s="136"/>
      <c r="N635" s="136"/>
      <c r="O635" s="137"/>
      <c r="P635" s="138"/>
      <c r="Q635" s="139"/>
    </row>
    <row r="636" spans="1:17" ht="35.25" customHeight="1" x14ac:dyDescent="0.35">
      <c r="A636" s="143" t="str">
        <f>'Matriz Nº1 Identificación'!A636</f>
        <v>70. 6</v>
      </c>
      <c r="B636" s="143" t="str">
        <f>IF('Matriz Nº3 Evaluación'!J636="ADMINISTRAR",'Matriz Nº3 Evaluación'!B636,"")</f>
        <v/>
      </c>
      <c r="C636" s="136"/>
      <c r="D636" s="127"/>
      <c r="E636" s="127"/>
      <c r="F636" s="120" t="str">
        <f>IFERROR(+IF((VLOOKUP(D636,'Tabla 2-3-4-5'!$C$11:$D$13,2,FALSE)*(VLOOKUP(E636,'Tabla 2-3-4-5'!$C$11:$D$13,2,FALSE)))&lt;3,"BAJO",IF((VLOOKUP(D636,'Tabla 2-3-4-5'!$C$11:$D$13,2,FALSE)*(VLOOKUP(E636,'Tabla 2-3-4-5'!$C$11:$D$13,2,FALSE)))&gt;5,"ALTO","MEDIO")),"")</f>
        <v/>
      </c>
      <c r="G636" s="136"/>
      <c r="H636" s="136"/>
      <c r="I636" s="136"/>
      <c r="J636" s="136"/>
      <c r="K636" s="136"/>
      <c r="L636" s="136"/>
      <c r="M636" s="136"/>
      <c r="N636" s="136"/>
      <c r="O636" s="137"/>
      <c r="P636" s="138"/>
      <c r="Q636" s="139"/>
    </row>
    <row r="637" spans="1:17" ht="35.25" customHeight="1" thickBot="1" x14ac:dyDescent="0.4">
      <c r="A637" s="143" t="str">
        <f>'Matriz Nº1 Identificación'!A637</f>
        <v>70. 7</v>
      </c>
      <c r="B637" s="143" t="str">
        <f>IF('Matriz Nº3 Evaluación'!J637="ADMINISTRAR",'Matriz Nº3 Evaluación'!B637,"")</f>
        <v/>
      </c>
      <c r="C637" s="136"/>
      <c r="D637" s="127"/>
      <c r="E637" s="127"/>
      <c r="F637" s="120" t="str">
        <f>IFERROR(+IF((VLOOKUP(D637,'Tabla 2-3-4-5'!$C$11:$D$13,2,FALSE)*(VLOOKUP(E637,'Tabla 2-3-4-5'!$C$11:$D$13,2,FALSE)))&lt;3,"BAJO",IF((VLOOKUP(D637,'Tabla 2-3-4-5'!$C$11:$D$13,2,FALSE)*(VLOOKUP(E637,'Tabla 2-3-4-5'!$C$11:$D$13,2,FALSE)))&gt;5,"ALTO","MEDIO")),"")</f>
        <v/>
      </c>
      <c r="G637" s="136"/>
      <c r="H637" s="136"/>
      <c r="I637" s="136"/>
      <c r="J637" s="136"/>
      <c r="K637" s="136"/>
      <c r="L637" s="136"/>
      <c r="M637" s="136"/>
      <c r="N637" s="136"/>
      <c r="O637" s="137"/>
      <c r="P637" s="138"/>
      <c r="Q637" s="139"/>
    </row>
    <row r="638" spans="1:17" ht="39.9" customHeight="1" thickBot="1" x14ac:dyDescent="0.4">
      <c r="A638" s="181" t="str">
        <f>'Matriz Nº1 Identificación'!A638</f>
        <v xml:space="preserve">Objetivo Estratégico: </v>
      </c>
      <c r="B638" s="477">
        <f>'Matriz Nº1 Identificación'!B638</f>
        <v>0</v>
      </c>
      <c r="C638" s="478"/>
      <c r="D638" s="478"/>
      <c r="E638" s="478"/>
      <c r="F638" s="478"/>
      <c r="G638" s="478"/>
      <c r="H638" s="478"/>
      <c r="I638" s="478"/>
      <c r="J638" s="478"/>
      <c r="K638" s="478"/>
      <c r="L638" s="478"/>
      <c r="M638" s="478"/>
      <c r="N638" s="478"/>
      <c r="O638" s="478"/>
      <c r="P638" s="478"/>
      <c r="Q638" s="479"/>
    </row>
    <row r="639" spans="1:17" ht="39.9" customHeight="1" x14ac:dyDescent="0.35">
      <c r="A639" s="183" t="str">
        <f>'Matriz Nº1 Identificación'!A639</f>
        <v>Objetivo táctico</v>
      </c>
      <c r="B639" s="535" t="str">
        <f>'Matriz Nº1 Identificación'!B639</f>
        <v xml:space="preserve">71. </v>
      </c>
      <c r="C639" s="536"/>
      <c r="D639" s="536"/>
      <c r="E639" s="536"/>
      <c r="F639" s="536"/>
      <c r="G639" s="536"/>
      <c r="H639" s="536"/>
      <c r="I639" s="536"/>
      <c r="J639" s="536"/>
      <c r="K639" s="536"/>
      <c r="L639" s="536"/>
      <c r="M639" s="536"/>
      <c r="N639" s="536"/>
      <c r="O639" s="536"/>
      <c r="P639" s="536"/>
      <c r="Q639" s="537"/>
    </row>
    <row r="640" spans="1:17" ht="27.75" customHeight="1" x14ac:dyDescent="0.35">
      <c r="A640" s="143" t="str">
        <f>'Matriz Nº1 Identificación'!A640</f>
        <v>71. 1</v>
      </c>
      <c r="B640" s="143" t="str">
        <f>IF('Matriz Nº3 Evaluación'!J640="ADMINISTRAR",'Matriz Nº3 Evaluación'!B640,"")</f>
        <v/>
      </c>
      <c r="C640" s="136"/>
      <c r="D640" s="127"/>
      <c r="E640" s="127"/>
      <c r="F640" s="120" t="str">
        <f>IFERROR(IF((VLOOKUP(D640,'Tabla 2-3-4-5'!$C$11:$D$13,2,FALSE)*(VLOOKUP(E640,'Tabla 2-3-4-5'!$C$11:$D$13,2,FALSE)))&lt;3,"BAJO",IF((VLOOKUP(D640,'Tabla 2-3-4-5'!$C$11:$D$13,2,FALSE)*(VLOOKUP(E640,'Tabla 2-3-4-5'!$C$11:$D$13,2,FALSE)))&gt;5,"ALTO","MEDIO")),"")</f>
        <v/>
      </c>
      <c r="G640" s="136"/>
      <c r="H640" s="136"/>
      <c r="I640" s="136"/>
      <c r="J640" s="136"/>
      <c r="K640" s="136"/>
      <c r="L640" s="136"/>
      <c r="M640" s="136"/>
      <c r="N640" s="136"/>
      <c r="O640" s="137"/>
      <c r="P640" s="138"/>
      <c r="Q640" s="139"/>
    </row>
    <row r="641" spans="1:17" ht="31.5" customHeight="1" x14ac:dyDescent="0.35">
      <c r="A641" s="143" t="str">
        <f>'Matriz Nº1 Identificación'!A641</f>
        <v>71. 2</v>
      </c>
      <c r="B641" s="143" t="str">
        <f>IF('Matriz Nº3 Evaluación'!J641="ADMINISTRAR",'Matriz Nº3 Evaluación'!B641,"")</f>
        <v/>
      </c>
      <c r="C641" s="136"/>
      <c r="D641" s="127"/>
      <c r="E641" s="127"/>
      <c r="F641" s="120" t="str">
        <f>IFERROR(+IF((VLOOKUP(D641,'Tabla 2-3-4-5'!$C$11:$D$13,2,FALSE)*(VLOOKUP(E641,'Tabla 2-3-4-5'!$C$11:$D$13,2,FALSE)))&lt;3,"BAJO",IF((VLOOKUP(D641,'Tabla 2-3-4-5'!$C$11:$D$13,2,FALSE)*(VLOOKUP(E641,'Tabla 2-3-4-5'!$C$11:$D$13,2,FALSE)))&gt;5,"ALTO","MEDIO")),"")</f>
        <v/>
      </c>
      <c r="G641" s="136"/>
      <c r="H641" s="136"/>
      <c r="I641" s="136"/>
      <c r="J641" s="136"/>
      <c r="K641" s="136"/>
      <c r="L641" s="136"/>
      <c r="M641" s="136"/>
      <c r="N641" s="136"/>
      <c r="O641" s="137"/>
      <c r="P641" s="138"/>
      <c r="Q641" s="139"/>
    </row>
    <row r="642" spans="1:17" ht="29.25" customHeight="1" x14ac:dyDescent="0.35">
      <c r="A642" s="143" t="str">
        <f>'Matriz Nº1 Identificación'!A642</f>
        <v>71. 3</v>
      </c>
      <c r="B642" s="143" t="str">
        <f>IF('Matriz Nº3 Evaluación'!J642="ADMINISTRAR",'Matriz Nº3 Evaluación'!B642,"")</f>
        <v/>
      </c>
      <c r="C642" s="136"/>
      <c r="D642" s="127"/>
      <c r="E642" s="127"/>
      <c r="F642" s="120" t="str">
        <f>IFERROR(+IF((VLOOKUP(D642,'Tabla 2-3-4-5'!$C$11:$D$13,2,FALSE)*(VLOOKUP(E642,'Tabla 2-3-4-5'!$C$11:$D$13,2,FALSE)))&lt;3,"BAJO",IF((VLOOKUP(D642,'Tabla 2-3-4-5'!$C$11:$D$13,2,FALSE)*(VLOOKUP(E642,'Tabla 2-3-4-5'!$C$11:$D$13,2,FALSE)))&gt;5,"ALTO","MEDIO")),"")</f>
        <v/>
      </c>
      <c r="G642" s="136"/>
      <c r="H642" s="136"/>
      <c r="I642" s="136"/>
      <c r="J642" s="136"/>
      <c r="K642" s="136"/>
      <c r="L642" s="136"/>
      <c r="M642" s="136"/>
      <c r="N642" s="136"/>
      <c r="O642" s="137"/>
      <c r="P642" s="138"/>
      <c r="Q642" s="139"/>
    </row>
    <row r="643" spans="1:17" ht="35.25" customHeight="1" x14ac:dyDescent="0.35">
      <c r="A643" s="143" t="str">
        <f>'Matriz Nº1 Identificación'!A643</f>
        <v>71. 4</v>
      </c>
      <c r="B643" s="143" t="str">
        <f>IF('Matriz Nº3 Evaluación'!J643="ADMINISTRAR",'Matriz Nº3 Evaluación'!B643,"")</f>
        <v/>
      </c>
      <c r="C643" s="136"/>
      <c r="D643" s="127"/>
      <c r="E643" s="127"/>
      <c r="F643" s="120" t="str">
        <f>IFERROR(+IF((VLOOKUP(D643,'Tabla 2-3-4-5'!$C$11:$D$13,2,FALSE)*(VLOOKUP(E643,'Tabla 2-3-4-5'!$C$11:$D$13,2,FALSE)))&lt;3,"BAJO",IF((VLOOKUP(D643,'Tabla 2-3-4-5'!$C$11:$D$13,2,FALSE)*(VLOOKUP(E643,'Tabla 2-3-4-5'!$C$11:$D$13,2,FALSE)))&gt;5,"ALTO","MEDIO")),"")</f>
        <v/>
      </c>
      <c r="G643" s="136"/>
      <c r="H643" s="136"/>
      <c r="I643" s="136"/>
      <c r="J643" s="136"/>
      <c r="K643" s="136"/>
      <c r="L643" s="136"/>
      <c r="M643" s="136"/>
      <c r="N643" s="136"/>
      <c r="O643" s="137"/>
      <c r="P643" s="138"/>
      <c r="Q643" s="139"/>
    </row>
    <row r="644" spans="1:17" ht="35.25" customHeight="1" x14ac:dyDescent="0.35">
      <c r="A644" s="143" t="str">
        <f>'Matriz Nº1 Identificación'!A644</f>
        <v>71. 5</v>
      </c>
      <c r="B644" s="143" t="str">
        <f>IF('Matriz Nº3 Evaluación'!J644="ADMINISTRAR",'Matriz Nº3 Evaluación'!B644,"")</f>
        <v/>
      </c>
      <c r="C644" s="136"/>
      <c r="D644" s="127"/>
      <c r="E644" s="127"/>
      <c r="F644" s="120" t="str">
        <f>IFERROR(+IF((VLOOKUP(D644,'Tabla 2-3-4-5'!$C$11:$D$13,2,FALSE)*(VLOOKUP(E644,'Tabla 2-3-4-5'!$C$11:$D$13,2,FALSE)))&lt;3,"BAJO",IF((VLOOKUP(D644,'Tabla 2-3-4-5'!$C$11:$D$13,2,FALSE)*(VLOOKUP(E644,'Tabla 2-3-4-5'!$C$11:$D$13,2,FALSE)))&gt;5,"ALTO","MEDIO")),"")</f>
        <v/>
      </c>
      <c r="G644" s="136"/>
      <c r="H644" s="136"/>
      <c r="I644" s="136"/>
      <c r="J644" s="136"/>
      <c r="K644" s="136"/>
      <c r="L644" s="136"/>
      <c r="M644" s="136"/>
      <c r="N644" s="136"/>
      <c r="O644" s="137"/>
      <c r="P644" s="138"/>
      <c r="Q644" s="139"/>
    </row>
    <row r="645" spans="1:17" ht="35.25" customHeight="1" x14ac:dyDescent="0.35">
      <c r="A645" s="143" t="str">
        <f>'Matriz Nº1 Identificación'!A645</f>
        <v>71. 6</v>
      </c>
      <c r="B645" s="143" t="str">
        <f>IF('Matriz Nº3 Evaluación'!J645="ADMINISTRAR",'Matriz Nº3 Evaluación'!B645,"")</f>
        <v/>
      </c>
      <c r="C645" s="136"/>
      <c r="D645" s="127"/>
      <c r="E645" s="127"/>
      <c r="F645" s="120" t="str">
        <f>IFERROR(+IF((VLOOKUP(D645,'Tabla 2-3-4-5'!$C$11:$D$13,2,FALSE)*(VLOOKUP(E645,'Tabla 2-3-4-5'!$C$11:$D$13,2,FALSE)))&lt;3,"BAJO",IF((VLOOKUP(D645,'Tabla 2-3-4-5'!$C$11:$D$13,2,FALSE)*(VLOOKUP(E645,'Tabla 2-3-4-5'!$C$11:$D$13,2,FALSE)))&gt;5,"ALTO","MEDIO")),"")</f>
        <v/>
      </c>
      <c r="G645" s="136"/>
      <c r="H645" s="136"/>
      <c r="I645" s="136"/>
      <c r="J645" s="136"/>
      <c r="K645" s="136"/>
      <c r="L645" s="136"/>
      <c r="M645" s="136"/>
      <c r="N645" s="136"/>
      <c r="O645" s="137"/>
      <c r="P645" s="138"/>
      <c r="Q645" s="139"/>
    </row>
    <row r="646" spans="1:17" ht="35.25" customHeight="1" thickBot="1" x14ac:dyDescent="0.4">
      <c r="A646" s="143" t="str">
        <f>'Matriz Nº1 Identificación'!A646</f>
        <v>71. 7</v>
      </c>
      <c r="B646" s="143" t="str">
        <f>IF('Matriz Nº3 Evaluación'!J646="ADMINISTRAR",'Matriz Nº3 Evaluación'!B646,"")</f>
        <v/>
      </c>
      <c r="C646" s="136"/>
      <c r="D646" s="127"/>
      <c r="E646" s="127"/>
      <c r="F646" s="120" t="str">
        <f>IFERROR(+IF((VLOOKUP(D646,'Tabla 2-3-4-5'!$C$11:$D$13,2,FALSE)*(VLOOKUP(E646,'Tabla 2-3-4-5'!$C$11:$D$13,2,FALSE)))&lt;3,"BAJO",IF((VLOOKUP(D646,'Tabla 2-3-4-5'!$C$11:$D$13,2,FALSE)*(VLOOKUP(E646,'Tabla 2-3-4-5'!$C$11:$D$13,2,FALSE)))&gt;5,"ALTO","MEDIO")),"")</f>
        <v/>
      </c>
      <c r="G646" s="136"/>
      <c r="H646" s="136"/>
      <c r="I646" s="136"/>
      <c r="J646" s="136"/>
      <c r="K646" s="136"/>
      <c r="L646" s="136"/>
      <c r="M646" s="136"/>
      <c r="N646" s="136"/>
      <c r="O646" s="137"/>
      <c r="P646" s="138"/>
      <c r="Q646" s="139"/>
    </row>
    <row r="647" spans="1:17" ht="39.9" customHeight="1" thickBot="1" x14ac:dyDescent="0.4">
      <c r="A647" s="181" t="str">
        <f>'Matriz Nº1 Identificación'!A647</f>
        <v xml:space="preserve">Objetivo Estratégico: </v>
      </c>
      <c r="B647" s="477">
        <f>'Matriz Nº1 Identificación'!B647</f>
        <v>0</v>
      </c>
      <c r="C647" s="478"/>
      <c r="D647" s="478"/>
      <c r="E647" s="478"/>
      <c r="F647" s="478"/>
      <c r="G647" s="478"/>
      <c r="H647" s="478"/>
      <c r="I647" s="478"/>
      <c r="J647" s="478"/>
      <c r="K647" s="478"/>
      <c r="L647" s="478"/>
      <c r="M647" s="478"/>
      <c r="N647" s="478"/>
      <c r="O647" s="478"/>
      <c r="P647" s="478"/>
      <c r="Q647" s="479"/>
    </row>
    <row r="648" spans="1:17" ht="39.9" customHeight="1" x14ac:dyDescent="0.35">
      <c r="A648" s="183" t="str">
        <f>'Matriz Nº1 Identificación'!A648</f>
        <v>Objetivo táctico</v>
      </c>
      <c r="B648" s="535" t="str">
        <f>'Matriz Nº1 Identificación'!B648</f>
        <v xml:space="preserve">72. </v>
      </c>
      <c r="C648" s="536"/>
      <c r="D648" s="536"/>
      <c r="E648" s="536"/>
      <c r="F648" s="536"/>
      <c r="G648" s="536"/>
      <c r="H648" s="536"/>
      <c r="I648" s="536"/>
      <c r="J648" s="536"/>
      <c r="K648" s="536"/>
      <c r="L648" s="536"/>
      <c r="M648" s="536"/>
      <c r="N648" s="536"/>
      <c r="O648" s="536"/>
      <c r="P648" s="536"/>
      <c r="Q648" s="537"/>
    </row>
    <row r="649" spans="1:17" ht="27.75" customHeight="1" x14ac:dyDescent="0.35">
      <c r="A649" s="143" t="str">
        <f>'Matriz Nº1 Identificación'!A649</f>
        <v>72. 1</v>
      </c>
      <c r="B649" s="143" t="str">
        <f>IF('Matriz Nº3 Evaluación'!J649="ADMINISTRAR",'Matriz Nº3 Evaluación'!B649,"")</f>
        <v/>
      </c>
      <c r="C649" s="136"/>
      <c r="D649" s="127"/>
      <c r="E649" s="127"/>
      <c r="F649" s="120" t="str">
        <f>IFERROR(IF((VLOOKUP(D649,'Tabla 2-3-4-5'!$C$11:$D$13,2,FALSE)*(VLOOKUP(E649,'Tabla 2-3-4-5'!$C$11:$D$13,2,FALSE)))&lt;3,"BAJO",IF((VLOOKUP(D649,'Tabla 2-3-4-5'!$C$11:$D$13,2,FALSE)*(VLOOKUP(E649,'Tabla 2-3-4-5'!$C$11:$D$13,2,FALSE)))&gt;5,"ALTO","MEDIO")),"")</f>
        <v/>
      </c>
      <c r="G649" s="136"/>
      <c r="H649" s="136"/>
      <c r="I649" s="136"/>
      <c r="J649" s="136"/>
      <c r="K649" s="136"/>
      <c r="L649" s="136"/>
      <c r="M649" s="136"/>
      <c r="N649" s="136"/>
      <c r="O649" s="137"/>
      <c r="P649" s="138"/>
      <c r="Q649" s="139"/>
    </row>
    <row r="650" spans="1:17" ht="31.5" customHeight="1" x14ac:dyDescent="0.35">
      <c r="A650" s="143" t="str">
        <f>'Matriz Nº1 Identificación'!A650</f>
        <v>72. 2</v>
      </c>
      <c r="B650" s="143" t="str">
        <f>IF('Matriz Nº3 Evaluación'!J650="ADMINISTRAR",'Matriz Nº3 Evaluación'!B650,"")</f>
        <v/>
      </c>
      <c r="C650" s="136"/>
      <c r="D650" s="127"/>
      <c r="E650" s="127"/>
      <c r="F650" s="120" t="str">
        <f>IFERROR(+IF((VLOOKUP(D650,'Tabla 2-3-4-5'!$C$11:$D$13,2,FALSE)*(VLOOKUP(E650,'Tabla 2-3-4-5'!$C$11:$D$13,2,FALSE)))&lt;3,"BAJO",IF((VLOOKUP(D650,'Tabla 2-3-4-5'!$C$11:$D$13,2,FALSE)*(VLOOKUP(E650,'Tabla 2-3-4-5'!$C$11:$D$13,2,FALSE)))&gt;5,"ALTO","MEDIO")),"")</f>
        <v/>
      </c>
      <c r="G650" s="136"/>
      <c r="H650" s="136"/>
      <c r="I650" s="136"/>
      <c r="J650" s="136"/>
      <c r="K650" s="136"/>
      <c r="L650" s="136"/>
      <c r="M650" s="136"/>
      <c r="N650" s="136"/>
      <c r="O650" s="137"/>
      <c r="P650" s="138"/>
      <c r="Q650" s="139"/>
    </row>
    <row r="651" spans="1:17" ht="29.25" customHeight="1" x14ac:dyDescent="0.35">
      <c r="A651" s="143" t="str">
        <f>'Matriz Nº1 Identificación'!A651</f>
        <v>72. 3</v>
      </c>
      <c r="B651" s="143" t="str">
        <f>IF('Matriz Nº3 Evaluación'!J651="ADMINISTRAR",'Matriz Nº3 Evaluación'!B651,"")</f>
        <v/>
      </c>
      <c r="C651" s="136"/>
      <c r="D651" s="127"/>
      <c r="E651" s="127"/>
      <c r="F651" s="120" t="str">
        <f>IFERROR(+IF((VLOOKUP(D651,'Tabla 2-3-4-5'!$C$11:$D$13,2,FALSE)*(VLOOKUP(E651,'Tabla 2-3-4-5'!$C$11:$D$13,2,FALSE)))&lt;3,"BAJO",IF((VLOOKUP(D651,'Tabla 2-3-4-5'!$C$11:$D$13,2,FALSE)*(VLOOKUP(E651,'Tabla 2-3-4-5'!$C$11:$D$13,2,FALSE)))&gt;5,"ALTO","MEDIO")),"")</f>
        <v/>
      </c>
      <c r="G651" s="136"/>
      <c r="H651" s="136"/>
      <c r="I651" s="136"/>
      <c r="J651" s="136"/>
      <c r="K651" s="136"/>
      <c r="L651" s="136"/>
      <c r="M651" s="136"/>
      <c r="N651" s="136"/>
      <c r="O651" s="137"/>
      <c r="P651" s="138"/>
      <c r="Q651" s="139"/>
    </row>
    <row r="652" spans="1:17" ht="35.25" customHeight="1" x14ac:dyDescent="0.35">
      <c r="A652" s="143" t="str">
        <f>'Matriz Nº1 Identificación'!A652</f>
        <v>72. 4</v>
      </c>
      <c r="B652" s="143" t="str">
        <f>IF('Matriz Nº3 Evaluación'!J652="ADMINISTRAR",'Matriz Nº3 Evaluación'!B652,"")</f>
        <v/>
      </c>
      <c r="C652" s="136"/>
      <c r="D652" s="127"/>
      <c r="E652" s="127"/>
      <c r="F652" s="120" t="str">
        <f>IFERROR(+IF((VLOOKUP(D652,'Tabla 2-3-4-5'!$C$11:$D$13,2,FALSE)*(VLOOKUP(E652,'Tabla 2-3-4-5'!$C$11:$D$13,2,FALSE)))&lt;3,"BAJO",IF((VLOOKUP(D652,'Tabla 2-3-4-5'!$C$11:$D$13,2,FALSE)*(VLOOKUP(E652,'Tabla 2-3-4-5'!$C$11:$D$13,2,FALSE)))&gt;5,"ALTO","MEDIO")),"")</f>
        <v/>
      </c>
      <c r="G652" s="136"/>
      <c r="H652" s="136"/>
      <c r="I652" s="136"/>
      <c r="J652" s="136"/>
      <c r="K652" s="136"/>
      <c r="L652" s="136"/>
      <c r="M652" s="136"/>
      <c r="N652" s="136"/>
      <c r="O652" s="137"/>
      <c r="P652" s="138"/>
      <c r="Q652" s="139"/>
    </row>
    <row r="653" spans="1:17" ht="35.25" customHeight="1" x14ac:dyDescent="0.35">
      <c r="A653" s="143" t="str">
        <f>'Matriz Nº1 Identificación'!A653</f>
        <v>72. 5</v>
      </c>
      <c r="B653" s="143" t="str">
        <f>IF('Matriz Nº3 Evaluación'!J653="ADMINISTRAR",'Matriz Nº3 Evaluación'!B653,"")</f>
        <v/>
      </c>
      <c r="C653" s="136"/>
      <c r="D653" s="127"/>
      <c r="E653" s="127"/>
      <c r="F653" s="120" t="str">
        <f>IFERROR(+IF((VLOOKUP(D653,'Tabla 2-3-4-5'!$C$11:$D$13,2,FALSE)*(VLOOKUP(E653,'Tabla 2-3-4-5'!$C$11:$D$13,2,FALSE)))&lt;3,"BAJO",IF((VLOOKUP(D653,'Tabla 2-3-4-5'!$C$11:$D$13,2,FALSE)*(VLOOKUP(E653,'Tabla 2-3-4-5'!$C$11:$D$13,2,FALSE)))&gt;5,"ALTO","MEDIO")),"")</f>
        <v/>
      </c>
      <c r="G653" s="136"/>
      <c r="H653" s="136"/>
      <c r="I653" s="136"/>
      <c r="J653" s="136"/>
      <c r="K653" s="136"/>
      <c r="L653" s="136"/>
      <c r="M653" s="136"/>
      <c r="N653" s="136"/>
      <c r="O653" s="137"/>
      <c r="P653" s="138"/>
      <c r="Q653" s="139"/>
    </row>
    <row r="654" spans="1:17" ht="35.25" customHeight="1" x14ac:dyDescent="0.35">
      <c r="A654" s="143" t="str">
        <f>'Matriz Nº1 Identificación'!A654</f>
        <v>72. 6</v>
      </c>
      <c r="B654" s="143" t="str">
        <f>IF('Matriz Nº3 Evaluación'!J654="ADMINISTRAR",'Matriz Nº3 Evaluación'!B654,"")</f>
        <v/>
      </c>
      <c r="C654" s="136"/>
      <c r="D654" s="127"/>
      <c r="E654" s="127"/>
      <c r="F654" s="120" t="str">
        <f>IFERROR(+IF((VLOOKUP(D654,'Tabla 2-3-4-5'!$C$11:$D$13,2,FALSE)*(VLOOKUP(E654,'Tabla 2-3-4-5'!$C$11:$D$13,2,FALSE)))&lt;3,"BAJO",IF((VLOOKUP(D654,'Tabla 2-3-4-5'!$C$11:$D$13,2,FALSE)*(VLOOKUP(E654,'Tabla 2-3-4-5'!$C$11:$D$13,2,FALSE)))&gt;5,"ALTO","MEDIO")),"")</f>
        <v/>
      </c>
      <c r="G654" s="136"/>
      <c r="H654" s="136"/>
      <c r="I654" s="136"/>
      <c r="J654" s="136"/>
      <c r="K654" s="136"/>
      <c r="L654" s="136"/>
      <c r="M654" s="136"/>
      <c r="N654" s="136"/>
      <c r="O654" s="137"/>
      <c r="P654" s="138"/>
      <c r="Q654" s="139"/>
    </row>
    <row r="655" spans="1:17" ht="35.25" customHeight="1" thickBot="1" x14ac:dyDescent="0.4">
      <c r="A655" s="143" t="str">
        <f>'Matriz Nº1 Identificación'!A655</f>
        <v>72. 7</v>
      </c>
      <c r="B655" s="143" t="str">
        <f>IF('Matriz Nº3 Evaluación'!J655="ADMINISTRAR",'Matriz Nº3 Evaluación'!B655,"")</f>
        <v/>
      </c>
      <c r="C655" s="136"/>
      <c r="D655" s="127"/>
      <c r="E655" s="127"/>
      <c r="F655" s="120" t="str">
        <f>IFERROR(+IF((VLOOKUP(D655,'Tabla 2-3-4-5'!$C$11:$D$13,2,FALSE)*(VLOOKUP(E655,'Tabla 2-3-4-5'!$C$11:$D$13,2,FALSE)))&lt;3,"BAJO",IF((VLOOKUP(D655,'Tabla 2-3-4-5'!$C$11:$D$13,2,FALSE)*(VLOOKUP(E655,'Tabla 2-3-4-5'!$C$11:$D$13,2,FALSE)))&gt;5,"ALTO","MEDIO")),"")</f>
        <v/>
      </c>
      <c r="G655" s="136"/>
      <c r="H655" s="136"/>
      <c r="I655" s="136"/>
      <c r="J655" s="136"/>
      <c r="K655" s="136"/>
      <c r="L655" s="136"/>
      <c r="M655" s="136"/>
      <c r="N655" s="136"/>
      <c r="O655" s="137"/>
      <c r="P655" s="138"/>
      <c r="Q655" s="139"/>
    </row>
    <row r="656" spans="1:17" ht="39.9" customHeight="1" thickBot="1" x14ac:dyDescent="0.4">
      <c r="A656" s="181" t="str">
        <f>'Matriz Nº1 Identificación'!A656</f>
        <v xml:space="preserve">Objetivo Estratégico: </v>
      </c>
      <c r="B656" s="477">
        <f>'Matriz Nº1 Identificación'!B656</f>
        <v>0</v>
      </c>
      <c r="C656" s="478"/>
      <c r="D656" s="478"/>
      <c r="E656" s="478"/>
      <c r="F656" s="478"/>
      <c r="G656" s="478"/>
      <c r="H656" s="478"/>
      <c r="I656" s="478"/>
      <c r="J656" s="478"/>
      <c r="K656" s="478"/>
      <c r="L656" s="478"/>
      <c r="M656" s="478"/>
      <c r="N656" s="478"/>
      <c r="O656" s="478"/>
      <c r="P656" s="478"/>
      <c r="Q656" s="479"/>
    </row>
    <row r="657" spans="1:17" ht="39.9" customHeight="1" x14ac:dyDescent="0.35">
      <c r="A657" s="183" t="str">
        <f>'Matriz Nº1 Identificación'!A657</f>
        <v>Objetivo táctico</v>
      </c>
      <c r="B657" s="535" t="str">
        <f>'Matriz Nº1 Identificación'!B657</f>
        <v xml:space="preserve">73. </v>
      </c>
      <c r="C657" s="536"/>
      <c r="D657" s="536"/>
      <c r="E657" s="536"/>
      <c r="F657" s="536"/>
      <c r="G657" s="536"/>
      <c r="H657" s="536"/>
      <c r="I657" s="536"/>
      <c r="J657" s="536"/>
      <c r="K657" s="536"/>
      <c r="L657" s="536"/>
      <c r="M657" s="536"/>
      <c r="N657" s="536"/>
      <c r="O657" s="536"/>
      <c r="P657" s="536"/>
      <c r="Q657" s="537"/>
    </row>
    <row r="658" spans="1:17" ht="27.75" customHeight="1" x14ac:dyDescent="0.35">
      <c r="A658" s="143" t="str">
        <f>'Matriz Nº1 Identificación'!A658</f>
        <v>73. 1</v>
      </c>
      <c r="B658" s="143" t="str">
        <f>IF('Matriz Nº3 Evaluación'!J658="ADMINISTRAR",'Matriz Nº3 Evaluación'!B658,"")</f>
        <v/>
      </c>
      <c r="C658" s="136"/>
      <c r="D658" s="127"/>
      <c r="E658" s="127"/>
      <c r="F658" s="120" t="str">
        <f>IFERROR(IF((VLOOKUP(D658,'Tabla 2-3-4-5'!$C$11:$D$13,2,FALSE)*(VLOOKUP(E658,'Tabla 2-3-4-5'!$C$11:$D$13,2,FALSE)))&lt;3,"BAJO",IF((VLOOKUP(D658,'Tabla 2-3-4-5'!$C$11:$D$13,2,FALSE)*(VLOOKUP(E658,'Tabla 2-3-4-5'!$C$11:$D$13,2,FALSE)))&gt;5,"ALTO","MEDIO")),"")</f>
        <v/>
      </c>
      <c r="G658" s="136"/>
      <c r="H658" s="136"/>
      <c r="I658" s="136"/>
      <c r="J658" s="136"/>
      <c r="K658" s="136"/>
      <c r="L658" s="136"/>
      <c r="M658" s="136"/>
      <c r="N658" s="136"/>
      <c r="O658" s="137"/>
      <c r="P658" s="138"/>
      <c r="Q658" s="139"/>
    </row>
    <row r="659" spans="1:17" ht="31.5" customHeight="1" x14ac:dyDescent="0.35">
      <c r="A659" s="143" t="str">
        <f>'Matriz Nº1 Identificación'!A659</f>
        <v>73. 2</v>
      </c>
      <c r="B659" s="143" t="str">
        <f>IF('Matriz Nº3 Evaluación'!J659="ADMINISTRAR",'Matriz Nº3 Evaluación'!B659,"")</f>
        <v/>
      </c>
      <c r="C659" s="136"/>
      <c r="D659" s="127"/>
      <c r="E659" s="127"/>
      <c r="F659" s="120" t="str">
        <f>IFERROR(+IF((VLOOKUP(D659,'Tabla 2-3-4-5'!$C$11:$D$13,2,FALSE)*(VLOOKUP(E659,'Tabla 2-3-4-5'!$C$11:$D$13,2,FALSE)))&lt;3,"BAJO",IF((VLOOKUP(D659,'Tabla 2-3-4-5'!$C$11:$D$13,2,FALSE)*(VLOOKUP(E659,'Tabla 2-3-4-5'!$C$11:$D$13,2,FALSE)))&gt;5,"ALTO","MEDIO")),"")</f>
        <v/>
      </c>
      <c r="G659" s="136"/>
      <c r="H659" s="136"/>
      <c r="I659" s="136"/>
      <c r="J659" s="136"/>
      <c r="K659" s="136"/>
      <c r="L659" s="136"/>
      <c r="M659" s="136"/>
      <c r="N659" s="136"/>
      <c r="O659" s="137"/>
      <c r="P659" s="138"/>
      <c r="Q659" s="139"/>
    </row>
    <row r="660" spans="1:17" ht="29.25" customHeight="1" x14ac:dyDescent="0.35">
      <c r="A660" s="143" t="str">
        <f>'Matriz Nº1 Identificación'!A660</f>
        <v>73. 3</v>
      </c>
      <c r="B660" s="143" t="str">
        <f>IF('Matriz Nº3 Evaluación'!J660="ADMINISTRAR",'Matriz Nº3 Evaluación'!B660,"")</f>
        <v/>
      </c>
      <c r="C660" s="136"/>
      <c r="D660" s="127"/>
      <c r="E660" s="127"/>
      <c r="F660" s="120" t="str">
        <f>IFERROR(+IF((VLOOKUP(D660,'Tabla 2-3-4-5'!$C$11:$D$13,2,FALSE)*(VLOOKUP(E660,'Tabla 2-3-4-5'!$C$11:$D$13,2,FALSE)))&lt;3,"BAJO",IF((VLOOKUP(D660,'Tabla 2-3-4-5'!$C$11:$D$13,2,FALSE)*(VLOOKUP(E660,'Tabla 2-3-4-5'!$C$11:$D$13,2,FALSE)))&gt;5,"ALTO","MEDIO")),"")</f>
        <v/>
      </c>
      <c r="G660" s="136"/>
      <c r="H660" s="136"/>
      <c r="I660" s="136"/>
      <c r="J660" s="136"/>
      <c r="K660" s="136"/>
      <c r="L660" s="136"/>
      <c r="M660" s="136"/>
      <c r="N660" s="136"/>
      <c r="O660" s="137"/>
      <c r="P660" s="138"/>
      <c r="Q660" s="139"/>
    </row>
    <row r="661" spans="1:17" ht="35.25" customHeight="1" x14ac:dyDescent="0.35">
      <c r="A661" s="143" t="str">
        <f>'Matriz Nº1 Identificación'!A661</f>
        <v>73. 4</v>
      </c>
      <c r="B661" s="143" t="str">
        <f>IF('Matriz Nº3 Evaluación'!J661="ADMINISTRAR",'Matriz Nº3 Evaluación'!B661,"")</f>
        <v/>
      </c>
      <c r="C661" s="136"/>
      <c r="D661" s="127"/>
      <c r="E661" s="127"/>
      <c r="F661" s="120" t="str">
        <f>IFERROR(+IF((VLOOKUP(D661,'Tabla 2-3-4-5'!$C$11:$D$13,2,FALSE)*(VLOOKUP(E661,'Tabla 2-3-4-5'!$C$11:$D$13,2,FALSE)))&lt;3,"BAJO",IF((VLOOKUP(D661,'Tabla 2-3-4-5'!$C$11:$D$13,2,FALSE)*(VLOOKUP(E661,'Tabla 2-3-4-5'!$C$11:$D$13,2,FALSE)))&gt;5,"ALTO","MEDIO")),"")</f>
        <v/>
      </c>
      <c r="G661" s="136"/>
      <c r="H661" s="136"/>
      <c r="I661" s="136"/>
      <c r="J661" s="136"/>
      <c r="K661" s="136"/>
      <c r="L661" s="136"/>
      <c r="M661" s="136"/>
      <c r="N661" s="136"/>
      <c r="O661" s="137"/>
      <c r="P661" s="138"/>
      <c r="Q661" s="139"/>
    </row>
    <row r="662" spans="1:17" ht="35.25" customHeight="1" x14ac:dyDescent="0.35">
      <c r="A662" s="143" t="str">
        <f>'Matriz Nº1 Identificación'!A662</f>
        <v>73. 5</v>
      </c>
      <c r="B662" s="143" t="str">
        <f>IF('Matriz Nº3 Evaluación'!J662="ADMINISTRAR",'Matriz Nº3 Evaluación'!B662,"")</f>
        <v/>
      </c>
      <c r="C662" s="136"/>
      <c r="D662" s="127"/>
      <c r="E662" s="127"/>
      <c r="F662" s="120" t="str">
        <f>IFERROR(+IF((VLOOKUP(D662,'Tabla 2-3-4-5'!$C$11:$D$13,2,FALSE)*(VLOOKUP(E662,'Tabla 2-3-4-5'!$C$11:$D$13,2,FALSE)))&lt;3,"BAJO",IF((VLOOKUP(D662,'Tabla 2-3-4-5'!$C$11:$D$13,2,FALSE)*(VLOOKUP(E662,'Tabla 2-3-4-5'!$C$11:$D$13,2,FALSE)))&gt;5,"ALTO","MEDIO")),"")</f>
        <v/>
      </c>
      <c r="G662" s="136"/>
      <c r="H662" s="136"/>
      <c r="I662" s="136"/>
      <c r="J662" s="136"/>
      <c r="K662" s="136"/>
      <c r="L662" s="136"/>
      <c r="M662" s="136"/>
      <c r="N662" s="136"/>
      <c r="O662" s="137"/>
      <c r="P662" s="138"/>
      <c r="Q662" s="139"/>
    </row>
    <row r="663" spans="1:17" ht="35.25" customHeight="1" x14ac:dyDescent="0.35">
      <c r="A663" s="143" t="str">
        <f>'Matriz Nº1 Identificación'!A663</f>
        <v>73. 6</v>
      </c>
      <c r="B663" s="143" t="str">
        <f>IF('Matriz Nº3 Evaluación'!J663="ADMINISTRAR",'Matriz Nº3 Evaluación'!B663,"")</f>
        <v/>
      </c>
      <c r="C663" s="136"/>
      <c r="D663" s="127"/>
      <c r="E663" s="127"/>
      <c r="F663" s="120" t="str">
        <f>IFERROR(+IF((VLOOKUP(D663,'Tabla 2-3-4-5'!$C$11:$D$13,2,FALSE)*(VLOOKUP(E663,'Tabla 2-3-4-5'!$C$11:$D$13,2,FALSE)))&lt;3,"BAJO",IF((VLOOKUP(D663,'Tabla 2-3-4-5'!$C$11:$D$13,2,FALSE)*(VLOOKUP(E663,'Tabla 2-3-4-5'!$C$11:$D$13,2,FALSE)))&gt;5,"ALTO","MEDIO")),"")</f>
        <v/>
      </c>
      <c r="G663" s="136"/>
      <c r="H663" s="136"/>
      <c r="I663" s="136"/>
      <c r="J663" s="136"/>
      <c r="K663" s="136"/>
      <c r="L663" s="136"/>
      <c r="M663" s="136"/>
      <c r="N663" s="136"/>
      <c r="O663" s="137"/>
      <c r="P663" s="138"/>
      <c r="Q663" s="139"/>
    </row>
    <row r="664" spans="1:17" ht="35.25" customHeight="1" thickBot="1" x14ac:dyDescent="0.4">
      <c r="A664" s="143" t="str">
        <f>'Matriz Nº1 Identificación'!A664</f>
        <v>73. 7</v>
      </c>
      <c r="B664" s="143" t="str">
        <f>IF('Matriz Nº3 Evaluación'!J664="ADMINISTRAR",'Matriz Nº3 Evaluación'!B664,"")</f>
        <v/>
      </c>
      <c r="C664" s="136"/>
      <c r="D664" s="127"/>
      <c r="E664" s="127"/>
      <c r="F664" s="120" t="str">
        <f>IFERROR(+IF((VLOOKUP(D664,'Tabla 2-3-4-5'!$C$11:$D$13,2,FALSE)*(VLOOKUP(E664,'Tabla 2-3-4-5'!$C$11:$D$13,2,FALSE)))&lt;3,"BAJO",IF((VLOOKUP(D664,'Tabla 2-3-4-5'!$C$11:$D$13,2,FALSE)*(VLOOKUP(E664,'Tabla 2-3-4-5'!$C$11:$D$13,2,FALSE)))&gt;5,"ALTO","MEDIO")),"")</f>
        <v/>
      </c>
      <c r="G664" s="136"/>
      <c r="H664" s="136"/>
      <c r="I664" s="136"/>
      <c r="J664" s="136"/>
      <c r="K664" s="136"/>
      <c r="L664" s="136"/>
      <c r="M664" s="136"/>
      <c r="N664" s="136"/>
      <c r="O664" s="137"/>
      <c r="P664" s="138"/>
      <c r="Q664" s="139"/>
    </row>
    <row r="665" spans="1:17" ht="39.9" customHeight="1" thickBot="1" x14ac:dyDescent="0.4">
      <c r="A665" s="181" t="str">
        <f>'Matriz Nº1 Identificación'!A665</f>
        <v xml:space="preserve">Objetivo Estratégico: </v>
      </c>
      <c r="B665" s="477">
        <f>'Matriz Nº1 Identificación'!B665</f>
        <v>0</v>
      </c>
      <c r="C665" s="478"/>
      <c r="D665" s="478"/>
      <c r="E665" s="478"/>
      <c r="F665" s="478"/>
      <c r="G665" s="478"/>
      <c r="H665" s="478"/>
      <c r="I665" s="478"/>
      <c r="J665" s="478"/>
      <c r="K665" s="478"/>
      <c r="L665" s="478"/>
      <c r="M665" s="478"/>
      <c r="N665" s="478"/>
      <c r="O665" s="478"/>
      <c r="P665" s="478"/>
      <c r="Q665" s="479"/>
    </row>
    <row r="666" spans="1:17" ht="39.9" customHeight="1" x14ac:dyDescent="0.35">
      <c r="A666" s="183" t="str">
        <f>'Matriz Nº1 Identificación'!A666</f>
        <v>Objetivo táctico</v>
      </c>
      <c r="B666" s="535" t="str">
        <f>'Matriz Nº1 Identificación'!B666</f>
        <v xml:space="preserve">74. </v>
      </c>
      <c r="C666" s="536"/>
      <c r="D666" s="536"/>
      <c r="E666" s="536"/>
      <c r="F666" s="536"/>
      <c r="G666" s="536"/>
      <c r="H666" s="536"/>
      <c r="I666" s="536"/>
      <c r="J666" s="536"/>
      <c r="K666" s="536"/>
      <c r="L666" s="536"/>
      <c r="M666" s="536"/>
      <c r="N666" s="536"/>
      <c r="O666" s="536"/>
      <c r="P666" s="536"/>
      <c r="Q666" s="537"/>
    </row>
    <row r="667" spans="1:17" ht="27.75" customHeight="1" x14ac:dyDescent="0.35">
      <c r="A667" s="143" t="str">
        <f>'Matriz Nº1 Identificación'!A667</f>
        <v>74. 1</v>
      </c>
      <c r="B667" s="143" t="str">
        <f>IF('Matriz Nº3 Evaluación'!J667="ADMINISTRAR",'Matriz Nº3 Evaluación'!B667,"")</f>
        <v/>
      </c>
      <c r="C667" s="136"/>
      <c r="D667" s="127"/>
      <c r="E667" s="127"/>
      <c r="F667" s="120" t="str">
        <f>IFERROR(IF((VLOOKUP(D667,'Tabla 2-3-4-5'!$C$11:$D$13,2,FALSE)*(VLOOKUP(E667,'Tabla 2-3-4-5'!$C$11:$D$13,2,FALSE)))&lt;3,"BAJO",IF((VLOOKUP(D667,'Tabla 2-3-4-5'!$C$11:$D$13,2,FALSE)*(VLOOKUP(E667,'Tabla 2-3-4-5'!$C$11:$D$13,2,FALSE)))&gt;5,"ALTO","MEDIO")),"")</f>
        <v/>
      </c>
      <c r="G667" s="136"/>
      <c r="H667" s="136"/>
      <c r="I667" s="136"/>
      <c r="J667" s="136"/>
      <c r="K667" s="136"/>
      <c r="L667" s="136"/>
      <c r="M667" s="136"/>
      <c r="N667" s="136"/>
      <c r="O667" s="137"/>
      <c r="P667" s="138"/>
      <c r="Q667" s="139"/>
    </row>
    <row r="668" spans="1:17" ht="31.5" customHeight="1" x14ac:dyDescent="0.35">
      <c r="A668" s="143" t="str">
        <f>'Matriz Nº1 Identificación'!A668</f>
        <v>74. 2</v>
      </c>
      <c r="B668" s="143" t="str">
        <f>IF('Matriz Nº3 Evaluación'!J668="ADMINISTRAR",'Matriz Nº3 Evaluación'!B668,"")</f>
        <v/>
      </c>
      <c r="C668" s="136"/>
      <c r="D668" s="127"/>
      <c r="E668" s="127"/>
      <c r="F668" s="120" t="str">
        <f>IFERROR(+IF((VLOOKUP(D668,'Tabla 2-3-4-5'!$C$11:$D$13,2,FALSE)*(VLOOKUP(E668,'Tabla 2-3-4-5'!$C$11:$D$13,2,FALSE)))&lt;3,"BAJO",IF((VLOOKUP(D668,'Tabla 2-3-4-5'!$C$11:$D$13,2,FALSE)*(VLOOKUP(E668,'Tabla 2-3-4-5'!$C$11:$D$13,2,FALSE)))&gt;5,"ALTO","MEDIO")),"")</f>
        <v/>
      </c>
      <c r="G668" s="136"/>
      <c r="H668" s="136"/>
      <c r="I668" s="136"/>
      <c r="J668" s="136"/>
      <c r="K668" s="136"/>
      <c r="L668" s="136"/>
      <c r="M668" s="136"/>
      <c r="N668" s="136"/>
      <c r="O668" s="137"/>
      <c r="P668" s="138"/>
      <c r="Q668" s="139"/>
    </row>
    <row r="669" spans="1:17" ht="29.25" customHeight="1" x14ac:dyDescent="0.35">
      <c r="A669" s="143" t="str">
        <f>'Matriz Nº1 Identificación'!A669</f>
        <v>74. 3</v>
      </c>
      <c r="B669" s="143" t="str">
        <f>IF('Matriz Nº3 Evaluación'!J669="ADMINISTRAR",'Matriz Nº3 Evaluación'!B669,"")</f>
        <v/>
      </c>
      <c r="C669" s="136"/>
      <c r="D669" s="127"/>
      <c r="E669" s="127"/>
      <c r="F669" s="120" t="str">
        <f>IFERROR(+IF((VLOOKUP(D669,'Tabla 2-3-4-5'!$C$11:$D$13,2,FALSE)*(VLOOKUP(E669,'Tabla 2-3-4-5'!$C$11:$D$13,2,FALSE)))&lt;3,"BAJO",IF((VLOOKUP(D669,'Tabla 2-3-4-5'!$C$11:$D$13,2,FALSE)*(VLOOKUP(E669,'Tabla 2-3-4-5'!$C$11:$D$13,2,FALSE)))&gt;5,"ALTO","MEDIO")),"")</f>
        <v/>
      </c>
      <c r="G669" s="136"/>
      <c r="H669" s="136"/>
      <c r="I669" s="136"/>
      <c r="J669" s="136"/>
      <c r="K669" s="136"/>
      <c r="L669" s="136"/>
      <c r="M669" s="136"/>
      <c r="N669" s="136"/>
      <c r="O669" s="137"/>
      <c r="P669" s="138"/>
      <c r="Q669" s="139"/>
    </row>
    <row r="670" spans="1:17" ht="35.25" customHeight="1" x14ac:dyDescent="0.35">
      <c r="A670" s="143" t="str">
        <f>'Matriz Nº1 Identificación'!A670</f>
        <v>74. 4</v>
      </c>
      <c r="B670" s="143" t="str">
        <f>IF('Matriz Nº3 Evaluación'!J670="ADMINISTRAR",'Matriz Nº3 Evaluación'!B670,"")</f>
        <v/>
      </c>
      <c r="C670" s="136"/>
      <c r="D670" s="127"/>
      <c r="E670" s="127"/>
      <c r="F670" s="120" t="str">
        <f>IFERROR(+IF((VLOOKUP(D670,'Tabla 2-3-4-5'!$C$11:$D$13,2,FALSE)*(VLOOKUP(E670,'Tabla 2-3-4-5'!$C$11:$D$13,2,FALSE)))&lt;3,"BAJO",IF((VLOOKUP(D670,'Tabla 2-3-4-5'!$C$11:$D$13,2,FALSE)*(VLOOKUP(E670,'Tabla 2-3-4-5'!$C$11:$D$13,2,FALSE)))&gt;5,"ALTO","MEDIO")),"")</f>
        <v/>
      </c>
      <c r="G670" s="136"/>
      <c r="H670" s="136"/>
      <c r="I670" s="136"/>
      <c r="J670" s="136"/>
      <c r="K670" s="136"/>
      <c r="L670" s="136"/>
      <c r="M670" s="136"/>
      <c r="N670" s="136"/>
      <c r="O670" s="137"/>
      <c r="P670" s="138"/>
      <c r="Q670" s="139"/>
    </row>
    <row r="671" spans="1:17" ht="35.25" customHeight="1" x14ac:dyDescent="0.35">
      <c r="A671" s="143" t="str">
        <f>'Matriz Nº1 Identificación'!A671</f>
        <v>74. 5</v>
      </c>
      <c r="B671" s="143" t="str">
        <f>IF('Matriz Nº3 Evaluación'!J671="ADMINISTRAR",'Matriz Nº3 Evaluación'!B671,"")</f>
        <v/>
      </c>
      <c r="C671" s="136"/>
      <c r="D671" s="127"/>
      <c r="E671" s="127"/>
      <c r="F671" s="120" t="str">
        <f>IFERROR(+IF((VLOOKUP(D671,'Tabla 2-3-4-5'!$C$11:$D$13,2,FALSE)*(VLOOKUP(E671,'Tabla 2-3-4-5'!$C$11:$D$13,2,FALSE)))&lt;3,"BAJO",IF((VLOOKUP(D671,'Tabla 2-3-4-5'!$C$11:$D$13,2,FALSE)*(VLOOKUP(E671,'Tabla 2-3-4-5'!$C$11:$D$13,2,FALSE)))&gt;5,"ALTO","MEDIO")),"")</f>
        <v/>
      </c>
      <c r="G671" s="136"/>
      <c r="H671" s="136"/>
      <c r="I671" s="136"/>
      <c r="J671" s="136"/>
      <c r="K671" s="136"/>
      <c r="L671" s="136"/>
      <c r="M671" s="136"/>
      <c r="N671" s="136"/>
      <c r="O671" s="137"/>
      <c r="P671" s="138"/>
      <c r="Q671" s="139"/>
    </row>
    <row r="672" spans="1:17" ht="35.25" customHeight="1" x14ac:dyDescent="0.35">
      <c r="A672" s="143" t="str">
        <f>'Matriz Nº1 Identificación'!A672</f>
        <v>74. 6</v>
      </c>
      <c r="B672" s="143" t="str">
        <f>IF('Matriz Nº3 Evaluación'!J672="ADMINISTRAR",'Matriz Nº3 Evaluación'!B672,"")</f>
        <v/>
      </c>
      <c r="C672" s="136"/>
      <c r="D672" s="127"/>
      <c r="E672" s="127"/>
      <c r="F672" s="120" t="str">
        <f>IFERROR(+IF((VLOOKUP(D672,'Tabla 2-3-4-5'!$C$11:$D$13,2,FALSE)*(VLOOKUP(E672,'Tabla 2-3-4-5'!$C$11:$D$13,2,FALSE)))&lt;3,"BAJO",IF((VLOOKUP(D672,'Tabla 2-3-4-5'!$C$11:$D$13,2,FALSE)*(VLOOKUP(E672,'Tabla 2-3-4-5'!$C$11:$D$13,2,FALSE)))&gt;5,"ALTO","MEDIO")),"")</f>
        <v/>
      </c>
      <c r="G672" s="136"/>
      <c r="H672" s="136"/>
      <c r="I672" s="136"/>
      <c r="J672" s="136"/>
      <c r="K672" s="136"/>
      <c r="L672" s="136"/>
      <c r="M672" s="136"/>
      <c r="N672" s="136"/>
      <c r="O672" s="137"/>
      <c r="P672" s="138"/>
      <c r="Q672" s="139"/>
    </row>
    <row r="673" spans="1:17" ht="35.25" customHeight="1" thickBot="1" x14ac:dyDescent="0.4">
      <c r="A673" s="143" t="str">
        <f>'Matriz Nº1 Identificación'!A673</f>
        <v>74. 7</v>
      </c>
      <c r="B673" s="143" t="str">
        <f>IF('Matriz Nº3 Evaluación'!J673="ADMINISTRAR",'Matriz Nº3 Evaluación'!B673,"")</f>
        <v/>
      </c>
      <c r="C673" s="136"/>
      <c r="D673" s="127"/>
      <c r="E673" s="127"/>
      <c r="F673" s="120" t="str">
        <f>IFERROR(+IF((VLOOKUP(D673,'Tabla 2-3-4-5'!$C$11:$D$13,2,FALSE)*(VLOOKUP(E673,'Tabla 2-3-4-5'!$C$11:$D$13,2,FALSE)))&lt;3,"BAJO",IF((VLOOKUP(D673,'Tabla 2-3-4-5'!$C$11:$D$13,2,FALSE)*(VLOOKUP(E673,'Tabla 2-3-4-5'!$C$11:$D$13,2,FALSE)))&gt;5,"ALTO","MEDIO")),"")</f>
        <v/>
      </c>
      <c r="G673" s="136"/>
      <c r="H673" s="136"/>
      <c r="I673" s="136"/>
      <c r="J673" s="136"/>
      <c r="K673" s="136"/>
      <c r="L673" s="136"/>
      <c r="M673" s="136"/>
      <c r="N673" s="136"/>
      <c r="O673" s="137"/>
      <c r="P673" s="138"/>
      <c r="Q673" s="139"/>
    </row>
    <row r="674" spans="1:17" ht="39.9" customHeight="1" thickBot="1" x14ac:dyDescent="0.4">
      <c r="A674" s="181" t="str">
        <f>'Matriz Nº1 Identificación'!A674</f>
        <v xml:space="preserve">Objetivo Estratégico: </v>
      </c>
      <c r="B674" s="477">
        <f>'Matriz Nº1 Identificación'!B674</f>
        <v>0</v>
      </c>
      <c r="C674" s="478"/>
      <c r="D674" s="478"/>
      <c r="E674" s="478"/>
      <c r="F674" s="478"/>
      <c r="G674" s="478"/>
      <c r="H674" s="478"/>
      <c r="I674" s="478"/>
      <c r="J674" s="478"/>
      <c r="K674" s="478"/>
      <c r="L674" s="478"/>
      <c r="M674" s="478"/>
      <c r="N674" s="478"/>
      <c r="O674" s="478"/>
      <c r="P674" s="478"/>
      <c r="Q674" s="479"/>
    </row>
    <row r="675" spans="1:17" ht="39.9" customHeight="1" x14ac:dyDescent="0.35">
      <c r="A675" s="183" t="str">
        <f>'Matriz Nº1 Identificación'!A675</f>
        <v>Objetivo táctico</v>
      </c>
      <c r="B675" s="535" t="str">
        <f>'Matriz Nº1 Identificación'!B675</f>
        <v xml:space="preserve">75. </v>
      </c>
      <c r="C675" s="536"/>
      <c r="D675" s="536"/>
      <c r="E675" s="536"/>
      <c r="F675" s="536"/>
      <c r="G675" s="536"/>
      <c r="H675" s="536"/>
      <c r="I675" s="536"/>
      <c r="J675" s="536"/>
      <c r="K675" s="536"/>
      <c r="L675" s="536"/>
      <c r="M675" s="536"/>
      <c r="N675" s="536"/>
      <c r="O675" s="536"/>
      <c r="P675" s="536"/>
      <c r="Q675" s="537"/>
    </row>
    <row r="676" spans="1:17" ht="27.75" customHeight="1" x14ac:dyDescent="0.35">
      <c r="A676" s="143" t="str">
        <f>'Matriz Nº1 Identificación'!A676</f>
        <v>75. 1</v>
      </c>
      <c r="B676" s="143" t="str">
        <f>IF('Matriz Nº3 Evaluación'!J676="ADMINISTRAR",'Matriz Nº3 Evaluación'!B676,"")</f>
        <v/>
      </c>
      <c r="C676" s="136"/>
      <c r="D676" s="127"/>
      <c r="E676" s="127"/>
      <c r="F676" s="120" t="str">
        <f>IFERROR(IF((VLOOKUP(D676,'Tabla 2-3-4-5'!$C$11:$D$13,2,FALSE)*(VLOOKUP(E676,'Tabla 2-3-4-5'!$C$11:$D$13,2,FALSE)))&lt;3,"BAJO",IF((VLOOKUP(D676,'Tabla 2-3-4-5'!$C$11:$D$13,2,FALSE)*(VLOOKUP(E676,'Tabla 2-3-4-5'!$C$11:$D$13,2,FALSE)))&gt;5,"ALTO","MEDIO")),"")</f>
        <v/>
      </c>
      <c r="G676" s="136"/>
      <c r="H676" s="136"/>
      <c r="I676" s="136"/>
      <c r="J676" s="136"/>
      <c r="K676" s="136"/>
      <c r="L676" s="136"/>
      <c r="M676" s="136"/>
      <c r="N676" s="136"/>
      <c r="O676" s="137"/>
      <c r="P676" s="138"/>
      <c r="Q676" s="139"/>
    </row>
    <row r="677" spans="1:17" ht="31.5" customHeight="1" x14ac:dyDescent="0.35">
      <c r="A677" s="143" t="str">
        <f>'Matriz Nº1 Identificación'!A677</f>
        <v>75. 2</v>
      </c>
      <c r="B677" s="143" t="str">
        <f>IF('Matriz Nº3 Evaluación'!J677="ADMINISTRAR",'Matriz Nº3 Evaluación'!B677,"")</f>
        <v/>
      </c>
      <c r="C677" s="136"/>
      <c r="D677" s="127"/>
      <c r="E677" s="127"/>
      <c r="F677" s="120" t="str">
        <f>IFERROR(+IF((VLOOKUP(D677,'Tabla 2-3-4-5'!$C$11:$D$13,2,FALSE)*(VLOOKUP(E677,'Tabla 2-3-4-5'!$C$11:$D$13,2,FALSE)))&lt;3,"BAJO",IF((VLOOKUP(D677,'Tabla 2-3-4-5'!$C$11:$D$13,2,FALSE)*(VLOOKUP(E677,'Tabla 2-3-4-5'!$C$11:$D$13,2,FALSE)))&gt;5,"ALTO","MEDIO")),"")</f>
        <v/>
      </c>
      <c r="G677" s="136"/>
      <c r="H677" s="136"/>
      <c r="I677" s="136"/>
      <c r="J677" s="136"/>
      <c r="K677" s="136"/>
      <c r="L677" s="136"/>
      <c r="M677" s="136"/>
      <c r="N677" s="136"/>
      <c r="O677" s="137"/>
      <c r="P677" s="138"/>
      <c r="Q677" s="139"/>
    </row>
    <row r="678" spans="1:17" ht="29.25" customHeight="1" x14ac:dyDescent="0.35">
      <c r="A678" s="143" t="str">
        <f>'Matriz Nº1 Identificación'!A678</f>
        <v>75. 3</v>
      </c>
      <c r="B678" s="143" t="str">
        <f>IF('Matriz Nº3 Evaluación'!J678="ADMINISTRAR",'Matriz Nº3 Evaluación'!B678,"")</f>
        <v/>
      </c>
      <c r="C678" s="136"/>
      <c r="D678" s="127"/>
      <c r="E678" s="127"/>
      <c r="F678" s="120" t="str">
        <f>IFERROR(+IF((VLOOKUP(D678,'Tabla 2-3-4-5'!$C$11:$D$13,2,FALSE)*(VLOOKUP(E678,'Tabla 2-3-4-5'!$C$11:$D$13,2,FALSE)))&lt;3,"BAJO",IF((VLOOKUP(D678,'Tabla 2-3-4-5'!$C$11:$D$13,2,FALSE)*(VLOOKUP(E678,'Tabla 2-3-4-5'!$C$11:$D$13,2,FALSE)))&gt;5,"ALTO","MEDIO")),"")</f>
        <v/>
      </c>
      <c r="G678" s="136"/>
      <c r="H678" s="136"/>
      <c r="I678" s="136"/>
      <c r="J678" s="136"/>
      <c r="K678" s="136"/>
      <c r="L678" s="136"/>
      <c r="M678" s="136"/>
      <c r="N678" s="136"/>
      <c r="O678" s="137"/>
      <c r="P678" s="138"/>
      <c r="Q678" s="139"/>
    </row>
    <row r="679" spans="1:17" ht="35.25" customHeight="1" x14ac:dyDescent="0.35">
      <c r="A679" s="143" t="str">
        <f>'Matriz Nº1 Identificación'!A679</f>
        <v>75. 4</v>
      </c>
      <c r="B679" s="143" t="str">
        <f>IF('Matriz Nº3 Evaluación'!J679="ADMINISTRAR",'Matriz Nº3 Evaluación'!B679,"")</f>
        <v/>
      </c>
      <c r="C679" s="136"/>
      <c r="D679" s="127"/>
      <c r="E679" s="127"/>
      <c r="F679" s="120" t="str">
        <f>IFERROR(+IF((VLOOKUP(D679,'Tabla 2-3-4-5'!$C$11:$D$13,2,FALSE)*(VLOOKUP(E679,'Tabla 2-3-4-5'!$C$11:$D$13,2,FALSE)))&lt;3,"BAJO",IF((VLOOKUP(D679,'Tabla 2-3-4-5'!$C$11:$D$13,2,FALSE)*(VLOOKUP(E679,'Tabla 2-3-4-5'!$C$11:$D$13,2,FALSE)))&gt;5,"ALTO","MEDIO")),"")</f>
        <v/>
      </c>
      <c r="G679" s="136"/>
      <c r="H679" s="136"/>
      <c r="I679" s="136"/>
      <c r="J679" s="136"/>
      <c r="K679" s="136"/>
      <c r="L679" s="136"/>
      <c r="M679" s="136"/>
      <c r="N679" s="136"/>
      <c r="O679" s="137"/>
      <c r="P679" s="138"/>
      <c r="Q679" s="139"/>
    </row>
    <row r="680" spans="1:17" ht="35.25" customHeight="1" x14ac:dyDescent="0.35">
      <c r="A680" s="143" t="str">
        <f>'Matriz Nº1 Identificación'!A680</f>
        <v>75. 5</v>
      </c>
      <c r="B680" s="143" t="str">
        <f>IF('Matriz Nº3 Evaluación'!J680="ADMINISTRAR",'Matriz Nº3 Evaluación'!B680,"")</f>
        <v/>
      </c>
      <c r="C680" s="136"/>
      <c r="D680" s="127"/>
      <c r="E680" s="127"/>
      <c r="F680" s="120" t="str">
        <f>IFERROR(+IF((VLOOKUP(D680,'Tabla 2-3-4-5'!$C$11:$D$13,2,FALSE)*(VLOOKUP(E680,'Tabla 2-3-4-5'!$C$11:$D$13,2,FALSE)))&lt;3,"BAJO",IF((VLOOKUP(D680,'Tabla 2-3-4-5'!$C$11:$D$13,2,FALSE)*(VLOOKUP(E680,'Tabla 2-3-4-5'!$C$11:$D$13,2,FALSE)))&gt;5,"ALTO","MEDIO")),"")</f>
        <v/>
      </c>
      <c r="G680" s="136"/>
      <c r="H680" s="136"/>
      <c r="I680" s="136"/>
      <c r="J680" s="136"/>
      <c r="K680" s="136"/>
      <c r="L680" s="136"/>
      <c r="M680" s="136"/>
      <c r="N680" s="136"/>
      <c r="O680" s="137"/>
      <c r="P680" s="138"/>
      <c r="Q680" s="139"/>
    </row>
    <row r="681" spans="1:17" ht="35.25" customHeight="1" x14ac:dyDescent="0.35">
      <c r="A681" s="143" t="str">
        <f>'Matriz Nº1 Identificación'!A681</f>
        <v>75. 6</v>
      </c>
      <c r="B681" s="143" t="str">
        <f>IF('Matriz Nº3 Evaluación'!J681="ADMINISTRAR",'Matriz Nº3 Evaluación'!B681,"")</f>
        <v/>
      </c>
      <c r="C681" s="136"/>
      <c r="D681" s="127"/>
      <c r="E681" s="127"/>
      <c r="F681" s="120" t="str">
        <f>IFERROR(+IF((VLOOKUP(D681,'Tabla 2-3-4-5'!$C$11:$D$13,2,FALSE)*(VLOOKUP(E681,'Tabla 2-3-4-5'!$C$11:$D$13,2,FALSE)))&lt;3,"BAJO",IF((VLOOKUP(D681,'Tabla 2-3-4-5'!$C$11:$D$13,2,FALSE)*(VLOOKUP(E681,'Tabla 2-3-4-5'!$C$11:$D$13,2,FALSE)))&gt;5,"ALTO","MEDIO")),"")</f>
        <v/>
      </c>
      <c r="G681" s="136"/>
      <c r="H681" s="136"/>
      <c r="I681" s="136"/>
      <c r="J681" s="136"/>
      <c r="K681" s="136"/>
      <c r="L681" s="136"/>
      <c r="M681" s="136"/>
      <c r="N681" s="136"/>
      <c r="O681" s="137"/>
      <c r="P681" s="138"/>
      <c r="Q681" s="139"/>
    </row>
    <row r="682" spans="1:17" ht="35.25" customHeight="1" thickBot="1" x14ac:dyDescent="0.4">
      <c r="A682" s="143" t="str">
        <f>'Matriz Nº1 Identificación'!A682</f>
        <v>75. 7</v>
      </c>
      <c r="B682" s="143" t="str">
        <f>IF('Matriz Nº3 Evaluación'!J682="ADMINISTRAR",'Matriz Nº3 Evaluación'!B682,"")</f>
        <v/>
      </c>
      <c r="C682" s="136"/>
      <c r="D682" s="127"/>
      <c r="E682" s="127"/>
      <c r="F682" s="120" t="str">
        <f>IFERROR(+IF((VLOOKUP(D682,'Tabla 2-3-4-5'!$C$11:$D$13,2,FALSE)*(VLOOKUP(E682,'Tabla 2-3-4-5'!$C$11:$D$13,2,FALSE)))&lt;3,"BAJO",IF((VLOOKUP(D682,'Tabla 2-3-4-5'!$C$11:$D$13,2,FALSE)*(VLOOKUP(E682,'Tabla 2-3-4-5'!$C$11:$D$13,2,FALSE)))&gt;5,"ALTO","MEDIO")),"")</f>
        <v/>
      </c>
      <c r="G682" s="136"/>
      <c r="H682" s="136"/>
      <c r="I682" s="136"/>
      <c r="J682" s="136"/>
      <c r="K682" s="136"/>
      <c r="L682" s="136"/>
      <c r="M682" s="136"/>
      <c r="N682" s="136"/>
      <c r="O682" s="137"/>
      <c r="P682" s="138"/>
      <c r="Q682" s="139"/>
    </row>
    <row r="683" spans="1:17" ht="39.9" customHeight="1" thickBot="1" x14ac:dyDescent="0.4">
      <c r="A683" s="181" t="str">
        <f>'Matriz Nº1 Identificación'!A683</f>
        <v xml:space="preserve">Objetivo Estratégico: </v>
      </c>
      <c r="B683" s="477">
        <f>'Matriz Nº1 Identificación'!B683</f>
        <v>0</v>
      </c>
      <c r="C683" s="478"/>
      <c r="D683" s="478"/>
      <c r="E683" s="478"/>
      <c r="F683" s="478"/>
      <c r="G683" s="478"/>
      <c r="H683" s="478"/>
      <c r="I683" s="478"/>
      <c r="J683" s="478"/>
      <c r="K683" s="478"/>
      <c r="L683" s="478"/>
      <c r="M683" s="478"/>
      <c r="N683" s="478"/>
      <c r="O683" s="478"/>
      <c r="P683" s="478"/>
      <c r="Q683" s="479"/>
    </row>
    <row r="684" spans="1:17" ht="39.9" customHeight="1" x14ac:dyDescent="0.35">
      <c r="A684" s="183" t="str">
        <f>'Matriz Nº1 Identificación'!A684</f>
        <v>Objetivo táctico</v>
      </c>
      <c r="B684" s="535" t="str">
        <f>'Matriz Nº1 Identificación'!B684</f>
        <v xml:space="preserve">76. </v>
      </c>
      <c r="C684" s="536"/>
      <c r="D684" s="536"/>
      <c r="E684" s="536"/>
      <c r="F684" s="536"/>
      <c r="G684" s="536"/>
      <c r="H684" s="536"/>
      <c r="I684" s="536"/>
      <c r="J684" s="536"/>
      <c r="K684" s="536"/>
      <c r="L684" s="536"/>
      <c r="M684" s="536"/>
      <c r="N684" s="536"/>
      <c r="O684" s="536"/>
      <c r="P684" s="536"/>
      <c r="Q684" s="537"/>
    </row>
    <row r="685" spans="1:17" ht="27.75" customHeight="1" x14ac:dyDescent="0.35">
      <c r="A685" s="143" t="str">
        <f>'Matriz Nº1 Identificación'!A685</f>
        <v>76. 1</v>
      </c>
      <c r="B685" s="143" t="str">
        <f>IF('Matriz Nº3 Evaluación'!J685="ADMINISTRAR",'Matriz Nº3 Evaluación'!B685,"")</f>
        <v/>
      </c>
      <c r="C685" s="136"/>
      <c r="D685" s="127"/>
      <c r="E685" s="127"/>
      <c r="F685" s="120" t="str">
        <f>IFERROR(IF((VLOOKUP(D685,'Tabla 2-3-4-5'!$C$11:$D$13,2,FALSE)*(VLOOKUP(E685,'Tabla 2-3-4-5'!$C$11:$D$13,2,FALSE)))&lt;3,"BAJO",IF((VLOOKUP(D685,'Tabla 2-3-4-5'!$C$11:$D$13,2,FALSE)*(VLOOKUP(E685,'Tabla 2-3-4-5'!$C$11:$D$13,2,FALSE)))&gt;5,"ALTO","MEDIO")),"")</f>
        <v/>
      </c>
      <c r="G685" s="136"/>
      <c r="H685" s="136"/>
      <c r="I685" s="136"/>
      <c r="J685" s="136"/>
      <c r="K685" s="136"/>
      <c r="L685" s="136"/>
      <c r="M685" s="136"/>
      <c r="N685" s="136"/>
      <c r="O685" s="137"/>
      <c r="P685" s="138"/>
      <c r="Q685" s="139"/>
    </row>
    <row r="686" spans="1:17" ht="31.5" customHeight="1" x14ac:dyDescent="0.35">
      <c r="A686" s="143" t="str">
        <f>'Matriz Nº1 Identificación'!A686</f>
        <v>76. 2</v>
      </c>
      <c r="B686" s="143" t="str">
        <f>IF('Matriz Nº3 Evaluación'!J686="ADMINISTRAR",'Matriz Nº3 Evaluación'!B686,"")</f>
        <v/>
      </c>
      <c r="C686" s="136"/>
      <c r="D686" s="127"/>
      <c r="E686" s="127"/>
      <c r="F686" s="120" t="str">
        <f>IFERROR(+IF((VLOOKUP(D686,'Tabla 2-3-4-5'!$C$11:$D$13,2,FALSE)*(VLOOKUP(E686,'Tabla 2-3-4-5'!$C$11:$D$13,2,FALSE)))&lt;3,"BAJO",IF((VLOOKUP(D686,'Tabla 2-3-4-5'!$C$11:$D$13,2,FALSE)*(VLOOKUP(E686,'Tabla 2-3-4-5'!$C$11:$D$13,2,FALSE)))&gt;5,"ALTO","MEDIO")),"")</f>
        <v/>
      </c>
      <c r="G686" s="136"/>
      <c r="H686" s="136"/>
      <c r="I686" s="136"/>
      <c r="J686" s="136"/>
      <c r="K686" s="136"/>
      <c r="L686" s="136"/>
      <c r="M686" s="136"/>
      <c r="N686" s="136"/>
      <c r="O686" s="137"/>
      <c r="P686" s="138"/>
      <c r="Q686" s="139"/>
    </row>
    <row r="687" spans="1:17" ht="29.25" customHeight="1" x14ac:dyDescent="0.35">
      <c r="A687" s="143" t="str">
        <f>'Matriz Nº1 Identificación'!A687</f>
        <v>76. 3</v>
      </c>
      <c r="B687" s="143" t="str">
        <f>IF('Matriz Nº3 Evaluación'!J687="ADMINISTRAR",'Matriz Nº3 Evaluación'!B687,"")</f>
        <v/>
      </c>
      <c r="C687" s="136"/>
      <c r="D687" s="127"/>
      <c r="E687" s="127"/>
      <c r="F687" s="120" t="str">
        <f>IFERROR(+IF((VLOOKUP(D687,'Tabla 2-3-4-5'!$C$11:$D$13,2,FALSE)*(VLOOKUP(E687,'Tabla 2-3-4-5'!$C$11:$D$13,2,FALSE)))&lt;3,"BAJO",IF((VLOOKUP(D687,'Tabla 2-3-4-5'!$C$11:$D$13,2,FALSE)*(VLOOKUP(E687,'Tabla 2-3-4-5'!$C$11:$D$13,2,FALSE)))&gt;5,"ALTO","MEDIO")),"")</f>
        <v/>
      </c>
      <c r="G687" s="136"/>
      <c r="H687" s="136"/>
      <c r="I687" s="136"/>
      <c r="J687" s="136"/>
      <c r="K687" s="136"/>
      <c r="L687" s="136"/>
      <c r="M687" s="136"/>
      <c r="N687" s="136"/>
      <c r="O687" s="137"/>
      <c r="P687" s="138"/>
      <c r="Q687" s="139"/>
    </row>
    <row r="688" spans="1:17" ht="35.25" customHeight="1" x14ac:dyDescent="0.35">
      <c r="A688" s="143" t="str">
        <f>'Matriz Nº1 Identificación'!A688</f>
        <v>76. 4</v>
      </c>
      <c r="B688" s="143" t="str">
        <f>IF('Matriz Nº3 Evaluación'!J688="ADMINISTRAR",'Matriz Nº3 Evaluación'!B688,"")</f>
        <v/>
      </c>
      <c r="C688" s="136"/>
      <c r="D688" s="127"/>
      <c r="E688" s="127"/>
      <c r="F688" s="120" t="str">
        <f>IFERROR(+IF((VLOOKUP(D688,'Tabla 2-3-4-5'!$C$11:$D$13,2,FALSE)*(VLOOKUP(E688,'Tabla 2-3-4-5'!$C$11:$D$13,2,FALSE)))&lt;3,"BAJO",IF((VLOOKUP(D688,'Tabla 2-3-4-5'!$C$11:$D$13,2,FALSE)*(VLOOKUP(E688,'Tabla 2-3-4-5'!$C$11:$D$13,2,FALSE)))&gt;5,"ALTO","MEDIO")),"")</f>
        <v/>
      </c>
      <c r="G688" s="136"/>
      <c r="H688" s="136"/>
      <c r="I688" s="136"/>
      <c r="J688" s="136"/>
      <c r="K688" s="136"/>
      <c r="L688" s="136"/>
      <c r="M688" s="136"/>
      <c r="N688" s="136"/>
      <c r="O688" s="137"/>
      <c r="P688" s="138"/>
      <c r="Q688" s="139"/>
    </row>
    <row r="689" spans="1:17" ht="35.25" customHeight="1" x14ac:dyDescent="0.35">
      <c r="A689" s="143" t="str">
        <f>'Matriz Nº1 Identificación'!A689</f>
        <v>76. 5</v>
      </c>
      <c r="B689" s="143" t="str">
        <f>IF('Matriz Nº3 Evaluación'!J689="ADMINISTRAR",'Matriz Nº3 Evaluación'!B689,"")</f>
        <v/>
      </c>
      <c r="C689" s="136"/>
      <c r="D689" s="127"/>
      <c r="E689" s="127"/>
      <c r="F689" s="120" t="str">
        <f>IFERROR(+IF((VLOOKUP(D689,'Tabla 2-3-4-5'!$C$11:$D$13,2,FALSE)*(VLOOKUP(E689,'Tabla 2-3-4-5'!$C$11:$D$13,2,FALSE)))&lt;3,"BAJO",IF((VLOOKUP(D689,'Tabla 2-3-4-5'!$C$11:$D$13,2,FALSE)*(VLOOKUP(E689,'Tabla 2-3-4-5'!$C$11:$D$13,2,FALSE)))&gt;5,"ALTO","MEDIO")),"")</f>
        <v/>
      </c>
      <c r="G689" s="136"/>
      <c r="H689" s="136"/>
      <c r="I689" s="136"/>
      <c r="J689" s="136"/>
      <c r="K689" s="136"/>
      <c r="L689" s="136"/>
      <c r="M689" s="136"/>
      <c r="N689" s="136"/>
      <c r="O689" s="137"/>
      <c r="P689" s="138"/>
      <c r="Q689" s="139"/>
    </row>
    <row r="690" spans="1:17" ht="35.25" customHeight="1" x14ac:dyDescent="0.35">
      <c r="A690" s="143" t="str">
        <f>'Matriz Nº1 Identificación'!A690</f>
        <v>76. 6</v>
      </c>
      <c r="B690" s="143" t="str">
        <f>IF('Matriz Nº3 Evaluación'!J690="ADMINISTRAR",'Matriz Nº3 Evaluación'!B690,"")</f>
        <v/>
      </c>
      <c r="C690" s="136"/>
      <c r="D690" s="127"/>
      <c r="E690" s="127"/>
      <c r="F690" s="120" t="str">
        <f>IFERROR(+IF((VLOOKUP(D690,'Tabla 2-3-4-5'!$C$11:$D$13,2,FALSE)*(VLOOKUP(E690,'Tabla 2-3-4-5'!$C$11:$D$13,2,FALSE)))&lt;3,"BAJO",IF((VLOOKUP(D690,'Tabla 2-3-4-5'!$C$11:$D$13,2,FALSE)*(VLOOKUP(E690,'Tabla 2-3-4-5'!$C$11:$D$13,2,FALSE)))&gt;5,"ALTO","MEDIO")),"")</f>
        <v/>
      </c>
      <c r="G690" s="136"/>
      <c r="H690" s="136"/>
      <c r="I690" s="136"/>
      <c r="J690" s="136"/>
      <c r="K690" s="136"/>
      <c r="L690" s="136"/>
      <c r="M690" s="136"/>
      <c r="N690" s="136"/>
      <c r="O690" s="137"/>
      <c r="P690" s="138"/>
      <c r="Q690" s="139"/>
    </row>
    <row r="691" spans="1:17" ht="35.25" customHeight="1" thickBot="1" x14ac:dyDescent="0.4">
      <c r="A691" s="143" t="str">
        <f>'Matriz Nº1 Identificación'!A691</f>
        <v>76. 7</v>
      </c>
      <c r="B691" s="143" t="str">
        <f>IF('Matriz Nº3 Evaluación'!J691="ADMINISTRAR",'Matriz Nº3 Evaluación'!B691,"")</f>
        <v/>
      </c>
      <c r="C691" s="136"/>
      <c r="D691" s="127"/>
      <c r="E691" s="127"/>
      <c r="F691" s="120" t="str">
        <f>IFERROR(+IF((VLOOKUP(D691,'Tabla 2-3-4-5'!$C$11:$D$13,2,FALSE)*(VLOOKUP(E691,'Tabla 2-3-4-5'!$C$11:$D$13,2,FALSE)))&lt;3,"BAJO",IF((VLOOKUP(D691,'Tabla 2-3-4-5'!$C$11:$D$13,2,FALSE)*(VLOOKUP(E691,'Tabla 2-3-4-5'!$C$11:$D$13,2,FALSE)))&gt;5,"ALTO","MEDIO")),"")</f>
        <v/>
      </c>
      <c r="G691" s="136"/>
      <c r="H691" s="136"/>
      <c r="I691" s="136"/>
      <c r="J691" s="136"/>
      <c r="K691" s="136"/>
      <c r="L691" s="136"/>
      <c r="M691" s="136"/>
      <c r="N691" s="136"/>
      <c r="O691" s="137"/>
      <c r="P691" s="138"/>
      <c r="Q691" s="139"/>
    </row>
    <row r="692" spans="1:17" ht="39.9" customHeight="1" thickBot="1" x14ac:dyDescent="0.4">
      <c r="A692" s="181" t="str">
        <f>'Matriz Nº1 Identificación'!A692</f>
        <v xml:space="preserve">Objetivo Estratégico: </v>
      </c>
      <c r="B692" s="477">
        <f>'Matriz Nº1 Identificación'!B692</f>
        <v>0</v>
      </c>
      <c r="C692" s="478"/>
      <c r="D692" s="478"/>
      <c r="E692" s="478"/>
      <c r="F692" s="478"/>
      <c r="G692" s="478"/>
      <c r="H692" s="478"/>
      <c r="I692" s="478"/>
      <c r="J692" s="478"/>
      <c r="K692" s="478"/>
      <c r="L692" s="478"/>
      <c r="M692" s="478"/>
      <c r="N692" s="478"/>
      <c r="O692" s="478"/>
      <c r="P692" s="478"/>
      <c r="Q692" s="479"/>
    </row>
    <row r="693" spans="1:17" ht="39.9" customHeight="1" x14ac:dyDescent="0.35">
      <c r="A693" s="183" t="str">
        <f>'Matriz Nº1 Identificación'!A693</f>
        <v>Objetivo táctico</v>
      </c>
      <c r="B693" s="535" t="str">
        <f>'Matriz Nº1 Identificación'!B693</f>
        <v xml:space="preserve">77. </v>
      </c>
      <c r="C693" s="536"/>
      <c r="D693" s="536"/>
      <c r="E693" s="536"/>
      <c r="F693" s="536"/>
      <c r="G693" s="536"/>
      <c r="H693" s="536"/>
      <c r="I693" s="536"/>
      <c r="J693" s="536"/>
      <c r="K693" s="536"/>
      <c r="L693" s="536"/>
      <c r="M693" s="536"/>
      <c r="N693" s="536"/>
      <c r="O693" s="536"/>
      <c r="P693" s="536"/>
      <c r="Q693" s="537"/>
    </row>
    <row r="694" spans="1:17" ht="27.75" customHeight="1" x14ac:dyDescent="0.35">
      <c r="A694" s="143" t="str">
        <f>'Matriz Nº1 Identificación'!A694</f>
        <v>77. 1</v>
      </c>
      <c r="B694" s="143" t="str">
        <f>IF('Matriz Nº3 Evaluación'!J694="ADMINISTRAR",'Matriz Nº3 Evaluación'!B694,"")</f>
        <v/>
      </c>
      <c r="C694" s="136"/>
      <c r="D694" s="127"/>
      <c r="E694" s="127"/>
      <c r="F694" s="120" t="str">
        <f>IFERROR(IF((VLOOKUP(D694,'Tabla 2-3-4-5'!$C$11:$D$13,2,FALSE)*(VLOOKUP(E694,'Tabla 2-3-4-5'!$C$11:$D$13,2,FALSE)))&lt;3,"BAJO",IF((VLOOKUP(D694,'Tabla 2-3-4-5'!$C$11:$D$13,2,FALSE)*(VLOOKUP(E694,'Tabla 2-3-4-5'!$C$11:$D$13,2,FALSE)))&gt;5,"ALTO","MEDIO")),"")</f>
        <v/>
      </c>
      <c r="G694" s="136"/>
      <c r="H694" s="136"/>
      <c r="I694" s="136"/>
      <c r="J694" s="136"/>
      <c r="K694" s="136"/>
      <c r="L694" s="136"/>
      <c r="M694" s="136"/>
      <c r="N694" s="136"/>
      <c r="O694" s="137"/>
      <c r="P694" s="138"/>
      <c r="Q694" s="139"/>
    </row>
    <row r="695" spans="1:17" ht="31.5" customHeight="1" x14ac:dyDescent="0.35">
      <c r="A695" s="143" t="str">
        <f>'Matriz Nº1 Identificación'!A695</f>
        <v>77. 2</v>
      </c>
      <c r="B695" s="143" t="str">
        <f>IF('Matriz Nº3 Evaluación'!J695="ADMINISTRAR",'Matriz Nº3 Evaluación'!B695,"")</f>
        <v/>
      </c>
      <c r="C695" s="136"/>
      <c r="D695" s="127"/>
      <c r="E695" s="127"/>
      <c r="F695" s="120" t="str">
        <f>IFERROR(+IF((VLOOKUP(D695,'Tabla 2-3-4-5'!$C$11:$D$13,2,FALSE)*(VLOOKUP(E695,'Tabla 2-3-4-5'!$C$11:$D$13,2,FALSE)))&lt;3,"BAJO",IF((VLOOKUP(D695,'Tabla 2-3-4-5'!$C$11:$D$13,2,FALSE)*(VLOOKUP(E695,'Tabla 2-3-4-5'!$C$11:$D$13,2,FALSE)))&gt;5,"ALTO","MEDIO")),"")</f>
        <v/>
      </c>
      <c r="G695" s="136"/>
      <c r="H695" s="136"/>
      <c r="I695" s="136"/>
      <c r="J695" s="136"/>
      <c r="K695" s="136"/>
      <c r="L695" s="136"/>
      <c r="M695" s="136"/>
      <c r="N695" s="136"/>
      <c r="O695" s="137"/>
      <c r="P695" s="138"/>
      <c r="Q695" s="139"/>
    </row>
    <row r="696" spans="1:17" ht="29.25" customHeight="1" x14ac:dyDescent="0.35">
      <c r="A696" s="143" t="str">
        <f>'Matriz Nº1 Identificación'!A696</f>
        <v>77. 3</v>
      </c>
      <c r="B696" s="143" t="str">
        <f>IF('Matriz Nº3 Evaluación'!J696="ADMINISTRAR",'Matriz Nº3 Evaluación'!B696,"")</f>
        <v/>
      </c>
      <c r="C696" s="136"/>
      <c r="D696" s="127"/>
      <c r="E696" s="127"/>
      <c r="F696" s="120" t="str">
        <f>IFERROR(+IF((VLOOKUP(D696,'Tabla 2-3-4-5'!$C$11:$D$13,2,FALSE)*(VLOOKUP(E696,'Tabla 2-3-4-5'!$C$11:$D$13,2,FALSE)))&lt;3,"BAJO",IF((VLOOKUP(D696,'Tabla 2-3-4-5'!$C$11:$D$13,2,FALSE)*(VLOOKUP(E696,'Tabla 2-3-4-5'!$C$11:$D$13,2,FALSE)))&gt;5,"ALTO","MEDIO")),"")</f>
        <v/>
      </c>
      <c r="G696" s="136"/>
      <c r="H696" s="136"/>
      <c r="I696" s="136"/>
      <c r="J696" s="136"/>
      <c r="K696" s="136"/>
      <c r="L696" s="136"/>
      <c r="M696" s="136"/>
      <c r="N696" s="136"/>
      <c r="O696" s="137"/>
      <c r="P696" s="138"/>
      <c r="Q696" s="139"/>
    </row>
    <row r="697" spans="1:17" ht="35.25" customHeight="1" x14ac:dyDescent="0.35">
      <c r="A697" s="143" t="str">
        <f>'Matriz Nº1 Identificación'!A697</f>
        <v>77. 4</v>
      </c>
      <c r="B697" s="143" t="str">
        <f>IF('Matriz Nº3 Evaluación'!J697="ADMINISTRAR",'Matriz Nº3 Evaluación'!B697,"")</f>
        <v/>
      </c>
      <c r="C697" s="136"/>
      <c r="D697" s="127"/>
      <c r="E697" s="127"/>
      <c r="F697" s="120" t="str">
        <f>IFERROR(+IF((VLOOKUP(D697,'Tabla 2-3-4-5'!$C$11:$D$13,2,FALSE)*(VLOOKUP(E697,'Tabla 2-3-4-5'!$C$11:$D$13,2,FALSE)))&lt;3,"BAJO",IF((VLOOKUP(D697,'Tabla 2-3-4-5'!$C$11:$D$13,2,FALSE)*(VLOOKUP(E697,'Tabla 2-3-4-5'!$C$11:$D$13,2,FALSE)))&gt;5,"ALTO","MEDIO")),"")</f>
        <v/>
      </c>
      <c r="G697" s="136"/>
      <c r="H697" s="136"/>
      <c r="I697" s="136"/>
      <c r="J697" s="136"/>
      <c r="K697" s="136"/>
      <c r="L697" s="136"/>
      <c r="M697" s="136"/>
      <c r="N697" s="136"/>
      <c r="O697" s="137"/>
      <c r="P697" s="138"/>
      <c r="Q697" s="139"/>
    </row>
    <row r="698" spans="1:17" ht="35.25" customHeight="1" x14ac:dyDescent="0.35">
      <c r="A698" s="143" t="str">
        <f>'Matriz Nº1 Identificación'!A698</f>
        <v>77. 5</v>
      </c>
      <c r="B698" s="143" t="str">
        <f>IF('Matriz Nº3 Evaluación'!J698="ADMINISTRAR",'Matriz Nº3 Evaluación'!B698,"")</f>
        <v/>
      </c>
      <c r="C698" s="136"/>
      <c r="D698" s="127"/>
      <c r="E698" s="127"/>
      <c r="F698" s="120" t="str">
        <f>IFERROR(+IF((VLOOKUP(D698,'Tabla 2-3-4-5'!$C$11:$D$13,2,FALSE)*(VLOOKUP(E698,'Tabla 2-3-4-5'!$C$11:$D$13,2,FALSE)))&lt;3,"BAJO",IF((VLOOKUP(D698,'Tabla 2-3-4-5'!$C$11:$D$13,2,FALSE)*(VLOOKUP(E698,'Tabla 2-3-4-5'!$C$11:$D$13,2,FALSE)))&gt;5,"ALTO","MEDIO")),"")</f>
        <v/>
      </c>
      <c r="G698" s="136"/>
      <c r="H698" s="136"/>
      <c r="I698" s="136"/>
      <c r="J698" s="136"/>
      <c r="K698" s="136"/>
      <c r="L698" s="136"/>
      <c r="M698" s="136"/>
      <c r="N698" s="136"/>
      <c r="O698" s="137"/>
      <c r="P698" s="138"/>
      <c r="Q698" s="139"/>
    </row>
    <row r="699" spans="1:17" ht="35.25" customHeight="1" x14ac:dyDescent="0.35">
      <c r="A699" s="143" t="str">
        <f>'Matriz Nº1 Identificación'!A699</f>
        <v>77. 6</v>
      </c>
      <c r="B699" s="143" t="str">
        <f>IF('Matriz Nº3 Evaluación'!J699="ADMINISTRAR",'Matriz Nº3 Evaluación'!B699,"")</f>
        <v/>
      </c>
      <c r="C699" s="136"/>
      <c r="D699" s="127"/>
      <c r="E699" s="127"/>
      <c r="F699" s="120" t="str">
        <f>IFERROR(+IF((VLOOKUP(D699,'Tabla 2-3-4-5'!$C$11:$D$13,2,FALSE)*(VLOOKUP(E699,'Tabla 2-3-4-5'!$C$11:$D$13,2,FALSE)))&lt;3,"BAJO",IF((VLOOKUP(D699,'Tabla 2-3-4-5'!$C$11:$D$13,2,FALSE)*(VLOOKUP(E699,'Tabla 2-3-4-5'!$C$11:$D$13,2,FALSE)))&gt;5,"ALTO","MEDIO")),"")</f>
        <v/>
      </c>
      <c r="G699" s="136"/>
      <c r="H699" s="136"/>
      <c r="I699" s="136"/>
      <c r="J699" s="136"/>
      <c r="K699" s="136"/>
      <c r="L699" s="136"/>
      <c r="M699" s="136"/>
      <c r="N699" s="136"/>
      <c r="O699" s="137"/>
      <c r="P699" s="138"/>
      <c r="Q699" s="139"/>
    </row>
    <row r="700" spans="1:17" ht="35.25" customHeight="1" thickBot="1" x14ac:dyDescent="0.4">
      <c r="A700" s="143" t="str">
        <f>'Matriz Nº1 Identificación'!A700</f>
        <v>77. 7</v>
      </c>
      <c r="B700" s="143" t="str">
        <f>IF('Matriz Nº3 Evaluación'!J700="ADMINISTRAR",'Matriz Nº3 Evaluación'!B700,"")</f>
        <v/>
      </c>
      <c r="C700" s="136"/>
      <c r="D700" s="127"/>
      <c r="E700" s="127"/>
      <c r="F700" s="120" t="str">
        <f>IFERROR(+IF((VLOOKUP(D700,'Tabla 2-3-4-5'!$C$11:$D$13,2,FALSE)*(VLOOKUP(E700,'Tabla 2-3-4-5'!$C$11:$D$13,2,FALSE)))&lt;3,"BAJO",IF((VLOOKUP(D700,'Tabla 2-3-4-5'!$C$11:$D$13,2,FALSE)*(VLOOKUP(E700,'Tabla 2-3-4-5'!$C$11:$D$13,2,FALSE)))&gt;5,"ALTO","MEDIO")),"")</f>
        <v/>
      </c>
      <c r="G700" s="136"/>
      <c r="H700" s="136"/>
      <c r="I700" s="136"/>
      <c r="J700" s="136"/>
      <c r="K700" s="136"/>
      <c r="L700" s="136"/>
      <c r="M700" s="136"/>
      <c r="N700" s="136"/>
      <c r="O700" s="137"/>
      <c r="P700" s="138"/>
      <c r="Q700" s="139"/>
    </row>
    <row r="701" spans="1:17" ht="39.9" customHeight="1" thickBot="1" x14ac:dyDescent="0.4">
      <c r="A701" s="181" t="str">
        <f>'Matriz Nº1 Identificación'!A701</f>
        <v xml:space="preserve">Objetivo Estratégico: </v>
      </c>
      <c r="B701" s="477">
        <f>'Matriz Nº1 Identificación'!B701</f>
        <v>0</v>
      </c>
      <c r="C701" s="478"/>
      <c r="D701" s="478"/>
      <c r="E701" s="478"/>
      <c r="F701" s="478"/>
      <c r="G701" s="478"/>
      <c r="H701" s="478"/>
      <c r="I701" s="478"/>
      <c r="J701" s="478"/>
      <c r="K701" s="478"/>
      <c r="L701" s="478"/>
      <c r="M701" s="478"/>
      <c r="N701" s="478"/>
      <c r="O701" s="478"/>
      <c r="P701" s="478"/>
      <c r="Q701" s="479"/>
    </row>
    <row r="702" spans="1:17" ht="39.9" customHeight="1" x14ac:dyDescent="0.35">
      <c r="A702" s="183" t="str">
        <f>'Matriz Nº1 Identificación'!A702</f>
        <v>Objetivo táctico</v>
      </c>
      <c r="B702" s="535" t="str">
        <f>'Matriz Nº1 Identificación'!B702</f>
        <v xml:space="preserve">78. </v>
      </c>
      <c r="C702" s="536"/>
      <c r="D702" s="536"/>
      <c r="E702" s="536"/>
      <c r="F702" s="536"/>
      <c r="G702" s="536"/>
      <c r="H702" s="536"/>
      <c r="I702" s="536"/>
      <c r="J702" s="536"/>
      <c r="K702" s="536"/>
      <c r="L702" s="536"/>
      <c r="M702" s="536"/>
      <c r="N702" s="536"/>
      <c r="O702" s="536"/>
      <c r="P702" s="536"/>
      <c r="Q702" s="537"/>
    </row>
    <row r="703" spans="1:17" ht="27.75" customHeight="1" x14ac:dyDescent="0.35">
      <c r="A703" s="143" t="str">
        <f>'Matriz Nº1 Identificación'!A703</f>
        <v>78. 1</v>
      </c>
      <c r="B703" s="143" t="str">
        <f>IF('Matriz Nº3 Evaluación'!J703="ADMINISTRAR",'Matriz Nº3 Evaluación'!B703,"")</f>
        <v/>
      </c>
      <c r="C703" s="136"/>
      <c r="D703" s="127"/>
      <c r="E703" s="127"/>
      <c r="F703" s="120" t="str">
        <f>IFERROR(IF((VLOOKUP(D703,'Tabla 2-3-4-5'!$C$11:$D$13,2,FALSE)*(VLOOKUP(E703,'Tabla 2-3-4-5'!$C$11:$D$13,2,FALSE)))&lt;3,"BAJO",IF((VLOOKUP(D703,'Tabla 2-3-4-5'!$C$11:$D$13,2,FALSE)*(VLOOKUP(E703,'Tabla 2-3-4-5'!$C$11:$D$13,2,FALSE)))&gt;5,"ALTO","MEDIO")),"")</f>
        <v/>
      </c>
      <c r="G703" s="136"/>
      <c r="H703" s="136"/>
      <c r="I703" s="136"/>
      <c r="J703" s="136"/>
      <c r="K703" s="136"/>
      <c r="L703" s="136"/>
      <c r="M703" s="136"/>
      <c r="N703" s="136"/>
      <c r="O703" s="137"/>
      <c r="P703" s="138"/>
      <c r="Q703" s="139"/>
    </row>
    <row r="704" spans="1:17" ht="31.5" customHeight="1" x14ac:dyDescent="0.35">
      <c r="A704" s="143" t="str">
        <f>'Matriz Nº1 Identificación'!A704</f>
        <v>78. 2</v>
      </c>
      <c r="B704" s="143" t="str">
        <f>IF('Matriz Nº3 Evaluación'!J704="ADMINISTRAR",'Matriz Nº3 Evaluación'!B704,"")</f>
        <v/>
      </c>
      <c r="C704" s="136"/>
      <c r="D704" s="127"/>
      <c r="E704" s="127"/>
      <c r="F704" s="120" t="str">
        <f>IFERROR(+IF((VLOOKUP(D704,'Tabla 2-3-4-5'!$C$11:$D$13,2,FALSE)*(VLOOKUP(E704,'Tabla 2-3-4-5'!$C$11:$D$13,2,FALSE)))&lt;3,"BAJO",IF((VLOOKUP(D704,'Tabla 2-3-4-5'!$C$11:$D$13,2,FALSE)*(VLOOKUP(E704,'Tabla 2-3-4-5'!$C$11:$D$13,2,FALSE)))&gt;5,"ALTO","MEDIO")),"")</f>
        <v/>
      </c>
      <c r="G704" s="136"/>
      <c r="H704" s="136"/>
      <c r="I704" s="136"/>
      <c r="J704" s="136"/>
      <c r="K704" s="136"/>
      <c r="L704" s="136"/>
      <c r="M704" s="136"/>
      <c r="N704" s="136"/>
      <c r="O704" s="137"/>
      <c r="P704" s="138"/>
      <c r="Q704" s="139"/>
    </row>
    <row r="705" spans="1:17" ht="29.25" customHeight="1" x14ac:dyDescent="0.35">
      <c r="A705" s="143" t="str">
        <f>'Matriz Nº1 Identificación'!A705</f>
        <v>78. 3</v>
      </c>
      <c r="B705" s="143" t="str">
        <f>IF('Matriz Nº3 Evaluación'!J705="ADMINISTRAR",'Matriz Nº3 Evaluación'!B705,"")</f>
        <v/>
      </c>
      <c r="C705" s="136"/>
      <c r="D705" s="127"/>
      <c r="E705" s="127"/>
      <c r="F705" s="120" t="str">
        <f>IFERROR(+IF((VLOOKUP(D705,'Tabla 2-3-4-5'!$C$11:$D$13,2,FALSE)*(VLOOKUP(E705,'Tabla 2-3-4-5'!$C$11:$D$13,2,FALSE)))&lt;3,"BAJO",IF((VLOOKUP(D705,'Tabla 2-3-4-5'!$C$11:$D$13,2,FALSE)*(VLOOKUP(E705,'Tabla 2-3-4-5'!$C$11:$D$13,2,FALSE)))&gt;5,"ALTO","MEDIO")),"")</f>
        <v/>
      </c>
      <c r="G705" s="136"/>
      <c r="H705" s="136"/>
      <c r="I705" s="136"/>
      <c r="J705" s="136"/>
      <c r="K705" s="136"/>
      <c r="L705" s="136"/>
      <c r="M705" s="136"/>
      <c r="N705" s="136"/>
      <c r="O705" s="137"/>
      <c r="P705" s="138"/>
      <c r="Q705" s="139"/>
    </row>
    <row r="706" spans="1:17" ht="35.25" customHeight="1" x14ac:dyDescent="0.35">
      <c r="A706" s="143" t="str">
        <f>'Matriz Nº1 Identificación'!A706</f>
        <v>78. 4</v>
      </c>
      <c r="B706" s="143" t="str">
        <f>IF('Matriz Nº3 Evaluación'!J706="ADMINISTRAR",'Matriz Nº3 Evaluación'!B706,"")</f>
        <v/>
      </c>
      <c r="C706" s="136"/>
      <c r="D706" s="127"/>
      <c r="E706" s="127"/>
      <c r="F706" s="120" t="str">
        <f>IFERROR(+IF((VLOOKUP(D706,'Tabla 2-3-4-5'!$C$11:$D$13,2,FALSE)*(VLOOKUP(E706,'Tabla 2-3-4-5'!$C$11:$D$13,2,FALSE)))&lt;3,"BAJO",IF((VLOOKUP(D706,'Tabla 2-3-4-5'!$C$11:$D$13,2,FALSE)*(VLOOKUP(E706,'Tabla 2-3-4-5'!$C$11:$D$13,2,FALSE)))&gt;5,"ALTO","MEDIO")),"")</f>
        <v/>
      </c>
      <c r="G706" s="136"/>
      <c r="H706" s="136"/>
      <c r="I706" s="136"/>
      <c r="J706" s="136"/>
      <c r="K706" s="136"/>
      <c r="L706" s="136"/>
      <c r="M706" s="136"/>
      <c r="N706" s="136"/>
      <c r="O706" s="137"/>
      <c r="P706" s="138"/>
      <c r="Q706" s="139"/>
    </row>
    <row r="707" spans="1:17" ht="35.25" customHeight="1" x14ac:dyDescent="0.35">
      <c r="A707" s="143" t="str">
        <f>'Matriz Nº1 Identificación'!A707</f>
        <v>78. 5</v>
      </c>
      <c r="B707" s="143" t="str">
        <f>IF('Matriz Nº3 Evaluación'!J707="ADMINISTRAR",'Matriz Nº3 Evaluación'!B707,"")</f>
        <v/>
      </c>
      <c r="C707" s="136"/>
      <c r="D707" s="127"/>
      <c r="E707" s="127"/>
      <c r="F707" s="120" t="str">
        <f>IFERROR(+IF((VLOOKUP(D707,'Tabla 2-3-4-5'!$C$11:$D$13,2,FALSE)*(VLOOKUP(E707,'Tabla 2-3-4-5'!$C$11:$D$13,2,FALSE)))&lt;3,"BAJO",IF((VLOOKUP(D707,'Tabla 2-3-4-5'!$C$11:$D$13,2,FALSE)*(VLOOKUP(E707,'Tabla 2-3-4-5'!$C$11:$D$13,2,FALSE)))&gt;5,"ALTO","MEDIO")),"")</f>
        <v/>
      </c>
      <c r="G707" s="136"/>
      <c r="H707" s="136"/>
      <c r="I707" s="136"/>
      <c r="J707" s="136"/>
      <c r="K707" s="136"/>
      <c r="L707" s="136"/>
      <c r="M707" s="136"/>
      <c r="N707" s="136"/>
      <c r="O707" s="137"/>
      <c r="P707" s="138"/>
      <c r="Q707" s="139"/>
    </row>
    <row r="708" spans="1:17" ht="35.25" customHeight="1" x14ac:dyDescent="0.35">
      <c r="A708" s="143" t="str">
        <f>'Matriz Nº1 Identificación'!A708</f>
        <v>78. 6</v>
      </c>
      <c r="B708" s="143" t="str">
        <f>IF('Matriz Nº3 Evaluación'!J708="ADMINISTRAR",'Matriz Nº3 Evaluación'!B708,"")</f>
        <v/>
      </c>
      <c r="C708" s="136"/>
      <c r="D708" s="127"/>
      <c r="E708" s="127"/>
      <c r="F708" s="120" t="str">
        <f>IFERROR(+IF((VLOOKUP(D708,'Tabla 2-3-4-5'!$C$11:$D$13,2,FALSE)*(VLOOKUP(E708,'Tabla 2-3-4-5'!$C$11:$D$13,2,FALSE)))&lt;3,"BAJO",IF((VLOOKUP(D708,'Tabla 2-3-4-5'!$C$11:$D$13,2,FALSE)*(VLOOKUP(E708,'Tabla 2-3-4-5'!$C$11:$D$13,2,FALSE)))&gt;5,"ALTO","MEDIO")),"")</f>
        <v/>
      </c>
      <c r="G708" s="136"/>
      <c r="H708" s="136"/>
      <c r="I708" s="136"/>
      <c r="J708" s="136"/>
      <c r="K708" s="136"/>
      <c r="L708" s="136"/>
      <c r="M708" s="136"/>
      <c r="N708" s="136"/>
      <c r="O708" s="137"/>
      <c r="P708" s="138"/>
      <c r="Q708" s="139"/>
    </row>
    <row r="709" spans="1:17" ht="35.25" customHeight="1" thickBot="1" x14ac:dyDescent="0.4">
      <c r="A709" s="143" t="str">
        <f>'Matriz Nº1 Identificación'!A709</f>
        <v>78. 7</v>
      </c>
      <c r="B709" s="143" t="str">
        <f>IF('Matriz Nº3 Evaluación'!J709="ADMINISTRAR",'Matriz Nº3 Evaluación'!B709,"")</f>
        <v/>
      </c>
      <c r="C709" s="136"/>
      <c r="D709" s="127"/>
      <c r="E709" s="127"/>
      <c r="F709" s="120" t="str">
        <f>IFERROR(+IF((VLOOKUP(D709,'Tabla 2-3-4-5'!$C$11:$D$13,2,FALSE)*(VLOOKUP(E709,'Tabla 2-3-4-5'!$C$11:$D$13,2,FALSE)))&lt;3,"BAJO",IF((VLOOKUP(D709,'Tabla 2-3-4-5'!$C$11:$D$13,2,FALSE)*(VLOOKUP(E709,'Tabla 2-3-4-5'!$C$11:$D$13,2,FALSE)))&gt;5,"ALTO","MEDIO")),"")</f>
        <v/>
      </c>
      <c r="G709" s="136"/>
      <c r="H709" s="136"/>
      <c r="I709" s="136"/>
      <c r="J709" s="136"/>
      <c r="K709" s="136"/>
      <c r="L709" s="136"/>
      <c r="M709" s="136"/>
      <c r="N709" s="136"/>
      <c r="O709" s="137"/>
      <c r="P709" s="138"/>
      <c r="Q709" s="139"/>
    </row>
    <row r="710" spans="1:17" ht="39.9" customHeight="1" thickBot="1" x14ac:dyDescent="0.4">
      <c r="A710" s="181" t="str">
        <f>'Matriz Nº1 Identificación'!A710</f>
        <v xml:space="preserve">Objetivo Estratégico: </v>
      </c>
      <c r="B710" s="477">
        <f>'Matriz Nº1 Identificación'!B710</f>
        <v>0</v>
      </c>
      <c r="C710" s="478"/>
      <c r="D710" s="478"/>
      <c r="E710" s="478"/>
      <c r="F710" s="478"/>
      <c r="G710" s="478"/>
      <c r="H710" s="478"/>
      <c r="I710" s="478"/>
      <c r="J710" s="478"/>
      <c r="K710" s="478"/>
      <c r="L710" s="478"/>
      <c r="M710" s="478"/>
      <c r="N710" s="478"/>
      <c r="O710" s="478"/>
      <c r="P710" s="478"/>
      <c r="Q710" s="479"/>
    </row>
    <row r="711" spans="1:17" ht="39.9" customHeight="1" x14ac:dyDescent="0.35">
      <c r="A711" s="183" t="str">
        <f>'Matriz Nº1 Identificación'!A711</f>
        <v>Objetivo táctico</v>
      </c>
      <c r="B711" s="535" t="str">
        <f>'Matriz Nº1 Identificación'!B711</f>
        <v xml:space="preserve">79. </v>
      </c>
      <c r="C711" s="536"/>
      <c r="D711" s="536"/>
      <c r="E711" s="536"/>
      <c r="F711" s="536"/>
      <c r="G711" s="536"/>
      <c r="H711" s="536"/>
      <c r="I711" s="536"/>
      <c r="J711" s="536"/>
      <c r="K711" s="536"/>
      <c r="L711" s="536"/>
      <c r="M711" s="536"/>
      <c r="N711" s="536"/>
      <c r="O711" s="536"/>
      <c r="P711" s="536"/>
      <c r="Q711" s="537"/>
    </row>
    <row r="712" spans="1:17" ht="27.75" customHeight="1" x14ac:dyDescent="0.35">
      <c r="A712" s="143" t="str">
        <f>'Matriz Nº1 Identificación'!A712</f>
        <v>79. 1</v>
      </c>
      <c r="B712" s="143" t="str">
        <f>IF('Matriz Nº3 Evaluación'!J712="ADMINISTRAR",'Matriz Nº3 Evaluación'!B712,"")</f>
        <v/>
      </c>
      <c r="C712" s="136"/>
      <c r="D712" s="127"/>
      <c r="E712" s="127"/>
      <c r="F712" s="120" t="str">
        <f>IFERROR(IF((VLOOKUP(D712,'Tabla 2-3-4-5'!$C$11:$D$13,2,FALSE)*(VLOOKUP(E712,'Tabla 2-3-4-5'!$C$11:$D$13,2,FALSE)))&lt;3,"BAJO",IF((VLOOKUP(D712,'Tabla 2-3-4-5'!$C$11:$D$13,2,FALSE)*(VLOOKUP(E712,'Tabla 2-3-4-5'!$C$11:$D$13,2,FALSE)))&gt;5,"ALTO","MEDIO")),"")</f>
        <v/>
      </c>
      <c r="G712" s="136"/>
      <c r="H712" s="136"/>
      <c r="I712" s="136"/>
      <c r="J712" s="136"/>
      <c r="K712" s="136"/>
      <c r="L712" s="136"/>
      <c r="M712" s="136"/>
      <c r="N712" s="136"/>
      <c r="O712" s="137"/>
      <c r="P712" s="138"/>
      <c r="Q712" s="139"/>
    </row>
    <row r="713" spans="1:17" ht="31.5" customHeight="1" x14ac:dyDescent="0.35">
      <c r="A713" s="143" t="str">
        <f>'Matriz Nº1 Identificación'!A713</f>
        <v>79. 2</v>
      </c>
      <c r="B713" s="143" t="str">
        <f>IF('Matriz Nº3 Evaluación'!J713="ADMINISTRAR",'Matriz Nº3 Evaluación'!B713,"")</f>
        <v/>
      </c>
      <c r="C713" s="136"/>
      <c r="D713" s="127"/>
      <c r="E713" s="127"/>
      <c r="F713" s="120" t="str">
        <f>IFERROR(+IF((VLOOKUP(D713,'Tabla 2-3-4-5'!$C$11:$D$13,2,FALSE)*(VLOOKUP(E713,'Tabla 2-3-4-5'!$C$11:$D$13,2,FALSE)))&lt;3,"BAJO",IF((VLOOKUP(D713,'Tabla 2-3-4-5'!$C$11:$D$13,2,FALSE)*(VLOOKUP(E713,'Tabla 2-3-4-5'!$C$11:$D$13,2,FALSE)))&gt;5,"ALTO","MEDIO")),"")</f>
        <v/>
      </c>
      <c r="G713" s="136"/>
      <c r="H713" s="136"/>
      <c r="I713" s="136"/>
      <c r="J713" s="136"/>
      <c r="K713" s="136"/>
      <c r="L713" s="136"/>
      <c r="M713" s="136"/>
      <c r="N713" s="136"/>
      <c r="O713" s="137"/>
      <c r="P713" s="138"/>
      <c r="Q713" s="139"/>
    </row>
    <row r="714" spans="1:17" ht="29.25" customHeight="1" x14ac:dyDescent="0.35">
      <c r="A714" s="143" t="str">
        <f>'Matriz Nº1 Identificación'!A714</f>
        <v>79. 3</v>
      </c>
      <c r="B714" s="143" t="str">
        <f>IF('Matriz Nº3 Evaluación'!J714="ADMINISTRAR",'Matriz Nº3 Evaluación'!B714,"")</f>
        <v/>
      </c>
      <c r="C714" s="136"/>
      <c r="D714" s="127"/>
      <c r="E714" s="127"/>
      <c r="F714" s="120" t="str">
        <f>IFERROR(+IF((VLOOKUP(D714,'Tabla 2-3-4-5'!$C$11:$D$13,2,FALSE)*(VLOOKUP(E714,'Tabla 2-3-4-5'!$C$11:$D$13,2,FALSE)))&lt;3,"BAJO",IF((VLOOKUP(D714,'Tabla 2-3-4-5'!$C$11:$D$13,2,FALSE)*(VLOOKUP(E714,'Tabla 2-3-4-5'!$C$11:$D$13,2,FALSE)))&gt;5,"ALTO","MEDIO")),"")</f>
        <v/>
      </c>
      <c r="G714" s="136"/>
      <c r="H714" s="136"/>
      <c r="I714" s="136"/>
      <c r="J714" s="136"/>
      <c r="K714" s="136"/>
      <c r="L714" s="136"/>
      <c r="M714" s="136"/>
      <c r="N714" s="136"/>
      <c r="O714" s="137"/>
      <c r="P714" s="138"/>
      <c r="Q714" s="139"/>
    </row>
    <row r="715" spans="1:17" ht="35.25" customHeight="1" x14ac:dyDescent="0.35">
      <c r="A715" s="143" t="str">
        <f>'Matriz Nº1 Identificación'!A715</f>
        <v>79. 4</v>
      </c>
      <c r="B715" s="143" t="str">
        <f>IF('Matriz Nº3 Evaluación'!J715="ADMINISTRAR",'Matriz Nº3 Evaluación'!B715,"")</f>
        <v/>
      </c>
      <c r="C715" s="136"/>
      <c r="D715" s="127"/>
      <c r="E715" s="127"/>
      <c r="F715" s="120" t="str">
        <f>IFERROR(+IF((VLOOKUP(D715,'Tabla 2-3-4-5'!$C$11:$D$13,2,FALSE)*(VLOOKUP(E715,'Tabla 2-3-4-5'!$C$11:$D$13,2,FALSE)))&lt;3,"BAJO",IF((VLOOKUP(D715,'Tabla 2-3-4-5'!$C$11:$D$13,2,FALSE)*(VLOOKUP(E715,'Tabla 2-3-4-5'!$C$11:$D$13,2,FALSE)))&gt;5,"ALTO","MEDIO")),"")</f>
        <v/>
      </c>
      <c r="G715" s="136"/>
      <c r="H715" s="136"/>
      <c r="I715" s="136"/>
      <c r="J715" s="136"/>
      <c r="K715" s="136"/>
      <c r="L715" s="136"/>
      <c r="M715" s="136"/>
      <c r="N715" s="136"/>
      <c r="O715" s="137"/>
      <c r="P715" s="138"/>
      <c r="Q715" s="139"/>
    </row>
    <row r="716" spans="1:17" ht="35.25" customHeight="1" x14ac:dyDescent="0.35">
      <c r="A716" s="143" t="str">
        <f>'Matriz Nº1 Identificación'!A716</f>
        <v>79. 5</v>
      </c>
      <c r="B716" s="143" t="str">
        <f>IF('Matriz Nº3 Evaluación'!J716="ADMINISTRAR",'Matriz Nº3 Evaluación'!B716,"")</f>
        <v/>
      </c>
      <c r="C716" s="136"/>
      <c r="D716" s="127"/>
      <c r="E716" s="127"/>
      <c r="F716" s="120" t="str">
        <f>IFERROR(+IF((VLOOKUP(D716,'Tabla 2-3-4-5'!$C$11:$D$13,2,FALSE)*(VLOOKUP(E716,'Tabla 2-3-4-5'!$C$11:$D$13,2,FALSE)))&lt;3,"BAJO",IF((VLOOKUP(D716,'Tabla 2-3-4-5'!$C$11:$D$13,2,FALSE)*(VLOOKUP(E716,'Tabla 2-3-4-5'!$C$11:$D$13,2,FALSE)))&gt;5,"ALTO","MEDIO")),"")</f>
        <v/>
      </c>
      <c r="G716" s="136"/>
      <c r="H716" s="136"/>
      <c r="I716" s="136"/>
      <c r="J716" s="136"/>
      <c r="K716" s="136"/>
      <c r="L716" s="136"/>
      <c r="M716" s="136"/>
      <c r="N716" s="136"/>
      <c r="O716" s="137"/>
      <c r="P716" s="138"/>
      <c r="Q716" s="139"/>
    </row>
    <row r="717" spans="1:17" ht="35.25" customHeight="1" x14ac:dyDescent="0.35">
      <c r="A717" s="143" t="str">
        <f>'Matriz Nº1 Identificación'!A717</f>
        <v>79. 6</v>
      </c>
      <c r="B717" s="143" t="str">
        <f>IF('Matriz Nº3 Evaluación'!J717="ADMINISTRAR",'Matriz Nº3 Evaluación'!B717,"")</f>
        <v/>
      </c>
      <c r="C717" s="136"/>
      <c r="D717" s="127"/>
      <c r="E717" s="127"/>
      <c r="F717" s="120" t="str">
        <f>IFERROR(+IF((VLOOKUP(D717,'Tabla 2-3-4-5'!$C$11:$D$13,2,FALSE)*(VLOOKUP(E717,'Tabla 2-3-4-5'!$C$11:$D$13,2,FALSE)))&lt;3,"BAJO",IF((VLOOKUP(D717,'Tabla 2-3-4-5'!$C$11:$D$13,2,FALSE)*(VLOOKUP(E717,'Tabla 2-3-4-5'!$C$11:$D$13,2,FALSE)))&gt;5,"ALTO","MEDIO")),"")</f>
        <v/>
      </c>
      <c r="G717" s="136"/>
      <c r="H717" s="136"/>
      <c r="I717" s="136"/>
      <c r="J717" s="136"/>
      <c r="K717" s="136"/>
      <c r="L717" s="136"/>
      <c r="M717" s="136"/>
      <c r="N717" s="136"/>
      <c r="O717" s="137"/>
      <c r="P717" s="138"/>
      <c r="Q717" s="139"/>
    </row>
    <row r="718" spans="1:17" ht="35.25" customHeight="1" thickBot="1" x14ac:dyDescent="0.4">
      <c r="A718" s="143" t="str">
        <f>'Matriz Nº1 Identificación'!A718</f>
        <v>79. 7</v>
      </c>
      <c r="B718" s="143" t="str">
        <f>IF('Matriz Nº3 Evaluación'!J718="ADMINISTRAR",'Matriz Nº3 Evaluación'!B718,"")</f>
        <v/>
      </c>
      <c r="C718" s="136"/>
      <c r="D718" s="127"/>
      <c r="E718" s="127"/>
      <c r="F718" s="120" t="str">
        <f>IFERROR(+IF((VLOOKUP(D718,'Tabla 2-3-4-5'!$C$11:$D$13,2,FALSE)*(VLOOKUP(E718,'Tabla 2-3-4-5'!$C$11:$D$13,2,FALSE)))&lt;3,"BAJO",IF((VLOOKUP(D718,'Tabla 2-3-4-5'!$C$11:$D$13,2,FALSE)*(VLOOKUP(E718,'Tabla 2-3-4-5'!$C$11:$D$13,2,FALSE)))&gt;5,"ALTO","MEDIO")),"")</f>
        <v/>
      </c>
      <c r="G718" s="136"/>
      <c r="H718" s="136"/>
      <c r="I718" s="136"/>
      <c r="J718" s="136"/>
      <c r="K718" s="136"/>
      <c r="L718" s="136"/>
      <c r="M718" s="136"/>
      <c r="N718" s="136"/>
      <c r="O718" s="137"/>
      <c r="P718" s="138"/>
      <c r="Q718" s="139"/>
    </row>
    <row r="719" spans="1:17" ht="39.9" customHeight="1" thickBot="1" x14ac:dyDescent="0.4">
      <c r="A719" s="181" t="str">
        <f>'Matriz Nº1 Identificación'!A719</f>
        <v xml:space="preserve">Objetivo Estratégico: </v>
      </c>
      <c r="B719" s="477">
        <f>'Matriz Nº1 Identificación'!B719</f>
        <v>0</v>
      </c>
      <c r="C719" s="478"/>
      <c r="D719" s="478"/>
      <c r="E719" s="478"/>
      <c r="F719" s="478"/>
      <c r="G719" s="478"/>
      <c r="H719" s="478"/>
      <c r="I719" s="478"/>
      <c r="J719" s="478"/>
      <c r="K719" s="478"/>
      <c r="L719" s="478"/>
      <c r="M719" s="478"/>
      <c r="N719" s="478"/>
      <c r="O719" s="478"/>
      <c r="P719" s="478"/>
      <c r="Q719" s="479"/>
    </row>
    <row r="720" spans="1:17" ht="39.9" customHeight="1" x14ac:dyDescent="0.35">
      <c r="A720" s="183" t="str">
        <f>'Matriz Nº1 Identificación'!A720</f>
        <v>Objetivo táctico</v>
      </c>
      <c r="B720" s="535" t="str">
        <f>'Matriz Nº1 Identificación'!B720</f>
        <v xml:space="preserve">80. </v>
      </c>
      <c r="C720" s="536"/>
      <c r="D720" s="536"/>
      <c r="E720" s="536"/>
      <c r="F720" s="536"/>
      <c r="G720" s="536"/>
      <c r="H720" s="536"/>
      <c r="I720" s="536"/>
      <c r="J720" s="536"/>
      <c r="K720" s="536"/>
      <c r="L720" s="536"/>
      <c r="M720" s="536"/>
      <c r="N720" s="536"/>
      <c r="O720" s="536"/>
      <c r="P720" s="536"/>
      <c r="Q720" s="537"/>
    </row>
    <row r="721" spans="1:17" ht="27.75" customHeight="1" x14ac:dyDescent="0.35">
      <c r="A721" s="143" t="str">
        <f>'Matriz Nº1 Identificación'!A721</f>
        <v>80. 1</v>
      </c>
      <c r="B721" s="143" t="str">
        <f>IF('Matriz Nº3 Evaluación'!J721="ADMINISTRAR",'Matriz Nº3 Evaluación'!B721,"")</f>
        <v/>
      </c>
      <c r="C721" s="136"/>
      <c r="D721" s="127"/>
      <c r="E721" s="127"/>
      <c r="F721" s="120" t="str">
        <f>IFERROR(IF((VLOOKUP(D721,'Tabla 2-3-4-5'!$C$11:$D$13,2,FALSE)*(VLOOKUP(E721,'Tabla 2-3-4-5'!$C$11:$D$13,2,FALSE)))&lt;3,"BAJO",IF((VLOOKUP(D721,'Tabla 2-3-4-5'!$C$11:$D$13,2,FALSE)*(VLOOKUP(E721,'Tabla 2-3-4-5'!$C$11:$D$13,2,FALSE)))&gt;5,"ALTO","MEDIO")),"")</f>
        <v/>
      </c>
      <c r="G721" s="136"/>
      <c r="H721" s="136"/>
      <c r="I721" s="136"/>
      <c r="J721" s="136"/>
      <c r="K721" s="136"/>
      <c r="L721" s="136"/>
      <c r="M721" s="136"/>
      <c r="N721" s="136"/>
      <c r="O721" s="137"/>
      <c r="P721" s="138"/>
      <c r="Q721" s="139"/>
    </row>
    <row r="722" spans="1:17" ht="31.5" customHeight="1" x14ac:dyDescent="0.35">
      <c r="A722" s="143" t="str">
        <f>'Matriz Nº1 Identificación'!A722</f>
        <v>80. 2</v>
      </c>
      <c r="B722" s="143" t="str">
        <f>IF('Matriz Nº3 Evaluación'!J722="ADMINISTRAR",'Matriz Nº3 Evaluación'!B722,"")</f>
        <v/>
      </c>
      <c r="C722" s="136"/>
      <c r="D722" s="127"/>
      <c r="E722" s="127"/>
      <c r="F722" s="120" t="str">
        <f>IFERROR(+IF((VLOOKUP(D722,'Tabla 2-3-4-5'!$C$11:$D$13,2,FALSE)*(VLOOKUP(E722,'Tabla 2-3-4-5'!$C$11:$D$13,2,FALSE)))&lt;3,"BAJO",IF((VLOOKUP(D722,'Tabla 2-3-4-5'!$C$11:$D$13,2,FALSE)*(VLOOKUP(E722,'Tabla 2-3-4-5'!$C$11:$D$13,2,FALSE)))&gt;5,"ALTO","MEDIO")),"")</f>
        <v/>
      </c>
      <c r="G722" s="136"/>
      <c r="H722" s="136"/>
      <c r="I722" s="136"/>
      <c r="J722" s="136"/>
      <c r="K722" s="136"/>
      <c r="L722" s="136"/>
      <c r="M722" s="136"/>
      <c r="N722" s="136"/>
      <c r="O722" s="137"/>
      <c r="P722" s="138"/>
      <c r="Q722" s="139"/>
    </row>
    <row r="723" spans="1:17" ht="29.25" customHeight="1" x14ac:dyDescent="0.35">
      <c r="A723" s="143" t="str">
        <f>'Matriz Nº1 Identificación'!A723</f>
        <v>80. 3</v>
      </c>
      <c r="B723" s="143" t="str">
        <f>IF('Matriz Nº3 Evaluación'!J723="ADMINISTRAR",'Matriz Nº3 Evaluación'!B723,"")</f>
        <v/>
      </c>
      <c r="C723" s="136"/>
      <c r="D723" s="127"/>
      <c r="E723" s="127"/>
      <c r="F723" s="120" t="str">
        <f>IFERROR(+IF((VLOOKUP(D723,'Tabla 2-3-4-5'!$C$11:$D$13,2,FALSE)*(VLOOKUP(E723,'Tabla 2-3-4-5'!$C$11:$D$13,2,FALSE)))&lt;3,"BAJO",IF((VLOOKUP(D723,'Tabla 2-3-4-5'!$C$11:$D$13,2,FALSE)*(VLOOKUP(E723,'Tabla 2-3-4-5'!$C$11:$D$13,2,FALSE)))&gt;5,"ALTO","MEDIO")),"")</f>
        <v/>
      </c>
      <c r="G723" s="136"/>
      <c r="H723" s="136"/>
      <c r="I723" s="136"/>
      <c r="J723" s="136"/>
      <c r="K723" s="136"/>
      <c r="L723" s="136"/>
      <c r="M723" s="136"/>
      <c r="N723" s="136"/>
      <c r="O723" s="137"/>
      <c r="P723" s="138"/>
      <c r="Q723" s="139"/>
    </row>
    <row r="724" spans="1:17" ht="35.25" customHeight="1" x14ac:dyDescent="0.35">
      <c r="A724" s="143" t="str">
        <f>'Matriz Nº1 Identificación'!A724</f>
        <v>80. 4</v>
      </c>
      <c r="B724" s="143" t="str">
        <f>IF('Matriz Nº3 Evaluación'!J724="ADMINISTRAR",'Matriz Nº3 Evaluación'!B724,"")</f>
        <v/>
      </c>
      <c r="C724" s="136"/>
      <c r="D724" s="127"/>
      <c r="E724" s="127"/>
      <c r="F724" s="120" t="str">
        <f>IFERROR(+IF((VLOOKUP(D724,'Tabla 2-3-4-5'!$C$11:$D$13,2,FALSE)*(VLOOKUP(E724,'Tabla 2-3-4-5'!$C$11:$D$13,2,FALSE)))&lt;3,"BAJO",IF((VLOOKUP(D724,'Tabla 2-3-4-5'!$C$11:$D$13,2,FALSE)*(VLOOKUP(E724,'Tabla 2-3-4-5'!$C$11:$D$13,2,FALSE)))&gt;5,"ALTO","MEDIO")),"")</f>
        <v/>
      </c>
      <c r="G724" s="136"/>
      <c r="H724" s="136"/>
      <c r="I724" s="136"/>
      <c r="J724" s="136"/>
      <c r="K724" s="136"/>
      <c r="L724" s="136"/>
      <c r="M724" s="136"/>
      <c r="N724" s="136"/>
      <c r="O724" s="137"/>
      <c r="P724" s="138"/>
      <c r="Q724" s="139"/>
    </row>
    <row r="725" spans="1:17" ht="35.25" customHeight="1" x14ac:dyDescent="0.35">
      <c r="A725" s="143" t="str">
        <f>'Matriz Nº1 Identificación'!A725</f>
        <v>80. 5</v>
      </c>
      <c r="B725" s="143" t="str">
        <f>IF('Matriz Nº3 Evaluación'!J725="ADMINISTRAR",'Matriz Nº3 Evaluación'!B725,"")</f>
        <v/>
      </c>
      <c r="C725" s="136"/>
      <c r="D725" s="127"/>
      <c r="E725" s="127"/>
      <c r="F725" s="120" t="str">
        <f>IFERROR(+IF((VLOOKUP(D725,'Tabla 2-3-4-5'!$C$11:$D$13,2,FALSE)*(VLOOKUP(E725,'Tabla 2-3-4-5'!$C$11:$D$13,2,FALSE)))&lt;3,"BAJO",IF((VLOOKUP(D725,'Tabla 2-3-4-5'!$C$11:$D$13,2,FALSE)*(VLOOKUP(E725,'Tabla 2-3-4-5'!$C$11:$D$13,2,FALSE)))&gt;5,"ALTO","MEDIO")),"")</f>
        <v/>
      </c>
      <c r="G725" s="136"/>
      <c r="H725" s="136"/>
      <c r="I725" s="136"/>
      <c r="J725" s="136"/>
      <c r="K725" s="136"/>
      <c r="L725" s="136"/>
      <c r="M725" s="136"/>
      <c r="N725" s="136"/>
      <c r="O725" s="137"/>
      <c r="P725" s="138"/>
      <c r="Q725" s="139"/>
    </row>
    <row r="726" spans="1:17" ht="35.25" customHeight="1" x14ac:dyDescent="0.35">
      <c r="A726" s="143" t="str">
        <f>'Matriz Nº1 Identificación'!A726</f>
        <v>80. 6</v>
      </c>
      <c r="B726" s="143" t="str">
        <f>IF('Matriz Nº3 Evaluación'!J726="ADMINISTRAR",'Matriz Nº3 Evaluación'!B726,"")</f>
        <v/>
      </c>
      <c r="C726" s="136"/>
      <c r="D726" s="127"/>
      <c r="E726" s="127"/>
      <c r="F726" s="120" t="str">
        <f>IFERROR(+IF((VLOOKUP(D726,'Tabla 2-3-4-5'!$C$11:$D$13,2,FALSE)*(VLOOKUP(E726,'Tabla 2-3-4-5'!$C$11:$D$13,2,FALSE)))&lt;3,"BAJO",IF((VLOOKUP(D726,'Tabla 2-3-4-5'!$C$11:$D$13,2,FALSE)*(VLOOKUP(E726,'Tabla 2-3-4-5'!$C$11:$D$13,2,FALSE)))&gt;5,"ALTO","MEDIO")),"")</f>
        <v/>
      </c>
      <c r="G726" s="136"/>
      <c r="H726" s="136"/>
      <c r="I726" s="136"/>
      <c r="J726" s="136"/>
      <c r="K726" s="136"/>
      <c r="L726" s="136"/>
      <c r="M726" s="136"/>
      <c r="N726" s="136"/>
      <c r="O726" s="137"/>
      <c r="P726" s="138"/>
      <c r="Q726" s="139"/>
    </row>
    <row r="727" spans="1:17" ht="35.25" customHeight="1" thickBot="1" x14ac:dyDescent="0.4">
      <c r="A727" s="143" t="str">
        <f>'Matriz Nº1 Identificación'!A727</f>
        <v>80. 7</v>
      </c>
      <c r="B727" s="143" t="str">
        <f>IF('Matriz Nº3 Evaluación'!J727="ADMINISTRAR",'Matriz Nº3 Evaluación'!B727,"")</f>
        <v/>
      </c>
      <c r="C727" s="136"/>
      <c r="D727" s="127"/>
      <c r="E727" s="127"/>
      <c r="F727" s="120" t="str">
        <f>IFERROR(+IF((VLOOKUP(D727,'Tabla 2-3-4-5'!$C$11:$D$13,2,FALSE)*(VLOOKUP(E727,'Tabla 2-3-4-5'!$C$11:$D$13,2,FALSE)))&lt;3,"BAJO",IF((VLOOKUP(D727,'Tabla 2-3-4-5'!$C$11:$D$13,2,FALSE)*(VLOOKUP(E727,'Tabla 2-3-4-5'!$C$11:$D$13,2,FALSE)))&gt;5,"ALTO","MEDIO")),"")</f>
        <v/>
      </c>
      <c r="G727" s="136"/>
      <c r="H727" s="136"/>
      <c r="I727" s="136"/>
      <c r="J727" s="136"/>
      <c r="K727" s="136"/>
      <c r="L727" s="136"/>
      <c r="M727" s="136"/>
      <c r="N727" s="136"/>
      <c r="O727" s="137"/>
      <c r="P727" s="138"/>
      <c r="Q727" s="139"/>
    </row>
    <row r="728" spans="1:17" ht="39.9" customHeight="1" thickBot="1" x14ac:dyDescent="0.4">
      <c r="A728" s="181" t="str">
        <f>'Matriz Nº1 Identificación'!A728</f>
        <v xml:space="preserve">Objetivo Estratégico: </v>
      </c>
      <c r="B728" s="477">
        <f>'Matriz Nº1 Identificación'!B728</f>
        <v>0</v>
      </c>
      <c r="C728" s="478"/>
      <c r="D728" s="478"/>
      <c r="E728" s="478"/>
      <c r="F728" s="478"/>
      <c r="G728" s="478"/>
      <c r="H728" s="478"/>
      <c r="I728" s="478"/>
      <c r="J728" s="478"/>
      <c r="K728" s="478"/>
      <c r="L728" s="478"/>
      <c r="M728" s="478"/>
      <c r="N728" s="478"/>
      <c r="O728" s="478"/>
      <c r="P728" s="478"/>
      <c r="Q728" s="479"/>
    </row>
    <row r="729" spans="1:17" ht="39.9" customHeight="1" x14ac:dyDescent="0.35">
      <c r="A729" s="183" t="str">
        <f>'Matriz Nº1 Identificación'!A729</f>
        <v>Objetivo táctico</v>
      </c>
      <c r="B729" s="535" t="str">
        <f>'Matriz Nº1 Identificación'!B729</f>
        <v xml:space="preserve">81. </v>
      </c>
      <c r="C729" s="536"/>
      <c r="D729" s="536"/>
      <c r="E729" s="536"/>
      <c r="F729" s="536"/>
      <c r="G729" s="536"/>
      <c r="H729" s="536"/>
      <c r="I729" s="536"/>
      <c r="J729" s="536"/>
      <c r="K729" s="536"/>
      <c r="L729" s="536"/>
      <c r="M729" s="536"/>
      <c r="N729" s="536"/>
      <c r="O729" s="536"/>
      <c r="P729" s="536"/>
      <c r="Q729" s="537"/>
    </row>
    <row r="730" spans="1:17" ht="27.75" customHeight="1" x14ac:dyDescent="0.35">
      <c r="A730" s="143" t="str">
        <f>'Matriz Nº1 Identificación'!A730</f>
        <v>81. 1</v>
      </c>
      <c r="B730" s="143" t="str">
        <f>IF('Matriz Nº3 Evaluación'!J730="ADMINISTRAR",'Matriz Nº3 Evaluación'!B730,"")</f>
        <v/>
      </c>
      <c r="C730" s="136"/>
      <c r="D730" s="127"/>
      <c r="E730" s="127"/>
      <c r="F730" s="120" t="str">
        <f>IFERROR(IF((VLOOKUP(D730,'Tabla 2-3-4-5'!$C$11:$D$13,2,FALSE)*(VLOOKUP(E730,'Tabla 2-3-4-5'!$C$11:$D$13,2,FALSE)))&lt;3,"BAJO",IF((VLOOKUP(D730,'Tabla 2-3-4-5'!$C$11:$D$13,2,FALSE)*(VLOOKUP(E730,'Tabla 2-3-4-5'!$C$11:$D$13,2,FALSE)))&gt;5,"ALTO","MEDIO")),"")</f>
        <v/>
      </c>
      <c r="G730" s="136"/>
      <c r="H730" s="136"/>
      <c r="I730" s="136"/>
      <c r="J730" s="136"/>
      <c r="K730" s="136"/>
      <c r="L730" s="136"/>
      <c r="M730" s="136"/>
      <c r="N730" s="136"/>
      <c r="O730" s="137"/>
      <c r="P730" s="138"/>
      <c r="Q730" s="139"/>
    </row>
    <row r="731" spans="1:17" ht="31.5" customHeight="1" x14ac:dyDescent="0.35">
      <c r="A731" s="143" t="str">
        <f>'Matriz Nº1 Identificación'!A731</f>
        <v>81. 2</v>
      </c>
      <c r="B731" s="143" t="str">
        <f>IF('Matriz Nº3 Evaluación'!J731="ADMINISTRAR",'Matriz Nº3 Evaluación'!B731,"")</f>
        <v/>
      </c>
      <c r="C731" s="136"/>
      <c r="D731" s="127"/>
      <c r="E731" s="127"/>
      <c r="F731" s="120" t="str">
        <f>IFERROR(+IF((VLOOKUP(D731,'Tabla 2-3-4-5'!$C$11:$D$13,2,FALSE)*(VLOOKUP(E731,'Tabla 2-3-4-5'!$C$11:$D$13,2,FALSE)))&lt;3,"BAJO",IF((VLOOKUP(D731,'Tabla 2-3-4-5'!$C$11:$D$13,2,FALSE)*(VLOOKUP(E731,'Tabla 2-3-4-5'!$C$11:$D$13,2,FALSE)))&gt;5,"ALTO","MEDIO")),"")</f>
        <v/>
      </c>
      <c r="G731" s="136"/>
      <c r="H731" s="136"/>
      <c r="I731" s="136"/>
      <c r="J731" s="136"/>
      <c r="K731" s="136"/>
      <c r="L731" s="136"/>
      <c r="M731" s="136"/>
      <c r="N731" s="136"/>
      <c r="O731" s="137"/>
      <c r="P731" s="138"/>
      <c r="Q731" s="139"/>
    </row>
    <row r="732" spans="1:17" ht="29.25" customHeight="1" x14ac:dyDescent="0.35">
      <c r="A732" s="143" t="str">
        <f>'Matriz Nº1 Identificación'!A732</f>
        <v>81. 3</v>
      </c>
      <c r="B732" s="143" t="str">
        <f>IF('Matriz Nº3 Evaluación'!J732="ADMINISTRAR",'Matriz Nº3 Evaluación'!B732,"")</f>
        <v/>
      </c>
      <c r="C732" s="136"/>
      <c r="D732" s="127"/>
      <c r="E732" s="127"/>
      <c r="F732" s="120" t="str">
        <f>IFERROR(+IF((VLOOKUP(D732,'Tabla 2-3-4-5'!$C$11:$D$13,2,FALSE)*(VLOOKUP(E732,'Tabla 2-3-4-5'!$C$11:$D$13,2,FALSE)))&lt;3,"BAJO",IF((VLOOKUP(D732,'Tabla 2-3-4-5'!$C$11:$D$13,2,FALSE)*(VLOOKUP(E732,'Tabla 2-3-4-5'!$C$11:$D$13,2,FALSE)))&gt;5,"ALTO","MEDIO")),"")</f>
        <v/>
      </c>
      <c r="G732" s="136"/>
      <c r="H732" s="136"/>
      <c r="I732" s="136"/>
      <c r="J732" s="136"/>
      <c r="K732" s="136"/>
      <c r="L732" s="136"/>
      <c r="M732" s="136"/>
      <c r="N732" s="136"/>
      <c r="O732" s="137"/>
      <c r="P732" s="138"/>
      <c r="Q732" s="139"/>
    </row>
    <row r="733" spans="1:17" ht="35.25" customHeight="1" x14ac:dyDescent="0.35">
      <c r="A733" s="143" t="str">
        <f>'Matriz Nº1 Identificación'!A733</f>
        <v>81. 4</v>
      </c>
      <c r="B733" s="143" t="str">
        <f>IF('Matriz Nº3 Evaluación'!J733="ADMINISTRAR",'Matriz Nº3 Evaluación'!B733,"")</f>
        <v/>
      </c>
      <c r="C733" s="136"/>
      <c r="D733" s="127"/>
      <c r="E733" s="127"/>
      <c r="F733" s="120" t="str">
        <f>IFERROR(+IF((VLOOKUP(D733,'Tabla 2-3-4-5'!$C$11:$D$13,2,FALSE)*(VLOOKUP(E733,'Tabla 2-3-4-5'!$C$11:$D$13,2,FALSE)))&lt;3,"BAJO",IF((VLOOKUP(D733,'Tabla 2-3-4-5'!$C$11:$D$13,2,FALSE)*(VLOOKUP(E733,'Tabla 2-3-4-5'!$C$11:$D$13,2,FALSE)))&gt;5,"ALTO","MEDIO")),"")</f>
        <v/>
      </c>
      <c r="G733" s="136"/>
      <c r="H733" s="136"/>
      <c r="I733" s="136"/>
      <c r="J733" s="136"/>
      <c r="K733" s="136"/>
      <c r="L733" s="136"/>
      <c r="M733" s="136"/>
      <c r="N733" s="136"/>
      <c r="O733" s="137"/>
      <c r="P733" s="138"/>
      <c r="Q733" s="139"/>
    </row>
    <row r="734" spans="1:17" ht="35.25" customHeight="1" x14ac:dyDescent="0.35">
      <c r="A734" s="143" t="str">
        <f>'Matriz Nº1 Identificación'!A734</f>
        <v>81. 5</v>
      </c>
      <c r="B734" s="143" t="str">
        <f>IF('Matriz Nº3 Evaluación'!J734="ADMINISTRAR",'Matriz Nº3 Evaluación'!B734,"")</f>
        <v/>
      </c>
      <c r="C734" s="136"/>
      <c r="D734" s="127"/>
      <c r="E734" s="127"/>
      <c r="F734" s="120" t="str">
        <f>IFERROR(+IF((VLOOKUP(D734,'Tabla 2-3-4-5'!$C$11:$D$13,2,FALSE)*(VLOOKUP(E734,'Tabla 2-3-4-5'!$C$11:$D$13,2,FALSE)))&lt;3,"BAJO",IF((VLOOKUP(D734,'Tabla 2-3-4-5'!$C$11:$D$13,2,FALSE)*(VLOOKUP(E734,'Tabla 2-3-4-5'!$C$11:$D$13,2,FALSE)))&gt;5,"ALTO","MEDIO")),"")</f>
        <v/>
      </c>
      <c r="G734" s="136"/>
      <c r="H734" s="136"/>
      <c r="I734" s="136"/>
      <c r="J734" s="136"/>
      <c r="K734" s="136"/>
      <c r="L734" s="136"/>
      <c r="M734" s="136"/>
      <c r="N734" s="136"/>
      <c r="O734" s="137"/>
      <c r="P734" s="138"/>
      <c r="Q734" s="139"/>
    </row>
    <row r="735" spans="1:17" ht="35.25" customHeight="1" x14ac:dyDescent="0.35">
      <c r="A735" s="143" t="str">
        <f>'Matriz Nº1 Identificación'!A735</f>
        <v>81. 6</v>
      </c>
      <c r="B735" s="143" t="str">
        <f>IF('Matriz Nº3 Evaluación'!J735="ADMINISTRAR",'Matriz Nº3 Evaluación'!B735,"")</f>
        <v/>
      </c>
      <c r="C735" s="136"/>
      <c r="D735" s="127"/>
      <c r="E735" s="127"/>
      <c r="F735" s="120" t="str">
        <f>IFERROR(+IF((VLOOKUP(D735,'Tabla 2-3-4-5'!$C$11:$D$13,2,FALSE)*(VLOOKUP(E735,'Tabla 2-3-4-5'!$C$11:$D$13,2,FALSE)))&lt;3,"BAJO",IF((VLOOKUP(D735,'Tabla 2-3-4-5'!$C$11:$D$13,2,FALSE)*(VLOOKUP(E735,'Tabla 2-3-4-5'!$C$11:$D$13,2,FALSE)))&gt;5,"ALTO","MEDIO")),"")</f>
        <v/>
      </c>
      <c r="G735" s="136"/>
      <c r="H735" s="136"/>
      <c r="I735" s="136"/>
      <c r="J735" s="136"/>
      <c r="K735" s="136"/>
      <c r="L735" s="136"/>
      <c r="M735" s="136"/>
      <c r="N735" s="136"/>
      <c r="O735" s="137"/>
      <c r="P735" s="138"/>
      <c r="Q735" s="139"/>
    </row>
    <row r="736" spans="1:17" ht="35.25" customHeight="1" thickBot="1" x14ac:dyDescent="0.4">
      <c r="A736" s="143" t="str">
        <f>'Matriz Nº1 Identificación'!A736</f>
        <v>81. 7</v>
      </c>
      <c r="B736" s="143" t="str">
        <f>IF('Matriz Nº3 Evaluación'!J736="ADMINISTRAR",'Matriz Nº3 Evaluación'!B736,"")</f>
        <v/>
      </c>
      <c r="C736" s="136"/>
      <c r="D736" s="127"/>
      <c r="E736" s="127"/>
      <c r="F736" s="120" t="str">
        <f>IFERROR(+IF((VLOOKUP(D736,'Tabla 2-3-4-5'!$C$11:$D$13,2,FALSE)*(VLOOKUP(E736,'Tabla 2-3-4-5'!$C$11:$D$13,2,FALSE)))&lt;3,"BAJO",IF((VLOOKUP(D736,'Tabla 2-3-4-5'!$C$11:$D$13,2,FALSE)*(VLOOKUP(E736,'Tabla 2-3-4-5'!$C$11:$D$13,2,FALSE)))&gt;5,"ALTO","MEDIO")),"")</f>
        <v/>
      </c>
      <c r="G736" s="136"/>
      <c r="H736" s="136"/>
      <c r="I736" s="136"/>
      <c r="J736" s="136"/>
      <c r="K736" s="136"/>
      <c r="L736" s="136"/>
      <c r="M736" s="136"/>
      <c r="N736" s="136"/>
      <c r="O736" s="137"/>
      <c r="P736" s="138"/>
      <c r="Q736" s="139"/>
    </row>
    <row r="737" spans="1:17" ht="39.9" customHeight="1" thickBot="1" x14ac:dyDescent="0.4">
      <c r="A737" s="181" t="str">
        <f>'Matriz Nº1 Identificación'!A737</f>
        <v xml:space="preserve">Objetivo Estratégico: </v>
      </c>
      <c r="B737" s="477">
        <f>'Matriz Nº1 Identificación'!B737</f>
        <v>0</v>
      </c>
      <c r="C737" s="478"/>
      <c r="D737" s="478"/>
      <c r="E737" s="478"/>
      <c r="F737" s="478"/>
      <c r="G737" s="478"/>
      <c r="H737" s="478"/>
      <c r="I737" s="478"/>
      <c r="J737" s="478"/>
      <c r="K737" s="478"/>
      <c r="L737" s="478"/>
      <c r="M737" s="478"/>
      <c r="N737" s="478"/>
      <c r="O737" s="478"/>
      <c r="P737" s="478"/>
      <c r="Q737" s="479"/>
    </row>
    <row r="738" spans="1:17" ht="39.9" customHeight="1" x14ac:dyDescent="0.35">
      <c r="A738" s="183" t="str">
        <f>'Matriz Nº1 Identificación'!A738</f>
        <v>Objetivo táctico</v>
      </c>
      <c r="B738" s="535" t="str">
        <f>'Matriz Nº1 Identificación'!B738</f>
        <v xml:space="preserve">82. </v>
      </c>
      <c r="C738" s="536"/>
      <c r="D738" s="536"/>
      <c r="E738" s="536"/>
      <c r="F738" s="536"/>
      <c r="G738" s="536"/>
      <c r="H738" s="536"/>
      <c r="I738" s="536"/>
      <c r="J738" s="536"/>
      <c r="K738" s="536"/>
      <c r="L738" s="536"/>
      <c r="M738" s="536"/>
      <c r="N738" s="536"/>
      <c r="O738" s="536"/>
      <c r="P738" s="536"/>
      <c r="Q738" s="537"/>
    </row>
    <row r="739" spans="1:17" ht="27.75" customHeight="1" x14ac:dyDescent="0.35">
      <c r="A739" s="143" t="str">
        <f>'Matriz Nº1 Identificación'!A739</f>
        <v>82. 1</v>
      </c>
      <c r="B739" s="143" t="str">
        <f>IF('Matriz Nº3 Evaluación'!J739="ADMINISTRAR",'Matriz Nº3 Evaluación'!B739,"")</f>
        <v/>
      </c>
      <c r="C739" s="136"/>
      <c r="D739" s="127"/>
      <c r="E739" s="127"/>
      <c r="F739" s="120" t="str">
        <f>IFERROR(IF((VLOOKUP(D739,'Tabla 2-3-4-5'!$C$11:$D$13,2,FALSE)*(VLOOKUP(E739,'Tabla 2-3-4-5'!$C$11:$D$13,2,FALSE)))&lt;3,"BAJO",IF((VLOOKUP(D739,'Tabla 2-3-4-5'!$C$11:$D$13,2,FALSE)*(VLOOKUP(E739,'Tabla 2-3-4-5'!$C$11:$D$13,2,FALSE)))&gt;5,"ALTO","MEDIO")),"")</f>
        <v/>
      </c>
      <c r="G739" s="136"/>
      <c r="H739" s="136"/>
      <c r="I739" s="136"/>
      <c r="J739" s="136"/>
      <c r="K739" s="136"/>
      <c r="L739" s="136"/>
      <c r="M739" s="136"/>
      <c r="N739" s="136"/>
      <c r="O739" s="137"/>
      <c r="P739" s="138"/>
      <c r="Q739" s="139"/>
    </row>
    <row r="740" spans="1:17" ht="31.5" customHeight="1" x14ac:dyDescent="0.35">
      <c r="A740" s="143" t="str">
        <f>'Matriz Nº1 Identificación'!A740</f>
        <v>82. 2</v>
      </c>
      <c r="B740" s="143" t="str">
        <f>IF('Matriz Nº3 Evaluación'!J740="ADMINISTRAR",'Matriz Nº3 Evaluación'!B740,"")</f>
        <v/>
      </c>
      <c r="C740" s="136"/>
      <c r="D740" s="127"/>
      <c r="E740" s="127"/>
      <c r="F740" s="120" t="str">
        <f>IFERROR(+IF((VLOOKUP(D740,'Tabla 2-3-4-5'!$C$11:$D$13,2,FALSE)*(VLOOKUP(E740,'Tabla 2-3-4-5'!$C$11:$D$13,2,FALSE)))&lt;3,"BAJO",IF((VLOOKUP(D740,'Tabla 2-3-4-5'!$C$11:$D$13,2,FALSE)*(VLOOKUP(E740,'Tabla 2-3-4-5'!$C$11:$D$13,2,FALSE)))&gt;5,"ALTO","MEDIO")),"")</f>
        <v/>
      </c>
      <c r="G740" s="136"/>
      <c r="H740" s="136"/>
      <c r="I740" s="136"/>
      <c r="J740" s="136"/>
      <c r="K740" s="136"/>
      <c r="L740" s="136"/>
      <c r="M740" s="136"/>
      <c r="N740" s="136"/>
      <c r="O740" s="137"/>
      <c r="P740" s="138"/>
      <c r="Q740" s="139"/>
    </row>
    <row r="741" spans="1:17" ht="29.25" customHeight="1" x14ac:dyDescent="0.35">
      <c r="A741" s="143" t="str">
        <f>'Matriz Nº1 Identificación'!A741</f>
        <v>82. 3</v>
      </c>
      <c r="B741" s="143" t="str">
        <f>IF('Matriz Nº3 Evaluación'!J741="ADMINISTRAR",'Matriz Nº3 Evaluación'!B741,"")</f>
        <v/>
      </c>
      <c r="C741" s="136"/>
      <c r="D741" s="127"/>
      <c r="E741" s="127"/>
      <c r="F741" s="120" t="str">
        <f>IFERROR(+IF((VLOOKUP(D741,'Tabla 2-3-4-5'!$C$11:$D$13,2,FALSE)*(VLOOKUP(E741,'Tabla 2-3-4-5'!$C$11:$D$13,2,FALSE)))&lt;3,"BAJO",IF((VLOOKUP(D741,'Tabla 2-3-4-5'!$C$11:$D$13,2,FALSE)*(VLOOKUP(E741,'Tabla 2-3-4-5'!$C$11:$D$13,2,FALSE)))&gt;5,"ALTO","MEDIO")),"")</f>
        <v/>
      </c>
      <c r="G741" s="136"/>
      <c r="H741" s="136"/>
      <c r="I741" s="136"/>
      <c r="J741" s="136"/>
      <c r="K741" s="136"/>
      <c r="L741" s="136"/>
      <c r="M741" s="136"/>
      <c r="N741" s="136"/>
      <c r="O741" s="137"/>
      <c r="P741" s="138"/>
      <c r="Q741" s="139"/>
    </row>
    <row r="742" spans="1:17" ht="35.25" customHeight="1" x14ac:dyDescent="0.35">
      <c r="A742" s="143" t="str">
        <f>'Matriz Nº1 Identificación'!A742</f>
        <v>82. 4</v>
      </c>
      <c r="B742" s="143" t="str">
        <f>IF('Matriz Nº3 Evaluación'!J742="ADMINISTRAR",'Matriz Nº3 Evaluación'!B742,"")</f>
        <v/>
      </c>
      <c r="C742" s="136"/>
      <c r="D742" s="127"/>
      <c r="E742" s="127"/>
      <c r="F742" s="120" t="str">
        <f>IFERROR(+IF((VLOOKUP(D742,'Tabla 2-3-4-5'!$C$11:$D$13,2,FALSE)*(VLOOKUP(E742,'Tabla 2-3-4-5'!$C$11:$D$13,2,FALSE)))&lt;3,"BAJO",IF((VLOOKUP(D742,'Tabla 2-3-4-5'!$C$11:$D$13,2,FALSE)*(VLOOKUP(E742,'Tabla 2-3-4-5'!$C$11:$D$13,2,FALSE)))&gt;5,"ALTO","MEDIO")),"")</f>
        <v/>
      </c>
      <c r="G742" s="136"/>
      <c r="H742" s="136"/>
      <c r="I742" s="136"/>
      <c r="J742" s="136"/>
      <c r="K742" s="136"/>
      <c r="L742" s="136"/>
      <c r="M742" s="136"/>
      <c r="N742" s="136"/>
      <c r="O742" s="137"/>
      <c r="P742" s="138"/>
      <c r="Q742" s="139"/>
    </row>
    <row r="743" spans="1:17" ht="35.25" customHeight="1" x14ac:dyDescent="0.35">
      <c r="A743" s="143" t="str">
        <f>'Matriz Nº1 Identificación'!A743</f>
        <v>82. 5</v>
      </c>
      <c r="B743" s="143" t="str">
        <f>IF('Matriz Nº3 Evaluación'!J743="ADMINISTRAR",'Matriz Nº3 Evaluación'!B743,"")</f>
        <v/>
      </c>
      <c r="C743" s="136"/>
      <c r="D743" s="127"/>
      <c r="E743" s="127"/>
      <c r="F743" s="120" t="str">
        <f>IFERROR(+IF((VLOOKUP(D743,'Tabla 2-3-4-5'!$C$11:$D$13,2,FALSE)*(VLOOKUP(E743,'Tabla 2-3-4-5'!$C$11:$D$13,2,FALSE)))&lt;3,"BAJO",IF((VLOOKUP(D743,'Tabla 2-3-4-5'!$C$11:$D$13,2,FALSE)*(VLOOKUP(E743,'Tabla 2-3-4-5'!$C$11:$D$13,2,FALSE)))&gt;5,"ALTO","MEDIO")),"")</f>
        <v/>
      </c>
      <c r="G743" s="136"/>
      <c r="H743" s="136"/>
      <c r="I743" s="136"/>
      <c r="J743" s="136"/>
      <c r="K743" s="136"/>
      <c r="L743" s="136"/>
      <c r="M743" s="136"/>
      <c r="N743" s="136"/>
      <c r="O743" s="137"/>
      <c r="P743" s="138"/>
      <c r="Q743" s="139"/>
    </row>
    <row r="744" spans="1:17" ht="35.25" customHeight="1" x14ac:dyDescent="0.35">
      <c r="A744" s="143" t="str">
        <f>'Matriz Nº1 Identificación'!A744</f>
        <v>82. 6</v>
      </c>
      <c r="B744" s="143" t="str">
        <f>IF('Matriz Nº3 Evaluación'!J744="ADMINISTRAR",'Matriz Nº3 Evaluación'!B744,"")</f>
        <v/>
      </c>
      <c r="C744" s="136"/>
      <c r="D744" s="127"/>
      <c r="E744" s="127"/>
      <c r="F744" s="120" t="str">
        <f>IFERROR(+IF((VLOOKUP(D744,'Tabla 2-3-4-5'!$C$11:$D$13,2,FALSE)*(VLOOKUP(E744,'Tabla 2-3-4-5'!$C$11:$D$13,2,FALSE)))&lt;3,"BAJO",IF((VLOOKUP(D744,'Tabla 2-3-4-5'!$C$11:$D$13,2,FALSE)*(VLOOKUP(E744,'Tabla 2-3-4-5'!$C$11:$D$13,2,FALSE)))&gt;5,"ALTO","MEDIO")),"")</f>
        <v/>
      </c>
      <c r="G744" s="136"/>
      <c r="H744" s="136"/>
      <c r="I744" s="136"/>
      <c r="J744" s="136"/>
      <c r="K744" s="136"/>
      <c r="L744" s="136"/>
      <c r="M744" s="136"/>
      <c r="N744" s="136"/>
      <c r="O744" s="137"/>
      <c r="P744" s="138"/>
      <c r="Q744" s="139"/>
    </row>
    <row r="745" spans="1:17" ht="35.25" customHeight="1" thickBot="1" x14ac:dyDescent="0.4">
      <c r="A745" s="143" t="str">
        <f>'Matriz Nº1 Identificación'!A745</f>
        <v>82. 7</v>
      </c>
      <c r="B745" s="143" t="str">
        <f>IF('Matriz Nº3 Evaluación'!J745="ADMINISTRAR",'Matriz Nº3 Evaluación'!B745,"")</f>
        <v/>
      </c>
      <c r="C745" s="136"/>
      <c r="D745" s="127"/>
      <c r="E745" s="127"/>
      <c r="F745" s="120" t="str">
        <f>IFERROR(+IF((VLOOKUP(D745,'Tabla 2-3-4-5'!$C$11:$D$13,2,FALSE)*(VLOOKUP(E745,'Tabla 2-3-4-5'!$C$11:$D$13,2,FALSE)))&lt;3,"BAJO",IF((VLOOKUP(D745,'Tabla 2-3-4-5'!$C$11:$D$13,2,FALSE)*(VLOOKUP(E745,'Tabla 2-3-4-5'!$C$11:$D$13,2,FALSE)))&gt;5,"ALTO","MEDIO")),"")</f>
        <v/>
      </c>
      <c r="G745" s="136"/>
      <c r="H745" s="136"/>
      <c r="I745" s="136"/>
      <c r="J745" s="136"/>
      <c r="K745" s="136"/>
      <c r="L745" s="136"/>
      <c r="M745" s="136"/>
      <c r="N745" s="136"/>
      <c r="O745" s="137"/>
      <c r="P745" s="138"/>
      <c r="Q745" s="139"/>
    </row>
    <row r="746" spans="1:17" ht="39.9" customHeight="1" thickBot="1" x14ac:dyDescent="0.4">
      <c r="A746" s="181" t="str">
        <f>'Matriz Nº1 Identificación'!A746</f>
        <v xml:space="preserve">Objetivo Estratégico: </v>
      </c>
      <c r="B746" s="477">
        <f>'Matriz Nº1 Identificación'!B746</f>
        <v>0</v>
      </c>
      <c r="C746" s="478"/>
      <c r="D746" s="478"/>
      <c r="E746" s="478"/>
      <c r="F746" s="478"/>
      <c r="G746" s="478"/>
      <c r="H746" s="478"/>
      <c r="I746" s="478"/>
      <c r="J746" s="478"/>
      <c r="K746" s="478"/>
      <c r="L746" s="478"/>
      <c r="M746" s="478"/>
      <c r="N746" s="478"/>
      <c r="O746" s="478"/>
      <c r="P746" s="478"/>
      <c r="Q746" s="479"/>
    </row>
    <row r="747" spans="1:17" ht="39.9" customHeight="1" x14ac:dyDescent="0.35">
      <c r="A747" s="183" t="str">
        <f>'Matriz Nº1 Identificación'!A747</f>
        <v>Objetivo táctico</v>
      </c>
      <c r="B747" s="535" t="str">
        <f>'Matriz Nº1 Identificación'!B747</f>
        <v xml:space="preserve">83. </v>
      </c>
      <c r="C747" s="536"/>
      <c r="D747" s="536"/>
      <c r="E747" s="536"/>
      <c r="F747" s="536"/>
      <c r="G747" s="536"/>
      <c r="H747" s="536"/>
      <c r="I747" s="536"/>
      <c r="J747" s="536"/>
      <c r="K747" s="536"/>
      <c r="L747" s="536"/>
      <c r="M747" s="536"/>
      <c r="N747" s="536"/>
      <c r="O747" s="536"/>
      <c r="P747" s="536"/>
      <c r="Q747" s="537"/>
    </row>
    <row r="748" spans="1:17" ht="27.75" customHeight="1" x14ac:dyDescent="0.35">
      <c r="A748" s="143" t="str">
        <f>'Matriz Nº1 Identificación'!A748</f>
        <v>83. 1</v>
      </c>
      <c r="B748" s="143" t="str">
        <f>IF('Matriz Nº3 Evaluación'!J748="ADMINISTRAR",'Matriz Nº3 Evaluación'!B748,"")</f>
        <v/>
      </c>
      <c r="C748" s="136"/>
      <c r="D748" s="127"/>
      <c r="E748" s="127"/>
      <c r="F748" s="120" t="str">
        <f>IFERROR(IF((VLOOKUP(D748,'Tabla 2-3-4-5'!$C$11:$D$13,2,FALSE)*(VLOOKUP(E748,'Tabla 2-3-4-5'!$C$11:$D$13,2,FALSE)))&lt;3,"BAJO",IF((VLOOKUP(D748,'Tabla 2-3-4-5'!$C$11:$D$13,2,FALSE)*(VLOOKUP(E748,'Tabla 2-3-4-5'!$C$11:$D$13,2,FALSE)))&gt;5,"ALTO","MEDIO")),"")</f>
        <v/>
      </c>
      <c r="G748" s="136"/>
      <c r="H748" s="136"/>
      <c r="I748" s="136"/>
      <c r="J748" s="136"/>
      <c r="K748" s="136"/>
      <c r="L748" s="136"/>
      <c r="M748" s="136"/>
      <c r="N748" s="136"/>
      <c r="O748" s="137"/>
      <c r="P748" s="138"/>
      <c r="Q748" s="139"/>
    </row>
    <row r="749" spans="1:17" ht="31.5" customHeight="1" x14ac:dyDescent="0.35">
      <c r="A749" s="143" t="str">
        <f>'Matriz Nº1 Identificación'!A749</f>
        <v>83. 2</v>
      </c>
      <c r="B749" s="143" t="str">
        <f>IF('Matriz Nº3 Evaluación'!J749="ADMINISTRAR",'Matriz Nº3 Evaluación'!B749,"")</f>
        <v/>
      </c>
      <c r="C749" s="136"/>
      <c r="D749" s="127"/>
      <c r="E749" s="127"/>
      <c r="F749" s="120" t="str">
        <f>IFERROR(+IF((VLOOKUP(D749,'Tabla 2-3-4-5'!$C$11:$D$13,2,FALSE)*(VLOOKUP(E749,'Tabla 2-3-4-5'!$C$11:$D$13,2,FALSE)))&lt;3,"BAJO",IF((VLOOKUP(D749,'Tabla 2-3-4-5'!$C$11:$D$13,2,FALSE)*(VLOOKUP(E749,'Tabla 2-3-4-5'!$C$11:$D$13,2,FALSE)))&gt;5,"ALTO","MEDIO")),"")</f>
        <v/>
      </c>
      <c r="G749" s="136"/>
      <c r="H749" s="136"/>
      <c r="I749" s="136"/>
      <c r="J749" s="136"/>
      <c r="K749" s="136"/>
      <c r="L749" s="136"/>
      <c r="M749" s="136"/>
      <c r="N749" s="136"/>
      <c r="O749" s="137"/>
      <c r="P749" s="138"/>
      <c r="Q749" s="139"/>
    </row>
    <row r="750" spans="1:17" ht="29.25" customHeight="1" x14ac:dyDescent="0.35">
      <c r="A750" s="143" t="str">
        <f>'Matriz Nº1 Identificación'!A750</f>
        <v>83. 3</v>
      </c>
      <c r="B750" s="143" t="str">
        <f>IF('Matriz Nº3 Evaluación'!J750="ADMINISTRAR",'Matriz Nº3 Evaluación'!B750,"")</f>
        <v/>
      </c>
      <c r="C750" s="136"/>
      <c r="D750" s="127"/>
      <c r="E750" s="127"/>
      <c r="F750" s="120" t="str">
        <f>IFERROR(+IF((VLOOKUP(D750,'Tabla 2-3-4-5'!$C$11:$D$13,2,FALSE)*(VLOOKUP(E750,'Tabla 2-3-4-5'!$C$11:$D$13,2,FALSE)))&lt;3,"BAJO",IF((VLOOKUP(D750,'Tabla 2-3-4-5'!$C$11:$D$13,2,FALSE)*(VLOOKUP(E750,'Tabla 2-3-4-5'!$C$11:$D$13,2,FALSE)))&gt;5,"ALTO","MEDIO")),"")</f>
        <v/>
      </c>
      <c r="G750" s="136"/>
      <c r="H750" s="136"/>
      <c r="I750" s="136"/>
      <c r="J750" s="136"/>
      <c r="K750" s="136"/>
      <c r="L750" s="136"/>
      <c r="M750" s="136"/>
      <c r="N750" s="136"/>
      <c r="O750" s="137"/>
      <c r="P750" s="138"/>
      <c r="Q750" s="139"/>
    </row>
    <row r="751" spans="1:17" ht="35.25" customHeight="1" x14ac:dyDescent="0.35">
      <c r="A751" s="143" t="str">
        <f>'Matriz Nº1 Identificación'!A751</f>
        <v>83. 4</v>
      </c>
      <c r="B751" s="143" t="str">
        <f>IF('Matriz Nº3 Evaluación'!J751="ADMINISTRAR",'Matriz Nº3 Evaluación'!B751,"")</f>
        <v/>
      </c>
      <c r="C751" s="136"/>
      <c r="D751" s="127"/>
      <c r="E751" s="127"/>
      <c r="F751" s="120" t="str">
        <f>IFERROR(+IF((VLOOKUP(D751,'Tabla 2-3-4-5'!$C$11:$D$13,2,FALSE)*(VLOOKUP(E751,'Tabla 2-3-4-5'!$C$11:$D$13,2,FALSE)))&lt;3,"BAJO",IF((VLOOKUP(D751,'Tabla 2-3-4-5'!$C$11:$D$13,2,FALSE)*(VLOOKUP(E751,'Tabla 2-3-4-5'!$C$11:$D$13,2,FALSE)))&gt;5,"ALTO","MEDIO")),"")</f>
        <v/>
      </c>
      <c r="G751" s="136"/>
      <c r="H751" s="136"/>
      <c r="I751" s="136"/>
      <c r="J751" s="136"/>
      <c r="K751" s="136"/>
      <c r="L751" s="136"/>
      <c r="M751" s="136"/>
      <c r="N751" s="136"/>
      <c r="O751" s="137"/>
      <c r="P751" s="138"/>
      <c r="Q751" s="139"/>
    </row>
    <row r="752" spans="1:17" ht="35.25" customHeight="1" x14ac:dyDescent="0.35">
      <c r="A752" s="143" t="str">
        <f>'Matriz Nº1 Identificación'!A752</f>
        <v>83. 5</v>
      </c>
      <c r="B752" s="143" t="str">
        <f>IF('Matriz Nº3 Evaluación'!J752="ADMINISTRAR",'Matriz Nº3 Evaluación'!B752,"")</f>
        <v/>
      </c>
      <c r="C752" s="136"/>
      <c r="D752" s="127"/>
      <c r="E752" s="127"/>
      <c r="F752" s="120" t="str">
        <f>IFERROR(+IF((VLOOKUP(D752,'Tabla 2-3-4-5'!$C$11:$D$13,2,FALSE)*(VLOOKUP(E752,'Tabla 2-3-4-5'!$C$11:$D$13,2,FALSE)))&lt;3,"BAJO",IF((VLOOKUP(D752,'Tabla 2-3-4-5'!$C$11:$D$13,2,FALSE)*(VLOOKUP(E752,'Tabla 2-3-4-5'!$C$11:$D$13,2,FALSE)))&gt;5,"ALTO","MEDIO")),"")</f>
        <v/>
      </c>
      <c r="G752" s="136"/>
      <c r="H752" s="136"/>
      <c r="I752" s="136"/>
      <c r="J752" s="136"/>
      <c r="K752" s="136"/>
      <c r="L752" s="136"/>
      <c r="M752" s="136"/>
      <c r="N752" s="136"/>
      <c r="O752" s="137"/>
      <c r="P752" s="138"/>
      <c r="Q752" s="139"/>
    </row>
    <row r="753" spans="1:17" ht="35.25" customHeight="1" x14ac:dyDescent="0.35">
      <c r="A753" s="143" t="str">
        <f>'Matriz Nº1 Identificación'!A753</f>
        <v>83. 6</v>
      </c>
      <c r="B753" s="143" t="str">
        <f>IF('Matriz Nº3 Evaluación'!J753="ADMINISTRAR",'Matriz Nº3 Evaluación'!B753,"")</f>
        <v/>
      </c>
      <c r="C753" s="136"/>
      <c r="D753" s="127"/>
      <c r="E753" s="127"/>
      <c r="F753" s="120" t="str">
        <f>IFERROR(+IF((VLOOKUP(D753,'Tabla 2-3-4-5'!$C$11:$D$13,2,FALSE)*(VLOOKUP(E753,'Tabla 2-3-4-5'!$C$11:$D$13,2,FALSE)))&lt;3,"BAJO",IF((VLOOKUP(D753,'Tabla 2-3-4-5'!$C$11:$D$13,2,FALSE)*(VLOOKUP(E753,'Tabla 2-3-4-5'!$C$11:$D$13,2,FALSE)))&gt;5,"ALTO","MEDIO")),"")</f>
        <v/>
      </c>
      <c r="G753" s="136"/>
      <c r="H753" s="136"/>
      <c r="I753" s="136"/>
      <c r="J753" s="136"/>
      <c r="K753" s="136"/>
      <c r="L753" s="136"/>
      <c r="M753" s="136"/>
      <c r="N753" s="136"/>
      <c r="O753" s="137"/>
      <c r="P753" s="138"/>
      <c r="Q753" s="139"/>
    </row>
    <row r="754" spans="1:17" ht="35.25" customHeight="1" thickBot="1" x14ac:dyDescent="0.4">
      <c r="A754" s="143" t="str">
        <f>'Matriz Nº1 Identificación'!A754</f>
        <v>83. 7</v>
      </c>
      <c r="B754" s="143" t="str">
        <f>IF('Matriz Nº3 Evaluación'!J754="ADMINISTRAR",'Matriz Nº3 Evaluación'!B754,"")</f>
        <v/>
      </c>
      <c r="C754" s="136"/>
      <c r="D754" s="127"/>
      <c r="E754" s="127"/>
      <c r="F754" s="120" t="str">
        <f>IFERROR(+IF((VLOOKUP(D754,'Tabla 2-3-4-5'!$C$11:$D$13,2,FALSE)*(VLOOKUP(E754,'Tabla 2-3-4-5'!$C$11:$D$13,2,FALSE)))&lt;3,"BAJO",IF((VLOOKUP(D754,'Tabla 2-3-4-5'!$C$11:$D$13,2,FALSE)*(VLOOKUP(E754,'Tabla 2-3-4-5'!$C$11:$D$13,2,FALSE)))&gt;5,"ALTO","MEDIO")),"")</f>
        <v/>
      </c>
      <c r="G754" s="136"/>
      <c r="H754" s="136"/>
      <c r="I754" s="136"/>
      <c r="J754" s="136"/>
      <c r="K754" s="136"/>
      <c r="L754" s="136"/>
      <c r="M754" s="136"/>
      <c r="N754" s="136"/>
      <c r="O754" s="137"/>
      <c r="P754" s="138"/>
      <c r="Q754" s="139"/>
    </row>
    <row r="755" spans="1:17" ht="39.9" customHeight="1" thickBot="1" x14ac:dyDescent="0.4">
      <c r="A755" s="181" t="str">
        <f>'Matriz Nº1 Identificación'!A755</f>
        <v xml:space="preserve">Objetivo Estratégico: </v>
      </c>
      <c r="B755" s="477">
        <f>'Matriz Nº1 Identificación'!B755</f>
        <v>0</v>
      </c>
      <c r="C755" s="478"/>
      <c r="D755" s="478"/>
      <c r="E755" s="478"/>
      <c r="F755" s="478"/>
      <c r="G755" s="478"/>
      <c r="H755" s="478"/>
      <c r="I755" s="478"/>
      <c r="J755" s="478"/>
      <c r="K755" s="478"/>
      <c r="L755" s="478"/>
      <c r="M755" s="478"/>
      <c r="N755" s="478"/>
      <c r="O755" s="478"/>
      <c r="P755" s="478"/>
      <c r="Q755" s="479"/>
    </row>
    <row r="756" spans="1:17" ht="39.9" customHeight="1" x14ac:dyDescent="0.35">
      <c r="A756" s="183" t="str">
        <f>'Matriz Nº1 Identificación'!A756</f>
        <v>Objetivo táctico</v>
      </c>
      <c r="B756" s="535" t="str">
        <f>'Matriz Nº1 Identificación'!B756</f>
        <v xml:space="preserve">84. </v>
      </c>
      <c r="C756" s="536"/>
      <c r="D756" s="536"/>
      <c r="E756" s="536"/>
      <c r="F756" s="536"/>
      <c r="G756" s="536"/>
      <c r="H756" s="536"/>
      <c r="I756" s="536"/>
      <c r="J756" s="536"/>
      <c r="K756" s="536"/>
      <c r="L756" s="536"/>
      <c r="M756" s="536"/>
      <c r="N756" s="536"/>
      <c r="O756" s="536"/>
      <c r="P756" s="536"/>
      <c r="Q756" s="537"/>
    </row>
    <row r="757" spans="1:17" ht="27.75" customHeight="1" x14ac:dyDescent="0.35">
      <c r="A757" s="143" t="str">
        <f>'Matriz Nº1 Identificación'!A757</f>
        <v>84. 1</v>
      </c>
      <c r="B757" s="143" t="str">
        <f>IF('Matriz Nº3 Evaluación'!J757="ADMINISTRAR",'Matriz Nº3 Evaluación'!B757,"")</f>
        <v/>
      </c>
      <c r="C757" s="136"/>
      <c r="D757" s="127"/>
      <c r="E757" s="127"/>
      <c r="F757" s="120" t="str">
        <f>IFERROR(IF((VLOOKUP(D757,'Tabla 2-3-4-5'!$C$11:$D$13,2,FALSE)*(VLOOKUP(E757,'Tabla 2-3-4-5'!$C$11:$D$13,2,FALSE)))&lt;3,"BAJO",IF((VLOOKUP(D757,'Tabla 2-3-4-5'!$C$11:$D$13,2,FALSE)*(VLOOKUP(E757,'Tabla 2-3-4-5'!$C$11:$D$13,2,FALSE)))&gt;5,"ALTO","MEDIO")),"")</f>
        <v/>
      </c>
      <c r="G757" s="136"/>
      <c r="H757" s="136"/>
      <c r="I757" s="136"/>
      <c r="J757" s="136"/>
      <c r="K757" s="136"/>
      <c r="L757" s="136"/>
      <c r="M757" s="136"/>
      <c r="N757" s="136"/>
      <c r="O757" s="137"/>
      <c r="P757" s="138"/>
      <c r="Q757" s="139"/>
    </row>
    <row r="758" spans="1:17" ht="31.5" customHeight="1" x14ac:dyDescent="0.35">
      <c r="A758" s="143" t="str">
        <f>'Matriz Nº1 Identificación'!A758</f>
        <v>84. 2</v>
      </c>
      <c r="B758" s="143" t="str">
        <f>IF('Matriz Nº3 Evaluación'!J758="ADMINISTRAR",'Matriz Nº3 Evaluación'!B758,"")</f>
        <v/>
      </c>
      <c r="C758" s="136"/>
      <c r="D758" s="127"/>
      <c r="E758" s="127"/>
      <c r="F758" s="120" t="str">
        <f>IFERROR(+IF((VLOOKUP(D758,'Tabla 2-3-4-5'!$C$11:$D$13,2,FALSE)*(VLOOKUP(E758,'Tabla 2-3-4-5'!$C$11:$D$13,2,FALSE)))&lt;3,"BAJO",IF((VLOOKUP(D758,'Tabla 2-3-4-5'!$C$11:$D$13,2,FALSE)*(VLOOKUP(E758,'Tabla 2-3-4-5'!$C$11:$D$13,2,FALSE)))&gt;5,"ALTO","MEDIO")),"")</f>
        <v/>
      </c>
      <c r="G758" s="136"/>
      <c r="H758" s="136"/>
      <c r="I758" s="136"/>
      <c r="J758" s="136"/>
      <c r="K758" s="136"/>
      <c r="L758" s="136"/>
      <c r="M758" s="136"/>
      <c r="N758" s="136"/>
      <c r="O758" s="137"/>
      <c r="P758" s="138"/>
      <c r="Q758" s="139"/>
    </row>
    <row r="759" spans="1:17" ht="29.25" customHeight="1" x14ac:dyDescent="0.35">
      <c r="A759" s="143" t="str">
        <f>'Matriz Nº1 Identificación'!A759</f>
        <v>84. 3</v>
      </c>
      <c r="B759" s="143" t="str">
        <f>IF('Matriz Nº3 Evaluación'!J759="ADMINISTRAR",'Matriz Nº3 Evaluación'!B759,"")</f>
        <v/>
      </c>
      <c r="C759" s="136"/>
      <c r="D759" s="127"/>
      <c r="E759" s="127"/>
      <c r="F759" s="120" t="str">
        <f>IFERROR(+IF((VLOOKUP(D759,'Tabla 2-3-4-5'!$C$11:$D$13,2,FALSE)*(VLOOKUP(E759,'Tabla 2-3-4-5'!$C$11:$D$13,2,FALSE)))&lt;3,"BAJO",IF((VLOOKUP(D759,'Tabla 2-3-4-5'!$C$11:$D$13,2,FALSE)*(VLOOKUP(E759,'Tabla 2-3-4-5'!$C$11:$D$13,2,FALSE)))&gt;5,"ALTO","MEDIO")),"")</f>
        <v/>
      </c>
      <c r="G759" s="136"/>
      <c r="H759" s="136"/>
      <c r="I759" s="136"/>
      <c r="J759" s="136"/>
      <c r="K759" s="136"/>
      <c r="L759" s="136"/>
      <c r="M759" s="136"/>
      <c r="N759" s="136"/>
      <c r="O759" s="137"/>
      <c r="P759" s="138"/>
      <c r="Q759" s="139"/>
    </row>
    <row r="760" spans="1:17" ht="35.25" customHeight="1" x14ac:dyDescent="0.35">
      <c r="A760" s="143" t="str">
        <f>'Matriz Nº1 Identificación'!A760</f>
        <v>84. 4</v>
      </c>
      <c r="B760" s="143" t="str">
        <f>IF('Matriz Nº3 Evaluación'!J760="ADMINISTRAR",'Matriz Nº3 Evaluación'!B760,"")</f>
        <v/>
      </c>
      <c r="C760" s="136"/>
      <c r="D760" s="127"/>
      <c r="E760" s="127"/>
      <c r="F760" s="120" t="str">
        <f>IFERROR(+IF((VLOOKUP(D760,'Tabla 2-3-4-5'!$C$11:$D$13,2,FALSE)*(VLOOKUP(E760,'Tabla 2-3-4-5'!$C$11:$D$13,2,FALSE)))&lt;3,"BAJO",IF((VLOOKUP(D760,'Tabla 2-3-4-5'!$C$11:$D$13,2,FALSE)*(VLOOKUP(E760,'Tabla 2-3-4-5'!$C$11:$D$13,2,FALSE)))&gt;5,"ALTO","MEDIO")),"")</f>
        <v/>
      </c>
      <c r="G760" s="136"/>
      <c r="H760" s="136"/>
      <c r="I760" s="136"/>
      <c r="J760" s="136"/>
      <c r="K760" s="136"/>
      <c r="L760" s="136"/>
      <c r="M760" s="136"/>
      <c r="N760" s="136"/>
      <c r="O760" s="137"/>
      <c r="P760" s="138"/>
      <c r="Q760" s="139"/>
    </row>
    <row r="761" spans="1:17" ht="35.25" customHeight="1" x14ac:dyDescent="0.35">
      <c r="A761" s="143" t="str">
        <f>'Matriz Nº1 Identificación'!A761</f>
        <v>84. 5</v>
      </c>
      <c r="B761" s="143" t="str">
        <f>IF('Matriz Nº3 Evaluación'!J761="ADMINISTRAR",'Matriz Nº3 Evaluación'!B761,"")</f>
        <v/>
      </c>
      <c r="C761" s="136"/>
      <c r="D761" s="127"/>
      <c r="E761" s="127"/>
      <c r="F761" s="120" t="str">
        <f>IFERROR(+IF((VLOOKUP(D761,'Tabla 2-3-4-5'!$C$11:$D$13,2,FALSE)*(VLOOKUP(E761,'Tabla 2-3-4-5'!$C$11:$D$13,2,FALSE)))&lt;3,"BAJO",IF((VLOOKUP(D761,'Tabla 2-3-4-5'!$C$11:$D$13,2,FALSE)*(VLOOKUP(E761,'Tabla 2-3-4-5'!$C$11:$D$13,2,FALSE)))&gt;5,"ALTO","MEDIO")),"")</f>
        <v/>
      </c>
      <c r="G761" s="136"/>
      <c r="H761" s="136"/>
      <c r="I761" s="136"/>
      <c r="J761" s="136"/>
      <c r="K761" s="136"/>
      <c r="L761" s="136"/>
      <c r="M761" s="136"/>
      <c r="N761" s="136"/>
      <c r="O761" s="137"/>
      <c r="P761" s="138"/>
      <c r="Q761" s="139"/>
    </row>
    <row r="762" spans="1:17" ht="35.25" customHeight="1" x14ac:dyDescent="0.35">
      <c r="A762" s="143" t="str">
        <f>'Matriz Nº1 Identificación'!A762</f>
        <v>84. 6</v>
      </c>
      <c r="B762" s="143" t="str">
        <f>IF('Matriz Nº3 Evaluación'!J762="ADMINISTRAR",'Matriz Nº3 Evaluación'!B762,"")</f>
        <v/>
      </c>
      <c r="C762" s="136"/>
      <c r="D762" s="127"/>
      <c r="E762" s="127"/>
      <c r="F762" s="120" t="str">
        <f>IFERROR(+IF((VLOOKUP(D762,'Tabla 2-3-4-5'!$C$11:$D$13,2,FALSE)*(VLOOKUP(E762,'Tabla 2-3-4-5'!$C$11:$D$13,2,FALSE)))&lt;3,"BAJO",IF((VLOOKUP(D762,'Tabla 2-3-4-5'!$C$11:$D$13,2,FALSE)*(VLOOKUP(E762,'Tabla 2-3-4-5'!$C$11:$D$13,2,FALSE)))&gt;5,"ALTO","MEDIO")),"")</f>
        <v/>
      </c>
      <c r="G762" s="136"/>
      <c r="H762" s="136"/>
      <c r="I762" s="136"/>
      <c r="J762" s="136"/>
      <c r="K762" s="136"/>
      <c r="L762" s="136"/>
      <c r="M762" s="136"/>
      <c r="N762" s="136"/>
      <c r="O762" s="137"/>
      <c r="P762" s="138"/>
      <c r="Q762" s="139"/>
    </row>
    <row r="763" spans="1:17" ht="35.25" customHeight="1" thickBot="1" x14ac:dyDescent="0.4">
      <c r="A763" s="143" t="str">
        <f>'Matriz Nº1 Identificación'!A763</f>
        <v>84. 7</v>
      </c>
      <c r="B763" s="143" t="str">
        <f>IF('Matriz Nº3 Evaluación'!J763="ADMINISTRAR",'Matriz Nº3 Evaluación'!B763,"")</f>
        <v/>
      </c>
      <c r="C763" s="136"/>
      <c r="D763" s="127"/>
      <c r="E763" s="127"/>
      <c r="F763" s="120" t="str">
        <f>IFERROR(+IF((VLOOKUP(D763,'Tabla 2-3-4-5'!$C$11:$D$13,2,FALSE)*(VLOOKUP(E763,'Tabla 2-3-4-5'!$C$11:$D$13,2,FALSE)))&lt;3,"BAJO",IF((VLOOKUP(D763,'Tabla 2-3-4-5'!$C$11:$D$13,2,FALSE)*(VLOOKUP(E763,'Tabla 2-3-4-5'!$C$11:$D$13,2,FALSE)))&gt;5,"ALTO","MEDIO")),"")</f>
        <v/>
      </c>
      <c r="G763" s="136"/>
      <c r="H763" s="136"/>
      <c r="I763" s="136"/>
      <c r="J763" s="136"/>
      <c r="K763" s="136"/>
      <c r="L763" s="136"/>
      <c r="M763" s="136"/>
      <c r="N763" s="136"/>
      <c r="O763" s="137"/>
      <c r="P763" s="138"/>
      <c r="Q763" s="139"/>
    </row>
    <row r="764" spans="1:17" ht="39.9" customHeight="1" thickBot="1" x14ac:dyDescent="0.4">
      <c r="A764" s="181" t="str">
        <f>'Matriz Nº1 Identificación'!A764</f>
        <v xml:space="preserve">Objetivo Estratégico: </v>
      </c>
      <c r="B764" s="477">
        <f>'Matriz Nº1 Identificación'!B764</f>
        <v>0</v>
      </c>
      <c r="C764" s="478"/>
      <c r="D764" s="478"/>
      <c r="E764" s="478"/>
      <c r="F764" s="478"/>
      <c r="G764" s="478"/>
      <c r="H764" s="478"/>
      <c r="I764" s="478"/>
      <c r="J764" s="478"/>
      <c r="K764" s="478"/>
      <c r="L764" s="478"/>
      <c r="M764" s="478"/>
      <c r="N764" s="478"/>
      <c r="O764" s="478"/>
      <c r="P764" s="478"/>
      <c r="Q764" s="479"/>
    </row>
    <row r="765" spans="1:17" ht="39.9" customHeight="1" x14ac:dyDescent="0.35">
      <c r="A765" s="183" t="str">
        <f>'Matriz Nº1 Identificación'!A765</f>
        <v>Objetivo táctico</v>
      </c>
      <c r="B765" s="535" t="str">
        <f>'Matriz Nº1 Identificación'!B765</f>
        <v xml:space="preserve">85. </v>
      </c>
      <c r="C765" s="536"/>
      <c r="D765" s="536"/>
      <c r="E765" s="536"/>
      <c r="F765" s="536"/>
      <c r="G765" s="536"/>
      <c r="H765" s="536"/>
      <c r="I765" s="536"/>
      <c r="J765" s="536"/>
      <c r="K765" s="536"/>
      <c r="L765" s="536"/>
      <c r="M765" s="536"/>
      <c r="N765" s="536"/>
      <c r="O765" s="536"/>
      <c r="P765" s="536"/>
      <c r="Q765" s="537"/>
    </row>
    <row r="766" spans="1:17" ht="27.75" customHeight="1" x14ac:dyDescent="0.35">
      <c r="A766" s="143" t="str">
        <f>'Matriz Nº1 Identificación'!A766</f>
        <v>85. 1</v>
      </c>
      <c r="B766" s="143" t="str">
        <f>IF('Matriz Nº3 Evaluación'!J766="ADMINISTRAR",'Matriz Nº3 Evaluación'!B766,"")</f>
        <v/>
      </c>
      <c r="C766" s="136"/>
      <c r="D766" s="127"/>
      <c r="E766" s="127"/>
      <c r="F766" s="120" t="str">
        <f>IFERROR(IF((VLOOKUP(D766,'Tabla 2-3-4-5'!$C$11:$D$13,2,FALSE)*(VLOOKUP(E766,'Tabla 2-3-4-5'!$C$11:$D$13,2,FALSE)))&lt;3,"BAJO",IF((VLOOKUP(D766,'Tabla 2-3-4-5'!$C$11:$D$13,2,FALSE)*(VLOOKUP(E766,'Tabla 2-3-4-5'!$C$11:$D$13,2,FALSE)))&gt;5,"ALTO","MEDIO")),"")</f>
        <v/>
      </c>
      <c r="G766" s="136"/>
      <c r="H766" s="136"/>
      <c r="I766" s="136"/>
      <c r="J766" s="136"/>
      <c r="K766" s="136"/>
      <c r="L766" s="136"/>
      <c r="M766" s="136"/>
      <c r="N766" s="136"/>
      <c r="O766" s="137"/>
      <c r="P766" s="138"/>
      <c r="Q766" s="139"/>
    </row>
    <row r="767" spans="1:17" ht="31.5" customHeight="1" x14ac:dyDescent="0.35">
      <c r="A767" s="143" t="str">
        <f>'Matriz Nº1 Identificación'!A767</f>
        <v>85. 2</v>
      </c>
      <c r="B767" s="143" t="str">
        <f>IF('Matriz Nº3 Evaluación'!J767="ADMINISTRAR",'Matriz Nº3 Evaluación'!B767,"")</f>
        <v/>
      </c>
      <c r="C767" s="136"/>
      <c r="D767" s="127"/>
      <c r="E767" s="127"/>
      <c r="F767" s="120" t="str">
        <f>IFERROR(+IF((VLOOKUP(D767,'Tabla 2-3-4-5'!$C$11:$D$13,2,FALSE)*(VLOOKUP(E767,'Tabla 2-3-4-5'!$C$11:$D$13,2,FALSE)))&lt;3,"BAJO",IF((VLOOKUP(D767,'Tabla 2-3-4-5'!$C$11:$D$13,2,FALSE)*(VLOOKUP(E767,'Tabla 2-3-4-5'!$C$11:$D$13,2,FALSE)))&gt;5,"ALTO","MEDIO")),"")</f>
        <v/>
      </c>
      <c r="G767" s="136"/>
      <c r="H767" s="136"/>
      <c r="I767" s="136"/>
      <c r="J767" s="136"/>
      <c r="K767" s="136"/>
      <c r="L767" s="136"/>
      <c r="M767" s="136"/>
      <c r="N767" s="136"/>
      <c r="O767" s="137"/>
      <c r="P767" s="138"/>
      <c r="Q767" s="139"/>
    </row>
    <row r="768" spans="1:17" ht="29.25" customHeight="1" x14ac:dyDescent="0.35">
      <c r="A768" s="143" t="str">
        <f>'Matriz Nº1 Identificación'!A768</f>
        <v>85. 3</v>
      </c>
      <c r="B768" s="143" t="str">
        <f>IF('Matriz Nº3 Evaluación'!J768="ADMINISTRAR",'Matriz Nº3 Evaluación'!B768,"")</f>
        <v/>
      </c>
      <c r="C768" s="136"/>
      <c r="D768" s="127"/>
      <c r="E768" s="127"/>
      <c r="F768" s="120" t="str">
        <f>IFERROR(+IF((VLOOKUP(D768,'Tabla 2-3-4-5'!$C$11:$D$13,2,FALSE)*(VLOOKUP(E768,'Tabla 2-3-4-5'!$C$11:$D$13,2,FALSE)))&lt;3,"BAJO",IF((VLOOKUP(D768,'Tabla 2-3-4-5'!$C$11:$D$13,2,FALSE)*(VLOOKUP(E768,'Tabla 2-3-4-5'!$C$11:$D$13,2,FALSE)))&gt;5,"ALTO","MEDIO")),"")</f>
        <v/>
      </c>
      <c r="G768" s="136"/>
      <c r="H768" s="136"/>
      <c r="I768" s="136"/>
      <c r="J768" s="136"/>
      <c r="K768" s="136"/>
      <c r="L768" s="136"/>
      <c r="M768" s="136"/>
      <c r="N768" s="136"/>
      <c r="O768" s="137"/>
      <c r="P768" s="138"/>
      <c r="Q768" s="139"/>
    </row>
    <row r="769" spans="1:17" ht="35.25" customHeight="1" x14ac:dyDescent="0.35">
      <c r="A769" s="143" t="str">
        <f>'Matriz Nº1 Identificación'!A769</f>
        <v>85. 4</v>
      </c>
      <c r="B769" s="143" t="str">
        <f>IF('Matriz Nº3 Evaluación'!J769="ADMINISTRAR",'Matriz Nº3 Evaluación'!B769,"")</f>
        <v/>
      </c>
      <c r="C769" s="136"/>
      <c r="D769" s="127"/>
      <c r="E769" s="127"/>
      <c r="F769" s="120" t="str">
        <f>IFERROR(+IF((VLOOKUP(D769,'Tabla 2-3-4-5'!$C$11:$D$13,2,FALSE)*(VLOOKUP(E769,'Tabla 2-3-4-5'!$C$11:$D$13,2,FALSE)))&lt;3,"BAJO",IF((VLOOKUP(D769,'Tabla 2-3-4-5'!$C$11:$D$13,2,FALSE)*(VLOOKUP(E769,'Tabla 2-3-4-5'!$C$11:$D$13,2,FALSE)))&gt;5,"ALTO","MEDIO")),"")</f>
        <v/>
      </c>
      <c r="G769" s="136"/>
      <c r="H769" s="136"/>
      <c r="I769" s="136"/>
      <c r="J769" s="136"/>
      <c r="K769" s="136"/>
      <c r="L769" s="136"/>
      <c r="M769" s="136"/>
      <c r="N769" s="136"/>
      <c r="O769" s="137"/>
      <c r="P769" s="138"/>
      <c r="Q769" s="139"/>
    </row>
    <row r="770" spans="1:17" ht="35.25" customHeight="1" x14ac:dyDescent="0.35">
      <c r="A770" s="143" t="str">
        <f>'Matriz Nº1 Identificación'!A770</f>
        <v>85. 5</v>
      </c>
      <c r="B770" s="143" t="str">
        <f>IF('Matriz Nº3 Evaluación'!J770="ADMINISTRAR",'Matriz Nº3 Evaluación'!B770,"")</f>
        <v/>
      </c>
      <c r="C770" s="136"/>
      <c r="D770" s="127"/>
      <c r="E770" s="127"/>
      <c r="F770" s="120" t="str">
        <f>IFERROR(+IF((VLOOKUP(D770,'Tabla 2-3-4-5'!$C$11:$D$13,2,FALSE)*(VLOOKUP(E770,'Tabla 2-3-4-5'!$C$11:$D$13,2,FALSE)))&lt;3,"BAJO",IF((VLOOKUP(D770,'Tabla 2-3-4-5'!$C$11:$D$13,2,FALSE)*(VLOOKUP(E770,'Tabla 2-3-4-5'!$C$11:$D$13,2,FALSE)))&gt;5,"ALTO","MEDIO")),"")</f>
        <v/>
      </c>
      <c r="G770" s="136"/>
      <c r="H770" s="136"/>
      <c r="I770" s="136"/>
      <c r="J770" s="136"/>
      <c r="K770" s="136"/>
      <c r="L770" s="136"/>
      <c r="M770" s="136"/>
      <c r="N770" s="136"/>
      <c r="O770" s="137"/>
      <c r="P770" s="138"/>
      <c r="Q770" s="139"/>
    </row>
    <row r="771" spans="1:17" ht="35.25" customHeight="1" x14ac:dyDescent="0.35">
      <c r="A771" s="143" t="str">
        <f>'Matriz Nº1 Identificación'!A771</f>
        <v>85. 6</v>
      </c>
      <c r="B771" s="143" t="str">
        <f>IF('Matriz Nº3 Evaluación'!J771="ADMINISTRAR",'Matriz Nº3 Evaluación'!B771,"")</f>
        <v/>
      </c>
      <c r="C771" s="136"/>
      <c r="D771" s="127"/>
      <c r="E771" s="127"/>
      <c r="F771" s="120" t="str">
        <f>IFERROR(+IF((VLOOKUP(D771,'Tabla 2-3-4-5'!$C$11:$D$13,2,FALSE)*(VLOOKUP(E771,'Tabla 2-3-4-5'!$C$11:$D$13,2,FALSE)))&lt;3,"BAJO",IF((VLOOKUP(D771,'Tabla 2-3-4-5'!$C$11:$D$13,2,FALSE)*(VLOOKUP(E771,'Tabla 2-3-4-5'!$C$11:$D$13,2,FALSE)))&gt;5,"ALTO","MEDIO")),"")</f>
        <v/>
      </c>
      <c r="G771" s="136"/>
      <c r="H771" s="136"/>
      <c r="I771" s="136"/>
      <c r="J771" s="136"/>
      <c r="K771" s="136"/>
      <c r="L771" s="136"/>
      <c r="M771" s="136"/>
      <c r="N771" s="136"/>
      <c r="O771" s="137"/>
      <c r="P771" s="138"/>
      <c r="Q771" s="139"/>
    </row>
    <row r="772" spans="1:17" ht="35.25" customHeight="1" thickBot="1" x14ac:dyDescent="0.4">
      <c r="A772" s="143" t="str">
        <f>'Matriz Nº1 Identificación'!A772</f>
        <v>85. 7</v>
      </c>
      <c r="B772" s="143" t="str">
        <f>IF('Matriz Nº3 Evaluación'!J772="ADMINISTRAR",'Matriz Nº3 Evaluación'!B772,"")</f>
        <v/>
      </c>
      <c r="C772" s="136"/>
      <c r="D772" s="127"/>
      <c r="E772" s="127"/>
      <c r="F772" s="120" t="str">
        <f>IFERROR(+IF((VLOOKUP(D772,'Tabla 2-3-4-5'!$C$11:$D$13,2,FALSE)*(VLOOKUP(E772,'Tabla 2-3-4-5'!$C$11:$D$13,2,FALSE)))&lt;3,"BAJO",IF((VLOOKUP(D772,'Tabla 2-3-4-5'!$C$11:$D$13,2,FALSE)*(VLOOKUP(E772,'Tabla 2-3-4-5'!$C$11:$D$13,2,FALSE)))&gt;5,"ALTO","MEDIO")),"")</f>
        <v/>
      </c>
      <c r="G772" s="136"/>
      <c r="H772" s="136"/>
      <c r="I772" s="136"/>
      <c r="J772" s="136"/>
      <c r="K772" s="136"/>
      <c r="L772" s="136"/>
      <c r="M772" s="136"/>
      <c r="N772" s="136"/>
      <c r="O772" s="137"/>
      <c r="P772" s="138"/>
      <c r="Q772" s="139"/>
    </row>
    <row r="773" spans="1:17" ht="39.9" customHeight="1" thickBot="1" x14ac:dyDescent="0.4">
      <c r="A773" s="181" t="str">
        <f>'Matriz Nº1 Identificación'!A773</f>
        <v xml:space="preserve">Objetivo Estratégico: </v>
      </c>
      <c r="B773" s="477">
        <f>'Matriz Nº1 Identificación'!B773</f>
        <v>0</v>
      </c>
      <c r="C773" s="478"/>
      <c r="D773" s="478"/>
      <c r="E773" s="478"/>
      <c r="F773" s="478"/>
      <c r="G773" s="478"/>
      <c r="H773" s="478"/>
      <c r="I773" s="478"/>
      <c r="J773" s="478"/>
      <c r="K773" s="478"/>
      <c r="L773" s="478"/>
      <c r="M773" s="478"/>
      <c r="N773" s="478"/>
      <c r="O773" s="478"/>
      <c r="P773" s="478"/>
      <c r="Q773" s="479"/>
    </row>
    <row r="774" spans="1:17" ht="39.9" customHeight="1" x14ac:dyDescent="0.35">
      <c r="A774" s="183" t="str">
        <f>'Matriz Nº1 Identificación'!A774</f>
        <v>Objetivo táctico</v>
      </c>
      <c r="B774" s="535" t="str">
        <f>'Matriz Nº1 Identificación'!B774</f>
        <v xml:space="preserve">86. </v>
      </c>
      <c r="C774" s="536"/>
      <c r="D774" s="536"/>
      <c r="E774" s="536"/>
      <c r="F774" s="536"/>
      <c r="G774" s="536"/>
      <c r="H774" s="536"/>
      <c r="I774" s="536"/>
      <c r="J774" s="536"/>
      <c r="K774" s="536"/>
      <c r="L774" s="536"/>
      <c r="M774" s="536"/>
      <c r="N774" s="536"/>
      <c r="O774" s="536"/>
      <c r="P774" s="536"/>
      <c r="Q774" s="537"/>
    </row>
    <row r="775" spans="1:17" ht="27.75" customHeight="1" x14ac:dyDescent="0.35">
      <c r="A775" s="143" t="str">
        <f>'Matriz Nº1 Identificación'!A775</f>
        <v>86. 1</v>
      </c>
      <c r="B775" s="143" t="str">
        <f>IF('Matriz Nº3 Evaluación'!J775="ADMINISTRAR",'Matriz Nº3 Evaluación'!B775,"")</f>
        <v/>
      </c>
      <c r="C775" s="136"/>
      <c r="D775" s="127"/>
      <c r="E775" s="127"/>
      <c r="F775" s="120" t="str">
        <f>IFERROR(IF((VLOOKUP(D775,'Tabla 2-3-4-5'!$C$11:$D$13,2,FALSE)*(VLOOKUP(E775,'Tabla 2-3-4-5'!$C$11:$D$13,2,FALSE)))&lt;3,"BAJO",IF((VLOOKUP(D775,'Tabla 2-3-4-5'!$C$11:$D$13,2,FALSE)*(VLOOKUP(E775,'Tabla 2-3-4-5'!$C$11:$D$13,2,FALSE)))&gt;5,"ALTO","MEDIO")),"")</f>
        <v/>
      </c>
      <c r="G775" s="136"/>
      <c r="H775" s="136"/>
      <c r="I775" s="136"/>
      <c r="J775" s="136"/>
      <c r="K775" s="136"/>
      <c r="L775" s="136"/>
      <c r="M775" s="136"/>
      <c r="N775" s="136"/>
      <c r="O775" s="137"/>
      <c r="P775" s="138"/>
      <c r="Q775" s="139"/>
    </row>
    <row r="776" spans="1:17" ht="31.5" customHeight="1" x14ac:dyDescent="0.35">
      <c r="A776" s="143" t="str">
        <f>'Matriz Nº1 Identificación'!A776</f>
        <v>86. 2</v>
      </c>
      <c r="B776" s="143" t="str">
        <f>IF('Matriz Nº3 Evaluación'!J776="ADMINISTRAR",'Matriz Nº3 Evaluación'!B776,"")</f>
        <v/>
      </c>
      <c r="C776" s="136"/>
      <c r="D776" s="127"/>
      <c r="E776" s="127"/>
      <c r="F776" s="120" t="str">
        <f>IFERROR(+IF((VLOOKUP(D776,'Tabla 2-3-4-5'!$C$11:$D$13,2,FALSE)*(VLOOKUP(E776,'Tabla 2-3-4-5'!$C$11:$D$13,2,FALSE)))&lt;3,"BAJO",IF((VLOOKUP(D776,'Tabla 2-3-4-5'!$C$11:$D$13,2,FALSE)*(VLOOKUP(E776,'Tabla 2-3-4-5'!$C$11:$D$13,2,FALSE)))&gt;5,"ALTO","MEDIO")),"")</f>
        <v/>
      </c>
      <c r="G776" s="136"/>
      <c r="H776" s="136"/>
      <c r="I776" s="136"/>
      <c r="J776" s="136"/>
      <c r="K776" s="136"/>
      <c r="L776" s="136"/>
      <c r="M776" s="136"/>
      <c r="N776" s="136"/>
      <c r="O776" s="137"/>
      <c r="P776" s="138"/>
      <c r="Q776" s="139"/>
    </row>
    <row r="777" spans="1:17" ht="29.25" customHeight="1" x14ac:dyDescent="0.35">
      <c r="A777" s="143" t="str">
        <f>'Matriz Nº1 Identificación'!A777</f>
        <v>86. 3</v>
      </c>
      <c r="B777" s="143" t="str">
        <f>IF('Matriz Nº3 Evaluación'!J777="ADMINISTRAR",'Matriz Nº3 Evaluación'!B777,"")</f>
        <v/>
      </c>
      <c r="C777" s="136"/>
      <c r="D777" s="127"/>
      <c r="E777" s="127"/>
      <c r="F777" s="120" t="str">
        <f>IFERROR(+IF((VLOOKUP(D777,'Tabla 2-3-4-5'!$C$11:$D$13,2,FALSE)*(VLOOKUP(E777,'Tabla 2-3-4-5'!$C$11:$D$13,2,FALSE)))&lt;3,"BAJO",IF((VLOOKUP(D777,'Tabla 2-3-4-5'!$C$11:$D$13,2,FALSE)*(VLOOKUP(E777,'Tabla 2-3-4-5'!$C$11:$D$13,2,FALSE)))&gt;5,"ALTO","MEDIO")),"")</f>
        <v/>
      </c>
      <c r="G777" s="136"/>
      <c r="H777" s="136"/>
      <c r="I777" s="136"/>
      <c r="J777" s="136"/>
      <c r="K777" s="136"/>
      <c r="L777" s="136"/>
      <c r="M777" s="136"/>
      <c r="N777" s="136"/>
      <c r="O777" s="137"/>
      <c r="P777" s="138"/>
      <c r="Q777" s="139"/>
    </row>
    <row r="778" spans="1:17" ht="35.25" customHeight="1" x14ac:dyDescent="0.35">
      <c r="A778" s="143" t="str">
        <f>'Matriz Nº1 Identificación'!A778</f>
        <v>86. 4</v>
      </c>
      <c r="B778" s="143" t="str">
        <f>IF('Matriz Nº3 Evaluación'!J778="ADMINISTRAR",'Matriz Nº3 Evaluación'!B778,"")</f>
        <v/>
      </c>
      <c r="C778" s="136"/>
      <c r="D778" s="127"/>
      <c r="E778" s="127"/>
      <c r="F778" s="120" t="str">
        <f>IFERROR(+IF((VLOOKUP(D778,'Tabla 2-3-4-5'!$C$11:$D$13,2,FALSE)*(VLOOKUP(E778,'Tabla 2-3-4-5'!$C$11:$D$13,2,FALSE)))&lt;3,"BAJO",IF((VLOOKUP(D778,'Tabla 2-3-4-5'!$C$11:$D$13,2,FALSE)*(VLOOKUP(E778,'Tabla 2-3-4-5'!$C$11:$D$13,2,FALSE)))&gt;5,"ALTO","MEDIO")),"")</f>
        <v/>
      </c>
      <c r="G778" s="136"/>
      <c r="H778" s="136"/>
      <c r="I778" s="136"/>
      <c r="J778" s="136"/>
      <c r="K778" s="136"/>
      <c r="L778" s="136"/>
      <c r="M778" s="136"/>
      <c r="N778" s="136"/>
      <c r="O778" s="137"/>
      <c r="P778" s="138"/>
      <c r="Q778" s="139"/>
    </row>
    <row r="779" spans="1:17" ht="35.25" customHeight="1" x14ac:dyDescent="0.35">
      <c r="A779" s="143" t="str">
        <f>'Matriz Nº1 Identificación'!A779</f>
        <v>86. 5</v>
      </c>
      <c r="B779" s="143" t="str">
        <f>IF('Matriz Nº3 Evaluación'!J779="ADMINISTRAR",'Matriz Nº3 Evaluación'!B779,"")</f>
        <v/>
      </c>
      <c r="C779" s="136"/>
      <c r="D779" s="127"/>
      <c r="E779" s="127"/>
      <c r="F779" s="120" t="str">
        <f>IFERROR(+IF((VLOOKUP(D779,'Tabla 2-3-4-5'!$C$11:$D$13,2,FALSE)*(VLOOKUP(E779,'Tabla 2-3-4-5'!$C$11:$D$13,2,FALSE)))&lt;3,"BAJO",IF((VLOOKUP(D779,'Tabla 2-3-4-5'!$C$11:$D$13,2,FALSE)*(VLOOKUP(E779,'Tabla 2-3-4-5'!$C$11:$D$13,2,FALSE)))&gt;5,"ALTO","MEDIO")),"")</f>
        <v/>
      </c>
      <c r="G779" s="136"/>
      <c r="H779" s="136"/>
      <c r="I779" s="136"/>
      <c r="J779" s="136"/>
      <c r="K779" s="136"/>
      <c r="L779" s="136"/>
      <c r="M779" s="136"/>
      <c r="N779" s="136"/>
      <c r="O779" s="137"/>
      <c r="P779" s="138"/>
      <c r="Q779" s="139"/>
    </row>
    <row r="780" spans="1:17" ht="35.25" customHeight="1" x14ac:dyDescent="0.35">
      <c r="A780" s="143" t="str">
        <f>'Matriz Nº1 Identificación'!A780</f>
        <v>86. 6</v>
      </c>
      <c r="B780" s="143" t="str">
        <f>IF('Matriz Nº3 Evaluación'!J780="ADMINISTRAR",'Matriz Nº3 Evaluación'!B780,"")</f>
        <v/>
      </c>
      <c r="C780" s="136"/>
      <c r="D780" s="127"/>
      <c r="E780" s="127"/>
      <c r="F780" s="120" t="str">
        <f>IFERROR(+IF((VLOOKUP(D780,'Tabla 2-3-4-5'!$C$11:$D$13,2,FALSE)*(VLOOKUP(E780,'Tabla 2-3-4-5'!$C$11:$D$13,2,FALSE)))&lt;3,"BAJO",IF((VLOOKUP(D780,'Tabla 2-3-4-5'!$C$11:$D$13,2,FALSE)*(VLOOKUP(E780,'Tabla 2-3-4-5'!$C$11:$D$13,2,FALSE)))&gt;5,"ALTO","MEDIO")),"")</f>
        <v/>
      </c>
      <c r="G780" s="136"/>
      <c r="H780" s="136"/>
      <c r="I780" s="136"/>
      <c r="J780" s="136"/>
      <c r="K780" s="136"/>
      <c r="L780" s="136"/>
      <c r="M780" s="136"/>
      <c r="N780" s="136"/>
      <c r="O780" s="137"/>
      <c r="P780" s="138"/>
      <c r="Q780" s="139"/>
    </row>
    <row r="781" spans="1:17" ht="35.25" customHeight="1" thickBot="1" x14ac:dyDescent="0.4">
      <c r="A781" s="143" t="str">
        <f>'Matriz Nº1 Identificación'!A781</f>
        <v>86. 7</v>
      </c>
      <c r="B781" s="143" t="str">
        <f>IF('Matriz Nº3 Evaluación'!J781="ADMINISTRAR",'Matriz Nº3 Evaluación'!B781,"")</f>
        <v/>
      </c>
      <c r="C781" s="136"/>
      <c r="D781" s="127"/>
      <c r="E781" s="127"/>
      <c r="F781" s="120" t="str">
        <f>IFERROR(+IF((VLOOKUP(D781,'Tabla 2-3-4-5'!$C$11:$D$13,2,FALSE)*(VLOOKUP(E781,'Tabla 2-3-4-5'!$C$11:$D$13,2,FALSE)))&lt;3,"BAJO",IF((VLOOKUP(D781,'Tabla 2-3-4-5'!$C$11:$D$13,2,FALSE)*(VLOOKUP(E781,'Tabla 2-3-4-5'!$C$11:$D$13,2,FALSE)))&gt;5,"ALTO","MEDIO")),"")</f>
        <v/>
      </c>
      <c r="G781" s="136"/>
      <c r="H781" s="136"/>
      <c r="I781" s="136"/>
      <c r="J781" s="136"/>
      <c r="K781" s="136"/>
      <c r="L781" s="136"/>
      <c r="M781" s="136"/>
      <c r="N781" s="136"/>
      <c r="O781" s="137"/>
      <c r="P781" s="138"/>
      <c r="Q781" s="139"/>
    </row>
    <row r="782" spans="1:17" ht="39.9" customHeight="1" thickBot="1" x14ac:dyDescent="0.4">
      <c r="A782" s="181" t="str">
        <f>'Matriz Nº1 Identificación'!A782</f>
        <v xml:space="preserve">Objetivo Estratégico: </v>
      </c>
      <c r="B782" s="477">
        <f>'Matriz Nº1 Identificación'!B782</f>
        <v>0</v>
      </c>
      <c r="C782" s="478"/>
      <c r="D782" s="478"/>
      <c r="E782" s="478"/>
      <c r="F782" s="478"/>
      <c r="G782" s="478"/>
      <c r="H782" s="478"/>
      <c r="I782" s="478"/>
      <c r="J782" s="478"/>
      <c r="K782" s="478"/>
      <c r="L782" s="478"/>
      <c r="M782" s="478"/>
      <c r="N782" s="478"/>
      <c r="O782" s="478"/>
      <c r="P782" s="478"/>
      <c r="Q782" s="479"/>
    </row>
    <row r="783" spans="1:17" ht="39.9" customHeight="1" x14ac:dyDescent="0.35">
      <c r="A783" s="183" t="str">
        <f>'Matriz Nº1 Identificación'!A783</f>
        <v>Objetivo táctico</v>
      </c>
      <c r="B783" s="535" t="str">
        <f>'Matriz Nº1 Identificación'!B783</f>
        <v xml:space="preserve">87. </v>
      </c>
      <c r="C783" s="536"/>
      <c r="D783" s="536"/>
      <c r="E783" s="536"/>
      <c r="F783" s="536"/>
      <c r="G783" s="536"/>
      <c r="H783" s="536"/>
      <c r="I783" s="536"/>
      <c r="J783" s="536"/>
      <c r="K783" s="536"/>
      <c r="L783" s="536"/>
      <c r="M783" s="536"/>
      <c r="N783" s="536"/>
      <c r="O783" s="536"/>
      <c r="P783" s="536"/>
      <c r="Q783" s="537"/>
    </row>
    <row r="784" spans="1:17" ht="27.75" customHeight="1" x14ac:dyDescent="0.35">
      <c r="A784" s="143" t="str">
        <f>'Matriz Nº1 Identificación'!A784</f>
        <v>87. 1</v>
      </c>
      <c r="B784" s="143" t="str">
        <f>IF('Matriz Nº3 Evaluación'!J784="ADMINISTRAR",'Matriz Nº3 Evaluación'!B784,"")</f>
        <v/>
      </c>
      <c r="C784" s="136"/>
      <c r="D784" s="127"/>
      <c r="E784" s="127"/>
      <c r="F784" s="120" t="str">
        <f>IFERROR(IF((VLOOKUP(D784,'Tabla 2-3-4-5'!$C$11:$D$13,2,FALSE)*(VLOOKUP(E784,'Tabla 2-3-4-5'!$C$11:$D$13,2,FALSE)))&lt;3,"BAJO",IF((VLOOKUP(D784,'Tabla 2-3-4-5'!$C$11:$D$13,2,FALSE)*(VLOOKUP(E784,'Tabla 2-3-4-5'!$C$11:$D$13,2,FALSE)))&gt;5,"ALTO","MEDIO")),"")</f>
        <v/>
      </c>
      <c r="G784" s="136"/>
      <c r="H784" s="136"/>
      <c r="I784" s="136"/>
      <c r="J784" s="136"/>
      <c r="K784" s="136"/>
      <c r="L784" s="136"/>
      <c r="M784" s="136"/>
      <c r="N784" s="136"/>
      <c r="O784" s="137"/>
      <c r="P784" s="138"/>
      <c r="Q784" s="139"/>
    </row>
    <row r="785" spans="1:17" ht="31.5" customHeight="1" x14ac:dyDescent="0.35">
      <c r="A785" s="143" t="str">
        <f>'Matriz Nº1 Identificación'!A785</f>
        <v>87. 2</v>
      </c>
      <c r="B785" s="143" t="str">
        <f>IF('Matriz Nº3 Evaluación'!J785="ADMINISTRAR",'Matriz Nº3 Evaluación'!B785,"")</f>
        <v/>
      </c>
      <c r="C785" s="136"/>
      <c r="D785" s="127"/>
      <c r="E785" s="127"/>
      <c r="F785" s="120" t="str">
        <f>IFERROR(+IF((VLOOKUP(D785,'Tabla 2-3-4-5'!$C$11:$D$13,2,FALSE)*(VLOOKUP(E785,'Tabla 2-3-4-5'!$C$11:$D$13,2,FALSE)))&lt;3,"BAJO",IF((VLOOKUP(D785,'Tabla 2-3-4-5'!$C$11:$D$13,2,FALSE)*(VLOOKUP(E785,'Tabla 2-3-4-5'!$C$11:$D$13,2,FALSE)))&gt;5,"ALTO","MEDIO")),"")</f>
        <v/>
      </c>
      <c r="G785" s="136"/>
      <c r="H785" s="136"/>
      <c r="I785" s="136"/>
      <c r="J785" s="136"/>
      <c r="K785" s="136"/>
      <c r="L785" s="136"/>
      <c r="M785" s="136"/>
      <c r="N785" s="136"/>
      <c r="O785" s="137"/>
      <c r="P785" s="138"/>
      <c r="Q785" s="139"/>
    </row>
    <row r="786" spans="1:17" ht="29.25" customHeight="1" x14ac:dyDescent="0.35">
      <c r="A786" s="143" t="str">
        <f>'Matriz Nº1 Identificación'!A786</f>
        <v>87. 3</v>
      </c>
      <c r="B786" s="143" t="str">
        <f>IF('Matriz Nº3 Evaluación'!J786="ADMINISTRAR",'Matriz Nº3 Evaluación'!B786,"")</f>
        <v/>
      </c>
      <c r="C786" s="136"/>
      <c r="D786" s="127"/>
      <c r="E786" s="127"/>
      <c r="F786" s="120" t="str">
        <f>IFERROR(+IF((VLOOKUP(D786,'Tabla 2-3-4-5'!$C$11:$D$13,2,FALSE)*(VLOOKUP(E786,'Tabla 2-3-4-5'!$C$11:$D$13,2,FALSE)))&lt;3,"BAJO",IF((VLOOKUP(D786,'Tabla 2-3-4-5'!$C$11:$D$13,2,FALSE)*(VLOOKUP(E786,'Tabla 2-3-4-5'!$C$11:$D$13,2,FALSE)))&gt;5,"ALTO","MEDIO")),"")</f>
        <v/>
      </c>
      <c r="G786" s="136"/>
      <c r="H786" s="136"/>
      <c r="I786" s="136"/>
      <c r="J786" s="136"/>
      <c r="K786" s="136"/>
      <c r="L786" s="136"/>
      <c r="M786" s="136"/>
      <c r="N786" s="136"/>
      <c r="O786" s="137"/>
      <c r="P786" s="138"/>
      <c r="Q786" s="139"/>
    </row>
    <row r="787" spans="1:17" ht="35.25" customHeight="1" x14ac:dyDescent="0.35">
      <c r="A787" s="143" t="str">
        <f>'Matriz Nº1 Identificación'!A787</f>
        <v>87. 4</v>
      </c>
      <c r="B787" s="143" t="str">
        <f>IF('Matriz Nº3 Evaluación'!J787="ADMINISTRAR",'Matriz Nº3 Evaluación'!B787,"")</f>
        <v/>
      </c>
      <c r="C787" s="136"/>
      <c r="D787" s="127"/>
      <c r="E787" s="127"/>
      <c r="F787" s="120" t="str">
        <f>IFERROR(+IF((VLOOKUP(D787,'Tabla 2-3-4-5'!$C$11:$D$13,2,FALSE)*(VLOOKUP(E787,'Tabla 2-3-4-5'!$C$11:$D$13,2,FALSE)))&lt;3,"BAJO",IF((VLOOKUP(D787,'Tabla 2-3-4-5'!$C$11:$D$13,2,FALSE)*(VLOOKUP(E787,'Tabla 2-3-4-5'!$C$11:$D$13,2,FALSE)))&gt;5,"ALTO","MEDIO")),"")</f>
        <v/>
      </c>
      <c r="G787" s="136"/>
      <c r="H787" s="136"/>
      <c r="I787" s="136"/>
      <c r="J787" s="136"/>
      <c r="K787" s="136"/>
      <c r="L787" s="136"/>
      <c r="M787" s="136"/>
      <c r="N787" s="136"/>
      <c r="O787" s="137"/>
      <c r="P787" s="138"/>
      <c r="Q787" s="139"/>
    </row>
    <row r="788" spans="1:17" ht="35.25" customHeight="1" x14ac:dyDescent="0.35">
      <c r="A788" s="143" t="str">
        <f>'Matriz Nº1 Identificación'!A788</f>
        <v>87. 5</v>
      </c>
      <c r="B788" s="143" t="str">
        <f>IF('Matriz Nº3 Evaluación'!J788="ADMINISTRAR",'Matriz Nº3 Evaluación'!B788,"")</f>
        <v/>
      </c>
      <c r="C788" s="136"/>
      <c r="D788" s="127"/>
      <c r="E788" s="127"/>
      <c r="F788" s="120" t="str">
        <f>IFERROR(+IF((VLOOKUP(D788,'Tabla 2-3-4-5'!$C$11:$D$13,2,FALSE)*(VLOOKUP(E788,'Tabla 2-3-4-5'!$C$11:$D$13,2,FALSE)))&lt;3,"BAJO",IF((VLOOKUP(D788,'Tabla 2-3-4-5'!$C$11:$D$13,2,FALSE)*(VLOOKUP(E788,'Tabla 2-3-4-5'!$C$11:$D$13,2,FALSE)))&gt;5,"ALTO","MEDIO")),"")</f>
        <v/>
      </c>
      <c r="G788" s="136"/>
      <c r="H788" s="136"/>
      <c r="I788" s="136"/>
      <c r="J788" s="136"/>
      <c r="K788" s="136"/>
      <c r="L788" s="136"/>
      <c r="M788" s="136"/>
      <c r="N788" s="136"/>
      <c r="O788" s="137"/>
      <c r="P788" s="138"/>
      <c r="Q788" s="139"/>
    </row>
    <row r="789" spans="1:17" ht="35.25" customHeight="1" x14ac:dyDescent="0.35">
      <c r="A789" s="143" t="str">
        <f>'Matriz Nº1 Identificación'!A789</f>
        <v>87. 6</v>
      </c>
      <c r="B789" s="143" t="str">
        <f>IF('Matriz Nº3 Evaluación'!J789="ADMINISTRAR",'Matriz Nº3 Evaluación'!B789,"")</f>
        <v/>
      </c>
      <c r="C789" s="136"/>
      <c r="D789" s="127"/>
      <c r="E789" s="127"/>
      <c r="F789" s="120" t="str">
        <f>IFERROR(+IF((VLOOKUP(D789,'Tabla 2-3-4-5'!$C$11:$D$13,2,FALSE)*(VLOOKUP(E789,'Tabla 2-3-4-5'!$C$11:$D$13,2,FALSE)))&lt;3,"BAJO",IF((VLOOKUP(D789,'Tabla 2-3-4-5'!$C$11:$D$13,2,FALSE)*(VLOOKUP(E789,'Tabla 2-3-4-5'!$C$11:$D$13,2,FALSE)))&gt;5,"ALTO","MEDIO")),"")</f>
        <v/>
      </c>
      <c r="G789" s="136"/>
      <c r="H789" s="136"/>
      <c r="I789" s="136"/>
      <c r="J789" s="136"/>
      <c r="K789" s="136"/>
      <c r="L789" s="136"/>
      <c r="M789" s="136"/>
      <c r="N789" s="136"/>
      <c r="O789" s="137"/>
      <c r="P789" s="138"/>
      <c r="Q789" s="139"/>
    </row>
    <row r="790" spans="1:17" ht="35.25" customHeight="1" thickBot="1" x14ac:dyDescent="0.4">
      <c r="A790" s="143" t="str">
        <f>'Matriz Nº1 Identificación'!A790</f>
        <v>87. 7</v>
      </c>
      <c r="B790" s="143" t="str">
        <f>IF('Matriz Nº3 Evaluación'!J790="ADMINISTRAR",'Matriz Nº3 Evaluación'!B790,"")</f>
        <v/>
      </c>
      <c r="C790" s="136"/>
      <c r="D790" s="127"/>
      <c r="E790" s="127"/>
      <c r="F790" s="120" t="str">
        <f>IFERROR(+IF((VLOOKUP(D790,'Tabla 2-3-4-5'!$C$11:$D$13,2,FALSE)*(VLOOKUP(E790,'Tabla 2-3-4-5'!$C$11:$D$13,2,FALSE)))&lt;3,"BAJO",IF((VLOOKUP(D790,'Tabla 2-3-4-5'!$C$11:$D$13,2,FALSE)*(VLOOKUP(E790,'Tabla 2-3-4-5'!$C$11:$D$13,2,FALSE)))&gt;5,"ALTO","MEDIO")),"")</f>
        <v/>
      </c>
      <c r="G790" s="136"/>
      <c r="H790" s="136"/>
      <c r="I790" s="136"/>
      <c r="J790" s="136"/>
      <c r="K790" s="136"/>
      <c r="L790" s="136"/>
      <c r="M790" s="136"/>
      <c r="N790" s="136"/>
      <c r="O790" s="137"/>
      <c r="P790" s="138"/>
      <c r="Q790" s="139"/>
    </row>
    <row r="791" spans="1:17" ht="39.9" customHeight="1" thickBot="1" x14ac:dyDescent="0.4">
      <c r="A791" s="181" t="str">
        <f>'Matriz Nº1 Identificación'!A791</f>
        <v xml:space="preserve">Objetivo Estratégico: </v>
      </c>
      <c r="B791" s="477">
        <f>'Matriz Nº1 Identificación'!B791</f>
        <v>0</v>
      </c>
      <c r="C791" s="478"/>
      <c r="D791" s="478"/>
      <c r="E791" s="478"/>
      <c r="F791" s="478"/>
      <c r="G791" s="478"/>
      <c r="H791" s="478"/>
      <c r="I791" s="478"/>
      <c r="J791" s="478"/>
      <c r="K791" s="478"/>
      <c r="L791" s="478"/>
      <c r="M791" s="478"/>
      <c r="N791" s="478"/>
      <c r="O791" s="478"/>
      <c r="P791" s="478"/>
      <c r="Q791" s="479"/>
    </row>
    <row r="792" spans="1:17" ht="39.9" customHeight="1" x14ac:dyDescent="0.35">
      <c r="A792" s="183" t="str">
        <f>'Matriz Nº1 Identificación'!A792</f>
        <v>Objetivo táctico</v>
      </c>
      <c r="B792" s="535" t="str">
        <f>'Matriz Nº1 Identificación'!B792</f>
        <v xml:space="preserve">88. </v>
      </c>
      <c r="C792" s="536"/>
      <c r="D792" s="536"/>
      <c r="E792" s="536"/>
      <c r="F792" s="536"/>
      <c r="G792" s="536"/>
      <c r="H792" s="536"/>
      <c r="I792" s="536"/>
      <c r="J792" s="536"/>
      <c r="K792" s="536"/>
      <c r="L792" s="536"/>
      <c r="M792" s="536"/>
      <c r="N792" s="536"/>
      <c r="O792" s="536"/>
      <c r="P792" s="536"/>
      <c r="Q792" s="537"/>
    </row>
    <row r="793" spans="1:17" ht="27.75" customHeight="1" x14ac:dyDescent="0.35">
      <c r="A793" s="143" t="str">
        <f>'Matriz Nº1 Identificación'!A793</f>
        <v>88. 1</v>
      </c>
      <c r="B793" s="143" t="str">
        <f>IF('Matriz Nº3 Evaluación'!J793="ADMINISTRAR",'Matriz Nº3 Evaluación'!B793,"")</f>
        <v/>
      </c>
      <c r="C793" s="136"/>
      <c r="D793" s="127"/>
      <c r="E793" s="127"/>
      <c r="F793" s="120" t="str">
        <f>IFERROR(IF((VLOOKUP(D793,'Tabla 2-3-4-5'!$C$11:$D$13,2,FALSE)*(VLOOKUP(E793,'Tabla 2-3-4-5'!$C$11:$D$13,2,FALSE)))&lt;3,"BAJO",IF((VLOOKUP(D793,'Tabla 2-3-4-5'!$C$11:$D$13,2,FALSE)*(VLOOKUP(E793,'Tabla 2-3-4-5'!$C$11:$D$13,2,FALSE)))&gt;5,"ALTO","MEDIO")),"")</f>
        <v/>
      </c>
      <c r="G793" s="136"/>
      <c r="H793" s="136"/>
      <c r="I793" s="136"/>
      <c r="J793" s="136"/>
      <c r="K793" s="136"/>
      <c r="L793" s="136"/>
      <c r="M793" s="136"/>
      <c r="N793" s="136"/>
      <c r="O793" s="137"/>
      <c r="P793" s="138"/>
      <c r="Q793" s="139"/>
    </row>
    <row r="794" spans="1:17" ht="31.5" customHeight="1" x14ac:dyDescent="0.35">
      <c r="A794" s="143" t="str">
        <f>'Matriz Nº1 Identificación'!A794</f>
        <v>88. 2</v>
      </c>
      <c r="B794" s="143" t="str">
        <f>IF('Matriz Nº3 Evaluación'!J794="ADMINISTRAR",'Matriz Nº3 Evaluación'!B794,"")</f>
        <v/>
      </c>
      <c r="C794" s="136"/>
      <c r="D794" s="127"/>
      <c r="E794" s="127"/>
      <c r="F794" s="120" t="str">
        <f>IFERROR(+IF((VLOOKUP(D794,'Tabla 2-3-4-5'!$C$11:$D$13,2,FALSE)*(VLOOKUP(E794,'Tabla 2-3-4-5'!$C$11:$D$13,2,FALSE)))&lt;3,"BAJO",IF((VLOOKUP(D794,'Tabla 2-3-4-5'!$C$11:$D$13,2,FALSE)*(VLOOKUP(E794,'Tabla 2-3-4-5'!$C$11:$D$13,2,FALSE)))&gt;5,"ALTO","MEDIO")),"")</f>
        <v/>
      </c>
      <c r="G794" s="136"/>
      <c r="H794" s="136"/>
      <c r="I794" s="136"/>
      <c r="J794" s="136"/>
      <c r="K794" s="136"/>
      <c r="L794" s="136"/>
      <c r="M794" s="136"/>
      <c r="N794" s="136"/>
      <c r="O794" s="137"/>
      <c r="P794" s="138"/>
      <c r="Q794" s="139"/>
    </row>
    <row r="795" spans="1:17" ht="29.25" customHeight="1" x14ac:dyDescent="0.35">
      <c r="A795" s="143" t="str">
        <f>'Matriz Nº1 Identificación'!A795</f>
        <v>88. 3</v>
      </c>
      <c r="B795" s="143" t="str">
        <f>IF('Matriz Nº3 Evaluación'!J795="ADMINISTRAR",'Matriz Nº3 Evaluación'!B795,"")</f>
        <v/>
      </c>
      <c r="C795" s="136"/>
      <c r="D795" s="127"/>
      <c r="E795" s="127"/>
      <c r="F795" s="120" t="str">
        <f>IFERROR(+IF((VLOOKUP(D795,'Tabla 2-3-4-5'!$C$11:$D$13,2,FALSE)*(VLOOKUP(E795,'Tabla 2-3-4-5'!$C$11:$D$13,2,FALSE)))&lt;3,"BAJO",IF((VLOOKUP(D795,'Tabla 2-3-4-5'!$C$11:$D$13,2,FALSE)*(VLOOKUP(E795,'Tabla 2-3-4-5'!$C$11:$D$13,2,FALSE)))&gt;5,"ALTO","MEDIO")),"")</f>
        <v/>
      </c>
      <c r="G795" s="136"/>
      <c r="H795" s="136"/>
      <c r="I795" s="136"/>
      <c r="J795" s="136"/>
      <c r="K795" s="136"/>
      <c r="L795" s="136"/>
      <c r="M795" s="136"/>
      <c r="N795" s="136"/>
      <c r="O795" s="137"/>
      <c r="P795" s="138"/>
      <c r="Q795" s="139"/>
    </row>
    <row r="796" spans="1:17" ht="35.25" customHeight="1" x14ac:dyDescent="0.35">
      <c r="A796" s="143" t="str">
        <f>'Matriz Nº1 Identificación'!A796</f>
        <v>88. 4</v>
      </c>
      <c r="B796" s="143" t="str">
        <f>IF('Matriz Nº3 Evaluación'!J796="ADMINISTRAR",'Matriz Nº3 Evaluación'!B796,"")</f>
        <v/>
      </c>
      <c r="C796" s="136"/>
      <c r="D796" s="127"/>
      <c r="E796" s="127"/>
      <c r="F796" s="120" t="str">
        <f>IFERROR(+IF((VLOOKUP(D796,'Tabla 2-3-4-5'!$C$11:$D$13,2,FALSE)*(VLOOKUP(E796,'Tabla 2-3-4-5'!$C$11:$D$13,2,FALSE)))&lt;3,"BAJO",IF((VLOOKUP(D796,'Tabla 2-3-4-5'!$C$11:$D$13,2,FALSE)*(VLOOKUP(E796,'Tabla 2-3-4-5'!$C$11:$D$13,2,FALSE)))&gt;5,"ALTO","MEDIO")),"")</f>
        <v/>
      </c>
      <c r="G796" s="136"/>
      <c r="H796" s="136"/>
      <c r="I796" s="136"/>
      <c r="J796" s="136"/>
      <c r="K796" s="136"/>
      <c r="L796" s="136"/>
      <c r="M796" s="136"/>
      <c r="N796" s="136"/>
      <c r="O796" s="137"/>
      <c r="P796" s="138"/>
      <c r="Q796" s="139"/>
    </row>
    <row r="797" spans="1:17" ht="35.25" customHeight="1" x14ac:dyDescent="0.35">
      <c r="A797" s="143" t="str">
        <f>'Matriz Nº1 Identificación'!A797</f>
        <v>88. 5</v>
      </c>
      <c r="B797" s="143" t="str">
        <f>IF('Matriz Nº3 Evaluación'!J797="ADMINISTRAR",'Matriz Nº3 Evaluación'!B797,"")</f>
        <v/>
      </c>
      <c r="C797" s="136"/>
      <c r="D797" s="127"/>
      <c r="E797" s="127"/>
      <c r="F797" s="120" t="str">
        <f>IFERROR(+IF((VLOOKUP(D797,'Tabla 2-3-4-5'!$C$11:$D$13,2,FALSE)*(VLOOKUP(E797,'Tabla 2-3-4-5'!$C$11:$D$13,2,FALSE)))&lt;3,"BAJO",IF((VLOOKUP(D797,'Tabla 2-3-4-5'!$C$11:$D$13,2,FALSE)*(VLOOKUP(E797,'Tabla 2-3-4-5'!$C$11:$D$13,2,FALSE)))&gt;5,"ALTO","MEDIO")),"")</f>
        <v/>
      </c>
      <c r="G797" s="136"/>
      <c r="H797" s="136"/>
      <c r="I797" s="136"/>
      <c r="J797" s="136"/>
      <c r="K797" s="136"/>
      <c r="L797" s="136"/>
      <c r="M797" s="136"/>
      <c r="N797" s="136"/>
      <c r="O797" s="137"/>
      <c r="P797" s="138"/>
      <c r="Q797" s="139"/>
    </row>
    <row r="798" spans="1:17" ht="35.25" customHeight="1" x14ac:dyDescent="0.35">
      <c r="A798" s="143" t="str">
        <f>'Matriz Nº1 Identificación'!A798</f>
        <v>88. 6</v>
      </c>
      <c r="B798" s="143" t="str">
        <f>IF('Matriz Nº3 Evaluación'!J798="ADMINISTRAR",'Matriz Nº3 Evaluación'!B798,"")</f>
        <v/>
      </c>
      <c r="C798" s="136"/>
      <c r="D798" s="127"/>
      <c r="E798" s="127"/>
      <c r="F798" s="120" t="str">
        <f>IFERROR(+IF((VLOOKUP(D798,'Tabla 2-3-4-5'!$C$11:$D$13,2,FALSE)*(VLOOKUP(E798,'Tabla 2-3-4-5'!$C$11:$D$13,2,FALSE)))&lt;3,"BAJO",IF((VLOOKUP(D798,'Tabla 2-3-4-5'!$C$11:$D$13,2,FALSE)*(VLOOKUP(E798,'Tabla 2-3-4-5'!$C$11:$D$13,2,FALSE)))&gt;5,"ALTO","MEDIO")),"")</f>
        <v/>
      </c>
      <c r="G798" s="136"/>
      <c r="H798" s="136"/>
      <c r="I798" s="136"/>
      <c r="J798" s="136"/>
      <c r="K798" s="136"/>
      <c r="L798" s="136"/>
      <c r="M798" s="136"/>
      <c r="N798" s="136"/>
      <c r="O798" s="137"/>
      <c r="P798" s="138"/>
      <c r="Q798" s="139"/>
    </row>
    <row r="799" spans="1:17" ht="35.25" customHeight="1" thickBot="1" x14ac:dyDescent="0.4">
      <c r="A799" s="143" t="str">
        <f>'Matriz Nº1 Identificación'!A799</f>
        <v>88. 7</v>
      </c>
      <c r="B799" s="143" t="str">
        <f>IF('Matriz Nº3 Evaluación'!J799="ADMINISTRAR",'Matriz Nº3 Evaluación'!B799,"")</f>
        <v/>
      </c>
      <c r="C799" s="136"/>
      <c r="D799" s="127"/>
      <c r="E799" s="127"/>
      <c r="F799" s="120" t="str">
        <f>IFERROR(+IF((VLOOKUP(D799,'Tabla 2-3-4-5'!$C$11:$D$13,2,FALSE)*(VLOOKUP(E799,'Tabla 2-3-4-5'!$C$11:$D$13,2,FALSE)))&lt;3,"BAJO",IF((VLOOKUP(D799,'Tabla 2-3-4-5'!$C$11:$D$13,2,FALSE)*(VLOOKUP(E799,'Tabla 2-3-4-5'!$C$11:$D$13,2,FALSE)))&gt;5,"ALTO","MEDIO")),"")</f>
        <v/>
      </c>
      <c r="G799" s="136"/>
      <c r="H799" s="136"/>
      <c r="I799" s="136"/>
      <c r="J799" s="136"/>
      <c r="K799" s="136"/>
      <c r="L799" s="136"/>
      <c r="M799" s="136"/>
      <c r="N799" s="136"/>
      <c r="O799" s="137"/>
      <c r="P799" s="138"/>
      <c r="Q799" s="139"/>
    </row>
    <row r="800" spans="1:17" ht="39.9" customHeight="1" thickBot="1" x14ac:dyDescent="0.4">
      <c r="A800" s="181" t="str">
        <f>'Matriz Nº1 Identificación'!A800</f>
        <v xml:space="preserve">Objetivo Estratégico: </v>
      </c>
      <c r="B800" s="477">
        <f>'Matriz Nº1 Identificación'!B800</f>
        <v>0</v>
      </c>
      <c r="C800" s="478"/>
      <c r="D800" s="478"/>
      <c r="E800" s="478"/>
      <c r="F800" s="478"/>
      <c r="G800" s="478"/>
      <c r="H800" s="478"/>
      <c r="I800" s="478"/>
      <c r="J800" s="478"/>
      <c r="K800" s="478"/>
      <c r="L800" s="478"/>
      <c r="M800" s="478"/>
      <c r="N800" s="478"/>
      <c r="O800" s="478"/>
      <c r="P800" s="478"/>
      <c r="Q800" s="479"/>
    </row>
    <row r="801" spans="1:17" ht="39.9" customHeight="1" x14ac:dyDescent="0.35">
      <c r="A801" s="183" t="str">
        <f>'Matriz Nº1 Identificación'!A801</f>
        <v>Objetivo táctico</v>
      </c>
      <c r="B801" s="535" t="str">
        <f>'Matriz Nº1 Identificación'!B801</f>
        <v xml:space="preserve">89. </v>
      </c>
      <c r="C801" s="536"/>
      <c r="D801" s="536"/>
      <c r="E801" s="536"/>
      <c r="F801" s="536"/>
      <c r="G801" s="536"/>
      <c r="H801" s="536"/>
      <c r="I801" s="536"/>
      <c r="J801" s="536"/>
      <c r="K801" s="536"/>
      <c r="L801" s="536"/>
      <c r="M801" s="536"/>
      <c r="N801" s="536"/>
      <c r="O801" s="536"/>
      <c r="P801" s="536"/>
      <c r="Q801" s="537"/>
    </row>
    <row r="802" spans="1:17" ht="27.75" customHeight="1" x14ac:dyDescent="0.35">
      <c r="A802" s="143" t="str">
        <f>'Matriz Nº1 Identificación'!A802</f>
        <v>89. 1</v>
      </c>
      <c r="B802" s="143" t="str">
        <f>IF('Matriz Nº3 Evaluación'!J802="ADMINISTRAR",'Matriz Nº3 Evaluación'!B802,"")</f>
        <v/>
      </c>
      <c r="C802" s="136"/>
      <c r="D802" s="127"/>
      <c r="E802" s="127"/>
      <c r="F802" s="120" t="str">
        <f>IFERROR(IF((VLOOKUP(D802,'Tabla 2-3-4-5'!$C$11:$D$13,2,FALSE)*(VLOOKUP(E802,'Tabla 2-3-4-5'!$C$11:$D$13,2,FALSE)))&lt;3,"BAJO",IF((VLOOKUP(D802,'Tabla 2-3-4-5'!$C$11:$D$13,2,FALSE)*(VLOOKUP(E802,'Tabla 2-3-4-5'!$C$11:$D$13,2,FALSE)))&gt;5,"ALTO","MEDIO")),"")</f>
        <v/>
      </c>
      <c r="G802" s="136"/>
      <c r="H802" s="136"/>
      <c r="I802" s="136"/>
      <c r="J802" s="136"/>
      <c r="K802" s="136"/>
      <c r="L802" s="136"/>
      <c r="M802" s="136"/>
      <c r="N802" s="136"/>
      <c r="O802" s="137"/>
      <c r="P802" s="138"/>
      <c r="Q802" s="139"/>
    </row>
    <row r="803" spans="1:17" ht="31.5" customHeight="1" x14ac:dyDescent="0.35">
      <c r="A803" s="143" t="str">
        <f>'Matriz Nº1 Identificación'!A803</f>
        <v>89. 2</v>
      </c>
      <c r="B803" s="143" t="str">
        <f>IF('Matriz Nº3 Evaluación'!J803="ADMINISTRAR",'Matriz Nº3 Evaluación'!B803,"")</f>
        <v/>
      </c>
      <c r="C803" s="136"/>
      <c r="D803" s="127"/>
      <c r="E803" s="127"/>
      <c r="F803" s="120" t="str">
        <f>IFERROR(+IF((VLOOKUP(D803,'Tabla 2-3-4-5'!$C$11:$D$13,2,FALSE)*(VLOOKUP(E803,'Tabla 2-3-4-5'!$C$11:$D$13,2,FALSE)))&lt;3,"BAJO",IF((VLOOKUP(D803,'Tabla 2-3-4-5'!$C$11:$D$13,2,FALSE)*(VLOOKUP(E803,'Tabla 2-3-4-5'!$C$11:$D$13,2,FALSE)))&gt;5,"ALTO","MEDIO")),"")</f>
        <v/>
      </c>
      <c r="G803" s="136"/>
      <c r="H803" s="136"/>
      <c r="I803" s="136"/>
      <c r="J803" s="136"/>
      <c r="K803" s="136"/>
      <c r="L803" s="136"/>
      <c r="M803" s="136"/>
      <c r="N803" s="136"/>
      <c r="O803" s="137"/>
      <c r="P803" s="138"/>
      <c r="Q803" s="139"/>
    </row>
    <row r="804" spans="1:17" ht="29.25" customHeight="1" x14ac:dyDescent="0.35">
      <c r="A804" s="143" t="str">
        <f>'Matriz Nº1 Identificación'!A804</f>
        <v>89. 3</v>
      </c>
      <c r="B804" s="143" t="str">
        <f>IF('Matriz Nº3 Evaluación'!J804="ADMINISTRAR",'Matriz Nº3 Evaluación'!B804,"")</f>
        <v/>
      </c>
      <c r="C804" s="136"/>
      <c r="D804" s="127"/>
      <c r="E804" s="127"/>
      <c r="F804" s="120" t="str">
        <f>IFERROR(+IF((VLOOKUP(D804,'Tabla 2-3-4-5'!$C$11:$D$13,2,FALSE)*(VLOOKUP(E804,'Tabla 2-3-4-5'!$C$11:$D$13,2,FALSE)))&lt;3,"BAJO",IF((VLOOKUP(D804,'Tabla 2-3-4-5'!$C$11:$D$13,2,FALSE)*(VLOOKUP(E804,'Tabla 2-3-4-5'!$C$11:$D$13,2,FALSE)))&gt;5,"ALTO","MEDIO")),"")</f>
        <v/>
      </c>
      <c r="G804" s="136"/>
      <c r="H804" s="136"/>
      <c r="I804" s="136"/>
      <c r="J804" s="136"/>
      <c r="K804" s="136"/>
      <c r="L804" s="136"/>
      <c r="M804" s="136"/>
      <c r="N804" s="136"/>
      <c r="O804" s="137"/>
      <c r="P804" s="138"/>
      <c r="Q804" s="139"/>
    </row>
    <row r="805" spans="1:17" ht="35.25" customHeight="1" x14ac:dyDescent="0.35">
      <c r="A805" s="143" t="str">
        <f>'Matriz Nº1 Identificación'!A805</f>
        <v>89. 4</v>
      </c>
      <c r="B805" s="143" t="str">
        <f>IF('Matriz Nº3 Evaluación'!J805="ADMINISTRAR",'Matriz Nº3 Evaluación'!B805,"")</f>
        <v/>
      </c>
      <c r="C805" s="136"/>
      <c r="D805" s="127"/>
      <c r="E805" s="127"/>
      <c r="F805" s="120" t="str">
        <f>IFERROR(+IF((VLOOKUP(D805,'Tabla 2-3-4-5'!$C$11:$D$13,2,FALSE)*(VLOOKUP(E805,'Tabla 2-3-4-5'!$C$11:$D$13,2,FALSE)))&lt;3,"BAJO",IF((VLOOKUP(D805,'Tabla 2-3-4-5'!$C$11:$D$13,2,FALSE)*(VLOOKUP(E805,'Tabla 2-3-4-5'!$C$11:$D$13,2,FALSE)))&gt;5,"ALTO","MEDIO")),"")</f>
        <v/>
      </c>
      <c r="G805" s="136"/>
      <c r="H805" s="136"/>
      <c r="I805" s="136"/>
      <c r="J805" s="136"/>
      <c r="K805" s="136"/>
      <c r="L805" s="136"/>
      <c r="M805" s="136"/>
      <c r="N805" s="136"/>
      <c r="O805" s="137"/>
      <c r="P805" s="138"/>
      <c r="Q805" s="139"/>
    </row>
    <row r="806" spans="1:17" ht="35.25" customHeight="1" x14ac:dyDescent="0.35">
      <c r="A806" s="143" t="str">
        <f>'Matriz Nº1 Identificación'!A806</f>
        <v>89. 5</v>
      </c>
      <c r="B806" s="143" t="str">
        <f>IF('Matriz Nº3 Evaluación'!J806="ADMINISTRAR",'Matriz Nº3 Evaluación'!B806,"")</f>
        <v/>
      </c>
      <c r="C806" s="136"/>
      <c r="D806" s="127"/>
      <c r="E806" s="127"/>
      <c r="F806" s="120" t="str">
        <f>IFERROR(+IF((VLOOKUP(D806,'Tabla 2-3-4-5'!$C$11:$D$13,2,FALSE)*(VLOOKUP(E806,'Tabla 2-3-4-5'!$C$11:$D$13,2,FALSE)))&lt;3,"BAJO",IF((VLOOKUP(D806,'Tabla 2-3-4-5'!$C$11:$D$13,2,FALSE)*(VLOOKUP(E806,'Tabla 2-3-4-5'!$C$11:$D$13,2,FALSE)))&gt;5,"ALTO","MEDIO")),"")</f>
        <v/>
      </c>
      <c r="G806" s="136"/>
      <c r="H806" s="136"/>
      <c r="I806" s="136"/>
      <c r="J806" s="136"/>
      <c r="K806" s="136"/>
      <c r="L806" s="136"/>
      <c r="M806" s="136"/>
      <c r="N806" s="136"/>
      <c r="O806" s="137"/>
      <c r="P806" s="138"/>
      <c r="Q806" s="139"/>
    </row>
    <row r="807" spans="1:17" ht="35.25" customHeight="1" x14ac:dyDescent="0.35">
      <c r="A807" s="143" t="str">
        <f>'Matriz Nº1 Identificación'!A807</f>
        <v>89. 6</v>
      </c>
      <c r="B807" s="143" t="str">
        <f>IF('Matriz Nº3 Evaluación'!J807="ADMINISTRAR",'Matriz Nº3 Evaluación'!B807,"")</f>
        <v/>
      </c>
      <c r="C807" s="136"/>
      <c r="D807" s="127"/>
      <c r="E807" s="127"/>
      <c r="F807" s="120" t="str">
        <f>IFERROR(+IF((VLOOKUP(D807,'Tabla 2-3-4-5'!$C$11:$D$13,2,FALSE)*(VLOOKUP(E807,'Tabla 2-3-4-5'!$C$11:$D$13,2,FALSE)))&lt;3,"BAJO",IF((VLOOKUP(D807,'Tabla 2-3-4-5'!$C$11:$D$13,2,FALSE)*(VLOOKUP(E807,'Tabla 2-3-4-5'!$C$11:$D$13,2,FALSE)))&gt;5,"ALTO","MEDIO")),"")</f>
        <v/>
      </c>
      <c r="G807" s="136"/>
      <c r="H807" s="136"/>
      <c r="I807" s="136"/>
      <c r="J807" s="136"/>
      <c r="K807" s="136"/>
      <c r="L807" s="136"/>
      <c r="M807" s="136"/>
      <c r="N807" s="136"/>
      <c r="O807" s="137"/>
      <c r="P807" s="138"/>
      <c r="Q807" s="139"/>
    </row>
    <row r="808" spans="1:17" ht="35.25" customHeight="1" thickBot="1" x14ac:dyDescent="0.4">
      <c r="A808" s="143" t="str">
        <f>'Matriz Nº1 Identificación'!A808</f>
        <v>89. 7</v>
      </c>
      <c r="B808" s="143" t="str">
        <f>IF('Matriz Nº3 Evaluación'!J808="ADMINISTRAR",'Matriz Nº3 Evaluación'!B808,"")</f>
        <v/>
      </c>
      <c r="C808" s="136"/>
      <c r="D808" s="127"/>
      <c r="E808" s="127"/>
      <c r="F808" s="120" t="str">
        <f>IFERROR(+IF((VLOOKUP(D808,'Tabla 2-3-4-5'!$C$11:$D$13,2,FALSE)*(VLOOKUP(E808,'Tabla 2-3-4-5'!$C$11:$D$13,2,FALSE)))&lt;3,"BAJO",IF((VLOOKUP(D808,'Tabla 2-3-4-5'!$C$11:$D$13,2,FALSE)*(VLOOKUP(E808,'Tabla 2-3-4-5'!$C$11:$D$13,2,FALSE)))&gt;5,"ALTO","MEDIO")),"")</f>
        <v/>
      </c>
      <c r="G808" s="136"/>
      <c r="H808" s="136"/>
      <c r="I808" s="136"/>
      <c r="J808" s="136"/>
      <c r="K808" s="136"/>
      <c r="L808" s="136"/>
      <c r="M808" s="136"/>
      <c r="N808" s="136"/>
      <c r="O808" s="137"/>
      <c r="P808" s="138"/>
      <c r="Q808" s="139"/>
    </row>
    <row r="809" spans="1:17" ht="39.9" customHeight="1" thickBot="1" x14ac:dyDescent="0.4">
      <c r="A809" s="181" t="str">
        <f>'Matriz Nº1 Identificación'!A809</f>
        <v xml:space="preserve">Objetivo Estratégico: </v>
      </c>
      <c r="B809" s="477">
        <f>'Matriz Nº1 Identificación'!B809</f>
        <v>0</v>
      </c>
      <c r="C809" s="478"/>
      <c r="D809" s="478"/>
      <c r="E809" s="478"/>
      <c r="F809" s="478"/>
      <c r="G809" s="478"/>
      <c r="H809" s="478"/>
      <c r="I809" s="478"/>
      <c r="J809" s="478"/>
      <c r="K809" s="478"/>
      <c r="L809" s="478"/>
      <c r="M809" s="478"/>
      <c r="N809" s="478"/>
      <c r="O809" s="478"/>
      <c r="P809" s="478"/>
      <c r="Q809" s="479"/>
    </row>
    <row r="810" spans="1:17" ht="39.9" customHeight="1" x14ac:dyDescent="0.35">
      <c r="A810" s="183" t="str">
        <f>'Matriz Nº1 Identificación'!A810</f>
        <v>Objetivo táctico</v>
      </c>
      <c r="B810" s="535" t="str">
        <f>'Matriz Nº1 Identificación'!B810</f>
        <v xml:space="preserve">90. </v>
      </c>
      <c r="C810" s="536"/>
      <c r="D810" s="536"/>
      <c r="E810" s="536"/>
      <c r="F810" s="536"/>
      <c r="G810" s="536"/>
      <c r="H810" s="536"/>
      <c r="I810" s="536"/>
      <c r="J810" s="536"/>
      <c r="K810" s="536"/>
      <c r="L810" s="536"/>
      <c r="M810" s="536"/>
      <c r="N810" s="536"/>
      <c r="O810" s="536"/>
      <c r="P810" s="536"/>
      <c r="Q810" s="537"/>
    </row>
    <row r="811" spans="1:17" ht="27.75" customHeight="1" x14ac:dyDescent="0.35">
      <c r="A811" s="143" t="str">
        <f>'Matriz Nº1 Identificación'!A811</f>
        <v>90. 1</v>
      </c>
      <c r="B811" s="143" t="str">
        <f>IF('Matriz Nº3 Evaluación'!J811="ADMINISTRAR",'Matriz Nº3 Evaluación'!B811,"")</f>
        <v/>
      </c>
      <c r="C811" s="136"/>
      <c r="D811" s="127"/>
      <c r="E811" s="127"/>
      <c r="F811" s="120" t="str">
        <f>IFERROR(IF((VLOOKUP(D811,'Tabla 2-3-4-5'!$C$11:$D$13,2,FALSE)*(VLOOKUP(E811,'Tabla 2-3-4-5'!$C$11:$D$13,2,FALSE)))&lt;3,"BAJO",IF((VLOOKUP(D811,'Tabla 2-3-4-5'!$C$11:$D$13,2,FALSE)*(VLOOKUP(E811,'Tabla 2-3-4-5'!$C$11:$D$13,2,FALSE)))&gt;5,"ALTO","MEDIO")),"")</f>
        <v/>
      </c>
      <c r="G811" s="136"/>
      <c r="H811" s="136"/>
      <c r="I811" s="136"/>
      <c r="J811" s="136"/>
      <c r="K811" s="136"/>
      <c r="L811" s="136"/>
      <c r="M811" s="136"/>
      <c r="N811" s="136"/>
      <c r="O811" s="137"/>
      <c r="P811" s="138"/>
      <c r="Q811" s="139"/>
    </row>
    <row r="812" spans="1:17" ht="31.5" customHeight="1" x14ac:dyDescent="0.35">
      <c r="A812" s="143" t="str">
        <f>'Matriz Nº1 Identificación'!A812</f>
        <v>90. 2</v>
      </c>
      <c r="B812" s="143" t="str">
        <f>IF('Matriz Nº3 Evaluación'!J812="ADMINISTRAR",'Matriz Nº3 Evaluación'!B812,"")</f>
        <v/>
      </c>
      <c r="C812" s="136"/>
      <c r="D812" s="127"/>
      <c r="E812" s="127"/>
      <c r="F812" s="120" t="str">
        <f>IFERROR(+IF((VLOOKUP(D812,'Tabla 2-3-4-5'!$C$11:$D$13,2,FALSE)*(VLOOKUP(E812,'Tabla 2-3-4-5'!$C$11:$D$13,2,FALSE)))&lt;3,"BAJO",IF((VLOOKUP(D812,'Tabla 2-3-4-5'!$C$11:$D$13,2,FALSE)*(VLOOKUP(E812,'Tabla 2-3-4-5'!$C$11:$D$13,2,FALSE)))&gt;5,"ALTO","MEDIO")),"")</f>
        <v/>
      </c>
      <c r="G812" s="136"/>
      <c r="H812" s="136"/>
      <c r="I812" s="136"/>
      <c r="J812" s="136"/>
      <c r="K812" s="136"/>
      <c r="L812" s="136"/>
      <c r="M812" s="136"/>
      <c r="N812" s="136"/>
      <c r="O812" s="137"/>
      <c r="P812" s="138"/>
      <c r="Q812" s="139"/>
    </row>
    <row r="813" spans="1:17" ht="29.25" customHeight="1" x14ac:dyDescent="0.35">
      <c r="A813" s="143" t="str">
        <f>'Matriz Nº1 Identificación'!A813</f>
        <v>90. 3</v>
      </c>
      <c r="B813" s="143" t="str">
        <f>IF('Matriz Nº3 Evaluación'!J813="ADMINISTRAR",'Matriz Nº3 Evaluación'!B813,"")</f>
        <v/>
      </c>
      <c r="C813" s="136"/>
      <c r="D813" s="127"/>
      <c r="E813" s="127"/>
      <c r="F813" s="120" t="str">
        <f>IFERROR(+IF((VLOOKUP(D813,'Tabla 2-3-4-5'!$C$11:$D$13,2,FALSE)*(VLOOKUP(E813,'Tabla 2-3-4-5'!$C$11:$D$13,2,FALSE)))&lt;3,"BAJO",IF((VLOOKUP(D813,'Tabla 2-3-4-5'!$C$11:$D$13,2,FALSE)*(VLOOKUP(E813,'Tabla 2-3-4-5'!$C$11:$D$13,2,FALSE)))&gt;5,"ALTO","MEDIO")),"")</f>
        <v/>
      </c>
      <c r="G813" s="136"/>
      <c r="H813" s="136"/>
      <c r="I813" s="136"/>
      <c r="J813" s="136"/>
      <c r="K813" s="136"/>
      <c r="L813" s="136"/>
      <c r="M813" s="136"/>
      <c r="N813" s="136"/>
      <c r="O813" s="137"/>
      <c r="P813" s="138"/>
      <c r="Q813" s="139"/>
    </row>
    <row r="814" spans="1:17" ht="35.25" customHeight="1" x14ac:dyDescent="0.35">
      <c r="A814" s="143" t="str">
        <f>'Matriz Nº1 Identificación'!A814</f>
        <v>90. 4</v>
      </c>
      <c r="B814" s="143" t="str">
        <f>IF('Matriz Nº3 Evaluación'!J814="ADMINISTRAR",'Matriz Nº3 Evaluación'!B814,"")</f>
        <v/>
      </c>
      <c r="C814" s="136"/>
      <c r="D814" s="127"/>
      <c r="E814" s="127"/>
      <c r="F814" s="120" t="str">
        <f>IFERROR(+IF((VLOOKUP(D814,'Tabla 2-3-4-5'!$C$11:$D$13,2,FALSE)*(VLOOKUP(E814,'Tabla 2-3-4-5'!$C$11:$D$13,2,FALSE)))&lt;3,"BAJO",IF((VLOOKUP(D814,'Tabla 2-3-4-5'!$C$11:$D$13,2,FALSE)*(VLOOKUP(E814,'Tabla 2-3-4-5'!$C$11:$D$13,2,FALSE)))&gt;5,"ALTO","MEDIO")),"")</f>
        <v/>
      </c>
      <c r="G814" s="136"/>
      <c r="H814" s="136"/>
      <c r="I814" s="136"/>
      <c r="J814" s="136"/>
      <c r="K814" s="136"/>
      <c r="L814" s="136"/>
      <c r="M814" s="136"/>
      <c r="N814" s="136"/>
      <c r="O814" s="137"/>
      <c r="P814" s="138"/>
      <c r="Q814" s="139"/>
    </row>
    <row r="815" spans="1:17" ht="35.25" customHeight="1" x14ac:dyDescent="0.35">
      <c r="A815" s="143" t="str">
        <f>'Matriz Nº1 Identificación'!A815</f>
        <v>90. 5</v>
      </c>
      <c r="B815" s="143" t="str">
        <f>IF('Matriz Nº3 Evaluación'!J815="ADMINISTRAR",'Matriz Nº3 Evaluación'!B815,"")</f>
        <v/>
      </c>
      <c r="C815" s="136"/>
      <c r="D815" s="127"/>
      <c r="E815" s="127"/>
      <c r="F815" s="120" t="str">
        <f>IFERROR(+IF((VLOOKUP(D815,'Tabla 2-3-4-5'!$C$11:$D$13,2,FALSE)*(VLOOKUP(E815,'Tabla 2-3-4-5'!$C$11:$D$13,2,FALSE)))&lt;3,"BAJO",IF((VLOOKUP(D815,'Tabla 2-3-4-5'!$C$11:$D$13,2,FALSE)*(VLOOKUP(E815,'Tabla 2-3-4-5'!$C$11:$D$13,2,FALSE)))&gt;5,"ALTO","MEDIO")),"")</f>
        <v/>
      </c>
      <c r="G815" s="136"/>
      <c r="H815" s="136"/>
      <c r="I815" s="136"/>
      <c r="J815" s="136"/>
      <c r="K815" s="136"/>
      <c r="L815" s="136"/>
      <c r="M815" s="136"/>
      <c r="N815" s="136"/>
      <c r="O815" s="137"/>
      <c r="P815" s="138"/>
      <c r="Q815" s="139"/>
    </row>
    <row r="816" spans="1:17" ht="35.25" customHeight="1" x14ac:dyDescent="0.35">
      <c r="A816" s="143" t="str">
        <f>'Matriz Nº1 Identificación'!A816</f>
        <v>90. 6</v>
      </c>
      <c r="B816" s="143" t="str">
        <f>IF('Matriz Nº3 Evaluación'!J816="ADMINISTRAR",'Matriz Nº3 Evaluación'!B816,"")</f>
        <v/>
      </c>
      <c r="C816" s="136"/>
      <c r="D816" s="127"/>
      <c r="E816" s="127"/>
      <c r="F816" s="120" t="str">
        <f>IFERROR(+IF((VLOOKUP(D816,'Tabla 2-3-4-5'!$C$11:$D$13,2,FALSE)*(VLOOKUP(E816,'Tabla 2-3-4-5'!$C$11:$D$13,2,FALSE)))&lt;3,"BAJO",IF((VLOOKUP(D816,'Tabla 2-3-4-5'!$C$11:$D$13,2,FALSE)*(VLOOKUP(E816,'Tabla 2-3-4-5'!$C$11:$D$13,2,FALSE)))&gt;5,"ALTO","MEDIO")),"")</f>
        <v/>
      </c>
      <c r="G816" s="136"/>
      <c r="H816" s="136"/>
      <c r="I816" s="136"/>
      <c r="J816" s="136"/>
      <c r="K816" s="136"/>
      <c r="L816" s="136"/>
      <c r="M816" s="136"/>
      <c r="N816" s="136"/>
      <c r="O816" s="137"/>
      <c r="P816" s="138"/>
      <c r="Q816" s="139"/>
    </row>
    <row r="817" spans="1:17" ht="35.25" customHeight="1" thickBot="1" x14ac:dyDescent="0.4">
      <c r="A817" s="143" t="str">
        <f>'Matriz Nº1 Identificación'!A817</f>
        <v>90. 7</v>
      </c>
      <c r="B817" s="143" t="str">
        <f>IF('Matriz Nº3 Evaluación'!J817="ADMINISTRAR",'Matriz Nº3 Evaluación'!B817,"")</f>
        <v/>
      </c>
      <c r="C817" s="136"/>
      <c r="D817" s="127"/>
      <c r="E817" s="127"/>
      <c r="F817" s="120" t="str">
        <f>IFERROR(+IF((VLOOKUP(D817,'Tabla 2-3-4-5'!$C$11:$D$13,2,FALSE)*(VLOOKUP(E817,'Tabla 2-3-4-5'!$C$11:$D$13,2,FALSE)))&lt;3,"BAJO",IF((VLOOKUP(D817,'Tabla 2-3-4-5'!$C$11:$D$13,2,FALSE)*(VLOOKUP(E817,'Tabla 2-3-4-5'!$C$11:$D$13,2,FALSE)))&gt;5,"ALTO","MEDIO")),"")</f>
        <v/>
      </c>
      <c r="G817" s="136"/>
      <c r="H817" s="136"/>
      <c r="I817" s="136"/>
      <c r="J817" s="136"/>
      <c r="K817" s="136"/>
      <c r="L817" s="136"/>
      <c r="M817" s="136"/>
      <c r="N817" s="136"/>
      <c r="O817" s="137"/>
      <c r="P817" s="138"/>
      <c r="Q817" s="139"/>
    </row>
    <row r="818" spans="1:17" ht="39.9" customHeight="1" thickBot="1" x14ac:dyDescent="0.4">
      <c r="A818" s="181" t="str">
        <f>'Matriz Nº1 Identificación'!A818</f>
        <v xml:space="preserve">Objetivo Estratégico: </v>
      </c>
      <c r="B818" s="477">
        <f>'Matriz Nº1 Identificación'!B818</f>
        <v>0</v>
      </c>
      <c r="C818" s="478"/>
      <c r="D818" s="478"/>
      <c r="E818" s="478"/>
      <c r="F818" s="478"/>
      <c r="G818" s="478"/>
      <c r="H818" s="478"/>
      <c r="I818" s="478"/>
      <c r="J818" s="478"/>
      <c r="K818" s="478"/>
      <c r="L818" s="478"/>
      <c r="M818" s="478"/>
      <c r="N818" s="478"/>
      <c r="O818" s="478"/>
      <c r="P818" s="478"/>
      <c r="Q818" s="479"/>
    </row>
    <row r="819" spans="1:17" ht="39.9" customHeight="1" x14ac:dyDescent="0.35">
      <c r="A819" s="183" t="str">
        <f>'Matriz Nº1 Identificación'!A819</f>
        <v>Objetivo táctico</v>
      </c>
      <c r="B819" s="535" t="str">
        <f>'Matriz Nº1 Identificación'!B819</f>
        <v xml:space="preserve">91. </v>
      </c>
      <c r="C819" s="536"/>
      <c r="D819" s="536"/>
      <c r="E819" s="536"/>
      <c r="F819" s="536"/>
      <c r="G819" s="536"/>
      <c r="H819" s="536"/>
      <c r="I819" s="536"/>
      <c r="J819" s="536"/>
      <c r="K819" s="536"/>
      <c r="L819" s="536"/>
      <c r="M819" s="536"/>
      <c r="N819" s="536"/>
      <c r="O819" s="536"/>
      <c r="P819" s="536"/>
      <c r="Q819" s="537"/>
    </row>
    <row r="820" spans="1:17" ht="27.75" customHeight="1" x14ac:dyDescent="0.35">
      <c r="A820" s="143" t="str">
        <f>'Matriz Nº1 Identificación'!A820</f>
        <v>91. 1</v>
      </c>
      <c r="B820" s="143" t="str">
        <f>IF('Matriz Nº3 Evaluación'!J820="ADMINISTRAR",'Matriz Nº3 Evaluación'!B820,"")</f>
        <v/>
      </c>
      <c r="C820" s="136"/>
      <c r="D820" s="127"/>
      <c r="E820" s="127"/>
      <c r="F820" s="120" t="str">
        <f>IFERROR(IF((VLOOKUP(D820,'Tabla 2-3-4-5'!$C$11:$D$13,2,FALSE)*(VLOOKUP(E820,'Tabla 2-3-4-5'!$C$11:$D$13,2,FALSE)))&lt;3,"BAJO",IF((VLOOKUP(D820,'Tabla 2-3-4-5'!$C$11:$D$13,2,FALSE)*(VLOOKUP(E820,'Tabla 2-3-4-5'!$C$11:$D$13,2,FALSE)))&gt;5,"ALTO","MEDIO")),"")</f>
        <v/>
      </c>
      <c r="G820" s="136"/>
      <c r="H820" s="136"/>
      <c r="I820" s="136"/>
      <c r="J820" s="136"/>
      <c r="K820" s="136"/>
      <c r="L820" s="136"/>
      <c r="M820" s="136"/>
      <c r="N820" s="136"/>
      <c r="O820" s="137"/>
      <c r="P820" s="138"/>
      <c r="Q820" s="139"/>
    </row>
    <row r="821" spans="1:17" ht="31.5" customHeight="1" x14ac:dyDescent="0.35">
      <c r="A821" s="143" t="str">
        <f>'Matriz Nº1 Identificación'!A821</f>
        <v>91. 2</v>
      </c>
      <c r="B821" s="143" t="str">
        <f>IF('Matriz Nº3 Evaluación'!J821="ADMINISTRAR",'Matriz Nº3 Evaluación'!B821,"")</f>
        <v/>
      </c>
      <c r="C821" s="136"/>
      <c r="D821" s="127"/>
      <c r="E821" s="127"/>
      <c r="F821" s="120" t="str">
        <f>IFERROR(+IF((VLOOKUP(D821,'Tabla 2-3-4-5'!$C$11:$D$13,2,FALSE)*(VLOOKUP(E821,'Tabla 2-3-4-5'!$C$11:$D$13,2,FALSE)))&lt;3,"BAJO",IF((VLOOKUP(D821,'Tabla 2-3-4-5'!$C$11:$D$13,2,FALSE)*(VLOOKUP(E821,'Tabla 2-3-4-5'!$C$11:$D$13,2,FALSE)))&gt;5,"ALTO","MEDIO")),"")</f>
        <v/>
      </c>
      <c r="G821" s="136"/>
      <c r="H821" s="136"/>
      <c r="I821" s="136"/>
      <c r="J821" s="136"/>
      <c r="K821" s="136"/>
      <c r="L821" s="136"/>
      <c r="M821" s="136"/>
      <c r="N821" s="136"/>
      <c r="O821" s="137"/>
      <c r="P821" s="138"/>
      <c r="Q821" s="139"/>
    </row>
    <row r="822" spans="1:17" ht="29.25" customHeight="1" x14ac:dyDescent="0.35">
      <c r="A822" s="143" t="str">
        <f>'Matriz Nº1 Identificación'!A822</f>
        <v>91. 3</v>
      </c>
      <c r="B822" s="143" t="str">
        <f>IF('Matriz Nº3 Evaluación'!J822="ADMINISTRAR",'Matriz Nº3 Evaluación'!B822,"")</f>
        <v/>
      </c>
      <c r="C822" s="136"/>
      <c r="D822" s="127"/>
      <c r="E822" s="127"/>
      <c r="F822" s="120" t="str">
        <f>IFERROR(+IF((VLOOKUP(D822,'Tabla 2-3-4-5'!$C$11:$D$13,2,FALSE)*(VLOOKUP(E822,'Tabla 2-3-4-5'!$C$11:$D$13,2,FALSE)))&lt;3,"BAJO",IF((VLOOKUP(D822,'Tabla 2-3-4-5'!$C$11:$D$13,2,FALSE)*(VLOOKUP(E822,'Tabla 2-3-4-5'!$C$11:$D$13,2,FALSE)))&gt;5,"ALTO","MEDIO")),"")</f>
        <v/>
      </c>
      <c r="G822" s="136"/>
      <c r="H822" s="136"/>
      <c r="I822" s="136"/>
      <c r="J822" s="136"/>
      <c r="K822" s="136"/>
      <c r="L822" s="136"/>
      <c r="M822" s="136"/>
      <c r="N822" s="136"/>
      <c r="O822" s="137"/>
      <c r="P822" s="138"/>
      <c r="Q822" s="139"/>
    </row>
    <row r="823" spans="1:17" ht="35.25" customHeight="1" x14ac:dyDescent="0.35">
      <c r="A823" s="143" t="str">
        <f>'Matriz Nº1 Identificación'!A823</f>
        <v>91. 4</v>
      </c>
      <c r="B823" s="143" t="str">
        <f>IF('Matriz Nº3 Evaluación'!J823="ADMINISTRAR",'Matriz Nº3 Evaluación'!B823,"")</f>
        <v/>
      </c>
      <c r="C823" s="136"/>
      <c r="D823" s="127"/>
      <c r="E823" s="127"/>
      <c r="F823" s="120" t="str">
        <f>IFERROR(+IF((VLOOKUP(D823,'Tabla 2-3-4-5'!$C$11:$D$13,2,FALSE)*(VLOOKUP(E823,'Tabla 2-3-4-5'!$C$11:$D$13,2,FALSE)))&lt;3,"BAJO",IF((VLOOKUP(D823,'Tabla 2-3-4-5'!$C$11:$D$13,2,FALSE)*(VLOOKUP(E823,'Tabla 2-3-4-5'!$C$11:$D$13,2,FALSE)))&gt;5,"ALTO","MEDIO")),"")</f>
        <v/>
      </c>
      <c r="G823" s="136"/>
      <c r="H823" s="136"/>
      <c r="I823" s="136"/>
      <c r="J823" s="136"/>
      <c r="K823" s="136"/>
      <c r="L823" s="136"/>
      <c r="M823" s="136"/>
      <c r="N823" s="136"/>
      <c r="O823" s="137"/>
      <c r="P823" s="138"/>
      <c r="Q823" s="139"/>
    </row>
    <row r="824" spans="1:17" ht="35.25" customHeight="1" x14ac:dyDescent="0.35">
      <c r="A824" s="143" t="str">
        <f>'Matriz Nº1 Identificación'!A824</f>
        <v>91. 5</v>
      </c>
      <c r="B824" s="143" t="str">
        <f>IF('Matriz Nº3 Evaluación'!J824="ADMINISTRAR",'Matriz Nº3 Evaluación'!B824,"")</f>
        <v/>
      </c>
      <c r="C824" s="136"/>
      <c r="D824" s="127"/>
      <c r="E824" s="127"/>
      <c r="F824" s="120" t="str">
        <f>IFERROR(+IF((VLOOKUP(D824,'Tabla 2-3-4-5'!$C$11:$D$13,2,FALSE)*(VLOOKUP(E824,'Tabla 2-3-4-5'!$C$11:$D$13,2,FALSE)))&lt;3,"BAJO",IF((VLOOKUP(D824,'Tabla 2-3-4-5'!$C$11:$D$13,2,FALSE)*(VLOOKUP(E824,'Tabla 2-3-4-5'!$C$11:$D$13,2,FALSE)))&gt;5,"ALTO","MEDIO")),"")</f>
        <v/>
      </c>
      <c r="G824" s="136"/>
      <c r="H824" s="136"/>
      <c r="I824" s="136"/>
      <c r="J824" s="136"/>
      <c r="K824" s="136"/>
      <c r="L824" s="136"/>
      <c r="M824" s="136"/>
      <c r="N824" s="136"/>
      <c r="O824" s="137"/>
      <c r="P824" s="138"/>
      <c r="Q824" s="139"/>
    </row>
    <row r="825" spans="1:17" ht="35.25" customHeight="1" x14ac:dyDescent="0.35">
      <c r="A825" s="143" t="str">
        <f>'Matriz Nº1 Identificación'!A825</f>
        <v>91. 6</v>
      </c>
      <c r="B825" s="143" t="str">
        <f>IF('Matriz Nº3 Evaluación'!J825="ADMINISTRAR",'Matriz Nº3 Evaluación'!B825,"")</f>
        <v/>
      </c>
      <c r="C825" s="136"/>
      <c r="D825" s="127"/>
      <c r="E825" s="127"/>
      <c r="F825" s="120" t="str">
        <f>IFERROR(+IF((VLOOKUP(D825,'Tabla 2-3-4-5'!$C$11:$D$13,2,FALSE)*(VLOOKUP(E825,'Tabla 2-3-4-5'!$C$11:$D$13,2,FALSE)))&lt;3,"BAJO",IF((VLOOKUP(D825,'Tabla 2-3-4-5'!$C$11:$D$13,2,FALSE)*(VLOOKUP(E825,'Tabla 2-3-4-5'!$C$11:$D$13,2,FALSE)))&gt;5,"ALTO","MEDIO")),"")</f>
        <v/>
      </c>
      <c r="G825" s="136"/>
      <c r="H825" s="136"/>
      <c r="I825" s="136"/>
      <c r="J825" s="136"/>
      <c r="K825" s="136"/>
      <c r="L825" s="136"/>
      <c r="M825" s="136"/>
      <c r="N825" s="136"/>
      <c r="O825" s="137"/>
      <c r="P825" s="138"/>
      <c r="Q825" s="139"/>
    </row>
    <row r="826" spans="1:17" ht="35.25" customHeight="1" thickBot="1" x14ac:dyDescent="0.4">
      <c r="A826" s="143" t="str">
        <f>'Matriz Nº1 Identificación'!A826</f>
        <v>91. 7</v>
      </c>
      <c r="B826" s="143" t="str">
        <f>IF('Matriz Nº3 Evaluación'!J826="ADMINISTRAR",'Matriz Nº3 Evaluación'!B826,"")</f>
        <v/>
      </c>
      <c r="C826" s="136"/>
      <c r="D826" s="127"/>
      <c r="E826" s="127"/>
      <c r="F826" s="120" t="str">
        <f>IFERROR(+IF((VLOOKUP(D826,'Tabla 2-3-4-5'!$C$11:$D$13,2,FALSE)*(VLOOKUP(E826,'Tabla 2-3-4-5'!$C$11:$D$13,2,FALSE)))&lt;3,"BAJO",IF((VLOOKUP(D826,'Tabla 2-3-4-5'!$C$11:$D$13,2,FALSE)*(VLOOKUP(E826,'Tabla 2-3-4-5'!$C$11:$D$13,2,FALSE)))&gt;5,"ALTO","MEDIO")),"")</f>
        <v/>
      </c>
      <c r="G826" s="136"/>
      <c r="H826" s="136"/>
      <c r="I826" s="136"/>
      <c r="J826" s="136"/>
      <c r="K826" s="136"/>
      <c r="L826" s="136"/>
      <c r="M826" s="136"/>
      <c r="N826" s="136"/>
      <c r="O826" s="137"/>
      <c r="P826" s="138"/>
      <c r="Q826" s="139"/>
    </row>
    <row r="827" spans="1:17" ht="39.9" customHeight="1" thickBot="1" x14ac:dyDescent="0.4">
      <c r="A827" s="181" t="str">
        <f>'Matriz Nº1 Identificación'!A827</f>
        <v xml:space="preserve">Objetivo Estratégico: </v>
      </c>
      <c r="B827" s="477">
        <f>'Matriz Nº1 Identificación'!B827</f>
        <v>0</v>
      </c>
      <c r="C827" s="478"/>
      <c r="D827" s="478"/>
      <c r="E827" s="478"/>
      <c r="F827" s="478"/>
      <c r="G827" s="478"/>
      <c r="H827" s="478"/>
      <c r="I827" s="478"/>
      <c r="J827" s="478"/>
      <c r="K827" s="478"/>
      <c r="L827" s="478"/>
      <c r="M827" s="478"/>
      <c r="N827" s="478"/>
      <c r="O827" s="478"/>
      <c r="P827" s="478"/>
      <c r="Q827" s="479"/>
    </row>
    <row r="828" spans="1:17" ht="39.9" customHeight="1" x14ac:dyDescent="0.35">
      <c r="A828" s="183" t="str">
        <f>'Matriz Nº1 Identificación'!A828</f>
        <v>Objetivo táctico</v>
      </c>
      <c r="B828" s="535" t="str">
        <f>'Matriz Nº1 Identificación'!B828</f>
        <v xml:space="preserve">92. </v>
      </c>
      <c r="C828" s="536"/>
      <c r="D828" s="536"/>
      <c r="E828" s="536"/>
      <c r="F828" s="536"/>
      <c r="G828" s="536"/>
      <c r="H828" s="536"/>
      <c r="I828" s="536"/>
      <c r="J828" s="536"/>
      <c r="K828" s="536"/>
      <c r="L828" s="536"/>
      <c r="M828" s="536"/>
      <c r="N828" s="536"/>
      <c r="O828" s="536"/>
      <c r="P828" s="536"/>
      <c r="Q828" s="537"/>
    </row>
    <row r="829" spans="1:17" ht="27.75" customHeight="1" x14ac:dyDescent="0.35">
      <c r="A829" s="143" t="str">
        <f>'Matriz Nº1 Identificación'!A829</f>
        <v>92. 1</v>
      </c>
      <c r="B829" s="143" t="str">
        <f>IF('Matriz Nº3 Evaluación'!J829="ADMINISTRAR",'Matriz Nº3 Evaluación'!B829,"")</f>
        <v/>
      </c>
      <c r="C829" s="136"/>
      <c r="D829" s="127"/>
      <c r="E829" s="127"/>
      <c r="F829" s="120" t="str">
        <f>IFERROR(IF((VLOOKUP(D829,'Tabla 2-3-4-5'!$C$11:$D$13,2,FALSE)*(VLOOKUP(E829,'Tabla 2-3-4-5'!$C$11:$D$13,2,FALSE)))&lt;3,"BAJO",IF((VLOOKUP(D829,'Tabla 2-3-4-5'!$C$11:$D$13,2,FALSE)*(VLOOKUP(E829,'Tabla 2-3-4-5'!$C$11:$D$13,2,FALSE)))&gt;5,"ALTO","MEDIO")),"")</f>
        <v/>
      </c>
      <c r="G829" s="136"/>
      <c r="H829" s="136"/>
      <c r="I829" s="136"/>
      <c r="J829" s="136"/>
      <c r="K829" s="136"/>
      <c r="L829" s="136"/>
      <c r="M829" s="136"/>
      <c r="N829" s="136"/>
      <c r="O829" s="137"/>
      <c r="P829" s="138"/>
      <c r="Q829" s="139"/>
    </row>
    <row r="830" spans="1:17" ht="31.5" customHeight="1" x14ac:dyDescent="0.35">
      <c r="A830" s="143" t="str">
        <f>'Matriz Nº1 Identificación'!A830</f>
        <v>92. 2</v>
      </c>
      <c r="B830" s="143" t="str">
        <f>IF('Matriz Nº3 Evaluación'!J830="ADMINISTRAR",'Matriz Nº3 Evaluación'!B830,"")</f>
        <v/>
      </c>
      <c r="C830" s="136"/>
      <c r="D830" s="127"/>
      <c r="E830" s="127"/>
      <c r="F830" s="120" t="str">
        <f>IFERROR(+IF((VLOOKUP(D830,'Tabla 2-3-4-5'!$C$11:$D$13,2,FALSE)*(VLOOKUP(E830,'Tabla 2-3-4-5'!$C$11:$D$13,2,FALSE)))&lt;3,"BAJO",IF((VLOOKUP(D830,'Tabla 2-3-4-5'!$C$11:$D$13,2,FALSE)*(VLOOKUP(E830,'Tabla 2-3-4-5'!$C$11:$D$13,2,FALSE)))&gt;5,"ALTO","MEDIO")),"")</f>
        <v/>
      </c>
      <c r="G830" s="136"/>
      <c r="H830" s="136"/>
      <c r="I830" s="136"/>
      <c r="J830" s="136"/>
      <c r="K830" s="136"/>
      <c r="L830" s="136"/>
      <c r="M830" s="136"/>
      <c r="N830" s="136"/>
      <c r="O830" s="137"/>
      <c r="P830" s="138"/>
      <c r="Q830" s="139"/>
    </row>
    <row r="831" spans="1:17" ht="29.25" customHeight="1" x14ac:dyDescent="0.35">
      <c r="A831" s="143" t="str">
        <f>'Matriz Nº1 Identificación'!A831</f>
        <v>92. 3</v>
      </c>
      <c r="B831" s="143" t="str">
        <f>IF('Matriz Nº3 Evaluación'!J831="ADMINISTRAR",'Matriz Nº3 Evaluación'!B831,"")</f>
        <v/>
      </c>
      <c r="C831" s="136"/>
      <c r="D831" s="127"/>
      <c r="E831" s="127"/>
      <c r="F831" s="120" t="str">
        <f>IFERROR(+IF((VLOOKUP(D831,'Tabla 2-3-4-5'!$C$11:$D$13,2,FALSE)*(VLOOKUP(E831,'Tabla 2-3-4-5'!$C$11:$D$13,2,FALSE)))&lt;3,"BAJO",IF((VLOOKUP(D831,'Tabla 2-3-4-5'!$C$11:$D$13,2,FALSE)*(VLOOKUP(E831,'Tabla 2-3-4-5'!$C$11:$D$13,2,FALSE)))&gt;5,"ALTO","MEDIO")),"")</f>
        <v/>
      </c>
      <c r="G831" s="136"/>
      <c r="H831" s="136"/>
      <c r="I831" s="136"/>
      <c r="J831" s="136"/>
      <c r="K831" s="136"/>
      <c r="L831" s="136"/>
      <c r="M831" s="136"/>
      <c r="N831" s="136"/>
      <c r="O831" s="137"/>
      <c r="P831" s="138"/>
      <c r="Q831" s="139"/>
    </row>
    <row r="832" spans="1:17" ht="35.25" customHeight="1" x14ac:dyDescent="0.35">
      <c r="A832" s="143" t="str">
        <f>'Matriz Nº1 Identificación'!A832</f>
        <v>92. 4</v>
      </c>
      <c r="B832" s="143" t="str">
        <f>IF('Matriz Nº3 Evaluación'!J832="ADMINISTRAR",'Matriz Nº3 Evaluación'!B832,"")</f>
        <v/>
      </c>
      <c r="C832" s="136"/>
      <c r="D832" s="127"/>
      <c r="E832" s="127"/>
      <c r="F832" s="120" t="str">
        <f>IFERROR(+IF((VLOOKUP(D832,'Tabla 2-3-4-5'!$C$11:$D$13,2,FALSE)*(VLOOKUP(E832,'Tabla 2-3-4-5'!$C$11:$D$13,2,FALSE)))&lt;3,"BAJO",IF((VLOOKUP(D832,'Tabla 2-3-4-5'!$C$11:$D$13,2,FALSE)*(VLOOKUP(E832,'Tabla 2-3-4-5'!$C$11:$D$13,2,FALSE)))&gt;5,"ALTO","MEDIO")),"")</f>
        <v/>
      </c>
      <c r="G832" s="136"/>
      <c r="H832" s="136"/>
      <c r="I832" s="136"/>
      <c r="J832" s="136"/>
      <c r="K832" s="136"/>
      <c r="L832" s="136"/>
      <c r="M832" s="136"/>
      <c r="N832" s="136"/>
      <c r="O832" s="137"/>
      <c r="P832" s="138"/>
      <c r="Q832" s="139"/>
    </row>
    <row r="833" spans="1:17" ht="35.25" customHeight="1" x14ac:dyDescent="0.35">
      <c r="A833" s="143" t="str">
        <f>'Matriz Nº1 Identificación'!A833</f>
        <v>92. 5</v>
      </c>
      <c r="B833" s="143" t="str">
        <f>IF('Matriz Nº3 Evaluación'!J833="ADMINISTRAR",'Matriz Nº3 Evaluación'!B833,"")</f>
        <v/>
      </c>
      <c r="C833" s="136"/>
      <c r="D833" s="127"/>
      <c r="E833" s="127"/>
      <c r="F833" s="120" t="str">
        <f>IFERROR(+IF((VLOOKUP(D833,'Tabla 2-3-4-5'!$C$11:$D$13,2,FALSE)*(VLOOKUP(E833,'Tabla 2-3-4-5'!$C$11:$D$13,2,FALSE)))&lt;3,"BAJO",IF((VLOOKUP(D833,'Tabla 2-3-4-5'!$C$11:$D$13,2,FALSE)*(VLOOKUP(E833,'Tabla 2-3-4-5'!$C$11:$D$13,2,FALSE)))&gt;5,"ALTO","MEDIO")),"")</f>
        <v/>
      </c>
      <c r="G833" s="136"/>
      <c r="H833" s="136"/>
      <c r="I833" s="136"/>
      <c r="J833" s="136"/>
      <c r="K833" s="136"/>
      <c r="L833" s="136"/>
      <c r="M833" s="136"/>
      <c r="N833" s="136"/>
      <c r="O833" s="137"/>
      <c r="P833" s="138"/>
      <c r="Q833" s="139"/>
    </row>
    <row r="834" spans="1:17" ht="35.25" customHeight="1" x14ac:dyDescent="0.35">
      <c r="A834" s="143" t="str">
        <f>'Matriz Nº1 Identificación'!A834</f>
        <v>92. 6</v>
      </c>
      <c r="B834" s="143" t="str">
        <f>IF('Matriz Nº3 Evaluación'!J834="ADMINISTRAR",'Matriz Nº3 Evaluación'!B834,"")</f>
        <v/>
      </c>
      <c r="C834" s="136"/>
      <c r="D834" s="127"/>
      <c r="E834" s="127"/>
      <c r="F834" s="120" t="str">
        <f>IFERROR(+IF((VLOOKUP(D834,'Tabla 2-3-4-5'!$C$11:$D$13,2,FALSE)*(VLOOKUP(E834,'Tabla 2-3-4-5'!$C$11:$D$13,2,FALSE)))&lt;3,"BAJO",IF((VLOOKUP(D834,'Tabla 2-3-4-5'!$C$11:$D$13,2,FALSE)*(VLOOKUP(E834,'Tabla 2-3-4-5'!$C$11:$D$13,2,FALSE)))&gt;5,"ALTO","MEDIO")),"")</f>
        <v/>
      </c>
      <c r="G834" s="136"/>
      <c r="H834" s="136"/>
      <c r="I834" s="136"/>
      <c r="J834" s="136"/>
      <c r="K834" s="136"/>
      <c r="L834" s="136"/>
      <c r="M834" s="136"/>
      <c r="N834" s="136"/>
      <c r="O834" s="137"/>
      <c r="P834" s="138"/>
      <c r="Q834" s="139"/>
    </row>
    <row r="835" spans="1:17" ht="35.25" customHeight="1" thickBot="1" x14ac:dyDescent="0.4">
      <c r="A835" s="143" t="str">
        <f>'Matriz Nº1 Identificación'!A835</f>
        <v>92. 7</v>
      </c>
      <c r="B835" s="143" t="str">
        <f>IF('Matriz Nº3 Evaluación'!J835="ADMINISTRAR",'Matriz Nº3 Evaluación'!B835,"")</f>
        <v/>
      </c>
      <c r="C835" s="136"/>
      <c r="D835" s="127"/>
      <c r="E835" s="127"/>
      <c r="F835" s="120" t="str">
        <f>IFERROR(+IF((VLOOKUP(D835,'Tabla 2-3-4-5'!$C$11:$D$13,2,FALSE)*(VLOOKUP(E835,'Tabla 2-3-4-5'!$C$11:$D$13,2,FALSE)))&lt;3,"BAJO",IF((VLOOKUP(D835,'Tabla 2-3-4-5'!$C$11:$D$13,2,FALSE)*(VLOOKUP(E835,'Tabla 2-3-4-5'!$C$11:$D$13,2,FALSE)))&gt;5,"ALTO","MEDIO")),"")</f>
        <v/>
      </c>
      <c r="G835" s="136"/>
      <c r="H835" s="136"/>
      <c r="I835" s="136"/>
      <c r="J835" s="136"/>
      <c r="K835" s="136"/>
      <c r="L835" s="136"/>
      <c r="M835" s="136"/>
      <c r="N835" s="136"/>
      <c r="O835" s="137"/>
      <c r="P835" s="138"/>
      <c r="Q835" s="139"/>
    </row>
    <row r="836" spans="1:17" ht="39.9" customHeight="1" thickBot="1" x14ac:dyDescent="0.4">
      <c r="A836" s="181" t="str">
        <f>'Matriz Nº1 Identificación'!A836</f>
        <v xml:space="preserve">Objetivo Estratégico: </v>
      </c>
      <c r="B836" s="477">
        <f>'Matriz Nº1 Identificación'!B836</f>
        <v>0</v>
      </c>
      <c r="C836" s="478"/>
      <c r="D836" s="478"/>
      <c r="E836" s="478"/>
      <c r="F836" s="478"/>
      <c r="G836" s="478"/>
      <c r="H836" s="478"/>
      <c r="I836" s="478"/>
      <c r="J836" s="478"/>
      <c r="K836" s="478"/>
      <c r="L836" s="478"/>
      <c r="M836" s="478"/>
      <c r="N836" s="478"/>
      <c r="O836" s="478"/>
      <c r="P836" s="478"/>
      <c r="Q836" s="479"/>
    </row>
    <row r="837" spans="1:17" ht="39.9" customHeight="1" x14ac:dyDescent="0.35">
      <c r="A837" s="183" t="str">
        <f>'Matriz Nº1 Identificación'!A837</f>
        <v>Objetivo táctico</v>
      </c>
      <c r="B837" s="535" t="str">
        <f>'Matriz Nº1 Identificación'!B837</f>
        <v xml:space="preserve">93. </v>
      </c>
      <c r="C837" s="536"/>
      <c r="D837" s="536"/>
      <c r="E837" s="536"/>
      <c r="F837" s="536"/>
      <c r="G837" s="536"/>
      <c r="H837" s="536"/>
      <c r="I837" s="536"/>
      <c r="J837" s="536"/>
      <c r="K837" s="536"/>
      <c r="L837" s="536"/>
      <c r="M837" s="536"/>
      <c r="N837" s="536"/>
      <c r="O837" s="536"/>
      <c r="P837" s="536"/>
      <c r="Q837" s="537"/>
    </row>
    <row r="838" spans="1:17" ht="27.75" customHeight="1" x14ac:dyDescent="0.35">
      <c r="A838" s="143" t="str">
        <f>'Matriz Nº1 Identificación'!A838</f>
        <v>93. 1</v>
      </c>
      <c r="B838" s="143" t="str">
        <f>IF('Matriz Nº3 Evaluación'!J838="ADMINISTRAR",'Matriz Nº3 Evaluación'!B838,"")</f>
        <v/>
      </c>
      <c r="C838" s="136"/>
      <c r="D838" s="127"/>
      <c r="E838" s="127"/>
      <c r="F838" s="120" t="str">
        <f>IFERROR(IF((VLOOKUP(D838,'Tabla 2-3-4-5'!$C$11:$D$13,2,FALSE)*(VLOOKUP(E838,'Tabla 2-3-4-5'!$C$11:$D$13,2,FALSE)))&lt;3,"BAJO",IF((VLOOKUP(D838,'Tabla 2-3-4-5'!$C$11:$D$13,2,FALSE)*(VLOOKUP(E838,'Tabla 2-3-4-5'!$C$11:$D$13,2,FALSE)))&gt;5,"ALTO","MEDIO")),"")</f>
        <v/>
      </c>
      <c r="G838" s="136"/>
      <c r="H838" s="136"/>
      <c r="I838" s="136"/>
      <c r="J838" s="136"/>
      <c r="K838" s="136"/>
      <c r="L838" s="136"/>
      <c r="M838" s="136"/>
      <c r="N838" s="136"/>
      <c r="O838" s="137"/>
      <c r="P838" s="138"/>
      <c r="Q838" s="139"/>
    </row>
    <row r="839" spans="1:17" ht="31.5" customHeight="1" x14ac:dyDescent="0.35">
      <c r="A839" s="143" t="str">
        <f>'Matriz Nº1 Identificación'!A839</f>
        <v>93. 2</v>
      </c>
      <c r="B839" s="143" t="str">
        <f>IF('Matriz Nº3 Evaluación'!J839="ADMINISTRAR",'Matriz Nº3 Evaluación'!B839,"")</f>
        <v/>
      </c>
      <c r="C839" s="136"/>
      <c r="D839" s="127"/>
      <c r="E839" s="127"/>
      <c r="F839" s="120" t="str">
        <f>IFERROR(+IF((VLOOKUP(D839,'Tabla 2-3-4-5'!$C$11:$D$13,2,FALSE)*(VLOOKUP(E839,'Tabla 2-3-4-5'!$C$11:$D$13,2,FALSE)))&lt;3,"BAJO",IF((VLOOKUP(D839,'Tabla 2-3-4-5'!$C$11:$D$13,2,FALSE)*(VLOOKUP(E839,'Tabla 2-3-4-5'!$C$11:$D$13,2,FALSE)))&gt;5,"ALTO","MEDIO")),"")</f>
        <v/>
      </c>
      <c r="G839" s="136"/>
      <c r="H839" s="136"/>
      <c r="I839" s="136"/>
      <c r="J839" s="136"/>
      <c r="K839" s="136"/>
      <c r="L839" s="136"/>
      <c r="M839" s="136"/>
      <c r="N839" s="136"/>
      <c r="O839" s="137"/>
      <c r="P839" s="138"/>
      <c r="Q839" s="139"/>
    </row>
    <row r="840" spans="1:17" ht="29.25" customHeight="1" x14ac:dyDescent="0.35">
      <c r="A840" s="143" t="str">
        <f>'Matriz Nº1 Identificación'!A840</f>
        <v>93. 3</v>
      </c>
      <c r="B840" s="143" t="str">
        <f>IF('Matriz Nº3 Evaluación'!J840="ADMINISTRAR",'Matriz Nº3 Evaluación'!B840,"")</f>
        <v/>
      </c>
      <c r="C840" s="136"/>
      <c r="D840" s="127"/>
      <c r="E840" s="127"/>
      <c r="F840" s="120" t="str">
        <f>IFERROR(+IF((VLOOKUP(D840,'Tabla 2-3-4-5'!$C$11:$D$13,2,FALSE)*(VLOOKUP(E840,'Tabla 2-3-4-5'!$C$11:$D$13,2,FALSE)))&lt;3,"BAJO",IF((VLOOKUP(D840,'Tabla 2-3-4-5'!$C$11:$D$13,2,FALSE)*(VLOOKUP(E840,'Tabla 2-3-4-5'!$C$11:$D$13,2,FALSE)))&gt;5,"ALTO","MEDIO")),"")</f>
        <v/>
      </c>
      <c r="G840" s="136"/>
      <c r="H840" s="136"/>
      <c r="I840" s="136"/>
      <c r="J840" s="136"/>
      <c r="K840" s="136"/>
      <c r="L840" s="136"/>
      <c r="M840" s="136"/>
      <c r="N840" s="136"/>
      <c r="O840" s="137"/>
      <c r="P840" s="138"/>
      <c r="Q840" s="139"/>
    </row>
    <row r="841" spans="1:17" ht="35.25" customHeight="1" x14ac:dyDescent="0.35">
      <c r="A841" s="143" t="str">
        <f>'Matriz Nº1 Identificación'!A841</f>
        <v>93. 4</v>
      </c>
      <c r="B841" s="143" t="str">
        <f>IF('Matriz Nº3 Evaluación'!J841="ADMINISTRAR",'Matriz Nº3 Evaluación'!B841,"")</f>
        <v/>
      </c>
      <c r="C841" s="136"/>
      <c r="D841" s="127"/>
      <c r="E841" s="127"/>
      <c r="F841" s="120" t="str">
        <f>IFERROR(+IF((VLOOKUP(D841,'Tabla 2-3-4-5'!$C$11:$D$13,2,FALSE)*(VLOOKUP(E841,'Tabla 2-3-4-5'!$C$11:$D$13,2,FALSE)))&lt;3,"BAJO",IF((VLOOKUP(D841,'Tabla 2-3-4-5'!$C$11:$D$13,2,FALSE)*(VLOOKUP(E841,'Tabla 2-3-4-5'!$C$11:$D$13,2,FALSE)))&gt;5,"ALTO","MEDIO")),"")</f>
        <v/>
      </c>
      <c r="G841" s="136"/>
      <c r="H841" s="136"/>
      <c r="I841" s="136"/>
      <c r="J841" s="136"/>
      <c r="K841" s="136"/>
      <c r="L841" s="136"/>
      <c r="M841" s="136"/>
      <c r="N841" s="136"/>
      <c r="O841" s="137"/>
      <c r="P841" s="138"/>
      <c r="Q841" s="139"/>
    </row>
    <row r="842" spans="1:17" ht="35.25" customHeight="1" x14ac:dyDescent="0.35">
      <c r="A842" s="143" t="str">
        <f>'Matriz Nº1 Identificación'!A842</f>
        <v>93. 5</v>
      </c>
      <c r="B842" s="143" t="str">
        <f>IF('Matriz Nº3 Evaluación'!J842="ADMINISTRAR",'Matriz Nº3 Evaluación'!B842,"")</f>
        <v/>
      </c>
      <c r="C842" s="136"/>
      <c r="D842" s="127"/>
      <c r="E842" s="127"/>
      <c r="F842" s="120" t="str">
        <f>IFERROR(+IF((VLOOKUP(D842,'Tabla 2-3-4-5'!$C$11:$D$13,2,FALSE)*(VLOOKUP(E842,'Tabla 2-3-4-5'!$C$11:$D$13,2,FALSE)))&lt;3,"BAJO",IF((VLOOKUP(D842,'Tabla 2-3-4-5'!$C$11:$D$13,2,FALSE)*(VLOOKUP(E842,'Tabla 2-3-4-5'!$C$11:$D$13,2,FALSE)))&gt;5,"ALTO","MEDIO")),"")</f>
        <v/>
      </c>
      <c r="G842" s="136"/>
      <c r="H842" s="136"/>
      <c r="I842" s="136"/>
      <c r="J842" s="136"/>
      <c r="K842" s="136"/>
      <c r="L842" s="136"/>
      <c r="M842" s="136"/>
      <c r="N842" s="136"/>
      <c r="O842" s="137"/>
      <c r="P842" s="138"/>
      <c r="Q842" s="139"/>
    </row>
    <row r="843" spans="1:17" ht="35.25" customHeight="1" x14ac:dyDescent="0.35">
      <c r="A843" s="143" t="str">
        <f>'Matriz Nº1 Identificación'!A843</f>
        <v>93. 6</v>
      </c>
      <c r="B843" s="143" t="str">
        <f>IF('Matriz Nº3 Evaluación'!J843="ADMINISTRAR",'Matriz Nº3 Evaluación'!B843,"")</f>
        <v/>
      </c>
      <c r="C843" s="136"/>
      <c r="D843" s="127"/>
      <c r="E843" s="127"/>
      <c r="F843" s="120" t="str">
        <f>IFERROR(+IF((VLOOKUP(D843,'Tabla 2-3-4-5'!$C$11:$D$13,2,FALSE)*(VLOOKUP(E843,'Tabla 2-3-4-5'!$C$11:$D$13,2,FALSE)))&lt;3,"BAJO",IF((VLOOKUP(D843,'Tabla 2-3-4-5'!$C$11:$D$13,2,FALSE)*(VLOOKUP(E843,'Tabla 2-3-4-5'!$C$11:$D$13,2,FALSE)))&gt;5,"ALTO","MEDIO")),"")</f>
        <v/>
      </c>
      <c r="G843" s="136"/>
      <c r="H843" s="136"/>
      <c r="I843" s="136"/>
      <c r="J843" s="136"/>
      <c r="K843" s="136"/>
      <c r="L843" s="136"/>
      <c r="M843" s="136"/>
      <c r="N843" s="136"/>
      <c r="O843" s="137"/>
      <c r="P843" s="138"/>
      <c r="Q843" s="139"/>
    </row>
    <row r="844" spans="1:17" ht="35.25" customHeight="1" thickBot="1" x14ac:dyDescent="0.4">
      <c r="A844" s="143" t="str">
        <f>'Matriz Nº1 Identificación'!A844</f>
        <v>93. 7</v>
      </c>
      <c r="B844" s="143" t="str">
        <f>IF('Matriz Nº3 Evaluación'!J844="ADMINISTRAR",'Matriz Nº3 Evaluación'!B844,"")</f>
        <v/>
      </c>
      <c r="C844" s="136"/>
      <c r="D844" s="127"/>
      <c r="E844" s="127"/>
      <c r="F844" s="120" t="str">
        <f>IFERROR(+IF((VLOOKUP(D844,'Tabla 2-3-4-5'!$C$11:$D$13,2,FALSE)*(VLOOKUP(E844,'Tabla 2-3-4-5'!$C$11:$D$13,2,FALSE)))&lt;3,"BAJO",IF((VLOOKUP(D844,'Tabla 2-3-4-5'!$C$11:$D$13,2,FALSE)*(VLOOKUP(E844,'Tabla 2-3-4-5'!$C$11:$D$13,2,FALSE)))&gt;5,"ALTO","MEDIO")),"")</f>
        <v/>
      </c>
      <c r="G844" s="136"/>
      <c r="H844" s="136"/>
      <c r="I844" s="136"/>
      <c r="J844" s="136"/>
      <c r="K844" s="136"/>
      <c r="L844" s="136"/>
      <c r="M844" s="136"/>
      <c r="N844" s="136"/>
      <c r="O844" s="137"/>
      <c r="P844" s="138"/>
      <c r="Q844" s="139"/>
    </row>
    <row r="845" spans="1:17" ht="39.9" customHeight="1" thickBot="1" x14ac:dyDescent="0.4">
      <c r="A845" s="181" t="str">
        <f>'Matriz Nº1 Identificación'!A845</f>
        <v xml:space="preserve">Objetivo Estratégico: </v>
      </c>
      <c r="B845" s="477">
        <f>'Matriz Nº1 Identificación'!B845</f>
        <v>0</v>
      </c>
      <c r="C845" s="478"/>
      <c r="D845" s="478"/>
      <c r="E845" s="478"/>
      <c r="F845" s="478"/>
      <c r="G845" s="478"/>
      <c r="H845" s="478"/>
      <c r="I845" s="478"/>
      <c r="J845" s="478"/>
      <c r="K845" s="478"/>
      <c r="L845" s="478"/>
      <c r="M845" s="478"/>
      <c r="N845" s="478"/>
      <c r="O845" s="478"/>
      <c r="P845" s="478"/>
      <c r="Q845" s="479"/>
    </row>
    <row r="846" spans="1:17" ht="39.9" customHeight="1" x14ac:dyDescent="0.35">
      <c r="A846" s="183" t="str">
        <f>'Matriz Nº1 Identificación'!A846</f>
        <v>Objetivo táctico</v>
      </c>
      <c r="B846" s="535" t="str">
        <f>'Matriz Nº1 Identificación'!B846</f>
        <v xml:space="preserve">94. </v>
      </c>
      <c r="C846" s="536"/>
      <c r="D846" s="536"/>
      <c r="E846" s="536"/>
      <c r="F846" s="536"/>
      <c r="G846" s="536"/>
      <c r="H846" s="536"/>
      <c r="I846" s="536"/>
      <c r="J846" s="536"/>
      <c r="K846" s="536"/>
      <c r="L846" s="536"/>
      <c r="M846" s="536"/>
      <c r="N846" s="536"/>
      <c r="O846" s="536"/>
      <c r="P846" s="536"/>
      <c r="Q846" s="537"/>
    </row>
    <row r="847" spans="1:17" ht="27.75" customHeight="1" x14ac:dyDescent="0.35">
      <c r="A847" s="143" t="str">
        <f>'Matriz Nº1 Identificación'!A847</f>
        <v>94. 1</v>
      </c>
      <c r="B847" s="143" t="str">
        <f>IF('Matriz Nº3 Evaluación'!J847="ADMINISTRAR",'Matriz Nº3 Evaluación'!B847,"")</f>
        <v/>
      </c>
      <c r="C847" s="136"/>
      <c r="D847" s="127"/>
      <c r="E847" s="127"/>
      <c r="F847" s="120" t="str">
        <f>IFERROR(IF((VLOOKUP(D847,'Tabla 2-3-4-5'!$C$11:$D$13,2,FALSE)*(VLOOKUP(E847,'Tabla 2-3-4-5'!$C$11:$D$13,2,FALSE)))&lt;3,"BAJO",IF((VLOOKUP(D847,'Tabla 2-3-4-5'!$C$11:$D$13,2,FALSE)*(VLOOKUP(E847,'Tabla 2-3-4-5'!$C$11:$D$13,2,FALSE)))&gt;5,"ALTO","MEDIO")),"")</f>
        <v/>
      </c>
      <c r="G847" s="136"/>
      <c r="H847" s="136"/>
      <c r="I847" s="136"/>
      <c r="J847" s="136"/>
      <c r="K847" s="136"/>
      <c r="L847" s="136"/>
      <c r="M847" s="136"/>
      <c r="N847" s="136"/>
      <c r="O847" s="137"/>
      <c r="P847" s="138"/>
      <c r="Q847" s="139"/>
    </row>
    <row r="848" spans="1:17" ht="31.5" customHeight="1" x14ac:dyDescent="0.35">
      <c r="A848" s="143" t="str">
        <f>'Matriz Nº1 Identificación'!A848</f>
        <v>94. 2</v>
      </c>
      <c r="B848" s="143" t="str">
        <f>IF('Matriz Nº3 Evaluación'!J848="ADMINISTRAR",'Matriz Nº3 Evaluación'!B848,"")</f>
        <v/>
      </c>
      <c r="C848" s="136"/>
      <c r="D848" s="127"/>
      <c r="E848" s="127"/>
      <c r="F848" s="120" t="str">
        <f>IFERROR(+IF((VLOOKUP(D848,'Tabla 2-3-4-5'!$C$11:$D$13,2,FALSE)*(VLOOKUP(E848,'Tabla 2-3-4-5'!$C$11:$D$13,2,FALSE)))&lt;3,"BAJO",IF((VLOOKUP(D848,'Tabla 2-3-4-5'!$C$11:$D$13,2,FALSE)*(VLOOKUP(E848,'Tabla 2-3-4-5'!$C$11:$D$13,2,FALSE)))&gt;5,"ALTO","MEDIO")),"")</f>
        <v/>
      </c>
      <c r="G848" s="136"/>
      <c r="H848" s="136"/>
      <c r="I848" s="136"/>
      <c r="J848" s="136"/>
      <c r="K848" s="136"/>
      <c r="L848" s="136"/>
      <c r="M848" s="136"/>
      <c r="N848" s="136"/>
      <c r="O848" s="137"/>
      <c r="P848" s="138"/>
      <c r="Q848" s="139"/>
    </row>
    <row r="849" spans="1:17" ht="29.25" customHeight="1" x14ac:dyDescent="0.35">
      <c r="A849" s="143" t="str">
        <f>'Matriz Nº1 Identificación'!A849</f>
        <v>94. 3</v>
      </c>
      <c r="B849" s="143" t="str">
        <f>IF('Matriz Nº3 Evaluación'!J849="ADMINISTRAR",'Matriz Nº3 Evaluación'!B849,"")</f>
        <v/>
      </c>
      <c r="C849" s="136"/>
      <c r="D849" s="127"/>
      <c r="E849" s="127"/>
      <c r="F849" s="120" t="str">
        <f>IFERROR(+IF((VLOOKUP(D849,'Tabla 2-3-4-5'!$C$11:$D$13,2,FALSE)*(VLOOKUP(E849,'Tabla 2-3-4-5'!$C$11:$D$13,2,FALSE)))&lt;3,"BAJO",IF((VLOOKUP(D849,'Tabla 2-3-4-5'!$C$11:$D$13,2,FALSE)*(VLOOKUP(E849,'Tabla 2-3-4-5'!$C$11:$D$13,2,FALSE)))&gt;5,"ALTO","MEDIO")),"")</f>
        <v/>
      </c>
      <c r="G849" s="136"/>
      <c r="H849" s="136"/>
      <c r="I849" s="136"/>
      <c r="J849" s="136"/>
      <c r="K849" s="136"/>
      <c r="L849" s="136"/>
      <c r="M849" s="136"/>
      <c r="N849" s="136"/>
      <c r="O849" s="137"/>
      <c r="P849" s="138"/>
      <c r="Q849" s="139"/>
    </row>
    <row r="850" spans="1:17" ht="35.25" customHeight="1" x14ac:dyDescent="0.35">
      <c r="A850" s="143" t="str">
        <f>'Matriz Nº1 Identificación'!A850</f>
        <v>94. 4</v>
      </c>
      <c r="B850" s="143" t="str">
        <f>IF('Matriz Nº3 Evaluación'!J850="ADMINISTRAR",'Matriz Nº3 Evaluación'!B850,"")</f>
        <v/>
      </c>
      <c r="C850" s="136"/>
      <c r="D850" s="127"/>
      <c r="E850" s="127"/>
      <c r="F850" s="120" t="str">
        <f>IFERROR(+IF((VLOOKUP(D850,'Tabla 2-3-4-5'!$C$11:$D$13,2,FALSE)*(VLOOKUP(E850,'Tabla 2-3-4-5'!$C$11:$D$13,2,FALSE)))&lt;3,"BAJO",IF((VLOOKUP(D850,'Tabla 2-3-4-5'!$C$11:$D$13,2,FALSE)*(VLOOKUP(E850,'Tabla 2-3-4-5'!$C$11:$D$13,2,FALSE)))&gt;5,"ALTO","MEDIO")),"")</f>
        <v/>
      </c>
      <c r="G850" s="136"/>
      <c r="H850" s="136"/>
      <c r="I850" s="136"/>
      <c r="J850" s="136"/>
      <c r="K850" s="136"/>
      <c r="L850" s="136"/>
      <c r="M850" s="136"/>
      <c r="N850" s="136"/>
      <c r="O850" s="137"/>
      <c r="P850" s="138"/>
      <c r="Q850" s="139"/>
    </row>
    <row r="851" spans="1:17" ht="35.25" customHeight="1" x14ac:dyDescent="0.35">
      <c r="A851" s="143" t="str">
        <f>'Matriz Nº1 Identificación'!A851</f>
        <v>94. 5</v>
      </c>
      <c r="B851" s="143" t="str">
        <f>IF('Matriz Nº3 Evaluación'!J851="ADMINISTRAR",'Matriz Nº3 Evaluación'!B851,"")</f>
        <v/>
      </c>
      <c r="C851" s="136"/>
      <c r="D851" s="127"/>
      <c r="E851" s="127"/>
      <c r="F851" s="120" t="str">
        <f>IFERROR(+IF((VLOOKUP(D851,'Tabla 2-3-4-5'!$C$11:$D$13,2,FALSE)*(VLOOKUP(E851,'Tabla 2-3-4-5'!$C$11:$D$13,2,FALSE)))&lt;3,"BAJO",IF((VLOOKUP(D851,'Tabla 2-3-4-5'!$C$11:$D$13,2,FALSE)*(VLOOKUP(E851,'Tabla 2-3-4-5'!$C$11:$D$13,2,FALSE)))&gt;5,"ALTO","MEDIO")),"")</f>
        <v/>
      </c>
      <c r="G851" s="136"/>
      <c r="H851" s="136"/>
      <c r="I851" s="136"/>
      <c r="J851" s="136"/>
      <c r="K851" s="136"/>
      <c r="L851" s="136"/>
      <c r="M851" s="136"/>
      <c r="N851" s="136"/>
      <c r="O851" s="137"/>
      <c r="P851" s="138"/>
      <c r="Q851" s="139"/>
    </row>
    <row r="852" spans="1:17" ht="35.25" customHeight="1" x14ac:dyDescent="0.35">
      <c r="A852" s="143" t="str">
        <f>'Matriz Nº1 Identificación'!A852</f>
        <v>94. 6</v>
      </c>
      <c r="B852" s="143" t="str">
        <f>IF('Matriz Nº3 Evaluación'!J852="ADMINISTRAR",'Matriz Nº3 Evaluación'!B852,"")</f>
        <v/>
      </c>
      <c r="C852" s="136"/>
      <c r="D852" s="127"/>
      <c r="E852" s="127"/>
      <c r="F852" s="120" t="str">
        <f>IFERROR(+IF((VLOOKUP(D852,'Tabla 2-3-4-5'!$C$11:$D$13,2,FALSE)*(VLOOKUP(E852,'Tabla 2-3-4-5'!$C$11:$D$13,2,FALSE)))&lt;3,"BAJO",IF((VLOOKUP(D852,'Tabla 2-3-4-5'!$C$11:$D$13,2,FALSE)*(VLOOKUP(E852,'Tabla 2-3-4-5'!$C$11:$D$13,2,FALSE)))&gt;5,"ALTO","MEDIO")),"")</f>
        <v/>
      </c>
      <c r="G852" s="136"/>
      <c r="H852" s="136"/>
      <c r="I852" s="136"/>
      <c r="J852" s="136"/>
      <c r="K852" s="136"/>
      <c r="L852" s="136"/>
      <c r="M852" s="136"/>
      <c r="N852" s="136"/>
      <c r="O852" s="137"/>
      <c r="P852" s="138"/>
      <c r="Q852" s="139"/>
    </row>
    <row r="853" spans="1:17" ht="35.25" customHeight="1" thickBot="1" x14ac:dyDescent="0.4">
      <c r="A853" s="143" t="str">
        <f>'Matriz Nº1 Identificación'!A853</f>
        <v>94. 7</v>
      </c>
      <c r="B853" s="143" t="str">
        <f>IF('Matriz Nº3 Evaluación'!J853="ADMINISTRAR",'Matriz Nº3 Evaluación'!B853,"")</f>
        <v/>
      </c>
      <c r="C853" s="136"/>
      <c r="D853" s="127"/>
      <c r="E853" s="127"/>
      <c r="F853" s="120" t="str">
        <f>IFERROR(+IF((VLOOKUP(D853,'Tabla 2-3-4-5'!$C$11:$D$13,2,FALSE)*(VLOOKUP(E853,'Tabla 2-3-4-5'!$C$11:$D$13,2,FALSE)))&lt;3,"BAJO",IF((VLOOKUP(D853,'Tabla 2-3-4-5'!$C$11:$D$13,2,FALSE)*(VLOOKUP(E853,'Tabla 2-3-4-5'!$C$11:$D$13,2,FALSE)))&gt;5,"ALTO","MEDIO")),"")</f>
        <v/>
      </c>
      <c r="G853" s="136"/>
      <c r="H853" s="136"/>
      <c r="I853" s="136"/>
      <c r="J853" s="136"/>
      <c r="K853" s="136"/>
      <c r="L853" s="136"/>
      <c r="M853" s="136"/>
      <c r="N853" s="136"/>
      <c r="O853" s="137"/>
      <c r="P853" s="138"/>
      <c r="Q853" s="139"/>
    </row>
    <row r="854" spans="1:17" ht="39.9" customHeight="1" thickBot="1" x14ac:dyDescent="0.4">
      <c r="A854" s="181" t="str">
        <f>'Matriz Nº1 Identificación'!A854</f>
        <v xml:space="preserve">Objetivo Estratégico: </v>
      </c>
      <c r="B854" s="477">
        <f>'Matriz Nº1 Identificación'!B854</f>
        <v>0</v>
      </c>
      <c r="C854" s="478"/>
      <c r="D854" s="478"/>
      <c r="E854" s="478"/>
      <c r="F854" s="478"/>
      <c r="G854" s="478"/>
      <c r="H854" s="478"/>
      <c r="I854" s="478"/>
      <c r="J854" s="478"/>
      <c r="K854" s="478"/>
      <c r="L854" s="478"/>
      <c r="M854" s="478"/>
      <c r="N854" s="478"/>
      <c r="O854" s="478"/>
      <c r="P854" s="478"/>
      <c r="Q854" s="479"/>
    </row>
    <row r="855" spans="1:17" ht="39.9" customHeight="1" x14ac:dyDescent="0.35">
      <c r="A855" s="183" t="str">
        <f>'Matriz Nº1 Identificación'!A855</f>
        <v>Objetivo táctico</v>
      </c>
      <c r="B855" s="535" t="str">
        <f>'Matriz Nº1 Identificación'!B855</f>
        <v xml:space="preserve">95. </v>
      </c>
      <c r="C855" s="536"/>
      <c r="D855" s="536"/>
      <c r="E855" s="536"/>
      <c r="F855" s="536"/>
      <c r="G855" s="536"/>
      <c r="H855" s="536"/>
      <c r="I855" s="536"/>
      <c r="J855" s="536"/>
      <c r="K855" s="536"/>
      <c r="L855" s="536"/>
      <c r="M855" s="536"/>
      <c r="N855" s="536"/>
      <c r="O855" s="536"/>
      <c r="P855" s="536"/>
      <c r="Q855" s="537"/>
    </row>
    <row r="856" spans="1:17" ht="27.75" customHeight="1" x14ac:dyDescent="0.35">
      <c r="A856" s="143" t="str">
        <f>'Matriz Nº1 Identificación'!A856</f>
        <v>95. 1</v>
      </c>
      <c r="B856" s="143" t="str">
        <f>IF('Matriz Nº3 Evaluación'!J856="ADMINISTRAR",'Matriz Nº3 Evaluación'!B856,"")</f>
        <v/>
      </c>
      <c r="C856" s="136"/>
      <c r="D856" s="127"/>
      <c r="E856" s="127"/>
      <c r="F856" s="120" t="str">
        <f>IFERROR(IF((VLOOKUP(D856,'Tabla 2-3-4-5'!$C$11:$D$13,2,FALSE)*(VLOOKUP(E856,'Tabla 2-3-4-5'!$C$11:$D$13,2,FALSE)))&lt;3,"BAJO",IF((VLOOKUP(D856,'Tabla 2-3-4-5'!$C$11:$D$13,2,FALSE)*(VLOOKUP(E856,'Tabla 2-3-4-5'!$C$11:$D$13,2,FALSE)))&gt;5,"ALTO","MEDIO")),"")</f>
        <v/>
      </c>
      <c r="G856" s="136"/>
      <c r="H856" s="136"/>
      <c r="I856" s="136"/>
      <c r="J856" s="136"/>
      <c r="K856" s="136"/>
      <c r="L856" s="136"/>
      <c r="M856" s="136"/>
      <c r="N856" s="136"/>
      <c r="O856" s="137"/>
      <c r="P856" s="138"/>
      <c r="Q856" s="139"/>
    </row>
    <row r="857" spans="1:17" ht="31.5" customHeight="1" x14ac:dyDescent="0.35">
      <c r="A857" s="143" t="str">
        <f>'Matriz Nº1 Identificación'!A857</f>
        <v>95. 2</v>
      </c>
      <c r="B857" s="143" t="str">
        <f>IF('Matriz Nº3 Evaluación'!J857="ADMINISTRAR",'Matriz Nº3 Evaluación'!B857,"")</f>
        <v/>
      </c>
      <c r="C857" s="136"/>
      <c r="D857" s="127"/>
      <c r="E857" s="127"/>
      <c r="F857" s="120" t="str">
        <f>IFERROR(+IF((VLOOKUP(D857,'Tabla 2-3-4-5'!$C$11:$D$13,2,FALSE)*(VLOOKUP(E857,'Tabla 2-3-4-5'!$C$11:$D$13,2,FALSE)))&lt;3,"BAJO",IF((VLOOKUP(D857,'Tabla 2-3-4-5'!$C$11:$D$13,2,FALSE)*(VLOOKUP(E857,'Tabla 2-3-4-5'!$C$11:$D$13,2,FALSE)))&gt;5,"ALTO","MEDIO")),"")</f>
        <v/>
      </c>
      <c r="G857" s="136"/>
      <c r="H857" s="136"/>
      <c r="I857" s="136"/>
      <c r="J857" s="136"/>
      <c r="K857" s="136"/>
      <c r="L857" s="136"/>
      <c r="M857" s="136"/>
      <c r="N857" s="136"/>
      <c r="O857" s="137"/>
      <c r="P857" s="138"/>
      <c r="Q857" s="139"/>
    </row>
    <row r="858" spans="1:17" ht="29.25" customHeight="1" x14ac:dyDescent="0.35">
      <c r="A858" s="143" t="str">
        <f>'Matriz Nº1 Identificación'!A858</f>
        <v>95. 3</v>
      </c>
      <c r="B858" s="143" t="str">
        <f>IF('Matriz Nº3 Evaluación'!J858="ADMINISTRAR",'Matriz Nº3 Evaluación'!B858,"")</f>
        <v/>
      </c>
      <c r="C858" s="136"/>
      <c r="D858" s="127"/>
      <c r="E858" s="127"/>
      <c r="F858" s="120" t="str">
        <f>IFERROR(+IF((VLOOKUP(D858,'Tabla 2-3-4-5'!$C$11:$D$13,2,FALSE)*(VLOOKUP(E858,'Tabla 2-3-4-5'!$C$11:$D$13,2,FALSE)))&lt;3,"BAJO",IF((VLOOKUP(D858,'Tabla 2-3-4-5'!$C$11:$D$13,2,FALSE)*(VLOOKUP(E858,'Tabla 2-3-4-5'!$C$11:$D$13,2,FALSE)))&gt;5,"ALTO","MEDIO")),"")</f>
        <v/>
      </c>
      <c r="G858" s="136"/>
      <c r="H858" s="136"/>
      <c r="I858" s="136"/>
      <c r="J858" s="136"/>
      <c r="K858" s="136"/>
      <c r="L858" s="136"/>
      <c r="M858" s="136"/>
      <c r="N858" s="136"/>
      <c r="O858" s="137"/>
      <c r="P858" s="138"/>
      <c r="Q858" s="139"/>
    </row>
    <row r="859" spans="1:17" ht="35.25" customHeight="1" x14ac:dyDescent="0.35">
      <c r="A859" s="143" t="str">
        <f>'Matriz Nº1 Identificación'!A859</f>
        <v>95. 4</v>
      </c>
      <c r="B859" s="143" t="str">
        <f>IF('Matriz Nº3 Evaluación'!J859="ADMINISTRAR",'Matriz Nº3 Evaluación'!B859,"")</f>
        <v/>
      </c>
      <c r="C859" s="136"/>
      <c r="D859" s="127"/>
      <c r="E859" s="127"/>
      <c r="F859" s="120" t="str">
        <f>IFERROR(+IF((VLOOKUP(D859,'Tabla 2-3-4-5'!$C$11:$D$13,2,FALSE)*(VLOOKUP(E859,'Tabla 2-3-4-5'!$C$11:$D$13,2,FALSE)))&lt;3,"BAJO",IF((VLOOKUP(D859,'Tabla 2-3-4-5'!$C$11:$D$13,2,FALSE)*(VLOOKUP(E859,'Tabla 2-3-4-5'!$C$11:$D$13,2,FALSE)))&gt;5,"ALTO","MEDIO")),"")</f>
        <v/>
      </c>
      <c r="G859" s="136"/>
      <c r="H859" s="136"/>
      <c r="I859" s="136"/>
      <c r="J859" s="136"/>
      <c r="K859" s="136"/>
      <c r="L859" s="136"/>
      <c r="M859" s="136"/>
      <c r="N859" s="136"/>
      <c r="O859" s="137"/>
      <c r="P859" s="138"/>
      <c r="Q859" s="139"/>
    </row>
    <row r="860" spans="1:17" ht="35.25" customHeight="1" x14ac:dyDescent="0.35">
      <c r="A860" s="143" t="str">
        <f>'Matriz Nº1 Identificación'!A860</f>
        <v>95. 5</v>
      </c>
      <c r="B860" s="143" t="str">
        <f>IF('Matriz Nº3 Evaluación'!J860="ADMINISTRAR",'Matriz Nº3 Evaluación'!B860,"")</f>
        <v/>
      </c>
      <c r="C860" s="136"/>
      <c r="D860" s="127"/>
      <c r="E860" s="127"/>
      <c r="F860" s="120" t="str">
        <f>IFERROR(+IF((VLOOKUP(D860,'Tabla 2-3-4-5'!$C$11:$D$13,2,FALSE)*(VLOOKUP(E860,'Tabla 2-3-4-5'!$C$11:$D$13,2,FALSE)))&lt;3,"BAJO",IF((VLOOKUP(D860,'Tabla 2-3-4-5'!$C$11:$D$13,2,FALSE)*(VLOOKUP(E860,'Tabla 2-3-4-5'!$C$11:$D$13,2,FALSE)))&gt;5,"ALTO","MEDIO")),"")</f>
        <v/>
      </c>
      <c r="G860" s="136"/>
      <c r="H860" s="136"/>
      <c r="I860" s="136"/>
      <c r="J860" s="136"/>
      <c r="K860" s="136"/>
      <c r="L860" s="136"/>
      <c r="M860" s="136"/>
      <c r="N860" s="136"/>
      <c r="O860" s="137"/>
      <c r="P860" s="138"/>
      <c r="Q860" s="139"/>
    </row>
    <row r="861" spans="1:17" ht="35.25" customHeight="1" x14ac:dyDescent="0.35">
      <c r="A861" s="143" t="str">
        <f>'Matriz Nº1 Identificación'!A861</f>
        <v>95. 6</v>
      </c>
      <c r="B861" s="143" t="str">
        <f>IF('Matriz Nº3 Evaluación'!J861="ADMINISTRAR",'Matriz Nº3 Evaluación'!B861,"")</f>
        <v/>
      </c>
      <c r="C861" s="136"/>
      <c r="D861" s="127"/>
      <c r="E861" s="127"/>
      <c r="F861" s="120" t="str">
        <f>IFERROR(+IF((VLOOKUP(D861,'Tabla 2-3-4-5'!$C$11:$D$13,2,FALSE)*(VLOOKUP(E861,'Tabla 2-3-4-5'!$C$11:$D$13,2,FALSE)))&lt;3,"BAJO",IF((VLOOKUP(D861,'Tabla 2-3-4-5'!$C$11:$D$13,2,FALSE)*(VLOOKUP(E861,'Tabla 2-3-4-5'!$C$11:$D$13,2,FALSE)))&gt;5,"ALTO","MEDIO")),"")</f>
        <v/>
      </c>
      <c r="G861" s="136"/>
      <c r="H861" s="136"/>
      <c r="I861" s="136"/>
      <c r="J861" s="136"/>
      <c r="K861" s="136"/>
      <c r="L861" s="136"/>
      <c r="M861" s="136"/>
      <c r="N861" s="136"/>
      <c r="O861" s="137"/>
      <c r="P861" s="138"/>
      <c r="Q861" s="139"/>
    </row>
    <row r="862" spans="1:17" ht="35.25" customHeight="1" thickBot="1" x14ac:dyDescent="0.4">
      <c r="A862" s="143" t="str">
        <f>'Matriz Nº1 Identificación'!A862</f>
        <v>95. 7</v>
      </c>
      <c r="B862" s="143" t="str">
        <f>IF('Matriz Nº3 Evaluación'!J862="ADMINISTRAR",'Matriz Nº3 Evaluación'!B862,"")</f>
        <v/>
      </c>
      <c r="C862" s="136"/>
      <c r="D862" s="127"/>
      <c r="E862" s="127"/>
      <c r="F862" s="120" t="str">
        <f>IFERROR(+IF((VLOOKUP(D862,'Tabla 2-3-4-5'!$C$11:$D$13,2,FALSE)*(VLOOKUP(E862,'Tabla 2-3-4-5'!$C$11:$D$13,2,FALSE)))&lt;3,"BAJO",IF((VLOOKUP(D862,'Tabla 2-3-4-5'!$C$11:$D$13,2,FALSE)*(VLOOKUP(E862,'Tabla 2-3-4-5'!$C$11:$D$13,2,FALSE)))&gt;5,"ALTO","MEDIO")),"")</f>
        <v/>
      </c>
      <c r="G862" s="136"/>
      <c r="H862" s="136"/>
      <c r="I862" s="136"/>
      <c r="J862" s="136"/>
      <c r="K862" s="136"/>
      <c r="L862" s="136"/>
      <c r="M862" s="136"/>
      <c r="N862" s="136"/>
      <c r="O862" s="137"/>
      <c r="P862" s="138"/>
      <c r="Q862" s="139"/>
    </row>
    <row r="863" spans="1:17" ht="39.9" customHeight="1" thickBot="1" x14ac:dyDescent="0.4">
      <c r="A863" s="181" t="str">
        <f>'Matriz Nº1 Identificación'!A863</f>
        <v xml:space="preserve">Objetivo Estratégico: </v>
      </c>
      <c r="B863" s="477">
        <f>'Matriz Nº1 Identificación'!B863</f>
        <v>0</v>
      </c>
      <c r="C863" s="478"/>
      <c r="D863" s="478"/>
      <c r="E863" s="478"/>
      <c r="F863" s="478"/>
      <c r="G863" s="478"/>
      <c r="H863" s="478"/>
      <c r="I863" s="478"/>
      <c r="J863" s="478"/>
      <c r="K863" s="478"/>
      <c r="L863" s="478"/>
      <c r="M863" s="478"/>
      <c r="N863" s="478"/>
      <c r="O863" s="478"/>
      <c r="P863" s="478"/>
      <c r="Q863" s="479"/>
    </row>
    <row r="864" spans="1:17" ht="39.9" customHeight="1" x14ac:dyDescent="0.35">
      <c r="A864" s="183" t="str">
        <f>'Matriz Nº1 Identificación'!A864</f>
        <v>Objetivo táctico</v>
      </c>
      <c r="B864" s="535" t="str">
        <f>'Matriz Nº1 Identificación'!B864</f>
        <v xml:space="preserve">96. </v>
      </c>
      <c r="C864" s="536"/>
      <c r="D864" s="536"/>
      <c r="E864" s="536"/>
      <c r="F864" s="536"/>
      <c r="G864" s="536"/>
      <c r="H864" s="536"/>
      <c r="I864" s="536"/>
      <c r="J864" s="536"/>
      <c r="K864" s="536"/>
      <c r="L864" s="536"/>
      <c r="M864" s="536"/>
      <c r="N864" s="536"/>
      <c r="O864" s="536"/>
      <c r="P864" s="536"/>
      <c r="Q864" s="537"/>
    </row>
    <row r="865" spans="1:17" ht="27.75" customHeight="1" x14ac:dyDescent="0.35">
      <c r="A865" s="143" t="str">
        <f>'Matriz Nº1 Identificación'!A865</f>
        <v>96. 1</v>
      </c>
      <c r="B865" s="143" t="str">
        <f>IF('Matriz Nº3 Evaluación'!J865="ADMINISTRAR",'Matriz Nº3 Evaluación'!B865,"")</f>
        <v/>
      </c>
      <c r="C865" s="136"/>
      <c r="D865" s="127"/>
      <c r="E865" s="127"/>
      <c r="F865" s="120" t="str">
        <f>IFERROR(IF((VLOOKUP(D865,'Tabla 2-3-4-5'!$C$11:$D$13,2,FALSE)*(VLOOKUP(E865,'Tabla 2-3-4-5'!$C$11:$D$13,2,FALSE)))&lt;3,"BAJO",IF((VLOOKUP(D865,'Tabla 2-3-4-5'!$C$11:$D$13,2,FALSE)*(VLOOKUP(E865,'Tabla 2-3-4-5'!$C$11:$D$13,2,FALSE)))&gt;5,"ALTO","MEDIO")),"")</f>
        <v/>
      </c>
      <c r="G865" s="136"/>
      <c r="H865" s="136"/>
      <c r="I865" s="136"/>
      <c r="J865" s="136"/>
      <c r="K865" s="136"/>
      <c r="L865" s="136"/>
      <c r="M865" s="136"/>
      <c r="N865" s="136"/>
      <c r="O865" s="137"/>
      <c r="P865" s="138"/>
      <c r="Q865" s="139"/>
    </row>
    <row r="866" spans="1:17" ht="31.5" customHeight="1" x14ac:dyDescent="0.35">
      <c r="A866" s="143" t="str">
        <f>'Matriz Nº1 Identificación'!A866</f>
        <v>96. 2</v>
      </c>
      <c r="B866" s="143" t="str">
        <f>IF('Matriz Nº3 Evaluación'!J866="ADMINISTRAR",'Matriz Nº3 Evaluación'!B866,"")</f>
        <v/>
      </c>
      <c r="C866" s="136"/>
      <c r="D866" s="127"/>
      <c r="E866" s="127"/>
      <c r="F866" s="120" t="str">
        <f>IFERROR(+IF((VLOOKUP(D866,'Tabla 2-3-4-5'!$C$11:$D$13,2,FALSE)*(VLOOKUP(E866,'Tabla 2-3-4-5'!$C$11:$D$13,2,FALSE)))&lt;3,"BAJO",IF((VLOOKUP(D866,'Tabla 2-3-4-5'!$C$11:$D$13,2,FALSE)*(VLOOKUP(E866,'Tabla 2-3-4-5'!$C$11:$D$13,2,FALSE)))&gt;5,"ALTO","MEDIO")),"")</f>
        <v/>
      </c>
      <c r="G866" s="136"/>
      <c r="H866" s="136"/>
      <c r="I866" s="136"/>
      <c r="J866" s="136"/>
      <c r="K866" s="136"/>
      <c r="L866" s="136"/>
      <c r="M866" s="136"/>
      <c r="N866" s="136"/>
      <c r="O866" s="137"/>
      <c r="P866" s="138"/>
      <c r="Q866" s="139"/>
    </row>
    <row r="867" spans="1:17" ht="29.25" customHeight="1" x14ac:dyDescent="0.35">
      <c r="A867" s="143" t="str">
        <f>'Matriz Nº1 Identificación'!A867</f>
        <v>96. 3</v>
      </c>
      <c r="B867" s="143" t="str">
        <f>IF('Matriz Nº3 Evaluación'!J867="ADMINISTRAR",'Matriz Nº3 Evaluación'!B867,"")</f>
        <v/>
      </c>
      <c r="C867" s="136"/>
      <c r="D867" s="127"/>
      <c r="E867" s="127"/>
      <c r="F867" s="120" t="str">
        <f>IFERROR(+IF((VLOOKUP(D867,'Tabla 2-3-4-5'!$C$11:$D$13,2,FALSE)*(VLOOKUP(E867,'Tabla 2-3-4-5'!$C$11:$D$13,2,FALSE)))&lt;3,"BAJO",IF((VLOOKUP(D867,'Tabla 2-3-4-5'!$C$11:$D$13,2,FALSE)*(VLOOKUP(E867,'Tabla 2-3-4-5'!$C$11:$D$13,2,FALSE)))&gt;5,"ALTO","MEDIO")),"")</f>
        <v/>
      </c>
      <c r="G867" s="136"/>
      <c r="H867" s="136"/>
      <c r="I867" s="136"/>
      <c r="J867" s="136"/>
      <c r="K867" s="136"/>
      <c r="L867" s="136"/>
      <c r="M867" s="136"/>
      <c r="N867" s="136"/>
      <c r="O867" s="137"/>
      <c r="P867" s="138"/>
      <c r="Q867" s="139"/>
    </row>
    <row r="868" spans="1:17" ht="35.25" customHeight="1" x14ac:dyDescent="0.35">
      <c r="A868" s="143" t="str">
        <f>'Matriz Nº1 Identificación'!A868</f>
        <v>96. 4</v>
      </c>
      <c r="B868" s="143" t="str">
        <f>IF('Matriz Nº3 Evaluación'!J868="ADMINISTRAR",'Matriz Nº3 Evaluación'!B868,"")</f>
        <v/>
      </c>
      <c r="C868" s="136"/>
      <c r="D868" s="127"/>
      <c r="E868" s="127"/>
      <c r="F868" s="120" t="str">
        <f>IFERROR(+IF((VLOOKUP(D868,'Tabla 2-3-4-5'!$C$11:$D$13,2,FALSE)*(VLOOKUP(E868,'Tabla 2-3-4-5'!$C$11:$D$13,2,FALSE)))&lt;3,"BAJO",IF((VLOOKUP(D868,'Tabla 2-3-4-5'!$C$11:$D$13,2,FALSE)*(VLOOKUP(E868,'Tabla 2-3-4-5'!$C$11:$D$13,2,FALSE)))&gt;5,"ALTO","MEDIO")),"")</f>
        <v/>
      </c>
      <c r="G868" s="136"/>
      <c r="H868" s="136"/>
      <c r="I868" s="136"/>
      <c r="J868" s="136"/>
      <c r="K868" s="136"/>
      <c r="L868" s="136"/>
      <c r="M868" s="136"/>
      <c r="N868" s="136"/>
      <c r="O868" s="137"/>
      <c r="P868" s="138"/>
      <c r="Q868" s="139"/>
    </row>
    <row r="869" spans="1:17" ht="35.25" customHeight="1" x14ac:dyDescent="0.35">
      <c r="A869" s="143" t="str">
        <f>'Matriz Nº1 Identificación'!A869</f>
        <v>96. 5</v>
      </c>
      <c r="B869" s="143" t="str">
        <f>IF('Matriz Nº3 Evaluación'!J869="ADMINISTRAR",'Matriz Nº3 Evaluación'!B869,"")</f>
        <v/>
      </c>
      <c r="C869" s="136"/>
      <c r="D869" s="127"/>
      <c r="E869" s="127"/>
      <c r="F869" s="120" t="str">
        <f>IFERROR(+IF((VLOOKUP(D869,'Tabla 2-3-4-5'!$C$11:$D$13,2,FALSE)*(VLOOKUP(E869,'Tabla 2-3-4-5'!$C$11:$D$13,2,FALSE)))&lt;3,"BAJO",IF((VLOOKUP(D869,'Tabla 2-3-4-5'!$C$11:$D$13,2,FALSE)*(VLOOKUP(E869,'Tabla 2-3-4-5'!$C$11:$D$13,2,FALSE)))&gt;5,"ALTO","MEDIO")),"")</f>
        <v/>
      </c>
      <c r="G869" s="136"/>
      <c r="H869" s="136"/>
      <c r="I869" s="136"/>
      <c r="J869" s="136"/>
      <c r="K869" s="136"/>
      <c r="L869" s="136"/>
      <c r="M869" s="136"/>
      <c r="N869" s="136"/>
      <c r="O869" s="137"/>
      <c r="P869" s="138"/>
      <c r="Q869" s="139"/>
    </row>
    <row r="870" spans="1:17" ht="35.25" customHeight="1" x14ac:dyDescent="0.35">
      <c r="A870" s="143" t="str">
        <f>'Matriz Nº1 Identificación'!A870</f>
        <v>96. 6</v>
      </c>
      <c r="B870" s="143" t="str">
        <f>IF('Matriz Nº3 Evaluación'!J870="ADMINISTRAR",'Matriz Nº3 Evaluación'!B870,"")</f>
        <v/>
      </c>
      <c r="C870" s="136"/>
      <c r="D870" s="127"/>
      <c r="E870" s="127"/>
      <c r="F870" s="120" t="str">
        <f>IFERROR(+IF((VLOOKUP(D870,'Tabla 2-3-4-5'!$C$11:$D$13,2,FALSE)*(VLOOKUP(E870,'Tabla 2-3-4-5'!$C$11:$D$13,2,FALSE)))&lt;3,"BAJO",IF((VLOOKUP(D870,'Tabla 2-3-4-5'!$C$11:$D$13,2,FALSE)*(VLOOKUP(E870,'Tabla 2-3-4-5'!$C$11:$D$13,2,FALSE)))&gt;5,"ALTO","MEDIO")),"")</f>
        <v/>
      </c>
      <c r="G870" s="136"/>
      <c r="H870" s="136"/>
      <c r="I870" s="136"/>
      <c r="J870" s="136"/>
      <c r="K870" s="136"/>
      <c r="L870" s="136"/>
      <c r="M870" s="136"/>
      <c r="N870" s="136"/>
      <c r="O870" s="137"/>
      <c r="P870" s="138"/>
      <c r="Q870" s="139"/>
    </row>
    <row r="871" spans="1:17" ht="35.25" customHeight="1" thickBot="1" x14ac:dyDescent="0.4">
      <c r="A871" s="143" t="str">
        <f>'Matriz Nº1 Identificación'!A871</f>
        <v>96. 7</v>
      </c>
      <c r="B871" s="143" t="str">
        <f>IF('Matriz Nº3 Evaluación'!J871="ADMINISTRAR",'Matriz Nº3 Evaluación'!B871,"")</f>
        <v/>
      </c>
      <c r="C871" s="136"/>
      <c r="D871" s="127"/>
      <c r="E871" s="127"/>
      <c r="F871" s="120" t="str">
        <f>IFERROR(+IF((VLOOKUP(D871,'Tabla 2-3-4-5'!$C$11:$D$13,2,FALSE)*(VLOOKUP(E871,'Tabla 2-3-4-5'!$C$11:$D$13,2,FALSE)))&lt;3,"BAJO",IF((VLOOKUP(D871,'Tabla 2-3-4-5'!$C$11:$D$13,2,FALSE)*(VLOOKUP(E871,'Tabla 2-3-4-5'!$C$11:$D$13,2,FALSE)))&gt;5,"ALTO","MEDIO")),"")</f>
        <v/>
      </c>
      <c r="G871" s="136"/>
      <c r="H871" s="136"/>
      <c r="I871" s="136"/>
      <c r="J871" s="136"/>
      <c r="K871" s="136"/>
      <c r="L871" s="136"/>
      <c r="M871" s="136"/>
      <c r="N871" s="136"/>
      <c r="O871" s="137"/>
      <c r="P871" s="138"/>
      <c r="Q871" s="139"/>
    </row>
    <row r="872" spans="1:17" ht="39.9" customHeight="1" thickBot="1" x14ac:dyDescent="0.4">
      <c r="A872" s="181" t="str">
        <f>'Matriz Nº1 Identificación'!A872</f>
        <v xml:space="preserve">Objetivo Estratégico: </v>
      </c>
      <c r="B872" s="477">
        <f>'Matriz Nº1 Identificación'!B872</f>
        <v>0</v>
      </c>
      <c r="C872" s="478"/>
      <c r="D872" s="478"/>
      <c r="E872" s="478"/>
      <c r="F872" s="478"/>
      <c r="G872" s="478"/>
      <c r="H872" s="478"/>
      <c r="I872" s="478"/>
      <c r="J872" s="478"/>
      <c r="K872" s="478"/>
      <c r="L872" s="478"/>
      <c r="M872" s="478"/>
      <c r="N872" s="478"/>
      <c r="O872" s="478"/>
      <c r="P872" s="478"/>
      <c r="Q872" s="479"/>
    </row>
    <row r="873" spans="1:17" ht="39.9" customHeight="1" x14ac:dyDescent="0.35">
      <c r="A873" s="183" t="str">
        <f>'Matriz Nº1 Identificación'!A873</f>
        <v>Objetivo táctico</v>
      </c>
      <c r="B873" s="535" t="str">
        <f>'Matriz Nº1 Identificación'!B873</f>
        <v xml:space="preserve">97. </v>
      </c>
      <c r="C873" s="536"/>
      <c r="D873" s="536"/>
      <c r="E873" s="536"/>
      <c r="F873" s="536"/>
      <c r="G873" s="536"/>
      <c r="H873" s="536"/>
      <c r="I873" s="536"/>
      <c r="J873" s="536"/>
      <c r="K873" s="536"/>
      <c r="L873" s="536"/>
      <c r="M873" s="536"/>
      <c r="N873" s="536"/>
      <c r="O873" s="536"/>
      <c r="P873" s="536"/>
      <c r="Q873" s="537"/>
    </row>
    <row r="874" spans="1:17" ht="27.75" customHeight="1" x14ac:dyDescent="0.35">
      <c r="A874" s="143" t="str">
        <f>'Matriz Nº1 Identificación'!A874</f>
        <v>97. 1</v>
      </c>
      <c r="B874" s="143" t="str">
        <f>IF('Matriz Nº3 Evaluación'!J874="ADMINISTRAR",'Matriz Nº3 Evaluación'!B874,"")</f>
        <v/>
      </c>
      <c r="C874" s="136"/>
      <c r="D874" s="127"/>
      <c r="E874" s="127"/>
      <c r="F874" s="120" t="str">
        <f>IFERROR(IF((VLOOKUP(D874,'Tabla 2-3-4-5'!$C$11:$D$13,2,FALSE)*(VLOOKUP(E874,'Tabla 2-3-4-5'!$C$11:$D$13,2,FALSE)))&lt;3,"BAJO",IF((VLOOKUP(D874,'Tabla 2-3-4-5'!$C$11:$D$13,2,FALSE)*(VLOOKUP(E874,'Tabla 2-3-4-5'!$C$11:$D$13,2,FALSE)))&gt;5,"ALTO","MEDIO")),"")</f>
        <v/>
      </c>
      <c r="G874" s="136"/>
      <c r="H874" s="136"/>
      <c r="I874" s="136"/>
      <c r="J874" s="136"/>
      <c r="K874" s="136"/>
      <c r="L874" s="136"/>
      <c r="M874" s="136"/>
      <c r="N874" s="136"/>
      <c r="O874" s="137"/>
      <c r="P874" s="138"/>
      <c r="Q874" s="139"/>
    </row>
    <row r="875" spans="1:17" ht="31.5" customHeight="1" x14ac:dyDescent="0.35">
      <c r="A875" s="143" t="str">
        <f>'Matriz Nº1 Identificación'!A875</f>
        <v>97. 2</v>
      </c>
      <c r="B875" s="143" t="str">
        <f>IF('Matriz Nº3 Evaluación'!J875="ADMINISTRAR",'Matriz Nº3 Evaluación'!B875,"")</f>
        <v/>
      </c>
      <c r="C875" s="136"/>
      <c r="D875" s="127"/>
      <c r="E875" s="127"/>
      <c r="F875" s="120" t="str">
        <f>IFERROR(+IF((VLOOKUP(D875,'Tabla 2-3-4-5'!$C$11:$D$13,2,FALSE)*(VLOOKUP(E875,'Tabla 2-3-4-5'!$C$11:$D$13,2,FALSE)))&lt;3,"BAJO",IF((VLOOKUP(D875,'Tabla 2-3-4-5'!$C$11:$D$13,2,FALSE)*(VLOOKUP(E875,'Tabla 2-3-4-5'!$C$11:$D$13,2,FALSE)))&gt;5,"ALTO","MEDIO")),"")</f>
        <v/>
      </c>
      <c r="G875" s="136"/>
      <c r="H875" s="136"/>
      <c r="I875" s="136"/>
      <c r="J875" s="136"/>
      <c r="K875" s="136"/>
      <c r="L875" s="136"/>
      <c r="M875" s="136"/>
      <c r="N875" s="136"/>
      <c r="O875" s="137"/>
      <c r="P875" s="138"/>
      <c r="Q875" s="139"/>
    </row>
    <row r="876" spans="1:17" ht="29.25" customHeight="1" x14ac:dyDescent="0.35">
      <c r="A876" s="143" t="str">
        <f>'Matriz Nº1 Identificación'!A876</f>
        <v>97. 3</v>
      </c>
      <c r="B876" s="143" t="str">
        <f>IF('Matriz Nº3 Evaluación'!J876="ADMINISTRAR",'Matriz Nº3 Evaluación'!B876,"")</f>
        <v/>
      </c>
      <c r="C876" s="136"/>
      <c r="D876" s="127"/>
      <c r="E876" s="127"/>
      <c r="F876" s="120" t="str">
        <f>IFERROR(+IF((VLOOKUP(D876,'Tabla 2-3-4-5'!$C$11:$D$13,2,FALSE)*(VLOOKUP(E876,'Tabla 2-3-4-5'!$C$11:$D$13,2,FALSE)))&lt;3,"BAJO",IF((VLOOKUP(D876,'Tabla 2-3-4-5'!$C$11:$D$13,2,FALSE)*(VLOOKUP(E876,'Tabla 2-3-4-5'!$C$11:$D$13,2,FALSE)))&gt;5,"ALTO","MEDIO")),"")</f>
        <v/>
      </c>
      <c r="G876" s="136"/>
      <c r="H876" s="136"/>
      <c r="I876" s="136"/>
      <c r="J876" s="136"/>
      <c r="K876" s="136"/>
      <c r="L876" s="136"/>
      <c r="M876" s="136"/>
      <c r="N876" s="136"/>
      <c r="O876" s="137"/>
      <c r="P876" s="138"/>
      <c r="Q876" s="139"/>
    </row>
    <row r="877" spans="1:17" ht="35.25" customHeight="1" x14ac:dyDescent="0.35">
      <c r="A877" s="143" t="str">
        <f>'Matriz Nº1 Identificación'!A877</f>
        <v>97. 4</v>
      </c>
      <c r="B877" s="143" t="str">
        <f>IF('Matriz Nº3 Evaluación'!J877="ADMINISTRAR",'Matriz Nº3 Evaluación'!B877,"")</f>
        <v/>
      </c>
      <c r="C877" s="136"/>
      <c r="D877" s="127"/>
      <c r="E877" s="127"/>
      <c r="F877" s="120" t="str">
        <f>IFERROR(+IF((VLOOKUP(D877,'Tabla 2-3-4-5'!$C$11:$D$13,2,FALSE)*(VLOOKUP(E877,'Tabla 2-3-4-5'!$C$11:$D$13,2,FALSE)))&lt;3,"BAJO",IF((VLOOKUP(D877,'Tabla 2-3-4-5'!$C$11:$D$13,2,FALSE)*(VLOOKUP(E877,'Tabla 2-3-4-5'!$C$11:$D$13,2,FALSE)))&gt;5,"ALTO","MEDIO")),"")</f>
        <v/>
      </c>
      <c r="G877" s="136"/>
      <c r="H877" s="136"/>
      <c r="I877" s="136"/>
      <c r="J877" s="136"/>
      <c r="K877" s="136"/>
      <c r="L877" s="136"/>
      <c r="M877" s="136"/>
      <c r="N877" s="136"/>
      <c r="O877" s="137"/>
      <c r="P877" s="138"/>
      <c r="Q877" s="139"/>
    </row>
    <row r="878" spans="1:17" ht="35.25" customHeight="1" x14ac:dyDescent="0.35">
      <c r="A878" s="143" t="str">
        <f>'Matriz Nº1 Identificación'!A878</f>
        <v>97. 5</v>
      </c>
      <c r="B878" s="143" t="str">
        <f>IF('Matriz Nº3 Evaluación'!J878="ADMINISTRAR",'Matriz Nº3 Evaluación'!B878,"")</f>
        <v/>
      </c>
      <c r="C878" s="136"/>
      <c r="D878" s="127"/>
      <c r="E878" s="127"/>
      <c r="F878" s="120" t="str">
        <f>IFERROR(+IF((VLOOKUP(D878,'Tabla 2-3-4-5'!$C$11:$D$13,2,FALSE)*(VLOOKUP(E878,'Tabla 2-3-4-5'!$C$11:$D$13,2,FALSE)))&lt;3,"BAJO",IF((VLOOKUP(D878,'Tabla 2-3-4-5'!$C$11:$D$13,2,FALSE)*(VLOOKUP(E878,'Tabla 2-3-4-5'!$C$11:$D$13,2,FALSE)))&gt;5,"ALTO","MEDIO")),"")</f>
        <v/>
      </c>
      <c r="G878" s="136"/>
      <c r="H878" s="136"/>
      <c r="I878" s="136"/>
      <c r="J878" s="136"/>
      <c r="K878" s="136"/>
      <c r="L878" s="136"/>
      <c r="M878" s="136"/>
      <c r="N878" s="136"/>
      <c r="O878" s="137"/>
      <c r="P878" s="138"/>
      <c r="Q878" s="139"/>
    </row>
    <row r="879" spans="1:17" ht="35.25" customHeight="1" x14ac:dyDescent="0.35">
      <c r="A879" s="143" t="str">
        <f>'Matriz Nº1 Identificación'!A879</f>
        <v>97. 6</v>
      </c>
      <c r="B879" s="143" t="str">
        <f>IF('Matriz Nº3 Evaluación'!J879="ADMINISTRAR",'Matriz Nº3 Evaluación'!B879,"")</f>
        <v/>
      </c>
      <c r="C879" s="136"/>
      <c r="D879" s="127"/>
      <c r="E879" s="127"/>
      <c r="F879" s="120" t="str">
        <f>IFERROR(+IF((VLOOKUP(D879,'Tabla 2-3-4-5'!$C$11:$D$13,2,FALSE)*(VLOOKUP(E879,'Tabla 2-3-4-5'!$C$11:$D$13,2,FALSE)))&lt;3,"BAJO",IF((VLOOKUP(D879,'Tabla 2-3-4-5'!$C$11:$D$13,2,FALSE)*(VLOOKUP(E879,'Tabla 2-3-4-5'!$C$11:$D$13,2,FALSE)))&gt;5,"ALTO","MEDIO")),"")</f>
        <v/>
      </c>
      <c r="G879" s="136"/>
      <c r="H879" s="136"/>
      <c r="I879" s="136"/>
      <c r="J879" s="136"/>
      <c r="K879" s="136"/>
      <c r="L879" s="136"/>
      <c r="M879" s="136"/>
      <c r="N879" s="136"/>
      <c r="O879" s="137"/>
      <c r="P879" s="138"/>
      <c r="Q879" s="139"/>
    </row>
    <row r="880" spans="1:17" ht="35.25" customHeight="1" thickBot="1" x14ac:dyDescent="0.4">
      <c r="A880" s="143" t="str">
        <f>'Matriz Nº1 Identificación'!A880</f>
        <v>97. 7</v>
      </c>
      <c r="B880" s="143" t="str">
        <f>IF('Matriz Nº3 Evaluación'!J880="ADMINISTRAR",'Matriz Nº3 Evaluación'!B880,"")</f>
        <v/>
      </c>
      <c r="C880" s="136"/>
      <c r="D880" s="127"/>
      <c r="E880" s="127"/>
      <c r="F880" s="120" t="str">
        <f>IFERROR(+IF((VLOOKUP(D880,'Tabla 2-3-4-5'!$C$11:$D$13,2,FALSE)*(VLOOKUP(E880,'Tabla 2-3-4-5'!$C$11:$D$13,2,FALSE)))&lt;3,"BAJO",IF((VLOOKUP(D880,'Tabla 2-3-4-5'!$C$11:$D$13,2,FALSE)*(VLOOKUP(E880,'Tabla 2-3-4-5'!$C$11:$D$13,2,FALSE)))&gt;5,"ALTO","MEDIO")),"")</f>
        <v/>
      </c>
      <c r="G880" s="136"/>
      <c r="H880" s="136"/>
      <c r="I880" s="136"/>
      <c r="J880" s="136"/>
      <c r="K880" s="136"/>
      <c r="L880" s="136"/>
      <c r="M880" s="136"/>
      <c r="N880" s="136"/>
      <c r="O880" s="137"/>
      <c r="P880" s="138"/>
      <c r="Q880" s="139"/>
    </row>
    <row r="881" spans="1:17" ht="39.9" customHeight="1" thickBot="1" x14ac:dyDescent="0.4">
      <c r="A881" s="181" t="str">
        <f>'Matriz Nº1 Identificación'!A881</f>
        <v xml:space="preserve">Objetivo Estratégico: </v>
      </c>
      <c r="B881" s="477">
        <f>'Matriz Nº1 Identificación'!B881</f>
        <v>0</v>
      </c>
      <c r="C881" s="478"/>
      <c r="D881" s="478"/>
      <c r="E881" s="478"/>
      <c r="F881" s="478"/>
      <c r="G881" s="478"/>
      <c r="H881" s="478"/>
      <c r="I881" s="478"/>
      <c r="J881" s="478"/>
      <c r="K881" s="478"/>
      <c r="L881" s="478"/>
      <c r="M881" s="478"/>
      <c r="N881" s="478"/>
      <c r="O881" s="478"/>
      <c r="P881" s="478"/>
      <c r="Q881" s="479"/>
    </row>
    <row r="882" spans="1:17" ht="39.9" customHeight="1" x14ac:dyDescent="0.35">
      <c r="A882" s="183" t="str">
        <f>'Matriz Nº1 Identificación'!A882</f>
        <v>Objetivo táctico</v>
      </c>
      <c r="B882" s="535" t="str">
        <f>'Matriz Nº1 Identificación'!B882</f>
        <v xml:space="preserve">98. </v>
      </c>
      <c r="C882" s="536"/>
      <c r="D882" s="536"/>
      <c r="E882" s="536"/>
      <c r="F882" s="536"/>
      <c r="G882" s="536"/>
      <c r="H882" s="536"/>
      <c r="I882" s="536"/>
      <c r="J882" s="536"/>
      <c r="K882" s="536"/>
      <c r="L882" s="536"/>
      <c r="M882" s="536"/>
      <c r="N882" s="536"/>
      <c r="O882" s="536"/>
      <c r="P882" s="536"/>
      <c r="Q882" s="537"/>
    </row>
    <row r="883" spans="1:17" ht="27.75" customHeight="1" x14ac:dyDescent="0.35">
      <c r="A883" s="143" t="str">
        <f>'Matriz Nº1 Identificación'!A883</f>
        <v>98. 1</v>
      </c>
      <c r="B883" s="143" t="str">
        <f>IF('Matriz Nº3 Evaluación'!J883="ADMINISTRAR",'Matriz Nº3 Evaluación'!B883,"")</f>
        <v/>
      </c>
      <c r="C883" s="136"/>
      <c r="D883" s="127"/>
      <c r="E883" s="127"/>
      <c r="F883" s="120" t="str">
        <f>IFERROR(IF((VLOOKUP(D883,'Tabla 2-3-4-5'!$C$11:$D$13,2,FALSE)*(VLOOKUP(E883,'Tabla 2-3-4-5'!$C$11:$D$13,2,FALSE)))&lt;3,"BAJO",IF((VLOOKUP(D883,'Tabla 2-3-4-5'!$C$11:$D$13,2,FALSE)*(VLOOKUP(E883,'Tabla 2-3-4-5'!$C$11:$D$13,2,FALSE)))&gt;5,"ALTO","MEDIO")),"")</f>
        <v/>
      </c>
      <c r="G883" s="136"/>
      <c r="H883" s="136"/>
      <c r="I883" s="136"/>
      <c r="J883" s="136"/>
      <c r="K883" s="136"/>
      <c r="L883" s="136"/>
      <c r="M883" s="136"/>
      <c r="N883" s="136"/>
      <c r="O883" s="137"/>
      <c r="P883" s="138"/>
      <c r="Q883" s="139"/>
    </row>
    <row r="884" spans="1:17" ht="31.5" customHeight="1" x14ac:dyDescent="0.35">
      <c r="A884" s="143" t="str">
        <f>'Matriz Nº1 Identificación'!A884</f>
        <v>98. 2</v>
      </c>
      <c r="B884" s="143" t="str">
        <f>IF('Matriz Nº3 Evaluación'!J884="ADMINISTRAR",'Matriz Nº3 Evaluación'!B884,"")</f>
        <v/>
      </c>
      <c r="C884" s="136"/>
      <c r="D884" s="127"/>
      <c r="E884" s="127"/>
      <c r="F884" s="120" t="str">
        <f>IFERROR(+IF((VLOOKUP(D884,'Tabla 2-3-4-5'!$C$11:$D$13,2,FALSE)*(VLOOKUP(E884,'Tabla 2-3-4-5'!$C$11:$D$13,2,FALSE)))&lt;3,"BAJO",IF((VLOOKUP(D884,'Tabla 2-3-4-5'!$C$11:$D$13,2,FALSE)*(VLOOKUP(E884,'Tabla 2-3-4-5'!$C$11:$D$13,2,FALSE)))&gt;5,"ALTO","MEDIO")),"")</f>
        <v/>
      </c>
      <c r="G884" s="136"/>
      <c r="H884" s="136"/>
      <c r="I884" s="136"/>
      <c r="J884" s="136"/>
      <c r="K884" s="136"/>
      <c r="L884" s="136"/>
      <c r="M884" s="136"/>
      <c r="N884" s="136"/>
      <c r="O884" s="137"/>
      <c r="P884" s="138"/>
      <c r="Q884" s="139"/>
    </row>
    <row r="885" spans="1:17" ht="29.25" customHeight="1" x14ac:dyDescent="0.35">
      <c r="A885" s="143" t="str">
        <f>'Matriz Nº1 Identificación'!A885</f>
        <v>98. 3</v>
      </c>
      <c r="B885" s="143" t="str">
        <f>IF('Matriz Nº3 Evaluación'!J885="ADMINISTRAR",'Matriz Nº3 Evaluación'!B885,"")</f>
        <v/>
      </c>
      <c r="C885" s="136"/>
      <c r="D885" s="127"/>
      <c r="E885" s="127"/>
      <c r="F885" s="120" t="str">
        <f>IFERROR(+IF((VLOOKUP(D885,'Tabla 2-3-4-5'!$C$11:$D$13,2,FALSE)*(VLOOKUP(E885,'Tabla 2-3-4-5'!$C$11:$D$13,2,FALSE)))&lt;3,"BAJO",IF((VLOOKUP(D885,'Tabla 2-3-4-5'!$C$11:$D$13,2,FALSE)*(VLOOKUP(E885,'Tabla 2-3-4-5'!$C$11:$D$13,2,FALSE)))&gt;5,"ALTO","MEDIO")),"")</f>
        <v/>
      </c>
      <c r="G885" s="136"/>
      <c r="H885" s="136"/>
      <c r="I885" s="136"/>
      <c r="J885" s="136"/>
      <c r="K885" s="136"/>
      <c r="L885" s="136"/>
      <c r="M885" s="136"/>
      <c r="N885" s="136"/>
      <c r="O885" s="137"/>
      <c r="P885" s="138"/>
      <c r="Q885" s="139"/>
    </row>
    <row r="886" spans="1:17" ht="35.25" customHeight="1" x14ac:dyDescent="0.35">
      <c r="A886" s="143" t="str">
        <f>'Matriz Nº1 Identificación'!A886</f>
        <v>98. 4</v>
      </c>
      <c r="B886" s="143" t="str">
        <f>IF('Matriz Nº3 Evaluación'!J886="ADMINISTRAR",'Matriz Nº3 Evaluación'!B886,"")</f>
        <v/>
      </c>
      <c r="C886" s="136"/>
      <c r="D886" s="127"/>
      <c r="E886" s="127"/>
      <c r="F886" s="120" t="str">
        <f>IFERROR(+IF((VLOOKUP(D886,'Tabla 2-3-4-5'!$C$11:$D$13,2,FALSE)*(VLOOKUP(E886,'Tabla 2-3-4-5'!$C$11:$D$13,2,FALSE)))&lt;3,"BAJO",IF((VLOOKUP(D886,'Tabla 2-3-4-5'!$C$11:$D$13,2,FALSE)*(VLOOKUP(E886,'Tabla 2-3-4-5'!$C$11:$D$13,2,FALSE)))&gt;5,"ALTO","MEDIO")),"")</f>
        <v/>
      </c>
      <c r="G886" s="136"/>
      <c r="H886" s="136"/>
      <c r="I886" s="136"/>
      <c r="J886" s="136"/>
      <c r="K886" s="136"/>
      <c r="L886" s="136"/>
      <c r="M886" s="136"/>
      <c r="N886" s="136"/>
      <c r="O886" s="137"/>
      <c r="P886" s="138"/>
      <c r="Q886" s="139"/>
    </row>
    <row r="887" spans="1:17" ht="35.25" customHeight="1" x14ac:dyDescent="0.35">
      <c r="A887" s="143" t="str">
        <f>'Matriz Nº1 Identificación'!A887</f>
        <v>98. 5</v>
      </c>
      <c r="B887" s="143" t="str">
        <f>IF('Matriz Nº3 Evaluación'!J887="ADMINISTRAR",'Matriz Nº3 Evaluación'!B887,"")</f>
        <v/>
      </c>
      <c r="C887" s="136"/>
      <c r="D887" s="127"/>
      <c r="E887" s="127"/>
      <c r="F887" s="120" t="str">
        <f>IFERROR(+IF((VLOOKUP(D887,'Tabla 2-3-4-5'!$C$11:$D$13,2,FALSE)*(VLOOKUP(E887,'Tabla 2-3-4-5'!$C$11:$D$13,2,FALSE)))&lt;3,"BAJO",IF((VLOOKUP(D887,'Tabla 2-3-4-5'!$C$11:$D$13,2,FALSE)*(VLOOKUP(E887,'Tabla 2-3-4-5'!$C$11:$D$13,2,FALSE)))&gt;5,"ALTO","MEDIO")),"")</f>
        <v/>
      </c>
      <c r="G887" s="136"/>
      <c r="H887" s="136"/>
      <c r="I887" s="136"/>
      <c r="J887" s="136"/>
      <c r="K887" s="136"/>
      <c r="L887" s="136"/>
      <c r="M887" s="136"/>
      <c r="N887" s="136"/>
      <c r="O887" s="137"/>
      <c r="P887" s="138"/>
      <c r="Q887" s="139"/>
    </row>
    <row r="888" spans="1:17" ht="35.25" customHeight="1" x14ac:dyDescent="0.35">
      <c r="A888" s="143" t="str">
        <f>'Matriz Nº1 Identificación'!A888</f>
        <v>98. 6</v>
      </c>
      <c r="B888" s="143" t="str">
        <f>IF('Matriz Nº3 Evaluación'!J888="ADMINISTRAR",'Matriz Nº3 Evaluación'!B888,"")</f>
        <v/>
      </c>
      <c r="C888" s="136"/>
      <c r="D888" s="127"/>
      <c r="E888" s="127"/>
      <c r="F888" s="120" t="str">
        <f>IFERROR(+IF((VLOOKUP(D888,'Tabla 2-3-4-5'!$C$11:$D$13,2,FALSE)*(VLOOKUP(E888,'Tabla 2-3-4-5'!$C$11:$D$13,2,FALSE)))&lt;3,"BAJO",IF((VLOOKUP(D888,'Tabla 2-3-4-5'!$C$11:$D$13,2,FALSE)*(VLOOKUP(E888,'Tabla 2-3-4-5'!$C$11:$D$13,2,FALSE)))&gt;5,"ALTO","MEDIO")),"")</f>
        <v/>
      </c>
      <c r="G888" s="136"/>
      <c r="H888" s="136"/>
      <c r="I888" s="136"/>
      <c r="J888" s="136"/>
      <c r="K888" s="136"/>
      <c r="L888" s="136"/>
      <c r="M888" s="136"/>
      <c r="N888" s="136"/>
      <c r="O888" s="137"/>
      <c r="P888" s="138"/>
      <c r="Q888" s="139"/>
    </row>
    <row r="889" spans="1:17" ht="35.25" customHeight="1" thickBot="1" x14ac:dyDescent="0.4">
      <c r="A889" s="143" t="str">
        <f>'Matriz Nº1 Identificación'!A889</f>
        <v>98. 7</v>
      </c>
      <c r="B889" s="143" t="str">
        <f>IF('Matriz Nº3 Evaluación'!J889="ADMINISTRAR",'Matriz Nº3 Evaluación'!B889,"")</f>
        <v/>
      </c>
      <c r="C889" s="136"/>
      <c r="D889" s="127"/>
      <c r="E889" s="127"/>
      <c r="F889" s="120" t="str">
        <f>IFERROR(+IF((VLOOKUP(D889,'Tabla 2-3-4-5'!$C$11:$D$13,2,FALSE)*(VLOOKUP(E889,'Tabla 2-3-4-5'!$C$11:$D$13,2,FALSE)))&lt;3,"BAJO",IF((VLOOKUP(D889,'Tabla 2-3-4-5'!$C$11:$D$13,2,FALSE)*(VLOOKUP(E889,'Tabla 2-3-4-5'!$C$11:$D$13,2,FALSE)))&gt;5,"ALTO","MEDIO")),"")</f>
        <v/>
      </c>
      <c r="G889" s="136"/>
      <c r="H889" s="136"/>
      <c r="I889" s="136"/>
      <c r="J889" s="136"/>
      <c r="K889" s="136"/>
      <c r="L889" s="136"/>
      <c r="M889" s="136"/>
      <c r="N889" s="136"/>
      <c r="O889" s="137"/>
      <c r="P889" s="138"/>
      <c r="Q889" s="139"/>
    </row>
    <row r="890" spans="1:17" ht="39.9" customHeight="1" thickBot="1" x14ac:dyDescent="0.4">
      <c r="A890" s="181" t="str">
        <f>'Matriz Nº1 Identificación'!A890</f>
        <v xml:space="preserve">Objetivo Estratégico: </v>
      </c>
      <c r="B890" s="477">
        <f>'Matriz Nº1 Identificación'!B890</f>
        <v>0</v>
      </c>
      <c r="C890" s="478"/>
      <c r="D890" s="478"/>
      <c r="E890" s="478"/>
      <c r="F890" s="478"/>
      <c r="G890" s="478"/>
      <c r="H890" s="478"/>
      <c r="I890" s="478"/>
      <c r="J890" s="478"/>
      <c r="K890" s="478"/>
      <c r="L890" s="478"/>
      <c r="M890" s="478"/>
      <c r="N890" s="478"/>
      <c r="O890" s="478"/>
      <c r="P890" s="478"/>
      <c r="Q890" s="479"/>
    </row>
    <row r="891" spans="1:17" ht="39.9" customHeight="1" x14ac:dyDescent="0.35">
      <c r="A891" s="183" t="str">
        <f>'Matriz Nº1 Identificación'!A891</f>
        <v>Objetivo táctico</v>
      </c>
      <c r="B891" s="535" t="str">
        <f>'Matriz Nº1 Identificación'!B891</f>
        <v xml:space="preserve">99. </v>
      </c>
      <c r="C891" s="536"/>
      <c r="D891" s="536"/>
      <c r="E891" s="536"/>
      <c r="F891" s="536"/>
      <c r="G891" s="536"/>
      <c r="H891" s="536"/>
      <c r="I891" s="536"/>
      <c r="J891" s="536"/>
      <c r="K891" s="536"/>
      <c r="L891" s="536"/>
      <c r="M891" s="536"/>
      <c r="N891" s="536"/>
      <c r="O891" s="536"/>
      <c r="P891" s="536"/>
      <c r="Q891" s="537"/>
    </row>
    <row r="892" spans="1:17" ht="27.75" customHeight="1" x14ac:dyDescent="0.35">
      <c r="A892" s="143" t="str">
        <f>'Matriz Nº1 Identificación'!A892</f>
        <v>99. 1</v>
      </c>
      <c r="B892" s="143" t="str">
        <f>IF('Matriz Nº3 Evaluación'!J892="ADMINISTRAR",'Matriz Nº3 Evaluación'!B892,"")</f>
        <v/>
      </c>
      <c r="C892" s="136"/>
      <c r="D892" s="127"/>
      <c r="E892" s="127"/>
      <c r="F892" s="120" t="str">
        <f>IFERROR(IF((VLOOKUP(D892,'Tabla 2-3-4-5'!$C$11:$D$13,2,FALSE)*(VLOOKUP(E892,'Tabla 2-3-4-5'!$C$11:$D$13,2,FALSE)))&lt;3,"BAJO",IF((VLOOKUP(D892,'Tabla 2-3-4-5'!$C$11:$D$13,2,FALSE)*(VLOOKUP(E892,'Tabla 2-3-4-5'!$C$11:$D$13,2,FALSE)))&gt;5,"ALTO","MEDIO")),"")</f>
        <v/>
      </c>
      <c r="G892" s="136"/>
      <c r="H892" s="136"/>
      <c r="I892" s="136"/>
      <c r="J892" s="136"/>
      <c r="K892" s="136"/>
      <c r="L892" s="136"/>
      <c r="M892" s="136"/>
      <c r="N892" s="136"/>
      <c r="O892" s="137"/>
      <c r="P892" s="138"/>
      <c r="Q892" s="139"/>
    </row>
    <row r="893" spans="1:17" ht="31.5" customHeight="1" x14ac:dyDescent="0.35">
      <c r="A893" s="143" t="str">
        <f>'Matriz Nº1 Identificación'!A893</f>
        <v>99. 2</v>
      </c>
      <c r="B893" s="143" t="str">
        <f>IF('Matriz Nº3 Evaluación'!J893="ADMINISTRAR",'Matriz Nº3 Evaluación'!B893,"")</f>
        <v/>
      </c>
      <c r="C893" s="136"/>
      <c r="D893" s="127"/>
      <c r="E893" s="127"/>
      <c r="F893" s="120" t="str">
        <f>IFERROR(+IF((VLOOKUP(D893,'Tabla 2-3-4-5'!$C$11:$D$13,2,FALSE)*(VLOOKUP(E893,'Tabla 2-3-4-5'!$C$11:$D$13,2,FALSE)))&lt;3,"BAJO",IF((VLOOKUP(D893,'Tabla 2-3-4-5'!$C$11:$D$13,2,FALSE)*(VLOOKUP(E893,'Tabla 2-3-4-5'!$C$11:$D$13,2,FALSE)))&gt;5,"ALTO","MEDIO")),"")</f>
        <v/>
      </c>
      <c r="G893" s="136"/>
      <c r="H893" s="136"/>
      <c r="I893" s="136"/>
      <c r="J893" s="136"/>
      <c r="K893" s="136"/>
      <c r="L893" s="136"/>
      <c r="M893" s="136"/>
      <c r="N893" s="136"/>
      <c r="O893" s="137"/>
      <c r="P893" s="138"/>
      <c r="Q893" s="139"/>
    </row>
    <row r="894" spans="1:17" ht="29.25" customHeight="1" x14ac:dyDescent="0.35">
      <c r="A894" s="143" t="str">
        <f>'Matriz Nº1 Identificación'!A894</f>
        <v>99. 3</v>
      </c>
      <c r="B894" s="143" t="str">
        <f>IF('Matriz Nº3 Evaluación'!J894="ADMINISTRAR",'Matriz Nº3 Evaluación'!B894,"")</f>
        <v/>
      </c>
      <c r="C894" s="136"/>
      <c r="D894" s="127"/>
      <c r="E894" s="127"/>
      <c r="F894" s="120" t="str">
        <f>IFERROR(+IF((VLOOKUP(D894,'Tabla 2-3-4-5'!$C$11:$D$13,2,FALSE)*(VLOOKUP(E894,'Tabla 2-3-4-5'!$C$11:$D$13,2,FALSE)))&lt;3,"BAJO",IF((VLOOKUP(D894,'Tabla 2-3-4-5'!$C$11:$D$13,2,FALSE)*(VLOOKUP(E894,'Tabla 2-3-4-5'!$C$11:$D$13,2,FALSE)))&gt;5,"ALTO","MEDIO")),"")</f>
        <v/>
      </c>
      <c r="G894" s="136"/>
      <c r="H894" s="136"/>
      <c r="I894" s="136"/>
      <c r="J894" s="136"/>
      <c r="K894" s="136"/>
      <c r="L894" s="136"/>
      <c r="M894" s="136"/>
      <c r="N894" s="136"/>
      <c r="O894" s="137"/>
      <c r="P894" s="138"/>
      <c r="Q894" s="139"/>
    </row>
    <row r="895" spans="1:17" ht="35.25" customHeight="1" x14ac:dyDescent="0.35">
      <c r="A895" s="143" t="str">
        <f>'Matriz Nº1 Identificación'!A895</f>
        <v>99. 4</v>
      </c>
      <c r="B895" s="143" t="str">
        <f>IF('Matriz Nº3 Evaluación'!J895="ADMINISTRAR",'Matriz Nº3 Evaluación'!B895,"")</f>
        <v/>
      </c>
      <c r="C895" s="136"/>
      <c r="D895" s="127"/>
      <c r="E895" s="127"/>
      <c r="F895" s="120" t="str">
        <f>IFERROR(+IF((VLOOKUP(D895,'Tabla 2-3-4-5'!$C$11:$D$13,2,FALSE)*(VLOOKUP(E895,'Tabla 2-3-4-5'!$C$11:$D$13,2,FALSE)))&lt;3,"BAJO",IF((VLOOKUP(D895,'Tabla 2-3-4-5'!$C$11:$D$13,2,FALSE)*(VLOOKUP(E895,'Tabla 2-3-4-5'!$C$11:$D$13,2,FALSE)))&gt;5,"ALTO","MEDIO")),"")</f>
        <v/>
      </c>
      <c r="G895" s="136"/>
      <c r="H895" s="136"/>
      <c r="I895" s="136"/>
      <c r="J895" s="136"/>
      <c r="K895" s="136"/>
      <c r="L895" s="136"/>
      <c r="M895" s="136"/>
      <c r="N895" s="136"/>
      <c r="O895" s="137"/>
      <c r="P895" s="138"/>
      <c r="Q895" s="139"/>
    </row>
    <row r="896" spans="1:17" ht="35.25" customHeight="1" x14ac:dyDescent="0.35">
      <c r="A896" s="143" t="str">
        <f>'Matriz Nº1 Identificación'!A896</f>
        <v>99. 5</v>
      </c>
      <c r="B896" s="143" t="str">
        <f>IF('Matriz Nº3 Evaluación'!J896="ADMINISTRAR",'Matriz Nº3 Evaluación'!B896,"")</f>
        <v/>
      </c>
      <c r="C896" s="136"/>
      <c r="D896" s="127"/>
      <c r="E896" s="127"/>
      <c r="F896" s="120" t="str">
        <f>IFERROR(+IF((VLOOKUP(D896,'Tabla 2-3-4-5'!$C$11:$D$13,2,FALSE)*(VLOOKUP(E896,'Tabla 2-3-4-5'!$C$11:$D$13,2,FALSE)))&lt;3,"BAJO",IF((VLOOKUP(D896,'Tabla 2-3-4-5'!$C$11:$D$13,2,FALSE)*(VLOOKUP(E896,'Tabla 2-3-4-5'!$C$11:$D$13,2,FALSE)))&gt;5,"ALTO","MEDIO")),"")</f>
        <v/>
      </c>
      <c r="G896" s="136"/>
      <c r="H896" s="136"/>
      <c r="I896" s="136"/>
      <c r="J896" s="136"/>
      <c r="K896" s="136"/>
      <c r="L896" s="136"/>
      <c r="M896" s="136"/>
      <c r="N896" s="136"/>
      <c r="O896" s="137"/>
      <c r="P896" s="138"/>
      <c r="Q896" s="139"/>
    </row>
    <row r="897" spans="1:17" ht="35.25" customHeight="1" x14ac:dyDescent="0.35">
      <c r="A897" s="143" t="str">
        <f>'Matriz Nº1 Identificación'!A897</f>
        <v>99. 6</v>
      </c>
      <c r="B897" s="143" t="str">
        <f>IF('Matriz Nº3 Evaluación'!J897="ADMINISTRAR",'Matriz Nº3 Evaluación'!B897,"")</f>
        <v/>
      </c>
      <c r="C897" s="136"/>
      <c r="D897" s="127"/>
      <c r="E897" s="127"/>
      <c r="F897" s="120" t="str">
        <f>IFERROR(+IF((VLOOKUP(D897,'Tabla 2-3-4-5'!$C$11:$D$13,2,FALSE)*(VLOOKUP(E897,'Tabla 2-3-4-5'!$C$11:$D$13,2,FALSE)))&lt;3,"BAJO",IF((VLOOKUP(D897,'Tabla 2-3-4-5'!$C$11:$D$13,2,FALSE)*(VLOOKUP(E897,'Tabla 2-3-4-5'!$C$11:$D$13,2,FALSE)))&gt;5,"ALTO","MEDIO")),"")</f>
        <v/>
      </c>
      <c r="G897" s="136"/>
      <c r="H897" s="136"/>
      <c r="I897" s="136"/>
      <c r="J897" s="136"/>
      <c r="K897" s="136"/>
      <c r="L897" s="136"/>
      <c r="M897" s="136"/>
      <c r="N897" s="136"/>
      <c r="O897" s="137"/>
      <c r="P897" s="138"/>
      <c r="Q897" s="139"/>
    </row>
    <row r="898" spans="1:17" ht="35.25" customHeight="1" thickBot="1" x14ac:dyDescent="0.4">
      <c r="A898" s="143" t="str">
        <f>'Matriz Nº1 Identificación'!A898</f>
        <v>99. 7</v>
      </c>
      <c r="B898" s="143" t="str">
        <f>IF('Matriz Nº3 Evaluación'!J898="ADMINISTRAR",'Matriz Nº3 Evaluación'!B898,"")</f>
        <v/>
      </c>
      <c r="C898" s="136"/>
      <c r="D898" s="127"/>
      <c r="E898" s="127"/>
      <c r="F898" s="120" t="str">
        <f>IFERROR(+IF((VLOOKUP(D898,'Tabla 2-3-4-5'!$C$11:$D$13,2,FALSE)*(VLOOKUP(E898,'Tabla 2-3-4-5'!$C$11:$D$13,2,FALSE)))&lt;3,"BAJO",IF((VLOOKUP(D898,'Tabla 2-3-4-5'!$C$11:$D$13,2,FALSE)*(VLOOKUP(E898,'Tabla 2-3-4-5'!$C$11:$D$13,2,FALSE)))&gt;5,"ALTO","MEDIO")),"")</f>
        <v/>
      </c>
      <c r="G898" s="136"/>
      <c r="H898" s="136"/>
      <c r="I898" s="136"/>
      <c r="J898" s="136"/>
      <c r="K898" s="136"/>
      <c r="L898" s="136"/>
      <c r="M898" s="136"/>
      <c r="N898" s="136"/>
      <c r="O898" s="137"/>
      <c r="P898" s="138"/>
      <c r="Q898" s="139"/>
    </row>
    <row r="899" spans="1:17" ht="39.9" customHeight="1" thickBot="1" x14ac:dyDescent="0.4">
      <c r="A899" s="181" t="str">
        <f>'Matriz Nº1 Identificación'!A899</f>
        <v xml:space="preserve">Objetivo Estratégico: </v>
      </c>
      <c r="B899" s="477">
        <f>'Matriz Nº1 Identificación'!B899</f>
        <v>0</v>
      </c>
      <c r="C899" s="478"/>
      <c r="D899" s="478"/>
      <c r="E899" s="478"/>
      <c r="F899" s="478"/>
      <c r="G899" s="478"/>
      <c r="H899" s="478"/>
      <c r="I899" s="478"/>
      <c r="J899" s="478"/>
      <c r="K899" s="478"/>
      <c r="L899" s="478"/>
      <c r="M899" s="478"/>
      <c r="N899" s="478"/>
      <c r="O899" s="478"/>
      <c r="P899" s="478"/>
      <c r="Q899" s="479"/>
    </row>
    <row r="900" spans="1:17" ht="39.9" customHeight="1" x14ac:dyDescent="0.35">
      <c r="A900" s="183" t="str">
        <f>'Matriz Nº1 Identificación'!A900</f>
        <v>Objetivo táctico</v>
      </c>
      <c r="B900" s="535" t="str">
        <f>'Matriz Nº1 Identificación'!B900</f>
        <v xml:space="preserve">100. </v>
      </c>
      <c r="C900" s="536"/>
      <c r="D900" s="536"/>
      <c r="E900" s="536"/>
      <c r="F900" s="536"/>
      <c r="G900" s="536"/>
      <c r="H900" s="536"/>
      <c r="I900" s="536"/>
      <c r="J900" s="536"/>
      <c r="K900" s="536"/>
      <c r="L900" s="536"/>
      <c r="M900" s="536"/>
      <c r="N900" s="536"/>
      <c r="O900" s="536"/>
      <c r="P900" s="536"/>
      <c r="Q900" s="537"/>
    </row>
    <row r="901" spans="1:17" ht="27.75" customHeight="1" x14ac:dyDescent="0.35">
      <c r="A901" s="143" t="str">
        <f>'Matriz Nº1 Identificación'!A901</f>
        <v>100. 1</v>
      </c>
      <c r="B901" s="143" t="str">
        <f>IF('Matriz Nº3 Evaluación'!J901="ADMINISTRAR",'Matriz Nº3 Evaluación'!B901,"")</f>
        <v/>
      </c>
      <c r="C901" s="136"/>
      <c r="D901" s="127"/>
      <c r="E901" s="127"/>
      <c r="F901" s="120" t="str">
        <f>IFERROR(IF((VLOOKUP(D901,'Tabla 2-3-4-5'!$C$11:$D$13,2,FALSE)*(VLOOKUP(E901,'Tabla 2-3-4-5'!$C$11:$D$13,2,FALSE)))&lt;3,"BAJO",IF((VLOOKUP(D901,'Tabla 2-3-4-5'!$C$11:$D$13,2,FALSE)*(VLOOKUP(E901,'Tabla 2-3-4-5'!$C$11:$D$13,2,FALSE)))&gt;5,"ALTO","MEDIO")),"")</f>
        <v/>
      </c>
      <c r="G901" s="136"/>
      <c r="H901" s="136"/>
      <c r="I901" s="136"/>
      <c r="J901" s="136"/>
      <c r="K901" s="136"/>
      <c r="L901" s="136"/>
      <c r="M901" s="136"/>
      <c r="N901" s="136"/>
      <c r="O901" s="137"/>
      <c r="P901" s="138"/>
      <c r="Q901" s="139"/>
    </row>
    <row r="902" spans="1:17" ht="31.5" customHeight="1" x14ac:dyDescent="0.35">
      <c r="A902" s="143" t="str">
        <f>'Matriz Nº1 Identificación'!A902</f>
        <v>100. 2</v>
      </c>
      <c r="B902" s="143" t="str">
        <f>IF('Matriz Nº3 Evaluación'!J902="ADMINISTRAR",'Matriz Nº3 Evaluación'!B902,"")</f>
        <v/>
      </c>
      <c r="C902" s="136"/>
      <c r="D902" s="127"/>
      <c r="E902" s="127"/>
      <c r="F902" s="120" t="str">
        <f>IFERROR(+IF((VLOOKUP(D902,'Tabla 2-3-4-5'!$C$11:$D$13,2,FALSE)*(VLOOKUP(E902,'Tabla 2-3-4-5'!$C$11:$D$13,2,FALSE)))&lt;3,"BAJO",IF((VLOOKUP(D902,'Tabla 2-3-4-5'!$C$11:$D$13,2,FALSE)*(VLOOKUP(E902,'Tabla 2-3-4-5'!$C$11:$D$13,2,FALSE)))&gt;5,"ALTO","MEDIO")),"")</f>
        <v/>
      </c>
      <c r="G902" s="136"/>
      <c r="H902" s="136"/>
      <c r="I902" s="136"/>
      <c r="J902" s="136"/>
      <c r="K902" s="136"/>
      <c r="L902" s="136"/>
      <c r="M902" s="136"/>
      <c r="N902" s="136"/>
      <c r="O902" s="137"/>
      <c r="P902" s="138"/>
      <c r="Q902" s="139"/>
    </row>
    <row r="903" spans="1:17" ht="29.25" customHeight="1" x14ac:dyDescent="0.35">
      <c r="A903" s="143" t="str">
        <f>'Matriz Nº1 Identificación'!A903</f>
        <v>100. 3</v>
      </c>
      <c r="B903" s="143" t="str">
        <f>IF('Matriz Nº3 Evaluación'!J903="ADMINISTRAR",'Matriz Nº3 Evaluación'!B903,"")</f>
        <v/>
      </c>
      <c r="C903" s="136"/>
      <c r="D903" s="127"/>
      <c r="E903" s="127"/>
      <c r="F903" s="120" t="str">
        <f>IFERROR(+IF((VLOOKUP(D903,'Tabla 2-3-4-5'!$C$11:$D$13,2,FALSE)*(VLOOKUP(E903,'Tabla 2-3-4-5'!$C$11:$D$13,2,FALSE)))&lt;3,"BAJO",IF((VLOOKUP(D903,'Tabla 2-3-4-5'!$C$11:$D$13,2,FALSE)*(VLOOKUP(E903,'Tabla 2-3-4-5'!$C$11:$D$13,2,FALSE)))&gt;5,"ALTO","MEDIO")),"")</f>
        <v/>
      </c>
      <c r="G903" s="136"/>
      <c r="H903" s="136"/>
      <c r="I903" s="136"/>
      <c r="J903" s="136"/>
      <c r="K903" s="136"/>
      <c r="L903" s="136"/>
      <c r="M903" s="136"/>
      <c r="N903" s="136"/>
      <c r="O903" s="137"/>
      <c r="P903" s="138"/>
      <c r="Q903" s="139"/>
    </row>
    <row r="904" spans="1:17" ht="35.25" customHeight="1" x14ac:dyDescent="0.35">
      <c r="A904" s="143" t="str">
        <f>'Matriz Nº1 Identificación'!A904</f>
        <v>100. 4</v>
      </c>
      <c r="B904" s="143" t="str">
        <f>IF('Matriz Nº3 Evaluación'!J904="ADMINISTRAR",'Matriz Nº3 Evaluación'!B904,"")</f>
        <v/>
      </c>
      <c r="C904" s="136"/>
      <c r="D904" s="127"/>
      <c r="E904" s="127"/>
      <c r="F904" s="120" t="str">
        <f>IFERROR(+IF((VLOOKUP(D904,'Tabla 2-3-4-5'!$C$11:$D$13,2,FALSE)*(VLOOKUP(E904,'Tabla 2-3-4-5'!$C$11:$D$13,2,FALSE)))&lt;3,"BAJO",IF((VLOOKUP(D904,'Tabla 2-3-4-5'!$C$11:$D$13,2,FALSE)*(VLOOKUP(E904,'Tabla 2-3-4-5'!$C$11:$D$13,2,FALSE)))&gt;5,"ALTO","MEDIO")),"")</f>
        <v/>
      </c>
      <c r="G904" s="136"/>
      <c r="H904" s="136"/>
      <c r="I904" s="136"/>
      <c r="J904" s="136"/>
      <c r="K904" s="136"/>
      <c r="L904" s="136"/>
      <c r="M904" s="136"/>
      <c r="N904" s="136"/>
      <c r="O904" s="137"/>
      <c r="P904" s="138"/>
      <c r="Q904" s="139"/>
    </row>
    <row r="905" spans="1:17" ht="35.25" customHeight="1" x14ac:dyDescent="0.35">
      <c r="A905" s="143" t="str">
        <f>'Matriz Nº1 Identificación'!A905</f>
        <v>100. 5</v>
      </c>
      <c r="B905" s="143" t="str">
        <f>IF('Matriz Nº3 Evaluación'!J905="ADMINISTRAR",'Matriz Nº3 Evaluación'!B905,"")</f>
        <v/>
      </c>
      <c r="C905" s="136"/>
      <c r="D905" s="127"/>
      <c r="E905" s="127"/>
      <c r="F905" s="120" t="str">
        <f>IFERROR(+IF((VLOOKUP(D905,'Tabla 2-3-4-5'!$C$11:$D$13,2,FALSE)*(VLOOKUP(E905,'Tabla 2-3-4-5'!$C$11:$D$13,2,FALSE)))&lt;3,"BAJO",IF((VLOOKUP(D905,'Tabla 2-3-4-5'!$C$11:$D$13,2,FALSE)*(VLOOKUP(E905,'Tabla 2-3-4-5'!$C$11:$D$13,2,FALSE)))&gt;5,"ALTO","MEDIO")),"")</f>
        <v/>
      </c>
      <c r="G905" s="136"/>
      <c r="H905" s="136"/>
      <c r="I905" s="136"/>
      <c r="J905" s="136"/>
      <c r="K905" s="136"/>
      <c r="L905" s="136"/>
      <c r="M905" s="136"/>
      <c r="N905" s="136"/>
      <c r="O905" s="137"/>
      <c r="P905" s="138"/>
      <c r="Q905" s="139"/>
    </row>
    <row r="906" spans="1:17" ht="35.25" customHeight="1" x14ac:dyDescent="0.35">
      <c r="A906" s="143" t="str">
        <f>'Matriz Nº1 Identificación'!A906</f>
        <v>100. 6</v>
      </c>
      <c r="B906" s="143" t="str">
        <f>IF('Matriz Nº3 Evaluación'!J906="ADMINISTRAR",'Matriz Nº3 Evaluación'!B906,"")</f>
        <v/>
      </c>
      <c r="C906" s="136"/>
      <c r="D906" s="127"/>
      <c r="E906" s="127"/>
      <c r="F906" s="120" t="str">
        <f>IFERROR(+IF((VLOOKUP(D906,'Tabla 2-3-4-5'!$C$11:$D$13,2,FALSE)*(VLOOKUP(E906,'Tabla 2-3-4-5'!$C$11:$D$13,2,FALSE)))&lt;3,"BAJO",IF((VLOOKUP(D906,'Tabla 2-3-4-5'!$C$11:$D$13,2,FALSE)*(VLOOKUP(E906,'Tabla 2-3-4-5'!$C$11:$D$13,2,FALSE)))&gt;5,"ALTO","MEDIO")),"")</f>
        <v/>
      </c>
      <c r="G906" s="136"/>
      <c r="H906" s="136"/>
      <c r="I906" s="136"/>
      <c r="J906" s="136"/>
      <c r="K906" s="136"/>
      <c r="L906" s="136"/>
      <c r="M906" s="136"/>
      <c r="N906" s="136"/>
      <c r="O906" s="137"/>
      <c r="P906" s="138"/>
      <c r="Q906" s="139"/>
    </row>
    <row r="907" spans="1:17" ht="35.25" customHeight="1" thickBot="1" x14ac:dyDescent="0.4">
      <c r="A907" s="143" t="str">
        <f>'Matriz Nº1 Identificación'!A907</f>
        <v>100. 7</v>
      </c>
      <c r="B907" s="143" t="str">
        <f>IF('Matriz Nº3 Evaluación'!J907="ADMINISTRAR",'Matriz Nº3 Evaluación'!B907,"")</f>
        <v/>
      </c>
      <c r="C907" s="136"/>
      <c r="D907" s="127"/>
      <c r="E907" s="127"/>
      <c r="F907" s="120" t="str">
        <f>IFERROR(+IF((VLOOKUP(D907,'Tabla 2-3-4-5'!$C$11:$D$13,2,FALSE)*(VLOOKUP(E907,'Tabla 2-3-4-5'!$C$11:$D$13,2,FALSE)))&lt;3,"BAJO",IF((VLOOKUP(D907,'Tabla 2-3-4-5'!$C$11:$D$13,2,FALSE)*(VLOOKUP(E907,'Tabla 2-3-4-5'!$C$11:$D$13,2,FALSE)))&gt;5,"ALTO","MEDIO")),"")</f>
        <v/>
      </c>
      <c r="G907" s="136"/>
      <c r="H907" s="136"/>
      <c r="I907" s="136"/>
      <c r="J907" s="136"/>
      <c r="K907" s="136"/>
      <c r="L907" s="136"/>
      <c r="M907" s="136"/>
      <c r="N907" s="136"/>
      <c r="O907" s="137"/>
      <c r="P907" s="138"/>
      <c r="Q907" s="139"/>
    </row>
    <row r="908" spans="1:17" ht="39.9" customHeight="1" thickBot="1" x14ac:dyDescent="0.4">
      <c r="A908" s="181" t="str">
        <f>'Matriz Nº1 Identificación'!A908</f>
        <v xml:space="preserve">Objetivo Estratégico: </v>
      </c>
      <c r="B908" s="477">
        <f>'Matriz Nº1 Identificación'!B908</f>
        <v>0</v>
      </c>
      <c r="C908" s="478"/>
      <c r="D908" s="478"/>
      <c r="E908" s="478"/>
      <c r="F908" s="478"/>
      <c r="G908" s="478"/>
      <c r="H908" s="478"/>
      <c r="I908" s="478"/>
      <c r="J908" s="478"/>
      <c r="K908" s="478"/>
      <c r="L908" s="478"/>
      <c r="M908" s="478"/>
      <c r="N908" s="478"/>
      <c r="O908" s="478"/>
      <c r="P908" s="478"/>
      <c r="Q908" s="479"/>
    </row>
    <row r="909" spans="1:17" ht="39.9" customHeight="1" x14ac:dyDescent="0.35">
      <c r="A909" s="183" t="str">
        <f>'Matriz Nº1 Identificación'!A909</f>
        <v>Objetivo táctico</v>
      </c>
      <c r="B909" s="535" t="str">
        <f>'Matriz Nº1 Identificación'!B909</f>
        <v xml:space="preserve">101. </v>
      </c>
      <c r="C909" s="536"/>
      <c r="D909" s="536"/>
      <c r="E909" s="536"/>
      <c r="F909" s="536"/>
      <c r="G909" s="536"/>
      <c r="H909" s="536"/>
      <c r="I909" s="536"/>
      <c r="J909" s="536"/>
      <c r="K909" s="536"/>
      <c r="L909" s="536"/>
      <c r="M909" s="536"/>
      <c r="N909" s="536"/>
      <c r="O909" s="536"/>
      <c r="P909" s="536"/>
      <c r="Q909" s="537"/>
    </row>
    <row r="910" spans="1:17" ht="27.75" customHeight="1" x14ac:dyDescent="0.35">
      <c r="A910" s="143" t="str">
        <f>'Matriz Nº1 Identificación'!A910</f>
        <v>101. 1</v>
      </c>
      <c r="B910" s="143" t="str">
        <f>IF('Matriz Nº3 Evaluación'!J910="ADMINISTRAR",'Matriz Nº3 Evaluación'!B910,"")</f>
        <v/>
      </c>
      <c r="C910" s="136"/>
      <c r="D910" s="127"/>
      <c r="E910" s="127"/>
      <c r="F910" s="120" t="str">
        <f>IFERROR(IF((VLOOKUP(D910,'Tabla 2-3-4-5'!$C$11:$D$13,2,FALSE)*(VLOOKUP(E910,'Tabla 2-3-4-5'!$C$11:$D$13,2,FALSE)))&lt;3,"BAJO",IF((VLOOKUP(D910,'Tabla 2-3-4-5'!$C$11:$D$13,2,FALSE)*(VLOOKUP(E910,'Tabla 2-3-4-5'!$C$11:$D$13,2,FALSE)))&gt;5,"ALTO","MEDIO")),"")</f>
        <v/>
      </c>
      <c r="G910" s="136"/>
      <c r="H910" s="136"/>
      <c r="I910" s="136"/>
      <c r="J910" s="136"/>
      <c r="K910" s="136"/>
      <c r="L910" s="136"/>
      <c r="M910" s="136"/>
      <c r="N910" s="136"/>
      <c r="O910" s="137"/>
      <c r="P910" s="138"/>
      <c r="Q910" s="139"/>
    </row>
    <row r="911" spans="1:17" ht="31.5" customHeight="1" x14ac:dyDescent="0.35">
      <c r="A911" s="143" t="str">
        <f>'Matriz Nº1 Identificación'!A911</f>
        <v>101. 2</v>
      </c>
      <c r="B911" s="143" t="str">
        <f>IF('Matriz Nº3 Evaluación'!J911="ADMINISTRAR",'Matriz Nº3 Evaluación'!B911,"")</f>
        <v/>
      </c>
      <c r="C911" s="136"/>
      <c r="D911" s="127"/>
      <c r="E911" s="127"/>
      <c r="F911" s="120" t="str">
        <f>IFERROR(+IF((VLOOKUP(D911,'Tabla 2-3-4-5'!$C$11:$D$13,2,FALSE)*(VLOOKUP(E911,'Tabla 2-3-4-5'!$C$11:$D$13,2,FALSE)))&lt;3,"BAJO",IF((VLOOKUP(D911,'Tabla 2-3-4-5'!$C$11:$D$13,2,FALSE)*(VLOOKUP(E911,'Tabla 2-3-4-5'!$C$11:$D$13,2,FALSE)))&gt;5,"ALTO","MEDIO")),"")</f>
        <v/>
      </c>
      <c r="G911" s="136"/>
      <c r="H911" s="136"/>
      <c r="I911" s="136"/>
      <c r="J911" s="136"/>
      <c r="K911" s="136"/>
      <c r="L911" s="136"/>
      <c r="M911" s="136"/>
      <c r="N911" s="136"/>
      <c r="O911" s="137"/>
      <c r="P911" s="138"/>
      <c r="Q911" s="139"/>
    </row>
    <row r="912" spans="1:17" ht="29.25" customHeight="1" x14ac:dyDescent="0.35">
      <c r="A912" s="143" t="str">
        <f>'Matriz Nº1 Identificación'!A912</f>
        <v>101. 3</v>
      </c>
      <c r="B912" s="143" t="str">
        <f>IF('Matriz Nº3 Evaluación'!J912="ADMINISTRAR",'Matriz Nº3 Evaluación'!B912,"")</f>
        <v/>
      </c>
      <c r="C912" s="136"/>
      <c r="D912" s="127"/>
      <c r="E912" s="127"/>
      <c r="F912" s="120" t="str">
        <f>IFERROR(+IF((VLOOKUP(D912,'Tabla 2-3-4-5'!$C$11:$D$13,2,FALSE)*(VLOOKUP(E912,'Tabla 2-3-4-5'!$C$11:$D$13,2,FALSE)))&lt;3,"BAJO",IF((VLOOKUP(D912,'Tabla 2-3-4-5'!$C$11:$D$13,2,FALSE)*(VLOOKUP(E912,'Tabla 2-3-4-5'!$C$11:$D$13,2,FALSE)))&gt;5,"ALTO","MEDIO")),"")</f>
        <v/>
      </c>
      <c r="G912" s="136"/>
      <c r="H912" s="136"/>
      <c r="I912" s="136"/>
      <c r="J912" s="136"/>
      <c r="K912" s="136"/>
      <c r="L912" s="136"/>
      <c r="M912" s="136"/>
      <c r="N912" s="136"/>
      <c r="O912" s="137"/>
      <c r="P912" s="138"/>
      <c r="Q912" s="139"/>
    </row>
    <row r="913" spans="1:17" ht="35.25" customHeight="1" x14ac:dyDescent="0.35">
      <c r="A913" s="143" t="str">
        <f>'Matriz Nº1 Identificación'!A913</f>
        <v>101. 4</v>
      </c>
      <c r="B913" s="143" t="str">
        <f>IF('Matriz Nº3 Evaluación'!J913="ADMINISTRAR",'Matriz Nº3 Evaluación'!B913,"")</f>
        <v/>
      </c>
      <c r="C913" s="136"/>
      <c r="D913" s="127"/>
      <c r="E913" s="127"/>
      <c r="F913" s="120" t="str">
        <f>IFERROR(+IF((VLOOKUP(D913,'Tabla 2-3-4-5'!$C$11:$D$13,2,FALSE)*(VLOOKUP(E913,'Tabla 2-3-4-5'!$C$11:$D$13,2,FALSE)))&lt;3,"BAJO",IF((VLOOKUP(D913,'Tabla 2-3-4-5'!$C$11:$D$13,2,FALSE)*(VLOOKUP(E913,'Tabla 2-3-4-5'!$C$11:$D$13,2,FALSE)))&gt;5,"ALTO","MEDIO")),"")</f>
        <v/>
      </c>
      <c r="G913" s="136"/>
      <c r="H913" s="136"/>
      <c r="I913" s="136"/>
      <c r="J913" s="136"/>
      <c r="K913" s="136"/>
      <c r="L913" s="136"/>
      <c r="M913" s="136"/>
      <c r="N913" s="136"/>
      <c r="O913" s="137"/>
      <c r="P913" s="138"/>
      <c r="Q913" s="139"/>
    </row>
    <row r="914" spans="1:17" ht="35.25" customHeight="1" x14ac:dyDescent="0.35">
      <c r="A914" s="143" t="str">
        <f>'Matriz Nº1 Identificación'!A914</f>
        <v>101. 5</v>
      </c>
      <c r="B914" s="143" t="str">
        <f>IF('Matriz Nº3 Evaluación'!J914="ADMINISTRAR",'Matriz Nº3 Evaluación'!B914,"")</f>
        <v/>
      </c>
      <c r="C914" s="136"/>
      <c r="D914" s="127"/>
      <c r="E914" s="127"/>
      <c r="F914" s="120" t="str">
        <f>IFERROR(+IF((VLOOKUP(D914,'Tabla 2-3-4-5'!$C$11:$D$13,2,FALSE)*(VLOOKUP(E914,'Tabla 2-3-4-5'!$C$11:$D$13,2,FALSE)))&lt;3,"BAJO",IF((VLOOKUP(D914,'Tabla 2-3-4-5'!$C$11:$D$13,2,FALSE)*(VLOOKUP(E914,'Tabla 2-3-4-5'!$C$11:$D$13,2,FALSE)))&gt;5,"ALTO","MEDIO")),"")</f>
        <v/>
      </c>
      <c r="G914" s="136"/>
      <c r="H914" s="136"/>
      <c r="I914" s="136"/>
      <c r="J914" s="136"/>
      <c r="K914" s="136"/>
      <c r="L914" s="136"/>
      <c r="M914" s="136"/>
      <c r="N914" s="136"/>
      <c r="O914" s="137"/>
      <c r="P914" s="138"/>
      <c r="Q914" s="139"/>
    </row>
    <row r="915" spans="1:17" ht="35.25" customHeight="1" x14ac:dyDescent="0.35">
      <c r="A915" s="143" t="str">
        <f>'Matriz Nº1 Identificación'!A915</f>
        <v>101. 6</v>
      </c>
      <c r="B915" s="143" t="str">
        <f>IF('Matriz Nº3 Evaluación'!J915="ADMINISTRAR",'Matriz Nº3 Evaluación'!B915,"")</f>
        <v/>
      </c>
      <c r="C915" s="136"/>
      <c r="D915" s="127"/>
      <c r="E915" s="127"/>
      <c r="F915" s="120" t="str">
        <f>IFERROR(+IF((VLOOKUP(D915,'Tabla 2-3-4-5'!$C$11:$D$13,2,FALSE)*(VLOOKUP(E915,'Tabla 2-3-4-5'!$C$11:$D$13,2,FALSE)))&lt;3,"BAJO",IF((VLOOKUP(D915,'Tabla 2-3-4-5'!$C$11:$D$13,2,FALSE)*(VLOOKUP(E915,'Tabla 2-3-4-5'!$C$11:$D$13,2,FALSE)))&gt;5,"ALTO","MEDIO")),"")</f>
        <v/>
      </c>
      <c r="G915" s="136"/>
      <c r="H915" s="136"/>
      <c r="I915" s="136"/>
      <c r="J915" s="136"/>
      <c r="K915" s="136"/>
      <c r="L915" s="136"/>
      <c r="M915" s="136"/>
      <c r="N915" s="136"/>
      <c r="O915" s="137"/>
      <c r="P915" s="138"/>
      <c r="Q915" s="139"/>
    </row>
    <row r="916" spans="1:17" ht="35.25" customHeight="1" thickBot="1" x14ac:dyDescent="0.4">
      <c r="A916" s="143" t="str">
        <f>'Matriz Nº1 Identificación'!A916</f>
        <v>101. 7</v>
      </c>
      <c r="B916" s="143" t="str">
        <f>IF('Matriz Nº3 Evaluación'!J916="ADMINISTRAR",'Matriz Nº3 Evaluación'!B916,"")</f>
        <v/>
      </c>
      <c r="C916" s="136"/>
      <c r="D916" s="127"/>
      <c r="E916" s="127"/>
      <c r="F916" s="120" t="str">
        <f>IFERROR(+IF((VLOOKUP(D916,'Tabla 2-3-4-5'!$C$11:$D$13,2,FALSE)*(VLOOKUP(E916,'Tabla 2-3-4-5'!$C$11:$D$13,2,FALSE)))&lt;3,"BAJO",IF((VLOOKUP(D916,'Tabla 2-3-4-5'!$C$11:$D$13,2,FALSE)*(VLOOKUP(E916,'Tabla 2-3-4-5'!$C$11:$D$13,2,FALSE)))&gt;5,"ALTO","MEDIO")),"")</f>
        <v/>
      </c>
      <c r="G916" s="136"/>
      <c r="H916" s="136"/>
      <c r="I916" s="136"/>
      <c r="J916" s="136"/>
      <c r="K916" s="136"/>
      <c r="L916" s="136"/>
      <c r="M916" s="136"/>
      <c r="N916" s="136"/>
      <c r="O916" s="137"/>
      <c r="P916" s="138"/>
      <c r="Q916" s="139"/>
    </row>
    <row r="917" spans="1:17" ht="39.9" customHeight="1" thickBot="1" x14ac:dyDescent="0.4">
      <c r="A917" s="181" t="str">
        <f>'Matriz Nº1 Identificación'!A917</f>
        <v xml:space="preserve">Objetivo Estratégico: </v>
      </c>
      <c r="B917" s="477">
        <f>'Matriz Nº1 Identificación'!B917</f>
        <v>0</v>
      </c>
      <c r="C917" s="478"/>
      <c r="D917" s="478"/>
      <c r="E917" s="478"/>
      <c r="F917" s="478"/>
      <c r="G917" s="478"/>
      <c r="H917" s="478"/>
      <c r="I917" s="478"/>
      <c r="J917" s="478"/>
      <c r="K917" s="478"/>
      <c r="L917" s="478"/>
      <c r="M917" s="478"/>
      <c r="N917" s="478"/>
      <c r="O917" s="478"/>
      <c r="P917" s="478"/>
      <c r="Q917" s="479"/>
    </row>
    <row r="918" spans="1:17" ht="39.9" customHeight="1" x14ac:dyDescent="0.35">
      <c r="A918" s="183" t="str">
        <f>'Matriz Nº1 Identificación'!A918</f>
        <v>Objetivo táctico</v>
      </c>
      <c r="B918" s="535" t="str">
        <f>'Matriz Nº1 Identificación'!B918</f>
        <v xml:space="preserve">102. </v>
      </c>
      <c r="C918" s="536"/>
      <c r="D918" s="536"/>
      <c r="E918" s="536"/>
      <c r="F918" s="536"/>
      <c r="G918" s="536"/>
      <c r="H918" s="536"/>
      <c r="I918" s="536"/>
      <c r="J918" s="536"/>
      <c r="K918" s="536"/>
      <c r="L918" s="536"/>
      <c r="M918" s="536"/>
      <c r="N918" s="536"/>
      <c r="O918" s="536"/>
      <c r="P918" s="536"/>
      <c r="Q918" s="537"/>
    </row>
    <row r="919" spans="1:17" ht="27.75" customHeight="1" x14ac:dyDescent="0.35">
      <c r="A919" s="143" t="str">
        <f>'Matriz Nº1 Identificación'!A919</f>
        <v>102. 1</v>
      </c>
      <c r="B919" s="143" t="str">
        <f>IF('Matriz Nº3 Evaluación'!J919="ADMINISTRAR",'Matriz Nº3 Evaluación'!B919,"")</f>
        <v/>
      </c>
      <c r="C919" s="136"/>
      <c r="D919" s="127"/>
      <c r="E919" s="127"/>
      <c r="F919" s="120" t="str">
        <f>IFERROR(IF((VLOOKUP(D919,'Tabla 2-3-4-5'!$C$11:$D$13,2,FALSE)*(VLOOKUP(E919,'Tabla 2-3-4-5'!$C$11:$D$13,2,FALSE)))&lt;3,"BAJO",IF((VLOOKUP(D919,'Tabla 2-3-4-5'!$C$11:$D$13,2,FALSE)*(VLOOKUP(E919,'Tabla 2-3-4-5'!$C$11:$D$13,2,FALSE)))&gt;5,"ALTO","MEDIO")),"")</f>
        <v/>
      </c>
      <c r="G919" s="136"/>
      <c r="H919" s="136"/>
      <c r="I919" s="136"/>
      <c r="J919" s="136"/>
      <c r="K919" s="136"/>
      <c r="L919" s="136"/>
      <c r="M919" s="136"/>
      <c r="N919" s="136"/>
      <c r="O919" s="137"/>
      <c r="P919" s="138"/>
      <c r="Q919" s="139"/>
    </row>
    <row r="920" spans="1:17" ht="31.5" customHeight="1" x14ac:dyDescent="0.35">
      <c r="A920" s="143" t="str">
        <f>'Matriz Nº1 Identificación'!A920</f>
        <v>102. 2</v>
      </c>
      <c r="B920" s="143" t="str">
        <f>IF('Matriz Nº3 Evaluación'!J920="ADMINISTRAR",'Matriz Nº3 Evaluación'!B920,"")</f>
        <v/>
      </c>
      <c r="C920" s="136"/>
      <c r="D920" s="127"/>
      <c r="E920" s="127"/>
      <c r="F920" s="120" t="str">
        <f>IFERROR(+IF((VLOOKUP(D920,'Tabla 2-3-4-5'!$C$11:$D$13,2,FALSE)*(VLOOKUP(E920,'Tabla 2-3-4-5'!$C$11:$D$13,2,FALSE)))&lt;3,"BAJO",IF((VLOOKUP(D920,'Tabla 2-3-4-5'!$C$11:$D$13,2,FALSE)*(VLOOKUP(E920,'Tabla 2-3-4-5'!$C$11:$D$13,2,FALSE)))&gt;5,"ALTO","MEDIO")),"")</f>
        <v/>
      </c>
      <c r="G920" s="136"/>
      <c r="H920" s="136"/>
      <c r="I920" s="136"/>
      <c r="J920" s="136"/>
      <c r="K920" s="136"/>
      <c r="L920" s="136"/>
      <c r="M920" s="136"/>
      <c r="N920" s="136"/>
      <c r="O920" s="137"/>
      <c r="P920" s="138"/>
      <c r="Q920" s="139"/>
    </row>
    <row r="921" spans="1:17" ht="29.25" customHeight="1" x14ac:dyDescent="0.35">
      <c r="A921" s="143" t="str">
        <f>'Matriz Nº1 Identificación'!A921</f>
        <v>102. 3</v>
      </c>
      <c r="B921" s="143" t="str">
        <f>IF('Matriz Nº3 Evaluación'!J921="ADMINISTRAR",'Matriz Nº3 Evaluación'!B921,"")</f>
        <v/>
      </c>
      <c r="C921" s="136"/>
      <c r="D921" s="127"/>
      <c r="E921" s="127"/>
      <c r="F921" s="120" t="str">
        <f>IFERROR(+IF((VLOOKUP(D921,'Tabla 2-3-4-5'!$C$11:$D$13,2,FALSE)*(VLOOKUP(E921,'Tabla 2-3-4-5'!$C$11:$D$13,2,FALSE)))&lt;3,"BAJO",IF((VLOOKUP(D921,'Tabla 2-3-4-5'!$C$11:$D$13,2,FALSE)*(VLOOKUP(E921,'Tabla 2-3-4-5'!$C$11:$D$13,2,FALSE)))&gt;5,"ALTO","MEDIO")),"")</f>
        <v/>
      </c>
      <c r="G921" s="136"/>
      <c r="H921" s="136"/>
      <c r="I921" s="136"/>
      <c r="J921" s="136"/>
      <c r="K921" s="136"/>
      <c r="L921" s="136"/>
      <c r="M921" s="136"/>
      <c r="N921" s="136"/>
      <c r="O921" s="137"/>
      <c r="P921" s="138"/>
      <c r="Q921" s="139"/>
    </row>
    <row r="922" spans="1:17" ht="35.25" customHeight="1" x14ac:dyDescent="0.35">
      <c r="A922" s="143" t="str">
        <f>'Matriz Nº1 Identificación'!A922</f>
        <v>102. 4</v>
      </c>
      <c r="B922" s="143" t="str">
        <f>IF('Matriz Nº3 Evaluación'!J922="ADMINISTRAR",'Matriz Nº3 Evaluación'!B922,"")</f>
        <v/>
      </c>
      <c r="C922" s="136"/>
      <c r="D922" s="127"/>
      <c r="E922" s="127"/>
      <c r="F922" s="120" t="str">
        <f>IFERROR(+IF((VLOOKUP(D922,'Tabla 2-3-4-5'!$C$11:$D$13,2,FALSE)*(VLOOKUP(E922,'Tabla 2-3-4-5'!$C$11:$D$13,2,FALSE)))&lt;3,"BAJO",IF((VLOOKUP(D922,'Tabla 2-3-4-5'!$C$11:$D$13,2,FALSE)*(VLOOKUP(E922,'Tabla 2-3-4-5'!$C$11:$D$13,2,FALSE)))&gt;5,"ALTO","MEDIO")),"")</f>
        <v/>
      </c>
      <c r="G922" s="136"/>
      <c r="H922" s="136"/>
      <c r="I922" s="136"/>
      <c r="J922" s="136"/>
      <c r="K922" s="136"/>
      <c r="L922" s="136"/>
      <c r="M922" s="136"/>
      <c r="N922" s="136"/>
      <c r="O922" s="137"/>
      <c r="P922" s="138"/>
      <c r="Q922" s="139"/>
    </row>
    <row r="923" spans="1:17" ht="35.25" customHeight="1" x14ac:dyDescent="0.35">
      <c r="A923" s="143" t="str">
        <f>'Matriz Nº1 Identificación'!A923</f>
        <v>102. 5</v>
      </c>
      <c r="B923" s="143" t="str">
        <f>IF('Matriz Nº3 Evaluación'!J923="ADMINISTRAR",'Matriz Nº3 Evaluación'!B923,"")</f>
        <v/>
      </c>
      <c r="C923" s="136"/>
      <c r="D923" s="127"/>
      <c r="E923" s="127"/>
      <c r="F923" s="120" t="str">
        <f>IFERROR(+IF((VLOOKUP(D923,'Tabla 2-3-4-5'!$C$11:$D$13,2,FALSE)*(VLOOKUP(E923,'Tabla 2-3-4-5'!$C$11:$D$13,2,FALSE)))&lt;3,"BAJO",IF((VLOOKUP(D923,'Tabla 2-3-4-5'!$C$11:$D$13,2,FALSE)*(VLOOKUP(E923,'Tabla 2-3-4-5'!$C$11:$D$13,2,FALSE)))&gt;5,"ALTO","MEDIO")),"")</f>
        <v/>
      </c>
      <c r="G923" s="136"/>
      <c r="H923" s="136"/>
      <c r="I923" s="136"/>
      <c r="J923" s="136"/>
      <c r="K923" s="136"/>
      <c r="L923" s="136"/>
      <c r="M923" s="136"/>
      <c r="N923" s="136"/>
      <c r="O923" s="137"/>
      <c r="P923" s="138"/>
      <c r="Q923" s="139"/>
    </row>
    <row r="924" spans="1:17" ht="35.25" customHeight="1" x14ac:dyDescent="0.35">
      <c r="A924" s="143" t="str">
        <f>'Matriz Nº1 Identificación'!A924</f>
        <v>102. 6</v>
      </c>
      <c r="B924" s="143" t="str">
        <f>IF('Matriz Nº3 Evaluación'!J924="ADMINISTRAR",'Matriz Nº3 Evaluación'!B924,"")</f>
        <v/>
      </c>
      <c r="C924" s="136"/>
      <c r="D924" s="127"/>
      <c r="E924" s="127"/>
      <c r="F924" s="120" t="str">
        <f>IFERROR(+IF((VLOOKUP(D924,'Tabla 2-3-4-5'!$C$11:$D$13,2,FALSE)*(VLOOKUP(E924,'Tabla 2-3-4-5'!$C$11:$D$13,2,FALSE)))&lt;3,"BAJO",IF((VLOOKUP(D924,'Tabla 2-3-4-5'!$C$11:$D$13,2,FALSE)*(VLOOKUP(E924,'Tabla 2-3-4-5'!$C$11:$D$13,2,FALSE)))&gt;5,"ALTO","MEDIO")),"")</f>
        <v/>
      </c>
      <c r="G924" s="136"/>
      <c r="H924" s="136"/>
      <c r="I924" s="136"/>
      <c r="J924" s="136"/>
      <c r="K924" s="136"/>
      <c r="L924" s="136"/>
      <c r="M924" s="136"/>
      <c r="N924" s="136"/>
      <c r="O924" s="137"/>
      <c r="P924" s="138"/>
      <c r="Q924" s="139"/>
    </row>
    <row r="925" spans="1:17" ht="35.25" customHeight="1" thickBot="1" x14ac:dyDescent="0.4">
      <c r="A925" s="143" t="str">
        <f>'Matriz Nº1 Identificación'!A925</f>
        <v>102. 7</v>
      </c>
      <c r="B925" s="143" t="str">
        <f>IF('Matriz Nº3 Evaluación'!J925="ADMINISTRAR",'Matriz Nº3 Evaluación'!B925,"")</f>
        <v/>
      </c>
      <c r="C925" s="136"/>
      <c r="D925" s="127"/>
      <c r="E925" s="127"/>
      <c r="F925" s="120" t="str">
        <f>IFERROR(+IF((VLOOKUP(D925,'Tabla 2-3-4-5'!$C$11:$D$13,2,FALSE)*(VLOOKUP(E925,'Tabla 2-3-4-5'!$C$11:$D$13,2,FALSE)))&lt;3,"BAJO",IF((VLOOKUP(D925,'Tabla 2-3-4-5'!$C$11:$D$13,2,FALSE)*(VLOOKUP(E925,'Tabla 2-3-4-5'!$C$11:$D$13,2,FALSE)))&gt;5,"ALTO","MEDIO")),"")</f>
        <v/>
      </c>
      <c r="G925" s="136"/>
      <c r="H925" s="136"/>
      <c r="I925" s="136"/>
      <c r="J925" s="136"/>
      <c r="K925" s="136"/>
      <c r="L925" s="136"/>
      <c r="M925" s="136"/>
      <c r="N925" s="136"/>
      <c r="O925" s="137"/>
      <c r="P925" s="138"/>
      <c r="Q925" s="139"/>
    </row>
    <row r="926" spans="1:17" ht="39.9" customHeight="1" thickBot="1" x14ac:dyDescent="0.4">
      <c r="A926" s="181" t="str">
        <f>'Matriz Nº1 Identificación'!A926</f>
        <v xml:space="preserve">Objetivo Estratégico: </v>
      </c>
      <c r="B926" s="477">
        <f>'Matriz Nº1 Identificación'!B926</f>
        <v>0</v>
      </c>
      <c r="C926" s="478"/>
      <c r="D926" s="478"/>
      <c r="E926" s="478"/>
      <c r="F926" s="478"/>
      <c r="G926" s="478"/>
      <c r="H926" s="478"/>
      <c r="I926" s="478"/>
      <c r="J926" s="478"/>
      <c r="K926" s="478"/>
      <c r="L926" s="478"/>
      <c r="M926" s="478"/>
      <c r="N926" s="478"/>
      <c r="O926" s="478"/>
      <c r="P926" s="478"/>
      <c r="Q926" s="479"/>
    </row>
    <row r="927" spans="1:17" ht="39.9" customHeight="1" x14ac:dyDescent="0.35">
      <c r="A927" s="183" t="str">
        <f>'Matriz Nº1 Identificación'!A927</f>
        <v>Objetivo táctico</v>
      </c>
      <c r="B927" s="535" t="str">
        <f>'Matriz Nº1 Identificación'!B927</f>
        <v xml:space="preserve">103. </v>
      </c>
      <c r="C927" s="536"/>
      <c r="D927" s="536"/>
      <c r="E927" s="536"/>
      <c r="F927" s="536"/>
      <c r="G927" s="536"/>
      <c r="H927" s="536"/>
      <c r="I927" s="536"/>
      <c r="J927" s="536"/>
      <c r="K927" s="536"/>
      <c r="L927" s="536"/>
      <c r="M927" s="536"/>
      <c r="N927" s="536"/>
      <c r="O927" s="536"/>
      <c r="P927" s="536"/>
      <c r="Q927" s="537"/>
    </row>
    <row r="928" spans="1:17" ht="27.75" customHeight="1" x14ac:dyDescent="0.35">
      <c r="A928" s="143" t="str">
        <f>'Matriz Nº1 Identificación'!A928</f>
        <v>103. 1</v>
      </c>
      <c r="B928" s="143" t="str">
        <f>IF('Matriz Nº3 Evaluación'!J928="ADMINISTRAR",'Matriz Nº3 Evaluación'!B928,"")</f>
        <v/>
      </c>
      <c r="C928" s="136"/>
      <c r="D928" s="127"/>
      <c r="E928" s="127"/>
      <c r="F928" s="120" t="str">
        <f>IFERROR(IF((VLOOKUP(D928,'Tabla 2-3-4-5'!$C$11:$D$13,2,FALSE)*(VLOOKUP(E928,'Tabla 2-3-4-5'!$C$11:$D$13,2,FALSE)))&lt;3,"BAJO",IF((VLOOKUP(D928,'Tabla 2-3-4-5'!$C$11:$D$13,2,FALSE)*(VLOOKUP(E928,'Tabla 2-3-4-5'!$C$11:$D$13,2,FALSE)))&gt;5,"ALTO","MEDIO")),"")</f>
        <v/>
      </c>
      <c r="G928" s="136"/>
      <c r="H928" s="136"/>
      <c r="I928" s="136"/>
      <c r="J928" s="136"/>
      <c r="K928" s="136"/>
      <c r="L928" s="136"/>
      <c r="M928" s="136"/>
      <c r="N928" s="136"/>
      <c r="O928" s="137"/>
      <c r="P928" s="138"/>
      <c r="Q928" s="139"/>
    </row>
    <row r="929" spans="1:17" ht="31.5" customHeight="1" x14ac:dyDescent="0.35">
      <c r="A929" s="143" t="str">
        <f>'Matriz Nº1 Identificación'!A929</f>
        <v>103. 2</v>
      </c>
      <c r="B929" s="143" t="str">
        <f>IF('Matriz Nº3 Evaluación'!J929="ADMINISTRAR",'Matriz Nº3 Evaluación'!B929,"")</f>
        <v/>
      </c>
      <c r="C929" s="136"/>
      <c r="D929" s="127"/>
      <c r="E929" s="127"/>
      <c r="F929" s="120" t="str">
        <f>IFERROR(+IF((VLOOKUP(D929,'Tabla 2-3-4-5'!$C$11:$D$13,2,FALSE)*(VLOOKUP(E929,'Tabla 2-3-4-5'!$C$11:$D$13,2,FALSE)))&lt;3,"BAJO",IF((VLOOKUP(D929,'Tabla 2-3-4-5'!$C$11:$D$13,2,FALSE)*(VLOOKUP(E929,'Tabla 2-3-4-5'!$C$11:$D$13,2,FALSE)))&gt;5,"ALTO","MEDIO")),"")</f>
        <v/>
      </c>
      <c r="G929" s="136"/>
      <c r="H929" s="136"/>
      <c r="I929" s="136"/>
      <c r="J929" s="136"/>
      <c r="K929" s="136"/>
      <c r="L929" s="136"/>
      <c r="M929" s="136"/>
      <c r="N929" s="136"/>
      <c r="O929" s="137"/>
      <c r="P929" s="138"/>
      <c r="Q929" s="139"/>
    </row>
    <row r="930" spans="1:17" ht="29.25" customHeight="1" x14ac:dyDescent="0.35">
      <c r="A930" s="143" t="str">
        <f>'Matriz Nº1 Identificación'!A930</f>
        <v>103. 3</v>
      </c>
      <c r="B930" s="143" t="str">
        <f>IF('Matriz Nº3 Evaluación'!J930="ADMINISTRAR",'Matriz Nº3 Evaluación'!B930,"")</f>
        <v/>
      </c>
      <c r="C930" s="136"/>
      <c r="D930" s="127"/>
      <c r="E930" s="127"/>
      <c r="F930" s="120" t="str">
        <f>IFERROR(+IF((VLOOKUP(D930,'Tabla 2-3-4-5'!$C$11:$D$13,2,FALSE)*(VLOOKUP(E930,'Tabla 2-3-4-5'!$C$11:$D$13,2,FALSE)))&lt;3,"BAJO",IF((VLOOKUP(D930,'Tabla 2-3-4-5'!$C$11:$D$13,2,FALSE)*(VLOOKUP(E930,'Tabla 2-3-4-5'!$C$11:$D$13,2,FALSE)))&gt;5,"ALTO","MEDIO")),"")</f>
        <v/>
      </c>
      <c r="G930" s="136"/>
      <c r="H930" s="136"/>
      <c r="I930" s="136"/>
      <c r="J930" s="136"/>
      <c r="K930" s="136"/>
      <c r="L930" s="136"/>
      <c r="M930" s="136"/>
      <c r="N930" s="136"/>
      <c r="O930" s="137"/>
      <c r="P930" s="138"/>
      <c r="Q930" s="139"/>
    </row>
    <row r="931" spans="1:17" ht="35.25" customHeight="1" x14ac:dyDescent="0.35">
      <c r="A931" s="143" t="str">
        <f>'Matriz Nº1 Identificación'!A931</f>
        <v>103. 4</v>
      </c>
      <c r="B931" s="143" t="str">
        <f>IF('Matriz Nº3 Evaluación'!J931="ADMINISTRAR",'Matriz Nº3 Evaluación'!B931,"")</f>
        <v/>
      </c>
      <c r="C931" s="136"/>
      <c r="D931" s="127"/>
      <c r="E931" s="127"/>
      <c r="F931" s="120" t="str">
        <f>IFERROR(+IF((VLOOKUP(D931,'Tabla 2-3-4-5'!$C$11:$D$13,2,FALSE)*(VLOOKUP(E931,'Tabla 2-3-4-5'!$C$11:$D$13,2,FALSE)))&lt;3,"BAJO",IF((VLOOKUP(D931,'Tabla 2-3-4-5'!$C$11:$D$13,2,FALSE)*(VLOOKUP(E931,'Tabla 2-3-4-5'!$C$11:$D$13,2,FALSE)))&gt;5,"ALTO","MEDIO")),"")</f>
        <v/>
      </c>
      <c r="G931" s="136"/>
      <c r="H931" s="136"/>
      <c r="I931" s="136"/>
      <c r="J931" s="136"/>
      <c r="K931" s="136"/>
      <c r="L931" s="136"/>
      <c r="M931" s="136"/>
      <c r="N931" s="136"/>
      <c r="O931" s="137"/>
      <c r="P931" s="138"/>
      <c r="Q931" s="139"/>
    </row>
    <row r="932" spans="1:17" ht="35.25" customHeight="1" x14ac:dyDescent="0.35">
      <c r="A932" s="143" t="str">
        <f>'Matriz Nº1 Identificación'!A932</f>
        <v>103. 5</v>
      </c>
      <c r="B932" s="143" t="str">
        <f>IF('Matriz Nº3 Evaluación'!J932="ADMINISTRAR",'Matriz Nº3 Evaluación'!B932,"")</f>
        <v/>
      </c>
      <c r="C932" s="136"/>
      <c r="D932" s="127"/>
      <c r="E932" s="127"/>
      <c r="F932" s="120" t="str">
        <f>IFERROR(+IF((VLOOKUP(D932,'Tabla 2-3-4-5'!$C$11:$D$13,2,FALSE)*(VLOOKUP(E932,'Tabla 2-3-4-5'!$C$11:$D$13,2,FALSE)))&lt;3,"BAJO",IF((VLOOKUP(D932,'Tabla 2-3-4-5'!$C$11:$D$13,2,FALSE)*(VLOOKUP(E932,'Tabla 2-3-4-5'!$C$11:$D$13,2,FALSE)))&gt;5,"ALTO","MEDIO")),"")</f>
        <v/>
      </c>
      <c r="G932" s="136"/>
      <c r="H932" s="136"/>
      <c r="I932" s="136"/>
      <c r="J932" s="136"/>
      <c r="K932" s="136"/>
      <c r="L932" s="136"/>
      <c r="M932" s="136"/>
      <c r="N932" s="136"/>
      <c r="O932" s="137"/>
      <c r="P932" s="138"/>
      <c r="Q932" s="139"/>
    </row>
    <row r="933" spans="1:17" ht="35.25" customHeight="1" x14ac:dyDescent="0.35">
      <c r="A933" s="143" t="str">
        <f>'Matriz Nº1 Identificación'!A933</f>
        <v>103. 6</v>
      </c>
      <c r="B933" s="143" t="str">
        <f>IF('Matriz Nº3 Evaluación'!J933="ADMINISTRAR",'Matriz Nº3 Evaluación'!B933,"")</f>
        <v/>
      </c>
      <c r="C933" s="136"/>
      <c r="D933" s="127"/>
      <c r="E933" s="127"/>
      <c r="F933" s="120" t="str">
        <f>IFERROR(+IF((VLOOKUP(D933,'Tabla 2-3-4-5'!$C$11:$D$13,2,FALSE)*(VLOOKUP(E933,'Tabla 2-3-4-5'!$C$11:$D$13,2,FALSE)))&lt;3,"BAJO",IF((VLOOKUP(D933,'Tabla 2-3-4-5'!$C$11:$D$13,2,FALSE)*(VLOOKUP(E933,'Tabla 2-3-4-5'!$C$11:$D$13,2,FALSE)))&gt;5,"ALTO","MEDIO")),"")</f>
        <v/>
      </c>
      <c r="G933" s="136"/>
      <c r="H933" s="136"/>
      <c r="I933" s="136"/>
      <c r="J933" s="136"/>
      <c r="K933" s="136"/>
      <c r="L933" s="136"/>
      <c r="M933" s="136"/>
      <c r="N933" s="136"/>
      <c r="O933" s="137"/>
      <c r="P933" s="138"/>
      <c r="Q933" s="139"/>
    </row>
    <row r="934" spans="1:17" ht="35.25" customHeight="1" thickBot="1" x14ac:dyDescent="0.4">
      <c r="A934" s="143" t="str">
        <f>'Matriz Nº1 Identificación'!A934</f>
        <v>103. 7</v>
      </c>
      <c r="B934" s="143" t="str">
        <f>IF('Matriz Nº3 Evaluación'!J934="ADMINISTRAR",'Matriz Nº3 Evaluación'!B934,"")</f>
        <v/>
      </c>
      <c r="C934" s="136"/>
      <c r="D934" s="127"/>
      <c r="E934" s="127"/>
      <c r="F934" s="120" t="str">
        <f>IFERROR(+IF((VLOOKUP(D934,'Tabla 2-3-4-5'!$C$11:$D$13,2,FALSE)*(VLOOKUP(E934,'Tabla 2-3-4-5'!$C$11:$D$13,2,FALSE)))&lt;3,"BAJO",IF((VLOOKUP(D934,'Tabla 2-3-4-5'!$C$11:$D$13,2,FALSE)*(VLOOKUP(E934,'Tabla 2-3-4-5'!$C$11:$D$13,2,FALSE)))&gt;5,"ALTO","MEDIO")),"")</f>
        <v/>
      </c>
      <c r="G934" s="136"/>
      <c r="H934" s="136"/>
      <c r="I934" s="136"/>
      <c r="J934" s="136"/>
      <c r="K934" s="136"/>
      <c r="L934" s="136"/>
      <c r="M934" s="136"/>
      <c r="N934" s="136"/>
      <c r="O934" s="137"/>
      <c r="P934" s="138"/>
      <c r="Q934" s="139"/>
    </row>
    <row r="935" spans="1:17" ht="39.9" customHeight="1" thickBot="1" x14ac:dyDescent="0.4">
      <c r="A935" s="181" t="str">
        <f>'Matriz Nº1 Identificación'!A935</f>
        <v xml:space="preserve">Objetivo Estratégico: </v>
      </c>
      <c r="B935" s="477">
        <f>'Matriz Nº1 Identificación'!B935</f>
        <v>0</v>
      </c>
      <c r="C935" s="478"/>
      <c r="D935" s="478"/>
      <c r="E935" s="478"/>
      <c r="F935" s="478"/>
      <c r="G935" s="478"/>
      <c r="H935" s="478"/>
      <c r="I935" s="478"/>
      <c r="J935" s="478"/>
      <c r="K935" s="478"/>
      <c r="L935" s="478"/>
      <c r="M935" s="478"/>
      <c r="N935" s="478"/>
      <c r="O935" s="478"/>
      <c r="P935" s="478"/>
      <c r="Q935" s="479"/>
    </row>
    <row r="936" spans="1:17" ht="39.9" customHeight="1" x14ac:dyDescent="0.35">
      <c r="A936" s="183" t="str">
        <f>'Matriz Nº1 Identificación'!A936</f>
        <v>Objetivo táctico</v>
      </c>
      <c r="B936" s="535" t="str">
        <f>'Matriz Nº1 Identificación'!B936</f>
        <v xml:space="preserve">104. </v>
      </c>
      <c r="C936" s="536"/>
      <c r="D936" s="536"/>
      <c r="E936" s="536"/>
      <c r="F936" s="536"/>
      <c r="G936" s="536"/>
      <c r="H936" s="536"/>
      <c r="I936" s="536"/>
      <c r="J936" s="536"/>
      <c r="K936" s="536"/>
      <c r="L936" s="536"/>
      <c r="M936" s="536"/>
      <c r="N936" s="536"/>
      <c r="O936" s="536"/>
      <c r="P936" s="536"/>
      <c r="Q936" s="537"/>
    </row>
    <row r="937" spans="1:17" ht="27.75" customHeight="1" x14ac:dyDescent="0.35">
      <c r="A937" s="143" t="str">
        <f>'Matriz Nº1 Identificación'!A937</f>
        <v>104. 1</v>
      </c>
      <c r="B937" s="143" t="str">
        <f>IF('Matriz Nº3 Evaluación'!J937="ADMINISTRAR",'Matriz Nº3 Evaluación'!B937,"")</f>
        <v/>
      </c>
      <c r="C937" s="136"/>
      <c r="D937" s="127"/>
      <c r="E937" s="127"/>
      <c r="F937" s="120" t="str">
        <f>IFERROR(IF((VLOOKUP(D937,'Tabla 2-3-4-5'!$C$11:$D$13,2,FALSE)*(VLOOKUP(E937,'Tabla 2-3-4-5'!$C$11:$D$13,2,FALSE)))&lt;3,"BAJO",IF((VLOOKUP(D937,'Tabla 2-3-4-5'!$C$11:$D$13,2,FALSE)*(VLOOKUP(E937,'Tabla 2-3-4-5'!$C$11:$D$13,2,FALSE)))&gt;5,"ALTO","MEDIO")),"")</f>
        <v/>
      </c>
      <c r="G937" s="136"/>
      <c r="H937" s="136"/>
      <c r="I937" s="136"/>
      <c r="J937" s="136"/>
      <c r="K937" s="136"/>
      <c r="L937" s="136"/>
      <c r="M937" s="136"/>
      <c r="N937" s="136"/>
      <c r="O937" s="137"/>
      <c r="P937" s="138"/>
      <c r="Q937" s="139"/>
    </row>
    <row r="938" spans="1:17" ht="31.5" customHeight="1" x14ac:dyDescent="0.35">
      <c r="A938" s="143" t="str">
        <f>'Matriz Nº1 Identificación'!A938</f>
        <v>104. 2</v>
      </c>
      <c r="B938" s="143" t="str">
        <f>IF('Matriz Nº3 Evaluación'!J938="ADMINISTRAR",'Matriz Nº3 Evaluación'!B938,"")</f>
        <v/>
      </c>
      <c r="C938" s="136"/>
      <c r="D938" s="127"/>
      <c r="E938" s="127"/>
      <c r="F938" s="120" t="str">
        <f>IFERROR(+IF((VLOOKUP(D938,'Tabla 2-3-4-5'!$C$11:$D$13,2,FALSE)*(VLOOKUP(E938,'Tabla 2-3-4-5'!$C$11:$D$13,2,FALSE)))&lt;3,"BAJO",IF((VLOOKUP(D938,'Tabla 2-3-4-5'!$C$11:$D$13,2,FALSE)*(VLOOKUP(E938,'Tabla 2-3-4-5'!$C$11:$D$13,2,FALSE)))&gt;5,"ALTO","MEDIO")),"")</f>
        <v/>
      </c>
      <c r="G938" s="136"/>
      <c r="H938" s="136"/>
      <c r="I938" s="136"/>
      <c r="J938" s="136"/>
      <c r="K938" s="136"/>
      <c r="L938" s="136"/>
      <c r="M938" s="136"/>
      <c r="N938" s="136"/>
      <c r="O938" s="137"/>
      <c r="P938" s="138"/>
      <c r="Q938" s="139"/>
    </row>
    <row r="939" spans="1:17" ht="29.25" customHeight="1" x14ac:dyDescent="0.35">
      <c r="A939" s="143" t="str">
        <f>'Matriz Nº1 Identificación'!A939</f>
        <v>104. 3</v>
      </c>
      <c r="B939" s="143" t="str">
        <f>IF('Matriz Nº3 Evaluación'!J939="ADMINISTRAR",'Matriz Nº3 Evaluación'!B939,"")</f>
        <v/>
      </c>
      <c r="C939" s="136"/>
      <c r="D939" s="127"/>
      <c r="E939" s="127"/>
      <c r="F939" s="120" t="str">
        <f>IFERROR(+IF((VLOOKUP(D939,'Tabla 2-3-4-5'!$C$11:$D$13,2,FALSE)*(VLOOKUP(E939,'Tabla 2-3-4-5'!$C$11:$D$13,2,FALSE)))&lt;3,"BAJO",IF((VLOOKUP(D939,'Tabla 2-3-4-5'!$C$11:$D$13,2,FALSE)*(VLOOKUP(E939,'Tabla 2-3-4-5'!$C$11:$D$13,2,FALSE)))&gt;5,"ALTO","MEDIO")),"")</f>
        <v/>
      </c>
      <c r="G939" s="136"/>
      <c r="H939" s="136"/>
      <c r="I939" s="136"/>
      <c r="J939" s="136"/>
      <c r="K939" s="136"/>
      <c r="L939" s="136"/>
      <c r="M939" s="136"/>
      <c r="N939" s="136"/>
      <c r="O939" s="137"/>
      <c r="P939" s="138"/>
      <c r="Q939" s="139"/>
    </row>
    <row r="940" spans="1:17" ht="35.25" customHeight="1" x14ac:dyDescent="0.35">
      <c r="A940" s="143" t="str">
        <f>'Matriz Nº1 Identificación'!A940</f>
        <v>104. 4</v>
      </c>
      <c r="B940" s="143" t="str">
        <f>IF('Matriz Nº3 Evaluación'!J940="ADMINISTRAR",'Matriz Nº3 Evaluación'!B940,"")</f>
        <v/>
      </c>
      <c r="C940" s="136"/>
      <c r="D940" s="127"/>
      <c r="E940" s="127"/>
      <c r="F940" s="120" t="str">
        <f>IFERROR(+IF((VLOOKUP(D940,'Tabla 2-3-4-5'!$C$11:$D$13,2,FALSE)*(VLOOKUP(E940,'Tabla 2-3-4-5'!$C$11:$D$13,2,FALSE)))&lt;3,"BAJO",IF((VLOOKUP(D940,'Tabla 2-3-4-5'!$C$11:$D$13,2,FALSE)*(VLOOKUP(E940,'Tabla 2-3-4-5'!$C$11:$D$13,2,FALSE)))&gt;5,"ALTO","MEDIO")),"")</f>
        <v/>
      </c>
      <c r="G940" s="136"/>
      <c r="H940" s="136"/>
      <c r="I940" s="136"/>
      <c r="J940" s="136"/>
      <c r="K940" s="136"/>
      <c r="L940" s="136"/>
      <c r="M940" s="136"/>
      <c r="N940" s="136"/>
      <c r="O940" s="137"/>
      <c r="P940" s="138"/>
      <c r="Q940" s="139"/>
    </row>
    <row r="941" spans="1:17" ht="35.25" customHeight="1" x14ac:dyDescent="0.35">
      <c r="A941" s="143" t="str">
        <f>'Matriz Nº1 Identificación'!A941</f>
        <v>104. 5</v>
      </c>
      <c r="B941" s="143" t="str">
        <f>IF('Matriz Nº3 Evaluación'!J941="ADMINISTRAR",'Matriz Nº3 Evaluación'!B941,"")</f>
        <v/>
      </c>
      <c r="C941" s="136"/>
      <c r="D941" s="127"/>
      <c r="E941" s="127"/>
      <c r="F941" s="120" t="str">
        <f>IFERROR(+IF((VLOOKUP(D941,'Tabla 2-3-4-5'!$C$11:$D$13,2,FALSE)*(VLOOKUP(E941,'Tabla 2-3-4-5'!$C$11:$D$13,2,FALSE)))&lt;3,"BAJO",IF((VLOOKUP(D941,'Tabla 2-3-4-5'!$C$11:$D$13,2,FALSE)*(VLOOKUP(E941,'Tabla 2-3-4-5'!$C$11:$D$13,2,FALSE)))&gt;5,"ALTO","MEDIO")),"")</f>
        <v/>
      </c>
      <c r="G941" s="136"/>
      <c r="H941" s="136"/>
      <c r="I941" s="136"/>
      <c r="J941" s="136"/>
      <c r="K941" s="136"/>
      <c r="L941" s="136"/>
      <c r="M941" s="136"/>
      <c r="N941" s="136"/>
      <c r="O941" s="137"/>
      <c r="P941" s="138"/>
      <c r="Q941" s="139"/>
    </row>
    <row r="942" spans="1:17" ht="35.25" customHeight="1" x14ac:dyDescent="0.35">
      <c r="A942" s="143" t="str">
        <f>'Matriz Nº1 Identificación'!A942</f>
        <v>104. 6</v>
      </c>
      <c r="B942" s="143" t="str">
        <f>IF('Matriz Nº3 Evaluación'!J942="ADMINISTRAR",'Matriz Nº3 Evaluación'!B942,"")</f>
        <v/>
      </c>
      <c r="C942" s="136"/>
      <c r="D942" s="127"/>
      <c r="E942" s="127"/>
      <c r="F942" s="120" t="str">
        <f>IFERROR(+IF((VLOOKUP(D942,'Tabla 2-3-4-5'!$C$11:$D$13,2,FALSE)*(VLOOKUP(E942,'Tabla 2-3-4-5'!$C$11:$D$13,2,FALSE)))&lt;3,"BAJO",IF((VLOOKUP(D942,'Tabla 2-3-4-5'!$C$11:$D$13,2,FALSE)*(VLOOKUP(E942,'Tabla 2-3-4-5'!$C$11:$D$13,2,FALSE)))&gt;5,"ALTO","MEDIO")),"")</f>
        <v/>
      </c>
      <c r="G942" s="136"/>
      <c r="H942" s="136"/>
      <c r="I942" s="136"/>
      <c r="J942" s="136"/>
      <c r="K942" s="136"/>
      <c r="L942" s="136"/>
      <c r="M942" s="136"/>
      <c r="N942" s="136"/>
      <c r="O942" s="137"/>
      <c r="P942" s="138"/>
      <c r="Q942" s="139"/>
    </row>
    <row r="943" spans="1:17" ht="35.25" customHeight="1" thickBot="1" x14ac:dyDescent="0.4">
      <c r="A943" s="143" t="str">
        <f>'Matriz Nº1 Identificación'!A943</f>
        <v>104. 7</v>
      </c>
      <c r="B943" s="143" t="str">
        <f>IF('Matriz Nº3 Evaluación'!J943="ADMINISTRAR",'Matriz Nº3 Evaluación'!B943,"")</f>
        <v/>
      </c>
      <c r="C943" s="136"/>
      <c r="D943" s="127"/>
      <c r="E943" s="127"/>
      <c r="F943" s="120" t="str">
        <f>IFERROR(+IF((VLOOKUP(D943,'Tabla 2-3-4-5'!$C$11:$D$13,2,FALSE)*(VLOOKUP(E943,'Tabla 2-3-4-5'!$C$11:$D$13,2,FALSE)))&lt;3,"BAJO",IF((VLOOKUP(D943,'Tabla 2-3-4-5'!$C$11:$D$13,2,FALSE)*(VLOOKUP(E943,'Tabla 2-3-4-5'!$C$11:$D$13,2,FALSE)))&gt;5,"ALTO","MEDIO")),"")</f>
        <v/>
      </c>
      <c r="G943" s="136"/>
      <c r="H943" s="136"/>
      <c r="I943" s="136"/>
      <c r="J943" s="136"/>
      <c r="K943" s="136"/>
      <c r="L943" s="136"/>
      <c r="M943" s="136"/>
      <c r="N943" s="136"/>
      <c r="O943" s="137"/>
      <c r="P943" s="138"/>
      <c r="Q943" s="139"/>
    </row>
    <row r="944" spans="1:17" ht="39.9" customHeight="1" thickBot="1" x14ac:dyDescent="0.4">
      <c r="A944" s="181" t="str">
        <f>'Matriz Nº1 Identificación'!A944</f>
        <v xml:space="preserve">Objetivo Estratégico: </v>
      </c>
      <c r="B944" s="477">
        <f>'Matriz Nº1 Identificación'!B944</f>
        <v>0</v>
      </c>
      <c r="C944" s="478"/>
      <c r="D944" s="478"/>
      <c r="E944" s="478"/>
      <c r="F944" s="478"/>
      <c r="G944" s="478"/>
      <c r="H944" s="478"/>
      <c r="I944" s="478"/>
      <c r="J944" s="478"/>
      <c r="K944" s="478"/>
      <c r="L944" s="478"/>
      <c r="M944" s="478"/>
      <c r="N944" s="478"/>
      <c r="O944" s="478"/>
      <c r="P944" s="478"/>
      <c r="Q944" s="479"/>
    </row>
    <row r="945" spans="1:17" ht="39.9" customHeight="1" x14ac:dyDescent="0.35">
      <c r="A945" s="183" t="str">
        <f>'Matriz Nº1 Identificación'!A945</f>
        <v>Objetivo táctico</v>
      </c>
      <c r="B945" s="535" t="str">
        <f>'Matriz Nº1 Identificación'!B945</f>
        <v xml:space="preserve">105. </v>
      </c>
      <c r="C945" s="536"/>
      <c r="D945" s="536"/>
      <c r="E945" s="536"/>
      <c r="F945" s="536"/>
      <c r="G945" s="536"/>
      <c r="H945" s="536"/>
      <c r="I945" s="536"/>
      <c r="J945" s="536"/>
      <c r="K945" s="536"/>
      <c r="L945" s="536"/>
      <c r="M945" s="536"/>
      <c r="N945" s="536"/>
      <c r="O945" s="536"/>
      <c r="P945" s="536"/>
      <c r="Q945" s="537"/>
    </row>
    <row r="946" spans="1:17" ht="27.75" customHeight="1" x14ac:dyDescent="0.35">
      <c r="A946" s="143" t="str">
        <f>'Matriz Nº1 Identificación'!A946</f>
        <v>105. 1</v>
      </c>
      <c r="B946" s="143" t="str">
        <f>IF('Matriz Nº3 Evaluación'!J946="ADMINISTRAR",'Matriz Nº3 Evaluación'!B946,"")</f>
        <v/>
      </c>
      <c r="C946" s="136"/>
      <c r="D946" s="127"/>
      <c r="E946" s="127"/>
      <c r="F946" s="120" t="str">
        <f>IFERROR(IF((VLOOKUP(D946,'Tabla 2-3-4-5'!$C$11:$D$13,2,FALSE)*(VLOOKUP(E946,'Tabla 2-3-4-5'!$C$11:$D$13,2,FALSE)))&lt;3,"BAJO",IF((VLOOKUP(D946,'Tabla 2-3-4-5'!$C$11:$D$13,2,FALSE)*(VLOOKUP(E946,'Tabla 2-3-4-5'!$C$11:$D$13,2,FALSE)))&gt;5,"ALTO","MEDIO")),"")</f>
        <v/>
      </c>
      <c r="G946" s="136"/>
      <c r="H946" s="136"/>
      <c r="I946" s="136"/>
      <c r="J946" s="136"/>
      <c r="K946" s="136"/>
      <c r="L946" s="136"/>
      <c r="M946" s="136"/>
      <c r="N946" s="136"/>
      <c r="O946" s="137"/>
      <c r="P946" s="138"/>
      <c r="Q946" s="139"/>
    </row>
    <row r="947" spans="1:17" ht="31.5" customHeight="1" x14ac:dyDescent="0.35">
      <c r="A947" s="143" t="str">
        <f>'Matriz Nº1 Identificación'!A947</f>
        <v>105. 2</v>
      </c>
      <c r="B947" s="143" t="str">
        <f>IF('Matriz Nº3 Evaluación'!J947="ADMINISTRAR",'Matriz Nº3 Evaluación'!B947,"")</f>
        <v/>
      </c>
      <c r="C947" s="136"/>
      <c r="D947" s="127"/>
      <c r="E947" s="127"/>
      <c r="F947" s="120" t="str">
        <f>IFERROR(+IF((VLOOKUP(D947,'Tabla 2-3-4-5'!$C$11:$D$13,2,FALSE)*(VLOOKUP(E947,'Tabla 2-3-4-5'!$C$11:$D$13,2,FALSE)))&lt;3,"BAJO",IF((VLOOKUP(D947,'Tabla 2-3-4-5'!$C$11:$D$13,2,FALSE)*(VLOOKUP(E947,'Tabla 2-3-4-5'!$C$11:$D$13,2,FALSE)))&gt;5,"ALTO","MEDIO")),"")</f>
        <v/>
      </c>
      <c r="G947" s="136"/>
      <c r="H947" s="136"/>
      <c r="I947" s="136"/>
      <c r="J947" s="136"/>
      <c r="K947" s="136"/>
      <c r="L947" s="136"/>
      <c r="M947" s="136"/>
      <c r="N947" s="136"/>
      <c r="O947" s="137"/>
      <c r="P947" s="138"/>
      <c r="Q947" s="139"/>
    </row>
    <row r="948" spans="1:17" ht="29.25" customHeight="1" x14ac:dyDescent="0.35">
      <c r="A948" s="143" t="str">
        <f>'Matriz Nº1 Identificación'!A948</f>
        <v>105. 3</v>
      </c>
      <c r="B948" s="143" t="str">
        <f>IF('Matriz Nº3 Evaluación'!J948="ADMINISTRAR",'Matriz Nº3 Evaluación'!B948,"")</f>
        <v/>
      </c>
      <c r="C948" s="136"/>
      <c r="D948" s="127"/>
      <c r="E948" s="127"/>
      <c r="F948" s="120" t="str">
        <f>IFERROR(+IF((VLOOKUP(D948,'Tabla 2-3-4-5'!$C$11:$D$13,2,FALSE)*(VLOOKUP(E948,'Tabla 2-3-4-5'!$C$11:$D$13,2,FALSE)))&lt;3,"BAJO",IF((VLOOKUP(D948,'Tabla 2-3-4-5'!$C$11:$D$13,2,FALSE)*(VLOOKUP(E948,'Tabla 2-3-4-5'!$C$11:$D$13,2,FALSE)))&gt;5,"ALTO","MEDIO")),"")</f>
        <v/>
      </c>
      <c r="G948" s="136"/>
      <c r="H948" s="136"/>
      <c r="I948" s="136"/>
      <c r="J948" s="136"/>
      <c r="K948" s="136"/>
      <c r="L948" s="136"/>
      <c r="M948" s="136"/>
      <c r="N948" s="136"/>
      <c r="O948" s="137"/>
      <c r="P948" s="138"/>
      <c r="Q948" s="139"/>
    </row>
    <row r="949" spans="1:17" ht="35.25" customHeight="1" x14ac:dyDescent="0.35">
      <c r="A949" s="143" t="str">
        <f>'Matriz Nº1 Identificación'!A949</f>
        <v>105. 4</v>
      </c>
      <c r="B949" s="143" t="str">
        <f>IF('Matriz Nº3 Evaluación'!J949="ADMINISTRAR",'Matriz Nº3 Evaluación'!B949,"")</f>
        <v/>
      </c>
      <c r="C949" s="136"/>
      <c r="D949" s="127"/>
      <c r="E949" s="127"/>
      <c r="F949" s="120" t="str">
        <f>IFERROR(+IF((VLOOKUP(D949,'Tabla 2-3-4-5'!$C$11:$D$13,2,FALSE)*(VLOOKUP(E949,'Tabla 2-3-4-5'!$C$11:$D$13,2,FALSE)))&lt;3,"BAJO",IF((VLOOKUP(D949,'Tabla 2-3-4-5'!$C$11:$D$13,2,FALSE)*(VLOOKUP(E949,'Tabla 2-3-4-5'!$C$11:$D$13,2,FALSE)))&gt;5,"ALTO","MEDIO")),"")</f>
        <v/>
      </c>
      <c r="G949" s="136"/>
      <c r="H949" s="136"/>
      <c r="I949" s="136"/>
      <c r="J949" s="136"/>
      <c r="K949" s="136"/>
      <c r="L949" s="136"/>
      <c r="M949" s="136"/>
      <c r="N949" s="136"/>
      <c r="O949" s="137"/>
      <c r="P949" s="138"/>
      <c r="Q949" s="139"/>
    </row>
    <row r="950" spans="1:17" ht="35.25" customHeight="1" x14ac:dyDescent="0.35">
      <c r="A950" s="143" t="str">
        <f>'Matriz Nº1 Identificación'!A950</f>
        <v>105. 5</v>
      </c>
      <c r="B950" s="143" t="str">
        <f>IF('Matriz Nº3 Evaluación'!J950="ADMINISTRAR",'Matriz Nº3 Evaluación'!B950,"")</f>
        <v/>
      </c>
      <c r="C950" s="136"/>
      <c r="D950" s="127"/>
      <c r="E950" s="127"/>
      <c r="F950" s="120" t="str">
        <f>IFERROR(+IF((VLOOKUP(D950,'Tabla 2-3-4-5'!$C$11:$D$13,2,FALSE)*(VLOOKUP(E950,'Tabla 2-3-4-5'!$C$11:$D$13,2,FALSE)))&lt;3,"BAJO",IF((VLOOKUP(D950,'Tabla 2-3-4-5'!$C$11:$D$13,2,FALSE)*(VLOOKUP(E950,'Tabla 2-3-4-5'!$C$11:$D$13,2,FALSE)))&gt;5,"ALTO","MEDIO")),"")</f>
        <v/>
      </c>
      <c r="G950" s="136"/>
      <c r="H950" s="136"/>
      <c r="I950" s="136"/>
      <c r="J950" s="136"/>
      <c r="K950" s="136"/>
      <c r="L950" s="136"/>
      <c r="M950" s="136"/>
      <c r="N950" s="136"/>
      <c r="O950" s="137"/>
      <c r="P950" s="138"/>
      <c r="Q950" s="139"/>
    </row>
    <row r="951" spans="1:17" ht="35.25" customHeight="1" x14ac:dyDescent="0.35">
      <c r="A951" s="143" t="str">
        <f>'Matriz Nº1 Identificación'!A951</f>
        <v>105. 6</v>
      </c>
      <c r="B951" s="143" t="str">
        <f>IF('Matriz Nº3 Evaluación'!J951="ADMINISTRAR",'Matriz Nº3 Evaluación'!B951,"")</f>
        <v/>
      </c>
      <c r="C951" s="136"/>
      <c r="D951" s="127"/>
      <c r="E951" s="127"/>
      <c r="F951" s="120" t="str">
        <f>IFERROR(+IF((VLOOKUP(D951,'Tabla 2-3-4-5'!$C$11:$D$13,2,FALSE)*(VLOOKUP(E951,'Tabla 2-3-4-5'!$C$11:$D$13,2,FALSE)))&lt;3,"BAJO",IF((VLOOKUP(D951,'Tabla 2-3-4-5'!$C$11:$D$13,2,FALSE)*(VLOOKUP(E951,'Tabla 2-3-4-5'!$C$11:$D$13,2,FALSE)))&gt;5,"ALTO","MEDIO")),"")</f>
        <v/>
      </c>
      <c r="G951" s="136"/>
      <c r="H951" s="136"/>
      <c r="I951" s="136"/>
      <c r="J951" s="136"/>
      <c r="K951" s="136"/>
      <c r="L951" s="136"/>
      <c r="M951" s="136"/>
      <c r="N951" s="136"/>
      <c r="O951" s="137"/>
      <c r="P951" s="138"/>
      <c r="Q951" s="139"/>
    </row>
    <row r="952" spans="1:17" ht="35.25" customHeight="1" thickBot="1" x14ac:dyDescent="0.4">
      <c r="A952" s="143" t="str">
        <f>'Matriz Nº1 Identificación'!A952</f>
        <v>105. 7</v>
      </c>
      <c r="B952" s="143" t="str">
        <f>IF('Matriz Nº3 Evaluación'!J952="ADMINISTRAR",'Matriz Nº3 Evaluación'!B952,"")</f>
        <v/>
      </c>
      <c r="C952" s="136"/>
      <c r="D952" s="127"/>
      <c r="E952" s="127"/>
      <c r="F952" s="120" t="str">
        <f>IFERROR(+IF((VLOOKUP(D952,'Tabla 2-3-4-5'!$C$11:$D$13,2,FALSE)*(VLOOKUP(E952,'Tabla 2-3-4-5'!$C$11:$D$13,2,FALSE)))&lt;3,"BAJO",IF((VLOOKUP(D952,'Tabla 2-3-4-5'!$C$11:$D$13,2,FALSE)*(VLOOKUP(E952,'Tabla 2-3-4-5'!$C$11:$D$13,2,FALSE)))&gt;5,"ALTO","MEDIO")),"")</f>
        <v/>
      </c>
      <c r="G952" s="136"/>
      <c r="H952" s="136"/>
      <c r="I952" s="136"/>
      <c r="J952" s="136"/>
      <c r="K952" s="136"/>
      <c r="L952" s="136"/>
      <c r="M952" s="136"/>
      <c r="N952" s="136"/>
      <c r="O952" s="137"/>
      <c r="P952" s="138"/>
      <c r="Q952" s="139"/>
    </row>
    <row r="953" spans="1:17" ht="39.9" customHeight="1" thickBot="1" x14ac:dyDescent="0.4">
      <c r="A953" s="181" t="str">
        <f>'Matriz Nº1 Identificación'!A953</f>
        <v xml:space="preserve">Objetivo Estratégico: </v>
      </c>
      <c r="B953" s="477">
        <f>'Matriz Nº1 Identificación'!B953</f>
        <v>0</v>
      </c>
      <c r="C953" s="478"/>
      <c r="D953" s="478"/>
      <c r="E953" s="478"/>
      <c r="F953" s="478"/>
      <c r="G953" s="478"/>
      <c r="H953" s="478"/>
      <c r="I953" s="478"/>
      <c r="J953" s="478"/>
      <c r="K953" s="478"/>
      <c r="L953" s="478"/>
      <c r="M953" s="478"/>
      <c r="N953" s="478"/>
      <c r="O953" s="478"/>
      <c r="P953" s="478"/>
      <c r="Q953" s="479"/>
    </row>
    <row r="954" spans="1:17" ht="39.9" customHeight="1" x14ac:dyDescent="0.35">
      <c r="A954" s="183" t="str">
        <f>'Matriz Nº1 Identificación'!A954</f>
        <v>Objetivo táctico</v>
      </c>
      <c r="B954" s="535" t="str">
        <f>'Matriz Nº1 Identificación'!B954</f>
        <v xml:space="preserve">106. </v>
      </c>
      <c r="C954" s="536"/>
      <c r="D954" s="536"/>
      <c r="E954" s="536"/>
      <c r="F954" s="536"/>
      <c r="G954" s="536"/>
      <c r="H954" s="536"/>
      <c r="I954" s="536"/>
      <c r="J954" s="536"/>
      <c r="K954" s="536"/>
      <c r="L954" s="536"/>
      <c r="M954" s="536"/>
      <c r="N954" s="536"/>
      <c r="O954" s="536"/>
      <c r="P954" s="536"/>
      <c r="Q954" s="537"/>
    </row>
    <row r="955" spans="1:17" ht="27.75" customHeight="1" x14ac:dyDescent="0.35">
      <c r="A955" s="143" t="str">
        <f>'Matriz Nº1 Identificación'!A955</f>
        <v>106. 1</v>
      </c>
      <c r="B955" s="143" t="str">
        <f>IF('Matriz Nº3 Evaluación'!J955="ADMINISTRAR",'Matriz Nº3 Evaluación'!B955,"")</f>
        <v/>
      </c>
      <c r="C955" s="136"/>
      <c r="D955" s="127"/>
      <c r="E955" s="127"/>
      <c r="F955" s="120" t="str">
        <f>IFERROR(IF((VLOOKUP(D955,'Tabla 2-3-4-5'!$C$11:$D$13,2,FALSE)*(VLOOKUP(E955,'Tabla 2-3-4-5'!$C$11:$D$13,2,FALSE)))&lt;3,"BAJO",IF((VLOOKUP(D955,'Tabla 2-3-4-5'!$C$11:$D$13,2,FALSE)*(VLOOKUP(E955,'Tabla 2-3-4-5'!$C$11:$D$13,2,FALSE)))&gt;5,"ALTO","MEDIO")),"")</f>
        <v/>
      </c>
      <c r="G955" s="136"/>
      <c r="H955" s="136"/>
      <c r="I955" s="136"/>
      <c r="J955" s="136"/>
      <c r="K955" s="136"/>
      <c r="L955" s="136"/>
      <c r="M955" s="136"/>
      <c r="N955" s="136"/>
      <c r="O955" s="137"/>
      <c r="P955" s="138"/>
      <c r="Q955" s="139"/>
    </row>
    <row r="956" spans="1:17" ht="31.5" customHeight="1" x14ac:dyDescent="0.35">
      <c r="A956" s="143" t="str">
        <f>'Matriz Nº1 Identificación'!A956</f>
        <v>106. 2</v>
      </c>
      <c r="B956" s="143" t="str">
        <f>IF('Matriz Nº3 Evaluación'!J956="ADMINISTRAR",'Matriz Nº3 Evaluación'!B956,"")</f>
        <v/>
      </c>
      <c r="C956" s="136"/>
      <c r="D956" s="127"/>
      <c r="E956" s="127"/>
      <c r="F956" s="120" t="str">
        <f>IFERROR(+IF((VLOOKUP(D956,'Tabla 2-3-4-5'!$C$11:$D$13,2,FALSE)*(VLOOKUP(E956,'Tabla 2-3-4-5'!$C$11:$D$13,2,FALSE)))&lt;3,"BAJO",IF((VLOOKUP(D956,'Tabla 2-3-4-5'!$C$11:$D$13,2,FALSE)*(VLOOKUP(E956,'Tabla 2-3-4-5'!$C$11:$D$13,2,FALSE)))&gt;5,"ALTO","MEDIO")),"")</f>
        <v/>
      </c>
      <c r="G956" s="136"/>
      <c r="H956" s="136"/>
      <c r="I956" s="136"/>
      <c r="J956" s="136"/>
      <c r="K956" s="136"/>
      <c r="L956" s="136"/>
      <c r="M956" s="136"/>
      <c r="N956" s="136"/>
      <c r="O956" s="137"/>
      <c r="P956" s="138"/>
      <c r="Q956" s="139"/>
    </row>
    <row r="957" spans="1:17" ht="29.25" customHeight="1" x14ac:dyDescent="0.35">
      <c r="A957" s="143" t="str">
        <f>'Matriz Nº1 Identificación'!A957</f>
        <v>106. 3</v>
      </c>
      <c r="B957" s="143" t="str">
        <f>IF('Matriz Nº3 Evaluación'!J957="ADMINISTRAR",'Matriz Nº3 Evaluación'!B957,"")</f>
        <v/>
      </c>
      <c r="C957" s="136"/>
      <c r="D957" s="127"/>
      <c r="E957" s="127"/>
      <c r="F957" s="120" t="str">
        <f>IFERROR(+IF((VLOOKUP(D957,'Tabla 2-3-4-5'!$C$11:$D$13,2,FALSE)*(VLOOKUP(E957,'Tabla 2-3-4-5'!$C$11:$D$13,2,FALSE)))&lt;3,"BAJO",IF((VLOOKUP(D957,'Tabla 2-3-4-5'!$C$11:$D$13,2,FALSE)*(VLOOKUP(E957,'Tabla 2-3-4-5'!$C$11:$D$13,2,FALSE)))&gt;5,"ALTO","MEDIO")),"")</f>
        <v/>
      </c>
      <c r="G957" s="136"/>
      <c r="H957" s="136"/>
      <c r="I957" s="136"/>
      <c r="J957" s="136"/>
      <c r="K957" s="136"/>
      <c r="L957" s="136"/>
      <c r="M957" s="136"/>
      <c r="N957" s="136"/>
      <c r="O957" s="137"/>
      <c r="P957" s="138"/>
      <c r="Q957" s="139"/>
    </row>
    <row r="958" spans="1:17" ht="35.25" customHeight="1" x14ac:dyDescent="0.35">
      <c r="A958" s="143" t="str">
        <f>'Matriz Nº1 Identificación'!A958</f>
        <v>106. 4</v>
      </c>
      <c r="B958" s="143" t="str">
        <f>IF('Matriz Nº3 Evaluación'!J958="ADMINISTRAR",'Matriz Nº3 Evaluación'!B958,"")</f>
        <v/>
      </c>
      <c r="C958" s="136"/>
      <c r="D958" s="127"/>
      <c r="E958" s="127"/>
      <c r="F958" s="120" t="str">
        <f>IFERROR(+IF((VLOOKUP(D958,'Tabla 2-3-4-5'!$C$11:$D$13,2,FALSE)*(VLOOKUP(E958,'Tabla 2-3-4-5'!$C$11:$D$13,2,FALSE)))&lt;3,"BAJO",IF((VLOOKUP(D958,'Tabla 2-3-4-5'!$C$11:$D$13,2,FALSE)*(VLOOKUP(E958,'Tabla 2-3-4-5'!$C$11:$D$13,2,FALSE)))&gt;5,"ALTO","MEDIO")),"")</f>
        <v/>
      </c>
      <c r="G958" s="136"/>
      <c r="H958" s="136"/>
      <c r="I958" s="136"/>
      <c r="J958" s="136"/>
      <c r="K958" s="136"/>
      <c r="L958" s="136"/>
      <c r="M958" s="136"/>
      <c r="N958" s="136"/>
      <c r="O958" s="137"/>
      <c r="P958" s="138"/>
      <c r="Q958" s="139"/>
    </row>
    <row r="959" spans="1:17" ht="35.25" customHeight="1" x14ac:dyDescent="0.35">
      <c r="A959" s="143" t="str">
        <f>'Matriz Nº1 Identificación'!A959</f>
        <v>106. 5</v>
      </c>
      <c r="B959" s="143" t="str">
        <f>IF('Matriz Nº3 Evaluación'!J959="ADMINISTRAR",'Matriz Nº3 Evaluación'!B959,"")</f>
        <v/>
      </c>
      <c r="C959" s="136"/>
      <c r="D959" s="127"/>
      <c r="E959" s="127"/>
      <c r="F959" s="120" t="str">
        <f>IFERROR(+IF((VLOOKUP(D959,'Tabla 2-3-4-5'!$C$11:$D$13,2,FALSE)*(VLOOKUP(E959,'Tabla 2-3-4-5'!$C$11:$D$13,2,FALSE)))&lt;3,"BAJO",IF((VLOOKUP(D959,'Tabla 2-3-4-5'!$C$11:$D$13,2,FALSE)*(VLOOKUP(E959,'Tabla 2-3-4-5'!$C$11:$D$13,2,FALSE)))&gt;5,"ALTO","MEDIO")),"")</f>
        <v/>
      </c>
      <c r="G959" s="136"/>
      <c r="H959" s="136"/>
      <c r="I959" s="136"/>
      <c r="J959" s="136"/>
      <c r="K959" s="136"/>
      <c r="L959" s="136"/>
      <c r="M959" s="136"/>
      <c r="N959" s="136"/>
      <c r="O959" s="137"/>
      <c r="P959" s="138"/>
      <c r="Q959" s="139"/>
    </row>
    <row r="960" spans="1:17" ht="35.25" customHeight="1" x14ac:dyDescent="0.35">
      <c r="A960" s="143" t="str">
        <f>'Matriz Nº1 Identificación'!A960</f>
        <v>106. 6</v>
      </c>
      <c r="B960" s="143" t="str">
        <f>IF('Matriz Nº3 Evaluación'!J960="ADMINISTRAR",'Matriz Nº3 Evaluación'!B960,"")</f>
        <v/>
      </c>
      <c r="C960" s="136"/>
      <c r="D960" s="127"/>
      <c r="E960" s="127"/>
      <c r="F960" s="120" t="str">
        <f>IFERROR(+IF((VLOOKUP(D960,'Tabla 2-3-4-5'!$C$11:$D$13,2,FALSE)*(VLOOKUP(E960,'Tabla 2-3-4-5'!$C$11:$D$13,2,FALSE)))&lt;3,"BAJO",IF((VLOOKUP(D960,'Tabla 2-3-4-5'!$C$11:$D$13,2,FALSE)*(VLOOKUP(E960,'Tabla 2-3-4-5'!$C$11:$D$13,2,FALSE)))&gt;5,"ALTO","MEDIO")),"")</f>
        <v/>
      </c>
      <c r="G960" s="136"/>
      <c r="H960" s="136"/>
      <c r="I960" s="136"/>
      <c r="J960" s="136"/>
      <c r="K960" s="136"/>
      <c r="L960" s="136"/>
      <c r="M960" s="136"/>
      <c r="N960" s="136"/>
      <c r="O960" s="137"/>
      <c r="P960" s="138"/>
      <c r="Q960" s="139"/>
    </row>
    <row r="961" spans="1:17" ht="35.25" customHeight="1" thickBot="1" x14ac:dyDescent="0.4">
      <c r="A961" s="143" t="str">
        <f>'Matriz Nº1 Identificación'!A961</f>
        <v>106. 7</v>
      </c>
      <c r="B961" s="143" t="str">
        <f>IF('Matriz Nº3 Evaluación'!J961="ADMINISTRAR",'Matriz Nº3 Evaluación'!B961,"")</f>
        <v/>
      </c>
      <c r="C961" s="136"/>
      <c r="D961" s="127"/>
      <c r="E961" s="127"/>
      <c r="F961" s="120" t="str">
        <f>IFERROR(+IF((VLOOKUP(D961,'Tabla 2-3-4-5'!$C$11:$D$13,2,FALSE)*(VLOOKUP(E961,'Tabla 2-3-4-5'!$C$11:$D$13,2,FALSE)))&lt;3,"BAJO",IF((VLOOKUP(D961,'Tabla 2-3-4-5'!$C$11:$D$13,2,FALSE)*(VLOOKUP(E961,'Tabla 2-3-4-5'!$C$11:$D$13,2,FALSE)))&gt;5,"ALTO","MEDIO")),"")</f>
        <v/>
      </c>
      <c r="G961" s="136"/>
      <c r="H961" s="136"/>
      <c r="I961" s="136"/>
      <c r="J961" s="136"/>
      <c r="K961" s="136"/>
      <c r="L961" s="136"/>
      <c r="M961" s="136"/>
      <c r="N961" s="136"/>
      <c r="O961" s="137"/>
      <c r="P961" s="138"/>
      <c r="Q961" s="139"/>
    </row>
    <row r="962" spans="1:17" ht="39.9" customHeight="1" thickBot="1" x14ac:dyDescent="0.4">
      <c r="A962" s="181" t="str">
        <f>'Matriz Nº1 Identificación'!A962</f>
        <v xml:space="preserve">Objetivo Estratégico: </v>
      </c>
      <c r="B962" s="477">
        <f>'Matriz Nº1 Identificación'!B962</f>
        <v>0</v>
      </c>
      <c r="C962" s="478"/>
      <c r="D962" s="478"/>
      <c r="E962" s="478"/>
      <c r="F962" s="478"/>
      <c r="G962" s="478"/>
      <c r="H962" s="478"/>
      <c r="I962" s="478"/>
      <c r="J962" s="478"/>
      <c r="K962" s="478"/>
      <c r="L962" s="478"/>
      <c r="M962" s="478"/>
      <c r="N962" s="478"/>
      <c r="O962" s="478"/>
      <c r="P962" s="478"/>
      <c r="Q962" s="479"/>
    </row>
    <row r="963" spans="1:17" ht="39.9" customHeight="1" x14ac:dyDescent="0.35">
      <c r="A963" s="183" t="str">
        <f>'Matriz Nº1 Identificación'!A963</f>
        <v>Objetivo táctico</v>
      </c>
      <c r="B963" s="535" t="str">
        <f>'Matriz Nº1 Identificación'!B963</f>
        <v xml:space="preserve">107. </v>
      </c>
      <c r="C963" s="536"/>
      <c r="D963" s="536"/>
      <c r="E963" s="536"/>
      <c r="F963" s="536"/>
      <c r="G963" s="536"/>
      <c r="H963" s="536"/>
      <c r="I963" s="536"/>
      <c r="J963" s="536"/>
      <c r="K963" s="536"/>
      <c r="L963" s="536"/>
      <c r="M963" s="536"/>
      <c r="N963" s="536"/>
      <c r="O963" s="536"/>
      <c r="P963" s="536"/>
      <c r="Q963" s="537"/>
    </row>
    <row r="964" spans="1:17" ht="27.75" customHeight="1" x14ac:dyDescent="0.35">
      <c r="A964" s="143" t="str">
        <f>'Matriz Nº1 Identificación'!A964</f>
        <v>107. 1</v>
      </c>
      <c r="B964" s="143" t="str">
        <f>IF('Matriz Nº3 Evaluación'!J964="ADMINISTRAR",'Matriz Nº3 Evaluación'!B964,"")</f>
        <v/>
      </c>
      <c r="C964" s="136"/>
      <c r="D964" s="127"/>
      <c r="E964" s="127"/>
      <c r="F964" s="120" t="str">
        <f>IFERROR(IF((VLOOKUP(D964,'Tabla 2-3-4-5'!$C$11:$D$13,2,FALSE)*(VLOOKUP(E964,'Tabla 2-3-4-5'!$C$11:$D$13,2,FALSE)))&lt;3,"BAJO",IF((VLOOKUP(D964,'Tabla 2-3-4-5'!$C$11:$D$13,2,FALSE)*(VLOOKUP(E964,'Tabla 2-3-4-5'!$C$11:$D$13,2,FALSE)))&gt;5,"ALTO","MEDIO")),"")</f>
        <v/>
      </c>
      <c r="G964" s="136"/>
      <c r="H964" s="136"/>
      <c r="I964" s="136"/>
      <c r="J964" s="136"/>
      <c r="K964" s="136"/>
      <c r="L964" s="136"/>
      <c r="M964" s="136"/>
      <c r="N964" s="136"/>
      <c r="O964" s="137"/>
      <c r="P964" s="138"/>
      <c r="Q964" s="139"/>
    </row>
    <row r="965" spans="1:17" ht="31.5" customHeight="1" x14ac:dyDescent="0.35">
      <c r="A965" s="143" t="str">
        <f>'Matriz Nº1 Identificación'!A965</f>
        <v>107. 2</v>
      </c>
      <c r="B965" s="143" t="str">
        <f>IF('Matriz Nº3 Evaluación'!J965="ADMINISTRAR",'Matriz Nº3 Evaluación'!B965,"")</f>
        <v/>
      </c>
      <c r="C965" s="136"/>
      <c r="D965" s="127"/>
      <c r="E965" s="127"/>
      <c r="F965" s="120" t="str">
        <f>IFERROR(+IF((VLOOKUP(D965,'Tabla 2-3-4-5'!$C$11:$D$13,2,FALSE)*(VLOOKUP(E965,'Tabla 2-3-4-5'!$C$11:$D$13,2,FALSE)))&lt;3,"BAJO",IF((VLOOKUP(D965,'Tabla 2-3-4-5'!$C$11:$D$13,2,FALSE)*(VLOOKUP(E965,'Tabla 2-3-4-5'!$C$11:$D$13,2,FALSE)))&gt;5,"ALTO","MEDIO")),"")</f>
        <v/>
      </c>
      <c r="G965" s="136"/>
      <c r="H965" s="136"/>
      <c r="I965" s="136"/>
      <c r="J965" s="136"/>
      <c r="K965" s="136"/>
      <c r="L965" s="136"/>
      <c r="M965" s="136"/>
      <c r="N965" s="136"/>
      <c r="O965" s="137"/>
      <c r="P965" s="138"/>
      <c r="Q965" s="139"/>
    </row>
    <row r="966" spans="1:17" ht="29.25" customHeight="1" x14ac:dyDescent="0.35">
      <c r="A966" s="143" t="str">
        <f>'Matriz Nº1 Identificación'!A966</f>
        <v>107. 3</v>
      </c>
      <c r="B966" s="143" t="str">
        <f>IF('Matriz Nº3 Evaluación'!J966="ADMINISTRAR",'Matriz Nº3 Evaluación'!B966,"")</f>
        <v/>
      </c>
      <c r="C966" s="136"/>
      <c r="D966" s="127"/>
      <c r="E966" s="127"/>
      <c r="F966" s="120" t="str">
        <f>IFERROR(+IF((VLOOKUP(D966,'Tabla 2-3-4-5'!$C$11:$D$13,2,FALSE)*(VLOOKUP(E966,'Tabla 2-3-4-5'!$C$11:$D$13,2,FALSE)))&lt;3,"BAJO",IF((VLOOKUP(D966,'Tabla 2-3-4-5'!$C$11:$D$13,2,FALSE)*(VLOOKUP(E966,'Tabla 2-3-4-5'!$C$11:$D$13,2,FALSE)))&gt;5,"ALTO","MEDIO")),"")</f>
        <v/>
      </c>
      <c r="G966" s="136"/>
      <c r="H966" s="136"/>
      <c r="I966" s="136"/>
      <c r="J966" s="136"/>
      <c r="K966" s="136"/>
      <c r="L966" s="136"/>
      <c r="M966" s="136"/>
      <c r="N966" s="136"/>
      <c r="O966" s="137"/>
      <c r="P966" s="138"/>
      <c r="Q966" s="139"/>
    </row>
    <row r="967" spans="1:17" ht="35.25" customHeight="1" x14ac:dyDescent="0.35">
      <c r="A967" s="143" t="str">
        <f>'Matriz Nº1 Identificación'!A967</f>
        <v>107. 4</v>
      </c>
      <c r="B967" s="143" t="str">
        <f>IF('Matriz Nº3 Evaluación'!J967="ADMINISTRAR",'Matriz Nº3 Evaluación'!B967,"")</f>
        <v/>
      </c>
      <c r="C967" s="136"/>
      <c r="D967" s="127"/>
      <c r="E967" s="127"/>
      <c r="F967" s="120" t="str">
        <f>IFERROR(+IF((VLOOKUP(D967,'Tabla 2-3-4-5'!$C$11:$D$13,2,FALSE)*(VLOOKUP(E967,'Tabla 2-3-4-5'!$C$11:$D$13,2,FALSE)))&lt;3,"BAJO",IF((VLOOKUP(D967,'Tabla 2-3-4-5'!$C$11:$D$13,2,FALSE)*(VLOOKUP(E967,'Tabla 2-3-4-5'!$C$11:$D$13,2,FALSE)))&gt;5,"ALTO","MEDIO")),"")</f>
        <v/>
      </c>
      <c r="G967" s="136"/>
      <c r="H967" s="136"/>
      <c r="I967" s="136"/>
      <c r="J967" s="136"/>
      <c r="K967" s="136"/>
      <c r="L967" s="136"/>
      <c r="M967" s="136"/>
      <c r="N967" s="136"/>
      <c r="O967" s="137"/>
      <c r="P967" s="138"/>
      <c r="Q967" s="139"/>
    </row>
    <row r="968" spans="1:17" ht="35.25" customHeight="1" x14ac:dyDescent="0.35">
      <c r="A968" s="143" t="str">
        <f>'Matriz Nº1 Identificación'!A968</f>
        <v>107. 5</v>
      </c>
      <c r="B968" s="143" t="str">
        <f>IF('Matriz Nº3 Evaluación'!J968="ADMINISTRAR",'Matriz Nº3 Evaluación'!B968,"")</f>
        <v/>
      </c>
      <c r="C968" s="136"/>
      <c r="D968" s="127"/>
      <c r="E968" s="127"/>
      <c r="F968" s="120" t="str">
        <f>IFERROR(+IF((VLOOKUP(D968,'Tabla 2-3-4-5'!$C$11:$D$13,2,FALSE)*(VLOOKUP(E968,'Tabla 2-3-4-5'!$C$11:$D$13,2,FALSE)))&lt;3,"BAJO",IF((VLOOKUP(D968,'Tabla 2-3-4-5'!$C$11:$D$13,2,FALSE)*(VLOOKUP(E968,'Tabla 2-3-4-5'!$C$11:$D$13,2,FALSE)))&gt;5,"ALTO","MEDIO")),"")</f>
        <v/>
      </c>
      <c r="G968" s="136"/>
      <c r="H968" s="136"/>
      <c r="I968" s="136"/>
      <c r="J968" s="136"/>
      <c r="K968" s="136"/>
      <c r="L968" s="136"/>
      <c r="M968" s="136"/>
      <c r="N968" s="136"/>
      <c r="O968" s="137"/>
      <c r="P968" s="138"/>
      <c r="Q968" s="139"/>
    </row>
    <row r="969" spans="1:17" ht="35.25" customHeight="1" x14ac:dyDescent="0.35">
      <c r="A969" s="143" t="str">
        <f>'Matriz Nº1 Identificación'!A969</f>
        <v>107. 6</v>
      </c>
      <c r="B969" s="143" t="str">
        <f>IF('Matriz Nº3 Evaluación'!J969="ADMINISTRAR",'Matriz Nº3 Evaluación'!B969,"")</f>
        <v/>
      </c>
      <c r="C969" s="136"/>
      <c r="D969" s="127"/>
      <c r="E969" s="127"/>
      <c r="F969" s="120" t="str">
        <f>IFERROR(+IF((VLOOKUP(D969,'Tabla 2-3-4-5'!$C$11:$D$13,2,FALSE)*(VLOOKUP(E969,'Tabla 2-3-4-5'!$C$11:$D$13,2,FALSE)))&lt;3,"BAJO",IF((VLOOKUP(D969,'Tabla 2-3-4-5'!$C$11:$D$13,2,FALSE)*(VLOOKUP(E969,'Tabla 2-3-4-5'!$C$11:$D$13,2,FALSE)))&gt;5,"ALTO","MEDIO")),"")</f>
        <v/>
      </c>
      <c r="G969" s="136"/>
      <c r="H969" s="136"/>
      <c r="I969" s="136"/>
      <c r="J969" s="136"/>
      <c r="K969" s="136"/>
      <c r="L969" s="136"/>
      <c r="M969" s="136"/>
      <c r="N969" s="136"/>
      <c r="O969" s="137"/>
      <c r="P969" s="138"/>
      <c r="Q969" s="139"/>
    </row>
    <row r="970" spans="1:17" ht="35.25" customHeight="1" thickBot="1" x14ac:dyDescent="0.4">
      <c r="A970" s="143" t="str">
        <f>'Matriz Nº1 Identificación'!A970</f>
        <v>107. 7</v>
      </c>
      <c r="B970" s="143" t="str">
        <f>IF('Matriz Nº3 Evaluación'!J970="ADMINISTRAR",'Matriz Nº3 Evaluación'!B970,"")</f>
        <v/>
      </c>
      <c r="C970" s="136"/>
      <c r="D970" s="127"/>
      <c r="E970" s="127"/>
      <c r="F970" s="120" t="str">
        <f>IFERROR(+IF((VLOOKUP(D970,'Tabla 2-3-4-5'!$C$11:$D$13,2,FALSE)*(VLOOKUP(E970,'Tabla 2-3-4-5'!$C$11:$D$13,2,FALSE)))&lt;3,"BAJO",IF((VLOOKUP(D970,'Tabla 2-3-4-5'!$C$11:$D$13,2,FALSE)*(VLOOKUP(E970,'Tabla 2-3-4-5'!$C$11:$D$13,2,FALSE)))&gt;5,"ALTO","MEDIO")),"")</f>
        <v/>
      </c>
      <c r="G970" s="136"/>
      <c r="H970" s="136"/>
      <c r="I970" s="136"/>
      <c r="J970" s="136"/>
      <c r="K970" s="136"/>
      <c r="L970" s="136"/>
      <c r="M970" s="136"/>
      <c r="N970" s="136"/>
      <c r="O970" s="137"/>
      <c r="P970" s="138"/>
      <c r="Q970" s="139"/>
    </row>
    <row r="971" spans="1:17" ht="39.9" customHeight="1" thickBot="1" x14ac:dyDescent="0.4">
      <c r="A971" s="181" t="str">
        <f>'Matriz Nº1 Identificación'!A971</f>
        <v xml:space="preserve">Objetivo Estratégico: </v>
      </c>
      <c r="B971" s="477">
        <f>'Matriz Nº1 Identificación'!B971</f>
        <v>0</v>
      </c>
      <c r="C971" s="478"/>
      <c r="D971" s="478"/>
      <c r="E971" s="478"/>
      <c r="F971" s="478"/>
      <c r="G971" s="478"/>
      <c r="H971" s="478"/>
      <c r="I971" s="478"/>
      <c r="J971" s="478"/>
      <c r="K971" s="478"/>
      <c r="L971" s="478"/>
      <c r="M971" s="478"/>
      <c r="N971" s="478"/>
      <c r="O971" s="478"/>
      <c r="P971" s="478"/>
      <c r="Q971" s="479"/>
    </row>
    <row r="972" spans="1:17" ht="39.9" customHeight="1" x14ac:dyDescent="0.35">
      <c r="A972" s="183" t="str">
        <f>'Matriz Nº1 Identificación'!A972</f>
        <v>Objetivo táctico</v>
      </c>
      <c r="B972" s="535" t="str">
        <f>'Matriz Nº1 Identificación'!B972</f>
        <v xml:space="preserve">108. </v>
      </c>
      <c r="C972" s="536"/>
      <c r="D972" s="536"/>
      <c r="E972" s="536"/>
      <c r="F972" s="536"/>
      <c r="G972" s="536"/>
      <c r="H972" s="536"/>
      <c r="I972" s="536"/>
      <c r="J972" s="536"/>
      <c r="K972" s="536"/>
      <c r="L972" s="536"/>
      <c r="M972" s="536"/>
      <c r="N972" s="536"/>
      <c r="O972" s="536"/>
      <c r="P972" s="536"/>
      <c r="Q972" s="537"/>
    </row>
    <row r="973" spans="1:17" ht="27.75" customHeight="1" x14ac:dyDescent="0.35">
      <c r="A973" s="143" t="str">
        <f>'Matriz Nº1 Identificación'!A973</f>
        <v>108. 1</v>
      </c>
      <c r="B973" s="143" t="str">
        <f>IF('Matriz Nº3 Evaluación'!J973="ADMINISTRAR",'Matriz Nº3 Evaluación'!B973,"")</f>
        <v/>
      </c>
      <c r="C973" s="136"/>
      <c r="D973" s="127"/>
      <c r="E973" s="127"/>
      <c r="F973" s="120" t="str">
        <f>IFERROR(IF((VLOOKUP(D973,'Tabla 2-3-4-5'!$C$11:$D$13,2,FALSE)*(VLOOKUP(E973,'Tabla 2-3-4-5'!$C$11:$D$13,2,FALSE)))&lt;3,"BAJO",IF((VLOOKUP(D973,'Tabla 2-3-4-5'!$C$11:$D$13,2,FALSE)*(VLOOKUP(E973,'Tabla 2-3-4-5'!$C$11:$D$13,2,FALSE)))&gt;5,"ALTO","MEDIO")),"")</f>
        <v/>
      </c>
      <c r="G973" s="136"/>
      <c r="H973" s="136"/>
      <c r="I973" s="136"/>
      <c r="J973" s="136"/>
      <c r="K973" s="136"/>
      <c r="L973" s="136"/>
      <c r="M973" s="136"/>
      <c r="N973" s="136"/>
      <c r="O973" s="137"/>
      <c r="P973" s="138"/>
      <c r="Q973" s="139"/>
    </row>
    <row r="974" spans="1:17" ht="31.5" customHeight="1" x14ac:dyDescent="0.35">
      <c r="A974" s="143" t="str">
        <f>'Matriz Nº1 Identificación'!A974</f>
        <v>108. 2</v>
      </c>
      <c r="B974" s="143" t="str">
        <f>IF('Matriz Nº3 Evaluación'!J974="ADMINISTRAR",'Matriz Nº3 Evaluación'!B974,"")</f>
        <v/>
      </c>
      <c r="C974" s="136"/>
      <c r="D974" s="127"/>
      <c r="E974" s="127"/>
      <c r="F974" s="120" t="str">
        <f>IFERROR(+IF((VLOOKUP(D974,'Tabla 2-3-4-5'!$C$11:$D$13,2,FALSE)*(VLOOKUP(E974,'Tabla 2-3-4-5'!$C$11:$D$13,2,FALSE)))&lt;3,"BAJO",IF((VLOOKUP(D974,'Tabla 2-3-4-5'!$C$11:$D$13,2,FALSE)*(VLOOKUP(E974,'Tabla 2-3-4-5'!$C$11:$D$13,2,FALSE)))&gt;5,"ALTO","MEDIO")),"")</f>
        <v/>
      </c>
      <c r="G974" s="136"/>
      <c r="H974" s="136"/>
      <c r="I974" s="136"/>
      <c r="J974" s="136"/>
      <c r="K974" s="136"/>
      <c r="L974" s="136"/>
      <c r="M974" s="136"/>
      <c r="N974" s="136"/>
      <c r="O974" s="137"/>
      <c r="P974" s="138"/>
      <c r="Q974" s="139"/>
    </row>
    <row r="975" spans="1:17" ht="29.25" customHeight="1" x14ac:dyDescent="0.35">
      <c r="A975" s="143" t="str">
        <f>'Matriz Nº1 Identificación'!A975</f>
        <v>108. 3</v>
      </c>
      <c r="B975" s="143" t="str">
        <f>IF('Matriz Nº3 Evaluación'!J975="ADMINISTRAR",'Matriz Nº3 Evaluación'!B975,"")</f>
        <v/>
      </c>
      <c r="C975" s="136"/>
      <c r="D975" s="127"/>
      <c r="E975" s="127"/>
      <c r="F975" s="120" t="str">
        <f>IFERROR(+IF((VLOOKUP(D975,'Tabla 2-3-4-5'!$C$11:$D$13,2,FALSE)*(VLOOKUP(E975,'Tabla 2-3-4-5'!$C$11:$D$13,2,FALSE)))&lt;3,"BAJO",IF((VLOOKUP(D975,'Tabla 2-3-4-5'!$C$11:$D$13,2,FALSE)*(VLOOKUP(E975,'Tabla 2-3-4-5'!$C$11:$D$13,2,FALSE)))&gt;5,"ALTO","MEDIO")),"")</f>
        <v/>
      </c>
      <c r="G975" s="136"/>
      <c r="H975" s="136"/>
      <c r="I975" s="136"/>
      <c r="J975" s="136"/>
      <c r="K975" s="136"/>
      <c r="L975" s="136"/>
      <c r="M975" s="136"/>
      <c r="N975" s="136"/>
      <c r="O975" s="137"/>
      <c r="P975" s="138"/>
      <c r="Q975" s="139"/>
    </row>
    <row r="976" spans="1:17" ht="35.25" customHeight="1" x14ac:dyDescent="0.35">
      <c r="A976" s="143" t="str">
        <f>'Matriz Nº1 Identificación'!A976</f>
        <v>108. 4</v>
      </c>
      <c r="B976" s="143" t="str">
        <f>IF('Matriz Nº3 Evaluación'!J976="ADMINISTRAR",'Matriz Nº3 Evaluación'!B976,"")</f>
        <v/>
      </c>
      <c r="C976" s="136"/>
      <c r="D976" s="127"/>
      <c r="E976" s="127"/>
      <c r="F976" s="120" t="str">
        <f>IFERROR(+IF((VLOOKUP(D976,'Tabla 2-3-4-5'!$C$11:$D$13,2,FALSE)*(VLOOKUP(E976,'Tabla 2-3-4-5'!$C$11:$D$13,2,FALSE)))&lt;3,"BAJO",IF((VLOOKUP(D976,'Tabla 2-3-4-5'!$C$11:$D$13,2,FALSE)*(VLOOKUP(E976,'Tabla 2-3-4-5'!$C$11:$D$13,2,FALSE)))&gt;5,"ALTO","MEDIO")),"")</f>
        <v/>
      </c>
      <c r="G976" s="136"/>
      <c r="H976" s="136"/>
      <c r="I976" s="136"/>
      <c r="J976" s="136"/>
      <c r="K976" s="136"/>
      <c r="L976" s="136"/>
      <c r="M976" s="136"/>
      <c r="N976" s="136"/>
      <c r="O976" s="137"/>
      <c r="P976" s="138"/>
      <c r="Q976" s="139"/>
    </row>
    <row r="977" spans="1:17" ht="35.25" customHeight="1" x14ac:dyDescent="0.35">
      <c r="A977" s="143" t="str">
        <f>'Matriz Nº1 Identificación'!A977</f>
        <v>108. 5</v>
      </c>
      <c r="B977" s="143" t="str">
        <f>IF('Matriz Nº3 Evaluación'!J977="ADMINISTRAR",'Matriz Nº3 Evaluación'!B977,"")</f>
        <v/>
      </c>
      <c r="C977" s="136"/>
      <c r="D977" s="127"/>
      <c r="E977" s="127"/>
      <c r="F977" s="120" t="str">
        <f>IFERROR(+IF((VLOOKUP(D977,'Tabla 2-3-4-5'!$C$11:$D$13,2,FALSE)*(VLOOKUP(E977,'Tabla 2-3-4-5'!$C$11:$D$13,2,FALSE)))&lt;3,"BAJO",IF((VLOOKUP(D977,'Tabla 2-3-4-5'!$C$11:$D$13,2,FALSE)*(VLOOKUP(E977,'Tabla 2-3-4-5'!$C$11:$D$13,2,FALSE)))&gt;5,"ALTO","MEDIO")),"")</f>
        <v/>
      </c>
      <c r="G977" s="136"/>
      <c r="H977" s="136"/>
      <c r="I977" s="136"/>
      <c r="J977" s="136"/>
      <c r="K977" s="136"/>
      <c r="L977" s="136"/>
      <c r="M977" s="136"/>
      <c r="N977" s="136"/>
      <c r="O977" s="137"/>
      <c r="P977" s="138"/>
      <c r="Q977" s="139"/>
    </row>
    <row r="978" spans="1:17" ht="35.25" customHeight="1" x14ac:dyDescent="0.35">
      <c r="A978" s="143" t="str">
        <f>'Matriz Nº1 Identificación'!A978</f>
        <v>108. 6</v>
      </c>
      <c r="B978" s="143" t="str">
        <f>IF('Matriz Nº3 Evaluación'!J978="ADMINISTRAR",'Matriz Nº3 Evaluación'!B978,"")</f>
        <v/>
      </c>
      <c r="C978" s="136"/>
      <c r="D978" s="127"/>
      <c r="E978" s="127"/>
      <c r="F978" s="120" t="str">
        <f>IFERROR(+IF((VLOOKUP(D978,'Tabla 2-3-4-5'!$C$11:$D$13,2,FALSE)*(VLOOKUP(E978,'Tabla 2-3-4-5'!$C$11:$D$13,2,FALSE)))&lt;3,"BAJO",IF((VLOOKUP(D978,'Tabla 2-3-4-5'!$C$11:$D$13,2,FALSE)*(VLOOKUP(E978,'Tabla 2-3-4-5'!$C$11:$D$13,2,FALSE)))&gt;5,"ALTO","MEDIO")),"")</f>
        <v/>
      </c>
      <c r="G978" s="136"/>
      <c r="H978" s="136"/>
      <c r="I978" s="136"/>
      <c r="J978" s="136"/>
      <c r="K978" s="136"/>
      <c r="L978" s="136"/>
      <c r="M978" s="136"/>
      <c r="N978" s="136"/>
      <c r="O978" s="137"/>
      <c r="P978" s="138"/>
      <c r="Q978" s="139"/>
    </row>
    <row r="979" spans="1:17" ht="35.25" customHeight="1" thickBot="1" x14ac:dyDescent="0.4">
      <c r="A979" s="143" t="str">
        <f>'Matriz Nº1 Identificación'!A979</f>
        <v>108. 7</v>
      </c>
      <c r="B979" s="143" t="str">
        <f>IF('Matriz Nº3 Evaluación'!J979="ADMINISTRAR",'Matriz Nº3 Evaluación'!B979,"")</f>
        <v/>
      </c>
      <c r="C979" s="136"/>
      <c r="D979" s="127"/>
      <c r="E979" s="127"/>
      <c r="F979" s="120" t="str">
        <f>IFERROR(+IF((VLOOKUP(D979,'Tabla 2-3-4-5'!$C$11:$D$13,2,FALSE)*(VLOOKUP(E979,'Tabla 2-3-4-5'!$C$11:$D$13,2,FALSE)))&lt;3,"BAJO",IF((VLOOKUP(D979,'Tabla 2-3-4-5'!$C$11:$D$13,2,FALSE)*(VLOOKUP(E979,'Tabla 2-3-4-5'!$C$11:$D$13,2,FALSE)))&gt;5,"ALTO","MEDIO")),"")</f>
        <v/>
      </c>
      <c r="G979" s="136"/>
      <c r="H979" s="136"/>
      <c r="I979" s="136"/>
      <c r="J979" s="136"/>
      <c r="K979" s="136"/>
      <c r="L979" s="136"/>
      <c r="M979" s="136"/>
      <c r="N979" s="136"/>
      <c r="O979" s="137"/>
      <c r="P979" s="138"/>
      <c r="Q979" s="139"/>
    </row>
    <row r="980" spans="1:17" ht="39.9" customHeight="1" thickBot="1" x14ac:dyDescent="0.4">
      <c r="A980" s="181" t="str">
        <f>'Matriz Nº1 Identificación'!A980</f>
        <v xml:space="preserve">Objetivo Estratégico: </v>
      </c>
      <c r="B980" s="477">
        <f>'Matriz Nº1 Identificación'!B980</f>
        <v>0</v>
      </c>
      <c r="C980" s="478"/>
      <c r="D980" s="478"/>
      <c r="E980" s="478"/>
      <c r="F980" s="478"/>
      <c r="G980" s="478"/>
      <c r="H980" s="478"/>
      <c r="I980" s="478"/>
      <c r="J980" s="478"/>
      <c r="K980" s="478"/>
      <c r="L980" s="478"/>
      <c r="M980" s="478"/>
      <c r="N980" s="478"/>
      <c r="O980" s="478"/>
      <c r="P980" s="478"/>
      <c r="Q980" s="479"/>
    </row>
    <row r="981" spans="1:17" ht="39.9" customHeight="1" x14ac:dyDescent="0.35">
      <c r="A981" s="183" t="str">
        <f>'Matriz Nº1 Identificación'!A981</f>
        <v>Objetivo táctico</v>
      </c>
      <c r="B981" s="535" t="str">
        <f>'Matriz Nº1 Identificación'!B981</f>
        <v xml:space="preserve">109. </v>
      </c>
      <c r="C981" s="536"/>
      <c r="D981" s="536"/>
      <c r="E981" s="536"/>
      <c r="F981" s="536"/>
      <c r="G981" s="536"/>
      <c r="H981" s="536"/>
      <c r="I981" s="536"/>
      <c r="J981" s="536"/>
      <c r="K981" s="536"/>
      <c r="L981" s="536"/>
      <c r="M981" s="536"/>
      <c r="N981" s="536"/>
      <c r="O981" s="536"/>
      <c r="P981" s="536"/>
      <c r="Q981" s="537"/>
    </row>
    <row r="982" spans="1:17" ht="27.75" customHeight="1" x14ac:dyDescent="0.35">
      <c r="A982" s="143" t="str">
        <f>'Matriz Nº1 Identificación'!A982</f>
        <v>109. 1</v>
      </c>
      <c r="B982" s="143" t="str">
        <f>IF('Matriz Nº3 Evaluación'!J982="ADMINISTRAR",'Matriz Nº3 Evaluación'!B982,"")</f>
        <v/>
      </c>
      <c r="C982" s="136"/>
      <c r="D982" s="127"/>
      <c r="E982" s="127"/>
      <c r="F982" s="120" t="str">
        <f>IFERROR(IF((VLOOKUP(D982,'Tabla 2-3-4-5'!$C$11:$D$13,2,FALSE)*(VLOOKUP(E982,'Tabla 2-3-4-5'!$C$11:$D$13,2,FALSE)))&lt;3,"BAJO",IF((VLOOKUP(D982,'Tabla 2-3-4-5'!$C$11:$D$13,2,FALSE)*(VLOOKUP(E982,'Tabla 2-3-4-5'!$C$11:$D$13,2,FALSE)))&gt;5,"ALTO","MEDIO")),"")</f>
        <v/>
      </c>
      <c r="G982" s="136"/>
      <c r="H982" s="136"/>
      <c r="I982" s="136"/>
      <c r="J982" s="136"/>
      <c r="K982" s="136"/>
      <c r="L982" s="136"/>
      <c r="M982" s="136"/>
      <c r="N982" s="136"/>
      <c r="O982" s="137"/>
      <c r="P982" s="138"/>
      <c r="Q982" s="139"/>
    </row>
    <row r="983" spans="1:17" ht="31.5" customHeight="1" x14ac:dyDescent="0.35">
      <c r="A983" s="143" t="str">
        <f>'Matriz Nº1 Identificación'!A983</f>
        <v>109. 2</v>
      </c>
      <c r="B983" s="143" t="str">
        <f>IF('Matriz Nº3 Evaluación'!J983="ADMINISTRAR",'Matriz Nº3 Evaluación'!B983,"")</f>
        <v/>
      </c>
      <c r="C983" s="136"/>
      <c r="D983" s="127"/>
      <c r="E983" s="127"/>
      <c r="F983" s="120" t="str">
        <f>IFERROR(+IF((VLOOKUP(D983,'Tabla 2-3-4-5'!$C$11:$D$13,2,FALSE)*(VLOOKUP(E983,'Tabla 2-3-4-5'!$C$11:$D$13,2,FALSE)))&lt;3,"BAJO",IF((VLOOKUP(D983,'Tabla 2-3-4-5'!$C$11:$D$13,2,FALSE)*(VLOOKUP(E983,'Tabla 2-3-4-5'!$C$11:$D$13,2,FALSE)))&gt;5,"ALTO","MEDIO")),"")</f>
        <v/>
      </c>
      <c r="G983" s="136"/>
      <c r="H983" s="136"/>
      <c r="I983" s="136"/>
      <c r="J983" s="136"/>
      <c r="K983" s="136"/>
      <c r="L983" s="136"/>
      <c r="M983" s="136"/>
      <c r="N983" s="136"/>
      <c r="O983" s="137"/>
      <c r="P983" s="138"/>
      <c r="Q983" s="139"/>
    </row>
    <row r="984" spans="1:17" ht="29.25" customHeight="1" x14ac:dyDescent="0.35">
      <c r="A984" s="143" t="str">
        <f>'Matriz Nº1 Identificación'!A984</f>
        <v>109. 3</v>
      </c>
      <c r="B984" s="143" t="str">
        <f>IF('Matriz Nº3 Evaluación'!J984="ADMINISTRAR",'Matriz Nº3 Evaluación'!B984,"")</f>
        <v/>
      </c>
      <c r="C984" s="136"/>
      <c r="D984" s="127"/>
      <c r="E984" s="127"/>
      <c r="F984" s="120" t="str">
        <f>IFERROR(+IF((VLOOKUP(D984,'Tabla 2-3-4-5'!$C$11:$D$13,2,FALSE)*(VLOOKUP(E984,'Tabla 2-3-4-5'!$C$11:$D$13,2,FALSE)))&lt;3,"BAJO",IF((VLOOKUP(D984,'Tabla 2-3-4-5'!$C$11:$D$13,2,FALSE)*(VLOOKUP(E984,'Tabla 2-3-4-5'!$C$11:$D$13,2,FALSE)))&gt;5,"ALTO","MEDIO")),"")</f>
        <v/>
      </c>
      <c r="G984" s="136"/>
      <c r="H984" s="136"/>
      <c r="I984" s="136"/>
      <c r="J984" s="136"/>
      <c r="K984" s="136"/>
      <c r="L984" s="136"/>
      <c r="M984" s="136"/>
      <c r="N984" s="136"/>
      <c r="O984" s="137"/>
      <c r="P984" s="138"/>
      <c r="Q984" s="139"/>
    </row>
    <row r="985" spans="1:17" ht="35.25" customHeight="1" x14ac:dyDescent="0.35">
      <c r="A985" s="143" t="str">
        <f>'Matriz Nº1 Identificación'!A985</f>
        <v>109. 4</v>
      </c>
      <c r="B985" s="143" t="str">
        <f>IF('Matriz Nº3 Evaluación'!J985="ADMINISTRAR",'Matriz Nº3 Evaluación'!B985,"")</f>
        <v/>
      </c>
      <c r="C985" s="136"/>
      <c r="D985" s="127"/>
      <c r="E985" s="127"/>
      <c r="F985" s="120" t="str">
        <f>IFERROR(+IF((VLOOKUP(D985,'Tabla 2-3-4-5'!$C$11:$D$13,2,FALSE)*(VLOOKUP(E985,'Tabla 2-3-4-5'!$C$11:$D$13,2,FALSE)))&lt;3,"BAJO",IF((VLOOKUP(D985,'Tabla 2-3-4-5'!$C$11:$D$13,2,FALSE)*(VLOOKUP(E985,'Tabla 2-3-4-5'!$C$11:$D$13,2,FALSE)))&gt;5,"ALTO","MEDIO")),"")</f>
        <v/>
      </c>
      <c r="G985" s="136"/>
      <c r="H985" s="136"/>
      <c r="I985" s="136"/>
      <c r="J985" s="136"/>
      <c r="K985" s="136"/>
      <c r="L985" s="136"/>
      <c r="M985" s="136"/>
      <c r="N985" s="136"/>
      <c r="O985" s="137"/>
      <c r="P985" s="138"/>
      <c r="Q985" s="139"/>
    </row>
    <row r="986" spans="1:17" ht="35.25" customHeight="1" x14ac:dyDescent="0.35">
      <c r="A986" s="143" t="str">
        <f>'Matriz Nº1 Identificación'!A986</f>
        <v>109. 5</v>
      </c>
      <c r="B986" s="143" t="str">
        <f>IF('Matriz Nº3 Evaluación'!J986="ADMINISTRAR",'Matriz Nº3 Evaluación'!B986,"")</f>
        <v/>
      </c>
      <c r="C986" s="136"/>
      <c r="D986" s="127"/>
      <c r="E986" s="127"/>
      <c r="F986" s="120" t="str">
        <f>IFERROR(+IF((VLOOKUP(D986,'Tabla 2-3-4-5'!$C$11:$D$13,2,FALSE)*(VLOOKUP(E986,'Tabla 2-3-4-5'!$C$11:$D$13,2,FALSE)))&lt;3,"BAJO",IF((VLOOKUP(D986,'Tabla 2-3-4-5'!$C$11:$D$13,2,FALSE)*(VLOOKUP(E986,'Tabla 2-3-4-5'!$C$11:$D$13,2,FALSE)))&gt;5,"ALTO","MEDIO")),"")</f>
        <v/>
      </c>
      <c r="G986" s="136"/>
      <c r="H986" s="136"/>
      <c r="I986" s="136"/>
      <c r="J986" s="136"/>
      <c r="K986" s="136"/>
      <c r="L986" s="136"/>
      <c r="M986" s="136"/>
      <c r="N986" s="136"/>
      <c r="O986" s="137"/>
      <c r="P986" s="138"/>
      <c r="Q986" s="139"/>
    </row>
    <row r="987" spans="1:17" ht="35.25" customHeight="1" x14ac:dyDescent="0.35">
      <c r="A987" s="143" t="str">
        <f>'Matriz Nº1 Identificación'!A987</f>
        <v>109. 6</v>
      </c>
      <c r="B987" s="143" t="str">
        <f>IF('Matriz Nº3 Evaluación'!J987="ADMINISTRAR",'Matriz Nº3 Evaluación'!B987,"")</f>
        <v/>
      </c>
      <c r="C987" s="136"/>
      <c r="D987" s="127"/>
      <c r="E987" s="127"/>
      <c r="F987" s="120" t="str">
        <f>IFERROR(+IF((VLOOKUP(D987,'Tabla 2-3-4-5'!$C$11:$D$13,2,FALSE)*(VLOOKUP(E987,'Tabla 2-3-4-5'!$C$11:$D$13,2,FALSE)))&lt;3,"BAJO",IF((VLOOKUP(D987,'Tabla 2-3-4-5'!$C$11:$D$13,2,FALSE)*(VLOOKUP(E987,'Tabla 2-3-4-5'!$C$11:$D$13,2,FALSE)))&gt;5,"ALTO","MEDIO")),"")</f>
        <v/>
      </c>
      <c r="G987" s="136"/>
      <c r="H987" s="136"/>
      <c r="I987" s="136"/>
      <c r="J987" s="136"/>
      <c r="K987" s="136"/>
      <c r="L987" s="136"/>
      <c r="M987" s="136"/>
      <c r="N987" s="136"/>
      <c r="O987" s="137"/>
      <c r="P987" s="138"/>
      <c r="Q987" s="139"/>
    </row>
    <row r="988" spans="1:17" ht="35.25" customHeight="1" thickBot="1" x14ac:dyDescent="0.4">
      <c r="A988" s="143" t="str">
        <f>'Matriz Nº1 Identificación'!A988</f>
        <v>109. 7</v>
      </c>
      <c r="B988" s="143" t="str">
        <f>IF('Matriz Nº3 Evaluación'!J988="ADMINISTRAR",'Matriz Nº3 Evaluación'!B988,"")</f>
        <v/>
      </c>
      <c r="C988" s="136"/>
      <c r="D988" s="127"/>
      <c r="E988" s="127"/>
      <c r="F988" s="120" t="str">
        <f>IFERROR(+IF((VLOOKUP(D988,'Tabla 2-3-4-5'!$C$11:$D$13,2,FALSE)*(VLOOKUP(E988,'Tabla 2-3-4-5'!$C$11:$D$13,2,FALSE)))&lt;3,"BAJO",IF((VLOOKUP(D988,'Tabla 2-3-4-5'!$C$11:$D$13,2,FALSE)*(VLOOKUP(E988,'Tabla 2-3-4-5'!$C$11:$D$13,2,FALSE)))&gt;5,"ALTO","MEDIO")),"")</f>
        <v/>
      </c>
      <c r="G988" s="136"/>
      <c r="H988" s="136"/>
      <c r="I988" s="136"/>
      <c r="J988" s="136"/>
      <c r="K988" s="136"/>
      <c r="L988" s="136"/>
      <c r="M988" s="136"/>
      <c r="N988" s="136"/>
      <c r="O988" s="137"/>
      <c r="P988" s="138"/>
      <c r="Q988" s="139"/>
    </row>
    <row r="989" spans="1:17" ht="39.9" customHeight="1" thickBot="1" x14ac:dyDescent="0.4">
      <c r="A989" s="181" t="str">
        <f>'Matriz Nº1 Identificación'!A989</f>
        <v xml:space="preserve">Objetivo Estratégico: </v>
      </c>
      <c r="B989" s="477">
        <f>'Matriz Nº1 Identificación'!B989</f>
        <v>0</v>
      </c>
      <c r="C989" s="478"/>
      <c r="D989" s="478"/>
      <c r="E989" s="478"/>
      <c r="F989" s="478"/>
      <c r="G989" s="478"/>
      <c r="H989" s="478"/>
      <c r="I989" s="478"/>
      <c r="J989" s="478"/>
      <c r="K989" s="478"/>
      <c r="L989" s="478"/>
      <c r="M989" s="478"/>
      <c r="N989" s="478"/>
      <c r="O989" s="478"/>
      <c r="P989" s="478"/>
      <c r="Q989" s="479"/>
    </row>
    <row r="990" spans="1:17" ht="39.9" customHeight="1" x14ac:dyDescent="0.35">
      <c r="A990" s="183" t="str">
        <f>'Matriz Nº1 Identificación'!A990</f>
        <v>Objetivo táctico</v>
      </c>
      <c r="B990" s="535" t="str">
        <f>'Matriz Nº1 Identificación'!B990</f>
        <v xml:space="preserve">110. </v>
      </c>
      <c r="C990" s="536"/>
      <c r="D990" s="536"/>
      <c r="E990" s="536"/>
      <c r="F990" s="536"/>
      <c r="G990" s="536"/>
      <c r="H990" s="536"/>
      <c r="I990" s="536"/>
      <c r="J990" s="536"/>
      <c r="K990" s="536"/>
      <c r="L990" s="536"/>
      <c r="M990" s="536"/>
      <c r="N990" s="536"/>
      <c r="O990" s="536"/>
      <c r="P990" s="536"/>
      <c r="Q990" s="537"/>
    </row>
    <row r="991" spans="1:17" ht="27.75" customHeight="1" x14ac:dyDescent="0.35">
      <c r="A991" s="143" t="str">
        <f>'Matriz Nº1 Identificación'!A991</f>
        <v>110. 1</v>
      </c>
      <c r="B991" s="143" t="str">
        <f>IF('Matriz Nº3 Evaluación'!J991="ADMINISTRAR",'Matriz Nº3 Evaluación'!B991,"")</f>
        <v/>
      </c>
      <c r="C991" s="136"/>
      <c r="D991" s="127"/>
      <c r="E991" s="127"/>
      <c r="F991" s="120" t="str">
        <f>IFERROR(IF((VLOOKUP(D991,'Tabla 2-3-4-5'!$C$11:$D$13,2,FALSE)*(VLOOKUP(E991,'Tabla 2-3-4-5'!$C$11:$D$13,2,FALSE)))&lt;3,"BAJO",IF((VLOOKUP(D991,'Tabla 2-3-4-5'!$C$11:$D$13,2,FALSE)*(VLOOKUP(E991,'Tabla 2-3-4-5'!$C$11:$D$13,2,FALSE)))&gt;5,"ALTO","MEDIO")),"")</f>
        <v/>
      </c>
      <c r="G991" s="136"/>
      <c r="H991" s="136"/>
      <c r="I991" s="136"/>
      <c r="J991" s="136"/>
      <c r="K991" s="136"/>
      <c r="L991" s="136"/>
      <c r="M991" s="136"/>
      <c r="N991" s="136"/>
      <c r="O991" s="137"/>
      <c r="P991" s="138"/>
      <c r="Q991" s="139"/>
    </row>
    <row r="992" spans="1:17" ht="31.5" customHeight="1" x14ac:dyDescent="0.35">
      <c r="A992" s="143" t="str">
        <f>'Matriz Nº1 Identificación'!A992</f>
        <v>110. 2</v>
      </c>
      <c r="B992" s="143" t="str">
        <f>IF('Matriz Nº3 Evaluación'!J992="ADMINISTRAR",'Matriz Nº3 Evaluación'!B992,"")</f>
        <v/>
      </c>
      <c r="C992" s="136"/>
      <c r="D992" s="127"/>
      <c r="E992" s="127"/>
      <c r="F992" s="120" t="str">
        <f>IFERROR(+IF((VLOOKUP(D992,'Tabla 2-3-4-5'!$C$11:$D$13,2,FALSE)*(VLOOKUP(E992,'Tabla 2-3-4-5'!$C$11:$D$13,2,FALSE)))&lt;3,"BAJO",IF((VLOOKUP(D992,'Tabla 2-3-4-5'!$C$11:$D$13,2,FALSE)*(VLOOKUP(E992,'Tabla 2-3-4-5'!$C$11:$D$13,2,FALSE)))&gt;5,"ALTO","MEDIO")),"")</f>
        <v/>
      </c>
      <c r="G992" s="136"/>
      <c r="H992" s="136"/>
      <c r="I992" s="136"/>
      <c r="J992" s="136"/>
      <c r="K992" s="136"/>
      <c r="L992" s="136"/>
      <c r="M992" s="136"/>
      <c r="N992" s="136"/>
      <c r="O992" s="137"/>
      <c r="P992" s="138"/>
      <c r="Q992" s="139"/>
    </row>
    <row r="993" spans="1:17" ht="29.25" customHeight="1" x14ac:dyDescent="0.35">
      <c r="A993" s="143" t="str">
        <f>'Matriz Nº1 Identificación'!A993</f>
        <v>110. 3</v>
      </c>
      <c r="B993" s="143" t="str">
        <f>IF('Matriz Nº3 Evaluación'!J993="ADMINISTRAR",'Matriz Nº3 Evaluación'!B993,"")</f>
        <v/>
      </c>
      <c r="C993" s="136"/>
      <c r="D993" s="127"/>
      <c r="E993" s="127"/>
      <c r="F993" s="120" t="str">
        <f>IFERROR(+IF((VLOOKUP(D993,'Tabla 2-3-4-5'!$C$11:$D$13,2,FALSE)*(VLOOKUP(E993,'Tabla 2-3-4-5'!$C$11:$D$13,2,FALSE)))&lt;3,"BAJO",IF((VLOOKUP(D993,'Tabla 2-3-4-5'!$C$11:$D$13,2,FALSE)*(VLOOKUP(E993,'Tabla 2-3-4-5'!$C$11:$D$13,2,FALSE)))&gt;5,"ALTO","MEDIO")),"")</f>
        <v/>
      </c>
      <c r="G993" s="136"/>
      <c r="H993" s="136"/>
      <c r="I993" s="136"/>
      <c r="J993" s="136"/>
      <c r="K993" s="136"/>
      <c r="L993" s="136"/>
      <c r="M993" s="136"/>
      <c r="N993" s="136"/>
      <c r="O993" s="137"/>
      <c r="P993" s="138"/>
      <c r="Q993" s="139"/>
    </row>
    <row r="994" spans="1:17" ht="35.25" customHeight="1" x14ac:dyDescent="0.35">
      <c r="A994" s="143" t="str">
        <f>'Matriz Nº1 Identificación'!A994</f>
        <v>110. 4</v>
      </c>
      <c r="B994" s="143" t="str">
        <f>IF('Matriz Nº3 Evaluación'!J994="ADMINISTRAR",'Matriz Nº3 Evaluación'!B994,"")</f>
        <v/>
      </c>
      <c r="C994" s="136"/>
      <c r="D994" s="127"/>
      <c r="E994" s="127"/>
      <c r="F994" s="120" t="str">
        <f>IFERROR(+IF((VLOOKUP(D994,'Tabla 2-3-4-5'!$C$11:$D$13,2,FALSE)*(VLOOKUP(E994,'Tabla 2-3-4-5'!$C$11:$D$13,2,FALSE)))&lt;3,"BAJO",IF((VLOOKUP(D994,'Tabla 2-3-4-5'!$C$11:$D$13,2,FALSE)*(VLOOKUP(E994,'Tabla 2-3-4-5'!$C$11:$D$13,2,FALSE)))&gt;5,"ALTO","MEDIO")),"")</f>
        <v/>
      </c>
      <c r="G994" s="136"/>
      <c r="H994" s="136"/>
      <c r="I994" s="136"/>
      <c r="J994" s="136"/>
      <c r="K994" s="136"/>
      <c r="L994" s="136"/>
      <c r="M994" s="136"/>
      <c r="N994" s="136"/>
      <c r="O994" s="137"/>
      <c r="P994" s="138"/>
      <c r="Q994" s="139"/>
    </row>
    <row r="995" spans="1:17" ht="35.25" customHeight="1" x14ac:dyDescent="0.35">
      <c r="A995" s="143" t="str">
        <f>'Matriz Nº1 Identificación'!A995</f>
        <v>110. 5</v>
      </c>
      <c r="B995" s="143" t="str">
        <f>IF('Matriz Nº3 Evaluación'!J995="ADMINISTRAR",'Matriz Nº3 Evaluación'!B995,"")</f>
        <v/>
      </c>
      <c r="C995" s="136"/>
      <c r="D995" s="127"/>
      <c r="E995" s="127"/>
      <c r="F995" s="120" t="str">
        <f>IFERROR(+IF((VLOOKUP(D995,'Tabla 2-3-4-5'!$C$11:$D$13,2,FALSE)*(VLOOKUP(E995,'Tabla 2-3-4-5'!$C$11:$D$13,2,FALSE)))&lt;3,"BAJO",IF((VLOOKUP(D995,'Tabla 2-3-4-5'!$C$11:$D$13,2,FALSE)*(VLOOKUP(E995,'Tabla 2-3-4-5'!$C$11:$D$13,2,FALSE)))&gt;5,"ALTO","MEDIO")),"")</f>
        <v/>
      </c>
      <c r="G995" s="136"/>
      <c r="H995" s="136"/>
      <c r="I995" s="136"/>
      <c r="J995" s="136"/>
      <c r="K995" s="136"/>
      <c r="L995" s="136"/>
      <c r="M995" s="136"/>
      <c r="N995" s="136"/>
      <c r="O995" s="137"/>
      <c r="P995" s="138"/>
      <c r="Q995" s="139"/>
    </row>
    <row r="996" spans="1:17" ht="35.25" customHeight="1" x14ac:dyDescent="0.35">
      <c r="A996" s="143" t="str">
        <f>'Matriz Nº1 Identificación'!A996</f>
        <v>110. 6</v>
      </c>
      <c r="B996" s="143" t="str">
        <f>IF('Matriz Nº3 Evaluación'!J996="ADMINISTRAR",'Matriz Nº3 Evaluación'!B996,"")</f>
        <v/>
      </c>
      <c r="C996" s="136"/>
      <c r="D996" s="127"/>
      <c r="E996" s="127"/>
      <c r="F996" s="120" t="str">
        <f>IFERROR(+IF((VLOOKUP(D996,'Tabla 2-3-4-5'!$C$11:$D$13,2,FALSE)*(VLOOKUP(E996,'Tabla 2-3-4-5'!$C$11:$D$13,2,FALSE)))&lt;3,"BAJO",IF((VLOOKUP(D996,'Tabla 2-3-4-5'!$C$11:$D$13,2,FALSE)*(VLOOKUP(E996,'Tabla 2-3-4-5'!$C$11:$D$13,2,FALSE)))&gt;5,"ALTO","MEDIO")),"")</f>
        <v/>
      </c>
      <c r="G996" s="136"/>
      <c r="H996" s="136"/>
      <c r="I996" s="136"/>
      <c r="J996" s="136"/>
      <c r="K996" s="136"/>
      <c r="L996" s="136"/>
      <c r="M996" s="136"/>
      <c r="N996" s="136"/>
      <c r="O996" s="137"/>
      <c r="P996" s="138"/>
      <c r="Q996" s="139"/>
    </row>
    <row r="997" spans="1:17" ht="35.25" customHeight="1" thickBot="1" x14ac:dyDescent="0.4">
      <c r="A997" s="143" t="str">
        <f>'Matriz Nº1 Identificación'!A997</f>
        <v>110. 7</v>
      </c>
      <c r="B997" s="143" t="str">
        <f>IF('Matriz Nº3 Evaluación'!J997="ADMINISTRAR",'Matriz Nº3 Evaluación'!B997,"")</f>
        <v/>
      </c>
      <c r="C997" s="136"/>
      <c r="D997" s="127"/>
      <c r="E997" s="127"/>
      <c r="F997" s="120" t="str">
        <f>IFERROR(+IF((VLOOKUP(D997,'Tabla 2-3-4-5'!$C$11:$D$13,2,FALSE)*(VLOOKUP(E997,'Tabla 2-3-4-5'!$C$11:$D$13,2,FALSE)))&lt;3,"BAJO",IF((VLOOKUP(D997,'Tabla 2-3-4-5'!$C$11:$D$13,2,FALSE)*(VLOOKUP(E997,'Tabla 2-3-4-5'!$C$11:$D$13,2,FALSE)))&gt;5,"ALTO","MEDIO")),"")</f>
        <v/>
      </c>
      <c r="G997" s="136"/>
      <c r="H997" s="136"/>
      <c r="I997" s="136"/>
      <c r="J997" s="136"/>
      <c r="K997" s="136"/>
      <c r="L997" s="136"/>
      <c r="M997" s="136"/>
      <c r="N997" s="136"/>
      <c r="O997" s="137"/>
      <c r="P997" s="138"/>
      <c r="Q997" s="139"/>
    </row>
    <row r="998" spans="1:17" ht="39.9" customHeight="1" thickBot="1" x14ac:dyDescent="0.4">
      <c r="A998" s="181" t="str">
        <f>'Matriz Nº1 Identificación'!A998</f>
        <v xml:space="preserve">Objetivo Estratégico: </v>
      </c>
      <c r="B998" s="477">
        <f>'Matriz Nº1 Identificación'!B998</f>
        <v>0</v>
      </c>
      <c r="C998" s="478"/>
      <c r="D998" s="478"/>
      <c r="E998" s="478"/>
      <c r="F998" s="478"/>
      <c r="G998" s="478"/>
      <c r="H998" s="478"/>
      <c r="I998" s="478"/>
      <c r="J998" s="478"/>
      <c r="K998" s="478"/>
      <c r="L998" s="478"/>
      <c r="M998" s="478"/>
      <c r="N998" s="478"/>
      <c r="O998" s="478"/>
      <c r="P998" s="478"/>
      <c r="Q998" s="479"/>
    </row>
    <row r="999" spans="1:17" ht="39.9" customHeight="1" x14ac:dyDescent="0.35">
      <c r="A999" s="183" t="str">
        <f>'Matriz Nº1 Identificación'!A999</f>
        <v>Objetivo táctico</v>
      </c>
      <c r="B999" s="535" t="str">
        <f>'Matriz Nº1 Identificación'!B999</f>
        <v xml:space="preserve">111. </v>
      </c>
      <c r="C999" s="536"/>
      <c r="D999" s="536"/>
      <c r="E999" s="536"/>
      <c r="F999" s="536"/>
      <c r="G999" s="536"/>
      <c r="H999" s="536"/>
      <c r="I999" s="536"/>
      <c r="J999" s="536"/>
      <c r="K999" s="536"/>
      <c r="L999" s="536"/>
      <c r="M999" s="536"/>
      <c r="N999" s="536"/>
      <c r="O999" s="536"/>
      <c r="P999" s="536"/>
      <c r="Q999" s="537"/>
    </row>
    <row r="1000" spans="1:17" ht="27.75" customHeight="1" x14ac:dyDescent="0.35">
      <c r="A1000" s="143" t="str">
        <f>'Matriz Nº1 Identificación'!A1000</f>
        <v>111. 1</v>
      </c>
      <c r="B1000" s="143" t="str">
        <f>IF('Matriz Nº3 Evaluación'!J1000="ADMINISTRAR",'Matriz Nº3 Evaluación'!B1000,"")</f>
        <v/>
      </c>
      <c r="C1000" s="136"/>
      <c r="D1000" s="127"/>
      <c r="E1000" s="127"/>
      <c r="F1000" s="120" t="str">
        <f>IFERROR(IF((VLOOKUP(D1000,'Tabla 2-3-4-5'!$C$11:$D$13,2,FALSE)*(VLOOKUP(E1000,'Tabla 2-3-4-5'!$C$11:$D$13,2,FALSE)))&lt;3,"BAJO",IF((VLOOKUP(D1000,'Tabla 2-3-4-5'!$C$11:$D$13,2,FALSE)*(VLOOKUP(E1000,'Tabla 2-3-4-5'!$C$11:$D$13,2,FALSE)))&gt;5,"ALTO","MEDIO")),"")</f>
        <v/>
      </c>
      <c r="G1000" s="136"/>
      <c r="H1000" s="136"/>
      <c r="I1000" s="136"/>
      <c r="J1000" s="136"/>
      <c r="K1000" s="136"/>
      <c r="L1000" s="136"/>
      <c r="M1000" s="136"/>
      <c r="N1000" s="136"/>
      <c r="O1000" s="137"/>
      <c r="P1000" s="138"/>
      <c r="Q1000" s="139"/>
    </row>
    <row r="1001" spans="1:17" ht="31.5" customHeight="1" x14ac:dyDescent="0.35">
      <c r="A1001" s="143" t="str">
        <f>'Matriz Nº1 Identificación'!A1001</f>
        <v>111. 2</v>
      </c>
      <c r="B1001" s="143" t="str">
        <f>IF('Matriz Nº3 Evaluación'!J1001="ADMINISTRAR",'Matriz Nº3 Evaluación'!B1001,"")</f>
        <v/>
      </c>
      <c r="C1001" s="136"/>
      <c r="D1001" s="127"/>
      <c r="E1001" s="127"/>
      <c r="F1001" s="120" t="str">
        <f>IFERROR(+IF((VLOOKUP(D1001,'Tabla 2-3-4-5'!$C$11:$D$13,2,FALSE)*(VLOOKUP(E1001,'Tabla 2-3-4-5'!$C$11:$D$13,2,FALSE)))&lt;3,"BAJO",IF((VLOOKUP(D1001,'Tabla 2-3-4-5'!$C$11:$D$13,2,FALSE)*(VLOOKUP(E1001,'Tabla 2-3-4-5'!$C$11:$D$13,2,FALSE)))&gt;5,"ALTO","MEDIO")),"")</f>
        <v/>
      </c>
      <c r="G1001" s="136"/>
      <c r="H1001" s="136"/>
      <c r="I1001" s="136"/>
      <c r="J1001" s="136"/>
      <c r="K1001" s="136"/>
      <c r="L1001" s="136"/>
      <c r="M1001" s="136"/>
      <c r="N1001" s="136"/>
      <c r="O1001" s="137"/>
      <c r="P1001" s="138"/>
      <c r="Q1001" s="139"/>
    </row>
    <row r="1002" spans="1:17" ht="29.25" customHeight="1" x14ac:dyDescent="0.35">
      <c r="A1002" s="143" t="str">
        <f>'Matriz Nº1 Identificación'!A1002</f>
        <v>111. 3</v>
      </c>
      <c r="B1002" s="143" t="str">
        <f>IF('Matriz Nº3 Evaluación'!J1002="ADMINISTRAR",'Matriz Nº3 Evaluación'!B1002,"")</f>
        <v/>
      </c>
      <c r="C1002" s="136"/>
      <c r="D1002" s="127"/>
      <c r="E1002" s="127"/>
      <c r="F1002" s="120" t="str">
        <f>IFERROR(+IF((VLOOKUP(D1002,'Tabla 2-3-4-5'!$C$11:$D$13,2,FALSE)*(VLOOKUP(E1002,'Tabla 2-3-4-5'!$C$11:$D$13,2,FALSE)))&lt;3,"BAJO",IF((VLOOKUP(D1002,'Tabla 2-3-4-5'!$C$11:$D$13,2,FALSE)*(VLOOKUP(E1002,'Tabla 2-3-4-5'!$C$11:$D$13,2,FALSE)))&gt;5,"ALTO","MEDIO")),"")</f>
        <v/>
      </c>
      <c r="G1002" s="136"/>
      <c r="H1002" s="136"/>
      <c r="I1002" s="136"/>
      <c r="J1002" s="136"/>
      <c r="K1002" s="136"/>
      <c r="L1002" s="136"/>
      <c r="M1002" s="136"/>
      <c r="N1002" s="136"/>
      <c r="O1002" s="137"/>
      <c r="P1002" s="138"/>
      <c r="Q1002" s="139"/>
    </row>
    <row r="1003" spans="1:17" ht="35.25" customHeight="1" x14ac:dyDescent="0.35">
      <c r="A1003" s="143" t="str">
        <f>'Matriz Nº1 Identificación'!A1003</f>
        <v>111. 4</v>
      </c>
      <c r="B1003" s="143" t="str">
        <f>IF('Matriz Nº3 Evaluación'!J1003="ADMINISTRAR",'Matriz Nº3 Evaluación'!B1003,"")</f>
        <v/>
      </c>
      <c r="C1003" s="136"/>
      <c r="D1003" s="127"/>
      <c r="E1003" s="127"/>
      <c r="F1003" s="120" t="str">
        <f>IFERROR(+IF((VLOOKUP(D1003,'Tabla 2-3-4-5'!$C$11:$D$13,2,FALSE)*(VLOOKUP(E1003,'Tabla 2-3-4-5'!$C$11:$D$13,2,FALSE)))&lt;3,"BAJO",IF((VLOOKUP(D1003,'Tabla 2-3-4-5'!$C$11:$D$13,2,FALSE)*(VLOOKUP(E1003,'Tabla 2-3-4-5'!$C$11:$D$13,2,FALSE)))&gt;5,"ALTO","MEDIO")),"")</f>
        <v/>
      </c>
      <c r="G1003" s="136"/>
      <c r="H1003" s="136"/>
      <c r="I1003" s="136"/>
      <c r="J1003" s="136"/>
      <c r="K1003" s="136"/>
      <c r="L1003" s="136"/>
      <c r="M1003" s="136"/>
      <c r="N1003" s="136"/>
      <c r="O1003" s="137"/>
      <c r="P1003" s="138"/>
      <c r="Q1003" s="139"/>
    </row>
    <row r="1004" spans="1:17" ht="35.25" customHeight="1" x14ac:dyDescent="0.35">
      <c r="A1004" s="143" t="str">
        <f>'Matriz Nº1 Identificación'!A1004</f>
        <v>111. 5</v>
      </c>
      <c r="B1004" s="143" t="str">
        <f>IF('Matriz Nº3 Evaluación'!J1004="ADMINISTRAR",'Matriz Nº3 Evaluación'!B1004,"")</f>
        <v/>
      </c>
      <c r="C1004" s="136"/>
      <c r="D1004" s="127"/>
      <c r="E1004" s="127"/>
      <c r="F1004" s="120" t="str">
        <f>IFERROR(+IF((VLOOKUP(D1004,'Tabla 2-3-4-5'!$C$11:$D$13,2,FALSE)*(VLOOKUP(E1004,'Tabla 2-3-4-5'!$C$11:$D$13,2,FALSE)))&lt;3,"BAJO",IF((VLOOKUP(D1004,'Tabla 2-3-4-5'!$C$11:$D$13,2,FALSE)*(VLOOKUP(E1004,'Tabla 2-3-4-5'!$C$11:$D$13,2,FALSE)))&gt;5,"ALTO","MEDIO")),"")</f>
        <v/>
      </c>
      <c r="G1004" s="136"/>
      <c r="H1004" s="136"/>
      <c r="I1004" s="136"/>
      <c r="J1004" s="136"/>
      <c r="K1004" s="136"/>
      <c r="L1004" s="136"/>
      <c r="M1004" s="136"/>
      <c r="N1004" s="136"/>
      <c r="O1004" s="137"/>
      <c r="P1004" s="138"/>
      <c r="Q1004" s="139"/>
    </row>
    <row r="1005" spans="1:17" ht="35.25" customHeight="1" x14ac:dyDescent="0.35">
      <c r="A1005" s="143" t="str">
        <f>'Matriz Nº1 Identificación'!A1005</f>
        <v>111. 6</v>
      </c>
      <c r="B1005" s="143" t="str">
        <f>IF('Matriz Nº3 Evaluación'!J1005="ADMINISTRAR",'Matriz Nº3 Evaluación'!B1005,"")</f>
        <v/>
      </c>
      <c r="C1005" s="136"/>
      <c r="D1005" s="127"/>
      <c r="E1005" s="127"/>
      <c r="F1005" s="120" t="str">
        <f>IFERROR(+IF((VLOOKUP(D1005,'Tabla 2-3-4-5'!$C$11:$D$13,2,FALSE)*(VLOOKUP(E1005,'Tabla 2-3-4-5'!$C$11:$D$13,2,FALSE)))&lt;3,"BAJO",IF((VLOOKUP(D1005,'Tabla 2-3-4-5'!$C$11:$D$13,2,FALSE)*(VLOOKUP(E1005,'Tabla 2-3-4-5'!$C$11:$D$13,2,FALSE)))&gt;5,"ALTO","MEDIO")),"")</f>
        <v/>
      </c>
      <c r="G1005" s="136"/>
      <c r="H1005" s="136"/>
      <c r="I1005" s="136"/>
      <c r="J1005" s="136"/>
      <c r="K1005" s="136"/>
      <c r="L1005" s="136"/>
      <c r="M1005" s="136"/>
      <c r="N1005" s="136"/>
      <c r="O1005" s="137"/>
      <c r="P1005" s="138"/>
      <c r="Q1005" s="139"/>
    </row>
    <row r="1006" spans="1:17" ht="35.25" customHeight="1" thickBot="1" x14ac:dyDescent="0.4">
      <c r="A1006" s="143" t="str">
        <f>'Matriz Nº1 Identificación'!A1006</f>
        <v>111. 7</v>
      </c>
      <c r="B1006" s="143" t="str">
        <f>IF('Matriz Nº3 Evaluación'!J1006="ADMINISTRAR",'Matriz Nº3 Evaluación'!B1006,"")</f>
        <v/>
      </c>
      <c r="C1006" s="136"/>
      <c r="D1006" s="127"/>
      <c r="E1006" s="127"/>
      <c r="F1006" s="120" t="str">
        <f>IFERROR(+IF((VLOOKUP(D1006,'Tabla 2-3-4-5'!$C$11:$D$13,2,FALSE)*(VLOOKUP(E1006,'Tabla 2-3-4-5'!$C$11:$D$13,2,FALSE)))&lt;3,"BAJO",IF((VLOOKUP(D1006,'Tabla 2-3-4-5'!$C$11:$D$13,2,FALSE)*(VLOOKUP(E1006,'Tabla 2-3-4-5'!$C$11:$D$13,2,FALSE)))&gt;5,"ALTO","MEDIO")),"")</f>
        <v/>
      </c>
      <c r="G1006" s="136"/>
      <c r="H1006" s="136"/>
      <c r="I1006" s="136"/>
      <c r="J1006" s="136"/>
      <c r="K1006" s="136"/>
      <c r="L1006" s="136"/>
      <c r="M1006" s="136"/>
      <c r="N1006" s="136"/>
      <c r="O1006" s="137"/>
      <c r="P1006" s="138"/>
      <c r="Q1006" s="139"/>
    </row>
    <row r="1007" spans="1:17" ht="39.9" customHeight="1" thickBot="1" x14ac:dyDescent="0.4">
      <c r="A1007" s="181" t="str">
        <f>'Matriz Nº1 Identificación'!A1007</f>
        <v xml:space="preserve">Objetivo Estratégico: </v>
      </c>
      <c r="B1007" s="477">
        <f>'Matriz Nº1 Identificación'!B1007</f>
        <v>0</v>
      </c>
      <c r="C1007" s="478"/>
      <c r="D1007" s="478"/>
      <c r="E1007" s="478"/>
      <c r="F1007" s="478"/>
      <c r="G1007" s="478"/>
      <c r="H1007" s="478"/>
      <c r="I1007" s="478"/>
      <c r="J1007" s="478"/>
      <c r="K1007" s="478"/>
      <c r="L1007" s="478"/>
      <c r="M1007" s="478"/>
      <c r="N1007" s="478"/>
      <c r="O1007" s="478"/>
      <c r="P1007" s="478"/>
      <c r="Q1007" s="479"/>
    </row>
    <row r="1008" spans="1:17" ht="39.9" customHeight="1" x14ac:dyDescent="0.35">
      <c r="A1008" s="183" t="str">
        <f>'Matriz Nº1 Identificación'!A1008</f>
        <v>Objetivo táctico</v>
      </c>
      <c r="B1008" s="535" t="str">
        <f>'Matriz Nº1 Identificación'!B1008</f>
        <v xml:space="preserve">112. </v>
      </c>
      <c r="C1008" s="536"/>
      <c r="D1008" s="536"/>
      <c r="E1008" s="536"/>
      <c r="F1008" s="536"/>
      <c r="G1008" s="536"/>
      <c r="H1008" s="536"/>
      <c r="I1008" s="536"/>
      <c r="J1008" s="536"/>
      <c r="K1008" s="536"/>
      <c r="L1008" s="536"/>
      <c r="M1008" s="536"/>
      <c r="N1008" s="536"/>
      <c r="O1008" s="536"/>
      <c r="P1008" s="536"/>
      <c r="Q1008" s="537"/>
    </row>
    <row r="1009" spans="1:17" ht="27.75" customHeight="1" x14ac:dyDescent="0.35">
      <c r="A1009" s="143" t="str">
        <f>'Matriz Nº1 Identificación'!A1009</f>
        <v>112. 1</v>
      </c>
      <c r="B1009" s="143" t="str">
        <f>IF('Matriz Nº3 Evaluación'!J1009="ADMINISTRAR",'Matriz Nº3 Evaluación'!B1009,"")</f>
        <v/>
      </c>
      <c r="C1009" s="136"/>
      <c r="D1009" s="127"/>
      <c r="E1009" s="127"/>
      <c r="F1009" s="120" t="str">
        <f>IFERROR(IF((VLOOKUP(D1009,'Tabla 2-3-4-5'!$C$11:$D$13,2,FALSE)*(VLOOKUP(E1009,'Tabla 2-3-4-5'!$C$11:$D$13,2,FALSE)))&lt;3,"BAJO",IF((VLOOKUP(D1009,'Tabla 2-3-4-5'!$C$11:$D$13,2,FALSE)*(VLOOKUP(E1009,'Tabla 2-3-4-5'!$C$11:$D$13,2,FALSE)))&gt;5,"ALTO","MEDIO")),"")</f>
        <v/>
      </c>
      <c r="G1009" s="136"/>
      <c r="H1009" s="136"/>
      <c r="I1009" s="136"/>
      <c r="J1009" s="136"/>
      <c r="K1009" s="136"/>
      <c r="L1009" s="136"/>
      <c r="M1009" s="136"/>
      <c r="N1009" s="136"/>
      <c r="O1009" s="137"/>
      <c r="P1009" s="138"/>
      <c r="Q1009" s="139"/>
    </row>
    <row r="1010" spans="1:17" ht="31.5" customHeight="1" x14ac:dyDescent="0.35">
      <c r="A1010" s="143" t="str">
        <f>'Matriz Nº1 Identificación'!A1010</f>
        <v>112. 2</v>
      </c>
      <c r="B1010" s="143" t="str">
        <f>IF('Matriz Nº3 Evaluación'!J1010="ADMINISTRAR",'Matriz Nº3 Evaluación'!B1010,"")</f>
        <v/>
      </c>
      <c r="C1010" s="136"/>
      <c r="D1010" s="127"/>
      <c r="E1010" s="127"/>
      <c r="F1010" s="120" t="str">
        <f>IFERROR(+IF((VLOOKUP(D1010,'Tabla 2-3-4-5'!$C$11:$D$13,2,FALSE)*(VLOOKUP(E1010,'Tabla 2-3-4-5'!$C$11:$D$13,2,FALSE)))&lt;3,"BAJO",IF((VLOOKUP(D1010,'Tabla 2-3-4-5'!$C$11:$D$13,2,FALSE)*(VLOOKUP(E1010,'Tabla 2-3-4-5'!$C$11:$D$13,2,FALSE)))&gt;5,"ALTO","MEDIO")),"")</f>
        <v/>
      </c>
      <c r="G1010" s="136"/>
      <c r="H1010" s="136"/>
      <c r="I1010" s="136"/>
      <c r="J1010" s="136"/>
      <c r="K1010" s="136"/>
      <c r="L1010" s="136"/>
      <c r="M1010" s="136"/>
      <c r="N1010" s="136"/>
      <c r="O1010" s="137"/>
      <c r="P1010" s="138"/>
      <c r="Q1010" s="139"/>
    </row>
    <row r="1011" spans="1:17" ht="29.25" customHeight="1" x14ac:dyDescent="0.35">
      <c r="A1011" s="143" t="str">
        <f>'Matriz Nº1 Identificación'!A1011</f>
        <v>112. 3</v>
      </c>
      <c r="B1011" s="143" t="str">
        <f>IF('Matriz Nº3 Evaluación'!J1011="ADMINISTRAR",'Matriz Nº3 Evaluación'!B1011,"")</f>
        <v/>
      </c>
      <c r="C1011" s="136"/>
      <c r="D1011" s="127"/>
      <c r="E1011" s="127"/>
      <c r="F1011" s="120" t="str">
        <f>IFERROR(+IF((VLOOKUP(D1011,'Tabla 2-3-4-5'!$C$11:$D$13,2,FALSE)*(VLOOKUP(E1011,'Tabla 2-3-4-5'!$C$11:$D$13,2,FALSE)))&lt;3,"BAJO",IF((VLOOKUP(D1011,'Tabla 2-3-4-5'!$C$11:$D$13,2,FALSE)*(VLOOKUP(E1011,'Tabla 2-3-4-5'!$C$11:$D$13,2,FALSE)))&gt;5,"ALTO","MEDIO")),"")</f>
        <v/>
      </c>
      <c r="G1011" s="136"/>
      <c r="H1011" s="136"/>
      <c r="I1011" s="136"/>
      <c r="J1011" s="136"/>
      <c r="K1011" s="136"/>
      <c r="L1011" s="136"/>
      <c r="M1011" s="136"/>
      <c r="N1011" s="136"/>
      <c r="O1011" s="137"/>
      <c r="P1011" s="138"/>
      <c r="Q1011" s="139"/>
    </row>
    <row r="1012" spans="1:17" ht="35.25" customHeight="1" x14ac:dyDescent="0.35">
      <c r="A1012" s="143" t="str">
        <f>'Matriz Nº1 Identificación'!A1012</f>
        <v>112. 4</v>
      </c>
      <c r="B1012" s="143" t="str">
        <f>IF('Matriz Nº3 Evaluación'!J1012="ADMINISTRAR",'Matriz Nº3 Evaluación'!B1012,"")</f>
        <v/>
      </c>
      <c r="C1012" s="136"/>
      <c r="D1012" s="127"/>
      <c r="E1012" s="127"/>
      <c r="F1012" s="120" t="str">
        <f>IFERROR(+IF((VLOOKUP(D1012,'Tabla 2-3-4-5'!$C$11:$D$13,2,FALSE)*(VLOOKUP(E1012,'Tabla 2-3-4-5'!$C$11:$D$13,2,FALSE)))&lt;3,"BAJO",IF((VLOOKUP(D1012,'Tabla 2-3-4-5'!$C$11:$D$13,2,FALSE)*(VLOOKUP(E1012,'Tabla 2-3-4-5'!$C$11:$D$13,2,FALSE)))&gt;5,"ALTO","MEDIO")),"")</f>
        <v/>
      </c>
      <c r="G1012" s="136"/>
      <c r="H1012" s="136"/>
      <c r="I1012" s="136"/>
      <c r="J1012" s="136"/>
      <c r="K1012" s="136"/>
      <c r="L1012" s="136"/>
      <c r="M1012" s="136"/>
      <c r="N1012" s="136"/>
      <c r="O1012" s="137"/>
      <c r="P1012" s="138"/>
      <c r="Q1012" s="139"/>
    </row>
    <row r="1013" spans="1:17" ht="35.25" customHeight="1" x14ac:dyDescent="0.35">
      <c r="A1013" s="143" t="str">
        <f>'Matriz Nº1 Identificación'!A1013</f>
        <v>112. 5</v>
      </c>
      <c r="B1013" s="143" t="str">
        <f>IF('Matriz Nº3 Evaluación'!J1013="ADMINISTRAR",'Matriz Nº3 Evaluación'!B1013,"")</f>
        <v/>
      </c>
      <c r="C1013" s="136"/>
      <c r="D1013" s="127"/>
      <c r="E1013" s="127"/>
      <c r="F1013" s="120" t="str">
        <f>IFERROR(+IF((VLOOKUP(D1013,'Tabla 2-3-4-5'!$C$11:$D$13,2,FALSE)*(VLOOKUP(E1013,'Tabla 2-3-4-5'!$C$11:$D$13,2,FALSE)))&lt;3,"BAJO",IF((VLOOKUP(D1013,'Tabla 2-3-4-5'!$C$11:$D$13,2,FALSE)*(VLOOKUP(E1013,'Tabla 2-3-4-5'!$C$11:$D$13,2,FALSE)))&gt;5,"ALTO","MEDIO")),"")</f>
        <v/>
      </c>
      <c r="G1013" s="136"/>
      <c r="H1013" s="136"/>
      <c r="I1013" s="136"/>
      <c r="J1013" s="136"/>
      <c r="K1013" s="136"/>
      <c r="L1013" s="136"/>
      <c r="M1013" s="136"/>
      <c r="N1013" s="136"/>
      <c r="O1013" s="137"/>
      <c r="P1013" s="138"/>
      <c r="Q1013" s="139"/>
    </row>
    <row r="1014" spans="1:17" ht="35.25" customHeight="1" x14ac:dyDescent="0.35">
      <c r="A1014" s="143" t="str">
        <f>'Matriz Nº1 Identificación'!A1014</f>
        <v>112. 6</v>
      </c>
      <c r="B1014" s="143" t="str">
        <f>IF('Matriz Nº3 Evaluación'!J1014="ADMINISTRAR",'Matriz Nº3 Evaluación'!B1014,"")</f>
        <v/>
      </c>
      <c r="C1014" s="136"/>
      <c r="D1014" s="127"/>
      <c r="E1014" s="127"/>
      <c r="F1014" s="120" t="str">
        <f>IFERROR(+IF((VLOOKUP(D1014,'Tabla 2-3-4-5'!$C$11:$D$13,2,FALSE)*(VLOOKUP(E1014,'Tabla 2-3-4-5'!$C$11:$D$13,2,FALSE)))&lt;3,"BAJO",IF((VLOOKUP(D1014,'Tabla 2-3-4-5'!$C$11:$D$13,2,FALSE)*(VLOOKUP(E1014,'Tabla 2-3-4-5'!$C$11:$D$13,2,FALSE)))&gt;5,"ALTO","MEDIO")),"")</f>
        <v/>
      </c>
      <c r="G1014" s="136"/>
      <c r="H1014" s="136"/>
      <c r="I1014" s="136"/>
      <c r="J1014" s="136"/>
      <c r="K1014" s="136"/>
      <c r="L1014" s="136"/>
      <c r="M1014" s="136"/>
      <c r="N1014" s="136"/>
      <c r="O1014" s="137"/>
      <c r="P1014" s="138"/>
      <c r="Q1014" s="139"/>
    </row>
    <row r="1015" spans="1:17" ht="35.25" customHeight="1" thickBot="1" x14ac:dyDescent="0.4">
      <c r="A1015" s="143" t="str">
        <f>'Matriz Nº1 Identificación'!A1015</f>
        <v>112. 7</v>
      </c>
      <c r="B1015" s="143" t="str">
        <f>IF('Matriz Nº3 Evaluación'!J1015="ADMINISTRAR",'Matriz Nº3 Evaluación'!B1015,"")</f>
        <v/>
      </c>
      <c r="C1015" s="136"/>
      <c r="D1015" s="127"/>
      <c r="E1015" s="127"/>
      <c r="F1015" s="120" t="str">
        <f>IFERROR(+IF((VLOOKUP(D1015,'Tabla 2-3-4-5'!$C$11:$D$13,2,FALSE)*(VLOOKUP(E1015,'Tabla 2-3-4-5'!$C$11:$D$13,2,FALSE)))&lt;3,"BAJO",IF((VLOOKUP(D1015,'Tabla 2-3-4-5'!$C$11:$D$13,2,FALSE)*(VLOOKUP(E1015,'Tabla 2-3-4-5'!$C$11:$D$13,2,FALSE)))&gt;5,"ALTO","MEDIO")),"")</f>
        <v/>
      </c>
      <c r="G1015" s="136"/>
      <c r="H1015" s="136"/>
      <c r="I1015" s="136"/>
      <c r="J1015" s="136"/>
      <c r="K1015" s="136"/>
      <c r="L1015" s="136"/>
      <c r="M1015" s="136"/>
      <c r="N1015" s="136"/>
      <c r="O1015" s="137"/>
      <c r="P1015" s="138"/>
      <c r="Q1015" s="139"/>
    </row>
    <row r="1016" spans="1:17" ht="39.9" customHeight="1" thickBot="1" x14ac:dyDescent="0.4">
      <c r="A1016" s="181" t="str">
        <f>'Matriz Nº1 Identificación'!A1016</f>
        <v xml:space="preserve">Objetivo Estratégico: </v>
      </c>
      <c r="B1016" s="477">
        <f>'Matriz Nº1 Identificación'!B1016</f>
        <v>0</v>
      </c>
      <c r="C1016" s="478"/>
      <c r="D1016" s="478"/>
      <c r="E1016" s="478"/>
      <c r="F1016" s="478"/>
      <c r="G1016" s="478"/>
      <c r="H1016" s="478"/>
      <c r="I1016" s="478"/>
      <c r="J1016" s="478"/>
      <c r="K1016" s="478"/>
      <c r="L1016" s="478"/>
      <c r="M1016" s="478"/>
      <c r="N1016" s="478"/>
      <c r="O1016" s="478"/>
      <c r="P1016" s="478"/>
      <c r="Q1016" s="479"/>
    </row>
    <row r="1017" spans="1:17" ht="39.9" customHeight="1" x14ac:dyDescent="0.35">
      <c r="A1017" s="183" t="str">
        <f>'Matriz Nº1 Identificación'!A1017</f>
        <v>Objetivo táctico</v>
      </c>
      <c r="B1017" s="535" t="str">
        <f>'Matriz Nº1 Identificación'!B1017</f>
        <v xml:space="preserve">113. </v>
      </c>
      <c r="C1017" s="536"/>
      <c r="D1017" s="536"/>
      <c r="E1017" s="536"/>
      <c r="F1017" s="536"/>
      <c r="G1017" s="536"/>
      <c r="H1017" s="536"/>
      <c r="I1017" s="536"/>
      <c r="J1017" s="536"/>
      <c r="K1017" s="536"/>
      <c r="L1017" s="536"/>
      <c r="M1017" s="536"/>
      <c r="N1017" s="536"/>
      <c r="O1017" s="536"/>
      <c r="P1017" s="536"/>
      <c r="Q1017" s="537"/>
    </row>
    <row r="1018" spans="1:17" ht="27.75" customHeight="1" x14ac:dyDescent="0.35">
      <c r="A1018" s="143" t="str">
        <f>'Matriz Nº1 Identificación'!A1018</f>
        <v>113. 1</v>
      </c>
      <c r="B1018" s="143" t="str">
        <f>IF('Matriz Nº3 Evaluación'!J1018="ADMINISTRAR",'Matriz Nº3 Evaluación'!B1018,"")</f>
        <v/>
      </c>
      <c r="C1018" s="136"/>
      <c r="D1018" s="127"/>
      <c r="E1018" s="127"/>
      <c r="F1018" s="120" t="str">
        <f>IFERROR(IF((VLOOKUP(D1018,'Tabla 2-3-4-5'!$C$11:$D$13,2,FALSE)*(VLOOKUP(E1018,'Tabla 2-3-4-5'!$C$11:$D$13,2,FALSE)))&lt;3,"BAJO",IF((VLOOKUP(D1018,'Tabla 2-3-4-5'!$C$11:$D$13,2,FALSE)*(VLOOKUP(E1018,'Tabla 2-3-4-5'!$C$11:$D$13,2,FALSE)))&gt;5,"ALTO","MEDIO")),"")</f>
        <v/>
      </c>
      <c r="G1018" s="136"/>
      <c r="H1018" s="136"/>
      <c r="I1018" s="136"/>
      <c r="J1018" s="136"/>
      <c r="K1018" s="136"/>
      <c r="L1018" s="136"/>
      <c r="M1018" s="136"/>
      <c r="N1018" s="136"/>
      <c r="O1018" s="137"/>
      <c r="P1018" s="138"/>
      <c r="Q1018" s="139"/>
    </row>
    <row r="1019" spans="1:17" ht="31.5" customHeight="1" x14ac:dyDescent="0.35">
      <c r="A1019" s="143" t="str">
        <f>'Matriz Nº1 Identificación'!A1019</f>
        <v>113. 2</v>
      </c>
      <c r="B1019" s="143" t="str">
        <f>IF('Matriz Nº3 Evaluación'!J1019="ADMINISTRAR",'Matriz Nº3 Evaluación'!B1019,"")</f>
        <v/>
      </c>
      <c r="C1019" s="136"/>
      <c r="D1019" s="127"/>
      <c r="E1019" s="127"/>
      <c r="F1019" s="120" t="str">
        <f>IFERROR(+IF((VLOOKUP(D1019,'Tabla 2-3-4-5'!$C$11:$D$13,2,FALSE)*(VLOOKUP(E1019,'Tabla 2-3-4-5'!$C$11:$D$13,2,FALSE)))&lt;3,"BAJO",IF((VLOOKUP(D1019,'Tabla 2-3-4-5'!$C$11:$D$13,2,FALSE)*(VLOOKUP(E1019,'Tabla 2-3-4-5'!$C$11:$D$13,2,FALSE)))&gt;5,"ALTO","MEDIO")),"")</f>
        <v/>
      </c>
      <c r="G1019" s="136"/>
      <c r="H1019" s="136"/>
      <c r="I1019" s="136"/>
      <c r="J1019" s="136"/>
      <c r="K1019" s="136"/>
      <c r="L1019" s="136"/>
      <c r="M1019" s="136"/>
      <c r="N1019" s="136"/>
      <c r="O1019" s="137"/>
      <c r="P1019" s="138"/>
      <c r="Q1019" s="139"/>
    </row>
    <row r="1020" spans="1:17" ht="29.25" customHeight="1" x14ac:dyDescent="0.35">
      <c r="A1020" s="143" t="str">
        <f>'Matriz Nº1 Identificación'!A1020</f>
        <v>113. 3</v>
      </c>
      <c r="B1020" s="143" t="str">
        <f>IF('Matriz Nº3 Evaluación'!J1020="ADMINISTRAR",'Matriz Nº3 Evaluación'!B1020,"")</f>
        <v/>
      </c>
      <c r="C1020" s="136"/>
      <c r="D1020" s="127"/>
      <c r="E1020" s="127"/>
      <c r="F1020" s="120" t="str">
        <f>IFERROR(+IF((VLOOKUP(D1020,'Tabla 2-3-4-5'!$C$11:$D$13,2,FALSE)*(VLOOKUP(E1020,'Tabla 2-3-4-5'!$C$11:$D$13,2,FALSE)))&lt;3,"BAJO",IF((VLOOKUP(D1020,'Tabla 2-3-4-5'!$C$11:$D$13,2,FALSE)*(VLOOKUP(E1020,'Tabla 2-3-4-5'!$C$11:$D$13,2,FALSE)))&gt;5,"ALTO","MEDIO")),"")</f>
        <v/>
      </c>
      <c r="G1020" s="136"/>
      <c r="H1020" s="136"/>
      <c r="I1020" s="136"/>
      <c r="J1020" s="136"/>
      <c r="K1020" s="136"/>
      <c r="L1020" s="136"/>
      <c r="M1020" s="136"/>
      <c r="N1020" s="136"/>
      <c r="O1020" s="137"/>
      <c r="P1020" s="138"/>
      <c r="Q1020" s="139"/>
    </row>
    <row r="1021" spans="1:17" ht="35.25" customHeight="1" x14ac:dyDescent="0.35">
      <c r="A1021" s="143" t="str">
        <f>'Matriz Nº1 Identificación'!A1021</f>
        <v>113. 4</v>
      </c>
      <c r="B1021" s="143" t="str">
        <f>IF('Matriz Nº3 Evaluación'!J1021="ADMINISTRAR",'Matriz Nº3 Evaluación'!B1021,"")</f>
        <v/>
      </c>
      <c r="C1021" s="136"/>
      <c r="D1021" s="127"/>
      <c r="E1021" s="127"/>
      <c r="F1021" s="120" t="str">
        <f>IFERROR(+IF((VLOOKUP(D1021,'Tabla 2-3-4-5'!$C$11:$D$13,2,FALSE)*(VLOOKUP(E1021,'Tabla 2-3-4-5'!$C$11:$D$13,2,FALSE)))&lt;3,"BAJO",IF((VLOOKUP(D1021,'Tabla 2-3-4-5'!$C$11:$D$13,2,FALSE)*(VLOOKUP(E1021,'Tabla 2-3-4-5'!$C$11:$D$13,2,FALSE)))&gt;5,"ALTO","MEDIO")),"")</f>
        <v/>
      </c>
      <c r="G1021" s="136"/>
      <c r="H1021" s="136"/>
      <c r="I1021" s="136"/>
      <c r="J1021" s="136"/>
      <c r="K1021" s="136"/>
      <c r="L1021" s="136"/>
      <c r="M1021" s="136"/>
      <c r="N1021" s="136"/>
      <c r="O1021" s="137"/>
      <c r="P1021" s="138"/>
      <c r="Q1021" s="139"/>
    </row>
    <row r="1022" spans="1:17" ht="35.25" customHeight="1" x14ac:dyDescent="0.35">
      <c r="A1022" s="143" t="str">
        <f>'Matriz Nº1 Identificación'!A1022</f>
        <v>113. 5</v>
      </c>
      <c r="B1022" s="143" t="str">
        <f>IF('Matriz Nº3 Evaluación'!J1022="ADMINISTRAR",'Matriz Nº3 Evaluación'!B1022,"")</f>
        <v/>
      </c>
      <c r="C1022" s="136"/>
      <c r="D1022" s="127"/>
      <c r="E1022" s="127"/>
      <c r="F1022" s="120" t="str">
        <f>IFERROR(+IF((VLOOKUP(D1022,'Tabla 2-3-4-5'!$C$11:$D$13,2,FALSE)*(VLOOKUP(E1022,'Tabla 2-3-4-5'!$C$11:$D$13,2,FALSE)))&lt;3,"BAJO",IF((VLOOKUP(D1022,'Tabla 2-3-4-5'!$C$11:$D$13,2,FALSE)*(VLOOKUP(E1022,'Tabla 2-3-4-5'!$C$11:$D$13,2,FALSE)))&gt;5,"ALTO","MEDIO")),"")</f>
        <v/>
      </c>
      <c r="G1022" s="136"/>
      <c r="H1022" s="136"/>
      <c r="I1022" s="136"/>
      <c r="J1022" s="136"/>
      <c r="K1022" s="136"/>
      <c r="L1022" s="136"/>
      <c r="M1022" s="136"/>
      <c r="N1022" s="136"/>
      <c r="O1022" s="137"/>
      <c r="P1022" s="138"/>
      <c r="Q1022" s="139"/>
    </row>
    <row r="1023" spans="1:17" ht="35.25" customHeight="1" x14ac:dyDescent="0.35">
      <c r="A1023" s="143" t="str">
        <f>'Matriz Nº1 Identificación'!A1023</f>
        <v>113. 6</v>
      </c>
      <c r="B1023" s="143" t="str">
        <f>IF('Matriz Nº3 Evaluación'!J1023="ADMINISTRAR",'Matriz Nº3 Evaluación'!B1023,"")</f>
        <v/>
      </c>
      <c r="C1023" s="136"/>
      <c r="D1023" s="127"/>
      <c r="E1023" s="127"/>
      <c r="F1023" s="120" t="str">
        <f>IFERROR(+IF((VLOOKUP(D1023,'Tabla 2-3-4-5'!$C$11:$D$13,2,FALSE)*(VLOOKUP(E1023,'Tabla 2-3-4-5'!$C$11:$D$13,2,FALSE)))&lt;3,"BAJO",IF((VLOOKUP(D1023,'Tabla 2-3-4-5'!$C$11:$D$13,2,FALSE)*(VLOOKUP(E1023,'Tabla 2-3-4-5'!$C$11:$D$13,2,FALSE)))&gt;5,"ALTO","MEDIO")),"")</f>
        <v/>
      </c>
      <c r="G1023" s="136"/>
      <c r="H1023" s="136"/>
      <c r="I1023" s="136"/>
      <c r="J1023" s="136"/>
      <c r="K1023" s="136"/>
      <c r="L1023" s="136"/>
      <c r="M1023" s="136"/>
      <c r="N1023" s="136"/>
      <c r="O1023" s="137"/>
      <c r="P1023" s="138"/>
      <c r="Q1023" s="139"/>
    </row>
    <row r="1024" spans="1:17" ht="35.25" customHeight="1" thickBot="1" x14ac:dyDescent="0.4">
      <c r="A1024" s="143" t="str">
        <f>'Matriz Nº1 Identificación'!A1024</f>
        <v>113. 7</v>
      </c>
      <c r="B1024" s="143" t="str">
        <f>IF('Matriz Nº3 Evaluación'!J1024="ADMINISTRAR",'Matriz Nº3 Evaluación'!B1024,"")</f>
        <v/>
      </c>
      <c r="C1024" s="136"/>
      <c r="D1024" s="127"/>
      <c r="E1024" s="127"/>
      <c r="F1024" s="120" t="str">
        <f>IFERROR(+IF((VLOOKUP(D1024,'Tabla 2-3-4-5'!$C$11:$D$13,2,FALSE)*(VLOOKUP(E1024,'Tabla 2-3-4-5'!$C$11:$D$13,2,FALSE)))&lt;3,"BAJO",IF((VLOOKUP(D1024,'Tabla 2-3-4-5'!$C$11:$D$13,2,FALSE)*(VLOOKUP(E1024,'Tabla 2-3-4-5'!$C$11:$D$13,2,FALSE)))&gt;5,"ALTO","MEDIO")),"")</f>
        <v/>
      </c>
      <c r="G1024" s="136"/>
      <c r="H1024" s="136"/>
      <c r="I1024" s="136"/>
      <c r="J1024" s="136"/>
      <c r="K1024" s="136"/>
      <c r="L1024" s="136"/>
      <c r="M1024" s="136"/>
      <c r="N1024" s="136"/>
      <c r="O1024" s="137"/>
      <c r="P1024" s="138"/>
      <c r="Q1024" s="139"/>
    </row>
    <row r="1025" spans="1:17" ht="39.9" customHeight="1" thickBot="1" x14ac:dyDescent="0.4">
      <c r="A1025" s="181" t="str">
        <f>'Matriz Nº1 Identificación'!A1025</f>
        <v xml:space="preserve">Objetivo Estratégico: </v>
      </c>
      <c r="B1025" s="477">
        <f>'Matriz Nº1 Identificación'!B1025</f>
        <v>0</v>
      </c>
      <c r="C1025" s="478"/>
      <c r="D1025" s="478"/>
      <c r="E1025" s="478"/>
      <c r="F1025" s="478"/>
      <c r="G1025" s="478"/>
      <c r="H1025" s="478"/>
      <c r="I1025" s="478"/>
      <c r="J1025" s="478"/>
      <c r="K1025" s="478"/>
      <c r="L1025" s="478"/>
      <c r="M1025" s="478"/>
      <c r="N1025" s="478"/>
      <c r="O1025" s="478"/>
      <c r="P1025" s="478"/>
      <c r="Q1025" s="479"/>
    </row>
    <row r="1026" spans="1:17" ht="39.9" customHeight="1" x14ac:dyDescent="0.35">
      <c r="A1026" s="183" t="str">
        <f>'Matriz Nº1 Identificación'!A1026</f>
        <v>Objetivo táctico</v>
      </c>
      <c r="B1026" s="535" t="str">
        <f>'Matriz Nº1 Identificación'!B1026</f>
        <v xml:space="preserve">114. </v>
      </c>
      <c r="C1026" s="536"/>
      <c r="D1026" s="536"/>
      <c r="E1026" s="536"/>
      <c r="F1026" s="536"/>
      <c r="G1026" s="536"/>
      <c r="H1026" s="536"/>
      <c r="I1026" s="536"/>
      <c r="J1026" s="536"/>
      <c r="K1026" s="536"/>
      <c r="L1026" s="536"/>
      <c r="M1026" s="536"/>
      <c r="N1026" s="536"/>
      <c r="O1026" s="536"/>
      <c r="P1026" s="536"/>
      <c r="Q1026" s="537"/>
    </row>
    <row r="1027" spans="1:17" ht="27.75" customHeight="1" x14ac:dyDescent="0.35">
      <c r="A1027" s="143" t="str">
        <f>'Matriz Nº1 Identificación'!A1027</f>
        <v>114. 1</v>
      </c>
      <c r="B1027" s="143" t="str">
        <f>IF('Matriz Nº3 Evaluación'!J1027="ADMINISTRAR",'Matriz Nº3 Evaluación'!B1027,"")</f>
        <v/>
      </c>
      <c r="C1027" s="136"/>
      <c r="D1027" s="127"/>
      <c r="E1027" s="127"/>
      <c r="F1027" s="120" t="str">
        <f>IFERROR(IF((VLOOKUP(D1027,'Tabla 2-3-4-5'!$C$11:$D$13,2,FALSE)*(VLOOKUP(E1027,'Tabla 2-3-4-5'!$C$11:$D$13,2,FALSE)))&lt;3,"BAJO",IF((VLOOKUP(D1027,'Tabla 2-3-4-5'!$C$11:$D$13,2,FALSE)*(VLOOKUP(E1027,'Tabla 2-3-4-5'!$C$11:$D$13,2,FALSE)))&gt;5,"ALTO","MEDIO")),"")</f>
        <v/>
      </c>
      <c r="G1027" s="136"/>
      <c r="H1027" s="136"/>
      <c r="I1027" s="136"/>
      <c r="J1027" s="136"/>
      <c r="K1027" s="136"/>
      <c r="L1027" s="136"/>
      <c r="M1027" s="136"/>
      <c r="N1027" s="136"/>
      <c r="O1027" s="137"/>
      <c r="P1027" s="138"/>
      <c r="Q1027" s="139"/>
    </row>
    <row r="1028" spans="1:17" ht="31.5" customHeight="1" x14ac:dyDescent="0.35">
      <c r="A1028" s="143" t="str">
        <f>'Matriz Nº1 Identificación'!A1028</f>
        <v>114. 2</v>
      </c>
      <c r="B1028" s="143" t="str">
        <f>IF('Matriz Nº3 Evaluación'!J1028="ADMINISTRAR",'Matriz Nº3 Evaluación'!B1028,"")</f>
        <v/>
      </c>
      <c r="C1028" s="136"/>
      <c r="D1028" s="127"/>
      <c r="E1028" s="127"/>
      <c r="F1028" s="120" t="str">
        <f>IFERROR(+IF((VLOOKUP(D1028,'Tabla 2-3-4-5'!$C$11:$D$13,2,FALSE)*(VLOOKUP(E1028,'Tabla 2-3-4-5'!$C$11:$D$13,2,FALSE)))&lt;3,"BAJO",IF((VLOOKUP(D1028,'Tabla 2-3-4-5'!$C$11:$D$13,2,FALSE)*(VLOOKUP(E1028,'Tabla 2-3-4-5'!$C$11:$D$13,2,FALSE)))&gt;5,"ALTO","MEDIO")),"")</f>
        <v/>
      </c>
      <c r="G1028" s="136"/>
      <c r="H1028" s="136"/>
      <c r="I1028" s="136"/>
      <c r="J1028" s="136"/>
      <c r="K1028" s="136"/>
      <c r="L1028" s="136"/>
      <c r="M1028" s="136"/>
      <c r="N1028" s="136"/>
      <c r="O1028" s="137"/>
      <c r="P1028" s="138"/>
      <c r="Q1028" s="139"/>
    </row>
    <row r="1029" spans="1:17" ht="29.25" customHeight="1" x14ac:dyDescent="0.35">
      <c r="A1029" s="143" t="str">
        <f>'Matriz Nº1 Identificación'!A1029</f>
        <v>114. 3</v>
      </c>
      <c r="B1029" s="143" t="str">
        <f>IF('Matriz Nº3 Evaluación'!J1029="ADMINISTRAR",'Matriz Nº3 Evaluación'!B1029,"")</f>
        <v/>
      </c>
      <c r="C1029" s="136"/>
      <c r="D1029" s="127"/>
      <c r="E1029" s="127"/>
      <c r="F1029" s="120" t="str">
        <f>IFERROR(+IF((VLOOKUP(D1029,'Tabla 2-3-4-5'!$C$11:$D$13,2,FALSE)*(VLOOKUP(E1029,'Tabla 2-3-4-5'!$C$11:$D$13,2,FALSE)))&lt;3,"BAJO",IF((VLOOKUP(D1029,'Tabla 2-3-4-5'!$C$11:$D$13,2,FALSE)*(VLOOKUP(E1029,'Tabla 2-3-4-5'!$C$11:$D$13,2,FALSE)))&gt;5,"ALTO","MEDIO")),"")</f>
        <v/>
      </c>
      <c r="G1029" s="136"/>
      <c r="H1029" s="136"/>
      <c r="I1029" s="136"/>
      <c r="J1029" s="136"/>
      <c r="K1029" s="136"/>
      <c r="L1029" s="136"/>
      <c r="M1029" s="136"/>
      <c r="N1029" s="136"/>
      <c r="O1029" s="137"/>
      <c r="P1029" s="138"/>
      <c r="Q1029" s="139"/>
    </row>
    <row r="1030" spans="1:17" ht="35.25" customHeight="1" x14ac:dyDescent="0.35">
      <c r="A1030" s="143" t="str">
        <f>'Matriz Nº1 Identificación'!A1030</f>
        <v>114. 4</v>
      </c>
      <c r="B1030" s="143" t="str">
        <f>IF('Matriz Nº3 Evaluación'!J1030="ADMINISTRAR",'Matriz Nº3 Evaluación'!B1030,"")</f>
        <v/>
      </c>
      <c r="C1030" s="136"/>
      <c r="D1030" s="127"/>
      <c r="E1030" s="127"/>
      <c r="F1030" s="120" t="str">
        <f>IFERROR(+IF((VLOOKUP(D1030,'Tabla 2-3-4-5'!$C$11:$D$13,2,FALSE)*(VLOOKUP(E1030,'Tabla 2-3-4-5'!$C$11:$D$13,2,FALSE)))&lt;3,"BAJO",IF((VLOOKUP(D1030,'Tabla 2-3-4-5'!$C$11:$D$13,2,FALSE)*(VLOOKUP(E1030,'Tabla 2-3-4-5'!$C$11:$D$13,2,FALSE)))&gt;5,"ALTO","MEDIO")),"")</f>
        <v/>
      </c>
      <c r="G1030" s="136"/>
      <c r="H1030" s="136"/>
      <c r="I1030" s="136"/>
      <c r="J1030" s="136"/>
      <c r="K1030" s="136"/>
      <c r="L1030" s="136"/>
      <c r="M1030" s="136"/>
      <c r="N1030" s="136"/>
      <c r="O1030" s="137"/>
      <c r="P1030" s="138"/>
      <c r="Q1030" s="139"/>
    </row>
    <row r="1031" spans="1:17" ht="35.25" customHeight="1" x14ac:dyDescent="0.35">
      <c r="A1031" s="143" t="str">
        <f>'Matriz Nº1 Identificación'!A1031</f>
        <v>114. 5</v>
      </c>
      <c r="B1031" s="143" t="str">
        <f>IF('Matriz Nº3 Evaluación'!J1031="ADMINISTRAR",'Matriz Nº3 Evaluación'!B1031,"")</f>
        <v/>
      </c>
      <c r="C1031" s="136"/>
      <c r="D1031" s="127"/>
      <c r="E1031" s="127"/>
      <c r="F1031" s="120" t="str">
        <f>IFERROR(+IF((VLOOKUP(D1031,'Tabla 2-3-4-5'!$C$11:$D$13,2,FALSE)*(VLOOKUP(E1031,'Tabla 2-3-4-5'!$C$11:$D$13,2,FALSE)))&lt;3,"BAJO",IF((VLOOKUP(D1031,'Tabla 2-3-4-5'!$C$11:$D$13,2,FALSE)*(VLOOKUP(E1031,'Tabla 2-3-4-5'!$C$11:$D$13,2,FALSE)))&gt;5,"ALTO","MEDIO")),"")</f>
        <v/>
      </c>
      <c r="G1031" s="136"/>
      <c r="H1031" s="136"/>
      <c r="I1031" s="136"/>
      <c r="J1031" s="136"/>
      <c r="K1031" s="136"/>
      <c r="L1031" s="136"/>
      <c r="M1031" s="136"/>
      <c r="N1031" s="136"/>
      <c r="O1031" s="137"/>
      <c r="P1031" s="138"/>
      <c r="Q1031" s="139"/>
    </row>
    <row r="1032" spans="1:17" ht="35.25" customHeight="1" x14ac:dyDescent="0.35">
      <c r="A1032" s="143" t="str">
        <f>'Matriz Nº1 Identificación'!A1032</f>
        <v>114. 6</v>
      </c>
      <c r="B1032" s="143" t="str">
        <f>IF('Matriz Nº3 Evaluación'!J1032="ADMINISTRAR",'Matriz Nº3 Evaluación'!B1032,"")</f>
        <v/>
      </c>
      <c r="C1032" s="136"/>
      <c r="D1032" s="127"/>
      <c r="E1032" s="127"/>
      <c r="F1032" s="120" t="str">
        <f>IFERROR(+IF((VLOOKUP(D1032,'Tabla 2-3-4-5'!$C$11:$D$13,2,FALSE)*(VLOOKUP(E1032,'Tabla 2-3-4-5'!$C$11:$D$13,2,FALSE)))&lt;3,"BAJO",IF((VLOOKUP(D1032,'Tabla 2-3-4-5'!$C$11:$D$13,2,FALSE)*(VLOOKUP(E1032,'Tabla 2-3-4-5'!$C$11:$D$13,2,FALSE)))&gt;5,"ALTO","MEDIO")),"")</f>
        <v/>
      </c>
      <c r="G1032" s="136"/>
      <c r="H1032" s="136"/>
      <c r="I1032" s="136"/>
      <c r="J1032" s="136"/>
      <c r="K1032" s="136"/>
      <c r="L1032" s="136"/>
      <c r="M1032" s="136"/>
      <c r="N1032" s="136"/>
      <c r="O1032" s="137"/>
      <c r="P1032" s="138"/>
      <c r="Q1032" s="139"/>
    </row>
    <row r="1033" spans="1:17" ht="35.25" customHeight="1" thickBot="1" x14ac:dyDescent="0.4">
      <c r="A1033" s="143" t="str">
        <f>'Matriz Nº1 Identificación'!A1033</f>
        <v>114. 7</v>
      </c>
      <c r="B1033" s="143" t="str">
        <f>IF('Matriz Nº3 Evaluación'!J1033="ADMINISTRAR",'Matriz Nº3 Evaluación'!B1033,"")</f>
        <v/>
      </c>
      <c r="C1033" s="136"/>
      <c r="D1033" s="127"/>
      <c r="E1033" s="127"/>
      <c r="F1033" s="120" t="str">
        <f>IFERROR(+IF((VLOOKUP(D1033,'Tabla 2-3-4-5'!$C$11:$D$13,2,FALSE)*(VLOOKUP(E1033,'Tabla 2-3-4-5'!$C$11:$D$13,2,FALSE)))&lt;3,"BAJO",IF((VLOOKUP(D1033,'Tabla 2-3-4-5'!$C$11:$D$13,2,FALSE)*(VLOOKUP(E1033,'Tabla 2-3-4-5'!$C$11:$D$13,2,FALSE)))&gt;5,"ALTO","MEDIO")),"")</f>
        <v/>
      </c>
      <c r="G1033" s="136"/>
      <c r="H1033" s="136"/>
      <c r="I1033" s="136"/>
      <c r="J1033" s="136"/>
      <c r="K1033" s="136"/>
      <c r="L1033" s="136"/>
      <c r="M1033" s="136"/>
      <c r="N1033" s="136"/>
      <c r="O1033" s="137"/>
      <c r="P1033" s="138"/>
      <c r="Q1033" s="139"/>
    </row>
    <row r="1034" spans="1:17" ht="39.9" customHeight="1" thickBot="1" x14ac:dyDescent="0.4">
      <c r="A1034" s="181" t="str">
        <f>'Matriz Nº1 Identificación'!A1034</f>
        <v xml:space="preserve">Objetivo Estratégico: </v>
      </c>
      <c r="B1034" s="477">
        <f>'Matriz Nº1 Identificación'!B1034</f>
        <v>0</v>
      </c>
      <c r="C1034" s="478"/>
      <c r="D1034" s="478"/>
      <c r="E1034" s="478"/>
      <c r="F1034" s="478"/>
      <c r="G1034" s="478"/>
      <c r="H1034" s="478"/>
      <c r="I1034" s="478"/>
      <c r="J1034" s="478"/>
      <c r="K1034" s="478"/>
      <c r="L1034" s="478"/>
      <c r="M1034" s="478"/>
      <c r="N1034" s="478"/>
      <c r="O1034" s="478"/>
      <c r="P1034" s="478"/>
      <c r="Q1034" s="479"/>
    </row>
    <row r="1035" spans="1:17" ht="39.9" customHeight="1" x14ac:dyDescent="0.35">
      <c r="A1035" s="183" t="str">
        <f>'Matriz Nº1 Identificación'!A1035</f>
        <v>Objetivo táctico</v>
      </c>
      <c r="B1035" s="535" t="str">
        <f>'Matriz Nº1 Identificación'!B1035</f>
        <v xml:space="preserve">115. </v>
      </c>
      <c r="C1035" s="536"/>
      <c r="D1035" s="536"/>
      <c r="E1035" s="536"/>
      <c r="F1035" s="536"/>
      <c r="G1035" s="536"/>
      <c r="H1035" s="536"/>
      <c r="I1035" s="536"/>
      <c r="J1035" s="536"/>
      <c r="K1035" s="536"/>
      <c r="L1035" s="536"/>
      <c r="M1035" s="536"/>
      <c r="N1035" s="536"/>
      <c r="O1035" s="536"/>
      <c r="P1035" s="536"/>
      <c r="Q1035" s="537"/>
    </row>
    <row r="1036" spans="1:17" ht="27.75" customHeight="1" x14ac:dyDescent="0.35">
      <c r="A1036" s="143" t="str">
        <f>'Matriz Nº1 Identificación'!A1036</f>
        <v>115. 1</v>
      </c>
      <c r="B1036" s="143" t="str">
        <f>IF('Matriz Nº3 Evaluación'!J1036="ADMINISTRAR",'Matriz Nº3 Evaluación'!B1036,"")</f>
        <v/>
      </c>
      <c r="C1036" s="136"/>
      <c r="D1036" s="127"/>
      <c r="E1036" s="127"/>
      <c r="F1036" s="120" t="str">
        <f>IFERROR(IF((VLOOKUP(D1036,'Tabla 2-3-4-5'!$C$11:$D$13,2,FALSE)*(VLOOKUP(E1036,'Tabla 2-3-4-5'!$C$11:$D$13,2,FALSE)))&lt;3,"BAJO",IF((VLOOKUP(D1036,'Tabla 2-3-4-5'!$C$11:$D$13,2,FALSE)*(VLOOKUP(E1036,'Tabla 2-3-4-5'!$C$11:$D$13,2,FALSE)))&gt;5,"ALTO","MEDIO")),"")</f>
        <v/>
      </c>
      <c r="G1036" s="136"/>
      <c r="H1036" s="136"/>
      <c r="I1036" s="136"/>
      <c r="J1036" s="136"/>
      <c r="K1036" s="136"/>
      <c r="L1036" s="136"/>
      <c r="M1036" s="136"/>
      <c r="N1036" s="136"/>
      <c r="O1036" s="137"/>
      <c r="P1036" s="138"/>
      <c r="Q1036" s="139"/>
    </row>
    <row r="1037" spans="1:17" ht="31.5" customHeight="1" x14ac:dyDescent="0.35">
      <c r="A1037" s="143" t="str">
        <f>'Matriz Nº1 Identificación'!A1037</f>
        <v>115. 2</v>
      </c>
      <c r="B1037" s="143" t="str">
        <f>IF('Matriz Nº3 Evaluación'!J1037="ADMINISTRAR",'Matriz Nº3 Evaluación'!B1037,"")</f>
        <v/>
      </c>
      <c r="C1037" s="136"/>
      <c r="D1037" s="127"/>
      <c r="E1037" s="127"/>
      <c r="F1037" s="120" t="str">
        <f>IFERROR(+IF((VLOOKUP(D1037,'Tabla 2-3-4-5'!$C$11:$D$13,2,FALSE)*(VLOOKUP(E1037,'Tabla 2-3-4-5'!$C$11:$D$13,2,FALSE)))&lt;3,"BAJO",IF((VLOOKUP(D1037,'Tabla 2-3-4-5'!$C$11:$D$13,2,FALSE)*(VLOOKUP(E1037,'Tabla 2-3-4-5'!$C$11:$D$13,2,FALSE)))&gt;5,"ALTO","MEDIO")),"")</f>
        <v/>
      </c>
      <c r="G1037" s="136"/>
      <c r="H1037" s="136"/>
      <c r="I1037" s="136"/>
      <c r="J1037" s="136"/>
      <c r="K1037" s="136"/>
      <c r="L1037" s="136"/>
      <c r="M1037" s="136"/>
      <c r="N1037" s="136"/>
      <c r="O1037" s="137"/>
      <c r="P1037" s="138"/>
      <c r="Q1037" s="139"/>
    </row>
    <row r="1038" spans="1:17" ht="29.25" customHeight="1" x14ac:dyDescent="0.35">
      <c r="A1038" s="143" t="str">
        <f>'Matriz Nº1 Identificación'!A1038</f>
        <v>115. 3</v>
      </c>
      <c r="B1038" s="143" t="str">
        <f>IF('Matriz Nº3 Evaluación'!J1038="ADMINISTRAR",'Matriz Nº3 Evaluación'!B1038,"")</f>
        <v/>
      </c>
      <c r="C1038" s="136"/>
      <c r="D1038" s="127"/>
      <c r="E1038" s="127"/>
      <c r="F1038" s="120" t="str">
        <f>IFERROR(+IF((VLOOKUP(D1038,'Tabla 2-3-4-5'!$C$11:$D$13,2,FALSE)*(VLOOKUP(E1038,'Tabla 2-3-4-5'!$C$11:$D$13,2,FALSE)))&lt;3,"BAJO",IF((VLOOKUP(D1038,'Tabla 2-3-4-5'!$C$11:$D$13,2,FALSE)*(VLOOKUP(E1038,'Tabla 2-3-4-5'!$C$11:$D$13,2,FALSE)))&gt;5,"ALTO","MEDIO")),"")</f>
        <v/>
      </c>
      <c r="G1038" s="136"/>
      <c r="H1038" s="136"/>
      <c r="I1038" s="136"/>
      <c r="J1038" s="136"/>
      <c r="K1038" s="136"/>
      <c r="L1038" s="136"/>
      <c r="M1038" s="136"/>
      <c r="N1038" s="136"/>
      <c r="O1038" s="137"/>
      <c r="P1038" s="138"/>
      <c r="Q1038" s="139"/>
    </row>
    <row r="1039" spans="1:17" ht="35.25" customHeight="1" x14ac:dyDescent="0.35">
      <c r="A1039" s="143" t="str">
        <f>'Matriz Nº1 Identificación'!A1039</f>
        <v>115. 4</v>
      </c>
      <c r="B1039" s="143" t="str">
        <f>IF('Matriz Nº3 Evaluación'!J1039="ADMINISTRAR",'Matriz Nº3 Evaluación'!B1039,"")</f>
        <v/>
      </c>
      <c r="C1039" s="136"/>
      <c r="D1039" s="127"/>
      <c r="E1039" s="127"/>
      <c r="F1039" s="120" t="str">
        <f>IFERROR(+IF((VLOOKUP(D1039,'Tabla 2-3-4-5'!$C$11:$D$13,2,FALSE)*(VLOOKUP(E1039,'Tabla 2-3-4-5'!$C$11:$D$13,2,FALSE)))&lt;3,"BAJO",IF((VLOOKUP(D1039,'Tabla 2-3-4-5'!$C$11:$D$13,2,FALSE)*(VLOOKUP(E1039,'Tabla 2-3-4-5'!$C$11:$D$13,2,FALSE)))&gt;5,"ALTO","MEDIO")),"")</f>
        <v/>
      </c>
      <c r="G1039" s="136"/>
      <c r="H1039" s="136"/>
      <c r="I1039" s="136"/>
      <c r="J1039" s="136"/>
      <c r="K1039" s="136"/>
      <c r="L1039" s="136"/>
      <c r="M1039" s="136"/>
      <c r="N1039" s="136"/>
      <c r="O1039" s="137"/>
      <c r="P1039" s="138"/>
      <c r="Q1039" s="139"/>
    </row>
    <row r="1040" spans="1:17" ht="35.25" customHeight="1" x14ac:dyDescent="0.35">
      <c r="A1040" s="143" t="str">
        <f>'Matriz Nº1 Identificación'!A1040</f>
        <v>115. 5</v>
      </c>
      <c r="B1040" s="143" t="str">
        <f>IF('Matriz Nº3 Evaluación'!J1040="ADMINISTRAR",'Matriz Nº3 Evaluación'!B1040,"")</f>
        <v/>
      </c>
      <c r="C1040" s="136"/>
      <c r="D1040" s="127"/>
      <c r="E1040" s="127"/>
      <c r="F1040" s="120" t="str">
        <f>IFERROR(+IF((VLOOKUP(D1040,'Tabla 2-3-4-5'!$C$11:$D$13,2,FALSE)*(VLOOKUP(E1040,'Tabla 2-3-4-5'!$C$11:$D$13,2,FALSE)))&lt;3,"BAJO",IF((VLOOKUP(D1040,'Tabla 2-3-4-5'!$C$11:$D$13,2,FALSE)*(VLOOKUP(E1040,'Tabla 2-3-4-5'!$C$11:$D$13,2,FALSE)))&gt;5,"ALTO","MEDIO")),"")</f>
        <v/>
      </c>
      <c r="G1040" s="136"/>
      <c r="H1040" s="136"/>
      <c r="I1040" s="136"/>
      <c r="J1040" s="136"/>
      <c r="K1040" s="136"/>
      <c r="L1040" s="136"/>
      <c r="M1040" s="136"/>
      <c r="N1040" s="136"/>
      <c r="O1040" s="137"/>
      <c r="P1040" s="138"/>
      <c r="Q1040" s="139"/>
    </row>
    <row r="1041" spans="1:17" ht="35.25" customHeight="1" x14ac:dyDescent="0.35">
      <c r="A1041" s="143" t="str">
        <f>'Matriz Nº1 Identificación'!A1041</f>
        <v>115. 6</v>
      </c>
      <c r="B1041" s="143" t="str">
        <f>IF('Matriz Nº3 Evaluación'!J1041="ADMINISTRAR",'Matriz Nº3 Evaluación'!B1041,"")</f>
        <v/>
      </c>
      <c r="C1041" s="136"/>
      <c r="D1041" s="127"/>
      <c r="E1041" s="127"/>
      <c r="F1041" s="120" t="str">
        <f>IFERROR(+IF((VLOOKUP(D1041,'Tabla 2-3-4-5'!$C$11:$D$13,2,FALSE)*(VLOOKUP(E1041,'Tabla 2-3-4-5'!$C$11:$D$13,2,FALSE)))&lt;3,"BAJO",IF((VLOOKUP(D1041,'Tabla 2-3-4-5'!$C$11:$D$13,2,FALSE)*(VLOOKUP(E1041,'Tabla 2-3-4-5'!$C$11:$D$13,2,FALSE)))&gt;5,"ALTO","MEDIO")),"")</f>
        <v/>
      </c>
      <c r="G1041" s="136"/>
      <c r="H1041" s="136"/>
      <c r="I1041" s="136"/>
      <c r="J1041" s="136"/>
      <c r="K1041" s="136"/>
      <c r="L1041" s="136"/>
      <c r="M1041" s="136"/>
      <c r="N1041" s="136"/>
      <c r="O1041" s="137"/>
      <c r="P1041" s="138"/>
      <c r="Q1041" s="139"/>
    </row>
    <row r="1042" spans="1:17" ht="35.25" customHeight="1" thickBot="1" x14ac:dyDescent="0.4">
      <c r="A1042" s="143" t="str">
        <f>'Matriz Nº1 Identificación'!A1042</f>
        <v>115. 7</v>
      </c>
      <c r="B1042" s="143" t="str">
        <f>IF('Matriz Nº3 Evaluación'!J1042="ADMINISTRAR",'Matriz Nº3 Evaluación'!B1042,"")</f>
        <v/>
      </c>
      <c r="C1042" s="136"/>
      <c r="D1042" s="127"/>
      <c r="E1042" s="127"/>
      <c r="F1042" s="120" t="str">
        <f>IFERROR(+IF((VLOOKUP(D1042,'Tabla 2-3-4-5'!$C$11:$D$13,2,FALSE)*(VLOOKUP(E1042,'Tabla 2-3-4-5'!$C$11:$D$13,2,FALSE)))&lt;3,"BAJO",IF((VLOOKUP(D1042,'Tabla 2-3-4-5'!$C$11:$D$13,2,FALSE)*(VLOOKUP(E1042,'Tabla 2-3-4-5'!$C$11:$D$13,2,FALSE)))&gt;5,"ALTO","MEDIO")),"")</f>
        <v/>
      </c>
      <c r="G1042" s="136"/>
      <c r="H1042" s="136"/>
      <c r="I1042" s="136"/>
      <c r="J1042" s="136"/>
      <c r="K1042" s="136"/>
      <c r="L1042" s="136"/>
      <c r="M1042" s="136"/>
      <c r="N1042" s="136"/>
      <c r="O1042" s="137"/>
      <c r="P1042" s="138"/>
      <c r="Q1042" s="139"/>
    </row>
    <row r="1043" spans="1:17" ht="39.9" customHeight="1" thickBot="1" x14ac:dyDescent="0.4">
      <c r="A1043" s="181" t="str">
        <f>'Matriz Nº1 Identificación'!A1043</f>
        <v xml:space="preserve">Objetivo Estratégico: </v>
      </c>
      <c r="B1043" s="477">
        <f>'Matriz Nº1 Identificación'!B1043</f>
        <v>0</v>
      </c>
      <c r="C1043" s="478"/>
      <c r="D1043" s="478"/>
      <c r="E1043" s="478"/>
      <c r="F1043" s="478"/>
      <c r="G1043" s="478"/>
      <c r="H1043" s="478"/>
      <c r="I1043" s="478"/>
      <c r="J1043" s="478"/>
      <c r="K1043" s="478"/>
      <c r="L1043" s="478"/>
      <c r="M1043" s="478"/>
      <c r="N1043" s="478"/>
      <c r="O1043" s="478"/>
      <c r="P1043" s="478"/>
      <c r="Q1043" s="479"/>
    </row>
    <row r="1044" spans="1:17" ht="39.9" customHeight="1" x14ac:dyDescent="0.35">
      <c r="A1044" s="183" t="str">
        <f>'Matriz Nº1 Identificación'!A1044</f>
        <v>Objetivo táctico</v>
      </c>
      <c r="B1044" s="535" t="str">
        <f>'Matriz Nº1 Identificación'!B1044</f>
        <v xml:space="preserve">116. </v>
      </c>
      <c r="C1044" s="536"/>
      <c r="D1044" s="536"/>
      <c r="E1044" s="536"/>
      <c r="F1044" s="536"/>
      <c r="G1044" s="536"/>
      <c r="H1044" s="536"/>
      <c r="I1044" s="536"/>
      <c r="J1044" s="536"/>
      <c r="K1044" s="536"/>
      <c r="L1044" s="536"/>
      <c r="M1044" s="536"/>
      <c r="N1044" s="536"/>
      <c r="O1044" s="536"/>
      <c r="P1044" s="536"/>
      <c r="Q1044" s="537"/>
    </row>
    <row r="1045" spans="1:17" ht="27.75" customHeight="1" x14ac:dyDescent="0.35">
      <c r="A1045" s="143" t="str">
        <f>'Matriz Nº1 Identificación'!A1045</f>
        <v>116. 1</v>
      </c>
      <c r="B1045" s="143" t="str">
        <f>IF('Matriz Nº3 Evaluación'!J1045="ADMINISTRAR",'Matriz Nº3 Evaluación'!B1045,"")</f>
        <v/>
      </c>
      <c r="C1045" s="136"/>
      <c r="D1045" s="127"/>
      <c r="E1045" s="127"/>
      <c r="F1045" s="120" t="str">
        <f>IFERROR(IF((VLOOKUP(D1045,'Tabla 2-3-4-5'!$C$11:$D$13,2,FALSE)*(VLOOKUP(E1045,'Tabla 2-3-4-5'!$C$11:$D$13,2,FALSE)))&lt;3,"BAJO",IF((VLOOKUP(D1045,'Tabla 2-3-4-5'!$C$11:$D$13,2,FALSE)*(VLOOKUP(E1045,'Tabla 2-3-4-5'!$C$11:$D$13,2,FALSE)))&gt;5,"ALTO","MEDIO")),"")</f>
        <v/>
      </c>
      <c r="G1045" s="136"/>
      <c r="H1045" s="136"/>
      <c r="I1045" s="136"/>
      <c r="J1045" s="136"/>
      <c r="K1045" s="136"/>
      <c r="L1045" s="136"/>
      <c r="M1045" s="136"/>
      <c r="N1045" s="136"/>
      <c r="O1045" s="137"/>
      <c r="P1045" s="138"/>
      <c r="Q1045" s="139"/>
    </row>
    <row r="1046" spans="1:17" ht="31.5" customHeight="1" x14ac:dyDescent="0.35">
      <c r="A1046" s="143" t="str">
        <f>'Matriz Nº1 Identificación'!A1046</f>
        <v>116. 2</v>
      </c>
      <c r="B1046" s="143" t="str">
        <f>IF('Matriz Nº3 Evaluación'!J1046="ADMINISTRAR",'Matriz Nº3 Evaluación'!B1046,"")</f>
        <v/>
      </c>
      <c r="C1046" s="136"/>
      <c r="D1046" s="127"/>
      <c r="E1046" s="127"/>
      <c r="F1046" s="120" t="str">
        <f>IFERROR(+IF((VLOOKUP(D1046,'Tabla 2-3-4-5'!$C$11:$D$13,2,FALSE)*(VLOOKUP(E1046,'Tabla 2-3-4-5'!$C$11:$D$13,2,FALSE)))&lt;3,"BAJO",IF((VLOOKUP(D1046,'Tabla 2-3-4-5'!$C$11:$D$13,2,FALSE)*(VLOOKUP(E1046,'Tabla 2-3-4-5'!$C$11:$D$13,2,FALSE)))&gt;5,"ALTO","MEDIO")),"")</f>
        <v/>
      </c>
      <c r="G1046" s="136"/>
      <c r="H1046" s="136"/>
      <c r="I1046" s="136"/>
      <c r="J1046" s="136"/>
      <c r="K1046" s="136"/>
      <c r="L1046" s="136"/>
      <c r="M1046" s="136"/>
      <c r="N1046" s="136"/>
      <c r="O1046" s="137"/>
      <c r="P1046" s="138"/>
      <c r="Q1046" s="139"/>
    </row>
    <row r="1047" spans="1:17" ht="29.25" customHeight="1" x14ac:dyDescent="0.35">
      <c r="A1047" s="143" t="str">
        <f>'Matriz Nº1 Identificación'!A1047</f>
        <v>116. 3</v>
      </c>
      <c r="B1047" s="143" t="str">
        <f>IF('Matriz Nº3 Evaluación'!J1047="ADMINISTRAR",'Matriz Nº3 Evaluación'!B1047,"")</f>
        <v/>
      </c>
      <c r="C1047" s="136"/>
      <c r="D1047" s="127"/>
      <c r="E1047" s="127"/>
      <c r="F1047" s="120" t="str">
        <f>IFERROR(+IF((VLOOKUP(D1047,'Tabla 2-3-4-5'!$C$11:$D$13,2,FALSE)*(VLOOKUP(E1047,'Tabla 2-3-4-5'!$C$11:$D$13,2,FALSE)))&lt;3,"BAJO",IF((VLOOKUP(D1047,'Tabla 2-3-4-5'!$C$11:$D$13,2,FALSE)*(VLOOKUP(E1047,'Tabla 2-3-4-5'!$C$11:$D$13,2,FALSE)))&gt;5,"ALTO","MEDIO")),"")</f>
        <v/>
      </c>
      <c r="G1047" s="136"/>
      <c r="H1047" s="136"/>
      <c r="I1047" s="136"/>
      <c r="J1047" s="136"/>
      <c r="K1047" s="136"/>
      <c r="L1047" s="136"/>
      <c r="M1047" s="136"/>
      <c r="N1047" s="136"/>
      <c r="O1047" s="137"/>
      <c r="P1047" s="138"/>
      <c r="Q1047" s="139"/>
    </row>
    <row r="1048" spans="1:17" ht="35.25" customHeight="1" x14ac:dyDescent="0.35">
      <c r="A1048" s="143" t="str">
        <f>'Matriz Nº1 Identificación'!A1048</f>
        <v>116. 4</v>
      </c>
      <c r="B1048" s="143" t="str">
        <f>IF('Matriz Nº3 Evaluación'!J1048="ADMINISTRAR",'Matriz Nº3 Evaluación'!B1048,"")</f>
        <v/>
      </c>
      <c r="C1048" s="136"/>
      <c r="D1048" s="127"/>
      <c r="E1048" s="127"/>
      <c r="F1048" s="120" t="str">
        <f>IFERROR(+IF((VLOOKUP(D1048,'Tabla 2-3-4-5'!$C$11:$D$13,2,FALSE)*(VLOOKUP(E1048,'Tabla 2-3-4-5'!$C$11:$D$13,2,FALSE)))&lt;3,"BAJO",IF((VLOOKUP(D1048,'Tabla 2-3-4-5'!$C$11:$D$13,2,FALSE)*(VLOOKUP(E1048,'Tabla 2-3-4-5'!$C$11:$D$13,2,FALSE)))&gt;5,"ALTO","MEDIO")),"")</f>
        <v/>
      </c>
      <c r="G1048" s="136"/>
      <c r="H1048" s="136"/>
      <c r="I1048" s="136"/>
      <c r="J1048" s="136"/>
      <c r="K1048" s="136"/>
      <c r="L1048" s="136"/>
      <c r="M1048" s="136"/>
      <c r="N1048" s="136"/>
      <c r="O1048" s="137"/>
      <c r="P1048" s="138"/>
      <c r="Q1048" s="139"/>
    </row>
    <row r="1049" spans="1:17" ht="35.25" customHeight="1" x14ac:dyDescent="0.35">
      <c r="A1049" s="143" t="str">
        <f>'Matriz Nº1 Identificación'!A1049</f>
        <v>116. 5</v>
      </c>
      <c r="B1049" s="143" t="str">
        <f>IF('Matriz Nº3 Evaluación'!J1049="ADMINISTRAR",'Matriz Nº3 Evaluación'!B1049,"")</f>
        <v/>
      </c>
      <c r="C1049" s="136"/>
      <c r="D1049" s="127"/>
      <c r="E1049" s="127"/>
      <c r="F1049" s="120" t="str">
        <f>IFERROR(+IF((VLOOKUP(D1049,'Tabla 2-3-4-5'!$C$11:$D$13,2,FALSE)*(VLOOKUP(E1049,'Tabla 2-3-4-5'!$C$11:$D$13,2,FALSE)))&lt;3,"BAJO",IF((VLOOKUP(D1049,'Tabla 2-3-4-5'!$C$11:$D$13,2,FALSE)*(VLOOKUP(E1049,'Tabla 2-3-4-5'!$C$11:$D$13,2,FALSE)))&gt;5,"ALTO","MEDIO")),"")</f>
        <v/>
      </c>
      <c r="G1049" s="136"/>
      <c r="H1049" s="136"/>
      <c r="I1049" s="136"/>
      <c r="J1049" s="136"/>
      <c r="K1049" s="136"/>
      <c r="L1049" s="136"/>
      <c r="M1049" s="136"/>
      <c r="N1049" s="136"/>
      <c r="O1049" s="137"/>
      <c r="P1049" s="138"/>
      <c r="Q1049" s="139"/>
    </row>
    <row r="1050" spans="1:17" ht="35.25" customHeight="1" x14ac:dyDescent="0.35">
      <c r="A1050" s="143" t="str">
        <f>'Matriz Nº1 Identificación'!A1050</f>
        <v>116. 6</v>
      </c>
      <c r="B1050" s="143" t="str">
        <f>IF('Matriz Nº3 Evaluación'!J1050="ADMINISTRAR",'Matriz Nº3 Evaluación'!B1050,"")</f>
        <v/>
      </c>
      <c r="C1050" s="136"/>
      <c r="D1050" s="127"/>
      <c r="E1050" s="127"/>
      <c r="F1050" s="120" t="str">
        <f>IFERROR(+IF((VLOOKUP(D1050,'Tabla 2-3-4-5'!$C$11:$D$13,2,FALSE)*(VLOOKUP(E1050,'Tabla 2-3-4-5'!$C$11:$D$13,2,FALSE)))&lt;3,"BAJO",IF((VLOOKUP(D1050,'Tabla 2-3-4-5'!$C$11:$D$13,2,FALSE)*(VLOOKUP(E1050,'Tabla 2-3-4-5'!$C$11:$D$13,2,FALSE)))&gt;5,"ALTO","MEDIO")),"")</f>
        <v/>
      </c>
      <c r="G1050" s="136"/>
      <c r="H1050" s="136"/>
      <c r="I1050" s="136"/>
      <c r="J1050" s="136"/>
      <c r="K1050" s="136"/>
      <c r="L1050" s="136"/>
      <c r="M1050" s="136"/>
      <c r="N1050" s="136"/>
      <c r="O1050" s="137"/>
      <c r="P1050" s="138"/>
      <c r="Q1050" s="139"/>
    </row>
    <row r="1051" spans="1:17" ht="35.25" customHeight="1" thickBot="1" x14ac:dyDescent="0.4">
      <c r="A1051" s="143" t="str">
        <f>'Matriz Nº1 Identificación'!A1051</f>
        <v>116. 7</v>
      </c>
      <c r="B1051" s="143" t="str">
        <f>IF('Matriz Nº3 Evaluación'!J1051="ADMINISTRAR",'Matriz Nº3 Evaluación'!B1051,"")</f>
        <v/>
      </c>
      <c r="C1051" s="136"/>
      <c r="D1051" s="127"/>
      <c r="E1051" s="127"/>
      <c r="F1051" s="120" t="str">
        <f>IFERROR(+IF((VLOOKUP(D1051,'Tabla 2-3-4-5'!$C$11:$D$13,2,FALSE)*(VLOOKUP(E1051,'Tabla 2-3-4-5'!$C$11:$D$13,2,FALSE)))&lt;3,"BAJO",IF((VLOOKUP(D1051,'Tabla 2-3-4-5'!$C$11:$D$13,2,FALSE)*(VLOOKUP(E1051,'Tabla 2-3-4-5'!$C$11:$D$13,2,FALSE)))&gt;5,"ALTO","MEDIO")),"")</f>
        <v/>
      </c>
      <c r="G1051" s="136"/>
      <c r="H1051" s="136"/>
      <c r="I1051" s="136"/>
      <c r="J1051" s="136"/>
      <c r="K1051" s="136"/>
      <c r="L1051" s="136"/>
      <c r="M1051" s="136"/>
      <c r="N1051" s="136"/>
      <c r="O1051" s="137"/>
      <c r="P1051" s="138"/>
      <c r="Q1051" s="139"/>
    </row>
    <row r="1052" spans="1:17" ht="39.9" customHeight="1" thickBot="1" x14ac:dyDescent="0.4">
      <c r="A1052" s="181" t="str">
        <f>'Matriz Nº1 Identificación'!A1052</f>
        <v xml:space="preserve">Objetivo Estratégico: </v>
      </c>
      <c r="B1052" s="477">
        <f>'Matriz Nº1 Identificación'!B1052</f>
        <v>0</v>
      </c>
      <c r="C1052" s="478"/>
      <c r="D1052" s="478"/>
      <c r="E1052" s="478"/>
      <c r="F1052" s="478"/>
      <c r="G1052" s="478"/>
      <c r="H1052" s="478"/>
      <c r="I1052" s="478"/>
      <c r="J1052" s="478"/>
      <c r="K1052" s="478"/>
      <c r="L1052" s="478"/>
      <c r="M1052" s="478"/>
      <c r="N1052" s="478"/>
      <c r="O1052" s="478"/>
      <c r="P1052" s="478"/>
      <c r="Q1052" s="479"/>
    </row>
    <row r="1053" spans="1:17" ht="39.9" customHeight="1" x14ac:dyDescent="0.35">
      <c r="A1053" s="183" t="str">
        <f>'Matriz Nº1 Identificación'!A1053</f>
        <v>Objetivo táctico</v>
      </c>
      <c r="B1053" s="535" t="str">
        <f>'Matriz Nº1 Identificación'!B1053</f>
        <v xml:space="preserve">117. </v>
      </c>
      <c r="C1053" s="536"/>
      <c r="D1053" s="536"/>
      <c r="E1053" s="536"/>
      <c r="F1053" s="536"/>
      <c r="G1053" s="536"/>
      <c r="H1053" s="536"/>
      <c r="I1053" s="536"/>
      <c r="J1053" s="536"/>
      <c r="K1053" s="536"/>
      <c r="L1053" s="536"/>
      <c r="M1053" s="536"/>
      <c r="N1053" s="536"/>
      <c r="O1053" s="536"/>
      <c r="P1053" s="536"/>
      <c r="Q1053" s="537"/>
    </row>
    <row r="1054" spans="1:17" ht="27.75" customHeight="1" x14ac:dyDescent="0.35">
      <c r="A1054" s="143" t="str">
        <f>'Matriz Nº1 Identificación'!A1054</f>
        <v>117. 1</v>
      </c>
      <c r="B1054" s="143" t="str">
        <f>IF('Matriz Nº3 Evaluación'!J1054="ADMINISTRAR",'Matriz Nº3 Evaluación'!B1054,"")</f>
        <v/>
      </c>
      <c r="C1054" s="136"/>
      <c r="D1054" s="127"/>
      <c r="E1054" s="127"/>
      <c r="F1054" s="120" t="str">
        <f>IFERROR(IF((VLOOKUP(D1054,'Tabla 2-3-4-5'!$C$11:$D$13,2,FALSE)*(VLOOKUP(E1054,'Tabla 2-3-4-5'!$C$11:$D$13,2,FALSE)))&lt;3,"BAJO",IF((VLOOKUP(D1054,'Tabla 2-3-4-5'!$C$11:$D$13,2,FALSE)*(VLOOKUP(E1054,'Tabla 2-3-4-5'!$C$11:$D$13,2,FALSE)))&gt;5,"ALTO","MEDIO")),"")</f>
        <v/>
      </c>
      <c r="G1054" s="136"/>
      <c r="H1054" s="136"/>
      <c r="I1054" s="136"/>
      <c r="J1054" s="136"/>
      <c r="K1054" s="136"/>
      <c r="L1054" s="136"/>
      <c r="M1054" s="136"/>
      <c r="N1054" s="136"/>
      <c r="O1054" s="137"/>
      <c r="P1054" s="138"/>
      <c r="Q1054" s="139"/>
    </row>
    <row r="1055" spans="1:17" ht="31.5" customHeight="1" x14ac:dyDescent="0.35">
      <c r="A1055" s="143" t="str">
        <f>'Matriz Nº1 Identificación'!A1055</f>
        <v>117. 2</v>
      </c>
      <c r="B1055" s="143" t="str">
        <f>IF('Matriz Nº3 Evaluación'!J1055="ADMINISTRAR",'Matriz Nº3 Evaluación'!B1055,"")</f>
        <v/>
      </c>
      <c r="C1055" s="136"/>
      <c r="D1055" s="127"/>
      <c r="E1055" s="127"/>
      <c r="F1055" s="120" t="str">
        <f>IFERROR(+IF((VLOOKUP(D1055,'Tabla 2-3-4-5'!$C$11:$D$13,2,FALSE)*(VLOOKUP(E1055,'Tabla 2-3-4-5'!$C$11:$D$13,2,FALSE)))&lt;3,"BAJO",IF((VLOOKUP(D1055,'Tabla 2-3-4-5'!$C$11:$D$13,2,FALSE)*(VLOOKUP(E1055,'Tabla 2-3-4-5'!$C$11:$D$13,2,FALSE)))&gt;5,"ALTO","MEDIO")),"")</f>
        <v/>
      </c>
      <c r="G1055" s="136"/>
      <c r="H1055" s="136"/>
      <c r="I1055" s="136"/>
      <c r="J1055" s="136"/>
      <c r="K1055" s="136"/>
      <c r="L1055" s="136"/>
      <c r="M1055" s="136"/>
      <c r="N1055" s="136"/>
      <c r="O1055" s="137"/>
      <c r="P1055" s="138"/>
      <c r="Q1055" s="139"/>
    </row>
    <row r="1056" spans="1:17" ht="29.25" customHeight="1" x14ac:dyDescent="0.35">
      <c r="A1056" s="143" t="str">
        <f>'Matriz Nº1 Identificación'!A1056</f>
        <v>117. 3</v>
      </c>
      <c r="B1056" s="143" t="str">
        <f>IF('Matriz Nº3 Evaluación'!J1056="ADMINISTRAR",'Matriz Nº3 Evaluación'!B1056,"")</f>
        <v/>
      </c>
      <c r="C1056" s="136"/>
      <c r="D1056" s="127"/>
      <c r="E1056" s="127"/>
      <c r="F1056" s="120" t="str">
        <f>IFERROR(+IF((VLOOKUP(D1056,'Tabla 2-3-4-5'!$C$11:$D$13,2,FALSE)*(VLOOKUP(E1056,'Tabla 2-3-4-5'!$C$11:$D$13,2,FALSE)))&lt;3,"BAJO",IF((VLOOKUP(D1056,'Tabla 2-3-4-5'!$C$11:$D$13,2,FALSE)*(VLOOKUP(E1056,'Tabla 2-3-4-5'!$C$11:$D$13,2,FALSE)))&gt;5,"ALTO","MEDIO")),"")</f>
        <v/>
      </c>
      <c r="G1056" s="136"/>
      <c r="H1056" s="136"/>
      <c r="I1056" s="136"/>
      <c r="J1056" s="136"/>
      <c r="K1056" s="136"/>
      <c r="L1056" s="136"/>
      <c r="M1056" s="136"/>
      <c r="N1056" s="136"/>
      <c r="O1056" s="137"/>
      <c r="P1056" s="138"/>
      <c r="Q1056" s="139"/>
    </row>
    <row r="1057" spans="1:17" ht="35.25" customHeight="1" x14ac:dyDescent="0.35">
      <c r="A1057" s="143" t="str">
        <f>'Matriz Nº1 Identificación'!A1057</f>
        <v>117. 4</v>
      </c>
      <c r="B1057" s="143" t="str">
        <f>IF('Matriz Nº3 Evaluación'!J1057="ADMINISTRAR",'Matriz Nº3 Evaluación'!B1057,"")</f>
        <v/>
      </c>
      <c r="C1057" s="136"/>
      <c r="D1057" s="127"/>
      <c r="E1057" s="127"/>
      <c r="F1057" s="120" t="str">
        <f>IFERROR(+IF((VLOOKUP(D1057,'Tabla 2-3-4-5'!$C$11:$D$13,2,FALSE)*(VLOOKUP(E1057,'Tabla 2-3-4-5'!$C$11:$D$13,2,FALSE)))&lt;3,"BAJO",IF((VLOOKUP(D1057,'Tabla 2-3-4-5'!$C$11:$D$13,2,FALSE)*(VLOOKUP(E1057,'Tabla 2-3-4-5'!$C$11:$D$13,2,FALSE)))&gt;5,"ALTO","MEDIO")),"")</f>
        <v/>
      </c>
      <c r="G1057" s="136"/>
      <c r="H1057" s="136"/>
      <c r="I1057" s="136"/>
      <c r="J1057" s="136"/>
      <c r="K1057" s="136"/>
      <c r="L1057" s="136"/>
      <c r="M1057" s="136"/>
      <c r="N1057" s="136"/>
      <c r="O1057" s="137"/>
      <c r="P1057" s="138"/>
      <c r="Q1057" s="139"/>
    </row>
    <row r="1058" spans="1:17" ht="35.25" customHeight="1" x14ac:dyDescent="0.35">
      <c r="A1058" s="143" t="str">
        <f>'Matriz Nº1 Identificación'!A1058</f>
        <v>117. 5</v>
      </c>
      <c r="B1058" s="143" t="str">
        <f>IF('Matriz Nº3 Evaluación'!J1058="ADMINISTRAR",'Matriz Nº3 Evaluación'!B1058,"")</f>
        <v/>
      </c>
      <c r="C1058" s="136"/>
      <c r="D1058" s="127"/>
      <c r="E1058" s="127"/>
      <c r="F1058" s="120" t="str">
        <f>IFERROR(+IF((VLOOKUP(D1058,'Tabla 2-3-4-5'!$C$11:$D$13,2,FALSE)*(VLOOKUP(E1058,'Tabla 2-3-4-5'!$C$11:$D$13,2,FALSE)))&lt;3,"BAJO",IF((VLOOKUP(D1058,'Tabla 2-3-4-5'!$C$11:$D$13,2,FALSE)*(VLOOKUP(E1058,'Tabla 2-3-4-5'!$C$11:$D$13,2,FALSE)))&gt;5,"ALTO","MEDIO")),"")</f>
        <v/>
      </c>
      <c r="G1058" s="136"/>
      <c r="H1058" s="136"/>
      <c r="I1058" s="136"/>
      <c r="J1058" s="136"/>
      <c r="K1058" s="136"/>
      <c r="L1058" s="136"/>
      <c r="M1058" s="136"/>
      <c r="N1058" s="136"/>
      <c r="O1058" s="137"/>
      <c r="P1058" s="138"/>
      <c r="Q1058" s="139"/>
    </row>
    <row r="1059" spans="1:17" ht="35.25" customHeight="1" x14ac:dyDescent="0.35">
      <c r="A1059" s="143" t="str">
        <f>'Matriz Nº1 Identificación'!A1059</f>
        <v>117. 6</v>
      </c>
      <c r="B1059" s="143" t="str">
        <f>IF('Matriz Nº3 Evaluación'!J1059="ADMINISTRAR",'Matriz Nº3 Evaluación'!B1059,"")</f>
        <v/>
      </c>
      <c r="C1059" s="136"/>
      <c r="D1059" s="127"/>
      <c r="E1059" s="127"/>
      <c r="F1059" s="120" t="str">
        <f>IFERROR(+IF((VLOOKUP(D1059,'Tabla 2-3-4-5'!$C$11:$D$13,2,FALSE)*(VLOOKUP(E1059,'Tabla 2-3-4-5'!$C$11:$D$13,2,FALSE)))&lt;3,"BAJO",IF((VLOOKUP(D1059,'Tabla 2-3-4-5'!$C$11:$D$13,2,FALSE)*(VLOOKUP(E1059,'Tabla 2-3-4-5'!$C$11:$D$13,2,FALSE)))&gt;5,"ALTO","MEDIO")),"")</f>
        <v/>
      </c>
      <c r="G1059" s="136"/>
      <c r="H1059" s="136"/>
      <c r="I1059" s="136"/>
      <c r="J1059" s="136"/>
      <c r="K1059" s="136"/>
      <c r="L1059" s="136"/>
      <c r="M1059" s="136"/>
      <c r="N1059" s="136"/>
      <c r="O1059" s="137"/>
      <c r="P1059" s="138"/>
      <c r="Q1059" s="139"/>
    </row>
    <row r="1060" spans="1:17" ht="35.25" customHeight="1" thickBot="1" x14ac:dyDescent="0.4">
      <c r="A1060" s="143" t="str">
        <f>'Matriz Nº1 Identificación'!A1060</f>
        <v>117. 7</v>
      </c>
      <c r="B1060" s="143" t="str">
        <f>IF('Matriz Nº3 Evaluación'!J1060="ADMINISTRAR",'Matriz Nº3 Evaluación'!B1060,"")</f>
        <v/>
      </c>
      <c r="C1060" s="136"/>
      <c r="D1060" s="127"/>
      <c r="E1060" s="127"/>
      <c r="F1060" s="120" t="str">
        <f>IFERROR(+IF((VLOOKUP(D1060,'Tabla 2-3-4-5'!$C$11:$D$13,2,FALSE)*(VLOOKUP(E1060,'Tabla 2-3-4-5'!$C$11:$D$13,2,FALSE)))&lt;3,"BAJO",IF((VLOOKUP(D1060,'Tabla 2-3-4-5'!$C$11:$D$13,2,FALSE)*(VLOOKUP(E1060,'Tabla 2-3-4-5'!$C$11:$D$13,2,FALSE)))&gt;5,"ALTO","MEDIO")),"")</f>
        <v/>
      </c>
      <c r="G1060" s="136"/>
      <c r="H1060" s="136"/>
      <c r="I1060" s="136"/>
      <c r="J1060" s="136"/>
      <c r="K1060" s="136"/>
      <c r="L1060" s="136"/>
      <c r="M1060" s="136"/>
      <c r="N1060" s="136"/>
      <c r="O1060" s="137"/>
      <c r="P1060" s="138"/>
      <c r="Q1060" s="139"/>
    </row>
    <row r="1061" spans="1:17" ht="39.9" customHeight="1" thickBot="1" x14ac:dyDescent="0.4">
      <c r="A1061" s="181" t="str">
        <f>'Matriz Nº1 Identificación'!A1061</f>
        <v xml:space="preserve">Objetivo Estratégico: </v>
      </c>
      <c r="B1061" s="477">
        <f>'Matriz Nº1 Identificación'!B1061</f>
        <v>0</v>
      </c>
      <c r="C1061" s="478"/>
      <c r="D1061" s="478"/>
      <c r="E1061" s="478"/>
      <c r="F1061" s="478"/>
      <c r="G1061" s="478"/>
      <c r="H1061" s="478"/>
      <c r="I1061" s="478"/>
      <c r="J1061" s="478"/>
      <c r="K1061" s="478"/>
      <c r="L1061" s="478"/>
      <c r="M1061" s="478"/>
      <c r="N1061" s="478"/>
      <c r="O1061" s="478"/>
      <c r="P1061" s="478"/>
      <c r="Q1061" s="479"/>
    </row>
    <row r="1062" spans="1:17" ht="39.9" customHeight="1" x14ac:dyDescent="0.35">
      <c r="A1062" s="183" t="str">
        <f>'Matriz Nº1 Identificación'!A1062</f>
        <v>Objetivo táctico</v>
      </c>
      <c r="B1062" s="535" t="str">
        <f>'Matriz Nº1 Identificación'!B1062</f>
        <v xml:space="preserve">118. </v>
      </c>
      <c r="C1062" s="536"/>
      <c r="D1062" s="536"/>
      <c r="E1062" s="536"/>
      <c r="F1062" s="536"/>
      <c r="G1062" s="536"/>
      <c r="H1062" s="536"/>
      <c r="I1062" s="536"/>
      <c r="J1062" s="536"/>
      <c r="K1062" s="536"/>
      <c r="L1062" s="536"/>
      <c r="M1062" s="536"/>
      <c r="N1062" s="536"/>
      <c r="O1062" s="536"/>
      <c r="P1062" s="536"/>
      <c r="Q1062" s="537"/>
    </row>
    <row r="1063" spans="1:17" ht="27.75" customHeight="1" x14ac:dyDescent="0.35">
      <c r="A1063" s="143" t="str">
        <f>'Matriz Nº1 Identificación'!A1063</f>
        <v>118. 1</v>
      </c>
      <c r="B1063" s="143" t="str">
        <f>IF('Matriz Nº3 Evaluación'!J1063="ADMINISTRAR",'Matriz Nº3 Evaluación'!B1063,"")</f>
        <v/>
      </c>
      <c r="C1063" s="136"/>
      <c r="D1063" s="127"/>
      <c r="E1063" s="127"/>
      <c r="F1063" s="120" t="str">
        <f>IFERROR(IF((VLOOKUP(D1063,'Tabla 2-3-4-5'!$C$11:$D$13,2,FALSE)*(VLOOKUP(E1063,'Tabla 2-3-4-5'!$C$11:$D$13,2,FALSE)))&lt;3,"BAJO",IF((VLOOKUP(D1063,'Tabla 2-3-4-5'!$C$11:$D$13,2,FALSE)*(VLOOKUP(E1063,'Tabla 2-3-4-5'!$C$11:$D$13,2,FALSE)))&gt;5,"ALTO","MEDIO")),"")</f>
        <v/>
      </c>
      <c r="G1063" s="136"/>
      <c r="H1063" s="136"/>
      <c r="I1063" s="136"/>
      <c r="J1063" s="136"/>
      <c r="K1063" s="136"/>
      <c r="L1063" s="136"/>
      <c r="M1063" s="136"/>
      <c r="N1063" s="136"/>
      <c r="O1063" s="137"/>
      <c r="P1063" s="138"/>
      <c r="Q1063" s="139"/>
    </row>
    <row r="1064" spans="1:17" ht="31.5" customHeight="1" x14ac:dyDescent="0.35">
      <c r="A1064" s="143" t="str">
        <f>'Matriz Nº1 Identificación'!A1064</f>
        <v>118. 2</v>
      </c>
      <c r="B1064" s="143" t="str">
        <f>IF('Matriz Nº3 Evaluación'!J1064="ADMINISTRAR",'Matriz Nº3 Evaluación'!B1064,"")</f>
        <v/>
      </c>
      <c r="C1064" s="136"/>
      <c r="D1064" s="127"/>
      <c r="E1064" s="127"/>
      <c r="F1064" s="120" t="str">
        <f>IFERROR(+IF((VLOOKUP(D1064,'Tabla 2-3-4-5'!$C$11:$D$13,2,FALSE)*(VLOOKUP(E1064,'Tabla 2-3-4-5'!$C$11:$D$13,2,FALSE)))&lt;3,"BAJO",IF((VLOOKUP(D1064,'Tabla 2-3-4-5'!$C$11:$D$13,2,FALSE)*(VLOOKUP(E1064,'Tabla 2-3-4-5'!$C$11:$D$13,2,FALSE)))&gt;5,"ALTO","MEDIO")),"")</f>
        <v/>
      </c>
      <c r="G1064" s="136"/>
      <c r="H1064" s="136"/>
      <c r="I1064" s="136"/>
      <c r="J1064" s="136"/>
      <c r="K1064" s="136"/>
      <c r="L1064" s="136"/>
      <c r="M1064" s="136"/>
      <c r="N1064" s="136"/>
      <c r="O1064" s="137"/>
      <c r="P1064" s="138"/>
      <c r="Q1064" s="139"/>
    </row>
    <row r="1065" spans="1:17" ht="29.25" customHeight="1" x14ac:dyDescent="0.35">
      <c r="A1065" s="143" t="str">
        <f>'Matriz Nº1 Identificación'!A1065</f>
        <v>118. 3</v>
      </c>
      <c r="B1065" s="143" t="str">
        <f>IF('Matriz Nº3 Evaluación'!J1065="ADMINISTRAR",'Matriz Nº3 Evaluación'!B1065,"")</f>
        <v/>
      </c>
      <c r="C1065" s="136"/>
      <c r="D1065" s="127"/>
      <c r="E1065" s="127"/>
      <c r="F1065" s="120" t="str">
        <f>IFERROR(+IF((VLOOKUP(D1065,'Tabla 2-3-4-5'!$C$11:$D$13,2,FALSE)*(VLOOKUP(E1065,'Tabla 2-3-4-5'!$C$11:$D$13,2,FALSE)))&lt;3,"BAJO",IF((VLOOKUP(D1065,'Tabla 2-3-4-5'!$C$11:$D$13,2,FALSE)*(VLOOKUP(E1065,'Tabla 2-3-4-5'!$C$11:$D$13,2,FALSE)))&gt;5,"ALTO","MEDIO")),"")</f>
        <v/>
      </c>
      <c r="G1065" s="136"/>
      <c r="H1065" s="136"/>
      <c r="I1065" s="136"/>
      <c r="J1065" s="136"/>
      <c r="K1065" s="136"/>
      <c r="L1065" s="136"/>
      <c r="M1065" s="136"/>
      <c r="N1065" s="136"/>
      <c r="O1065" s="137"/>
      <c r="P1065" s="138"/>
      <c r="Q1065" s="139"/>
    </row>
    <row r="1066" spans="1:17" ht="35.25" customHeight="1" x14ac:dyDescent="0.35">
      <c r="A1066" s="143" t="str">
        <f>'Matriz Nº1 Identificación'!A1066</f>
        <v>118. 4</v>
      </c>
      <c r="B1066" s="143" t="str">
        <f>IF('Matriz Nº3 Evaluación'!J1066="ADMINISTRAR",'Matriz Nº3 Evaluación'!B1066,"")</f>
        <v/>
      </c>
      <c r="C1066" s="136"/>
      <c r="D1066" s="127"/>
      <c r="E1066" s="127"/>
      <c r="F1066" s="120" t="str">
        <f>IFERROR(+IF((VLOOKUP(D1066,'Tabla 2-3-4-5'!$C$11:$D$13,2,FALSE)*(VLOOKUP(E1066,'Tabla 2-3-4-5'!$C$11:$D$13,2,FALSE)))&lt;3,"BAJO",IF((VLOOKUP(D1066,'Tabla 2-3-4-5'!$C$11:$D$13,2,FALSE)*(VLOOKUP(E1066,'Tabla 2-3-4-5'!$C$11:$D$13,2,FALSE)))&gt;5,"ALTO","MEDIO")),"")</f>
        <v/>
      </c>
      <c r="G1066" s="136"/>
      <c r="H1066" s="136"/>
      <c r="I1066" s="136"/>
      <c r="J1066" s="136"/>
      <c r="K1066" s="136"/>
      <c r="L1066" s="136"/>
      <c r="M1066" s="136"/>
      <c r="N1066" s="136"/>
      <c r="O1066" s="137"/>
      <c r="P1066" s="138"/>
      <c r="Q1066" s="139"/>
    </row>
    <row r="1067" spans="1:17" ht="35.25" customHeight="1" x14ac:dyDescent="0.35">
      <c r="A1067" s="143" t="str">
        <f>'Matriz Nº1 Identificación'!A1067</f>
        <v>118. 5</v>
      </c>
      <c r="B1067" s="143" t="str">
        <f>IF('Matriz Nº3 Evaluación'!J1067="ADMINISTRAR",'Matriz Nº3 Evaluación'!B1067,"")</f>
        <v/>
      </c>
      <c r="C1067" s="136"/>
      <c r="D1067" s="127"/>
      <c r="E1067" s="127"/>
      <c r="F1067" s="120" t="str">
        <f>IFERROR(+IF((VLOOKUP(D1067,'Tabla 2-3-4-5'!$C$11:$D$13,2,FALSE)*(VLOOKUP(E1067,'Tabla 2-3-4-5'!$C$11:$D$13,2,FALSE)))&lt;3,"BAJO",IF((VLOOKUP(D1067,'Tabla 2-3-4-5'!$C$11:$D$13,2,FALSE)*(VLOOKUP(E1067,'Tabla 2-3-4-5'!$C$11:$D$13,2,FALSE)))&gt;5,"ALTO","MEDIO")),"")</f>
        <v/>
      </c>
      <c r="G1067" s="136"/>
      <c r="H1067" s="136"/>
      <c r="I1067" s="136"/>
      <c r="J1067" s="136"/>
      <c r="K1067" s="136"/>
      <c r="L1067" s="136"/>
      <c r="M1067" s="136"/>
      <c r="N1067" s="136"/>
      <c r="O1067" s="137"/>
      <c r="P1067" s="138"/>
      <c r="Q1067" s="139"/>
    </row>
    <row r="1068" spans="1:17" ht="35.25" customHeight="1" x14ac:dyDescent="0.35">
      <c r="A1068" s="143" t="str">
        <f>'Matriz Nº1 Identificación'!A1068</f>
        <v>118. 6</v>
      </c>
      <c r="B1068" s="143" t="str">
        <f>IF('Matriz Nº3 Evaluación'!J1068="ADMINISTRAR",'Matriz Nº3 Evaluación'!B1068,"")</f>
        <v/>
      </c>
      <c r="C1068" s="136"/>
      <c r="D1068" s="127"/>
      <c r="E1068" s="127"/>
      <c r="F1068" s="120" t="str">
        <f>IFERROR(+IF((VLOOKUP(D1068,'Tabla 2-3-4-5'!$C$11:$D$13,2,FALSE)*(VLOOKUP(E1068,'Tabla 2-3-4-5'!$C$11:$D$13,2,FALSE)))&lt;3,"BAJO",IF((VLOOKUP(D1068,'Tabla 2-3-4-5'!$C$11:$D$13,2,FALSE)*(VLOOKUP(E1068,'Tabla 2-3-4-5'!$C$11:$D$13,2,FALSE)))&gt;5,"ALTO","MEDIO")),"")</f>
        <v/>
      </c>
      <c r="G1068" s="136"/>
      <c r="H1068" s="136"/>
      <c r="I1068" s="136"/>
      <c r="J1068" s="136"/>
      <c r="K1068" s="136"/>
      <c r="L1068" s="136"/>
      <c r="M1068" s="136"/>
      <c r="N1068" s="136"/>
      <c r="O1068" s="137"/>
      <c r="P1068" s="138"/>
      <c r="Q1068" s="139"/>
    </row>
    <row r="1069" spans="1:17" ht="35.25" customHeight="1" thickBot="1" x14ac:dyDescent="0.4">
      <c r="A1069" s="143" t="str">
        <f>'Matriz Nº1 Identificación'!A1069</f>
        <v>118. 7</v>
      </c>
      <c r="B1069" s="143" t="str">
        <f>IF('Matriz Nº3 Evaluación'!J1069="ADMINISTRAR",'Matriz Nº3 Evaluación'!B1069,"")</f>
        <v/>
      </c>
      <c r="C1069" s="136"/>
      <c r="D1069" s="127"/>
      <c r="E1069" s="127"/>
      <c r="F1069" s="120" t="str">
        <f>IFERROR(+IF((VLOOKUP(D1069,'Tabla 2-3-4-5'!$C$11:$D$13,2,FALSE)*(VLOOKUP(E1069,'Tabla 2-3-4-5'!$C$11:$D$13,2,FALSE)))&lt;3,"BAJO",IF((VLOOKUP(D1069,'Tabla 2-3-4-5'!$C$11:$D$13,2,FALSE)*(VLOOKUP(E1069,'Tabla 2-3-4-5'!$C$11:$D$13,2,FALSE)))&gt;5,"ALTO","MEDIO")),"")</f>
        <v/>
      </c>
      <c r="G1069" s="136"/>
      <c r="H1069" s="136"/>
      <c r="I1069" s="136"/>
      <c r="J1069" s="136"/>
      <c r="K1069" s="136"/>
      <c r="L1069" s="136"/>
      <c r="M1069" s="136"/>
      <c r="N1069" s="136"/>
      <c r="O1069" s="137"/>
      <c r="P1069" s="138"/>
      <c r="Q1069" s="139"/>
    </row>
    <row r="1070" spans="1:17" ht="39.9" customHeight="1" thickBot="1" x14ac:dyDescent="0.4">
      <c r="A1070" s="181" t="str">
        <f>'Matriz Nº1 Identificación'!A1070</f>
        <v xml:space="preserve">Objetivo Estratégico: </v>
      </c>
      <c r="B1070" s="477">
        <f>'Matriz Nº1 Identificación'!B1070</f>
        <v>0</v>
      </c>
      <c r="C1070" s="478"/>
      <c r="D1070" s="478"/>
      <c r="E1070" s="478"/>
      <c r="F1070" s="478"/>
      <c r="G1070" s="478"/>
      <c r="H1070" s="478"/>
      <c r="I1070" s="478"/>
      <c r="J1070" s="478"/>
      <c r="K1070" s="478"/>
      <c r="L1070" s="478"/>
      <c r="M1070" s="478"/>
      <c r="N1070" s="478"/>
      <c r="O1070" s="478"/>
      <c r="P1070" s="478"/>
      <c r="Q1070" s="479"/>
    </row>
    <row r="1071" spans="1:17" ht="39.9" customHeight="1" x14ac:dyDescent="0.35">
      <c r="A1071" s="183" t="str">
        <f>'Matriz Nº1 Identificación'!A1071</f>
        <v>Objetivo táctico</v>
      </c>
      <c r="B1071" s="535" t="str">
        <f>'Matriz Nº1 Identificación'!B1071</f>
        <v xml:space="preserve">119. </v>
      </c>
      <c r="C1071" s="536"/>
      <c r="D1071" s="536"/>
      <c r="E1071" s="536"/>
      <c r="F1071" s="536"/>
      <c r="G1071" s="536"/>
      <c r="H1071" s="536"/>
      <c r="I1071" s="536"/>
      <c r="J1071" s="536"/>
      <c r="K1071" s="536"/>
      <c r="L1071" s="536"/>
      <c r="M1071" s="536"/>
      <c r="N1071" s="536"/>
      <c r="O1071" s="536"/>
      <c r="P1071" s="536"/>
      <c r="Q1071" s="537"/>
    </row>
    <row r="1072" spans="1:17" ht="27.75" customHeight="1" x14ac:dyDescent="0.35">
      <c r="A1072" s="143" t="str">
        <f>'Matriz Nº1 Identificación'!A1072</f>
        <v>119. 1</v>
      </c>
      <c r="B1072" s="143" t="str">
        <f>IF('Matriz Nº3 Evaluación'!J1072="ADMINISTRAR",'Matriz Nº3 Evaluación'!B1072,"")</f>
        <v/>
      </c>
      <c r="C1072" s="136"/>
      <c r="D1072" s="127"/>
      <c r="E1072" s="127"/>
      <c r="F1072" s="120" t="str">
        <f>IFERROR(IF((VLOOKUP(D1072,'Tabla 2-3-4-5'!$C$11:$D$13,2,FALSE)*(VLOOKUP(E1072,'Tabla 2-3-4-5'!$C$11:$D$13,2,FALSE)))&lt;3,"BAJO",IF((VLOOKUP(D1072,'Tabla 2-3-4-5'!$C$11:$D$13,2,FALSE)*(VLOOKUP(E1072,'Tabla 2-3-4-5'!$C$11:$D$13,2,FALSE)))&gt;5,"ALTO","MEDIO")),"")</f>
        <v/>
      </c>
      <c r="G1072" s="136"/>
      <c r="H1072" s="136"/>
      <c r="I1072" s="136"/>
      <c r="J1072" s="136"/>
      <c r="K1072" s="136"/>
      <c r="L1072" s="136"/>
      <c r="M1072" s="136"/>
      <c r="N1072" s="136"/>
      <c r="O1072" s="137"/>
      <c r="P1072" s="138"/>
      <c r="Q1072" s="139"/>
    </row>
    <row r="1073" spans="1:17" ht="31.5" customHeight="1" x14ac:dyDescent="0.35">
      <c r="A1073" s="143" t="str">
        <f>'Matriz Nº1 Identificación'!A1073</f>
        <v>119. 2</v>
      </c>
      <c r="B1073" s="143" t="str">
        <f>IF('Matriz Nº3 Evaluación'!J1073="ADMINISTRAR",'Matriz Nº3 Evaluación'!B1073,"")</f>
        <v/>
      </c>
      <c r="C1073" s="136"/>
      <c r="D1073" s="127"/>
      <c r="E1073" s="127"/>
      <c r="F1073" s="120" t="str">
        <f>IFERROR(+IF((VLOOKUP(D1073,'Tabla 2-3-4-5'!$C$11:$D$13,2,FALSE)*(VLOOKUP(E1073,'Tabla 2-3-4-5'!$C$11:$D$13,2,FALSE)))&lt;3,"BAJO",IF((VLOOKUP(D1073,'Tabla 2-3-4-5'!$C$11:$D$13,2,FALSE)*(VLOOKUP(E1073,'Tabla 2-3-4-5'!$C$11:$D$13,2,FALSE)))&gt;5,"ALTO","MEDIO")),"")</f>
        <v/>
      </c>
      <c r="G1073" s="136"/>
      <c r="H1073" s="136"/>
      <c r="I1073" s="136"/>
      <c r="J1073" s="136"/>
      <c r="K1073" s="136"/>
      <c r="L1073" s="136"/>
      <c r="M1073" s="136"/>
      <c r="N1073" s="136"/>
      <c r="O1073" s="137"/>
      <c r="P1073" s="138"/>
      <c r="Q1073" s="139"/>
    </row>
    <row r="1074" spans="1:17" ht="29.25" customHeight="1" x14ac:dyDescent="0.35">
      <c r="A1074" s="143" t="str">
        <f>'Matriz Nº1 Identificación'!A1074</f>
        <v>119. 3</v>
      </c>
      <c r="B1074" s="143" t="str">
        <f>IF('Matriz Nº3 Evaluación'!J1074="ADMINISTRAR",'Matriz Nº3 Evaluación'!B1074,"")</f>
        <v/>
      </c>
      <c r="C1074" s="136"/>
      <c r="D1074" s="127"/>
      <c r="E1074" s="127"/>
      <c r="F1074" s="120" t="str">
        <f>IFERROR(+IF((VLOOKUP(D1074,'Tabla 2-3-4-5'!$C$11:$D$13,2,FALSE)*(VLOOKUP(E1074,'Tabla 2-3-4-5'!$C$11:$D$13,2,FALSE)))&lt;3,"BAJO",IF((VLOOKUP(D1074,'Tabla 2-3-4-5'!$C$11:$D$13,2,FALSE)*(VLOOKUP(E1074,'Tabla 2-3-4-5'!$C$11:$D$13,2,FALSE)))&gt;5,"ALTO","MEDIO")),"")</f>
        <v/>
      </c>
      <c r="G1074" s="136"/>
      <c r="H1074" s="136"/>
      <c r="I1074" s="136"/>
      <c r="J1074" s="136"/>
      <c r="K1074" s="136"/>
      <c r="L1074" s="136"/>
      <c r="M1074" s="136"/>
      <c r="N1074" s="136"/>
      <c r="O1074" s="137"/>
      <c r="P1074" s="138"/>
      <c r="Q1074" s="139"/>
    </row>
    <row r="1075" spans="1:17" ht="35.25" customHeight="1" x14ac:dyDescent="0.35">
      <c r="A1075" s="143" t="str">
        <f>'Matriz Nº1 Identificación'!A1075</f>
        <v>119. 4</v>
      </c>
      <c r="B1075" s="143" t="str">
        <f>IF('Matriz Nº3 Evaluación'!J1075="ADMINISTRAR",'Matriz Nº3 Evaluación'!B1075,"")</f>
        <v/>
      </c>
      <c r="C1075" s="136"/>
      <c r="D1075" s="127"/>
      <c r="E1075" s="127"/>
      <c r="F1075" s="120" t="str">
        <f>IFERROR(+IF((VLOOKUP(D1075,'Tabla 2-3-4-5'!$C$11:$D$13,2,FALSE)*(VLOOKUP(E1075,'Tabla 2-3-4-5'!$C$11:$D$13,2,FALSE)))&lt;3,"BAJO",IF((VLOOKUP(D1075,'Tabla 2-3-4-5'!$C$11:$D$13,2,FALSE)*(VLOOKUP(E1075,'Tabla 2-3-4-5'!$C$11:$D$13,2,FALSE)))&gt;5,"ALTO","MEDIO")),"")</f>
        <v/>
      </c>
      <c r="G1075" s="136"/>
      <c r="H1075" s="136"/>
      <c r="I1075" s="136"/>
      <c r="J1075" s="136"/>
      <c r="K1075" s="136"/>
      <c r="L1075" s="136"/>
      <c r="M1075" s="136"/>
      <c r="N1075" s="136"/>
      <c r="O1075" s="137"/>
      <c r="P1075" s="138"/>
      <c r="Q1075" s="139"/>
    </row>
    <row r="1076" spans="1:17" ht="35.25" customHeight="1" x14ac:dyDescent="0.35">
      <c r="A1076" s="143" t="str">
        <f>'Matriz Nº1 Identificación'!A1076</f>
        <v>119. 5</v>
      </c>
      <c r="B1076" s="143" t="str">
        <f>IF('Matriz Nº3 Evaluación'!J1076="ADMINISTRAR",'Matriz Nº3 Evaluación'!B1076,"")</f>
        <v/>
      </c>
      <c r="C1076" s="136"/>
      <c r="D1076" s="127"/>
      <c r="E1076" s="127"/>
      <c r="F1076" s="120" t="str">
        <f>IFERROR(+IF((VLOOKUP(D1076,'Tabla 2-3-4-5'!$C$11:$D$13,2,FALSE)*(VLOOKUP(E1076,'Tabla 2-3-4-5'!$C$11:$D$13,2,FALSE)))&lt;3,"BAJO",IF((VLOOKUP(D1076,'Tabla 2-3-4-5'!$C$11:$D$13,2,FALSE)*(VLOOKUP(E1076,'Tabla 2-3-4-5'!$C$11:$D$13,2,FALSE)))&gt;5,"ALTO","MEDIO")),"")</f>
        <v/>
      </c>
      <c r="G1076" s="136"/>
      <c r="H1076" s="136"/>
      <c r="I1076" s="136"/>
      <c r="J1076" s="136"/>
      <c r="K1076" s="136"/>
      <c r="L1076" s="136"/>
      <c r="M1076" s="136"/>
      <c r="N1076" s="136"/>
      <c r="O1076" s="137"/>
      <c r="P1076" s="138"/>
      <c r="Q1076" s="139"/>
    </row>
    <row r="1077" spans="1:17" ht="35.25" customHeight="1" x14ac:dyDescent="0.35">
      <c r="A1077" s="143" t="str">
        <f>'Matriz Nº1 Identificación'!A1077</f>
        <v>119. 6</v>
      </c>
      <c r="B1077" s="143" t="str">
        <f>IF('Matriz Nº3 Evaluación'!J1077="ADMINISTRAR",'Matriz Nº3 Evaluación'!B1077,"")</f>
        <v/>
      </c>
      <c r="C1077" s="136"/>
      <c r="D1077" s="127"/>
      <c r="E1077" s="127"/>
      <c r="F1077" s="120" t="str">
        <f>IFERROR(+IF((VLOOKUP(D1077,'Tabla 2-3-4-5'!$C$11:$D$13,2,FALSE)*(VLOOKUP(E1077,'Tabla 2-3-4-5'!$C$11:$D$13,2,FALSE)))&lt;3,"BAJO",IF((VLOOKUP(D1077,'Tabla 2-3-4-5'!$C$11:$D$13,2,FALSE)*(VLOOKUP(E1077,'Tabla 2-3-4-5'!$C$11:$D$13,2,FALSE)))&gt;5,"ALTO","MEDIO")),"")</f>
        <v/>
      </c>
      <c r="G1077" s="136"/>
      <c r="H1077" s="136"/>
      <c r="I1077" s="136"/>
      <c r="J1077" s="136"/>
      <c r="K1077" s="136"/>
      <c r="L1077" s="136"/>
      <c r="M1077" s="136"/>
      <c r="N1077" s="136"/>
      <c r="O1077" s="137"/>
      <c r="P1077" s="138"/>
      <c r="Q1077" s="139"/>
    </row>
    <row r="1078" spans="1:17" ht="35.25" customHeight="1" thickBot="1" x14ac:dyDescent="0.4">
      <c r="A1078" s="143" t="str">
        <f>'Matriz Nº1 Identificación'!A1078</f>
        <v>119. 7</v>
      </c>
      <c r="B1078" s="143" t="str">
        <f>IF('Matriz Nº3 Evaluación'!J1078="ADMINISTRAR",'Matriz Nº3 Evaluación'!B1078,"")</f>
        <v/>
      </c>
      <c r="C1078" s="136"/>
      <c r="D1078" s="127"/>
      <c r="E1078" s="127"/>
      <c r="F1078" s="120" t="str">
        <f>IFERROR(+IF((VLOOKUP(D1078,'Tabla 2-3-4-5'!$C$11:$D$13,2,FALSE)*(VLOOKUP(E1078,'Tabla 2-3-4-5'!$C$11:$D$13,2,FALSE)))&lt;3,"BAJO",IF((VLOOKUP(D1078,'Tabla 2-3-4-5'!$C$11:$D$13,2,FALSE)*(VLOOKUP(E1078,'Tabla 2-3-4-5'!$C$11:$D$13,2,FALSE)))&gt;5,"ALTO","MEDIO")),"")</f>
        <v/>
      </c>
      <c r="G1078" s="136"/>
      <c r="H1078" s="136"/>
      <c r="I1078" s="136"/>
      <c r="J1078" s="136"/>
      <c r="K1078" s="136"/>
      <c r="L1078" s="136"/>
      <c r="M1078" s="136"/>
      <c r="N1078" s="136"/>
      <c r="O1078" s="137"/>
      <c r="P1078" s="138"/>
      <c r="Q1078" s="139"/>
    </row>
    <row r="1079" spans="1:17" ht="39.9" customHeight="1" thickBot="1" x14ac:dyDescent="0.4">
      <c r="A1079" s="181" t="str">
        <f>'Matriz Nº1 Identificación'!A1079</f>
        <v xml:space="preserve">Objetivo Estratégico: </v>
      </c>
      <c r="B1079" s="477">
        <f>'Matriz Nº1 Identificación'!B1079</f>
        <v>0</v>
      </c>
      <c r="C1079" s="478"/>
      <c r="D1079" s="478"/>
      <c r="E1079" s="478"/>
      <c r="F1079" s="478"/>
      <c r="G1079" s="478"/>
      <c r="H1079" s="478"/>
      <c r="I1079" s="478"/>
      <c r="J1079" s="478"/>
      <c r="K1079" s="478"/>
      <c r="L1079" s="478"/>
      <c r="M1079" s="478"/>
      <c r="N1079" s="478"/>
      <c r="O1079" s="478"/>
      <c r="P1079" s="478"/>
      <c r="Q1079" s="479"/>
    </row>
    <row r="1080" spans="1:17" ht="39.9" customHeight="1" x14ac:dyDescent="0.35">
      <c r="A1080" s="183" t="str">
        <f>'Matriz Nº1 Identificación'!A1080</f>
        <v>Objetivo táctico</v>
      </c>
      <c r="B1080" s="535" t="str">
        <f>'Matriz Nº1 Identificación'!B1080</f>
        <v xml:space="preserve">120. </v>
      </c>
      <c r="C1080" s="536"/>
      <c r="D1080" s="536"/>
      <c r="E1080" s="536"/>
      <c r="F1080" s="536"/>
      <c r="G1080" s="536"/>
      <c r="H1080" s="536"/>
      <c r="I1080" s="536"/>
      <c r="J1080" s="536"/>
      <c r="K1080" s="536"/>
      <c r="L1080" s="536"/>
      <c r="M1080" s="536"/>
      <c r="N1080" s="536"/>
      <c r="O1080" s="536"/>
      <c r="P1080" s="536"/>
      <c r="Q1080" s="537"/>
    </row>
    <row r="1081" spans="1:17" ht="27.75" customHeight="1" x14ac:dyDescent="0.35">
      <c r="A1081" s="143" t="str">
        <f>'Matriz Nº1 Identificación'!A1081</f>
        <v>120. 1</v>
      </c>
      <c r="B1081" s="143" t="str">
        <f>IF('Matriz Nº3 Evaluación'!J1081="ADMINISTRAR",'Matriz Nº3 Evaluación'!B1081,"")</f>
        <v/>
      </c>
      <c r="C1081" s="136"/>
      <c r="D1081" s="127"/>
      <c r="E1081" s="127"/>
      <c r="F1081" s="120" t="str">
        <f>IFERROR(IF((VLOOKUP(D1081,'Tabla 2-3-4-5'!$C$11:$D$13,2,FALSE)*(VLOOKUP(E1081,'Tabla 2-3-4-5'!$C$11:$D$13,2,FALSE)))&lt;3,"BAJO",IF((VLOOKUP(D1081,'Tabla 2-3-4-5'!$C$11:$D$13,2,FALSE)*(VLOOKUP(E1081,'Tabla 2-3-4-5'!$C$11:$D$13,2,FALSE)))&gt;5,"ALTO","MEDIO")),"")</f>
        <v/>
      </c>
      <c r="G1081" s="136"/>
      <c r="H1081" s="136"/>
      <c r="I1081" s="136"/>
      <c r="J1081" s="136"/>
      <c r="K1081" s="136"/>
      <c r="L1081" s="136"/>
      <c r="M1081" s="136"/>
      <c r="N1081" s="136"/>
      <c r="O1081" s="137"/>
      <c r="P1081" s="138"/>
      <c r="Q1081" s="139"/>
    </row>
    <row r="1082" spans="1:17" ht="31.5" customHeight="1" x14ac:dyDescent="0.35">
      <c r="A1082" s="143" t="str">
        <f>'Matriz Nº1 Identificación'!A1082</f>
        <v>120. 2</v>
      </c>
      <c r="B1082" s="143" t="str">
        <f>IF('Matriz Nº3 Evaluación'!J1082="ADMINISTRAR",'Matriz Nº3 Evaluación'!B1082,"")</f>
        <v/>
      </c>
      <c r="C1082" s="136"/>
      <c r="D1082" s="127"/>
      <c r="E1082" s="127"/>
      <c r="F1082" s="120" t="str">
        <f>IFERROR(+IF((VLOOKUP(D1082,'Tabla 2-3-4-5'!$C$11:$D$13,2,FALSE)*(VLOOKUP(E1082,'Tabla 2-3-4-5'!$C$11:$D$13,2,FALSE)))&lt;3,"BAJO",IF((VLOOKUP(D1082,'Tabla 2-3-4-5'!$C$11:$D$13,2,FALSE)*(VLOOKUP(E1082,'Tabla 2-3-4-5'!$C$11:$D$13,2,FALSE)))&gt;5,"ALTO","MEDIO")),"")</f>
        <v/>
      </c>
      <c r="G1082" s="136"/>
      <c r="H1082" s="136"/>
      <c r="I1082" s="136"/>
      <c r="J1082" s="136"/>
      <c r="K1082" s="136"/>
      <c r="L1082" s="136"/>
      <c r="M1082" s="136"/>
      <c r="N1082" s="136"/>
      <c r="O1082" s="137"/>
      <c r="P1082" s="138"/>
      <c r="Q1082" s="139"/>
    </row>
    <row r="1083" spans="1:17" ht="29.25" customHeight="1" x14ac:dyDescent="0.35">
      <c r="A1083" s="143" t="str">
        <f>'Matriz Nº1 Identificación'!A1083</f>
        <v>120. 3</v>
      </c>
      <c r="B1083" s="143" t="str">
        <f>IF('Matriz Nº3 Evaluación'!J1083="ADMINISTRAR",'Matriz Nº3 Evaluación'!B1083,"")</f>
        <v/>
      </c>
      <c r="C1083" s="136"/>
      <c r="D1083" s="127"/>
      <c r="E1083" s="127"/>
      <c r="F1083" s="120" t="str">
        <f>IFERROR(+IF((VLOOKUP(D1083,'Tabla 2-3-4-5'!$C$11:$D$13,2,FALSE)*(VLOOKUP(E1083,'Tabla 2-3-4-5'!$C$11:$D$13,2,FALSE)))&lt;3,"BAJO",IF((VLOOKUP(D1083,'Tabla 2-3-4-5'!$C$11:$D$13,2,FALSE)*(VLOOKUP(E1083,'Tabla 2-3-4-5'!$C$11:$D$13,2,FALSE)))&gt;5,"ALTO","MEDIO")),"")</f>
        <v/>
      </c>
      <c r="G1083" s="136"/>
      <c r="H1083" s="136"/>
      <c r="I1083" s="136"/>
      <c r="J1083" s="136"/>
      <c r="K1083" s="136"/>
      <c r="L1083" s="136"/>
      <c r="M1083" s="136"/>
      <c r="N1083" s="136"/>
      <c r="O1083" s="137"/>
      <c r="P1083" s="138"/>
      <c r="Q1083" s="139"/>
    </row>
    <row r="1084" spans="1:17" ht="35.25" customHeight="1" x14ac:dyDescent="0.35">
      <c r="A1084" s="143" t="str">
        <f>'Matriz Nº1 Identificación'!A1084</f>
        <v>120. 4</v>
      </c>
      <c r="B1084" s="143" t="str">
        <f>IF('Matriz Nº3 Evaluación'!J1084="ADMINISTRAR",'Matriz Nº3 Evaluación'!B1084,"")</f>
        <v/>
      </c>
      <c r="C1084" s="136"/>
      <c r="D1084" s="127"/>
      <c r="E1084" s="127"/>
      <c r="F1084" s="120" t="str">
        <f>IFERROR(+IF((VLOOKUP(D1084,'Tabla 2-3-4-5'!$C$11:$D$13,2,FALSE)*(VLOOKUP(E1084,'Tabla 2-3-4-5'!$C$11:$D$13,2,FALSE)))&lt;3,"BAJO",IF((VLOOKUP(D1084,'Tabla 2-3-4-5'!$C$11:$D$13,2,FALSE)*(VLOOKUP(E1084,'Tabla 2-3-4-5'!$C$11:$D$13,2,FALSE)))&gt;5,"ALTO","MEDIO")),"")</f>
        <v/>
      </c>
      <c r="G1084" s="136"/>
      <c r="H1084" s="136"/>
      <c r="I1084" s="136"/>
      <c r="J1084" s="136"/>
      <c r="K1084" s="136"/>
      <c r="L1084" s="136"/>
      <c r="M1084" s="136"/>
      <c r="N1084" s="136"/>
      <c r="O1084" s="137"/>
      <c r="P1084" s="138"/>
      <c r="Q1084" s="139"/>
    </row>
    <row r="1085" spans="1:17" ht="35.25" customHeight="1" x14ac:dyDescent="0.35">
      <c r="A1085" s="143" t="str">
        <f>'Matriz Nº1 Identificación'!A1085</f>
        <v>120. 5</v>
      </c>
      <c r="B1085" s="143" t="str">
        <f>IF('Matriz Nº3 Evaluación'!J1085="ADMINISTRAR",'Matriz Nº3 Evaluación'!B1085,"")</f>
        <v/>
      </c>
      <c r="C1085" s="136"/>
      <c r="D1085" s="127"/>
      <c r="E1085" s="127"/>
      <c r="F1085" s="120" t="str">
        <f>IFERROR(+IF((VLOOKUP(D1085,'Tabla 2-3-4-5'!$C$11:$D$13,2,FALSE)*(VLOOKUP(E1085,'Tabla 2-3-4-5'!$C$11:$D$13,2,FALSE)))&lt;3,"BAJO",IF((VLOOKUP(D1085,'Tabla 2-3-4-5'!$C$11:$D$13,2,FALSE)*(VLOOKUP(E1085,'Tabla 2-3-4-5'!$C$11:$D$13,2,FALSE)))&gt;5,"ALTO","MEDIO")),"")</f>
        <v/>
      </c>
      <c r="G1085" s="136"/>
      <c r="H1085" s="136"/>
      <c r="I1085" s="136"/>
      <c r="J1085" s="136"/>
      <c r="K1085" s="136"/>
      <c r="L1085" s="136"/>
      <c r="M1085" s="136"/>
      <c r="N1085" s="136"/>
      <c r="O1085" s="137"/>
      <c r="P1085" s="138"/>
      <c r="Q1085" s="139"/>
    </row>
    <row r="1086" spans="1:17" ht="35.25" customHeight="1" x14ac:dyDescent="0.35">
      <c r="A1086" s="143" t="str">
        <f>'Matriz Nº1 Identificación'!A1086</f>
        <v>120. 6</v>
      </c>
      <c r="B1086" s="143" t="str">
        <f>IF('Matriz Nº3 Evaluación'!J1086="ADMINISTRAR",'Matriz Nº3 Evaluación'!B1086,"")</f>
        <v/>
      </c>
      <c r="C1086" s="136"/>
      <c r="D1086" s="127"/>
      <c r="E1086" s="127"/>
      <c r="F1086" s="120" t="str">
        <f>IFERROR(+IF((VLOOKUP(D1086,'Tabla 2-3-4-5'!$C$11:$D$13,2,FALSE)*(VLOOKUP(E1086,'Tabla 2-3-4-5'!$C$11:$D$13,2,FALSE)))&lt;3,"BAJO",IF((VLOOKUP(D1086,'Tabla 2-3-4-5'!$C$11:$D$13,2,FALSE)*(VLOOKUP(E1086,'Tabla 2-3-4-5'!$C$11:$D$13,2,FALSE)))&gt;5,"ALTO","MEDIO")),"")</f>
        <v/>
      </c>
      <c r="G1086" s="136"/>
      <c r="H1086" s="136"/>
      <c r="I1086" s="136"/>
      <c r="J1086" s="136"/>
      <c r="K1086" s="136"/>
      <c r="L1086" s="136"/>
      <c r="M1086" s="136"/>
      <c r="N1086" s="136"/>
      <c r="O1086" s="137"/>
      <c r="P1086" s="138"/>
      <c r="Q1086" s="139"/>
    </row>
    <row r="1087" spans="1:17" ht="35.25" customHeight="1" x14ac:dyDescent="0.35">
      <c r="A1087" s="143" t="str">
        <f>'Matriz Nº1 Identificación'!A1087</f>
        <v>120. 7</v>
      </c>
      <c r="B1087" s="143" t="str">
        <f>IF('Matriz Nº3 Evaluación'!J1087="ADMINISTRAR",'Matriz Nº3 Evaluación'!B1087,"")</f>
        <v/>
      </c>
      <c r="C1087" s="136"/>
      <c r="D1087" s="127"/>
      <c r="E1087" s="127"/>
      <c r="F1087" s="120" t="str">
        <f>IFERROR(+IF((VLOOKUP(D1087,'Tabla 2-3-4-5'!$C$11:$D$13,2,FALSE)*(VLOOKUP(E1087,'Tabla 2-3-4-5'!$C$11:$D$13,2,FALSE)))&lt;3,"BAJO",IF((VLOOKUP(D1087,'Tabla 2-3-4-5'!$C$11:$D$13,2,FALSE)*(VLOOKUP(E1087,'Tabla 2-3-4-5'!$C$11:$D$13,2,FALSE)))&gt;5,"ALTO","MEDIO")),"")</f>
        <v/>
      </c>
      <c r="G1087" s="136"/>
      <c r="H1087" s="136"/>
      <c r="I1087" s="136"/>
      <c r="J1087" s="136"/>
      <c r="K1087" s="136"/>
      <c r="L1087" s="136"/>
      <c r="M1087" s="136"/>
      <c r="N1087" s="136"/>
      <c r="O1087" s="137"/>
      <c r="P1087" s="138"/>
      <c r="Q1087" s="139"/>
    </row>
    <row r="1088" spans="1:17" ht="15.75" customHeight="1" x14ac:dyDescent="0.35">
      <c r="A1088" s="125"/>
      <c r="B1088" s="125"/>
      <c r="C1088" s="125"/>
      <c r="D1088" s="125"/>
      <c r="E1088" s="125"/>
      <c r="F1088" s="125"/>
      <c r="G1088" s="125"/>
      <c r="H1088" s="125"/>
      <c r="I1088" s="125"/>
      <c r="J1088" s="125"/>
      <c r="K1088" s="125"/>
      <c r="L1088" s="125"/>
      <c r="M1088" s="125"/>
      <c r="N1088" s="125"/>
      <c r="O1088" s="125"/>
      <c r="P1088" s="125"/>
      <c r="Q1088" s="125"/>
    </row>
    <row r="1089" ht="15.75" customHeight="1" x14ac:dyDescent="0.35"/>
    <row r="1090" ht="15.75" customHeight="1" x14ac:dyDescent="0.35"/>
    <row r="1091" ht="15.75" customHeight="1" x14ac:dyDescent="0.35"/>
    <row r="1092" ht="15.75" customHeight="1" x14ac:dyDescent="0.35"/>
    <row r="1093" ht="15.75" customHeight="1" x14ac:dyDescent="0.35"/>
    <row r="1094" ht="15.75" customHeight="1" x14ac:dyDescent="0.35"/>
    <row r="1095" ht="15.75" customHeight="1" x14ac:dyDescent="0.35"/>
    <row r="1096" ht="15.75" customHeight="1" x14ac:dyDescent="0.35"/>
    <row r="1097" ht="15.75" customHeight="1" x14ac:dyDescent="0.35"/>
    <row r="1098" ht="15.75" customHeight="1" x14ac:dyDescent="0.35"/>
    <row r="1099" ht="15.75" customHeight="1" x14ac:dyDescent="0.35"/>
    <row r="1100" ht="15.75" customHeight="1" x14ac:dyDescent="0.35"/>
    <row r="1101" ht="15.75" customHeight="1" x14ac:dyDescent="0.35"/>
    <row r="1102" ht="15.75" customHeight="1" x14ac:dyDescent="0.35"/>
    <row r="1103" ht="15.75" customHeight="1" x14ac:dyDescent="0.35"/>
    <row r="1104" ht="15.75" customHeight="1" x14ac:dyDescent="0.35"/>
    <row r="1105" ht="15.75" customHeight="1" x14ac:dyDescent="0.35"/>
    <row r="1106" ht="15.75" customHeight="1" x14ac:dyDescent="0.35"/>
    <row r="1107" ht="15.75" customHeight="1" x14ac:dyDescent="0.35"/>
    <row r="1108" ht="15.75" customHeight="1" x14ac:dyDescent="0.35"/>
    <row r="1109" ht="15.75" customHeight="1" x14ac:dyDescent="0.35"/>
    <row r="1110" ht="15.75" customHeight="1" x14ac:dyDescent="0.35"/>
    <row r="1111" ht="15.75" customHeight="1" x14ac:dyDescent="0.35"/>
    <row r="1112" ht="15.75" customHeight="1" x14ac:dyDescent="0.35"/>
    <row r="1113" ht="15.75" customHeight="1" x14ac:dyDescent="0.35"/>
    <row r="1114" ht="15.75" customHeight="1" x14ac:dyDescent="0.35"/>
    <row r="1115" ht="15.75" customHeight="1" x14ac:dyDescent="0.35"/>
    <row r="1116" ht="15.75" customHeight="1" x14ac:dyDescent="0.35"/>
    <row r="1117" ht="15.75" customHeight="1" x14ac:dyDescent="0.35"/>
    <row r="1118" ht="15.75" customHeight="1" x14ac:dyDescent="0.35"/>
    <row r="1119" ht="15.75" customHeight="1" x14ac:dyDescent="0.35"/>
    <row r="1120" ht="15.75" customHeight="1" x14ac:dyDescent="0.35"/>
    <row r="1121" ht="15.75" customHeight="1" x14ac:dyDescent="0.35"/>
    <row r="1122" ht="15.75" customHeight="1" x14ac:dyDescent="0.35"/>
    <row r="1123" ht="15.75" customHeight="1" x14ac:dyDescent="0.35"/>
    <row r="1124" ht="15.75" customHeight="1" x14ac:dyDescent="0.35"/>
    <row r="1125" ht="15.75" customHeight="1" x14ac:dyDescent="0.35"/>
    <row r="1126" ht="15.75" customHeight="1" x14ac:dyDescent="0.35"/>
    <row r="1127" ht="15.75" customHeight="1" x14ac:dyDescent="0.35"/>
    <row r="1128" ht="15.75" customHeight="1" x14ac:dyDescent="0.35"/>
    <row r="1129" ht="15.75" customHeight="1" x14ac:dyDescent="0.35"/>
    <row r="1130" ht="15.75" customHeight="1" x14ac:dyDescent="0.35"/>
    <row r="1131" ht="15.75" customHeight="1" x14ac:dyDescent="0.35"/>
    <row r="1132" ht="15.75" customHeight="1" x14ac:dyDescent="0.35"/>
    <row r="1133" ht="15.75" customHeight="1" x14ac:dyDescent="0.35"/>
    <row r="1134" ht="15.75" customHeight="1" x14ac:dyDescent="0.35"/>
    <row r="1135" ht="15.75" customHeight="1" x14ac:dyDescent="0.35"/>
    <row r="1136" ht="15.75" customHeight="1" x14ac:dyDescent="0.35"/>
    <row r="1137" ht="15.75" customHeight="1" x14ac:dyDescent="0.35"/>
    <row r="1138" ht="15.75" customHeight="1" x14ac:dyDescent="0.35"/>
    <row r="1139" ht="15.75" customHeight="1" x14ac:dyDescent="0.35"/>
    <row r="1140" ht="15.75" customHeight="1" x14ac:dyDescent="0.35"/>
    <row r="1141" ht="15.75" customHeight="1" x14ac:dyDescent="0.35"/>
    <row r="1142" ht="15.75" customHeight="1" x14ac:dyDescent="0.35"/>
    <row r="1143" ht="15.75" customHeight="1" x14ac:dyDescent="0.35"/>
    <row r="1144" ht="15.75" customHeight="1" x14ac:dyDescent="0.35"/>
    <row r="1145" ht="15.75" customHeight="1" x14ac:dyDescent="0.35"/>
    <row r="1146" ht="15.75" customHeight="1" x14ac:dyDescent="0.35"/>
    <row r="1147" ht="15.75" customHeight="1" x14ac:dyDescent="0.35"/>
    <row r="1148" ht="15.75" customHeight="1" x14ac:dyDescent="0.35"/>
    <row r="1149" ht="15.75" customHeight="1" x14ac:dyDescent="0.35"/>
    <row r="1150" ht="15.75" customHeight="1" x14ac:dyDescent="0.35"/>
    <row r="1151" ht="15.75" customHeight="1" x14ac:dyDescent="0.35"/>
    <row r="1152" ht="15.75" customHeight="1" x14ac:dyDescent="0.35"/>
    <row r="1153" ht="15.75" customHeight="1" x14ac:dyDescent="0.35"/>
    <row r="1154" ht="15.75" customHeight="1" x14ac:dyDescent="0.35"/>
    <row r="1155" ht="15.75" customHeight="1" x14ac:dyDescent="0.35"/>
    <row r="1156" ht="15.75" customHeight="1" x14ac:dyDescent="0.35"/>
    <row r="1157" ht="15.75" customHeight="1" x14ac:dyDescent="0.35"/>
    <row r="1158" ht="15.75" customHeight="1" x14ac:dyDescent="0.35"/>
    <row r="1159" ht="15.75" customHeight="1" x14ac:dyDescent="0.35"/>
    <row r="1160" ht="15.75" customHeight="1" x14ac:dyDescent="0.35"/>
    <row r="1161" ht="15.75" customHeight="1" x14ac:dyDescent="0.35"/>
    <row r="1162" ht="15.75" customHeight="1" x14ac:dyDescent="0.35"/>
    <row r="1163" ht="15.75" customHeight="1" x14ac:dyDescent="0.35"/>
    <row r="1164" ht="15.75" customHeight="1" x14ac:dyDescent="0.35"/>
    <row r="1165" ht="15.75" customHeight="1" x14ac:dyDescent="0.35"/>
    <row r="1166" ht="15.75" customHeight="1" x14ac:dyDescent="0.35"/>
    <row r="1167" ht="15.75" customHeight="1" x14ac:dyDescent="0.35"/>
    <row r="1168" ht="15.75" customHeight="1" x14ac:dyDescent="0.35"/>
    <row r="1169" ht="15.75" customHeight="1" x14ac:dyDescent="0.35"/>
    <row r="1170" ht="15.75" customHeight="1" x14ac:dyDescent="0.35"/>
    <row r="1171" ht="15.75" customHeight="1" x14ac:dyDescent="0.35"/>
    <row r="1172" ht="15.75" customHeight="1" x14ac:dyDescent="0.35"/>
    <row r="1173" ht="15.75" customHeight="1" x14ac:dyDescent="0.35"/>
    <row r="1174" ht="15.75" customHeight="1" x14ac:dyDescent="0.35"/>
    <row r="1175" ht="15.75" customHeight="1" x14ac:dyDescent="0.35"/>
    <row r="1176" ht="15.75" customHeight="1" x14ac:dyDescent="0.35"/>
    <row r="1177" ht="15.75" customHeight="1" x14ac:dyDescent="0.35"/>
    <row r="1178" ht="15.75" customHeight="1" x14ac:dyDescent="0.35"/>
    <row r="1179" ht="15.75" customHeight="1" x14ac:dyDescent="0.35"/>
    <row r="1180" ht="15.75" customHeight="1" x14ac:dyDescent="0.35"/>
    <row r="1181" ht="15.75" customHeight="1" x14ac:dyDescent="0.35"/>
    <row r="1182" ht="15.75" customHeight="1" x14ac:dyDescent="0.35"/>
    <row r="1183" ht="15.75" customHeight="1" x14ac:dyDescent="0.35"/>
    <row r="1184" ht="15.75" customHeight="1" x14ac:dyDescent="0.35"/>
    <row r="1185" ht="15.75" customHeight="1" x14ac:dyDescent="0.35"/>
    <row r="1186" ht="15.75" customHeight="1" x14ac:dyDescent="0.35"/>
    <row r="1187" ht="15.75" customHeight="1" x14ac:dyDescent="0.35"/>
    <row r="1188" ht="15.75" customHeight="1" x14ac:dyDescent="0.35"/>
    <row r="1189" ht="15.75" customHeight="1" x14ac:dyDescent="0.35"/>
    <row r="1190" ht="15.75" customHeight="1" x14ac:dyDescent="0.35"/>
    <row r="1191" ht="15.75" customHeight="1" x14ac:dyDescent="0.35"/>
    <row r="1192" ht="15.75" customHeight="1" x14ac:dyDescent="0.35"/>
    <row r="1193" ht="15.75" customHeight="1" x14ac:dyDescent="0.35"/>
    <row r="1194" ht="15.75" customHeight="1" x14ac:dyDescent="0.35"/>
    <row r="1195" ht="15.75" customHeight="1" x14ac:dyDescent="0.35"/>
    <row r="1196" ht="15.75" customHeight="1" x14ac:dyDescent="0.35"/>
    <row r="1197" ht="15.75" customHeight="1" x14ac:dyDescent="0.35"/>
    <row r="1198" ht="15.75" customHeight="1" x14ac:dyDescent="0.35"/>
    <row r="1199" ht="15.75" customHeight="1" x14ac:dyDescent="0.35"/>
    <row r="1200" ht="15.75" customHeight="1" x14ac:dyDescent="0.35"/>
    <row r="1201" ht="15.75" customHeight="1" x14ac:dyDescent="0.35"/>
    <row r="1202" ht="15.75" customHeight="1" x14ac:dyDescent="0.35"/>
    <row r="1203" ht="15.75" customHeight="1" x14ac:dyDescent="0.35"/>
    <row r="1204" ht="15.75" customHeight="1" x14ac:dyDescent="0.35"/>
    <row r="1205" ht="15.75" customHeight="1" x14ac:dyDescent="0.35"/>
    <row r="1206" ht="15.75" customHeight="1" x14ac:dyDescent="0.35"/>
    <row r="1207" ht="15.75" customHeight="1" x14ac:dyDescent="0.35"/>
    <row r="1208" ht="15.75" customHeight="1" x14ac:dyDescent="0.35"/>
    <row r="1209" ht="15.75" customHeight="1" x14ac:dyDescent="0.35"/>
    <row r="1210" ht="15.75" customHeight="1" x14ac:dyDescent="0.35"/>
    <row r="1211" ht="15.75" customHeight="1" x14ac:dyDescent="0.35"/>
    <row r="1212" ht="15.75" customHeight="1" x14ac:dyDescent="0.35"/>
    <row r="1213" ht="15.75" customHeight="1" x14ac:dyDescent="0.35"/>
    <row r="1214" ht="15.75" customHeight="1" x14ac:dyDescent="0.35"/>
    <row r="1215" ht="15.75" customHeight="1" x14ac:dyDescent="0.35"/>
    <row r="1216" ht="15.75" customHeight="1" x14ac:dyDescent="0.35"/>
    <row r="1217" ht="15.75" customHeight="1" x14ac:dyDescent="0.35"/>
    <row r="1218" ht="15.75" customHeight="1" x14ac:dyDescent="0.35"/>
    <row r="1219" ht="15.75" customHeight="1" x14ac:dyDescent="0.35"/>
    <row r="1220" ht="15.75" customHeight="1" x14ac:dyDescent="0.35"/>
    <row r="1221" ht="15.75" customHeight="1" x14ac:dyDescent="0.35"/>
    <row r="1222" ht="15.75" customHeight="1" x14ac:dyDescent="0.35"/>
    <row r="1223" ht="15.75" customHeight="1" x14ac:dyDescent="0.35"/>
    <row r="1224" ht="15.75" customHeight="1" x14ac:dyDescent="0.35"/>
    <row r="1225" ht="15.75" customHeight="1" x14ac:dyDescent="0.35"/>
    <row r="1226" ht="15.75" customHeight="1" x14ac:dyDescent="0.35"/>
    <row r="1227" ht="15.75" customHeight="1" x14ac:dyDescent="0.35"/>
    <row r="1228" ht="15.75" customHeight="1" x14ac:dyDescent="0.35"/>
    <row r="1229" ht="15.75" customHeight="1" x14ac:dyDescent="0.35"/>
    <row r="1230" ht="15.75" customHeight="1" x14ac:dyDescent="0.35"/>
    <row r="1231" ht="15.75" customHeight="1" x14ac:dyDescent="0.35"/>
    <row r="1232" ht="15.75" customHeight="1" x14ac:dyDescent="0.35"/>
    <row r="1233" ht="15.75" customHeight="1" x14ac:dyDescent="0.35"/>
    <row r="1234" ht="15.75" customHeight="1" x14ac:dyDescent="0.35"/>
    <row r="1235" ht="15.75" customHeight="1" x14ac:dyDescent="0.35"/>
    <row r="1236" ht="15.75" customHeight="1" x14ac:dyDescent="0.35"/>
    <row r="1237" ht="15.75" customHeight="1" x14ac:dyDescent="0.35"/>
    <row r="1238" ht="15.75" customHeight="1" x14ac:dyDescent="0.35"/>
    <row r="1239" ht="15.75" customHeight="1" x14ac:dyDescent="0.35"/>
    <row r="1240" ht="15.75" customHeight="1" x14ac:dyDescent="0.35"/>
    <row r="1241" ht="15.75" customHeight="1" x14ac:dyDescent="0.35"/>
    <row r="1242" ht="15.75" customHeight="1" x14ac:dyDescent="0.35"/>
    <row r="1243" ht="15.75" customHeight="1" x14ac:dyDescent="0.35"/>
    <row r="1244" ht="15.75" customHeight="1" x14ac:dyDescent="0.35"/>
    <row r="1245" ht="15.75" customHeight="1" x14ac:dyDescent="0.35"/>
    <row r="1246" ht="15.75" customHeight="1" x14ac:dyDescent="0.35"/>
    <row r="1247" ht="15.75" customHeight="1" x14ac:dyDescent="0.35"/>
    <row r="1248" ht="15.75" customHeight="1" x14ac:dyDescent="0.35"/>
    <row r="1249" ht="15.75" customHeight="1" x14ac:dyDescent="0.35"/>
    <row r="1250" ht="15.75" customHeight="1" x14ac:dyDescent="0.35"/>
    <row r="1251" ht="15.75" customHeight="1" x14ac:dyDescent="0.35"/>
    <row r="1252" ht="15.75" customHeight="1" x14ac:dyDescent="0.35"/>
    <row r="1253" ht="15.75" customHeight="1" x14ac:dyDescent="0.35"/>
    <row r="1254" ht="15.75" customHeight="1" x14ac:dyDescent="0.35"/>
    <row r="1255" ht="15.75" customHeight="1" x14ac:dyDescent="0.35"/>
    <row r="1256" ht="15.75" customHeight="1" x14ac:dyDescent="0.35"/>
    <row r="1257" ht="15.75" customHeight="1" x14ac:dyDescent="0.35"/>
    <row r="1258" ht="15.75" customHeight="1" x14ac:dyDescent="0.35"/>
    <row r="1259" ht="15.75" customHeight="1" x14ac:dyDescent="0.35"/>
    <row r="1260" ht="15.75" customHeight="1" x14ac:dyDescent="0.35"/>
    <row r="1261" ht="15.75" customHeight="1" x14ac:dyDescent="0.35"/>
    <row r="1262" ht="15.75" customHeight="1" x14ac:dyDescent="0.35"/>
    <row r="1263" ht="15.75" customHeight="1" x14ac:dyDescent="0.35"/>
    <row r="1264" ht="15.75" customHeight="1" x14ac:dyDescent="0.35"/>
    <row r="1265" ht="15.75" customHeight="1" x14ac:dyDescent="0.35"/>
    <row r="1266" ht="15.75" customHeight="1" x14ac:dyDescent="0.35"/>
    <row r="1267" ht="15.75" customHeight="1" x14ac:dyDescent="0.35"/>
    <row r="1268" ht="15.75" customHeight="1" x14ac:dyDescent="0.35"/>
    <row r="1269" ht="15.75" customHeight="1" x14ac:dyDescent="0.35"/>
    <row r="1270" ht="15.75" customHeight="1" x14ac:dyDescent="0.35"/>
    <row r="1271" ht="15.75" customHeight="1" x14ac:dyDescent="0.35"/>
    <row r="1272" ht="15.75" customHeight="1" x14ac:dyDescent="0.35"/>
    <row r="1273" ht="15.75" customHeight="1" x14ac:dyDescent="0.35"/>
    <row r="1274" ht="15.75" customHeight="1" x14ac:dyDescent="0.35"/>
    <row r="1275" ht="15.75" customHeight="1" x14ac:dyDescent="0.35"/>
    <row r="1276" ht="15.75" customHeight="1" x14ac:dyDescent="0.35"/>
    <row r="1277" ht="15.75" customHeight="1" x14ac:dyDescent="0.35"/>
    <row r="1278" ht="15.75" customHeight="1" x14ac:dyDescent="0.35"/>
    <row r="1279" ht="15.75" customHeight="1" x14ac:dyDescent="0.35"/>
    <row r="1280" ht="15.75" customHeight="1" x14ac:dyDescent="0.35"/>
    <row r="1281" ht="15.75" customHeight="1" x14ac:dyDescent="0.35"/>
    <row r="1282" ht="15.75" customHeight="1" x14ac:dyDescent="0.35"/>
    <row r="1283" ht="15.75" customHeight="1" x14ac:dyDescent="0.35"/>
    <row r="1284" ht="15.75" customHeight="1" x14ac:dyDescent="0.35"/>
    <row r="1285" ht="15.75" customHeight="1" x14ac:dyDescent="0.35"/>
    <row r="1286" ht="15.75" customHeight="1" x14ac:dyDescent="0.35"/>
    <row r="1287" ht="15.75" customHeight="1" x14ac:dyDescent="0.35"/>
    <row r="1288" ht="15.75" customHeight="1" x14ac:dyDescent="0.35"/>
    <row r="1289" ht="15.75" customHeight="1" x14ac:dyDescent="0.35"/>
    <row r="1290" ht="15.75" customHeight="1" x14ac:dyDescent="0.35"/>
    <row r="1291" ht="15.75" customHeight="1" x14ac:dyDescent="0.35"/>
    <row r="1292" ht="15.75" customHeight="1" x14ac:dyDescent="0.35"/>
    <row r="1293" ht="15.75" customHeight="1" x14ac:dyDescent="0.35"/>
    <row r="1294" ht="15.75" customHeight="1" x14ac:dyDescent="0.35"/>
    <row r="1295" ht="15.75" customHeight="1" x14ac:dyDescent="0.35"/>
    <row r="1296" ht="15.75" customHeight="1" x14ac:dyDescent="0.35"/>
    <row r="1297" ht="15.75" customHeight="1" x14ac:dyDescent="0.35"/>
    <row r="1298" ht="15.75" customHeight="1" x14ac:dyDescent="0.35"/>
    <row r="1299" ht="15.75" customHeight="1" x14ac:dyDescent="0.35"/>
    <row r="1300" ht="15.75" customHeight="1" x14ac:dyDescent="0.35"/>
    <row r="1301" ht="15.75" customHeight="1" x14ac:dyDescent="0.35"/>
    <row r="1302" ht="15.75" customHeight="1" x14ac:dyDescent="0.35"/>
    <row r="1303" ht="15.75" customHeight="1" x14ac:dyDescent="0.35"/>
    <row r="1304" ht="15.75" customHeight="1" x14ac:dyDescent="0.35"/>
    <row r="1305" ht="15.75" customHeight="1" x14ac:dyDescent="0.35"/>
    <row r="1306" ht="15.75" customHeight="1" x14ac:dyDescent="0.35"/>
    <row r="1307" ht="15.75" customHeight="1" x14ac:dyDescent="0.35"/>
    <row r="1308" ht="15.75" customHeight="1" x14ac:dyDescent="0.35"/>
    <row r="1309" ht="15.75" customHeight="1" x14ac:dyDescent="0.35"/>
    <row r="1310" ht="15.75" customHeight="1" x14ac:dyDescent="0.35"/>
    <row r="1311" ht="15.75" customHeight="1" x14ac:dyDescent="0.35"/>
    <row r="1312" ht="15.75" customHeight="1" x14ac:dyDescent="0.35"/>
    <row r="1313" ht="15.75" customHeight="1" x14ac:dyDescent="0.35"/>
    <row r="1314" ht="15.75" customHeight="1" x14ac:dyDescent="0.35"/>
    <row r="1315" ht="15.75" customHeight="1" x14ac:dyDescent="0.35"/>
    <row r="1316" ht="15.75" customHeight="1" x14ac:dyDescent="0.35"/>
    <row r="1317" ht="15.75" customHeight="1" x14ac:dyDescent="0.35"/>
    <row r="1318" ht="15.75" customHeight="1" x14ac:dyDescent="0.35"/>
    <row r="1319" ht="15.75" customHeight="1" x14ac:dyDescent="0.35"/>
    <row r="1320" ht="15.75" customHeight="1" x14ac:dyDescent="0.35"/>
    <row r="1321" ht="15.75" customHeight="1" x14ac:dyDescent="0.35"/>
    <row r="1322" ht="15.75" customHeight="1" x14ac:dyDescent="0.35"/>
    <row r="1323" ht="15.75" customHeight="1" x14ac:dyDescent="0.35"/>
    <row r="1324" ht="15.75" customHeight="1" x14ac:dyDescent="0.35"/>
    <row r="1325" ht="15.75" customHeight="1" x14ac:dyDescent="0.35"/>
    <row r="1326" ht="15.75" customHeight="1" x14ac:dyDescent="0.35"/>
    <row r="1327" ht="15.75" customHeight="1" x14ac:dyDescent="0.35"/>
    <row r="1328" ht="15.75" customHeight="1" x14ac:dyDescent="0.35"/>
    <row r="1329" ht="15.75" customHeight="1" x14ac:dyDescent="0.35"/>
    <row r="1330" ht="15.75" customHeight="1" x14ac:dyDescent="0.35"/>
    <row r="1331" ht="15.75" customHeight="1" x14ac:dyDescent="0.35"/>
    <row r="1332" ht="15.75" customHeight="1" x14ac:dyDescent="0.35"/>
    <row r="1333" ht="15.75" customHeight="1" x14ac:dyDescent="0.35"/>
    <row r="1334" ht="15.75" customHeight="1" x14ac:dyDescent="0.35"/>
    <row r="1335" ht="15.75" customHeight="1" x14ac:dyDescent="0.35"/>
    <row r="1336" ht="15.75" customHeight="1" x14ac:dyDescent="0.35"/>
    <row r="1337" ht="15.75" customHeight="1" x14ac:dyDescent="0.35"/>
    <row r="1338" ht="15.75" customHeight="1" x14ac:dyDescent="0.35"/>
    <row r="1339" ht="15.75" customHeight="1" x14ac:dyDescent="0.35"/>
    <row r="1340" ht="15.75" customHeight="1" x14ac:dyDescent="0.35"/>
    <row r="1341" ht="15.75" customHeight="1" x14ac:dyDescent="0.35"/>
    <row r="1342" ht="15.75" customHeight="1" x14ac:dyDescent="0.35"/>
    <row r="1343" ht="15.75" customHeight="1" x14ac:dyDescent="0.35"/>
    <row r="1344" ht="15.75" customHeight="1" x14ac:dyDescent="0.35"/>
    <row r="1345" ht="15.75" customHeight="1" x14ac:dyDescent="0.35"/>
    <row r="1346" ht="15.75" customHeight="1" x14ac:dyDescent="0.35"/>
    <row r="1347" ht="15.75" customHeight="1" x14ac:dyDescent="0.35"/>
    <row r="1348" ht="15.75" customHeight="1" x14ac:dyDescent="0.35"/>
    <row r="1349" ht="15.75" customHeight="1" x14ac:dyDescent="0.35"/>
    <row r="1350" ht="15.75" customHeight="1" x14ac:dyDescent="0.35"/>
    <row r="1351" ht="15.75" customHeight="1" x14ac:dyDescent="0.35"/>
    <row r="1352" ht="15.75" customHeight="1" x14ac:dyDescent="0.35"/>
    <row r="1353" ht="15.75" customHeight="1" x14ac:dyDescent="0.35"/>
    <row r="1354" ht="15.75" customHeight="1" x14ac:dyDescent="0.35"/>
    <row r="1355" ht="15.75" customHeight="1" x14ac:dyDescent="0.35"/>
    <row r="1356" ht="15.75" customHeight="1" x14ac:dyDescent="0.35"/>
    <row r="1357" ht="15.75" customHeight="1" x14ac:dyDescent="0.35"/>
    <row r="1358" ht="15.75" customHeight="1" x14ac:dyDescent="0.35"/>
    <row r="1359" ht="15.75" customHeight="1" x14ac:dyDescent="0.35"/>
    <row r="1360" ht="15.75" customHeight="1" x14ac:dyDescent="0.35"/>
    <row r="1361" ht="15.75" customHeight="1" x14ac:dyDescent="0.35"/>
    <row r="1362" ht="15.75" customHeight="1" x14ac:dyDescent="0.35"/>
    <row r="1363" ht="15.75" customHeight="1" x14ac:dyDescent="0.35"/>
    <row r="1364" ht="15.75" customHeight="1" x14ac:dyDescent="0.35"/>
    <row r="1365" ht="15.75" customHeight="1" x14ac:dyDescent="0.35"/>
    <row r="1366" ht="15.75" customHeight="1" x14ac:dyDescent="0.35"/>
    <row r="1367" ht="15.75" customHeight="1" x14ac:dyDescent="0.35"/>
    <row r="1368" ht="15.75" customHeight="1" x14ac:dyDescent="0.35"/>
    <row r="1369" ht="15.75" customHeight="1" x14ac:dyDescent="0.35"/>
    <row r="1370" ht="15.75" customHeight="1" x14ac:dyDescent="0.35"/>
    <row r="1371" ht="15.75" customHeight="1" x14ac:dyDescent="0.35"/>
    <row r="1372" ht="15.75" customHeight="1" x14ac:dyDescent="0.35"/>
    <row r="1373" ht="15.75" customHeight="1" x14ac:dyDescent="0.35"/>
    <row r="1374" ht="15.75" customHeight="1" x14ac:dyDescent="0.35"/>
    <row r="1375" ht="15.75" customHeight="1" x14ac:dyDescent="0.35"/>
    <row r="1376" ht="15.75" customHeight="1" x14ac:dyDescent="0.35"/>
    <row r="1377" ht="15.75" customHeight="1" x14ac:dyDescent="0.35"/>
    <row r="1378" ht="15.75" customHeight="1" x14ac:dyDescent="0.35"/>
    <row r="1379" ht="15.75" customHeight="1" x14ac:dyDescent="0.35"/>
    <row r="1380" ht="15.75" customHeight="1" x14ac:dyDescent="0.35"/>
    <row r="1381" ht="15.75" customHeight="1" x14ac:dyDescent="0.35"/>
    <row r="1382" ht="15.75" customHeight="1" x14ac:dyDescent="0.35"/>
    <row r="1383" ht="15.75" customHeight="1" x14ac:dyDescent="0.35"/>
    <row r="1384" ht="15.75" customHeight="1" x14ac:dyDescent="0.35"/>
    <row r="1385" ht="15.75" customHeight="1" x14ac:dyDescent="0.35"/>
    <row r="1386" ht="15.75" customHeight="1" x14ac:dyDescent="0.35"/>
    <row r="1387" ht="15.75" customHeight="1" x14ac:dyDescent="0.35"/>
    <row r="1388" ht="15.75" customHeight="1" x14ac:dyDescent="0.35"/>
    <row r="1389" ht="15.75" customHeight="1" x14ac:dyDescent="0.35"/>
    <row r="1390" ht="15.75" customHeight="1" x14ac:dyDescent="0.35"/>
    <row r="1391" ht="15.75" customHeight="1" x14ac:dyDescent="0.35"/>
    <row r="1392" ht="15.75" customHeight="1" x14ac:dyDescent="0.35"/>
    <row r="1393" ht="15.75" customHeight="1" x14ac:dyDescent="0.35"/>
    <row r="1394" ht="15.75" customHeight="1" x14ac:dyDescent="0.35"/>
    <row r="1395" ht="15.75" customHeight="1" x14ac:dyDescent="0.35"/>
    <row r="1396" ht="15.75" customHeight="1" x14ac:dyDescent="0.35"/>
    <row r="1397" ht="15.75" customHeight="1" x14ac:dyDescent="0.35"/>
    <row r="1398" ht="15.75" customHeight="1" x14ac:dyDescent="0.35"/>
    <row r="1399" ht="15.75" customHeight="1" x14ac:dyDescent="0.35"/>
    <row r="1400" ht="15.75" customHeight="1" x14ac:dyDescent="0.35"/>
    <row r="1401" ht="15.75" customHeight="1" x14ac:dyDescent="0.35"/>
    <row r="1402" ht="15.75" customHeight="1" x14ac:dyDescent="0.35"/>
    <row r="1403" ht="15.75" customHeight="1" x14ac:dyDescent="0.35"/>
    <row r="1404" ht="15.75" customHeight="1" x14ac:dyDescent="0.35"/>
    <row r="1405" ht="15.75" customHeight="1" x14ac:dyDescent="0.35"/>
    <row r="1406" ht="15.75" customHeight="1" x14ac:dyDescent="0.35"/>
    <row r="1407" ht="15.75" customHeight="1" x14ac:dyDescent="0.35"/>
    <row r="1408" ht="15.75" customHeight="1" x14ac:dyDescent="0.35"/>
    <row r="1409" ht="15.75" customHeight="1" x14ac:dyDescent="0.35"/>
    <row r="1410" ht="15.75" customHeight="1" x14ac:dyDescent="0.35"/>
    <row r="1411" ht="15.75" customHeight="1" x14ac:dyDescent="0.35"/>
    <row r="1412" ht="15.75" customHeight="1" x14ac:dyDescent="0.35"/>
    <row r="1413" ht="15.75" customHeight="1" x14ac:dyDescent="0.35"/>
    <row r="1414" ht="15.75" customHeight="1" x14ac:dyDescent="0.35"/>
    <row r="1415" ht="15.75" customHeight="1" x14ac:dyDescent="0.35"/>
    <row r="1416" ht="15.75" customHeight="1" x14ac:dyDescent="0.35"/>
    <row r="1417" ht="15.75" customHeight="1" x14ac:dyDescent="0.35"/>
    <row r="1418" ht="15.75" customHeight="1" x14ac:dyDescent="0.35"/>
    <row r="1419" ht="15.75" customHeight="1" x14ac:dyDescent="0.35"/>
    <row r="1420" ht="15.75" customHeight="1" x14ac:dyDescent="0.35"/>
    <row r="1421" ht="15.75" customHeight="1" x14ac:dyDescent="0.35"/>
    <row r="1422" ht="15.75" customHeight="1" x14ac:dyDescent="0.35"/>
    <row r="1423" ht="15.75" customHeight="1" x14ac:dyDescent="0.35"/>
    <row r="1424" ht="15.75" customHeight="1" x14ac:dyDescent="0.35"/>
    <row r="1425" ht="15.75" customHeight="1" x14ac:dyDescent="0.35"/>
    <row r="1426" ht="15.75" customHeight="1" x14ac:dyDescent="0.35"/>
    <row r="1427" ht="15.75" customHeight="1" x14ac:dyDescent="0.35"/>
    <row r="1428" ht="15.75" customHeight="1" x14ac:dyDescent="0.35"/>
    <row r="1429" ht="15.75" customHeight="1" x14ac:dyDescent="0.35"/>
    <row r="1430" ht="15.75" customHeight="1" x14ac:dyDescent="0.35"/>
    <row r="1431" ht="15.75" customHeight="1" x14ac:dyDescent="0.35"/>
    <row r="1432" ht="15.75" customHeight="1" x14ac:dyDescent="0.35"/>
    <row r="1433" ht="15.75" customHeight="1" x14ac:dyDescent="0.35"/>
    <row r="1434" ht="15.75" customHeight="1" x14ac:dyDescent="0.35"/>
    <row r="1435" ht="15.75" customHeight="1" x14ac:dyDescent="0.35"/>
    <row r="1436" ht="15.75" customHeight="1" x14ac:dyDescent="0.35"/>
    <row r="1437" ht="15.75" customHeight="1" x14ac:dyDescent="0.35"/>
    <row r="1438" ht="15.75" customHeight="1" x14ac:dyDescent="0.35"/>
    <row r="1439" ht="15.75" customHeight="1" x14ac:dyDescent="0.35"/>
    <row r="1440" ht="15.75" customHeight="1" x14ac:dyDescent="0.35"/>
    <row r="1441" ht="15.75" customHeight="1" x14ac:dyDescent="0.35"/>
    <row r="1442" ht="15.75" customHeight="1" x14ac:dyDescent="0.35"/>
    <row r="1443" ht="15.75" customHeight="1" x14ac:dyDescent="0.35"/>
    <row r="1444" ht="15.75" customHeight="1" x14ac:dyDescent="0.35"/>
    <row r="1445" ht="15.75" customHeight="1" x14ac:dyDescent="0.35"/>
    <row r="1446" ht="15.75" customHeight="1" x14ac:dyDescent="0.35"/>
    <row r="1447" ht="15.75" customHeight="1" x14ac:dyDescent="0.35"/>
    <row r="1448" ht="15.75" customHeight="1" x14ac:dyDescent="0.35"/>
    <row r="1449" ht="15.75" customHeight="1" x14ac:dyDescent="0.35"/>
    <row r="1450" ht="15.75" customHeight="1" x14ac:dyDescent="0.35"/>
    <row r="1451" ht="15.75" customHeight="1" x14ac:dyDescent="0.35"/>
    <row r="1452" ht="15.75" customHeight="1" x14ac:dyDescent="0.35"/>
    <row r="1453" ht="15.75" customHeight="1" x14ac:dyDescent="0.35"/>
    <row r="1454" ht="15.75" customHeight="1" x14ac:dyDescent="0.35"/>
    <row r="1455" ht="15.75" customHeight="1" x14ac:dyDescent="0.35"/>
    <row r="1456" ht="15.75" customHeight="1" x14ac:dyDescent="0.35"/>
    <row r="1457" ht="15.75" customHeight="1" x14ac:dyDescent="0.35"/>
    <row r="1458" ht="15.75" customHeight="1" x14ac:dyDescent="0.35"/>
    <row r="1459" ht="15.75" customHeight="1" x14ac:dyDescent="0.35"/>
    <row r="1460" ht="15.75" customHeight="1" x14ac:dyDescent="0.35"/>
    <row r="1461" ht="15.75" customHeight="1" x14ac:dyDescent="0.35"/>
    <row r="1462" ht="15.75" customHeight="1" x14ac:dyDescent="0.35"/>
    <row r="1463" ht="15.75" customHeight="1" x14ac:dyDescent="0.35"/>
    <row r="1464" ht="15.75" customHeight="1" x14ac:dyDescent="0.35"/>
    <row r="1465" ht="15.75" customHeight="1" x14ac:dyDescent="0.35"/>
    <row r="1466" ht="15.75" customHeight="1" x14ac:dyDescent="0.35"/>
    <row r="1467" ht="15.75" customHeight="1" x14ac:dyDescent="0.35"/>
    <row r="1468" ht="15.75" customHeight="1" x14ac:dyDescent="0.35"/>
    <row r="1469" ht="15.75" customHeight="1" x14ac:dyDescent="0.35"/>
    <row r="1470" ht="15.75" customHeight="1" x14ac:dyDescent="0.35"/>
    <row r="1471" ht="15.75" customHeight="1" x14ac:dyDescent="0.35"/>
    <row r="1472" ht="15.75" customHeight="1" x14ac:dyDescent="0.35"/>
    <row r="1473" ht="15.75" customHeight="1" x14ac:dyDescent="0.35"/>
    <row r="1474" ht="15.75" customHeight="1" x14ac:dyDescent="0.35"/>
    <row r="1475" ht="15.75" customHeight="1" x14ac:dyDescent="0.35"/>
    <row r="1476" ht="15.75" customHeight="1" x14ac:dyDescent="0.35"/>
    <row r="1477" ht="15.75" customHeight="1" x14ac:dyDescent="0.35"/>
    <row r="1478" ht="15.75" customHeight="1" x14ac:dyDescent="0.35"/>
    <row r="1479" ht="15.75" customHeight="1" x14ac:dyDescent="0.35"/>
    <row r="1480" ht="15.75" customHeight="1" x14ac:dyDescent="0.35"/>
    <row r="1481" ht="15.75" customHeight="1" x14ac:dyDescent="0.35"/>
    <row r="1482" ht="15.75" customHeight="1" x14ac:dyDescent="0.35"/>
    <row r="1483" ht="15.75" customHeight="1" x14ac:dyDescent="0.35"/>
    <row r="1484" ht="15.75" customHeight="1" x14ac:dyDescent="0.35"/>
    <row r="1485" ht="15.75" customHeight="1" x14ac:dyDescent="0.35"/>
    <row r="1486" ht="15.75" customHeight="1" x14ac:dyDescent="0.35"/>
    <row r="1487" ht="15.75" customHeight="1" x14ac:dyDescent="0.35"/>
    <row r="1488" ht="15.75" customHeight="1" x14ac:dyDescent="0.35"/>
    <row r="1489" ht="15.75" customHeight="1" x14ac:dyDescent="0.35"/>
    <row r="1490" ht="15.75" customHeight="1" x14ac:dyDescent="0.35"/>
    <row r="1491" ht="15.75" customHeight="1" x14ac:dyDescent="0.35"/>
    <row r="1492" ht="15.75" customHeight="1" x14ac:dyDescent="0.35"/>
    <row r="1493" ht="15.75" customHeight="1" x14ac:dyDescent="0.35"/>
    <row r="1494" ht="15.75" customHeight="1" x14ac:dyDescent="0.35"/>
    <row r="1495" ht="15.75" customHeight="1" x14ac:dyDescent="0.35"/>
    <row r="1496" ht="15.75" customHeight="1" x14ac:dyDescent="0.35"/>
    <row r="1497" ht="15.75" customHeight="1" x14ac:dyDescent="0.35"/>
    <row r="1498" ht="15.75" customHeight="1" x14ac:dyDescent="0.35"/>
    <row r="1499" ht="15.75" customHeight="1" x14ac:dyDescent="0.35"/>
    <row r="1500" ht="15.75" customHeight="1" x14ac:dyDescent="0.35"/>
    <row r="1501" ht="15.75" customHeight="1" x14ac:dyDescent="0.35"/>
    <row r="1502" ht="15.75" customHeight="1" x14ac:dyDescent="0.35"/>
    <row r="1503" ht="15.75" customHeight="1" x14ac:dyDescent="0.35"/>
    <row r="1504" ht="15.75" customHeight="1" x14ac:dyDescent="0.35"/>
    <row r="1505" ht="15.75" customHeight="1" x14ac:dyDescent="0.35"/>
    <row r="1506" ht="15.75" customHeight="1" x14ac:dyDescent="0.35"/>
    <row r="1507" ht="15.75" customHeight="1" x14ac:dyDescent="0.35"/>
    <row r="1508" ht="15.75" customHeight="1" x14ac:dyDescent="0.35"/>
    <row r="1509" ht="15.75" customHeight="1" x14ac:dyDescent="0.35"/>
    <row r="1510" ht="15.75" customHeight="1" x14ac:dyDescent="0.35"/>
    <row r="1511" ht="15.75" customHeight="1" x14ac:dyDescent="0.35"/>
    <row r="1512" ht="15.75" customHeight="1" x14ac:dyDescent="0.35"/>
    <row r="1513" ht="15.75" customHeight="1" x14ac:dyDescent="0.35"/>
    <row r="1514" ht="15.75" customHeight="1" x14ac:dyDescent="0.35"/>
    <row r="1515" ht="15.75" customHeight="1" x14ac:dyDescent="0.35"/>
    <row r="1516" ht="15.75" customHeight="1" x14ac:dyDescent="0.35"/>
    <row r="1517" ht="15.75" customHeight="1" x14ac:dyDescent="0.35"/>
    <row r="1518" ht="15.75" customHeight="1" x14ac:dyDescent="0.35"/>
    <row r="1519" ht="15.75" customHeight="1" x14ac:dyDescent="0.35"/>
    <row r="1520" ht="15.75" customHeight="1" x14ac:dyDescent="0.35"/>
    <row r="1521" ht="15.75" customHeight="1" x14ac:dyDescent="0.35"/>
    <row r="1522" ht="15.75" customHeight="1" x14ac:dyDescent="0.35"/>
    <row r="1523" ht="15.75" customHeight="1" x14ac:dyDescent="0.35"/>
    <row r="1524" ht="15.75" customHeight="1" x14ac:dyDescent="0.35"/>
    <row r="1525" ht="15.75" customHeight="1" x14ac:dyDescent="0.35"/>
    <row r="1526" ht="15.75" customHeight="1" x14ac:dyDescent="0.35"/>
    <row r="1527" ht="15.75" customHeight="1" x14ac:dyDescent="0.35"/>
    <row r="1528" ht="15.75" customHeight="1" x14ac:dyDescent="0.35"/>
    <row r="1529" ht="15.75" customHeight="1" x14ac:dyDescent="0.35"/>
    <row r="1530" ht="15.75" customHeight="1" x14ac:dyDescent="0.35"/>
    <row r="1531" ht="15.75" customHeight="1" x14ac:dyDescent="0.35"/>
    <row r="1532" ht="15.75" customHeight="1" x14ac:dyDescent="0.35"/>
    <row r="1533" ht="15.75" customHeight="1" x14ac:dyDescent="0.35"/>
    <row r="1534" ht="15.75" customHeight="1" x14ac:dyDescent="0.35"/>
    <row r="1535" ht="15.75" customHeight="1" x14ac:dyDescent="0.35"/>
    <row r="1536" ht="15.75" customHeight="1" x14ac:dyDescent="0.35"/>
    <row r="1537" ht="15.75" customHeight="1" x14ac:dyDescent="0.35"/>
    <row r="1538" ht="15.75" customHeight="1" x14ac:dyDescent="0.35"/>
    <row r="1539" ht="15.75" customHeight="1" x14ac:dyDescent="0.35"/>
    <row r="1540" ht="15.75" customHeight="1" x14ac:dyDescent="0.35"/>
    <row r="1541" ht="15.75" customHeight="1" x14ac:dyDescent="0.35"/>
    <row r="1542" ht="15.75" customHeight="1" x14ac:dyDescent="0.35"/>
    <row r="1543" ht="15.75" customHeight="1" x14ac:dyDescent="0.35"/>
    <row r="1544" ht="15.75" customHeight="1" x14ac:dyDescent="0.35"/>
    <row r="1545" ht="15.75" customHeight="1" x14ac:dyDescent="0.35"/>
    <row r="1546" ht="15.75" customHeight="1" x14ac:dyDescent="0.35"/>
    <row r="1547" ht="15.75" customHeight="1" x14ac:dyDescent="0.35"/>
    <row r="1548" ht="15.75" customHeight="1" x14ac:dyDescent="0.35"/>
    <row r="1549" ht="15.75" customHeight="1" x14ac:dyDescent="0.35"/>
    <row r="1550" ht="15.75" customHeight="1" x14ac:dyDescent="0.35"/>
    <row r="1551" ht="15.75" customHeight="1" x14ac:dyDescent="0.35"/>
    <row r="1552" ht="15.75" customHeight="1" x14ac:dyDescent="0.35"/>
    <row r="1553" ht="15.75" customHeight="1" x14ac:dyDescent="0.35"/>
    <row r="1554" ht="15.75" customHeight="1" x14ac:dyDescent="0.35"/>
    <row r="1555" ht="15.75" customHeight="1" x14ac:dyDescent="0.35"/>
    <row r="1556" ht="15.75" customHeight="1" x14ac:dyDescent="0.35"/>
    <row r="1557" ht="15.75" customHeight="1" x14ac:dyDescent="0.35"/>
    <row r="1558" ht="15.75" customHeight="1" x14ac:dyDescent="0.35"/>
    <row r="1559" ht="15.75" customHeight="1" x14ac:dyDescent="0.35"/>
    <row r="1560" ht="15.75" customHeight="1" x14ac:dyDescent="0.35"/>
    <row r="1561" ht="15.75" customHeight="1" x14ac:dyDescent="0.35"/>
    <row r="1562" ht="15.75" customHeight="1" x14ac:dyDescent="0.35"/>
    <row r="1563" ht="15.75" customHeight="1" x14ac:dyDescent="0.35"/>
    <row r="1564" ht="15.75" customHeight="1" x14ac:dyDescent="0.35"/>
    <row r="1565" ht="15.75" customHeight="1" x14ac:dyDescent="0.35"/>
    <row r="1566" ht="15.75" customHeight="1" x14ac:dyDescent="0.35"/>
    <row r="1567" ht="15.75" customHeight="1" x14ac:dyDescent="0.35"/>
    <row r="1568" ht="15.75" customHeight="1" x14ac:dyDescent="0.35"/>
    <row r="1569" ht="15.75" customHeight="1" x14ac:dyDescent="0.35"/>
    <row r="1570" ht="15.75" customHeight="1" x14ac:dyDescent="0.35"/>
    <row r="1571" ht="15.75" customHeight="1" x14ac:dyDescent="0.35"/>
    <row r="1572" ht="15.75" customHeight="1" x14ac:dyDescent="0.35"/>
    <row r="1573" ht="15.75" customHeight="1" x14ac:dyDescent="0.35"/>
    <row r="1574" ht="15.75" customHeight="1" x14ac:dyDescent="0.35"/>
    <row r="1575" ht="15.75" customHeight="1" x14ac:dyDescent="0.35"/>
    <row r="1576" ht="15.75" customHeight="1" x14ac:dyDescent="0.35"/>
    <row r="1577" ht="15.75" customHeight="1" x14ac:dyDescent="0.35"/>
    <row r="1578" ht="15.75" customHeight="1" x14ac:dyDescent="0.35"/>
    <row r="1579" ht="15.75" customHeight="1" x14ac:dyDescent="0.35"/>
    <row r="1580" ht="15.75" customHeight="1" x14ac:dyDescent="0.35"/>
    <row r="1581" ht="15.75" customHeight="1" x14ac:dyDescent="0.35"/>
    <row r="1582" ht="15.75" customHeight="1" x14ac:dyDescent="0.35"/>
    <row r="1583" ht="15.75" customHeight="1" x14ac:dyDescent="0.35"/>
    <row r="1584" ht="15.75" customHeight="1" x14ac:dyDescent="0.35"/>
    <row r="1585" ht="15.75" customHeight="1" x14ac:dyDescent="0.35"/>
    <row r="1586" ht="15.75" customHeight="1" x14ac:dyDescent="0.35"/>
    <row r="1587" ht="15.75" customHeight="1" x14ac:dyDescent="0.35"/>
    <row r="1588" ht="15.75" customHeight="1" x14ac:dyDescent="0.35"/>
    <row r="1589" ht="15.75" customHeight="1" x14ac:dyDescent="0.35"/>
    <row r="1590" ht="15.75" customHeight="1" x14ac:dyDescent="0.35"/>
    <row r="1591" ht="15.75" customHeight="1" x14ac:dyDescent="0.35"/>
    <row r="1592" ht="15.75" customHeight="1" x14ac:dyDescent="0.35"/>
    <row r="1593" ht="15.75" customHeight="1" x14ac:dyDescent="0.35"/>
    <row r="1594" ht="15.75" customHeight="1" x14ac:dyDescent="0.35"/>
    <row r="1595" ht="15.75" customHeight="1" x14ac:dyDescent="0.35"/>
    <row r="1596" ht="15.75" customHeight="1" x14ac:dyDescent="0.35"/>
    <row r="1597" ht="15.75" customHeight="1" x14ac:dyDescent="0.35"/>
    <row r="1598" ht="15.75" customHeight="1" x14ac:dyDescent="0.35"/>
    <row r="1599" ht="15.75" customHeight="1" x14ac:dyDescent="0.35"/>
    <row r="1600" ht="15.75" customHeight="1" x14ac:dyDescent="0.35"/>
    <row r="1601" ht="15.75" customHeight="1" x14ac:dyDescent="0.35"/>
    <row r="1602" ht="15.75" customHeight="1" x14ac:dyDescent="0.35"/>
    <row r="1603" ht="15.75" customHeight="1" x14ac:dyDescent="0.35"/>
    <row r="1604" ht="15.75" customHeight="1" x14ac:dyDescent="0.35"/>
    <row r="1605" ht="15.75" customHeight="1" x14ac:dyDescent="0.35"/>
    <row r="1606" ht="15.75" customHeight="1" x14ac:dyDescent="0.35"/>
    <row r="1607" ht="15.75" customHeight="1" x14ac:dyDescent="0.35"/>
    <row r="1608" ht="15.75" customHeight="1" x14ac:dyDescent="0.35"/>
    <row r="1609" ht="15.75" customHeight="1" x14ac:dyDescent="0.35"/>
    <row r="1610" ht="15.75" customHeight="1" x14ac:dyDescent="0.35"/>
    <row r="1611" ht="15.75" customHeight="1" x14ac:dyDescent="0.35"/>
    <row r="1612" ht="15.75" customHeight="1" x14ac:dyDescent="0.35"/>
    <row r="1613" ht="15.75" customHeight="1" x14ac:dyDescent="0.35"/>
    <row r="1614" ht="15.75" customHeight="1" x14ac:dyDescent="0.35"/>
    <row r="1615" ht="15.75" customHeight="1" x14ac:dyDescent="0.35"/>
    <row r="1616" ht="15.75" customHeight="1" x14ac:dyDescent="0.35"/>
    <row r="1617" ht="15.75" customHeight="1" x14ac:dyDescent="0.35"/>
    <row r="1618" ht="15.75" customHeight="1" x14ac:dyDescent="0.35"/>
    <row r="1619" ht="15.75" customHeight="1" x14ac:dyDescent="0.35"/>
    <row r="1620" ht="15.75" customHeight="1" x14ac:dyDescent="0.35"/>
    <row r="1621" ht="15.75" customHeight="1" x14ac:dyDescent="0.35"/>
    <row r="1622" ht="15.75" customHeight="1" x14ac:dyDescent="0.35"/>
    <row r="1623" ht="15.75" customHeight="1" x14ac:dyDescent="0.35"/>
    <row r="1624" ht="15.75" customHeight="1" x14ac:dyDescent="0.35"/>
    <row r="1625" ht="15.75" customHeight="1" x14ac:dyDescent="0.35"/>
    <row r="1626" ht="15.75" customHeight="1" x14ac:dyDescent="0.35"/>
    <row r="1627" ht="15.75" customHeight="1" x14ac:dyDescent="0.35"/>
    <row r="1628" ht="15.75" customHeight="1" x14ac:dyDescent="0.35"/>
    <row r="1629" ht="15.75" customHeight="1" x14ac:dyDescent="0.35"/>
    <row r="1630" ht="15.75" customHeight="1" x14ac:dyDescent="0.35"/>
    <row r="1631" ht="15.75" customHeight="1" x14ac:dyDescent="0.35"/>
    <row r="1632" ht="15.75" customHeight="1" x14ac:dyDescent="0.35"/>
    <row r="1633" ht="15.75" customHeight="1" x14ac:dyDescent="0.35"/>
    <row r="1634" ht="15.75" customHeight="1" x14ac:dyDescent="0.35"/>
    <row r="1635" ht="15.75" customHeight="1" x14ac:dyDescent="0.35"/>
    <row r="1636" ht="15.75" customHeight="1" x14ac:dyDescent="0.35"/>
    <row r="1637" ht="15.75" customHeight="1" x14ac:dyDescent="0.35"/>
    <row r="1638" ht="15.75" customHeight="1" x14ac:dyDescent="0.35"/>
    <row r="1639" ht="15.75" customHeight="1" x14ac:dyDescent="0.35"/>
    <row r="1640" ht="15.75" customHeight="1" x14ac:dyDescent="0.35"/>
    <row r="1641" ht="15.75" customHeight="1" x14ac:dyDescent="0.35"/>
    <row r="1642" ht="15.75" customHeight="1" x14ac:dyDescent="0.35"/>
    <row r="1643" ht="15.75" customHeight="1" x14ac:dyDescent="0.35"/>
    <row r="1644" ht="15.75" customHeight="1" x14ac:dyDescent="0.35"/>
    <row r="1645" ht="15.75" customHeight="1" x14ac:dyDescent="0.35"/>
    <row r="1646" ht="15.75" customHeight="1" x14ac:dyDescent="0.35"/>
    <row r="1647" ht="15.75" customHeight="1" x14ac:dyDescent="0.35"/>
    <row r="1648" ht="15.75" customHeight="1" x14ac:dyDescent="0.35"/>
    <row r="1649" ht="15.75" customHeight="1" x14ac:dyDescent="0.35"/>
    <row r="1650" ht="15.75" customHeight="1" x14ac:dyDescent="0.35"/>
    <row r="1651" ht="15.75" customHeight="1" x14ac:dyDescent="0.35"/>
    <row r="1652" ht="15.75" customHeight="1" x14ac:dyDescent="0.35"/>
    <row r="1653" ht="15.75" customHeight="1" x14ac:dyDescent="0.35"/>
    <row r="1654" ht="15.75" customHeight="1" x14ac:dyDescent="0.35"/>
    <row r="1655" ht="15.75" customHeight="1" x14ac:dyDescent="0.35"/>
    <row r="1656" ht="15.75" customHeight="1" x14ac:dyDescent="0.35"/>
    <row r="1657" ht="15.75" customHeight="1" x14ac:dyDescent="0.35"/>
    <row r="1658" ht="15.75" customHeight="1" x14ac:dyDescent="0.35"/>
    <row r="1659" ht="15.75" customHeight="1" x14ac:dyDescent="0.35"/>
    <row r="1660" ht="15.75" customHeight="1" x14ac:dyDescent="0.35"/>
    <row r="1661" ht="15.75" customHeight="1" x14ac:dyDescent="0.35"/>
    <row r="1662" ht="15.75" customHeight="1" x14ac:dyDescent="0.35"/>
    <row r="1663" ht="15.75" customHeight="1" x14ac:dyDescent="0.35"/>
    <row r="1664" ht="15.75" customHeight="1" x14ac:dyDescent="0.35"/>
    <row r="1665" ht="15.75" customHeight="1" x14ac:dyDescent="0.35"/>
    <row r="1666" ht="15.75" customHeight="1" x14ac:dyDescent="0.35"/>
    <row r="1667" ht="15.75" customHeight="1" x14ac:dyDescent="0.35"/>
    <row r="1668" ht="15.75" customHeight="1" x14ac:dyDescent="0.35"/>
    <row r="1669" ht="15.75" customHeight="1" x14ac:dyDescent="0.35"/>
    <row r="1670" ht="15.75" customHeight="1" x14ac:dyDescent="0.35"/>
    <row r="1671" ht="15.75" customHeight="1" x14ac:dyDescent="0.35"/>
    <row r="1672" ht="15.75" customHeight="1" x14ac:dyDescent="0.35"/>
    <row r="1673" ht="15.75" customHeight="1" x14ac:dyDescent="0.35"/>
    <row r="1674" ht="15.75" customHeight="1" x14ac:dyDescent="0.35"/>
    <row r="1675" ht="15.75" customHeight="1" x14ac:dyDescent="0.35"/>
    <row r="1676" ht="15.75" customHeight="1" x14ac:dyDescent="0.35"/>
    <row r="1677" ht="15.75" customHeight="1" x14ac:dyDescent="0.35"/>
    <row r="1678" ht="15.75" customHeight="1" x14ac:dyDescent="0.35"/>
    <row r="1679" ht="15.75" customHeight="1" x14ac:dyDescent="0.35"/>
    <row r="1680" ht="15.75" customHeight="1" x14ac:dyDescent="0.35"/>
    <row r="1681" ht="15.75" customHeight="1" x14ac:dyDescent="0.35"/>
    <row r="1682" ht="15.75" customHeight="1" x14ac:dyDescent="0.35"/>
    <row r="1683" ht="15.75" customHeight="1" x14ac:dyDescent="0.35"/>
    <row r="1684" ht="15.75" customHeight="1" x14ac:dyDescent="0.35"/>
    <row r="1685" ht="15.75" customHeight="1" x14ac:dyDescent="0.35"/>
    <row r="1686" ht="15.75" customHeight="1" x14ac:dyDescent="0.35"/>
    <row r="1687" ht="15.75" customHeight="1" x14ac:dyDescent="0.35"/>
    <row r="1688" ht="15.75" customHeight="1" x14ac:dyDescent="0.35"/>
    <row r="1689" ht="15.75" customHeight="1" x14ac:dyDescent="0.35"/>
    <row r="1690" ht="15.75" customHeight="1" x14ac:dyDescent="0.35"/>
    <row r="1691" ht="15.75" customHeight="1" x14ac:dyDescent="0.35"/>
    <row r="1692" ht="15.75" customHeight="1" x14ac:dyDescent="0.35"/>
    <row r="1693" ht="15.75" customHeight="1" x14ac:dyDescent="0.35"/>
    <row r="1694" ht="15.75" customHeight="1" x14ac:dyDescent="0.35"/>
    <row r="1695" ht="15.75" customHeight="1" x14ac:dyDescent="0.35"/>
    <row r="1696" ht="15.75" customHeight="1" x14ac:dyDescent="0.35"/>
    <row r="1697" ht="15.75" customHeight="1" x14ac:dyDescent="0.35"/>
    <row r="1698" ht="15.75" customHeight="1" x14ac:dyDescent="0.35"/>
    <row r="1699" ht="15.75" customHeight="1" x14ac:dyDescent="0.35"/>
    <row r="1700" ht="15.75" customHeight="1" x14ac:dyDescent="0.35"/>
    <row r="1701" ht="15.75" customHeight="1" x14ac:dyDescent="0.35"/>
    <row r="1702" ht="15.75" customHeight="1" x14ac:dyDescent="0.35"/>
    <row r="1703" ht="15.75" customHeight="1" x14ac:dyDescent="0.35"/>
    <row r="1704" ht="15.75" customHeight="1" x14ac:dyDescent="0.35"/>
    <row r="1705" ht="15.75" customHeight="1" x14ac:dyDescent="0.35"/>
    <row r="1706" ht="15.75" customHeight="1" x14ac:dyDescent="0.35"/>
    <row r="1707" ht="15.75" customHeight="1" x14ac:dyDescent="0.35"/>
    <row r="1708" ht="15.75" customHeight="1" x14ac:dyDescent="0.35"/>
    <row r="1709" ht="15.75" customHeight="1" x14ac:dyDescent="0.35"/>
    <row r="1710" ht="15.75" customHeight="1" x14ac:dyDescent="0.35"/>
    <row r="1711" ht="15.75" customHeight="1" x14ac:dyDescent="0.35"/>
    <row r="1712" ht="15.75" customHeight="1" x14ac:dyDescent="0.35"/>
    <row r="1713" ht="15.75" customHeight="1" x14ac:dyDescent="0.35"/>
    <row r="1714" ht="15.75" customHeight="1" x14ac:dyDescent="0.35"/>
    <row r="1715" ht="15.75" customHeight="1" x14ac:dyDescent="0.35"/>
    <row r="1716" ht="15.75" customHeight="1" x14ac:dyDescent="0.35"/>
    <row r="1717" ht="15.75" customHeight="1" x14ac:dyDescent="0.35"/>
    <row r="1718" ht="15.75" customHeight="1" x14ac:dyDescent="0.35"/>
    <row r="1719" ht="15.75" customHeight="1" x14ac:dyDescent="0.35"/>
    <row r="1720" ht="15.75" customHeight="1" x14ac:dyDescent="0.35"/>
    <row r="1721" ht="15.75" customHeight="1" x14ac:dyDescent="0.35"/>
    <row r="1722" ht="15.75" customHeight="1" x14ac:dyDescent="0.35"/>
    <row r="1723" ht="15.75" customHeight="1" x14ac:dyDescent="0.35"/>
    <row r="1724" ht="15.75" customHeight="1" x14ac:dyDescent="0.35"/>
    <row r="1725" ht="15.75" customHeight="1" x14ac:dyDescent="0.35"/>
    <row r="1726" ht="15.75" customHeight="1" x14ac:dyDescent="0.35"/>
    <row r="1727" ht="15.75" customHeight="1" x14ac:dyDescent="0.35"/>
    <row r="1728" ht="15.75" customHeight="1" x14ac:dyDescent="0.35"/>
    <row r="1729" ht="15.75" customHeight="1" x14ac:dyDescent="0.35"/>
    <row r="1730" ht="15.75" customHeight="1" x14ac:dyDescent="0.35"/>
    <row r="1731" ht="15.75" customHeight="1" x14ac:dyDescent="0.35"/>
    <row r="1732" ht="15.75" customHeight="1" x14ac:dyDescent="0.35"/>
    <row r="1733" ht="15.75" customHeight="1" x14ac:dyDescent="0.35"/>
    <row r="1734" ht="15.75" customHeight="1" x14ac:dyDescent="0.35"/>
    <row r="1735" ht="15.75" customHeight="1" x14ac:dyDescent="0.35"/>
    <row r="1736" ht="15.75" customHeight="1" x14ac:dyDescent="0.35"/>
    <row r="1737" ht="15.75" customHeight="1" x14ac:dyDescent="0.35"/>
    <row r="1738" ht="15.75" customHeight="1" x14ac:dyDescent="0.35"/>
    <row r="1739" ht="15.75" customHeight="1" x14ac:dyDescent="0.35"/>
    <row r="1740" ht="15.75" customHeight="1" x14ac:dyDescent="0.35"/>
    <row r="1741" ht="15.75" customHeight="1" x14ac:dyDescent="0.35"/>
    <row r="1742" ht="15.75" customHeight="1" x14ac:dyDescent="0.35"/>
    <row r="1743" ht="15.75" customHeight="1" x14ac:dyDescent="0.35"/>
    <row r="1744" ht="15.75" customHeight="1" x14ac:dyDescent="0.35"/>
    <row r="1745" ht="15.75" customHeight="1" x14ac:dyDescent="0.35"/>
    <row r="1746" ht="15.75" customHeight="1" x14ac:dyDescent="0.35"/>
    <row r="1747" ht="15.75" customHeight="1" x14ac:dyDescent="0.35"/>
    <row r="1748" ht="15.75" customHeight="1" x14ac:dyDescent="0.35"/>
    <row r="1749" ht="15.75" customHeight="1" x14ac:dyDescent="0.35"/>
    <row r="1750" ht="15.75" customHeight="1" x14ac:dyDescent="0.35"/>
    <row r="1751" ht="15.75" customHeight="1" x14ac:dyDescent="0.35"/>
    <row r="1752" ht="15.75" customHeight="1" x14ac:dyDescent="0.35"/>
    <row r="1753" ht="15.75" customHeight="1" x14ac:dyDescent="0.35"/>
    <row r="1754" ht="15.75" customHeight="1" x14ac:dyDescent="0.35"/>
    <row r="1755" ht="15.75" customHeight="1" x14ac:dyDescent="0.35"/>
    <row r="1756" ht="15.75" customHeight="1" x14ac:dyDescent="0.35"/>
    <row r="1757" ht="15.75" customHeight="1" x14ac:dyDescent="0.35"/>
    <row r="1758" ht="15.75" customHeight="1" x14ac:dyDescent="0.35"/>
    <row r="1759" ht="15.75" customHeight="1" x14ac:dyDescent="0.35"/>
    <row r="1760" ht="15.75" customHeight="1" x14ac:dyDescent="0.35"/>
    <row r="1761" ht="15.75" customHeight="1" x14ac:dyDescent="0.35"/>
    <row r="1762" ht="15.75" customHeight="1" x14ac:dyDescent="0.35"/>
    <row r="1763" ht="15.75" customHeight="1" x14ac:dyDescent="0.35"/>
    <row r="1764" ht="15.75" customHeight="1" x14ac:dyDescent="0.35"/>
    <row r="1765" ht="15.75" customHeight="1" x14ac:dyDescent="0.35"/>
    <row r="1766" ht="15.75" customHeight="1" x14ac:dyDescent="0.35"/>
    <row r="1767" ht="15.75" customHeight="1" x14ac:dyDescent="0.35"/>
    <row r="1768" ht="15.75" customHeight="1" x14ac:dyDescent="0.35"/>
    <row r="1769" ht="15.75" customHeight="1" x14ac:dyDescent="0.35"/>
    <row r="1770" ht="15.75" customHeight="1" x14ac:dyDescent="0.35"/>
    <row r="1771" ht="15.75" customHeight="1" x14ac:dyDescent="0.35"/>
    <row r="1772" ht="15.75" customHeight="1" x14ac:dyDescent="0.35"/>
    <row r="1773" ht="15.75" customHeight="1" x14ac:dyDescent="0.35"/>
    <row r="1774" ht="15.75" customHeight="1" x14ac:dyDescent="0.35"/>
    <row r="1775" ht="15.75" customHeight="1" x14ac:dyDescent="0.35"/>
    <row r="1776" ht="15.75" customHeight="1" x14ac:dyDescent="0.35"/>
    <row r="1777" ht="15.75" customHeight="1" x14ac:dyDescent="0.35"/>
    <row r="1778" ht="15.75" customHeight="1" x14ac:dyDescent="0.35"/>
    <row r="1779" ht="15.75" customHeight="1" x14ac:dyDescent="0.35"/>
    <row r="1780" ht="15.75" customHeight="1" x14ac:dyDescent="0.35"/>
    <row r="1781" ht="15.75" customHeight="1" x14ac:dyDescent="0.35"/>
    <row r="1782" ht="15.75" customHeight="1" x14ac:dyDescent="0.35"/>
    <row r="1783" ht="15.75" customHeight="1" x14ac:dyDescent="0.35"/>
    <row r="1784" ht="15.75" customHeight="1" x14ac:dyDescent="0.35"/>
    <row r="1785" ht="15.75" customHeight="1" x14ac:dyDescent="0.35"/>
    <row r="1786" ht="15.75" customHeight="1" x14ac:dyDescent="0.35"/>
    <row r="1787" ht="15.75" customHeight="1" x14ac:dyDescent="0.35"/>
    <row r="1788" ht="15.75" customHeight="1" x14ac:dyDescent="0.35"/>
    <row r="1789" ht="15.75" customHeight="1" x14ac:dyDescent="0.35"/>
    <row r="1790" ht="15.75" customHeight="1" x14ac:dyDescent="0.35"/>
    <row r="1791" ht="15.75" customHeight="1" x14ac:dyDescent="0.35"/>
    <row r="1792" ht="15.75" customHeight="1" x14ac:dyDescent="0.35"/>
    <row r="1793" ht="15.75" customHeight="1" x14ac:dyDescent="0.35"/>
    <row r="1794" ht="15.75" customHeight="1" x14ac:dyDescent="0.35"/>
    <row r="1795" ht="15.75" customHeight="1" x14ac:dyDescent="0.35"/>
    <row r="1796" ht="15.75" customHeight="1" x14ac:dyDescent="0.35"/>
    <row r="1797" ht="15.75" customHeight="1" x14ac:dyDescent="0.35"/>
    <row r="1798" ht="15.75" customHeight="1" x14ac:dyDescent="0.35"/>
    <row r="1799" ht="15.75" customHeight="1" x14ac:dyDescent="0.35"/>
    <row r="1800" ht="15.75" customHeight="1" x14ac:dyDescent="0.35"/>
    <row r="1801" ht="15.75" customHeight="1" x14ac:dyDescent="0.35"/>
    <row r="1802" ht="15.75" customHeight="1" x14ac:dyDescent="0.35"/>
    <row r="1803" ht="15.75" customHeight="1" x14ac:dyDescent="0.35"/>
    <row r="1804" ht="15.75" customHeight="1" x14ac:dyDescent="0.35"/>
    <row r="1805" ht="15.75" customHeight="1" x14ac:dyDescent="0.35"/>
    <row r="1806" ht="15.75" customHeight="1" x14ac:dyDescent="0.35"/>
    <row r="1807" ht="15.75" customHeight="1" x14ac:dyDescent="0.35"/>
    <row r="1808" ht="15.75" customHeight="1" x14ac:dyDescent="0.35"/>
    <row r="1809" ht="15.75" customHeight="1" x14ac:dyDescent="0.35"/>
    <row r="1810" ht="15.75" customHeight="1" x14ac:dyDescent="0.35"/>
    <row r="1811" ht="15.75" customHeight="1" x14ac:dyDescent="0.35"/>
    <row r="1812" ht="15.75" customHeight="1" x14ac:dyDescent="0.35"/>
    <row r="1813" ht="15.75" customHeight="1" x14ac:dyDescent="0.35"/>
    <row r="1814" ht="15.75" customHeight="1" x14ac:dyDescent="0.35"/>
    <row r="1815" ht="15.75" customHeight="1" x14ac:dyDescent="0.35"/>
    <row r="1816" ht="15.75" customHeight="1" x14ac:dyDescent="0.35"/>
    <row r="1817" ht="15.75" customHeight="1" x14ac:dyDescent="0.35"/>
    <row r="1818" ht="15.75" customHeight="1" x14ac:dyDescent="0.35"/>
    <row r="1819" ht="15.75" customHeight="1" x14ac:dyDescent="0.35"/>
    <row r="1820" ht="15.75" customHeight="1" x14ac:dyDescent="0.35"/>
    <row r="1821" ht="15.75" customHeight="1" x14ac:dyDescent="0.35"/>
    <row r="1822" ht="15.75" customHeight="1" x14ac:dyDescent="0.35"/>
    <row r="1823" ht="15.75" customHeight="1" x14ac:dyDescent="0.35"/>
    <row r="1824" ht="15.75" customHeight="1" x14ac:dyDescent="0.35"/>
    <row r="1825" ht="15.75" customHeight="1" x14ac:dyDescent="0.35"/>
    <row r="1826" ht="15.75" customHeight="1" x14ac:dyDescent="0.35"/>
    <row r="1827" ht="15.75" customHeight="1" x14ac:dyDescent="0.35"/>
    <row r="1828" ht="15.75" customHeight="1" x14ac:dyDescent="0.35"/>
    <row r="1829" ht="15.75" customHeight="1" x14ac:dyDescent="0.35"/>
    <row r="1830" ht="15.75" customHeight="1" x14ac:dyDescent="0.35"/>
    <row r="1831" ht="15.75" customHeight="1" x14ac:dyDescent="0.35"/>
    <row r="1832" ht="15.75" customHeight="1" x14ac:dyDescent="0.35"/>
    <row r="1833" ht="15.75" customHeight="1" x14ac:dyDescent="0.35"/>
    <row r="1834" ht="15.75" customHeight="1" x14ac:dyDescent="0.35"/>
    <row r="1835" ht="15.75" customHeight="1" x14ac:dyDescent="0.35"/>
    <row r="1836" ht="15.75" customHeight="1" x14ac:dyDescent="0.35"/>
    <row r="1837" ht="15.75" customHeight="1" x14ac:dyDescent="0.35"/>
    <row r="1838" ht="15.75" customHeight="1" x14ac:dyDescent="0.35"/>
    <row r="1839" ht="15.75" customHeight="1" x14ac:dyDescent="0.35"/>
    <row r="1840" ht="15.75" customHeight="1" x14ac:dyDescent="0.35"/>
    <row r="1841" ht="15.75" customHeight="1" x14ac:dyDescent="0.35"/>
    <row r="1842" ht="15.75" customHeight="1" x14ac:dyDescent="0.35"/>
    <row r="1843" ht="15.75" customHeight="1" x14ac:dyDescent="0.35"/>
    <row r="1844" ht="15.75" customHeight="1" x14ac:dyDescent="0.35"/>
    <row r="1845" ht="15.75" customHeight="1" x14ac:dyDescent="0.35"/>
    <row r="1846" ht="15.75" customHeight="1" x14ac:dyDescent="0.35"/>
    <row r="1847" ht="15.75" customHeight="1" x14ac:dyDescent="0.35"/>
    <row r="1848" ht="15.75" customHeight="1" x14ac:dyDescent="0.35"/>
    <row r="1849" ht="15.75" customHeight="1" x14ac:dyDescent="0.35"/>
    <row r="1850" ht="15.75" customHeight="1" x14ac:dyDescent="0.35"/>
    <row r="1851" ht="15.75" customHeight="1" x14ac:dyDescent="0.35"/>
    <row r="1852" ht="15.75" customHeight="1" x14ac:dyDescent="0.35"/>
    <row r="1853" ht="15.75" customHeight="1" x14ac:dyDescent="0.35"/>
    <row r="1854" ht="15.75" customHeight="1" x14ac:dyDescent="0.35"/>
    <row r="1855" ht="15.75" customHeight="1" x14ac:dyDescent="0.35"/>
    <row r="1856" ht="15.75" customHeight="1" x14ac:dyDescent="0.35"/>
    <row r="1857" ht="15.75" customHeight="1" x14ac:dyDescent="0.35"/>
    <row r="1858" ht="15.75" customHeight="1" x14ac:dyDescent="0.35"/>
    <row r="1859" ht="15.75" customHeight="1" x14ac:dyDescent="0.35"/>
    <row r="1860" ht="15.75" customHeight="1" x14ac:dyDescent="0.35"/>
    <row r="1861" ht="15.75" customHeight="1" x14ac:dyDescent="0.35"/>
    <row r="1862" ht="15.75" customHeight="1" x14ac:dyDescent="0.35"/>
    <row r="1863" ht="15.75" customHeight="1" x14ac:dyDescent="0.35"/>
    <row r="1864" ht="15.75" customHeight="1" x14ac:dyDescent="0.35"/>
    <row r="1865" ht="15.75" customHeight="1" x14ac:dyDescent="0.35"/>
    <row r="1866" ht="15.75" customHeight="1" x14ac:dyDescent="0.35"/>
    <row r="1867" ht="15.75" customHeight="1" x14ac:dyDescent="0.35"/>
    <row r="1868" ht="15.75" customHeight="1" x14ac:dyDescent="0.35"/>
    <row r="1869" ht="15.75" customHeight="1" x14ac:dyDescent="0.35"/>
    <row r="1870" ht="15.75" customHeight="1" x14ac:dyDescent="0.35"/>
    <row r="1871" ht="15.75" customHeight="1" x14ac:dyDescent="0.35"/>
    <row r="1872" ht="15.75" customHeight="1" x14ac:dyDescent="0.35"/>
    <row r="1873" ht="15.75" customHeight="1" x14ac:dyDescent="0.35"/>
    <row r="1874" ht="15.75" customHeight="1" x14ac:dyDescent="0.35"/>
    <row r="1875" ht="15.75" customHeight="1" x14ac:dyDescent="0.35"/>
    <row r="1876" ht="15.75" customHeight="1" x14ac:dyDescent="0.35"/>
    <row r="1877" ht="15.75" customHeight="1" x14ac:dyDescent="0.35"/>
    <row r="1878" ht="15.75" customHeight="1" x14ac:dyDescent="0.35"/>
    <row r="1879" ht="15.75" customHeight="1" x14ac:dyDescent="0.35"/>
    <row r="1880" ht="15.75" customHeight="1" x14ac:dyDescent="0.35"/>
    <row r="1881" ht="15.75" customHeight="1" x14ac:dyDescent="0.35"/>
    <row r="1882" ht="15.75" customHeight="1" x14ac:dyDescent="0.35"/>
    <row r="1883" ht="15.75" customHeight="1" x14ac:dyDescent="0.35"/>
    <row r="1884" ht="15.75" customHeight="1" x14ac:dyDescent="0.35"/>
    <row r="1885" ht="15.75" customHeight="1" x14ac:dyDescent="0.35"/>
    <row r="1886" ht="15.75" customHeight="1" x14ac:dyDescent="0.35"/>
    <row r="1887" ht="15.75" customHeight="1" x14ac:dyDescent="0.35"/>
    <row r="1888" ht="15.75" customHeight="1" x14ac:dyDescent="0.35"/>
    <row r="1889" ht="15.75" customHeight="1" x14ac:dyDescent="0.35"/>
    <row r="1890" ht="15.75" customHeight="1" x14ac:dyDescent="0.35"/>
    <row r="1891" ht="15.75" customHeight="1" x14ac:dyDescent="0.35"/>
    <row r="1892" ht="15.75" customHeight="1" x14ac:dyDescent="0.35"/>
    <row r="1893" ht="15.75" customHeight="1" x14ac:dyDescent="0.35"/>
    <row r="1894" ht="15.75" customHeight="1" x14ac:dyDescent="0.35"/>
    <row r="1895" ht="15.75" customHeight="1" x14ac:dyDescent="0.35"/>
    <row r="1896" ht="15.75" customHeight="1" x14ac:dyDescent="0.35"/>
    <row r="1897" ht="15.75" customHeight="1" x14ac:dyDescent="0.35"/>
    <row r="1898" ht="15.75" customHeight="1" x14ac:dyDescent="0.35"/>
    <row r="1899" ht="15.75" customHeight="1" x14ac:dyDescent="0.35"/>
    <row r="1900" ht="15.75" customHeight="1" x14ac:dyDescent="0.35"/>
    <row r="1901" ht="15.75" customHeight="1" x14ac:dyDescent="0.35"/>
    <row r="1902" ht="15.75" customHeight="1" x14ac:dyDescent="0.35"/>
    <row r="1903" ht="15.75" customHeight="1" x14ac:dyDescent="0.35"/>
    <row r="1904" ht="15.75" customHeight="1" x14ac:dyDescent="0.35"/>
    <row r="1905" ht="15.75" customHeight="1" x14ac:dyDescent="0.35"/>
    <row r="1906" ht="15.75" customHeight="1" x14ac:dyDescent="0.35"/>
    <row r="1907" ht="15.75" customHeight="1" x14ac:dyDescent="0.35"/>
    <row r="1908" ht="15.75" customHeight="1" x14ac:dyDescent="0.35"/>
    <row r="1909" ht="15.75" customHeight="1" x14ac:dyDescent="0.35"/>
    <row r="1910" ht="15.75" customHeight="1" x14ac:dyDescent="0.35"/>
    <row r="1911" ht="15.75" customHeight="1" x14ac:dyDescent="0.35"/>
    <row r="1912" ht="15.75" customHeight="1" x14ac:dyDescent="0.35"/>
    <row r="1913" ht="15.75" customHeight="1" x14ac:dyDescent="0.35"/>
    <row r="1914" ht="15.75" customHeight="1" x14ac:dyDescent="0.35"/>
    <row r="1915" ht="15.75" customHeight="1" x14ac:dyDescent="0.35"/>
    <row r="1916" ht="15.75" customHeight="1" x14ac:dyDescent="0.35"/>
    <row r="1917" ht="15.75" customHeight="1" x14ac:dyDescent="0.35"/>
    <row r="1918" ht="15.75" customHeight="1" x14ac:dyDescent="0.35"/>
    <row r="1919" ht="15.75" customHeight="1" x14ac:dyDescent="0.35"/>
    <row r="1920" ht="15.75" customHeight="1" x14ac:dyDescent="0.35"/>
    <row r="1921" ht="15.75" customHeight="1" x14ac:dyDescent="0.35"/>
    <row r="1922" ht="15.75" customHeight="1" x14ac:dyDescent="0.35"/>
    <row r="1923" ht="15.75" customHeight="1" x14ac:dyDescent="0.35"/>
    <row r="1924" ht="15.75" customHeight="1" x14ac:dyDescent="0.35"/>
    <row r="1925" ht="15.75" customHeight="1" x14ac:dyDescent="0.35"/>
    <row r="1926" ht="15.75" customHeight="1" x14ac:dyDescent="0.35"/>
    <row r="1927" ht="15.75" customHeight="1" x14ac:dyDescent="0.35"/>
    <row r="1928" ht="15.75" customHeight="1" x14ac:dyDescent="0.35"/>
    <row r="1929" ht="15.75" customHeight="1" x14ac:dyDescent="0.35"/>
    <row r="1930" ht="15.75" customHeight="1" x14ac:dyDescent="0.35"/>
    <row r="1931" ht="15.75" customHeight="1" x14ac:dyDescent="0.35"/>
    <row r="1932" ht="15.75" customHeight="1" x14ac:dyDescent="0.35"/>
    <row r="1933" ht="15.75" customHeight="1" x14ac:dyDescent="0.35"/>
    <row r="1934" ht="15.75" customHeight="1" x14ac:dyDescent="0.35"/>
    <row r="1935" ht="15.75" customHeight="1" x14ac:dyDescent="0.35"/>
    <row r="1936" ht="15.75" customHeight="1" x14ac:dyDescent="0.35"/>
    <row r="1937" ht="15.75" customHeight="1" x14ac:dyDescent="0.35"/>
    <row r="1938" ht="15.75" customHeight="1" x14ac:dyDescent="0.35"/>
    <row r="1939" ht="15.75" customHeight="1" x14ac:dyDescent="0.35"/>
    <row r="1940" ht="15.75" customHeight="1" x14ac:dyDescent="0.35"/>
    <row r="1941" ht="15.75" customHeight="1" x14ac:dyDescent="0.35"/>
    <row r="1942" ht="15.75" customHeight="1" x14ac:dyDescent="0.35"/>
    <row r="1943" ht="15.75" customHeight="1" x14ac:dyDescent="0.35"/>
    <row r="1944" ht="15.75" customHeight="1" x14ac:dyDescent="0.35"/>
    <row r="1945" ht="15.75" customHeight="1" x14ac:dyDescent="0.35"/>
    <row r="1946" ht="15.75" customHeight="1" x14ac:dyDescent="0.35"/>
    <row r="1947" ht="15.75" customHeight="1" x14ac:dyDescent="0.35"/>
    <row r="1948" ht="15.75" customHeight="1" x14ac:dyDescent="0.35"/>
    <row r="1949" ht="15.75" customHeight="1" x14ac:dyDescent="0.35"/>
    <row r="1950" ht="15.75" customHeight="1" x14ac:dyDescent="0.35"/>
    <row r="1951" ht="15.75" customHeight="1" x14ac:dyDescent="0.35"/>
    <row r="1952" ht="15.75" customHeight="1" x14ac:dyDescent="0.35"/>
    <row r="1953" ht="15.75" customHeight="1" x14ac:dyDescent="0.35"/>
    <row r="1954" ht="15.75" customHeight="1" x14ac:dyDescent="0.35"/>
    <row r="1955" ht="15.75" customHeight="1" x14ac:dyDescent="0.35"/>
    <row r="1956" ht="15.75" customHeight="1" x14ac:dyDescent="0.35"/>
    <row r="1957" ht="15.75" customHeight="1" x14ac:dyDescent="0.35"/>
    <row r="1958" ht="15.75" customHeight="1" x14ac:dyDescent="0.35"/>
    <row r="1959" ht="15.75" customHeight="1" x14ac:dyDescent="0.35"/>
    <row r="1960" ht="15.75" customHeight="1" x14ac:dyDescent="0.35"/>
    <row r="1961" ht="15.75" customHeight="1" x14ac:dyDescent="0.35"/>
    <row r="1962" ht="15.75" customHeight="1" x14ac:dyDescent="0.35"/>
    <row r="1963" ht="15.75" customHeight="1" x14ac:dyDescent="0.35"/>
    <row r="1964" ht="15.75" customHeight="1" x14ac:dyDescent="0.35"/>
    <row r="1965" ht="15.75" customHeight="1" x14ac:dyDescent="0.35"/>
    <row r="1966" ht="15.75" customHeight="1" x14ac:dyDescent="0.35"/>
    <row r="1967" ht="15.75" customHeight="1" x14ac:dyDescent="0.35"/>
    <row r="1968" ht="15.75" customHeight="1" x14ac:dyDescent="0.35"/>
    <row r="1969" ht="15.75" customHeight="1" x14ac:dyDescent="0.35"/>
    <row r="1970" ht="15.75" customHeight="1" x14ac:dyDescent="0.35"/>
    <row r="1971" ht="15.75" customHeight="1" x14ac:dyDescent="0.35"/>
    <row r="1972" ht="15.75" customHeight="1" x14ac:dyDescent="0.35"/>
    <row r="1973" ht="15.75" customHeight="1" x14ac:dyDescent="0.35"/>
    <row r="1974" ht="15.75" customHeight="1" x14ac:dyDescent="0.35"/>
    <row r="1975" ht="15.75" customHeight="1" x14ac:dyDescent="0.35"/>
    <row r="1976" ht="15.75" customHeight="1" x14ac:dyDescent="0.35"/>
    <row r="1977" ht="15.75" customHeight="1" x14ac:dyDescent="0.35"/>
    <row r="1978" ht="15.75" customHeight="1" x14ac:dyDescent="0.35"/>
    <row r="1979" ht="15.75" customHeight="1" x14ac:dyDescent="0.35"/>
    <row r="1980" ht="15.75" customHeight="1" x14ac:dyDescent="0.35"/>
    <row r="1981" ht="15.75" customHeight="1" x14ac:dyDescent="0.35"/>
    <row r="1982" ht="15.75" customHeight="1" x14ac:dyDescent="0.35"/>
    <row r="1983" ht="15.75" customHeight="1" x14ac:dyDescent="0.35"/>
    <row r="1984" ht="15.75" customHeight="1" x14ac:dyDescent="0.35"/>
    <row r="1985" ht="15.75" customHeight="1" x14ac:dyDescent="0.35"/>
    <row r="1986" ht="15.75" customHeight="1" x14ac:dyDescent="0.35"/>
    <row r="1987" ht="15.75" customHeight="1" x14ac:dyDescent="0.35"/>
    <row r="1988" ht="15.75" customHeight="1" x14ac:dyDescent="0.35"/>
    <row r="1989" ht="15.75" customHeight="1" x14ac:dyDescent="0.35"/>
    <row r="1990" ht="15.75" customHeight="1" x14ac:dyDescent="0.35"/>
    <row r="1991" ht="15.75" customHeight="1" x14ac:dyDescent="0.35"/>
    <row r="1992" ht="15.75" customHeight="1" x14ac:dyDescent="0.35"/>
    <row r="1993" ht="15.75" customHeight="1" x14ac:dyDescent="0.35"/>
    <row r="1994" ht="15.75" customHeight="1" x14ac:dyDescent="0.35"/>
    <row r="1995" ht="15.75" customHeight="1" x14ac:dyDescent="0.35"/>
    <row r="1996" ht="15.75" customHeight="1" x14ac:dyDescent="0.35"/>
    <row r="1997" ht="15.75" customHeight="1" x14ac:dyDescent="0.35"/>
    <row r="1998" ht="15.75" customHeight="1" x14ac:dyDescent="0.35"/>
    <row r="1999" ht="15.75" customHeight="1" x14ac:dyDescent="0.35"/>
    <row r="2000" ht="15.75" customHeight="1" x14ac:dyDescent="0.35"/>
    <row r="2001" ht="15.75" customHeight="1" x14ac:dyDescent="0.35"/>
    <row r="2002" ht="15.75" customHeight="1" x14ac:dyDescent="0.35"/>
    <row r="2003" ht="15.75" customHeight="1" x14ac:dyDescent="0.35"/>
    <row r="2004" ht="15.75" customHeight="1" x14ac:dyDescent="0.35"/>
    <row r="2005" ht="15.75" customHeight="1" x14ac:dyDescent="0.35"/>
    <row r="2006" ht="15.75" customHeight="1" x14ac:dyDescent="0.35"/>
    <row r="2007" ht="15.75" customHeight="1" x14ac:dyDescent="0.35"/>
    <row r="2008" ht="15.75" customHeight="1" x14ac:dyDescent="0.35"/>
    <row r="2009" ht="15.75" customHeight="1" x14ac:dyDescent="0.35"/>
    <row r="2010" ht="15.75" customHeight="1" x14ac:dyDescent="0.35"/>
    <row r="2011" ht="15.75" customHeight="1" x14ac:dyDescent="0.35"/>
    <row r="2012" ht="15.75" customHeight="1" x14ac:dyDescent="0.35"/>
    <row r="2013" ht="15.75" customHeight="1" x14ac:dyDescent="0.35"/>
    <row r="2014" ht="15.75" customHeight="1" x14ac:dyDescent="0.35"/>
    <row r="2015" ht="15.75" customHeight="1" x14ac:dyDescent="0.35"/>
    <row r="2016" ht="15.75" customHeight="1" x14ac:dyDescent="0.35"/>
    <row r="2017" ht="15.75" customHeight="1" x14ac:dyDescent="0.35"/>
    <row r="2018" ht="15.75" customHeight="1" x14ac:dyDescent="0.35"/>
    <row r="2019" ht="15.75" customHeight="1" x14ac:dyDescent="0.35"/>
    <row r="2020" ht="15.75" customHeight="1" x14ac:dyDescent="0.35"/>
    <row r="2021" ht="15.75" customHeight="1" x14ac:dyDescent="0.35"/>
    <row r="2022" ht="15.75" customHeight="1" x14ac:dyDescent="0.35"/>
    <row r="2023" ht="15.75" customHeight="1" x14ac:dyDescent="0.35"/>
    <row r="2024" ht="15.75" customHeight="1" x14ac:dyDescent="0.35"/>
    <row r="2025" ht="15.75" customHeight="1" x14ac:dyDescent="0.35"/>
    <row r="2026" ht="15.75" customHeight="1" x14ac:dyDescent="0.35"/>
    <row r="2027" ht="15.75" customHeight="1" x14ac:dyDescent="0.35"/>
    <row r="2028" ht="15.75" customHeight="1" x14ac:dyDescent="0.35"/>
    <row r="2029" ht="15.75" customHeight="1" x14ac:dyDescent="0.35"/>
    <row r="2030" ht="15.75" customHeight="1" x14ac:dyDescent="0.35"/>
    <row r="2031" ht="15.75" customHeight="1" x14ac:dyDescent="0.35"/>
    <row r="2032" ht="15.75" customHeight="1" x14ac:dyDescent="0.35"/>
    <row r="2033" ht="15.75" customHeight="1" x14ac:dyDescent="0.35"/>
    <row r="2034" ht="15.75" customHeight="1" x14ac:dyDescent="0.35"/>
    <row r="2035" ht="15.75" customHeight="1" x14ac:dyDescent="0.35"/>
  </sheetData>
  <sheetProtection algorithmName="SHA-512" hashValue="6jbsINvotk4YpBLK/CgUClXr8Qb4I5SjMd70tubpFAZnT/000VU5F1lDATr2UjXKKlK7TmIJyCKxNMQWp6HqQg==" saltValue="ny9/LdiGac656B3lBSNZQQ==" spinCount="100000" sheet="1" objects="1" scenarios="1" formatColumns="0" formatRows="0" selectLockedCells="1"/>
  <mergeCells count="257">
    <mergeCell ref="B1071:Q1071"/>
    <mergeCell ref="B1079:Q1079"/>
    <mergeCell ref="B1080:Q1080"/>
    <mergeCell ref="B1052:Q1052"/>
    <mergeCell ref="B1053:Q1053"/>
    <mergeCell ref="B1061:Q1061"/>
    <mergeCell ref="B1062:Q1062"/>
    <mergeCell ref="B1070:Q1070"/>
    <mergeCell ref="B1026:Q1026"/>
    <mergeCell ref="B1034:Q1034"/>
    <mergeCell ref="B1035:Q1035"/>
    <mergeCell ref="B1043:Q1043"/>
    <mergeCell ref="B1044:Q1044"/>
    <mergeCell ref="B1007:Q1007"/>
    <mergeCell ref="B1008:Q1008"/>
    <mergeCell ref="B1016:Q1016"/>
    <mergeCell ref="B1017:Q1017"/>
    <mergeCell ref="B1025:Q1025"/>
    <mergeCell ref="B981:Q981"/>
    <mergeCell ref="B989:Q989"/>
    <mergeCell ref="B990:Q990"/>
    <mergeCell ref="B998:Q998"/>
    <mergeCell ref="B999:Q999"/>
    <mergeCell ref="B962:Q962"/>
    <mergeCell ref="B963:Q963"/>
    <mergeCell ref="B971:Q971"/>
    <mergeCell ref="B972:Q972"/>
    <mergeCell ref="B980:Q980"/>
    <mergeCell ref="B936:Q936"/>
    <mergeCell ref="B944:Q944"/>
    <mergeCell ref="B945:Q945"/>
    <mergeCell ref="B953:Q953"/>
    <mergeCell ref="B954:Q954"/>
    <mergeCell ref="B917:Q917"/>
    <mergeCell ref="B918:Q918"/>
    <mergeCell ref="B926:Q926"/>
    <mergeCell ref="B927:Q927"/>
    <mergeCell ref="B935:Q935"/>
    <mergeCell ref="B891:Q891"/>
    <mergeCell ref="B899:Q899"/>
    <mergeCell ref="B900:Q900"/>
    <mergeCell ref="B908:Q908"/>
    <mergeCell ref="B909:Q909"/>
    <mergeCell ref="B872:Q872"/>
    <mergeCell ref="B873:Q873"/>
    <mergeCell ref="B881:Q881"/>
    <mergeCell ref="B882:Q882"/>
    <mergeCell ref="B890:Q890"/>
    <mergeCell ref="B846:Q846"/>
    <mergeCell ref="B854:Q854"/>
    <mergeCell ref="B855:Q855"/>
    <mergeCell ref="B863:Q863"/>
    <mergeCell ref="B864:Q864"/>
    <mergeCell ref="B827:Q827"/>
    <mergeCell ref="B828:Q828"/>
    <mergeCell ref="B836:Q836"/>
    <mergeCell ref="B837:Q837"/>
    <mergeCell ref="B845:Q845"/>
    <mergeCell ref="B801:Q801"/>
    <mergeCell ref="B809:Q809"/>
    <mergeCell ref="B810:Q810"/>
    <mergeCell ref="B818:Q818"/>
    <mergeCell ref="B819:Q819"/>
    <mergeCell ref="B782:Q782"/>
    <mergeCell ref="B783:Q783"/>
    <mergeCell ref="B791:Q791"/>
    <mergeCell ref="B792:Q792"/>
    <mergeCell ref="B800:Q800"/>
    <mergeCell ref="B756:Q756"/>
    <mergeCell ref="B764:Q764"/>
    <mergeCell ref="B765:Q765"/>
    <mergeCell ref="B773:Q773"/>
    <mergeCell ref="B774:Q774"/>
    <mergeCell ref="B737:Q737"/>
    <mergeCell ref="B738:Q738"/>
    <mergeCell ref="B746:Q746"/>
    <mergeCell ref="B747:Q747"/>
    <mergeCell ref="B755:Q755"/>
    <mergeCell ref="B711:Q711"/>
    <mergeCell ref="B719:Q719"/>
    <mergeCell ref="B720:Q720"/>
    <mergeCell ref="B728:Q728"/>
    <mergeCell ref="B729:Q729"/>
    <mergeCell ref="B692:Q692"/>
    <mergeCell ref="B693:Q693"/>
    <mergeCell ref="B701:Q701"/>
    <mergeCell ref="B702:Q702"/>
    <mergeCell ref="B710:Q710"/>
    <mergeCell ref="B666:Q666"/>
    <mergeCell ref="B674:Q674"/>
    <mergeCell ref="B675:Q675"/>
    <mergeCell ref="B683:Q683"/>
    <mergeCell ref="B684:Q684"/>
    <mergeCell ref="B647:Q647"/>
    <mergeCell ref="B648:Q648"/>
    <mergeCell ref="B656:Q656"/>
    <mergeCell ref="B657:Q657"/>
    <mergeCell ref="B665:Q665"/>
    <mergeCell ref="B621:Q621"/>
    <mergeCell ref="B629:Q629"/>
    <mergeCell ref="B630:Q630"/>
    <mergeCell ref="B638:Q638"/>
    <mergeCell ref="B639:Q639"/>
    <mergeCell ref="B602:Q602"/>
    <mergeCell ref="B603:Q603"/>
    <mergeCell ref="B611:Q611"/>
    <mergeCell ref="B612:Q612"/>
    <mergeCell ref="B620:Q620"/>
    <mergeCell ref="B576:Q576"/>
    <mergeCell ref="B584:Q584"/>
    <mergeCell ref="B585:Q585"/>
    <mergeCell ref="B593:Q593"/>
    <mergeCell ref="B594:Q594"/>
    <mergeCell ref="B557:Q557"/>
    <mergeCell ref="B558:Q558"/>
    <mergeCell ref="B566:Q566"/>
    <mergeCell ref="B567:Q567"/>
    <mergeCell ref="B575:Q575"/>
    <mergeCell ref="B531:Q531"/>
    <mergeCell ref="B539:Q539"/>
    <mergeCell ref="B540:Q540"/>
    <mergeCell ref="B548:Q548"/>
    <mergeCell ref="B549:Q549"/>
    <mergeCell ref="B512:Q512"/>
    <mergeCell ref="B513:Q513"/>
    <mergeCell ref="B521:Q521"/>
    <mergeCell ref="B522:Q522"/>
    <mergeCell ref="B530:Q530"/>
    <mergeCell ref="B486:Q486"/>
    <mergeCell ref="B494:Q494"/>
    <mergeCell ref="B495:Q495"/>
    <mergeCell ref="B503:Q503"/>
    <mergeCell ref="B504:Q504"/>
    <mergeCell ref="B467:Q467"/>
    <mergeCell ref="B468:Q468"/>
    <mergeCell ref="B476:Q476"/>
    <mergeCell ref="B477:Q477"/>
    <mergeCell ref="B485:Q485"/>
    <mergeCell ref="B441:Q441"/>
    <mergeCell ref="B449:Q449"/>
    <mergeCell ref="B450:Q450"/>
    <mergeCell ref="B458:Q458"/>
    <mergeCell ref="B459:Q459"/>
    <mergeCell ref="B422:Q422"/>
    <mergeCell ref="B423:Q423"/>
    <mergeCell ref="B431:Q431"/>
    <mergeCell ref="B432:Q432"/>
    <mergeCell ref="B440:Q440"/>
    <mergeCell ref="B396:Q396"/>
    <mergeCell ref="B404:Q404"/>
    <mergeCell ref="B405:Q405"/>
    <mergeCell ref="B413:Q413"/>
    <mergeCell ref="B414:Q414"/>
    <mergeCell ref="B377:Q377"/>
    <mergeCell ref="B378:Q378"/>
    <mergeCell ref="B386:Q386"/>
    <mergeCell ref="B387:Q387"/>
    <mergeCell ref="B395:Q395"/>
    <mergeCell ref="B351:Q351"/>
    <mergeCell ref="B359:Q359"/>
    <mergeCell ref="B360:Q360"/>
    <mergeCell ref="B368:Q368"/>
    <mergeCell ref="B369:Q369"/>
    <mergeCell ref="B332:Q332"/>
    <mergeCell ref="B333:Q333"/>
    <mergeCell ref="B341:Q341"/>
    <mergeCell ref="B342:Q342"/>
    <mergeCell ref="B350:Q350"/>
    <mergeCell ref="B306:Q306"/>
    <mergeCell ref="B314:Q314"/>
    <mergeCell ref="B315:Q315"/>
    <mergeCell ref="B323:Q323"/>
    <mergeCell ref="B324:Q324"/>
    <mergeCell ref="B287:Q287"/>
    <mergeCell ref="B288:Q288"/>
    <mergeCell ref="B296:Q296"/>
    <mergeCell ref="B297:Q297"/>
    <mergeCell ref="B305:Q305"/>
    <mergeCell ref="B261:Q261"/>
    <mergeCell ref="B269:Q269"/>
    <mergeCell ref="B270:Q270"/>
    <mergeCell ref="B278:Q278"/>
    <mergeCell ref="B279:Q279"/>
    <mergeCell ref="B242:Q242"/>
    <mergeCell ref="B243:Q243"/>
    <mergeCell ref="B251:Q251"/>
    <mergeCell ref="B252:Q252"/>
    <mergeCell ref="B260:Q260"/>
    <mergeCell ref="B216:Q216"/>
    <mergeCell ref="B224:Q224"/>
    <mergeCell ref="B225:Q225"/>
    <mergeCell ref="B233:Q233"/>
    <mergeCell ref="B234:Q234"/>
    <mergeCell ref="B197:Q197"/>
    <mergeCell ref="B198:Q198"/>
    <mergeCell ref="B206:Q206"/>
    <mergeCell ref="B207:Q207"/>
    <mergeCell ref="B215:Q215"/>
    <mergeCell ref="B171:Q171"/>
    <mergeCell ref="B179:Q179"/>
    <mergeCell ref="B180:Q180"/>
    <mergeCell ref="B188:Q188"/>
    <mergeCell ref="B189:Q189"/>
    <mergeCell ref="B152:Q152"/>
    <mergeCell ref="B153:Q153"/>
    <mergeCell ref="B161:Q161"/>
    <mergeCell ref="B162:Q162"/>
    <mergeCell ref="B170:Q170"/>
    <mergeCell ref="B126:Q126"/>
    <mergeCell ref="B134:Q134"/>
    <mergeCell ref="B135:Q135"/>
    <mergeCell ref="B143:Q143"/>
    <mergeCell ref="B144:Q144"/>
    <mergeCell ref="B107:Q107"/>
    <mergeCell ref="B108:Q108"/>
    <mergeCell ref="B116:Q116"/>
    <mergeCell ref="B117:Q117"/>
    <mergeCell ref="B125:Q125"/>
    <mergeCell ref="B81:Q81"/>
    <mergeCell ref="B89:Q89"/>
    <mergeCell ref="B90:Q90"/>
    <mergeCell ref="B98:Q98"/>
    <mergeCell ref="B99:Q99"/>
    <mergeCell ref="B62:Q62"/>
    <mergeCell ref="B63:Q63"/>
    <mergeCell ref="B71:Q71"/>
    <mergeCell ref="B72:Q72"/>
    <mergeCell ref="B80:Q80"/>
    <mergeCell ref="B36:Q36"/>
    <mergeCell ref="B44:Q44"/>
    <mergeCell ref="B45:Q45"/>
    <mergeCell ref="B53:Q53"/>
    <mergeCell ref="B54:Q54"/>
    <mergeCell ref="B9:Q9"/>
    <mergeCell ref="B8:Q8"/>
    <mergeCell ref="K6:M6"/>
    <mergeCell ref="N6:O6"/>
    <mergeCell ref="P6:P7"/>
    <mergeCell ref="B27:Q27"/>
    <mergeCell ref="B17:Q17"/>
    <mergeCell ref="B26:Q26"/>
    <mergeCell ref="B35:Q35"/>
    <mergeCell ref="B6:B7"/>
    <mergeCell ref="C6:F6"/>
    <mergeCell ref="G6:G7"/>
    <mergeCell ref="J6:J7"/>
    <mergeCell ref="B18:Q18"/>
    <mergeCell ref="S6:U7"/>
    <mergeCell ref="A1:Q1"/>
    <mergeCell ref="A2:Q2"/>
    <mergeCell ref="A3:Q3"/>
    <mergeCell ref="A4:Q4"/>
    <mergeCell ref="A5:Q5"/>
    <mergeCell ref="Q6:Q7"/>
    <mergeCell ref="H6:H7"/>
    <mergeCell ref="I6:I7"/>
    <mergeCell ref="A6:A7"/>
  </mergeCells>
  <conditionalFormatting sqref="F10:F16">
    <cfRule type="containsText" dxfId="729" priority="15066" operator="containsText" text="BAJO">
      <formula>NOT(ISERROR(SEARCH(("BAJO"),(F10))))</formula>
    </cfRule>
  </conditionalFormatting>
  <conditionalFormatting sqref="F10:F16">
    <cfRule type="containsText" dxfId="728" priority="15067" operator="containsText" text="MEDIO">
      <formula>NOT(ISERROR(SEARCH(("MEDIO"),(F10))))</formula>
    </cfRule>
  </conditionalFormatting>
  <conditionalFormatting sqref="F10:F16">
    <cfRule type="containsText" dxfId="727" priority="15068" operator="containsText" text="ALTO">
      <formula>NOT(ISERROR(SEARCH(("ALTO"),(F10))))</formula>
    </cfRule>
  </conditionalFormatting>
  <conditionalFormatting sqref="F10:F16">
    <cfRule type="cellIs" dxfId="726" priority="15069" operator="between">
      <formula>5</formula>
      <formula>9</formula>
    </cfRule>
  </conditionalFormatting>
  <conditionalFormatting sqref="F10:F16">
    <cfRule type="cellIs" dxfId="725" priority="15070" operator="between">
      <formula>3</formula>
      <formula>4</formula>
    </cfRule>
  </conditionalFormatting>
  <conditionalFormatting sqref="F10:F16">
    <cfRule type="cellIs" dxfId="724" priority="15071" operator="between">
      <formula>1</formula>
      <formula>2</formula>
    </cfRule>
  </conditionalFormatting>
  <conditionalFormatting sqref="T16">
    <cfRule type="cellIs" dxfId="723" priority="1430" operator="equal">
      <formula>0</formula>
    </cfRule>
    <cfRule type="cellIs" dxfId="722" priority="1431" operator="lessThan">
      <formula>0</formula>
    </cfRule>
    <cfRule type="cellIs" dxfId="721" priority="1432" operator="greaterThan">
      <formula>0</formula>
    </cfRule>
  </conditionalFormatting>
  <conditionalFormatting sqref="S6">
    <cfRule type="expression" dxfId="720" priority="1429">
      <formula>S6&lt;&gt;""</formula>
    </cfRule>
  </conditionalFormatting>
  <conditionalFormatting sqref="F19:F25">
    <cfRule type="containsText" dxfId="719" priority="709" operator="containsText" text="BAJO">
      <formula>NOT(ISERROR(SEARCH(("BAJO"),(F19))))</formula>
    </cfRule>
  </conditionalFormatting>
  <conditionalFormatting sqref="F19:F25">
    <cfRule type="containsText" dxfId="718" priority="710" operator="containsText" text="MEDIO">
      <formula>NOT(ISERROR(SEARCH(("MEDIO"),(F19))))</formula>
    </cfRule>
  </conditionalFormatting>
  <conditionalFormatting sqref="F19:F25">
    <cfRule type="containsText" dxfId="717" priority="711" operator="containsText" text="ALTO">
      <formula>NOT(ISERROR(SEARCH(("ALTO"),(F19))))</formula>
    </cfRule>
  </conditionalFormatting>
  <conditionalFormatting sqref="F19:F25">
    <cfRule type="cellIs" dxfId="716" priority="712" operator="between">
      <formula>5</formula>
      <formula>9</formula>
    </cfRule>
  </conditionalFormatting>
  <conditionalFormatting sqref="F19:F25">
    <cfRule type="cellIs" dxfId="715" priority="713" operator="between">
      <formula>3</formula>
      <formula>4</formula>
    </cfRule>
  </conditionalFormatting>
  <conditionalFormatting sqref="F19:F25">
    <cfRule type="cellIs" dxfId="714" priority="714" operator="between">
      <formula>1</formula>
      <formula>2</formula>
    </cfRule>
  </conditionalFormatting>
  <conditionalFormatting sqref="F28:F34">
    <cfRule type="containsText" dxfId="713" priority="703" operator="containsText" text="BAJO">
      <formula>NOT(ISERROR(SEARCH(("BAJO"),(F28))))</formula>
    </cfRule>
  </conditionalFormatting>
  <conditionalFormatting sqref="F28:F34">
    <cfRule type="containsText" dxfId="712" priority="704" operator="containsText" text="MEDIO">
      <formula>NOT(ISERROR(SEARCH(("MEDIO"),(F28))))</formula>
    </cfRule>
  </conditionalFormatting>
  <conditionalFormatting sqref="F28:F34">
    <cfRule type="containsText" dxfId="711" priority="705" operator="containsText" text="ALTO">
      <formula>NOT(ISERROR(SEARCH(("ALTO"),(F28))))</formula>
    </cfRule>
  </conditionalFormatting>
  <conditionalFormatting sqref="F28:F34">
    <cfRule type="cellIs" dxfId="710" priority="706" operator="between">
      <formula>5</formula>
      <formula>9</formula>
    </cfRule>
  </conditionalFormatting>
  <conditionalFormatting sqref="F28:F34">
    <cfRule type="cellIs" dxfId="709" priority="707" operator="between">
      <formula>3</formula>
      <formula>4</formula>
    </cfRule>
  </conditionalFormatting>
  <conditionalFormatting sqref="F28:F34">
    <cfRule type="cellIs" dxfId="708" priority="708" operator="between">
      <formula>1</formula>
      <formula>2</formula>
    </cfRule>
  </conditionalFormatting>
  <conditionalFormatting sqref="F37:F43">
    <cfRule type="containsText" dxfId="707" priority="697" operator="containsText" text="BAJO">
      <formula>NOT(ISERROR(SEARCH(("BAJO"),(F37))))</formula>
    </cfRule>
  </conditionalFormatting>
  <conditionalFormatting sqref="F37:F43">
    <cfRule type="containsText" dxfId="706" priority="698" operator="containsText" text="MEDIO">
      <formula>NOT(ISERROR(SEARCH(("MEDIO"),(F37))))</formula>
    </cfRule>
  </conditionalFormatting>
  <conditionalFormatting sqref="F37:F43">
    <cfRule type="containsText" dxfId="705" priority="699" operator="containsText" text="ALTO">
      <formula>NOT(ISERROR(SEARCH(("ALTO"),(F37))))</formula>
    </cfRule>
  </conditionalFormatting>
  <conditionalFormatting sqref="F37:F43">
    <cfRule type="cellIs" dxfId="704" priority="700" operator="between">
      <formula>5</formula>
      <formula>9</formula>
    </cfRule>
  </conditionalFormatting>
  <conditionalFormatting sqref="F37:F43">
    <cfRule type="cellIs" dxfId="703" priority="701" operator="between">
      <formula>3</formula>
      <formula>4</formula>
    </cfRule>
  </conditionalFormatting>
  <conditionalFormatting sqref="F37:F43">
    <cfRule type="cellIs" dxfId="702" priority="702" operator="between">
      <formula>1</formula>
      <formula>2</formula>
    </cfRule>
  </conditionalFormatting>
  <conditionalFormatting sqref="F46:F52">
    <cfRule type="containsText" dxfId="701" priority="691" operator="containsText" text="BAJO">
      <formula>NOT(ISERROR(SEARCH(("BAJO"),(F46))))</formula>
    </cfRule>
  </conditionalFormatting>
  <conditionalFormatting sqref="F46:F52">
    <cfRule type="containsText" dxfId="700" priority="692" operator="containsText" text="MEDIO">
      <formula>NOT(ISERROR(SEARCH(("MEDIO"),(F46))))</formula>
    </cfRule>
  </conditionalFormatting>
  <conditionalFormatting sqref="F46:F52">
    <cfRule type="containsText" dxfId="699" priority="693" operator="containsText" text="ALTO">
      <formula>NOT(ISERROR(SEARCH(("ALTO"),(F46))))</formula>
    </cfRule>
  </conditionalFormatting>
  <conditionalFormatting sqref="F46:F52">
    <cfRule type="cellIs" dxfId="698" priority="694" operator="between">
      <formula>5</formula>
      <formula>9</formula>
    </cfRule>
  </conditionalFormatting>
  <conditionalFormatting sqref="F46:F52">
    <cfRule type="cellIs" dxfId="697" priority="695" operator="between">
      <formula>3</formula>
      <formula>4</formula>
    </cfRule>
  </conditionalFormatting>
  <conditionalFormatting sqref="F46:F52">
    <cfRule type="cellIs" dxfId="696" priority="696" operator="between">
      <formula>1</formula>
      <formula>2</formula>
    </cfRule>
  </conditionalFormatting>
  <conditionalFormatting sqref="F55:F61">
    <cfRule type="containsText" dxfId="695" priority="685" operator="containsText" text="BAJO">
      <formula>NOT(ISERROR(SEARCH(("BAJO"),(F55))))</formula>
    </cfRule>
  </conditionalFormatting>
  <conditionalFormatting sqref="F55:F61">
    <cfRule type="containsText" dxfId="694" priority="686" operator="containsText" text="MEDIO">
      <formula>NOT(ISERROR(SEARCH(("MEDIO"),(F55))))</formula>
    </cfRule>
  </conditionalFormatting>
  <conditionalFormatting sqref="F55:F61">
    <cfRule type="containsText" dxfId="693" priority="687" operator="containsText" text="ALTO">
      <formula>NOT(ISERROR(SEARCH(("ALTO"),(F55))))</formula>
    </cfRule>
  </conditionalFormatting>
  <conditionalFormatting sqref="F55:F61">
    <cfRule type="cellIs" dxfId="692" priority="688" operator="between">
      <formula>5</formula>
      <formula>9</formula>
    </cfRule>
  </conditionalFormatting>
  <conditionalFormatting sqref="F55:F61">
    <cfRule type="cellIs" dxfId="691" priority="689" operator="between">
      <formula>3</formula>
      <formula>4</formula>
    </cfRule>
  </conditionalFormatting>
  <conditionalFormatting sqref="F55:F61">
    <cfRule type="cellIs" dxfId="690" priority="690" operator="between">
      <formula>1</formula>
      <formula>2</formula>
    </cfRule>
  </conditionalFormatting>
  <conditionalFormatting sqref="F64:F70">
    <cfRule type="containsText" dxfId="689" priority="679" operator="containsText" text="BAJO">
      <formula>NOT(ISERROR(SEARCH(("BAJO"),(F64))))</formula>
    </cfRule>
  </conditionalFormatting>
  <conditionalFormatting sqref="F64:F70">
    <cfRule type="containsText" dxfId="688" priority="680" operator="containsText" text="MEDIO">
      <formula>NOT(ISERROR(SEARCH(("MEDIO"),(F64))))</formula>
    </cfRule>
  </conditionalFormatting>
  <conditionalFormatting sqref="F64:F70">
    <cfRule type="containsText" dxfId="687" priority="681" operator="containsText" text="ALTO">
      <formula>NOT(ISERROR(SEARCH(("ALTO"),(F64))))</formula>
    </cfRule>
  </conditionalFormatting>
  <conditionalFormatting sqref="F64:F70">
    <cfRule type="cellIs" dxfId="686" priority="682" operator="between">
      <formula>5</formula>
      <formula>9</formula>
    </cfRule>
  </conditionalFormatting>
  <conditionalFormatting sqref="F64:F70">
    <cfRule type="cellIs" dxfId="685" priority="683" operator="between">
      <formula>3</formula>
      <formula>4</formula>
    </cfRule>
  </conditionalFormatting>
  <conditionalFormatting sqref="F64:F70">
    <cfRule type="cellIs" dxfId="684" priority="684" operator="between">
      <formula>1</formula>
      <formula>2</formula>
    </cfRule>
  </conditionalFormatting>
  <conditionalFormatting sqref="F73:F79">
    <cfRule type="containsText" dxfId="683" priority="673" operator="containsText" text="BAJO">
      <formula>NOT(ISERROR(SEARCH(("BAJO"),(F73))))</formula>
    </cfRule>
  </conditionalFormatting>
  <conditionalFormatting sqref="F73:F79">
    <cfRule type="containsText" dxfId="682" priority="674" operator="containsText" text="MEDIO">
      <formula>NOT(ISERROR(SEARCH(("MEDIO"),(F73))))</formula>
    </cfRule>
  </conditionalFormatting>
  <conditionalFormatting sqref="F73:F79">
    <cfRule type="containsText" dxfId="681" priority="675" operator="containsText" text="ALTO">
      <formula>NOT(ISERROR(SEARCH(("ALTO"),(F73))))</formula>
    </cfRule>
  </conditionalFormatting>
  <conditionalFormatting sqref="F73:F79">
    <cfRule type="cellIs" dxfId="680" priority="676" operator="between">
      <formula>5</formula>
      <formula>9</formula>
    </cfRule>
  </conditionalFormatting>
  <conditionalFormatting sqref="F73:F79">
    <cfRule type="cellIs" dxfId="679" priority="677" operator="between">
      <formula>3</formula>
      <formula>4</formula>
    </cfRule>
  </conditionalFormatting>
  <conditionalFormatting sqref="F73:F79">
    <cfRule type="cellIs" dxfId="678" priority="678" operator="between">
      <formula>1</formula>
      <formula>2</formula>
    </cfRule>
  </conditionalFormatting>
  <conditionalFormatting sqref="F82:F88">
    <cfRule type="containsText" dxfId="677" priority="667" operator="containsText" text="BAJO">
      <formula>NOT(ISERROR(SEARCH(("BAJO"),(F82))))</formula>
    </cfRule>
  </conditionalFormatting>
  <conditionalFormatting sqref="F82:F88">
    <cfRule type="containsText" dxfId="676" priority="668" operator="containsText" text="MEDIO">
      <formula>NOT(ISERROR(SEARCH(("MEDIO"),(F82))))</formula>
    </cfRule>
  </conditionalFormatting>
  <conditionalFormatting sqref="F82:F88">
    <cfRule type="containsText" dxfId="675" priority="669" operator="containsText" text="ALTO">
      <formula>NOT(ISERROR(SEARCH(("ALTO"),(F82))))</formula>
    </cfRule>
  </conditionalFormatting>
  <conditionalFormatting sqref="F82:F88">
    <cfRule type="cellIs" dxfId="674" priority="670" operator="between">
      <formula>5</formula>
      <formula>9</formula>
    </cfRule>
  </conditionalFormatting>
  <conditionalFormatting sqref="F82:F88">
    <cfRule type="cellIs" dxfId="673" priority="671" operator="between">
      <formula>3</formula>
      <formula>4</formula>
    </cfRule>
  </conditionalFormatting>
  <conditionalFormatting sqref="F82:F88">
    <cfRule type="cellIs" dxfId="672" priority="672" operator="between">
      <formula>1</formula>
      <formula>2</formula>
    </cfRule>
  </conditionalFormatting>
  <conditionalFormatting sqref="F91:F97">
    <cfRule type="containsText" dxfId="671" priority="661" operator="containsText" text="BAJO">
      <formula>NOT(ISERROR(SEARCH(("BAJO"),(F91))))</formula>
    </cfRule>
  </conditionalFormatting>
  <conditionalFormatting sqref="F91:F97">
    <cfRule type="containsText" dxfId="670" priority="662" operator="containsText" text="MEDIO">
      <formula>NOT(ISERROR(SEARCH(("MEDIO"),(F91))))</formula>
    </cfRule>
  </conditionalFormatting>
  <conditionalFormatting sqref="F91:F97">
    <cfRule type="containsText" dxfId="669" priority="663" operator="containsText" text="ALTO">
      <formula>NOT(ISERROR(SEARCH(("ALTO"),(F91))))</formula>
    </cfRule>
  </conditionalFormatting>
  <conditionalFormatting sqref="F91:F97">
    <cfRule type="cellIs" dxfId="668" priority="664" operator="between">
      <formula>5</formula>
      <formula>9</formula>
    </cfRule>
  </conditionalFormatting>
  <conditionalFormatting sqref="F91:F97">
    <cfRule type="cellIs" dxfId="667" priority="665" operator="between">
      <formula>3</formula>
      <formula>4</formula>
    </cfRule>
  </conditionalFormatting>
  <conditionalFormatting sqref="F91:F97">
    <cfRule type="cellIs" dxfId="666" priority="666" operator="between">
      <formula>1</formula>
      <formula>2</formula>
    </cfRule>
  </conditionalFormatting>
  <conditionalFormatting sqref="F100:F106">
    <cfRule type="containsText" dxfId="665" priority="655" operator="containsText" text="BAJO">
      <formula>NOT(ISERROR(SEARCH(("BAJO"),(F100))))</formula>
    </cfRule>
  </conditionalFormatting>
  <conditionalFormatting sqref="F100:F106">
    <cfRule type="containsText" dxfId="664" priority="656" operator="containsText" text="MEDIO">
      <formula>NOT(ISERROR(SEARCH(("MEDIO"),(F100))))</formula>
    </cfRule>
  </conditionalFormatting>
  <conditionalFormatting sqref="F100:F106">
    <cfRule type="containsText" dxfId="663" priority="657" operator="containsText" text="ALTO">
      <formula>NOT(ISERROR(SEARCH(("ALTO"),(F100))))</formula>
    </cfRule>
  </conditionalFormatting>
  <conditionalFormatting sqref="F100:F106">
    <cfRule type="cellIs" dxfId="662" priority="658" operator="between">
      <formula>5</formula>
      <formula>9</formula>
    </cfRule>
  </conditionalFormatting>
  <conditionalFormatting sqref="F100:F106">
    <cfRule type="cellIs" dxfId="661" priority="659" operator="between">
      <formula>3</formula>
      <formula>4</formula>
    </cfRule>
  </conditionalFormatting>
  <conditionalFormatting sqref="F100:F106">
    <cfRule type="cellIs" dxfId="660" priority="660" operator="between">
      <formula>1</formula>
      <formula>2</formula>
    </cfRule>
  </conditionalFormatting>
  <conditionalFormatting sqref="F109:F115">
    <cfRule type="containsText" dxfId="659" priority="649" operator="containsText" text="BAJO">
      <formula>NOT(ISERROR(SEARCH(("BAJO"),(F109))))</formula>
    </cfRule>
  </conditionalFormatting>
  <conditionalFormatting sqref="F109:F115">
    <cfRule type="containsText" dxfId="658" priority="650" operator="containsText" text="MEDIO">
      <formula>NOT(ISERROR(SEARCH(("MEDIO"),(F109))))</formula>
    </cfRule>
  </conditionalFormatting>
  <conditionalFormatting sqref="F109:F115">
    <cfRule type="containsText" dxfId="657" priority="651" operator="containsText" text="ALTO">
      <formula>NOT(ISERROR(SEARCH(("ALTO"),(F109))))</formula>
    </cfRule>
  </conditionalFormatting>
  <conditionalFormatting sqref="F109:F115">
    <cfRule type="cellIs" dxfId="656" priority="652" operator="between">
      <formula>5</formula>
      <formula>9</formula>
    </cfRule>
  </conditionalFormatting>
  <conditionalFormatting sqref="F109:F115">
    <cfRule type="cellIs" dxfId="655" priority="653" operator="between">
      <formula>3</formula>
      <formula>4</formula>
    </cfRule>
  </conditionalFormatting>
  <conditionalFormatting sqref="F109:F115">
    <cfRule type="cellIs" dxfId="654" priority="654" operator="between">
      <formula>1</formula>
      <formula>2</formula>
    </cfRule>
  </conditionalFormatting>
  <conditionalFormatting sqref="F118:F124">
    <cfRule type="containsText" dxfId="653" priority="643" operator="containsText" text="BAJO">
      <formula>NOT(ISERROR(SEARCH(("BAJO"),(F118))))</formula>
    </cfRule>
  </conditionalFormatting>
  <conditionalFormatting sqref="F118:F124">
    <cfRule type="containsText" dxfId="652" priority="644" operator="containsText" text="MEDIO">
      <formula>NOT(ISERROR(SEARCH(("MEDIO"),(F118))))</formula>
    </cfRule>
  </conditionalFormatting>
  <conditionalFormatting sqref="F118:F124">
    <cfRule type="containsText" dxfId="651" priority="645" operator="containsText" text="ALTO">
      <formula>NOT(ISERROR(SEARCH(("ALTO"),(F118))))</formula>
    </cfRule>
  </conditionalFormatting>
  <conditionalFormatting sqref="F118:F124">
    <cfRule type="cellIs" dxfId="650" priority="646" operator="between">
      <formula>5</formula>
      <formula>9</formula>
    </cfRule>
  </conditionalFormatting>
  <conditionalFormatting sqref="F118:F124">
    <cfRule type="cellIs" dxfId="649" priority="647" operator="between">
      <formula>3</formula>
      <formula>4</formula>
    </cfRule>
  </conditionalFormatting>
  <conditionalFormatting sqref="F118:F124">
    <cfRule type="cellIs" dxfId="648" priority="648" operator="between">
      <formula>1</formula>
      <formula>2</formula>
    </cfRule>
  </conditionalFormatting>
  <conditionalFormatting sqref="F127:F133">
    <cfRule type="containsText" dxfId="647" priority="637" operator="containsText" text="BAJO">
      <formula>NOT(ISERROR(SEARCH(("BAJO"),(F127))))</formula>
    </cfRule>
  </conditionalFormatting>
  <conditionalFormatting sqref="F127:F133">
    <cfRule type="containsText" dxfId="646" priority="638" operator="containsText" text="MEDIO">
      <formula>NOT(ISERROR(SEARCH(("MEDIO"),(F127))))</formula>
    </cfRule>
  </conditionalFormatting>
  <conditionalFormatting sqref="F127:F133">
    <cfRule type="containsText" dxfId="645" priority="639" operator="containsText" text="ALTO">
      <formula>NOT(ISERROR(SEARCH(("ALTO"),(F127))))</formula>
    </cfRule>
  </conditionalFormatting>
  <conditionalFormatting sqref="F127:F133">
    <cfRule type="cellIs" dxfId="644" priority="640" operator="between">
      <formula>5</formula>
      <formula>9</formula>
    </cfRule>
  </conditionalFormatting>
  <conditionalFormatting sqref="F127:F133">
    <cfRule type="cellIs" dxfId="643" priority="641" operator="between">
      <formula>3</formula>
      <formula>4</formula>
    </cfRule>
  </conditionalFormatting>
  <conditionalFormatting sqref="F127:F133">
    <cfRule type="cellIs" dxfId="642" priority="642" operator="between">
      <formula>1</formula>
      <formula>2</formula>
    </cfRule>
  </conditionalFormatting>
  <conditionalFormatting sqref="F136:F142">
    <cfRule type="containsText" dxfId="641" priority="631" operator="containsText" text="BAJO">
      <formula>NOT(ISERROR(SEARCH(("BAJO"),(F136))))</formula>
    </cfRule>
  </conditionalFormatting>
  <conditionalFormatting sqref="F136:F142">
    <cfRule type="containsText" dxfId="640" priority="632" operator="containsText" text="MEDIO">
      <formula>NOT(ISERROR(SEARCH(("MEDIO"),(F136))))</formula>
    </cfRule>
  </conditionalFormatting>
  <conditionalFormatting sqref="F136:F142">
    <cfRule type="containsText" dxfId="639" priority="633" operator="containsText" text="ALTO">
      <formula>NOT(ISERROR(SEARCH(("ALTO"),(F136))))</formula>
    </cfRule>
  </conditionalFormatting>
  <conditionalFormatting sqref="F136:F142">
    <cfRule type="cellIs" dxfId="638" priority="634" operator="between">
      <formula>5</formula>
      <formula>9</formula>
    </cfRule>
  </conditionalFormatting>
  <conditionalFormatting sqref="F136:F142">
    <cfRule type="cellIs" dxfId="637" priority="635" operator="between">
      <formula>3</formula>
      <formula>4</formula>
    </cfRule>
  </conditionalFormatting>
  <conditionalFormatting sqref="F136:F142">
    <cfRule type="cellIs" dxfId="636" priority="636" operator="between">
      <formula>1</formula>
      <formula>2</formula>
    </cfRule>
  </conditionalFormatting>
  <conditionalFormatting sqref="F145:F151">
    <cfRule type="containsText" dxfId="635" priority="625" operator="containsText" text="BAJO">
      <formula>NOT(ISERROR(SEARCH(("BAJO"),(F145))))</formula>
    </cfRule>
  </conditionalFormatting>
  <conditionalFormatting sqref="F145:F151">
    <cfRule type="containsText" dxfId="634" priority="626" operator="containsText" text="MEDIO">
      <formula>NOT(ISERROR(SEARCH(("MEDIO"),(F145))))</formula>
    </cfRule>
  </conditionalFormatting>
  <conditionalFormatting sqref="F145:F151">
    <cfRule type="containsText" dxfId="633" priority="627" operator="containsText" text="ALTO">
      <formula>NOT(ISERROR(SEARCH(("ALTO"),(F145))))</formula>
    </cfRule>
  </conditionalFormatting>
  <conditionalFormatting sqref="F145:F151">
    <cfRule type="cellIs" dxfId="632" priority="628" operator="between">
      <formula>5</formula>
      <formula>9</formula>
    </cfRule>
  </conditionalFormatting>
  <conditionalFormatting sqref="F145:F151">
    <cfRule type="cellIs" dxfId="631" priority="629" operator="between">
      <formula>3</formula>
      <formula>4</formula>
    </cfRule>
  </conditionalFormatting>
  <conditionalFormatting sqref="F145:F151">
    <cfRule type="cellIs" dxfId="630" priority="630" operator="between">
      <formula>1</formula>
      <formula>2</formula>
    </cfRule>
  </conditionalFormatting>
  <conditionalFormatting sqref="F154:F160">
    <cfRule type="containsText" dxfId="629" priority="619" operator="containsText" text="BAJO">
      <formula>NOT(ISERROR(SEARCH(("BAJO"),(F154))))</formula>
    </cfRule>
  </conditionalFormatting>
  <conditionalFormatting sqref="F154:F160">
    <cfRule type="containsText" dxfId="628" priority="620" operator="containsText" text="MEDIO">
      <formula>NOT(ISERROR(SEARCH(("MEDIO"),(F154))))</formula>
    </cfRule>
  </conditionalFormatting>
  <conditionalFormatting sqref="F154:F160">
    <cfRule type="containsText" dxfId="627" priority="621" operator="containsText" text="ALTO">
      <formula>NOT(ISERROR(SEARCH(("ALTO"),(F154))))</formula>
    </cfRule>
  </conditionalFormatting>
  <conditionalFormatting sqref="F154:F160">
    <cfRule type="cellIs" dxfId="626" priority="622" operator="between">
      <formula>5</formula>
      <formula>9</formula>
    </cfRule>
  </conditionalFormatting>
  <conditionalFormatting sqref="F154:F160">
    <cfRule type="cellIs" dxfId="625" priority="623" operator="between">
      <formula>3</formula>
      <formula>4</formula>
    </cfRule>
  </conditionalFormatting>
  <conditionalFormatting sqref="F154:F160">
    <cfRule type="cellIs" dxfId="624" priority="624" operator="between">
      <formula>1</formula>
      <formula>2</formula>
    </cfRule>
  </conditionalFormatting>
  <conditionalFormatting sqref="F163:F169">
    <cfRule type="containsText" dxfId="623" priority="613" operator="containsText" text="BAJO">
      <formula>NOT(ISERROR(SEARCH(("BAJO"),(F163))))</formula>
    </cfRule>
  </conditionalFormatting>
  <conditionalFormatting sqref="F163:F169">
    <cfRule type="containsText" dxfId="622" priority="614" operator="containsText" text="MEDIO">
      <formula>NOT(ISERROR(SEARCH(("MEDIO"),(F163))))</formula>
    </cfRule>
  </conditionalFormatting>
  <conditionalFormatting sqref="F163:F169">
    <cfRule type="containsText" dxfId="621" priority="615" operator="containsText" text="ALTO">
      <formula>NOT(ISERROR(SEARCH(("ALTO"),(F163))))</formula>
    </cfRule>
  </conditionalFormatting>
  <conditionalFormatting sqref="F163:F169">
    <cfRule type="cellIs" dxfId="620" priority="616" operator="between">
      <formula>5</formula>
      <formula>9</formula>
    </cfRule>
  </conditionalFormatting>
  <conditionalFormatting sqref="F163:F169">
    <cfRule type="cellIs" dxfId="619" priority="617" operator="between">
      <formula>3</formula>
      <formula>4</formula>
    </cfRule>
  </conditionalFormatting>
  <conditionalFormatting sqref="F163:F169">
    <cfRule type="cellIs" dxfId="618" priority="618" operator="between">
      <formula>1</formula>
      <formula>2</formula>
    </cfRule>
  </conditionalFormatting>
  <conditionalFormatting sqref="F172:F178">
    <cfRule type="containsText" dxfId="617" priority="607" operator="containsText" text="BAJO">
      <formula>NOT(ISERROR(SEARCH(("BAJO"),(F172))))</formula>
    </cfRule>
  </conditionalFormatting>
  <conditionalFormatting sqref="F172:F178">
    <cfRule type="containsText" dxfId="616" priority="608" operator="containsText" text="MEDIO">
      <formula>NOT(ISERROR(SEARCH(("MEDIO"),(F172))))</formula>
    </cfRule>
  </conditionalFormatting>
  <conditionalFormatting sqref="F172:F178">
    <cfRule type="containsText" dxfId="615" priority="609" operator="containsText" text="ALTO">
      <formula>NOT(ISERROR(SEARCH(("ALTO"),(F172))))</formula>
    </cfRule>
  </conditionalFormatting>
  <conditionalFormatting sqref="F172:F178">
    <cfRule type="cellIs" dxfId="614" priority="610" operator="between">
      <formula>5</formula>
      <formula>9</formula>
    </cfRule>
  </conditionalFormatting>
  <conditionalFormatting sqref="F172:F178">
    <cfRule type="cellIs" dxfId="613" priority="611" operator="between">
      <formula>3</formula>
      <formula>4</formula>
    </cfRule>
  </conditionalFormatting>
  <conditionalFormatting sqref="F172:F178">
    <cfRule type="cellIs" dxfId="612" priority="612" operator="between">
      <formula>1</formula>
      <formula>2</formula>
    </cfRule>
  </conditionalFormatting>
  <conditionalFormatting sqref="F181:F187">
    <cfRule type="containsText" dxfId="611" priority="601" operator="containsText" text="BAJO">
      <formula>NOT(ISERROR(SEARCH(("BAJO"),(F181))))</formula>
    </cfRule>
  </conditionalFormatting>
  <conditionalFormatting sqref="F181:F187">
    <cfRule type="containsText" dxfId="610" priority="602" operator="containsText" text="MEDIO">
      <formula>NOT(ISERROR(SEARCH(("MEDIO"),(F181))))</formula>
    </cfRule>
  </conditionalFormatting>
  <conditionalFormatting sqref="F181:F187">
    <cfRule type="containsText" dxfId="609" priority="603" operator="containsText" text="ALTO">
      <formula>NOT(ISERROR(SEARCH(("ALTO"),(F181))))</formula>
    </cfRule>
  </conditionalFormatting>
  <conditionalFormatting sqref="F181:F187">
    <cfRule type="cellIs" dxfId="608" priority="604" operator="between">
      <formula>5</formula>
      <formula>9</formula>
    </cfRule>
  </conditionalFormatting>
  <conditionalFormatting sqref="F181:F187">
    <cfRule type="cellIs" dxfId="607" priority="605" operator="between">
      <formula>3</formula>
      <formula>4</formula>
    </cfRule>
  </conditionalFormatting>
  <conditionalFormatting sqref="F181:F187">
    <cfRule type="cellIs" dxfId="606" priority="606" operator="between">
      <formula>1</formula>
      <formula>2</formula>
    </cfRule>
  </conditionalFormatting>
  <conditionalFormatting sqref="F190:F196">
    <cfRule type="containsText" dxfId="605" priority="595" operator="containsText" text="BAJO">
      <formula>NOT(ISERROR(SEARCH(("BAJO"),(F190))))</formula>
    </cfRule>
  </conditionalFormatting>
  <conditionalFormatting sqref="F190:F196">
    <cfRule type="containsText" dxfId="604" priority="596" operator="containsText" text="MEDIO">
      <formula>NOT(ISERROR(SEARCH(("MEDIO"),(F190))))</formula>
    </cfRule>
  </conditionalFormatting>
  <conditionalFormatting sqref="F190:F196">
    <cfRule type="containsText" dxfId="603" priority="597" operator="containsText" text="ALTO">
      <formula>NOT(ISERROR(SEARCH(("ALTO"),(F190))))</formula>
    </cfRule>
  </conditionalFormatting>
  <conditionalFormatting sqref="F190:F196">
    <cfRule type="cellIs" dxfId="602" priority="598" operator="between">
      <formula>5</formula>
      <formula>9</formula>
    </cfRule>
  </conditionalFormatting>
  <conditionalFormatting sqref="F190:F196">
    <cfRule type="cellIs" dxfId="601" priority="599" operator="between">
      <formula>3</formula>
      <formula>4</formula>
    </cfRule>
  </conditionalFormatting>
  <conditionalFormatting sqref="F190:F196">
    <cfRule type="cellIs" dxfId="600" priority="600" operator="between">
      <formula>1</formula>
      <formula>2</formula>
    </cfRule>
  </conditionalFormatting>
  <conditionalFormatting sqref="F199:F205">
    <cfRule type="containsText" dxfId="599" priority="589" operator="containsText" text="BAJO">
      <formula>NOT(ISERROR(SEARCH(("BAJO"),(F199))))</formula>
    </cfRule>
  </conditionalFormatting>
  <conditionalFormatting sqref="F199:F205">
    <cfRule type="containsText" dxfId="598" priority="590" operator="containsText" text="MEDIO">
      <formula>NOT(ISERROR(SEARCH(("MEDIO"),(F199))))</formula>
    </cfRule>
  </conditionalFormatting>
  <conditionalFormatting sqref="F199:F205">
    <cfRule type="containsText" dxfId="597" priority="591" operator="containsText" text="ALTO">
      <formula>NOT(ISERROR(SEARCH(("ALTO"),(F199))))</formula>
    </cfRule>
  </conditionalFormatting>
  <conditionalFormatting sqref="F199:F205">
    <cfRule type="cellIs" dxfId="596" priority="592" operator="between">
      <formula>5</formula>
      <formula>9</formula>
    </cfRule>
  </conditionalFormatting>
  <conditionalFormatting sqref="F199:F205">
    <cfRule type="cellIs" dxfId="595" priority="593" operator="between">
      <formula>3</formula>
      <formula>4</formula>
    </cfRule>
  </conditionalFormatting>
  <conditionalFormatting sqref="F199:F205">
    <cfRule type="cellIs" dxfId="594" priority="594" operator="between">
      <formula>1</formula>
      <formula>2</formula>
    </cfRule>
  </conditionalFormatting>
  <conditionalFormatting sqref="F208:F214">
    <cfRule type="containsText" dxfId="593" priority="583" operator="containsText" text="BAJO">
      <formula>NOT(ISERROR(SEARCH(("BAJO"),(F208))))</formula>
    </cfRule>
  </conditionalFormatting>
  <conditionalFormatting sqref="F208:F214">
    <cfRule type="containsText" dxfId="592" priority="584" operator="containsText" text="MEDIO">
      <formula>NOT(ISERROR(SEARCH(("MEDIO"),(F208))))</formula>
    </cfRule>
  </conditionalFormatting>
  <conditionalFormatting sqref="F208:F214">
    <cfRule type="containsText" dxfId="591" priority="585" operator="containsText" text="ALTO">
      <formula>NOT(ISERROR(SEARCH(("ALTO"),(F208))))</formula>
    </cfRule>
  </conditionalFormatting>
  <conditionalFormatting sqref="F208:F214">
    <cfRule type="cellIs" dxfId="590" priority="586" operator="between">
      <formula>5</formula>
      <formula>9</formula>
    </cfRule>
  </conditionalFormatting>
  <conditionalFormatting sqref="F208:F214">
    <cfRule type="cellIs" dxfId="589" priority="587" operator="between">
      <formula>3</formula>
      <formula>4</formula>
    </cfRule>
  </conditionalFormatting>
  <conditionalFormatting sqref="F208:F214">
    <cfRule type="cellIs" dxfId="588" priority="588" operator="between">
      <formula>1</formula>
      <formula>2</formula>
    </cfRule>
  </conditionalFormatting>
  <conditionalFormatting sqref="F217:F223">
    <cfRule type="containsText" dxfId="587" priority="577" operator="containsText" text="BAJO">
      <formula>NOT(ISERROR(SEARCH(("BAJO"),(F217))))</formula>
    </cfRule>
  </conditionalFormatting>
  <conditionalFormatting sqref="F217:F223">
    <cfRule type="containsText" dxfId="586" priority="578" operator="containsText" text="MEDIO">
      <formula>NOT(ISERROR(SEARCH(("MEDIO"),(F217))))</formula>
    </cfRule>
  </conditionalFormatting>
  <conditionalFormatting sqref="F217:F223">
    <cfRule type="containsText" dxfId="585" priority="579" operator="containsText" text="ALTO">
      <formula>NOT(ISERROR(SEARCH(("ALTO"),(F217))))</formula>
    </cfRule>
  </conditionalFormatting>
  <conditionalFormatting sqref="F217:F223">
    <cfRule type="cellIs" dxfId="584" priority="580" operator="between">
      <formula>5</formula>
      <formula>9</formula>
    </cfRule>
  </conditionalFormatting>
  <conditionalFormatting sqref="F217:F223">
    <cfRule type="cellIs" dxfId="583" priority="581" operator="between">
      <formula>3</formula>
      <formula>4</formula>
    </cfRule>
  </conditionalFormatting>
  <conditionalFormatting sqref="F217:F223">
    <cfRule type="cellIs" dxfId="582" priority="582" operator="between">
      <formula>1</formula>
      <formula>2</formula>
    </cfRule>
  </conditionalFormatting>
  <conditionalFormatting sqref="F226:F232">
    <cfRule type="containsText" dxfId="581" priority="571" operator="containsText" text="BAJO">
      <formula>NOT(ISERROR(SEARCH(("BAJO"),(F226))))</formula>
    </cfRule>
  </conditionalFormatting>
  <conditionalFormatting sqref="F226:F232">
    <cfRule type="containsText" dxfId="580" priority="572" operator="containsText" text="MEDIO">
      <formula>NOT(ISERROR(SEARCH(("MEDIO"),(F226))))</formula>
    </cfRule>
  </conditionalFormatting>
  <conditionalFormatting sqref="F226:F232">
    <cfRule type="containsText" dxfId="579" priority="573" operator="containsText" text="ALTO">
      <formula>NOT(ISERROR(SEARCH(("ALTO"),(F226))))</formula>
    </cfRule>
  </conditionalFormatting>
  <conditionalFormatting sqref="F226:F232">
    <cfRule type="cellIs" dxfId="578" priority="574" operator="between">
      <formula>5</formula>
      <formula>9</formula>
    </cfRule>
  </conditionalFormatting>
  <conditionalFormatting sqref="F226:F232">
    <cfRule type="cellIs" dxfId="577" priority="575" operator="between">
      <formula>3</formula>
      <formula>4</formula>
    </cfRule>
  </conditionalFormatting>
  <conditionalFormatting sqref="F226:F232">
    <cfRule type="cellIs" dxfId="576" priority="576" operator="between">
      <formula>1</formula>
      <formula>2</formula>
    </cfRule>
  </conditionalFormatting>
  <conditionalFormatting sqref="F235:F241">
    <cfRule type="containsText" dxfId="575" priority="565" operator="containsText" text="BAJO">
      <formula>NOT(ISERROR(SEARCH(("BAJO"),(F235))))</formula>
    </cfRule>
  </conditionalFormatting>
  <conditionalFormatting sqref="F235:F241">
    <cfRule type="containsText" dxfId="574" priority="566" operator="containsText" text="MEDIO">
      <formula>NOT(ISERROR(SEARCH(("MEDIO"),(F235))))</formula>
    </cfRule>
  </conditionalFormatting>
  <conditionalFormatting sqref="F235:F241">
    <cfRule type="containsText" dxfId="573" priority="567" operator="containsText" text="ALTO">
      <formula>NOT(ISERROR(SEARCH(("ALTO"),(F235))))</formula>
    </cfRule>
  </conditionalFormatting>
  <conditionalFormatting sqref="F235:F241">
    <cfRule type="cellIs" dxfId="572" priority="568" operator="between">
      <formula>5</formula>
      <formula>9</formula>
    </cfRule>
  </conditionalFormatting>
  <conditionalFormatting sqref="F235:F241">
    <cfRule type="cellIs" dxfId="571" priority="569" operator="between">
      <formula>3</formula>
      <formula>4</formula>
    </cfRule>
  </conditionalFormatting>
  <conditionalFormatting sqref="F235:F241">
    <cfRule type="cellIs" dxfId="570" priority="570" operator="between">
      <formula>1</formula>
      <formula>2</formula>
    </cfRule>
  </conditionalFormatting>
  <conditionalFormatting sqref="F244:F250">
    <cfRule type="containsText" dxfId="569" priority="559" operator="containsText" text="BAJO">
      <formula>NOT(ISERROR(SEARCH(("BAJO"),(F244))))</formula>
    </cfRule>
  </conditionalFormatting>
  <conditionalFormatting sqref="F244:F250">
    <cfRule type="containsText" dxfId="568" priority="560" operator="containsText" text="MEDIO">
      <formula>NOT(ISERROR(SEARCH(("MEDIO"),(F244))))</formula>
    </cfRule>
  </conditionalFormatting>
  <conditionalFormatting sqref="F244:F250">
    <cfRule type="containsText" dxfId="567" priority="561" operator="containsText" text="ALTO">
      <formula>NOT(ISERROR(SEARCH(("ALTO"),(F244))))</formula>
    </cfRule>
  </conditionalFormatting>
  <conditionalFormatting sqref="F244:F250">
    <cfRule type="cellIs" dxfId="566" priority="562" operator="between">
      <formula>5</formula>
      <formula>9</formula>
    </cfRule>
  </conditionalFormatting>
  <conditionalFormatting sqref="F244:F250">
    <cfRule type="cellIs" dxfId="565" priority="563" operator="between">
      <formula>3</formula>
      <formula>4</formula>
    </cfRule>
  </conditionalFormatting>
  <conditionalFormatting sqref="F244:F250">
    <cfRule type="cellIs" dxfId="564" priority="564" operator="between">
      <formula>1</formula>
      <formula>2</formula>
    </cfRule>
  </conditionalFormatting>
  <conditionalFormatting sqref="F253:F259">
    <cfRule type="containsText" dxfId="563" priority="553" operator="containsText" text="BAJO">
      <formula>NOT(ISERROR(SEARCH(("BAJO"),(F253))))</formula>
    </cfRule>
  </conditionalFormatting>
  <conditionalFormatting sqref="F253:F259">
    <cfRule type="containsText" dxfId="562" priority="554" operator="containsText" text="MEDIO">
      <formula>NOT(ISERROR(SEARCH(("MEDIO"),(F253))))</formula>
    </cfRule>
  </conditionalFormatting>
  <conditionalFormatting sqref="F253:F259">
    <cfRule type="containsText" dxfId="561" priority="555" operator="containsText" text="ALTO">
      <formula>NOT(ISERROR(SEARCH(("ALTO"),(F253))))</formula>
    </cfRule>
  </conditionalFormatting>
  <conditionalFormatting sqref="F253:F259">
    <cfRule type="cellIs" dxfId="560" priority="556" operator="between">
      <formula>5</formula>
      <formula>9</formula>
    </cfRule>
  </conditionalFormatting>
  <conditionalFormatting sqref="F253:F259">
    <cfRule type="cellIs" dxfId="559" priority="557" operator="between">
      <formula>3</formula>
      <formula>4</formula>
    </cfRule>
  </conditionalFormatting>
  <conditionalFormatting sqref="F253:F259">
    <cfRule type="cellIs" dxfId="558" priority="558" operator="between">
      <formula>1</formula>
      <formula>2</formula>
    </cfRule>
  </conditionalFormatting>
  <conditionalFormatting sqref="F262:F268">
    <cfRule type="containsText" dxfId="557" priority="547" operator="containsText" text="BAJO">
      <formula>NOT(ISERROR(SEARCH(("BAJO"),(F262))))</formula>
    </cfRule>
  </conditionalFormatting>
  <conditionalFormatting sqref="F262:F268">
    <cfRule type="containsText" dxfId="556" priority="548" operator="containsText" text="MEDIO">
      <formula>NOT(ISERROR(SEARCH(("MEDIO"),(F262))))</formula>
    </cfRule>
  </conditionalFormatting>
  <conditionalFormatting sqref="F262:F268">
    <cfRule type="containsText" dxfId="555" priority="549" operator="containsText" text="ALTO">
      <formula>NOT(ISERROR(SEARCH(("ALTO"),(F262))))</formula>
    </cfRule>
  </conditionalFormatting>
  <conditionalFormatting sqref="F262:F268">
    <cfRule type="cellIs" dxfId="554" priority="550" operator="between">
      <formula>5</formula>
      <formula>9</formula>
    </cfRule>
  </conditionalFormatting>
  <conditionalFormatting sqref="F262:F268">
    <cfRule type="cellIs" dxfId="553" priority="551" operator="between">
      <formula>3</formula>
      <formula>4</formula>
    </cfRule>
  </conditionalFormatting>
  <conditionalFormatting sqref="F262:F268">
    <cfRule type="cellIs" dxfId="552" priority="552" operator="between">
      <formula>1</formula>
      <formula>2</formula>
    </cfRule>
  </conditionalFormatting>
  <conditionalFormatting sqref="F271:F277">
    <cfRule type="containsText" dxfId="551" priority="541" operator="containsText" text="BAJO">
      <formula>NOT(ISERROR(SEARCH(("BAJO"),(F271))))</formula>
    </cfRule>
  </conditionalFormatting>
  <conditionalFormatting sqref="F271:F277">
    <cfRule type="containsText" dxfId="550" priority="542" operator="containsText" text="MEDIO">
      <formula>NOT(ISERROR(SEARCH(("MEDIO"),(F271))))</formula>
    </cfRule>
  </conditionalFormatting>
  <conditionalFormatting sqref="F271:F277">
    <cfRule type="containsText" dxfId="549" priority="543" operator="containsText" text="ALTO">
      <formula>NOT(ISERROR(SEARCH(("ALTO"),(F271))))</formula>
    </cfRule>
  </conditionalFormatting>
  <conditionalFormatting sqref="F271:F277">
    <cfRule type="cellIs" dxfId="548" priority="544" operator="between">
      <formula>5</formula>
      <formula>9</formula>
    </cfRule>
  </conditionalFormatting>
  <conditionalFormatting sqref="F271:F277">
    <cfRule type="cellIs" dxfId="547" priority="545" operator="between">
      <formula>3</formula>
      <formula>4</formula>
    </cfRule>
  </conditionalFormatting>
  <conditionalFormatting sqref="F271:F277">
    <cfRule type="cellIs" dxfId="546" priority="546" operator="between">
      <formula>1</formula>
      <formula>2</formula>
    </cfRule>
  </conditionalFormatting>
  <conditionalFormatting sqref="F280:F286">
    <cfRule type="containsText" dxfId="545" priority="535" operator="containsText" text="BAJO">
      <formula>NOT(ISERROR(SEARCH(("BAJO"),(F280))))</formula>
    </cfRule>
  </conditionalFormatting>
  <conditionalFormatting sqref="F280:F286">
    <cfRule type="containsText" dxfId="544" priority="536" operator="containsText" text="MEDIO">
      <formula>NOT(ISERROR(SEARCH(("MEDIO"),(F280))))</formula>
    </cfRule>
  </conditionalFormatting>
  <conditionalFormatting sqref="F280:F286">
    <cfRule type="containsText" dxfId="543" priority="537" operator="containsText" text="ALTO">
      <formula>NOT(ISERROR(SEARCH(("ALTO"),(F280))))</formula>
    </cfRule>
  </conditionalFormatting>
  <conditionalFormatting sqref="F280:F286">
    <cfRule type="cellIs" dxfId="542" priority="538" operator="between">
      <formula>5</formula>
      <formula>9</formula>
    </cfRule>
  </conditionalFormatting>
  <conditionalFormatting sqref="F280:F286">
    <cfRule type="cellIs" dxfId="541" priority="539" operator="between">
      <formula>3</formula>
      <formula>4</formula>
    </cfRule>
  </conditionalFormatting>
  <conditionalFormatting sqref="F280:F286">
    <cfRule type="cellIs" dxfId="540" priority="540" operator="between">
      <formula>1</formula>
      <formula>2</formula>
    </cfRule>
  </conditionalFormatting>
  <conditionalFormatting sqref="F289:F295">
    <cfRule type="containsText" dxfId="539" priority="529" operator="containsText" text="BAJO">
      <formula>NOT(ISERROR(SEARCH(("BAJO"),(F289))))</formula>
    </cfRule>
  </conditionalFormatting>
  <conditionalFormatting sqref="F289:F295">
    <cfRule type="containsText" dxfId="538" priority="530" operator="containsText" text="MEDIO">
      <formula>NOT(ISERROR(SEARCH(("MEDIO"),(F289))))</formula>
    </cfRule>
  </conditionalFormatting>
  <conditionalFormatting sqref="F289:F295">
    <cfRule type="containsText" dxfId="537" priority="531" operator="containsText" text="ALTO">
      <formula>NOT(ISERROR(SEARCH(("ALTO"),(F289))))</formula>
    </cfRule>
  </conditionalFormatting>
  <conditionalFormatting sqref="F289:F295">
    <cfRule type="cellIs" dxfId="536" priority="532" operator="between">
      <formula>5</formula>
      <formula>9</formula>
    </cfRule>
  </conditionalFormatting>
  <conditionalFormatting sqref="F289:F295">
    <cfRule type="cellIs" dxfId="535" priority="533" operator="between">
      <formula>3</formula>
      <formula>4</formula>
    </cfRule>
  </conditionalFormatting>
  <conditionalFormatting sqref="F289:F295">
    <cfRule type="cellIs" dxfId="534" priority="534" operator="between">
      <formula>1</formula>
      <formula>2</formula>
    </cfRule>
  </conditionalFormatting>
  <conditionalFormatting sqref="F298:F304">
    <cfRule type="containsText" dxfId="533" priority="523" operator="containsText" text="BAJO">
      <formula>NOT(ISERROR(SEARCH(("BAJO"),(F298))))</formula>
    </cfRule>
  </conditionalFormatting>
  <conditionalFormatting sqref="F298:F304">
    <cfRule type="containsText" dxfId="532" priority="524" operator="containsText" text="MEDIO">
      <formula>NOT(ISERROR(SEARCH(("MEDIO"),(F298))))</formula>
    </cfRule>
  </conditionalFormatting>
  <conditionalFormatting sqref="F298:F304">
    <cfRule type="containsText" dxfId="531" priority="525" operator="containsText" text="ALTO">
      <formula>NOT(ISERROR(SEARCH(("ALTO"),(F298))))</formula>
    </cfRule>
  </conditionalFormatting>
  <conditionalFormatting sqref="F298:F304">
    <cfRule type="cellIs" dxfId="530" priority="526" operator="between">
      <formula>5</formula>
      <formula>9</formula>
    </cfRule>
  </conditionalFormatting>
  <conditionalFormatting sqref="F298:F304">
    <cfRule type="cellIs" dxfId="529" priority="527" operator="between">
      <formula>3</formula>
      <formula>4</formula>
    </cfRule>
  </conditionalFormatting>
  <conditionalFormatting sqref="F298:F304">
    <cfRule type="cellIs" dxfId="528" priority="528" operator="between">
      <formula>1</formula>
      <formula>2</formula>
    </cfRule>
  </conditionalFormatting>
  <conditionalFormatting sqref="F307:F313">
    <cfRule type="containsText" dxfId="527" priority="517" operator="containsText" text="BAJO">
      <formula>NOT(ISERROR(SEARCH(("BAJO"),(F307))))</formula>
    </cfRule>
  </conditionalFormatting>
  <conditionalFormatting sqref="F307:F313">
    <cfRule type="containsText" dxfId="526" priority="518" operator="containsText" text="MEDIO">
      <formula>NOT(ISERROR(SEARCH(("MEDIO"),(F307))))</formula>
    </cfRule>
  </conditionalFormatting>
  <conditionalFormatting sqref="F307:F313">
    <cfRule type="containsText" dxfId="525" priority="519" operator="containsText" text="ALTO">
      <formula>NOT(ISERROR(SEARCH(("ALTO"),(F307))))</formula>
    </cfRule>
  </conditionalFormatting>
  <conditionalFormatting sqref="F307:F313">
    <cfRule type="cellIs" dxfId="524" priority="520" operator="between">
      <formula>5</formula>
      <formula>9</formula>
    </cfRule>
  </conditionalFormatting>
  <conditionalFormatting sqref="F307:F313">
    <cfRule type="cellIs" dxfId="523" priority="521" operator="between">
      <formula>3</formula>
      <formula>4</formula>
    </cfRule>
  </conditionalFormatting>
  <conditionalFormatting sqref="F307:F313">
    <cfRule type="cellIs" dxfId="522" priority="522" operator="between">
      <formula>1</formula>
      <formula>2</formula>
    </cfRule>
  </conditionalFormatting>
  <conditionalFormatting sqref="F316:F322">
    <cfRule type="containsText" dxfId="521" priority="511" operator="containsText" text="BAJO">
      <formula>NOT(ISERROR(SEARCH(("BAJO"),(F316))))</formula>
    </cfRule>
  </conditionalFormatting>
  <conditionalFormatting sqref="F316:F322">
    <cfRule type="containsText" dxfId="520" priority="512" operator="containsText" text="MEDIO">
      <formula>NOT(ISERROR(SEARCH(("MEDIO"),(F316))))</formula>
    </cfRule>
  </conditionalFormatting>
  <conditionalFormatting sqref="F316:F322">
    <cfRule type="containsText" dxfId="519" priority="513" operator="containsText" text="ALTO">
      <formula>NOT(ISERROR(SEARCH(("ALTO"),(F316))))</formula>
    </cfRule>
  </conditionalFormatting>
  <conditionalFormatting sqref="F316:F322">
    <cfRule type="cellIs" dxfId="518" priority="514" operator="between">
      <formula>5</formula>
      <formula>9</formula>
    </cfRule>
  </conditionalFormatting>
  <conditionalFormatting sqref="F316:F322">
    <cfRule type="cellIs" dxfId="517" priority="515" operator="between">
      <formula>3</formula>
      <formula>4</formula>
    </cfRule>
  </conditionalFormatting>
  <conditionalFormatting sqref="F316:F322">
    <cfRule type="cellIs" dxfId="516" priority="516" operator="between">
      <formula>1</formula>
      <formula>2</formula>
    </cfRule>
  </conditionalFormatting>
  <conditionalFormatting sqref="F325:F331">
    <cfRule type="containsText" dxfId="515" priority="505" operator="containsText" text="BAJO">
      <formula>NOT(ISERROR(SEARCH(("BAJO"),(F325))))</formula>
    </cfRule>
  </conditionalFormatting>
  <conditionalFormatting sqref="F325:F331">
    <cfRule type="containsText" dxfId="514" priority="506" operator="containsText" text="MEDIO">
      <formula>NOT(ISERROR(SEARCH(("MEDIO"),(F325))))</formula>
    </cfRule>
  </conditionalFormatting>
  <conditionalFormatting sqref="F325:F331">
    <cfRule type="containsText" dxfId="513" priority="507" operator="containsText" text="ALTO">
      <formula>NOT(ISERROR(SEARCH(("ALTO"),(F325))))</formula>
    </cfRule>
  </conditionalFormatting>
  <conditionalFormatting sqref="F325:F331">
    <cfRule type="cellIs" dxfId="512" priority="508" operator="between">
      <formula>5</formula>
      <formula>9</formula>
    </cfRule>
  </conditionalFormatting>
  <conditionalFormatting sqref="F325:F331">
    <cfRule type="cellIs" dxfId="511" priority="509" operator="between">
      <formula>3</formula>
      <formula>4</formula>
    </cfRule>
  </conditionalFormatting>
  <conditionalFormatting sqref="F325:F331">
    <cfRule type="cellIs" dxfId="510" priority="510" operator="between">
      <formula>1</formula>
      <formula>2</formula>
    </cfRule>
  </conditionalFormatting>
  <conditionalFormatting sqref="F334:F340">
    <cfRule type="containsText" dxfId="509" priority="499" operator="containsText" text="BAJO">
      <formula>NOT(ISERROR(SEARCH(("BAJO"),(F334))))</formula>
    </cfRule>
  </conditionalFormatting>
  <conditionalFormatting sqref="F334:F340">
    <cfRule type="containsText" dxfId="508" priority="500" operator="containsText" text="MEDIO">
      <formula>NOT(ISERROR(SEARCH(("MEDIO"),(F334))))</formula>
    </cfRule>
  </conditionalFormatting>
  <conditionalFormatting sqref="F334:F340">
    <cfRule type="containsText" dxfId="507" priority="501" operator="containsText" text="ALTO">
      <formula>NOT(ISERROR(SEARCH(("ALTO"),(F334))))</formula>
    </cfRule>
  </conditionalFormatting>
  <conditionalFormatting sqref="F334:F340">
    <cfRule type="cellIs" dxfId="506" priority="502" operator="between">
      <formula>5</formula>
      <formula>9</formula>
    </cfRule>
  </conditionalFormatting>
  <conditionalFormatting sqref="F334:F340">
    <cfRule type="cellIs" dxfId="505" priority="503" operator="between">
      <formula>3</formula>
      <formula>4</formula>
    </cfRule>
  </conditionalFormatting>
  <conditionalFormatting sqref="F334:F340">
    <cfRule type="cellIs" dxfId="504" priority="504" operator="between">
      <formula>1</formula>
      <formula>2</formula>
    </cfRule>
  </conditionalFormatting>
  <conditionalFormatting sqref="F343:F349">
    <cfRule type="containsText" dxfId="503" priority="493" operator="containsText" text="BAJO">
      <formula>NOT(ISERROR(SEARCH(("BAJO"),(F343))))</formula>
    </cfRule>
  </conditionalFormatting>
  <conditionalFormatting sqref="F343:F349">
    <cfRule type="containsText" dxfId="502" priority="494" operator="containsText" text="MEDIO">
      <formula>NOT(ISERROR(SEARCH(("MEDIO"),(F343))))</formula>
    </cfRule>
  </conditionalFormatting>
  <conditionalFormatting sqref="F343:F349">
    <cfRule type="containsText" dxfId="501" priority="495" operator="containsText" text="ALTO">
      <formula>NOT(ISERROR(SEARCH(("ALTO"),(F343))))</formula>
    </cfRule>
  </conditionalFormatting>
  <conditionalFormatting sqref="F343:F349">
    <cfRule type="cellIs" dxfId="500" priority="496" operator="between">
      <formula>5</formula>
      <formula>9</formula>
    </cfRule>
  </conditionalFormatting>
  <conditionalFormatting sqref="F343:F349">
    <cfRule type="cellIs" dxfId="499" priority="497" operator="between">
      <formula>3</formula>
      <formula>4</formula>
    </cfRule>
  </conditionalFormatting>
  <conditionalFormatting sqref="F343:F349">
    <cfRule type="cellIs" dxfId="498" priority="498" operator="between">
      <formula>1</formula>
      <formula>2</formula>
    </cfRule>
  </conditionalFormatting>
  <conditionalFormatting sqref="F352:F358">
    <cfRule type="containsText" dxfId="497" priority="487" operator="containsText" text="BAJO">
      <formula>NOT(ISERROR(SEARCH(("BAJO"),(F352))))</formula>
    </cfRule>
  </conditionalFormatting>
  <conditionalFormatting sqref="F352:F358">
    <cfRule type="containsText" dxfId="496" priority="488" operator="containsText" text="MEDIO">
      <formula>NOT(ISERROR(SEARCH(("MEDIO"),(F352))))</formula>
    </cfRule>
  </conditionalFormatting>
  <conditionalFormatting sqref="F352:F358">
    <cfRule type="containsText" dxfId="495" priority="489" operator="containsText" text="ALTO">
      <formula>NOT(ISERROR(SEARCH(("ALTO"),(F352))))</formula>
    </cfRule>
  </conditionalFormatting>
  <conditionalFormatting sqref="F352:F358">
    <cfRule type="cellIs" dxfId="494" priority="490" operator="between">
      <formula>5</formula>
      <formula>9</formula>
    </cfRule>
  </conditionalFormatting>
  <conditionalFormatting sqref="F352:F358">
    <cfRule type="cellIs" dxfId="493" priority="491" operator="between">
      <formula>3</formula>
      <formula>4</formula>
    </cfRule>
  </conditionalFormatting>
  <conditionalFormatting sqref="F352:F358">
    <cfRule type="cellIs" dxfId="492" priority="492" operator="between">
      <formula>1</formula>
      <formula>2</formula>
    </cfRule>
  </conditionalFormatting>
  <conditionalFormatting sqref="F361:F367">
    <cfRule type="containsText" dxfId="491" priority="481" operator="containsText" text="BAJO">
      <formula>NOT(ISERROR(SEARCH(("BAJO"),(F361))))</formula>
    </cfRule>
  </conditionalFormatting>
  <conditionalFormatting sqref="F361:F367">
    <cfRule type="containsText" dxfId="490" priority="482" operator="containsText" text="MEDIO">
      <formula>NOT(ISERROR(SEARCH(("MEDIO"),(F361))))</formula>
    </cfRule>
  </conditionalFormatting>
  <conditionalFormatting sqref="F361:F367">
    <cfRule type="containsText" dxfId="489" priority="483" operator="containsText" text="ALTO">
      <formula>NOT(ISERROR(SEARCH(("ALTO"),(F361))))</formula>
    </cfRule>
  </conditionalFormatting>
  <conditionalFormatting sqref="F361:F367">
    <cfRule type="cellIs" dxfId="488" priority="484" operator="between">
      <formula>5</formula>
      <formula>9</formula>
    </cfRule>
  </conditionalFormatting>
  <conditionalFormatting sqref="F361:F367">
    <cfRule type="cellIs" dxfId="487" priority="485" operator="between">
      <formula>3</formula>
      <formula>4</formula>
    </cfRule>
  </conditionalFormatting>
  <conditionalFormatting sqref="F361:F367">
    <cfRule type="cellIs" dxfId="486" priority="486" operator="between">
      <formula>1</formula>
      <formula>2</formula>
    </cfRule>
  </conditionalFormatting>
  <conditionalFormatting sqref="F370:F376">
    <cfRule type="containsText" dxfId="485" priority="475" operator="containsText" text="BAJO">
      <formula>NOT(ISERROR(SEARCH(("BAJO"),(F370))))</formula>
    </cfRule>
  </conditionalFormatting>
  <conditionalFormatting sqref="F370:F376">
    <cfRule type="containsText" dxfId="484" priority="476" operator="containsText" text="MEDIO">
      <formula>NOT(ISERROR(SEARCH(("MEDIO"),(F370))))</formula>
    </cfRule>
  </conditionalFormatting>
  <conditionalFormatting sqref="F370:F376">
    <cfRule type="containsText" dxfId="483" priority="477" operator="containsText" text="ALTO">
      <formula>NOT(ISERROR(SEARCH(("ALTO"),(F370))))</formula>
    </cfRule>
  </conditionalFormatting>
  <conditionalFormatting sqref="F370:F376">
    <cfRule type="cellIs" dxfId="482" priority="478" operator="between">
      <formula>5</formula>
      <formula>9</formula>
    </cfRule>
  </conditionalFormatting>
  <conditionalFormatting sqref="F370:F376">
    <cfRule type="cellIs" dxfId="481" priority="479" operator="between">
      <formula>3</formula>
      <formula>4</formula>
    </cfRule>
  </conditionalFormatting>
  <conditionalFormatting sqref="F370:F376">
    <cfRule type="cellIs" dxfId="480" priority="480" operator="between">
      <formula>1</formula>
      <formula>2</formula>
    </cfRule>
  </conditionalFormatting>
  <conditionalFormatting sqref="F379:F385">
    <cfRule type="containsText" dxfId="479" priority="469" operator="containsText" text="BAJO">
      <formula>NOT(ISERROR(SEARCH(("BAJO"),(F379))))</formula>
    </cfRule>
  </conditionalFormatting>
  <conditionalFormatting sqref="F379:F385">
    <cfRule type="containsText" dxfId="478" priority="470" operator="containsText" text="MEDIO">
      <formula>NOT(ISERROR(SEARCH(("MEDIO"),(F379))))</formula>
    </cfRule>
  </conditionalFormatting>
  <conditionalFormatting sqref="F379:F385">
    <cfRule type="containsText" dxfId="477" priority="471" operator="containsText" text="ALTO">
      <formula>NOT(ISERROR(SEARCH(("ALTO"),(F379))))</formula>
    </cfRule>
  </conditionalFormatting>
  <conditionalFormatting sqref="F379:F385">
    <cfRule type="cellIs" dxfId="476" priority="472" operator="between">
      <formula>5</formula>
      <formula>9</formula>
    </cfRule>
  </conditionalFormatting>
  <conditionalFormatting sqref="F379:F385">
    <cfRule type="cellIs" dxfId="475" priority="473" operator="between">
      <formula>3</formula>
      <formula>4</formula>
    </cfRule>
  </conditionalFormatting>
  <conditionalFormatting sqref="F379:F385">
    <cfRule type="cellIs" dxfId="474" priority="474" operator="between">
      <formula>1</formula>
      <formula>2</formula>
    </cfRule>
  </conditionalFormatting>
  <conditionalFormatting sqref="F388:F394">
    <cfRule type="containsText" dxfId="473" priority="463" operator="containsText" text="BAJO">
      <formula>NOT(ISERROR(SEARCH(("BAJO"),(F388))))</formula>
    </cfRule>
  </conditionalFormatting>
  <conditionalFormatting sqref="F388:F394">
    <cfRule type="containsText" dxfId="472" priority="464" operator="containsText" text="MEDIO">
      <formula>NOT(ISERROR(SEARCH(("MEDIO"),(F388))))</formula>
    </cfRule>
  </conditionalFormatting>
  <conditionalFormatting sqref="F388:F394">
    <cfRule type="containsText" dxfId="471" priority="465" operator="containsText" text="ALTO">
      <formula>NOT(ISERROR(SEARCH(("ALTO"),(F388))))</formula>
    </cfRule>
  </conditionalFormatting>
  <conditionalFormatting sqref="F388:F394">
    <cfRule type="cellIs" dxfId="470" priority="466" operator="between">
      <formula>5</formula>
      <formula>9</formula>
    </cfRule>
  </conditionalFormatting>
  <conditionalFormatting sqref="F388:F394">
    <cfRule type="cellIs" dxfId="469" priority="467" operator="between">
      <formula>3</formula>
      <formula>4</formula>
    </cfRule>
  </conditionalFormatting>
  <conditionalFormatting sqref="F388:F394">
    <cfRule type="cellIs" dxfId="468" priority="468" operator="between">
      <formula>1</formula>
      <formula>2</formula>
    </cfRule>
  </conditionalFormatting>
  <conditionalFormatting sqref="F397:F403">
    <cfRule type="containsText" dxfId="467" priority="457" operator="containsText" text="BAJO">
      <formula>NOT(ISERROR(SEARCH(("BAJO"),(F397))))</formula>
    </cfRule>
  </conditionalFormatting>
  <conditionalFormatting sqref="F397:F403">
    <cfRule type="containsText" dxfId="466" priority="458" operator="containsText" text="MEDIO">
      <formula>NOT(ISERROR(SEARCH(("MEDIO"),(F397))))</formula>
    </cfRule>
  </conditionalFormatting>
  <conditionalFormatting sqref="F397:F403">
    <cfRule type="containsText" dxfId="465" priority="459" operator="containsText" text="ALTO">
      <formula>NOT(ISERROR(SEARCH(("ALTO"),(F397))))</formula>
    </cfRule>
  </conditionalFormatting>
  <conditionalFormatting sqref="F397:F403">
    <cfRule type="cellIs" dxfId="464" priority="460" operator="between">
      <formula>5</formula>
      <formula>9</formula>
    </cfRule>
  </conditionalFormatting>
  <conditionalFormatting sqref="F397:F403">
    <cfRule type="cellIs" dxfId="463" priority="461" operator="between">
      <formula>3</formula>
      <formula>4</formula>
    </cfRule>
  </conditionalFormatting>
  <conditionalFormatting sqref="F397:F403">
    <cfRule type="cellIs" dxfId="462" priority="462" operator="between">
      <formula>1</formula>
      <formula>2</formula>
    </cfRule>
  </conditionalFormatting>
  <conditionalFormatting sqref="F406:F412">
    <cfRule type="containsText" dxfId="461" priority="451" operator="containsText" text="BAJO">
      <formula>NOT(ISERROR(SEARCH(("BAJO"),(F406))))</formula>
    </cfRule>
  </conditionalFormatting>
  <conditionalFormatting sqref="F406:F412">
    <cfRule type="containsText" dxfId="460" priority="452" operator="containsText" text="MEDIO">
      <formula>NOT(ISERROR(SEARCH(("MEDIO"),(F406))))</formula>
    </cfRule>
  </conditionalFormatting>
  <conditionalFormatting sqref="F406:F412">
    <cfRule type="containsText" dxfId="459" priority="453" operator="containsText" text="ALTO">
      <formula>NOT(ISERROR(SEARCH(("ALTO"),(F406))))</formula>
    </cfRule>
  </conditionalFormatting>
  <conditionalFormatting sqref="F406:F412">
    <cfRule type="cellIs" dxfId="458" priority="454" operator="between">
      <formula>5</formula>
      <formula>9</formula>
    </cfRule>
  </conditionalFormatting>
  <conditionalFormatting sqref="F406:F412">
    <cfRule type="cellIs" dxfId="457" priority="455" operator="between">
      <formula>3</formula>
      <formula>4</formula>
    </cfRule>
  </conditionalFormatting>
  <conditionalFormatting sqref="F406:F412">
    <cfRule type="cellIs" dxfId="456" priority="456" operator="between">
      <formula>1</formula>
      <formula>2</formula>
    </cfRule>
  </conditionalFormatting>
  <conditionalFormatting sqref="F415:F421">
    <cfRule type="containsText" dxfId="455" priority="445" operator="containsText" text="BAJO">
      <formula>NOT(ISERROR(SEARCH(("BAJO"),(F415))))</formula>
    </cfRule>
  </conditionalFormatting>
  <conditionalFormatting sqref="F415:F421">
    <cfRule type="containsText" dxfId="454" priority="446" operator="containsText" text="MEDIO">
      <formula>NOT(ISERROR(SEARCH(("MEDIO"),(F415))))</formula>
    </cfRule>
  </conditionalFormatting>
  <conditionalFormatting sqref="F415:F421">
    <cfRule type="containsText" dxfId="453" priority="447" operator="containsText" text="ALTO">
      <formula>NOT(ISERROR(SEARCH(("ALTO"),(F415))))</formula>
    </cfRule>
  </conditionalFormatting>
  <conditionalFormatting sqref="F415:F421">
    <cfRule type="cellIs" dxfId="452" priority="448" operator="between">
      <formula>5</formula>
      <formula>9</formula>
    </cfRule>
  </conditionalFormatting>
  <conditionalFormatting sqref="F415:F421">
    <cfRule type="cellIs" dxfId="451" priority="449" operator="between">
      <formula>3</formula>
      <formula>4</formula>
    </cfRule>
  </conditionalFormatting>
  <conditionalFormatting sqref="F415:F421">
    <cfRule type="cellIs" dxfId="450" priority="450" operator="between">
      <formula>1</formula>
      <formula>2</formula>
    </cfRule>
  </conditionalFormatting>
  <conditionalFormatting sqref="F424:F430">
    <cfRule type="containsText" dxfId="449" priority="439" operator="containsText" text="BAJO">
      <formula>NOT(ISERROR(SEARCH(("BAJO"),(F424))))</formula>
    </cfRule>
  </conditionalFormatting>
  <conditionalFormatting sqref="F424:F430">
    <cfRule type="containsText" dxfId="448" priority="440" operator="containsText" text="MEDIO">
      <formula>NOT(ISERROR(SEARCH(("MEDIO"),(F424))))</formula>
    </cfRule>
  </conditionalFormatting>
  <conditionalFormatting sqref="F424:F430">
    <cfRule type="containsText" dxfId="447" priority="441" operator="containsText" text="ALTO">
      <formula>NOT(ISERROR(SEARCH(("ALTO"),(F424))))</formula>
    </cfRule>
  </conditionalFormatting>
  <conditionalFormatting sqref="F424:F430">
    <cfRule type="cellIs" dxfId="446" priority="442" operator="between">
      <formula>5</formula>
      <formula>9</formula>
    </cfRule>
  </conditionalFormatting>
  <conditionalFormatting sqref="F424:F430">
    <cfRule type="cellIs" dxfId="445" priority="443" operator="between">
      <formula>3</formula>
      <formula>4</formula>
    </cfRule>
  </conditionalFormatting>
  <conditionalFormatting sqref="F424:F430">
    <cfRule type="cellIs" dxfId="444" priority="444" operator="between">
      <formula>1</formula>
      <formula>2</formula>
    </cfRule>
  </conditionalFormatting>
  <conditionalFormatting sqref="F433:F439">
    <cfRule type="containsText" dxfId="443" priority="433" operator="containsText" text="BAJO">
      <formula>NOT(ISERROR(SEARCH(("BAJO"),(F433))))</formula>
    </cfRule>
  </conditionalFormatting>
  <conditionalFormatting sqref="F433:F439">
    <cfRule type="containsText" dxfId="442" priority="434" operator="containsText" text="MEDIO">
      <formula>NOT(ISERROR(SEARCH(("MEDIO"),(F433))))</formula>
    </cfRule>
  </conditionalFormatting>
  <conditionalFormatting sqref="F433:F439">
    <cfRule type="containsText" dxfId="441" priority="435" operator="containsText" text="ALTO">
      <formula>NOT(ISERROR(SEARCH(("ALTO"),(F433))))</formula>
    </cfRule>
  </conditionalFormatting>
  <conditionalFormatting sqref="F433:F439">
    <cfRule type="cellIs" dxfId="440" priority="436" operator="between">
      <formula>5</formula>
      <formula>9</formula>
    </cfRule>
  </conditionalFormatting>
  <conditionalFormatting sqref="F433:F439">
    <cfRule type="cellIs" dxfId="439" priority="437" operator="between">
      <formula>3</formula>
      <formula>4</formula>
    </cfRule>
  </conditionalFormatting>
  <conditionalFormatting sqref="F433:F439">
    <cfRule type="cellIs" dxfId="438" priority="438" operator="between">
      <formula>1</formula>
      <formula>2</formula>
    </cfRule>
  </conditionalFormatting>
  <conditionalFormatting sqref="F442:F448">
    <cfRule type="containsText" dxfId="437" priority="427" operator="containsText" text="BAJO">
      <formula>NOT(ISERROR(SEARCH(("BAJO"),(F442))))</formula>
    </cfRule>
  </conditionalFormatting>
  <conditionalFormatting sqref="F442:F448">
    <cfRule type="containsText" dxfId="436" priority="428" operator="containsText" text="MEDIO">
      <formula>NOT(ISERROR(SEARCH(("MEDIO"),(F442))))</formula>
    </cfRule>
  </conditionalFormatting>
  <conditionalFormatting sqref="F442:F448">
    <cfRule type="containsText" dxfId="435" priority="429" operator="containsText" text="ALTO">
      <formula>NOT(ISERROR(SEARCH(("ALTO"),(F442))))</formula>
    </cfRule>
  </conditionalFormatting>
  <conditionalFormatting sqref="F442:F448">
    <cfRule type="cellIs" dxfId="434" priority="430" operator="between">
      <formula>5</formula>
      <formula>9</formula>
    </cfRule>
  </conditionalFormatting>
  <conditionalFormatting sqref="F442:F448">
    <cfRule type="cellIs" dxfId="433" priority="431" operator="between">
      <formula>3</formula>
      <formula>4</formula>
    </cfRule>
  </conditionalFormatting>
  <conditionalFormatting sqref="F442:F448">
    <cfRule type="cellIs" dxfId="432" priority="432" operator="between">
      <formula>1</formula>
      <formula>2</formula>
    </cfRule>
  </conditionalFormatting>
  <conditionalFormatting sqref="F451:F457">
    <cfRule type="containsText" dxfId="431" priority="421" operator="containsText" text="BAJO">
      <formula>NOT(ISERROR(SEARCH(("BAJO"),(F451))))</formula>
    </cfRule>
  </conditionalFormatting>
  <conditionalFormatting sqref="F451:F457">
    <cfRule type="containsText" dxfId="430" priority="422" operator="containsText" text="MEDIO">
      <formula>NOT(ISERROR(SEARCH(("MEDIO"),(F451))))</formula>
    </cfRule>
  </conditionalFormatting>
  <conditionalFormatting sqref="F451:F457">
    <cfRule type="containsText" dxfId="429" priority="423" operator="containsText" text="ALTO">
      <formula>NOT(ISERROR(SEARCH(("ALTO"),(F451))))</formula>
    </cfRule>
  </conditionalFormatting>
  <conditionalFormatting sqref="F451:F457">
    <cfRule type="cellIs" dxfId="428" priority="424" operator="between">
      <formula>5</formula>
      <formula>9</formula>
    </cfRule>
  </conditionalFormatting>
  <conditionalFormatting sqref="F451:F457">
    <cfRule type="cellIs" dxfId="427" priority="425" operator="between">
      <formula>3</formula>
      <formula>4</formula>
    </cfRule>
  </conditionalFormatting>
  <conditionalFormatting sqref="F451:F457">
    <cfRule type="cellIs" dxfId="426" priority="426" operator="between">
      <formula>1</formula>
      <formula>2</formula>
    </cfRule>
  </conditionalFormatting>
  <conditionalFormatting sqref="F460:F466">
    <cfRule type="containsText" dxfId="425" priority="415" operator="containsText" text="BAJO">
      <formula>NOT(ISERROR(SEARCH(("BAJO"),(F460))))</formula>
    </cfRule>
  </conditionalFormatting>
  <conditionalFormatting sqref="F460:F466">
    <cfRule type="containsText" dxfId="424" priority="416" operator="containsText" text="MEDIO">
      <formula>NOT(ISERROR(SEARCH(("MEDIO"),(F460))))</formula>
    </cfRule>
  </conditionalFormatting>
  <conditionalFormatting sqref="F460:F466">
    <cfRule type="containsText" dxfId="423" priority="417" operator="containsText" text="ALTO">
      <formula>NOT(ISERROR(SEARCH(("ALTO"),(F460))))</formula>
    </cfRule>
  </conditionalFormatting>
  <conditionalFormatting sqref="F460:F466">
    <cfRule type="cellIs" dxfId="422" priority="418" operator="between">
      <formula>5</formula>
      <formula>9</formula>
    </cfRule>
  </conditionalFormatting>
  <conditionalFormatting sqref="F460:F466">
    <cfRule type="cellIs" dxfId="421" priority="419" operator="between">
      <formula>3</formula>
      <formula>4</formula>
    </cfRule>
  </conditionalFormatting>
  <conditionalFormatting sqref="F460:F466">
    <cfRule type="cellIs" dxfId="420" priority="420" operator="between">
      <formula>1</formula>
      <formula>2</formula>
    </cfRule>
  </conditionalFormatting>
  <conditionalFormatting sqref="F469:F475">
    <cfRule type="containsText" dxfId="419" priority="409" operator="containsText" text="BAJO">
      <formula>NOT(ISERROR(SEARCH(("BAJO"),(F469))))</formula>
    </cfRule>
  </conditionalFormatting>
  <conditionalFormatting sqref="F469:F475">
    <cfRule type="containsText" dxfId="418" priority="410" operator="containsText" text="MEDIO">
      <formula>NOT(ISERROR(SEARCH(("MEDIO"),(F469))))</formula>
    </cfRule>
  </conditionalFormatting>
  <conditionalFormatting sqref="F469:F475">
    <cfRule type="containsText" dxfId="417" priority="411" operator="containsText" text="ALTO">
      <formula>NOT(ISERROR(SEARCH(("ALTO"),(F469))))</formula>
    </cfRule>
  </conditionalFormatting>
  <conditionalFormatting sqref="F469:F475">
    <cfRule type="cellIs" dxfId="416" priority="412" operator="between">
      <formula>5</formula>
      <formula>9</formula>
    </cfRule>
  </conditionalFormatting>
  <conditionalFormatting sqref="F469:F475">
    <cfRule type="cellIs" dxfId="415" priority="413" operator="between">
      <formula>3</formula>
      <formula>4</formula>
    </cfRule>
  </conditionalFormatting>
  <conditionalFormatting sqref="F469:F475">
    <cfRule type="cellIs" dxfId="414" priority="414" operator="between">
      <formula>1</formula>
      <formula>2</formula>
    </cfRule>
  </conditionalFormatting>
  <conditionalFormatting sqref="F478:F484">
    <cfRule type="containsText" dxfId="413" priority="403" operator="containsText" text="BAJO">
      <formula>NOT(ISERROR(SEARCH(("BAJO"),(F478))))</formula>
    </cfRule>
  </conditionalFormatting>
  <conditionalFormatting sqref="F478:F484">
    <cfRule type="containsText" dxfId="412" priority="404" operator="containsText" text="MEDIO">
      <formula>NOT(ISERROR(SEARCH(("MEDIO"),(F478))))</formula>
    </cfRule>
  </conditionalFormatting>
  <conditionalFormatting sqref="F478:F484">
    <cfRule type="containsText" dxfId="411" priority="405" operator="containsText" text="ALTO">
      <formula>NOT(ISERROR(SEARCH(("ALTO"),(F478))))</formula>
    </cfRule>
  </conditionalFormatting>
  <conditionalFormatting sqref="F478:F484">
    <cfRule type="cellIs" dxfId="410" priority="406" operator="between">
      <formula>5</formula>
      <formula>9</formula>
    </cfRule>
  </conditionalFormatting>
  <conditionalFormatting sqref="F478:F484">
    <cfRule type="cellIs" dxfId="409" priority="407" operator="between">
      <formula>3</formula>
      <formula>4</formula>
    </cfRule>
  </conditionalFormatting>
  <conditionalFormatting sqref="F478:F484">
    <cfRule type="cellIs" dxfId="408" priority="408" operator="between">
      <formula>1</formula>
      <formula>2</formula>
    </cfRule>
  </conditionalFormatting>
  <conditionalFormatting sqref="F487:F493">
    <cfRule type="containsText" dxfId="407" priority="397" operator="containsText" text="BAJO">
      <formula>NOT(ISERROR(SEARCH(("BAJO"),(F487))))</formula>
    </cfRule>
  </conditionalFormatting>
  <conditionalFormatting sqref="F487:F493">
    <cfRule type="containsText" dxfId="406" priority="398" operator="containsText" text="MEDIO">
      <formula>NOT(ISERROR(SEARCH(("MEDIO"),(F487))))</formula>
    </cfRule>
  </conditionalFormatting>
  <conditionalFormatting sqref="F487:F493">
    <cfRule type="containsText" dxfId="405" priority="399" operator="containsText" text="ALTO">
      <formula>NOT(ISERROR(SEARCH(("ALTO"),(F487))))</formula>
    </cfRule>
  </conditionalFormatting>
  <conditionalFormatting sqref="F487:F493">
    <cfRule type="cellIs" dxfId="404" priority="400" operator="between">
      <formula>5</formula>
      <formula>9</formula>
    </cfRule>
  </conditionalFormatting>
  <conditionalFormatting sqref="F487:F493">
    <cfRule type="cellIs" dxfId="403" priority="401" operator="between">
      <formula>3</formula>
      <formula>4</formula>
    </cfRule>
  </conditionalFormatting>
  <conditionalFormatting sqref="F487:F493">
    <cfRule type="cellIs" dxfId="402" priority="402" operator="between">
      <formula>1</formula>
      <formula>2</formula>
    </cfRule>
  </conditionalFormatting>
  <conditionalFormatting sqref="F496:F502">
    <cfRule type="containsText" dxfId="401" priority="391" operator="containsText" text="BAJO">
      <formula>NOT(ISERROR(SEARCH(("BAJO"),(F496))))</formula>
    </cfRule>
  </conditionalFormatting>
  <conditionalFormatting sqref="F496:F502">
    <cfRule type="containsText" dxfId="400" priority="392" operator="containsText" text="MEDIO">
      <formula>NOT(ISERROR(SEARCH(("MEDIO"),(F496))))</formula>
    </cfRule>
  </conditionalFormatting>
  <conditionalFormatting sqref="F496:F502">
    <cfRule type="containsText" dxfId="399" priority="393" operator="containsText" text="ALTO">
      <formula>NOT(ISERROR(SEARCH(("ALTO"),(F496))))</formula>
    </cfRule>
  </conditionalFormatting>
  <conditionalFormatting sqref="F496:F502">
    <cfRule type="cellIs" dxfId="398" priority="394" operator="between">
      <formula>5</formula>
      <formula>9</formula>
    </cfRule>
  </conditionalFormatting>
  <conditionalFormatting sqref="F496:F502">
    <cfRule type="cellIs" dxfId="397" priority="395" operator="between">
      <formula>3</formula>
      <formula>4</formula>
    </cfRule>
  </conditionalFormatting>
  <conditionalFormatting sqref="F496:F502">
    <cfRule type="cellIs" dxfId="396" priority="396" operator="between">
      <formula>1</formula>
      <formula>2</formula>
    </cfRule>
  </conditionalFormatting>
  <conditionalFormatting sqref="F505:F511">
    <cfRule type="containsText" dxfId="395" priority="385" operator="containsText" text="BAJO">
      <formula>NOT(ISERROR(SEARCH(("BAJO"),(F505))))</formula>
    </cfRule>
  </conditionalFormatting>
  <conditionalFormatting sqref="F505:F511">
    <cfRule type="containsText" dxfId="394" priority="386" operator="containsText" text="MEDIO">
      <formula>NOT(ISERROR(SEARCH(("MEDIO"),(F505))))</formula>
    </cfRule>
  </conditionalFormatting>
  <conditionalFormatting sqref="F505:F511">
    <cfRule type="containsText" dxfId="393" priority="387" operator="containsText" text="ALTO">
      <formula>NOT(ISERROR(SEARCH(("ALTO"),(F505))))</formula>
    </cfRule>
  </conditionalFormatting>
  <conditionalFormatting sqref="F505:F511">
    <cfRule type="cellIs" dxfId="392" priority="388" operator="between">
      <formula>5</formula>
      <formula>9</formula>
    </cfRule>
  </conditionalFormatting>
  <conditionalFormatting sqref="F505:F511">
    <cfRule type="cellIs" dxfId="391" priority="389" operator="between">
      <formula>3</formula>
      <formula>4</formula>
    </cfRule>
  </conditionalFormatting>
  <conditionalFormatting sqref="F505:F511">
    <cfRule type="cellIs" dxfId="390" priority="390" operator="between">
      <formula>1</formula>
      <formula>2</formula>
    </cfRule>
  </conditionalFormatting>
  <conditionalFormatting sqref="F514:F520">
    <cfRule type="containsText" dxfId="389" priority="379" operator="containsText" text="BAJO">
      <formula>NOT(ISERROR(SEARCH(("BAJO"),(F514))))</formula>
    </cfRule>
  </conditionalFormatting>
  <conditionalFormatting sqref="F514:F520">
    <cfRule type="containsText" dxfId="388" priority="380" operator="containsText" text="MEDIO">
      <formula>NOT(ISERROR(SEARCH(("MEDIO"),(F514))))</formula>
    </cfRule>
  </conditionalFormatting>
  <conditionalFormatting sqref="F514:F520">
    <cfRule type="containsText" dxfId="387" priority="381" operator="containsText" text="ALTO">
      <formula>NOT(ISERROR(SEARCH(("ALTO"),(F514))))</formula>
    </cfRule>
  </conditionalFormatting>
  <conditionalFormatting sqref="F514:F520">
    <cfRule type="cellIs" dxfId="386" priority="382" operator="between">
      <formula>5</formula>
      <formula>9</formula>
    </cfRule>
  </conditionalFormatting>
  <conditionalFormatting sqref="F514:F520">
    <cfRule type="cellIs" dxfId="385" priority="383" operator="between">
      <formula>3</formula>
      <formula>4</formula>
    </cfRule>
  </conditionalFormatting>
  <conditionalFormatting sqref="F514:F520">
    <cfRule type="cellIs" dxfId="384" priority="384" operator="between">
      <formula>1</formula>
      <formula>2</formula>
    </cfRule>
  </conditionalFormatting>
  <conditionalFormatting sqref="F523:F529">
    <cfRule type="containsText" dxfId="383" priority="373" operator="containsText" text="BAJO">
      <formula>NOT(ISERROR(SEARCH(("BAJO"),(F523))))</formula>
    </cfRule>
  </conditionalFormatting>
  <conditionalFormatting sqref="F523:F529">
    <cfRule type="containsText" dxfId="382" priority="374" operator="containsText" text="MEDIO">
      <formula>NOT(ISERROR(SEARCH(("MEDIO"),(F523))))</formula>
    </cfRule>
  </conditionalFormatting>
  <conditionalFormatting sqref="F523:F529">
    <cfRule type="containsText" dxfId="381" priority="375" operator="containsText" text="ALTO">
      <formula>NOT(ISERROR(SEARCH(("ALTO"),(F523))))</formula>
    </cfRule>
  </conditionalFormatting>
  <conditionalFormatting sqref="F523:F529">
    <cfRule type="cellIs" dxfId="380" priority="376" operator="between">
      <formula>5</formula>
      <formula>9</formula>
    </cfRule>
  </conditionalFormatting>
  <conditionalFormatting sqref="F523:F529">
    <cfRule type="cellIs" dxfId="379" priority="377" operator="between">
      <formula>3</formula>
      <formula>4</formula>
    </cfRule>
  </conditionalFormatting>
  <conditionalFormatting sqref="F523:F529">
    <cfRule type="cellIs" dxfId="378" priority="378" operator="between">
      <formula>1</formula>
      <formula>2</formula>
    </cfRule>
  </conditionalFormatting>
  <conditionalFormatting sqref="F532:F538">
    <cfRule type="containsText" dxfId="377" priority="367" operator="containsText" text="BAJO">
      <formula>NOT(ISERROR(SEARCH(("BAJO"),(F532))))</formula>
    </cfRule>
  </conditionalFormatting>
  <conditionalFormatting sqref="F532:F538">
    <cfRule type="containsText" dxfId="376" priority="368" operator="containsText" text="MEDIO">
      <formula>NOT(ISERROR(SEARCH(("MEDIO"),(F532))))</formula>
    </cfRule>
  </conditionalFormatting>
  <conditionalFormatting sqref="F532:F538">
    <cfRule type="containsText" dxfId="375" priority="369" operator="containsText" text="ALTO">
      <formula>NOT(ISERROR(SEARCH(("ALTO"),(F532))))</formula>
    </cfRule>
  </conditionalFormatting>
  <conditionalFormatting sqref="F532:F538">
    <cfRule type="cellIs" dxfId="374" priority="370" operator="between">
      <formula>5</formula>
      <formula>9</formula>
    </cfRule>
  </conditionalFormatting>
  <conditionalFormatting sqref="F532:F538">
    <cfRule type="cellIs" dxfId="373" priority="371" operator="between">
      <formula>3</formula>
      <formula>4</formula>
    </cfRule>
  </conditionalFormatting>
  <conditionalFormatting sqref="F532:F538">
    <cfRule type="cellIs" dxfId="372" priority="372" operator="between">
      <formula>1</formula>
      <formula>2</formula>
    </cfRule>
  </conditionalFormatting>
  <conditionalFormatting sqref="F541:F547">
    <cfRule type="containsText" dxfId="371" priority="361" operator="containsText" text="BAJO">
      <formula>NOT(ISERROR(SEARCH(("BAJO"),(F541))))</formula>
    </cfRule>
  </conditionalFormatting>
  <conditionalFormatting sqref="F541:F547">
    <cfRule type="containsText" dxfId="370" priority="362" operator="containsText" text="MEDIO">
      <formula>NOT(ISERROR(SEARCH(("MEDIO"),(F541))))</formula>
    </cfRule>
  </conditionalFormatting>
  <conditionalFormatting sqref="F541:F547">
    <cfRule type="containsText" dxfId="369" priority="363" operator="containsText" text="ALTO">
      <formula>NOT(ISERROR(SEARCH(("ALTO"),(F541))))</formula>
    </cfRule>
  </conditionalFormatting>
  <conditionalFormatting sqref="F541:F547">
    <cfRule type="cellIs" dxfId="368" priority="364" operator="between">
      <formula>5</formula>
      <formula>9</formula>
    </cfRule>
  </conditionalFormatting>
  <conditionalFormatting sqref="F541:F547">
    <cfRule type="cellIs" dxfId="367" priority="365" operator="between">
      <formula>3</formula>
      <formula>4</formula>
    </cfRule>
  </conditionalFormatting>
  <conditionalFormatting sqref="F541:F547">
    <cfRule type="cellIs" dxfId="366" priority="366" operator="between">
      <formula>1</formula>
      <formula>2</formula>
    </cfRule>
  </conditionalFormatting>
  <conditionalFormatting sqref="F550:F556">
    <cfRule type="containsText" dxfId="365" priority="355" operator="containsText" text="BAJO">
      <formula>NOT(ISERROR(SEARCH(("BAJO"),(F550))))</formula>
    </cfRule>
  </conditionalFormatting>
  <conditionalFormatting sqref="F550:F556">
    <cfRule type="containsText" dxfId="364" priority="356" operator="containsText" text="MEDIO">
      <formula>NOT(ISERROR(SEARCH(("MEDIO"),(F550))))</formula>
    </cfRule>
  </conditionalFormatting>
  <conditionalFormatting sqref="F550:F556">
    <cfRule type="containsText" dxfId="363" priority="357" operator="containsText" text="ALTO">
      <formula>NOT(ISERROR(SEARCH(("ALTO"),(F550))))</formula>
    </cfRule>
  </conditionalFormatting>
  <conditionalFormatting sqref="F550:F556">
    <cfRule type="cellIs" dxfId="362" priority="358" operator="between">
      <formula>5</formula>
      <formula>9</formula>
    </cfRule>
  </conditionalFormatting>
  <conditionalFormatting sqref="F550:F556">
    <cfRule type="cellIs" dxfId="361" priority="359" operator="between">
      <formula>3</formula>
      <formula>4</formula>
    </cfRule>
  </conditionalFormatting>
  <conditionalFormatting sqref="F550:F556">
    <cfRule type="cellIs" dxfId="360" priority="360" operator="between">
      <formula>1</formula>
      <formula>2</formula>
    </cfRule>
  </conditionalFormatting>
  <conditionalFormatting sqref="F559:F565">
    <cfRule type="containsText" dxfId="359" priority="349" operator="containsText" text="BAJO">
      <formula>NOT(ISERROR(SEARCH(("BAJO"),(F559))))</formula>
    </cfRule>
  </conditionalFormatting>
  <conditionalFormatting sqref="F559:F565">
    <cfRule type="containsText" dxfId="358" priority="350" operator="containsText" text="MEDIO">
      <formula>NOT(ISERROR(SEARCH(("MEDIO"),(F559))))</formula>
    </cfRule>
  </conditionalFormatting>
  <conditionalFormatting sqref="F559:F565">
    <cfRule type="containsText" dxfId="357" priority="351" operator="containsText" text="ALTO">
      <formula>NOT(ISERROR(SEARCH(("ALTO"),(F559))))</formula>
    </cfRule>
  </conditionalFormatting>
  <conditionalFormatting sqref="F559:F565">
    <cfRule type="cellIs" dxfId="356" priority="352" operator="between">
      <formula>5</formula>
      <formula>9</formula>
    </cfRule>
  </conditionalFormatting>
  <conditionalFormatting sqref="F559:F565">
    <cfRule type="cellIs" dxfId="355" priority="353" operator="between">
      <formula>3</formula>
      <formula>4</formula>
    </cfRule>
  </conditionalFormatting>
  <conditionalFormatting sqref="F559:F565">
    <cfRule type="cellIs" dxfId="354" priority="354" operator="between">
      <formula>1</formula>
      <formula>2</formula>
    </cfRule>
  </conditionalFormatting>
  <conditionalFormatting sqref="F568:F574">
    <cfRule type="containsText" dxfId="353" priority="343" operator="containsText" text="BAJO">
      <formula>NOT(ISERROR(SEARCH(("BAJO"),(F568))))</formula>
    </cfRule>
  </conditionalFormatting>
  <conditionalFormatting sqref="F568:F574">
    <cfRule type="containsText" dxfId="352" priority="344" operator="containsText" text="MEDIO">
      <formula>NOT(ISERROR(SEARCH(("MEDIO"),(F568))))</formula>
    </cfRule>
  </conditionalFormatting>
  <conditionalFormatting sqref="F568:F574">
    <cfRule type="containsText" dxfId="351" priority="345" operator="containsText" text="ALTO">
      <formula>NOT(ISERROR(SEARCH(("ALTO"),(F568))))</formula>
    </cfRule>
  </conditionalFormatting>
  <conditionalFormatting sqref="F568:F574">
    <cfRule type="cellIs" dxfId="350" priority="346" operator="between">
      <formula>5</formula>
      <formula>9</formula>
    </cfRule>
  </conditionalFormatting>
  <conditionalFormatting sqref="F568:F574">
    <cfRule type="cellIs" dxfId="349" priority="347" operator="between">
      <formula>3</formula>
      <formula>4</formula>
    </cfRule>
  </conditionalFormatting>
  <conditionalFormatting sqref="F568:F574">
    <cfRule type="cellIs" dxfId="348" priority="348" operator="between">
      <formula>1</formula>
      <formula>2</formula>
    </cfRule>
  </conditionalFormatting>
  <conditionalFormatting sqref="F577:F583">
    <cfRule type="containsText" dxfId="347" priority="337" operator="containsText" text="BAJO">
      <formula>NOT(ISERROR(SEARCH(("BAJO"),(F577))))</formula>
    </cfRule>
  </conditionalFormatting>
  <conditionalFormatting sqref="F577:F583">
    <cfRule type="containsText" dxfId="346" priority="338" operator="containsText" text="MEDIO">
      <formula>NOT(ISERROR(SEARCH(("MEDIO"),(F577))))</formula>
    </cfRule>
  </conditionalFormatting>
  <conditionalFormatting sqref="F577:F583">
    <cfRule type="containsText" dxfId="345" priority="339" operator="containsText" text="ALTO">
      <formula>NOT(ISERROR(SEARCH(("ALTO"),(F577))))</formula>
    </cfRule>
  </conditionalFormatting>
  <conditionalFormatting sqref="F577:F583">
    <cfRule type="cellIs" dxfId="344" priority="340" operator="between">
      <formula>5</formula>
      <formula>9</formula>
    </cfRule>
  </conditionalFormatting>
  <conditionalFormatting sqref="F577:F583">
    <cfRule type="cellIs" dxfId="343" priority="341" operator="between">
      <formula>3</formula>
      <formula>4</formula>
    </cfRule>
  </conditionalFormatting>
  <conditionalFormatting sqref="F577:F583">
    <cfRule type="cellIs" dxfId="342" priority="342" operator="between">
      <formula>1</formula>
      <formula>2</formula>
    </cfRule>
  </conditionalFormatting>
  <conditionalFormatting sqref="F586:F592">
    <cfRule type="containsText" dxfId="341" priority="331" operator="containsText" text="BAJO">
      <formula>NOT(ISERROR(SEARCH(("BAJO"),(F586))))</formula>
    </cfRule>
  </conditionalFormatting>
  <conditionalFormatting sqref="F586:F592">
    <cfRule type="containsText" dxfId="340" priority="332" operator="containsText" text="MEDIO">
      <formula>NOT(ISERROR(SEARCH(("MEDIO"),(F586))))</formula>
    </cfRule>
  </conditionalFormatting>
  <conditionalFormatting sqref="F586:F592">
    <cfRule type="containsText" dxfId="339" priority="333" operator="containsText" text="ALTO">
      <formula>NOT(ISERROR(SEARCH(("ALTO"),(F586))))</formula>
    </cfRule>
  </conditionalFormatting>
  <conditionalFormatting sqref="F586:F592">
    <cfRule type="cellIs" dxfId="338" priority="334" operator="between">
      <formula>5</formula>
      <formula>9</formula>
    </cfRule>
  </conditionalFormatting>
  <conditionalFormatting sqref="F586:F592">
    <cfRule type="cellIs" dxfId="337" priority="335" operator="between">
      <formula>3</formula>
      <formula>4</formula>
    </cfRule>
  </conditionalFormatting>
  <conditionalFormatting sqref="F586:F592">
    <cfRule type="cellIs" dxfId="336" priority="336" operator="between">
      <formula>1</formula>
      <formula>2</formula>
    </cfRule>
  </conditionalFormatting>
  <conditionalFormatting sqref="F595:F601">
    <cfRule type="containsText" dxfId="335" priority="325" operator="containsText" text="BAJO">
      <formula>NOT(ISERROR(SEARCH(("BAJO"),(F595))))</formula>
    </cfRule>
  </conditionalFormatting>
  <conditionalFormatting sqref="F595:F601">
    <cfRule type="containsText" dxfId="334" priority="326" operator="containsText" text="MEDIO">
      <formula>NOT(ISERROR(SEARCH(("MEDIO"),(F595))))</formula>
    </cfRule>
  </conditionalFormatting>
  <conditionalFormatting sqref="F595:F601">
    <cfRule type="containsText" dxfId="333" priority="327" operator="containsText" text="ALTO">
      <formula>NOT(ISERROR(SEARCH(("ALTO"),(F595))))</formula>
    </cfRule>
  </conditionalFormatting>
  <conditionalFormatting sqref="F595:F601">
    <cfRule type="cellIs" dxfId="332" priority="328" operator="between">
      <formula>5</formula>
      <formula>9</formula>
    </cfRule>
  </conditionalFormatting>
  <conditionalFormatting sqref="F595:F601">
    <cfRule type="cellIs" dxfId="331" priority="329" operator="between">
      <formula>3</formula>
      <formula>4</formula>
    </cfRule>
  </conditionalFormatting>
  <conditionalFormatting sqref="F595:F601">
    <cfRule type="cellIs" dxfId="330" priority="330" operator="between">
      <formula>1</formula>
      <formula>2</formula>
    </cfRule>
  </conditionalFormatting>
  <conditionalFormatting sqref="F604:F610">
    <cfRule type="containsText" dxfId="329" priority="319" operator="containsText" text="BAJO">
      <formula>NOT(ISERROR(SEARCH(("BAJO"),(F604))))</formula>
    </cfRule>
  </conditionalFormatting>
  <conditionalFormatting sqref="F604:F610">
    <cfRule type="containsText" dxfId="328" priority="320" operator="containsText" text="MEDIO">
      <formula>NOT(ISERROR(SEARCH(("MEDIO"),(F604))))</formula>
    </cfRule>
  </conditionalFormatting>
  <conditionalFormatting sqref="F604:F610">
    <cfRule type="containsText" dxfId="327" priority="321" operator="containsText" text="ALTO">
      <formula>NOT(ISERROR(SEARCH(("ALTO"),(F604))))</formula>
    </cfRule>
  </conditionalFormatting>
  <conditionalFormatting sqref="F604:F610">
    <cfRule type="cellIs" dxfId="326" priority="322" operator="between">
      <formula>5</formula>
      <formula>9</formula>
    </cfRule>
  </conditionalFormatting>
  <conditionalFormatting sqref="F604:F610">
    <cfRule type="cellIs" dxfId="325" priority="323" operator="between">
      <formula>3</formula>
      <formula>4</formula>
    </cfRule>
  </conditionalFormatting>
  <conditionalFormatting sqref="F604:F610">
    <cfRule type="cellIs" dxfId="324" priority="324" operator="between">
      <formula>1</formula>
      <formula>2</formula>
    </cfRule>
  </conditionalFormatting>
  <conditionalFormatting sqref="F613:F619">
    <cfRule type="containsText" dxfId="323" priority="313" operator="containsText" text="BAJO">
      <formula>NOT(ISERROR(SEARCH(("BAJO"),(F613))))</formula>
    </cfRule>
  </conditionalFormatting>
  <conditionalFormatting sqref="F613:F619">
    <cfRule type="containsText" dxfId="322" priority="314" operator="containsText" text="MEDIO">
      <formula>NOT(ISERROR(SEARCH(("MEDIO"),(F613))))</formula>
    </cfRule>
  </conditionalFormatting>
  <conditionalFormatting sqref="F613:F619">
    <cfRule type="containsText" dxfId="321" priority="315" operator="containsText" text="ALTO">
      <formula>NOT(ISERROR(SEARCH(("ALTO"),(F613))))</formula>
    </cfRule>
  </conditionalFormatting>
  <conditionalFormatting sqref="F613:F619">
    <cfRule type="cellIs" dxfId="320" priority="316" operator="between">
      <formula>5</formula>
      <formula>9</formula>
    </cfRule>
  </conditionalFormatting>
  <conditionalFormatting sqref="F613:F619">
    <cfRule type="cellIs" dxfId="319" priority="317" operator="between">
      <formula>3</formula>
      <formula>4</formula>
    </cfRule>
  </conditionalFormatting>
  <conditionalFormatting sqref="F613:F619">
    <cfRule type="cellIs" dxfId="318" priority="318" operator="between">
      <formula>1</formula>
      <formula>2</formula>
    </cfRule>
  </conditionalFormatting>
  <conditionalFormatting sqref="F622:F628">
    <cfRule type="containsText" dxfId="317" priority="307" operator="containsText" text="BAJO">
      <formula>NOT(ISERROR(SEARCH(("BAJO"),(F622))))</formula>
    </cfRule>
  </conditionalFormatting>
  <conditionalFormatting sqref="F622:F628">
    <cfRule type="containsText" dxfId="316" priority="308" operator="containsText" text="MEDIO">
      <formula>NOT(ISERROR(SEARCH(("MEDIO"),(F622))))</formula>
    </cfRule>
  </conditionalFormatting>
  <conditionalFormatting sqref="F622:F628">
    <cfRule type="containsText" dxfId="315" priority="309" operator="containsText" text="ALTO">
      <formula>NOT(ISERROR(SEARCH(("ALTO"),(F622))))</formula>
    </cfRule>
  </conditionalFormatting>
  <conditionalFormatting sqref="F622:F628">
    <cfRule type="cellIs" dxfId="314" priority="310" operator="between">
      <formula>5</formula>
      <formula>9</formula>
    </cfRule>
  </conditionalFormatting>
  <conditionalFormatting sqref="F622:F628">
    <cfRule type="cellIs" dxfId="313" priority="311" operator="between">
      <formula>3</formula>
      <formula>4</formula>
    </cfRule>
  </conditionalFormatting>
  <conditionalFormatting sqref="F622:F628">
    <cfRule type="cellIs" dxfId="312" priority="312" operator="between">
      <formula>1</formula>
      <formula>2</formula>
    </cfRule>
  </conditionalFormatting>
  <conditionalFormatting sqref="F631:F637">
    <cfRule type="containsText" dxfId="311" priority="301" operator="containsText" text="BAJO">
      <formula>NOT(ISERROR(SEARCH(("BAJO"),(F631))))</formula>
    </cfRule>
  </conditionalFormatting>
  <conditionalFormatting sqref="F631:F637">
    <cfRule type="containsText" dxfId="310" priority="302" operator="containsText" text="MEDIO">
      <formula>NOT(ISERROR(SEARCH(("MEDIO"),(F631))))</formula>
    </cfRule>
  </conditionalFormatting>
  <conditionalFormatting sqref="F631:F637">
    <cfRule type="containsText" dxfId="309" priority="303" operator="containsText" text="ALTO">
      <formula>NOT(ISERROR(SEARCH(("ALTO"),(F631))))</formula>
    </cfRule>
  </conditionalFormatting>
  <conditionalFormatting sqref="F631:F637">
    <cfRule type="cellIs" dxfId="308" priority="304" operator="between">
      <formula>5</formula>
      <formula>9</formula>
    </cfRule>
  </conditionalFormatting>
  <conditionalFormatting sqref="F631:F637">
    <cfRule type="cellIs" dxfId="307" priority="305" operator="between">
      <formula>3</formula>
      <formula>4</formula>
    </cfRule>
  </conditionalFormatting>
  <conditionalFormatting sqref="F631:F637">
    <cfRule type="cellIs" dxfId="306" priority="306" operator="between">
      <formula>1</formula>
      <formula>2</formula>
    </cfRule>
  </conditionalFormatting>
  <conditionalFormatting sqref="F640:F646">
    <cfRule type="containsText" dxfId="305" priority="295" operator="containsText" text="BAJO">
      <formula>NOT(ISERROR(SEARCH(("BAJO"),(F640))))</formula>
    </cfRule>
  </conditionalFormatting>
  <conditionalFormatting sqref="F640:F646">
    <cfRule type="containsText" dxfId="304" priority="296" operator="containsText" text="MEDIO">
      <formula>NOT(ISERROR(SEARCH(("MEDIO"),(F640))))</formula>
    </cfRule>
  </conditionalFormatting>
  <conditionalFormatting sqref="F640:F646">
    <cfRule type="containsText" dxfId="303" priority="297" operator="containsText" text="ALTO">
      <formula>NOT(ISERROR(SEARCH(("ALTO"),(F640))))</formula>
    </cfRule>
  </conditionalFormatting>
  <conditionalFormatting sqref="F640:F646">
    <cfRule type="cellIs" dxfId="302" priority="298" operator="between">
      <formula>5</formula>
      <formula>9</formula>
    </cfRule>
  </conditionalFormatting>
  <conditionalFormatting sqref="F640:F646">
    <cfRule type="cellIs" dxfId="301" priority="299" operator="between">
      <formula>3</formula>
      <formula>4</formula>
    </cfRule>
  </conditionalFormatting>
  <conditionalFormatting sqref="F640:F646">
    <cfRule type="cellIs" dxfId="300" priority="300" operator="between">
      <formula>1</formula>
      <formula>2</formula>
    </cfRule>
  </conditionalFormatting>
  <conditionalFormatting sqref="F649:F655">
    <cfRule type="containsText" dxfId="299" priority="289" operator="containsText" text="BAJO">
      <formula>NOT(ISERROR(SEARCH(("BAJO"),(F649))))</formula>
    </cfRule>
  </conditionalFormatting>
  <conditionalFormatting sqref="F649:F655">
    <cfRule type="containsText" dxfId="298" priority="290" operator="containsText" text="MEDIO">
      <formula>NOT(ISERROR(SEARCH(("MEDIO"),(F649))))</formula>
    </cfRule>
  </conditionalFormatting>
  <conditionalFormatting sqref="F649:F655">
    <cfRule type="containsText" dxfId="297" priority="291" operator="containsText" text="ALTO">
      <formula>NOT(ISERROR(SEARCH(("ALTO"),(F649))))</formula>
    </cfRule>
  </conditionalFormatting>
  <conditionalFormatting sqref="F649:F655">
    <cfRule type="cellIs" dxfId="296" priority="292" operator="between">
      <formula>5</formula>
      <formula>9</formula>
    </cfRule>
  </conditionalFormatting>
  <conditionalFormatting sqref="F649:F655">
    <cfRule type="cellIs" dxfId="295" priority="293" operator="between">
      <formula>3</formula>
      <formula>4</formula>
    </cfRule>
  </conditionalFormatting>
  <conditionalFormatting sqref="F649:F655">
    <cfRule type="cellIs" dxfId="294" priority="294" operator="between">
      <formula>1</formula>
      <formula>2</formula>
    </cfRule>
  </conditionalFormatting>
  <conditionalFormatting sqref="F658:F664">
    <cfRule type="containsText" dxfId="293" priority="283" operator="containsText" text="BAJO">
      <formula>NOT(ISERROR(SEARCH(("BAJO"),(F658))))</formula>
    </cfRule>
  </conditionalFormatting>
  <conditionalFormatting sqref="F658:F664">
    <cfRule type="containsText" dxfId="292" priority="284" operator="containsText" text="MEDIO">
      <formula>NOT(ISERROR(SEARCH(("MEDIO"),(F658))))</formula>
    </cfRule>
  </conditionalFormatting>
  <conditionalFormatting sqref="F658:F664">
    <cfRule type="containsText" dxfId="291" priority="285" operator="containsText" text="ALTO">
      <formula>NOT(ISERROR(SEARCH(("ALTO"),(F658))))</formula>
    </cfRule>
  </conditionalFormatting>
  <conditionalFormatting sqref="F658:F664">
    <cfRule type="cellIs" dxfId="290" priority="286" operator="between">
      <formula>5</formula>
      <formula>9</formula>
    </cfRule>
  </conditionalFormatting>
  <conditionalFormatting sqref="F658:F664">
    <cfRule type="cellIs" dxfId="289" priority="287" operator="between">
      <formula>3</formula>
      <formula>4</formula>
    </cfRule>
  </conditionalFormatting>
  <conditionalFormatting sqref="F658:F664">
    <cfRule type="cellIs" dxfId="288" priority="288" operator="between">
      <formula>1</formula>
      <formula>2</formula>
    </cfRule>
  </conditionalFormatting>
  <conditionalFormatting sqref="F667:F673">
    <cfRule type="containsText" dxfId="287" priority="277" operator="containsText" text="BAJO">
      <formula>NOT(ISERROR(SEARCH(("BAJO"),(F667))))</formula>
    </cfRule>
  </conditionalFormatting>
  <conditionalFormatting sqref="F667:F673">
    <cfRule type="containsText" dxfId="286" priority="278" operator="containsText" text="MEDIO">
      <formula>NOT(ISERROR(SEARCH(("MEDIO"),(F667))))</formula>
    </cfRule>
  </conditionalFormatting>
  <conditionalFormatting sqref="F667:F673">
    <cfRule type="containsText" dxfId="285" priority="279" operator="containsText" text="ALTO">
      <formula>NOT(ISERROR(SEARCH(("ALTO"),(F667))))</formula>
    </cfRule>
  </conditionalFormatting>
  <conditionalFormatting sqref="F667:F673">
    <cfRule type="cellIs" dxfId="284" priority="280" operator="between">
      <formula>5</formula>
      <formula>9</formula>
    </cfRule>
  </conditionalFormatting>
  <conditionalFormatting sqref="F667:F673">
    <cfRule type="cellIs" dxfId="283" priority="281" operator="between">
      <formula>3</formula>
      <formula>4</formula>
    </cfRule>
  </conditionalFormatting>
  <conditionalFormatting sqref="F667:F673">
    <cfRule type="cellIs" dxfId="282" priority="282" operator="between">
      <formula>1</formula>
      <formula>2</formula>
    </cfRule>
  </conditionalFormatting>
  <conditionalFormatting sqref="F676:F682">
    <cfRule type="containsText" dxfId="281" priority="271" operator="containsText" text="BAJO">
      <formula>NOT(ISERROR(SEARCH(("BAJO"),(F676))))</formula>
    </cfRule>
  </conditionalFormatting>
  <conditionalFormatting sqref="F676:F682">
    <cfRule type="containsText" dxfId="280" priority="272" operator="containsText" text="MEDIO">
      <formula>NOT(ISERROR(SEARCH(("MEDIO"),(F676))))</formula>
    </cfRule>
  </conditionalFormatting>
  <conditionalFormatting sqref="F676:F682">
    <cfRule type="containsText" dxfId="279" priority="273" operator="containsText" text="ALTO">
      <formula>NOT(ISERROR(SEARCH(("ALTO"),(F676))))</formula>
    </cfRule>
  </conditionalFormatting>
  <conditionalFormatting sqref="F676:F682">
    <cfRule type="cellIs" dxfId="278" priority="274" operator="between">
      <formula>5</formula>
      <formula>9</formula>
    </cfRule>
  </conditionalFormatting>
  <conditionalFormatting sqref="F676:F682">
    <cfRule type="cellIs" dxfId="277" priority="275" operator="between">
      <formula>3</formula>
      <formula>4</formula>
    </cfRule>
  </conditionalFormatting>
  <conditionalFormatting sqref="F676:F682">
    <cfRule type="cellIs" dxfId="276" priority="276" operator="between">
      <formula>1</formula>
      <formula>2</formula>
    </cfRule>
  </conditionalFormatting>
  <conditionalFormatting sqref="F685:F691">
    <cfRule type="containsText" dxfId="275" priority="265" operator="containsText" text="BAJO">
      <formula>NOT(ISERROR(SEARCH(("BAJO"),(F685))))</formula>
    </cfRule>
  </conditionalFormatting>
  <conditionalFormatting sqref="F685:F691">
    <cfRule type="containsText" dxfId="274" priority="266" operator="containsText" text="MEDIO">
      <formula>NOT(ISERROR(SEARCH(("MEDIO"),(F685))))</formula>
    </cfRule>
  </conditionalFormatting>
  <conditionalFormatting sqref="F685:F691">
    <cfRule type="containsText" dxfId="273" priority="267" operator="containsText" text="ALTO">
      <formula>NOT(ISERROR(SEARCH(("ALTO"),(F685))))</formula>
    </cfRule>
  </conditionalFormatting>
  <conditionalFormatting sqref="F685:F691">
    <cfRule type="cellIs" dxfId="272" priority="268" operator="between">
      <formula>5</formula>
      <formula>9</formula>
    </cfRule>
  </conditionalFormatting>
  <conditionalFormatting sqref="F685:F691">
    <cfRule type="cellIs" dxfId="271" priority="269" operator="between">
      <formula>3</formula>
      <formula>4</formula>
    </cfRule>
  </conditionalFormatting>
  <conditionalFormatting sqref="F685:F691">
    <cfRule type="cellIs" dxfId="270" priority="270" operator="between">
      <formula>1</formula>
      <formula>2</formula>
    </cfRule>
  </conditionalFormatting>
  <conditionalFormatting sqref="F694:F700">
    <cfRule type="containsText" dxfId="269" priority="259" operator="containsText" text="BAJO">
      <formula>NOT(ISERROR(SEARCH(("BAJO"),(F694))))</formula>
    </cfRule>
  </conditionalFormatting>
  <conditionalFormatting sqref="F694:F700">
    <cfRule type="containsText" dxfId="268" priority="260" operator="containsText" text="MEDIO">
      <formula>NOT(ISERROR(SEARCH(("MEDIO"),(F694))))</formula>
    </cfRule>
  </conditionalFormatting>
  <conditionalFormatting sqref="F694:F700">
    <cfRule type="containsText" dxfId="267" priority="261" operator="containsText" text="ALTO">
      <formula>NOT(ISERROR(SEARCH(("ALTO"),(F694))))</formula>
    </cfRule>
  </conditionalFormatting>
  <conditionalFormatting sqref="F694:F700">
    <cfRule type="cellIs" dxfId="266" priority="262" operator="between">
      <formula>5</formula>
      <formula>9</formula>
    </cfRule>
  </conditionalFormatting>
  <conditionalFormatting sqref="F694:F700">
    <cfRule type="cellIs" dxfId="265" priority="263" operator="between">
      <formula>3</formula>
      <formula>4</formula>
    </cfRule>
  </conditionalFormatting>
  <conditionalFormatting sqref="F694:F700">
    <cfRule type="cellIs" dxfId="264" priority="264" operator="between">
      <formula>1</formula>
      <formula>2</formula>
    </cfRule>
  </conditionalFormatting>
  <conditionalFormatting sqref="F703:F709">
    <cfRule type="containsText" dxfId="263" priority="253" operator="containsText" text="BAJO">
      <formula>NOT(ISERROR(SEARCH(("BAJO"),(F703))))</formula>
    </cfRule>
  </conditionalFormatting>
  <conditionalFormatting sqref="F703:F709">
    <cfRule type="containsText" dxfId="262" priority="254" operator="containsText" text="MEDIO">
      <formula>NOT(ISERROR(SEARCH(("MEDIO"),(F703))))</formula>
    </cfRule>
  </conditionalFormatting>
  <conditionalFormatting sqref="F703:F709">
    <cfRule type="containsText" dxfId="261" priority="255" operator="containsText" text="ALTO">
      <formula>NOT(ISERROR(SEARCH(("ALTO"),(F703))))</formula>
    </cfRule>
  </conditionalFormatting>
  <conditionalFormatting sqref="F703:F709">
    <cfRule type="cellIs" dxfId="260" priority="256" operator="between">
      <formula>5</formula>
      <formula>9</formula>
    </cfRule>
  </conditionalFormatting>
  <conditionalFormatting sqref="F703:F709">
    <cfRule type="cellIs" dxfId="259" priority="257" operator="between">
      <formula>3</formula>
      <formula>4</formula>
    </cfRule>
  </conditionalFormatting>
  <conditionalFormatting sqref="F703:F709">
    <cfRule type="cellIs" dxfId="258" priority="258" operator="between">
      <formula>1</formula>
      <formula>2</formula>
    </cfRule>
  </conditionalFormatting>
  <conditionalFormatting sqref="F712:F718">
    <cfRule type="containsText" dxfId="257" priority="247" operator="containsText" text="BAJO">
      <formula>NOT(ISERROR(SEARCH(("BAJO"),(F712))))</formula>
    </cfRule>
  </conditionalFormatting>
  <conditionalFormatting sqref="F712:F718">
    <cfRule type="containsText" dxfId="256" priority="248" operator="containsText" text="MEDIO">
      <formula>NOT(ISERROR(SEARCH(("MEDIO"),(F712))))</formula>
    </cfRule>
  </conditionalFormatting>
  <conditionalFormatting sqref="F712:F718">
    <cfRule type="containsText" dxfId="255" priority="249" operator="containsText" text="ALTO">
      <formula>NOT(ISERROR(SEARCH(("ALTO"),(F712))))</formula>
    </cfRule>
  </conditionalFormatting>
  <conditionalFormatting sqref="F712:F718">
    <cfRule type="cellIs" dxfId="254" priority="250" operator="between">
      <formula>5</formula>
      <formula>9</formula>
    </cfRule>
  </conditionalFormatting>
  <conditionalFormatting sqref="F712:F718">
    <cfRule type="cellIs" dxfId="253" priority="251" operator="between">
      <formula>3</formula>
      <formula>4</formula>
    </cfRule>
  </conditionalFormatting>
  <conditionalFormatting sqref="F712:F718">
    <cfRule type="cellIs" dxfId="252" priority="252" operator="between">
      <formula>1</formula>
      <formula>2</formula>
    </cfRule>
  </conditionalFormatting>
  <conditionalFormatting sqref="F721:F727">
    <cfRule type="containsText" dxfId="251" priority="241" operator="containsText" text="BAJO">
      <formula>NOT(ISERROR(SEARCH(("BAJO"),(F721))))</formula>
    </cfRule>
  </conditionalFormatting>
  <conditionalFormatting sqref="F721:F727">
    <cfRule type="containsText" dxfId="250" priority="242" operator="containsText" text="MEDIO">
      <formula>NOT(ISERROR(SEARCH(("MEDIO"),(F721))))</formula>
    </cfRule>
  </conditionalFormatting>
  <conditionalFormatting sqref="F721:F727">
    <cfRule type="containsText" dxfId="249" priority="243" operator="containsText" text="ALTO">
      <formula>NOT(ISERROR(SEARCH(("ALTO"),(F721))))</formula>
    </cfRule>
  </conditionalFormatting>
  <conditionalFormatting sqref="F721:F727">
    <cfRule type="cellIs" dxfId="248" priority="244" operator="between">
      <formula>5</formula>
      <formula>9</formula>
    </cfRule>
  </conditionalFormatting>
  <conditionalFormatting sqref="F721:F727">
    <cfRule type="cellIs" dxfId="247" priority="245" operator="between">
      <formula>3</formula>
      <formula>4</formula>
    </cfRule>
  </conditionalFormatting>
  <conditionalFormatting sqref="F721:F727">
    <cfRule type="cellIs" dxfId="246" priority="246" operator="between">
      <formula>1</formula>
      <formula>2</formula>
    </cfRule>
  </conditionalFormatting>
  <conditionalFormatting sqref="F730:F736">
    <cfRule type="containsText" dxfId="245" priority="235" operator="containsText" text="BAJO">
      <formula>NOT(ISERROR(SEARCH(("BAJO"),(F730))))</formula>
    </cfRule>
  </conditionalFormatting>
  <conditionalFormatting sqref="F730:F736">
    <cfRule type="containsText" dxfId="244" priority="236" operator="containsText" text="MEDIO">
      <formula>NOT(ISERROR(SEARCH(("MEDIO"),(F730))))</formula>
    </cfRule>
  </conditionalFormatting>
  <conditionalFormatting sqref="F730:F736">
    <cfRule type="containsText" dxfId="243" priority="237" operator="containsText" text="ALTO">
      <formula>NOT(ISERROR(SEARCH(("ALTO"),(F730))))</formula>
    </cfRule>
  </conditionalFormatting>
  <conditionalFormatting sqref="F730:F736">
    <cfRule type="cellIs" dxfId="242" priority="238" operator="between">
      <formula>5</formula>
      <formula>9</formula>
    </cfRule>
  </conditionalFormatting>
  <conditionalFormatting sqref="F730:F736">
    <cfRule type="cellIs" dxfId="241" priority="239" operator="between">
      <formula>3</formula>
      <formula>4</formula>
    </cfRule>
  </conditionalFormatting>
  <conditionalFormatting sqref="F730:F736">
    <cfRule type="cellIs" dxfId="240" priority="240" operator="between">
      <formula>1</formula>
      <formula>2</formula>
    </cfRule>
  </conditionalFormatting>
  <conditionalFormatting sqref="F739:F745">
    <cfRule type="containsText" dxfId="239" priority="229" operator="containsText" text="BAJO">
      <formula>NOT(ISERROR(SEARCH(("BAJO"),(F739))))</formula>
    </cfRule>
  </conditionalFormatting>
  <conditionalFormatting sqref="F739:F745">
    <cfRule type="containsText" dxfId="238" priority="230" operator="containsText" text="MEDIO">
      <formula>NOT(ISERROR(SEARCH(("MEDIO"),(F739))))</formula>
    </cfRule>
  </conditionalFormatting>
  <conditionalFormatting sqref="F739:F745">
    <cfRule type="containsText" dxfId="237" priority="231" operator="containsText" text="ALTO">
      <formula>NOT(ISERROR(SEARCH(("ALTO"),(F739))))</formula>
    </cfRule>
  </conditionalFormatting>
  <conditionalFormatting sqref="F739:F745">
    <cfRule type="cellIs" dxfId="236" priority="232" operator="between">
      <formula>5</formula>
      <formula>9</formula>
    </cfRule>
  </conditionalFormatting>
  <conditionalFormatting sqref="F739:F745">
    <cfRule type="cellIs" dxfId="235" priority="233" operator="between">
      <formula>3</formula>
      <formula>4</formula>
    </cfRule>
  </conditionalFormatting>
  <conditionalFormatting sqref="F739:F745">
    <cfRule type="cellIs" dxfId="234" priority="234" operator="between">
      <formula>1</formula>
      <formula>2</formula>
    </cfRule>
  </conditionalFormatting>
  <conditionalFormatting sqref="F748:F754">
    <cfRule type="containsText" dxfId="233" priority="223" operator="containsText" text="BAJO">
      <formula>NOT(ISERROR(SEARCH(("BAJO"),(F748))))</formula>
    </cfRule>
  </conditionalFormatting>
  <conditionalFormatting sqref="F748:F754">
    <cfRule type="containsText" dxfId="232" priority="224" operator="containsText" text="MEDIO">
      <formula>NOT(ISERROR(SEARCH(("MEDIO"),(F748))))</formula>
    </cfRule>
  </conditionalFormatting>
  <conditionalFormatting sqref="F748:F754">
    <cfRule type="containsText" dxfId="231" priority="225" operator="containsText" text="ALTO">
      <formula>NOT(ISERROR(SEARCH(("ALTO"),(F748))))</formula>
    </cfRule>
  </conditionalFormatting>
  <conditionalFormatting sqref="F748:F754">
    <cfRule type="cellIs" dxfId="230" priority="226" operator="between">
      <formula>5</formula>
      <formula>9</formula>
    </cfRule>
  </conditionalFormatting>
  <conditionalFormatting sqref="F748:F754">
    <cfRule type="cellIs" dxfId="229" priority="227" operator="between">
      <formula>3</formula>
      <formula>4</formula>
    </cfRule>
  </conditionalFormatting>
  <conditionalFormatting sqref="F748:F754">
    <cfRule type="cellIs" dxfId="228" priority="228" operator="between">
      <formula>1</formula>
      <formula>2</formula>
    </cfRule>
  </conditionalFormatting>
  <conditionalFormatting sqref="F757:F763">
    <cfRule type="containsText" dxfId="227" priority="217" operator="containsText" text="BAJO">
      <formula>NOT(ISERROR(SEARCH(("BAJO"),(F757))))</formula>
    </cfRule>
  </conditionalFormatting>
  <conditionalFormatting sqref="F757:F763">
    <cfRule type="containsText" dxfId="226" priority="218" operator="containsText" text="MEDIO">
      <formula>NOT(ISERROR(SEARCH(("MEDIO"),(F757))))</formula>
    </cfRule>
  </conditionalFormatting>
  <conditionalFormatting sqref="F757:F763">
    <cfRule type="containsText" dxfId="225" priority="219" operator="containsText" text="ALTO">
      <formula>NOT(ISERROR(SEARCH(("ALTO"),(F757))))</formula>
    </cfRule>
  </conditionalFormatting>
  <conditionalFormatting sqref="F757:F763">
    <cfRule type="cellIs" dxfId="224" priority="220" operator="between">
      <formula>5</formula>
      <formula>9</formula>
    </cfRule>
  </conditionalFormatting>
  <conditionalFormatting sqref="F757:F763">
    <cfRule type="cellIs" dxfId="223" priority="221" operator="between">
      <formula>3</formula>
      <formula>4</formula>
    </cfRule>
  </conditionalFormatting>
  <conditionalFormatting sqref="F757:F763">
    <cfRule type="cellIs" dxfId="222" priority="222" operator="between">
      <formula>1</formula>
      <formula>2</formula>
    </cfRule>
  </conditionalFormatting>
  <conditionalFormatting sqref="F766:F772">
    <cfRule type="containsText" dxfId="221" priority="211" operator="containsText" text="BAJO">
      <formula>NOT(ISERROR(SEARCH(("BAJO"),(F766))))</formula>
    </cfRule>
  </conditionalFormatting>
  <conditionalFormatting sqref="F766:F772">
    <cfRule type="containsText" dxfId="220" priority="212" operator="containsText" text="MEDIO">
      <formula>NOT(ISERROR(SEARCH(("MEDIO"),(F766))))</formula>
    </cfRule>
  </conditionalFormatting>
  <conditionalFormatting sqref="F766:F772">
    <cfRule type="containsText" dxfId="219" priority="213" operator="containsText" text="ALTO">
      <formula>NOT(ISERROR(SEARCH(("ALTO"),(F766))))</formula>
    </cfRule>
  </conditionalFormatting>
  <conditionalFormatting sqref="F766:F772">
    <cfRule type="cellIs" dxfId="218" priority="214" operator="between">
      <formula>5</formula>
      <formula>9</formula>
    </cfRule>
  </conditionalFormatting>
  <conditionalFormatting sqref="F766:F772">
    <cfRule type="cellIs" dxfId="217" priority="215" operator="between">
      <formula>3</formula>
      <formula>4</formula>
    </cfRule>
  </conditionalFormatting>
  <conditionalFormatting sqref="F766:F772">
    <cfRule type="cellIs" dxfId="216" priority="216" operator="between">
      <formula>1</formula>
      <formula>2</formula>
    </cfRule>
  </conditionalFormatting>
  <conditionalFormatting sqref="F775:F781">
    <cfRule type="containsText" dxfId="215" priority="205" operator="containsText" text="BAJO">
      <formula>NOT(ISERROR(SEARCH(("BAJO"),(F775))))</formula>
    </cfRule>
  </conditionalFormatting>
  <conditionalFormatting sqref="F775:F781">
    <cfRule type="containsText" dxfId="214" priority="206" operator="containsText" text="MEDIO">
      <formula>NOT(ISERROR(SEARCH(("MEDIO"),(F775))))</formula>
    </cfRule>
  </conditionalFormatting>
  <conditionalFormatting sqref="F775:F781">
    <cfRule type="containsText" dxfId="213" priority="207" operator="containsText" text="ALTO">
      <formula>NOT(ISERROR(SEARCH(("ALTO"),(F775))))</formula>
    </cfRule>
  </conditionalFormatting>
  <conditionalFormatting sqref="F775:F781">
    <cfRule type="cellIs" dxfId="212" priority="208" operator="between">
      <formula>5</formula>
      <formula>9</formula>
    </cfRule>
  </conditionalFormatting>
  <conditionalFormatting sqref="F775:F781">
    <cfRule type="cellIs" dxfId="211" priority="209" operator="between">
      <formula>3</formula>
      <formula>4</formula>
    </cfRule>
  </conditionalFormatting>
  <conditionalFormatting sqref="F775:F781">
    <cfRule type="cellIs" dxfId="210" priority="210" operator="between">
      <formula>1</formula>
      <formula>2</formula>
    </cfRule>
  </conditionalFormatting>
  <conditionalFormatting sqref="F784:F790">
    <cfRule type="containsText" dxfId="209" priority="199" operator="containsText" text="BAJO">
      <formula>NOT(ISERROR(SEARCH(("BAJO"),(F784))))</formula>
    </cfRule>
  </conditionalFormatting>
  <conditionalFormatting sqref="F784:F790">
    <cfRule type="containsText" dxfId="208" priority="200" operator="containsText" text="MEDIO">
      <formula>NOT(ISERROR(SEARCH(("MEDIO"),(F784))))</formula>
    </cfRule>
  </conditionalFormatting>
  <conditionalFormatting sqref="F784:F790">
    <cfRule type="containsText" dxfId="207" priority="201" operator="containsText" text="ALTO">
      <formula>NOT(ISERROR(SEARCH(("ALTO"),(F784))))</formula>
    </cfRule>
  </conditionalFormatting>
  <conditionalFormatting sqref="F784:F790">
    <cfRule type="cellIs" dxfId="206" priority="202" operator="between">
      <formula>5</formula>
      <formula>9</formula>
    </cfRule>
  </conditionalFormatting>
  <conditionalFormatting sqref="F784:F790">
    <cfRule type="cellIs" dxfId="205" priority="203" operator="between">
      <formula>3</formula>
      <formula>4</formula>
    </cfRule>
  </conditionalFormatting>
  <conditionalFormatting sqref="F784:F790">
    <cfRule type="cellIs" dxfId="204" priority="204" operator="between">
      <formula>1</formula>
      <formula>2</formula>
    </cfRule>
  </conditionalFormatting>
  <conditionalFormatting sqref="F793:F799">
    <cfRule type="containsText" dxfId="203" priority="193" operator="containsText" text="BAJO">
      <formula>NOT(ISERROR(SEARCH(("BAJO"),(F793))))</formula>
    </cfRule>
  </conditionalFormatting>
  <conditionalFormatting sqref="F793:F799">
    <cfRule type="containsText" dxfId="202" priority="194" operator="containsText" text="MEDIO">
      <formula>NOT(ISERROR(SEARCH(("MEDIO"),(F793))))</formula>
    </cfRule>
  </conditionalFormatting>
  <conditionalFormatting sqref="F793:F799">
    <cfRule type="containsText" dxfId="201" priority="195" operator="containsText" text="ALTO">
      <formula>NOT(ISERROR(SEARCH(("ALTO"),(F793))))</formula>
    </cfRule>
  </conditionalFormatting>
  <conditionalFormatting sqref="F793:F799">
    <cfRule type="cellIs" dxfId="200" priority="196" operator="between">
      <formula>5</formula>
      <formula>9</formula>
    </cfRule>
  </conditionalFormatting>
  <conditionalFormatting sqref="F793:F799">
    <cfRule type="cellIs" dxfId="199" priority="197" operator="between">
      <formula>3</formula>
      <formula>4</formula>
    </cfRule>
  </conditionalFormatting>
  <conditionalFormatting sqref="F793:F799">
    <cfRule type="cellIs" dxfId="198" priority="198" operator="between">
      <formula>1</formula>
      <formula>2</formula>
    </cfRule>
  </conditionalFormatting>
  <conditionalFormatting sqref="F802:F808">
    <cfRule type="containsText" dxfId="197" priority="187" operator="containsText" text="BAJO">
      <formula>NOT(ISERROR(SEARCH(("BAJO"),(F802))))</formula>
    </cfRule>
  </conditionalFormatting>
  <conditionalFormatting sqref="F802:F808">
    <cfRule type="containsText" dxfId="196" priority="188" operator="containsText" text="MEDIO">
      <formula>NOT(ISERROR(SEARCH(("MEDIO"),(F802))))</formula>
    </cfRule>
  </conditionalFormatting>
  <conditionalFormatting sqref="F802:F808">
    <cfRule type="containsText" dxfId="195" priority="189" operator="containsText" text="ALTO">
      <formula>NOT(ISERROR(SEARCH(("ALTO"),(F802))))</formula>
    </cfRule>
  </conditionalFormatting>
  <conditionalFormatting sqref="F802:F808">
    <cfRule type="cellIs" dxfId="194" priority="190" operator="between">
      <formula>5</formula>
      <formula>9</formula>
    </cfRule>
  </conditionalFormatting>
  <conditionalFormatting sqref="F802:F808">
    <cfRule type="cellIs" dxfId="193" priority="191" operator="between">
      <formula>3</formula>
      <formula>4</formula>
    </cfRule>
  </conditionalFormatting>
  <conditionalFormatting sqref="F802:F808">
    <cfRule type="cellIs" dxfId="192" priority="192" operator="between">
      <formula>1</formula>
      <formula>2</formula>
    </cfRule>
  </conditionalFormatting>
  <conditionalFormatting sqref="F811:F817">
    <cfRule type="containsText" dxfId="191" priority="181" operator="containsText" text="BAJO">
      <formula>NOT(ISERROR(SEARCH(("BAJO"),(F811))))</formula>
    </cfRule>
  </conditionalFormatting>
  <conditionalFormatting sqref="F811:F817">
    <cfRule type="containsText" dxfId="190" priority="182" operator="containsText" text="MEDIO">
      <formula>NOT(ISERROR(SEARCH(("MEDIO"),(F811))))</formula>
    </cfRule>
  </conditionalFormatting>
  <conditionalFormatting sqref="F811:F817">
    <cfRule type="containsText" dxfId="189" priority="183" operator="containsText" text="ALTO">
      <formula>NOT(ISERROR(SEARCH(("ALTO"),(F811))))</formula>
    </cfRule>
  </conditionalFormatting>
  <conditionalFormatting sqref="F811:F817">
    <cfRule type="cellIs" dxfId="188" priority="184" operator="between">
      <formula>5</formula>
      <formula>9</formula>
    </cfRule>
  </conditionalFormatting>
  <conditionalFormatting sqref="F811:F817">
    <cfRule type="cellIs" dxfId="187" priority="185" operator="between">
      <formula>3</formula>
      <formula>4</formula>
    </cfRule>
  </conditionalFormatting>
  <conditionalFormatting sqref="F811:F817">
    <cfRule type="cellIs" dxfId="186" priority="186" operator="between">
      <formula>1</formula>
      <formula>2</formula>
    </cfRule>
  </conditionalFormatting>
  <conditionalFormatting sqref="F820:F826">
    <cfRule type="containsText" dxfId="185" priority="175" operator="containsText" text="BAJO">
      <formula>NOT(ISERROR(SEARCH(("BAJO"),(F820))))</formula>
    </cfRule>
  </conditionalFormatting>
  <conditionalFormatting sqref="F820:F826">
    <cfRule type="containsText" dxfId="184" priority="176" operator="containsText" text="MEDIO">
      <formula>NOT(ISERROR(SEARCH(("MEDIO"),(F820))))</formula>
    </cfRule>
  </conditionalFormatting>
  <conditionalFormatting sqref="F820:F826">
    <cfRule type="containsText" dxfId="183" priority="177" operator="containsText" text="ALTO">
      <formula>NOT(ISERROR(SEARCH(("ALTO"),(F820))))</formula>
    </cfRule>
  </conditionalFormatting>
  <conditionalFormatting sqref="F820:F826">
    <cfRule type="cellIs" dxfId="182" priority="178" operator="between">
      <formula>5</formula>
      <formula>9</formula>
    </cfRule>
  </conditionalFormatting>
  <conditionalFormatting sqref="F820:F826">
    <cfRule type="cellIs" dxfId="181" priority="179" operator="between">
      <formula>3</formula>
      <formula>4</formula>
    </cfRule>
  </conditionalFormatting>
  <conditionalFormatting sqref="F820:F826">
    <cfRule type="cellIs" dxfId="180" priority="180" operator="between">
      <formula>1</formula>
      <formula>2</formula>
    </cfRule>
  </conditionalFormatting>
  <conditionalFormatting sqref="F829:F835">
    <cfRule type="containsText" dxfId="179" priority="169" operator="containsText" text="BAJO">
      <formula>NOT(ISERROR(SEARCH(("BAJO"),(F829))))</formula>
    </cfRule>
  </conditionalFormatting>
  <conditionalFormatting sqref="F829:F835">
    <cfRule type="containsText" dxfId="178" priority="170" operator="containsText" text="MEDIO">
      <formula>NOT(ISERROR(SEARCH(("MEDIO"),(F829))))</formula>
    </cfRule>
  </conditionalFormatting>
  <conditionalFormatting sqref="F829:F835">
    <cfRule type="containsText" dxfId="177" priority="171" operator="containsText" text="ALTO">
      <formula>NOT(ISERROR(SEARCH(("ALTO"),(F829))))</formula>
    </cfRule>
  </conditionalFormatting>
  <conditionalFormatting sqref="F829:F835">
    <cfRule type="cellIs" dxfId="176" priority="172" operator="between">
      <formula>5</formula>
      <formula>9</formula>
    </cfRule>
  </conditionalFormatting>
  <conditionalFormatting sqref="F829:F835">
    <cfRule type="cellIs" dxfId="175" priority="173" operator="between">
      <formula>3</formula>
      <formula>4</formula>
    </cfRule>
  </conditionalFormatting>
  <conditionalFormatting sqref="F829:F835">
    <cfRule type="cellIs" dxfId="174" priority="174" operator="between">
      <formula>1</formula>
      <formula>2</formula>
    </cfRule>
  </conditionalFormatting>
  <conditionalFormatting sqref="F838:F844">
    <cfRule type="containsText" dxfId="173" priority="163" operator="containsText" text="BAJO">
      <formula>NOT(ISERROR(SEARCH(("BAJO"),(F838))))</formula>
    </cfRule>
  </conditionalFormatting>
  <conditionalFormatting sqref="F838:F844">
    <cfRule type="containsText" dxfId="172" priority="164" operator="containsText" text="MEDIO">
      <formula>NOT(ISERROR(SEARCH(("MEDIO"),(F838))))</formula>
    </cfRule>
  </conditionalFormatting>
  <conditionalFormatting sqref="F838:F844">
    <cfRule type="containsText" dxfId="171" priority="165" operator="containsText" text="ALTO">
      <formula>NOT(ISERROR(SEARCH(("ALTO"),(F838))))</formula>
    </cfRule>
  </conditionalFormatting>
  <conditionalFormatting sqref="F838:F844">
    <cfRule type="cellIs" dxfId="170" priority="166" operator="between">
      <formula>5</formula>
      <formula>9</formula>
    </cfRule>
  </conditionalFormatting>
  <conditionalFormatting sqref="F838:F844">
    <cfRule type="cellIs" dxfId="169" priority="167" operator="between">
      <formula>3</formula>
      <formula>4</formula>
    </cfRule>
  </conditionalFormatting>
  <conditionalFormatting sqref="F838:F844">
    <cfRule type="cellIs" dxfId="168" priority="168" operator="between">
      <formula>1</formula>
      <formula>2</formula>
    </cfRule>
  </conditionalFormatting>
  <conditionalFormatting sqref="F847:F853">
    <cfRule type="containsText" dxfId="167" priority="157" operator="containsText" text="BAJO">
      <formula>NOT(ISERROR(SEARCH(("BAJO"),(F847))))</formula>
    </cfRule>
  </conditionalFormatting>
  <conditionalFormatting sqref="F847:F853">
    <cfRule type="containsText" dxfId="166" priority="158" operator="containsText" text="MEDIO">
      <formula>NOT(ISERROR(SEARCH(("MEDIO"),(F847))))</formula>
    </cfRule>
  </conditionalFormatting>
  <conditionalFormatting sqref="F847:F853">
    <cfRule type="containsText" dxfId="165" priority="159" operator="containsText" text="ALTO">
      <formula>NOT(ISERROR(SEARCH(("ALTO"),(F847))))</formula>
    </cfRule>
  </conditionalFormatting>
  <conditionalFormatting sqref="F847:F853">
    <cfRule type="cellIs" dxfId="164" priority="160" operator="between">
      <formula>5</formula>
      <formula>9</formula>
    </cfRule>
  </conditionalFormatting>
  <conditionalFormatting sqref="F847:F853">
    <cfRule type="cellIs" dxfId="163" priority="161" operator="between">
      <formula>3</formula>
      <formula>4</formula>
    </cfRule>
  </conditionalFormatting>
  <conditionalFormatting sqref="F847:F853">
    <cfRule type="cellIs" dxfId="162" priority="162" operator="between">
      <formula>1</formula>
      <formula>2</formula>
    </cfRule>
  </conditionalFormatting>
  <conditionalFormatting sqref="F856:F862">
    <cfRule type="containsText" dxfId="161" priority="151" operator="containsText" text="BAJO">
      <formula>NOT(ISERROR(SEARCH(("BAJO"),(F856))))</formula>
    </cfRule>
  </conditionalFormatting>
  <conditionalFormatting sqref="F856:F862">
    <cfRule type="containsText" dxfId="160" priority="152" operator="containsText" text="MEDIO">
      <formula>NOT(ISERROR(SEARCH(("MEDIO"),(F856))))</formula>
    </cfRule>
  </conditionalFormatting>
  <conditionalFormatting sqref="F856:F862">
    <cfRule type="containsText" dxfId="159" priority="153" operator="containsText" text="ALTO">
      <formula>NOT(ISERROR(SEARCH(("ALTO"),(F856))))</formula>
    </cfRule>
  </conditionalFormatting>
  <conditionalFormatting sqref="F856:F862">
    <cfRule type="cellIs" dxfId="158" priority="154" operator="between">
      <formula>5</formula>
      <formula>9</formula>
    </cfRule>
  </conditionalFormatting>
  <conditionalFormatting sqref="F856:F862">
    <cfRule type="cellIs" dxfId="157" priority="155" operator="between">
      <formula>3</formula>
      <formula>4</formula>
    </cfRule>
  </conditionalFormatting>
  <conditionalFormatting sqref="F856:F862">
    <cfRule type="cellIs" dxfId="156" priority="156" operator="between">
      <formula>1</formula>
      <formula>2</formula>
    </cfRule>
  </conditionalFormatting>
  <conditionalFormatting sqref="F865:F871">
    <cfRule type="containsText" dxfId="155" priority="145" operator="containsText" text="BAJO">
      <formula>NOT(ISERROR(SEARCH(("BAJO"),(F865))))</formula>
    </cfRule>
  </conditionalFormatting>
  <conditionalFormatting sqref="F865:F871">
    <cfRule type="containsText" dxfId="154" priority="146" operator="containsText" text="MEDIO">
      <formula>NOT(ISERROR(SEARCH(("MEDIO"),(F865))))</formula>
    </cfRule>
  </conditionalFormatting>
  <conditionalFormatting sqref="F865:F871">
    <cfRule type="containsText" dxfId="153" priority="147" operator="containsText" text="ALTO">
      <formula>NOT(ISERROR(SEARCH(("ALTO"),(F865))))</formula>
    </cfRule>
  </conditionalFormatting>
  <conditionalFormatting sqref="F865:F871">
    <cfRule type="cellIs" dxfId="152" priority="148" operator="between">
      <formula>5</formula>
      <formula>9</formula>
    </cfRule>
  </conditionalFormatting>
  <conditionalFormatting sqref="F865:F871">
    <cfRule type="cellIs" dxfId="151" priority="149" operator="between">
      <formula>3</formula>
      <formula>4</formula>
    </cfRule>
  </conditionalFormatting>
  <conditionalFormatting sqref="F865:F871">
    <cfRule type="cellIs" dxfId="150" priority="150" operator="between">
      <formula>1</formula>
      <formula>2</formula>
    </cfRule>
  </conditionalFormatting>
  <conditionalFormatting sqref="F874:F880">
    <cfRule type="containsText" dxfId="149" priority="139" operator="containsText" text="BAJO">
      <formula>NOT(ISERROR(SEARCH(("BAJO"),(F874))))</formula>
    </cfRule>
  </conditionalFormatting>
  <conditionalFormatting sqref="F874:F880">
    <cfRule type="containsText" dxfId="148" priority="140" operator="containsText" text="MEDIO">
      <formula>NOT(ISERROR(SEARCH(("MEDIO"),(F874))))</formula>
    </cfRule>
  </conditionalFormatting>
  <conditionalFormatting sqref="F874:F880">
    <cfRule type="containsText" dxfId="147" priority="141" operator="containsText" text="ALTO">
      <formula>NOT(ISERROR(SEARCH(("ALTO"),(F874))))</formula>
    </cfRule>
  </conditionalFormatting>
  <conditionalFormatting sqref="F874:F880">
    <cfRule type="cellIs" dxfId="146" priority="142" operator="between">
      <formula>5</formula>
      <formula>9</formula>
    </cfRule>
  </conditionalFormatting>
  <conditionalFormatting sqref="F874:F880">
    <cfRule type="cellIs" dxfId="145" priority="143" operator="between">
      <formula>3</formula>
      <formula>4</formula>
    </cfRule>
  </conditionalFormatting>
  <conditionalFormatting sqref="F874:F880">
    <cfRule type="cellIs" dxfId="144" priority="144" operator="between">
      <formula>1</formula>
      <formula>2</formula>
    </cfRule>
  </conditionalFormatting>
  <conditionalFormatting sqref="F883:F889">
    <cfRule type="containsText" dxfId="143" priority="133" operator="containsText" text="BAJO">
      <formula>NOT(ISERROR(SEARCH(("BAJO"),(F883))))</formula>
    </cfRule>
  </conditionalFormatting>
  <conditionalFormatting sqref="F883:F889">
    <cfRule type="containsText" dxfId="142" priority="134" operator="containsText" text="MEDIO">
      <formula>NOT(ISERROR(SEARCH(("MEDIO"),(F883))))</formula>
    </cfRule>
  </conditionalFormatting>
  <conditionalFormatting sqref="F883:F889">
    <cfRule type="containsText" dxfId="141" priority="135" operator="containsText" text="ALTO">
      <formula>NOT(ISERROR(SEARCH(("ALTO"),(F883))))</formula>
    </cfRule>
  </conditionalFormatting>
  <conditionalFormatting sqref="F883:F889">
    <cfRule type="cellIs" dxfId="140" priority="136" operator="between">
      <formula>5</formula>
      <formula>9</formula>
    </cfRule>
  </conditionalFormatting>
  <conditionalFormatting sqref="F883:F889">
    <cfRule type="cellIs" dxfId="139" priority="137" operator="between">
      <formula>3</formula>
      <formula>4</formula>
    </cfRule>
  </conditionalFormatting>
  <conditionalFormatting sqref="F883:F889">
    <cfRule type="cellIs" dxfId="138" priority="138" operator="between">
      <formula>1</formula>
      <formula>2</formula>
    </cfRule>
  </conditionalFormatting>
  <conditionalFormatting sqref="F892:F898">
    <cfRule type="containsText" dxfId="137" priority="127" operator="containsText" text="BAJO">
      <formula>NOT(ISERROR(SEARCH(("BAJO"),(F892))))</formula>
    </cfRule>
  </conditionalFormatting>
  <conditionalFormatting sqref="F892:F898">
    <cfRule type="containsText" dxfId="136" priority="128" operator="containsText" text="MEDIO">
      <formula>NOT(ISERROR(SEARCH(("MEDIO"),(F892))))</formula>
    </cfRule>
  </conditionalFormatting>
  <conditionalFormatting sqref="F892:F898">
    <cfRule type="containsText" dxfId="135" priority="129" operator="containsText" text="ALTO">
      <formula>NOT(ISERROR(SEARCH(("ALTO"),(F892))))</formula>
    </cfRule>
  </conditionalFormatting>
  <conditionalFormatting sqref="F892:F898">
    <cfRule type="cellIs" dxfId="134" priority="130" operator="between">
      <formula>5</formula>
      <formula>9</formula>
    </cfRule>
  </conditionalFormatting>
  <conditionalFormatting sqref="F892:F898">
    <cfRule type="cellIs" dxfId="133" priority="131" operator="between">
      <formula>3</formula>
      <formula>4</formula>
    </cfRule>
  </conditionalFormatting>
  <conditionalFormatting sqref="F892:F898">
    <cfRule type="cellIs" dxfId="132" priority="132" operator="between">
      <formula>1</formula>
      <formula>2</formula>
    </cfRule>
  </conditionalFormatting>
  <conditionalFormatting sqref="F901:F907">
    <cfRule type="containsText" dxfId="131" priority="121" operator="containsText" text="BAJO">
      <formula>NOT(ISERROR(SEARCH(("BAJO"),(F901))))</formula>
    </cfRule>
  </conditionalFormatting>
  <conditionalFormatting sqref="F901:F907">
    <cfRule type="containsText" dxfId="130" priority="122" operator="containsText" text="MEDIO">
      <formula>NOT(ISERROR(SEARCH(("MEDIO"),(F901))))</formula>
    </cfRule>
  </conditionalFormatting>
  <conditionalFormatting sqref="F901:F907">
    <cfRule type="containsText" dxfId="129" priority="123" operator="containsText" text="ALTO">
      <formula>NOT(ISERROR(SEARCH(("ALTO"),(F901))))</formula>
    </cfRule>
  </conditionalFormatting>
  <conditionalFormatting sqref="F901:F907">
    <cfRule type="cellIs" dxfId="128" priority="124" operator="between">
      <formula>5</formula>
      <formula>9</formula>
    </cfRule>
  </conditionalFormatting>
  <conditionalFormatting sqref="F901:F907">
    <cfRule type="cellIs" dxfId="127" priority="125" operator="between">
      <formula>3</formula>
      <formula>4</formula>
    </cfRule>
  </conditionalFormatting>
  <conditionalFormatting sqref="F901:F907">
    <cfRule type="cellIs" dxfId="126" priority="126" operator="between">
      <formula>1</formula>
      <formula>2</formula>
    </cfRule>
  </conditionalFormatting>
  <conditionalFormatting sqref="F910:F916">
    <cfRule type="containsText" dxfId="125" priority="115" operator="containsText" text="BAJO">
      <formula>NOT(ISERROR(SEARCH(("BAJO"),(F910))))</formula>
    </cfRule>
  </conditionalFormatting>
  <conditionalFormatting sqref="F910:F916">
    <cfRule type="containsText" dxfId="124" priority="116" operator="containsText" text="MEDIO">
      <formula>NOT(ISERROR(SEARCH(("MEDIO"),(F910))))</formula>
    </cfRule>
  </conditionalFormatting>
  <conditionalFormatting sqref="F910:F916">
    <cfRule type="containsText" dxfId="123" priority="117" operator="containsText" text="ALTO">
      <formula>NOT(ISERROR(SEARCH(("ALTO"),(F910))))</formula>
    </cfRule>
  </conditionalFormatting>
  <conditionalFormatting sqref="F910:F916">
    <cfRule type="cellIs" dxfId="122" priority="118" operator="between">
      <formula>5</formula>
      <formula>9</formula>
    </cfRule>
  </conditionalFormatting>
  <conditionalFormatting sqref="F910:F916">
    <cfRule type="cellIs" dxfId="121" priority="119" operator="between">
      <formula>3</formula>
      <formula>4</formula>
    </cfRule>
  </conditionalFormatting>
  <conditionalFormatting sqref="F910:F916">
    <cfRule type="cellIs" dxfId="120" priority="120" operator="between">
      <formula>1</formula>
      <formula>2</formula>
    </cfRule>
  </conditionalFormatting>
  <conditionalFormatting sqref="F919:F925">
    <cfRule type="containsText" dxfId="119" priority="109" operator="containsText" text="BAJO">
      <formula>NOT(ISERROR(SEARCH(("BAJO"),(F919))))</formula>
    </cfRule>
  </conditionalFormatting>
  <conditionalFormatting sqref="F919:F925">
    <cfRule type="containsText" dxfId="118" priority="110" operator="containsText" text="MEDIO">
      <formula>NOT(ISERROR(SEARCH(("MEDIO"),(F919))))</formula>
    </cfRule>
  </conditionalFormatting>
  <conditionalFormatting sqref="F919:F925">
    <cfRule type="containsText" dxfId="117" priority="111" operator="containsText" text="ALTO">
      <formula>NOT(ISERROR(SEARCH(("ALTO"),(F919))))</formula>
    </cfRule>
  </conditionalFormatting>
  <conditionalFormatting sqref="F919:F925">
    <cfRule type="cellIs" dxfId="116" priority="112" operator="between">
      <formula>5</formula>
      <formula>9</formula>
    </cfRule>
  </conditionalFormatting>
  <conditionalFormatting sqref="F919:F925">
    <cfRule type="cellIs" dxfId="115" priority="113" operator="between">
      <formula>3</formula>
      <formula>4</formula>
    </cfRule>
  </conditionalFormatting>
  <conditionalFormatting sqref="F919:F925">
    <cfRule type="cellIs" dxfId="114" priority="114" operator="between">
      <formula>1</formula>
      <formula>2</formula>
    </cfRule>
  </conditionalFormatting>
  <conditionalFormatting sqref="F928:F934">
    <cfRule type="containsText" dxfId="113" priority="103" operator="containsText" text="BAJO">
      <formula>NOT(ISERROR(SEARCH(("BAJO"),(F928))))</formula>
    </cfRule>
  </conditionalFormatting>
  <conditionalFormatting sqref="F928:F934">
    <cfRule type="containsText" dxfId="112" priority="104" operator="containsText" text="MEDIO">
      <formula>NOT(ISERROR(SEARCH(("MEDIO"),(F928))))</formula>
    </cfRule>
  </conditionalFormatting>
  <conditionalFormatting sqref="F928:F934">
    <cfRule type="containsText" dxfId="111" priority="105" operator="containsText" text="ALTO">
      <formula>NOT(ISERROR(SEARCH(("ALTO"),(F928))))</formula>
    </cfRule>
  </conditionalFormatting>
  <conditionalFormatting sqref="F928:F934">
    <cfRule type="cellIs" dxfId="110" priority="106" operator="between">
      <formula>5</formula>
      <formula>9</formula>
    </cfRule>
  </conditionalFormatting>
  <conditionalFormatting sqref="F928:F934">
    <cfRule type="cellIs" dxfId="109" priority="107" operator="between">
      <formula>3</formula>
      <formula>4</formula>
    </cfRule>
  </conditionalFormatting>
  <conditionalFormatting sqref="F928:F934">
    <cfRule type="cellIs" dxfId="108" priority="108" operator="between">
      <formula>1</formula>
      <formula>2</formula>
    </cfRule>
  </conditionalFormatting>
  <conditionalFormatting sqref="F937:F943">
    <cfRule type="containsText" dxfId="107" priority="97" operator="containsText" text="BAJO">
      <formula>NOT(ISERROR(SEARCH(("BAJO"),(F937))))</formula>
    </cfRule>
  </conditionalFormatting>
  <conditionalFormatting sqref="F937:F943">
    <cfRule type="containsText" dxfId="106" priority="98" operator="containsText" text="MEDIO">
      <formula>NOT(ISERROR(SEARCH(("MEDIO"),(F937))))</formula>
    </cfRule>
  </conditionalFormatting>
  <conditionalFormatting sqref="F937:F943">
    <cfRule type="containsText" dxfId="105" priority="99" operator="containsText" text="ALTO">
      <formula>NOT(ISERROR(SEARCH(("ALTO"),(F937))))</formula>
    </cfRule>
  </conditionalFormatting>
  <conditionalFormatting sqref="F937:F943">
    <cfRule type="cellIs" dxfId="104" priority="100" operator="between">
      <formula>5</formula>
      <formula>9</formula>
    </cfRule>
  </conditionalFormatting>
  <conditionalFormatting sqref="F937:F943">
    <cfRule type="cellIs" dxfId="103" priority="101" operator="between">
      <formula>3</formula>
      <formula>4</formula>
    </cfRule>
  </conditionalFormatting>
  <conditionalFormatting sqref="F937:F943">
    <cfRule type="cellIs" dxfId="102" priority="102" operator="between">
      <formula>1</formula>
      <formula>2</formula>
    </cfRule>
  </conditionalFormatting>
  <conditionalFormatting sqref="F946:F952">
    <cfRule type="containsText" dxfId="101" priority="91" operator="containsText" text="BAJO">
      <formula>NOT(ISERROR(SEARCH(("BAJO"),(F946))))</formula>
    </cfRule>
  </conditionalFormatting>
  <conditionalFormatting sqref="F946:F952">
    <cfRule type="containsText" dxfId="100" priority="92" operator="containsText" text="MEDIO">
      <formula>NOT(ISERROR(SEARCH(("MEDIO"),(F946))))</formula>
    </cfRule>
  </conditionalFormatting>
  <conditionalFormatting sqref="F946:F952">
    <cfRule type="containsText" dxfId="99" priority="93" operator="containsText" text="ALTO">
      <formula>NOT(ISERROR(SEARCH(("ALTO"),(F946))))</formula>
    </cfRule>
  </conditionalFormatting>
  <conditionalFormatting sqref="F946:F952">
    <cfRule type="cellIs" dxfId="98" priority="94" operator="between">
      <formula>5</formula>
      <formula>9</formula>
    </cfRule>
  </conditionalFormatting>
  <conditionalFormatting sqref="F946:F952">
    <cfRule type="cellIs" dxfId="97" priority="95" operator="between">
      <formula>3</formula>
      <formula>4</formula>
    </cfRule>
  </conditionalFormatting>
  <conditionalFormatting sqref="F946:F952">
    <cfRule type="cellIs" dxfId="96" priority="96" operator="between">
      <formula>1</formula>
      <formula>2</formula>
    </cfRule>
  </conditionalFormatting>
  <conditionalFormatting sqref="F955:F961">
    <cfRule type="containsText" dxfId="95" priority="85" operator="containsText" text="BAJO">
      <formula>NOT(ISERROR(SEARCH(("BAJO"),(F955))))</formula>
    </cfRule>
  </conditionalFormatting>
  <conditionalFormatting sqref="F955:F961">
    <cfRule type="containsText" dxfId="94" priority="86" operator="containsText" text="MEDIO">
      <formula>NOT(ISERROR(SEARCH(("MEDIO"),(F955))))</formula>
    </cfRule>
  </conditionalFormatting>
  <conditionalFormatting sqref="F955:F961">
    <cfRule type="containsText" dxfId="93" priority="87" operator="containsText" text="ALTO">
      <formula>NOT(ISERROR(SEARCH(("ALTO"),(F955))))</formula>
    </cfRule>
  </conditionalFormatting>
  <conditionalFormatting sqref="F955:F961">
    <cfRule type="cellIs" dxfId="92" priority="88" operator="between">
      <formula>5</formula>
      <formula>9</formula>
    </cfRule>
  </conditionalFormatting>
  <conditionalFormatting sqref="F955:F961">
    <cfRule type="cellIs" dxfId="91" priority="89" operator="between">
      <formula>3</formula>
      <formula>4</formula>
    </cfRule>
  </conditionalFormatting>
  <conditionalFormatting sqref="F955:F961">
    <cfRule type="cellIs" dxfId="90" priority="90" operator="between">
      <formula>1</formula>
      <formula>2</formula>
    </cfRule>
  </conditionalFormatting>
  <conditionalFormatting sqref="F964:F970">
    <cfRule type="containsText" dxfId="89" priority="79" operator="containsText" text="BAJO">
      <formula>NOT(ISERROR(SEARCH(("BAJO"),(F964))))</formula>
    </cfRule>
  </conditionalFormatting>
  <conditionalFormatting sqref="F964:F970">
    <cfRule type="containsText" dxfId="88" priority="80" operator="containsText" text="MEDIO">
      <formula>NOT(ISERROR(SEARCH(("MEDIO"),(F964))))</formula>
    </cfRule>
  </conditionalFormatting>
  <conditionalFormatting sqref="F964:F970">
    <cfRule type="containsText" dxfId="87" priority="81" operator="containsText" text="ALTO">
      <formula>NOT(ISERROR(SEARCH(("ALTO"),(F964))))</formula>
    </cfRule>
  </conditionalFormatting>
  <conditionalFormatting sqref="F964:F970">
    <cfRule type="cellIs" dxfId="86" priority="82" operator="between">
      <formula>5</formula>
      <formula>9</formula>
    </cfRule>
  </conditionalFormatting>
  <conditionalFormatting sqref="F964:F970">
    <cfRule type="cellIs" dxfId="85" priority="83" operator="between">
      <formula>3</formula>
      <formula>4</formula>
    </cfRule>
  </conditionalFormatting>
  <conditionalFormatting sqref="F964:F970">
    <cfRule type="cellIs" dxfId="84" priority="84" operator="between">
      <formula>1</formula>
      <formula>2</formula>
    </cfRule>
  </conditionalFormatting>
  <conditionalFormatting sqref="F973:F979">
    <cfRule type="containsText" dxfId="83" priority="73" operator="containsText" text="BAJO">
      <formula>NOT(ISERROR(SEARCH(("BAJO"),(F973))))</formula>
    </cfRule>
  </conditionalFormatting>
  <conditionalFormatting sqref="F973:F979">
    <cfRule type="containsText" dxfId="82" priority="74" operator="containsText" text="MEDIO">
      <formula>NOT(ISERROR(SEARCH(("MEDIO"),(F973))))</formula>
    </cfRule>
  </conditionalFormatting>
  <conditionalFormatting sqref="F973:F979">
    <cfRule type="containsText" dxfId="81" priority="75" operator="containsText" text="ALTO">
      <formula>NOT(ISERROR(SEARCH(("ALTO"),(F973))))</formula>
    </cfRule>
  </conditionalFormatting>
  <conditionalFormatting sqref="F973:F979">
    <cfRule type="cellIs" dxfId="80" priority="76" operator="between">
      <formula>5</formula>
      <formula>9</formula>
    </cfRule>
  </conditionalFormatting>
  <conditionalFormatting sqref="F973:F979">
    <cfRule type="cellIs" dxfId="79" priority="77" operator="between">
      <formula>3</formula>
      <formula>4</formula>
    </cfRule>
  </conditionalFormatting>
  <conditionalFormatting sqref="F973:F979">
    <cfRule type="cellIs" dxfId="78" priority="78" operator="between">
      <formula>1</formula>
      <formula>2</formula>
    </cfRule>
  </conditionalFormatting>
  <conditionalFormatting sqref="F982:F988">
    <cfRule type="containsText" dxfId="77" priority="67" operator="containsText" text="BAJO">
      <formula>NOT(ISERROR(SEARCH(("BAJO"),(F982))))</formula>
    </cfRule>
  </conditionalFormatting>
  <conditionalFormatting sqref="F982:F988">
    <cfRule type="containsText" dxfId="76" priority="68" operator="containsText" text="MEDIO">
      <formula>NOT(ISERROR(SEARCH(("MEDIO"),(F982))))</formula>
    </cfRule>
  </conditionalFormatting>
  <conditionalFormatting sqref="F982:F988">
    <cfRule type="containsText" dxfId="75" priority="69" operator="containsText" text="ALTO">
      <formula>NOT(ISERROR(SEARCH(("ALTO"),(F982))))</formula>
    </cfRule>
  </conditionalFormatting>
  <conditionalFormatting sqref="F982:F988">
    <cfRule type="cellIs" dxfId="74" priority="70" operator="between">
      <formula>5</formula>
      <formula>9</formula>
    </cfRule>
  </conditionalFormatting>
  <conditionalFormatting sqref="F982:F988">
    <cfRule type="cellIs" dxfId="73" priority="71" operator="between">
      <formula>3</formula>
      <formula>4</formula>
    </cfRule>
  </conditionalFormatting>
  <conditionalFormatting sqref="F982:F988">
    <cfRule type="cellIs" dxfId="72" priority="72" operator="between">
      <formula>1</formula>
      <formula>2</formula>
    </cfRule>
  </conditionalFormatting>
  <conditionalFormatting sqref="F991:F997">
    <cfRule type="containsText" dxfId="71" priority="61" operator="containsText" text="BAJO">
      <formula>NOT(ISERROR(SEARCH(("BAJO"),(F991))))</formula>
    </cfRule>
  </conditionalFormatting>
  <conditionalFormatting sqref="F991:F997">
    <cfRule type="containsText" dxfId="70" priority="62" operator="containsText" text="MEDIO">
      <formula>NOT(ISERROR(SEARCH(("MEDIO"),(F991))))</formula>
    </cfRule>
  </conditionalFormatting>
  <conditionalFormatting sqref="F991:F997">
    <cfRule type="containsText" dxfId="69" priority="63" operator="containsText" text="ALTO">
      <formula>NOT(ISERROR(SEARCH(("ALTO"),(F991))))</formula>
    </cfRule>
  </conditionalFormatting>
  <conditionalFormatting sqref="F991:F997">
    <cfRule type="cellIs" dxfId="68" priority="64" operator="between">
      <formula>5</formula>
      <formula>9</formula>
    </cfRule>
  </conditionalFormatting>
  <conditionalFormatting sqref="F991:F997">
    <cfRule type="cellIs" dxfId="67" priority="65" operator="between">
      <formula>3</formula>
      <formula>4</formula>
    </cfRule>
  </conditionalFormatting>
  <conditionalFormatting sqref="F991:F997">
    <cfRule type="cellIs" dxfId="66" priority="66" operator="between">
      <formula>1</formula>
      <formula>2</formula>
    </cfRule>
  </conditionalFormatting>
  <conditionalFormatting sqref="F1000:F1006">
    <cfRule type="containsText" dxfId="65" priority="55" operator="containsText" text="BAJO">
      <formula>NOT(ISERROR(SEARCH(("BAJO"),(F1000))))</formula>
    </cfRule>
  </conditionalFormatting>
  <conditionalFormatting sqref="F1000:F1006">
    <cfRule type="containsText" dxfId="64" priority="56" operator="containsText" text="MEDIO">
      <formula>NOT(ISERROR(SEARCH(("MEDIO"),(F1000))))</formula>
    </cfRule>
  </conditionalFormatting>
  <conditionalFormatting sqref="F1000:F1006">
    <cfRule type="containsText" dxfId="63" priority="57" operator="containsText" text="ALTO">
      <formula>NOT(ISERROR(SEARCH(("ALTO"),(F1000))))</formula>
    </cfRule>
  </conditionalFormatting>
  <conditionalFormatting sqref="F1000:F1006">
    <cfRule type="cellIs" dxfId="62" priority="58" operator="between">
      <formula>5</formula>
      <formula>9</formula>
    </cfRule>
  </conditionalFormatting>
  <conditionalFormatting sqref="F1000:F1006">
    <cfRule type="cellIs" dxfId="61" priority="59" operator="between">
      <formula>3</formula>
      <formula>4</formula>
    </cfRule>
  </conditionalFormatting>
  <conditionalFormatting sqref="F1000:F1006">
    <cfRule type="cellIs" dxfId="60" priority="60" operator="between">
      <formula>1</formula>
      <formula>2</formula>
    </cfRule>
  </conditionalFormatting>
  <conditionalFormatting sqref="F1009:F1015">
    <cfRule type="containsText" dxfId="59" priority="49" operator="containsText" text="BAJO">
      <formula>NOT(ISERROR(SEARCH(("BAJO"),(F1009))))</formula>
    </cfRule>
  </conditionalFormatting>
  <conditionalFormatting sqref="F1009:F1015">
    <cfRule type="containsText" dxfId="58" priority="50" operator="containsText" text="MEDIO">
      <formula>NOT(ISERROR(SEARCH(("MEDIO"),(F1009))))</formula>
    </cfRule>
  </conditionalFormatting>
  <conditionalFormatting sqref="F1009:F1015">
    <cfRule type="containsText" dxfId="57" priority="51" operator="containsText" text="ALTO">
      <formula>NOT(ISERROR(SEARCH(("ALTO"),(F1009))))</formula>
    </cfRule>
  </conditionalFormatting>
  <conditionalFormatting sqref="F1009:F1015">
    <cfRule type="cellIs" dxfId="56" priority="52" operator="between">
      <formula>5</formula>
      <formula>9</formula>
    </cfRule>
  </conditionalFormatting>
  <conditionalFormatting sqref="F1009:F1015">
    <cfRule type="cellIs" dxfId="55" priority="53" operator="between">
      <formula>3</formula>
      <formula>4</formula>
    </cfRule>
  </conditionalFormatting>
  <conditionalFormatting sqref="F1009:F1015">
    <cfRule type="cellIs" dxfId="54" priority="54" operator="between">
      <formula>1</formula>
      <formula>2</formula>
    </cfRule>
  </conditionalFormatting>
  <conditionalFormatting sqref="F1018:F1024">
    <cfRule type="containsText" dxfId="53" priority="43" operator="containsText" text="BAJO">
      <formula>NOT(ISERROR(SEARCH(("BAJO"),(F1018))))</formula>
    </cfRule>
  </conditionalFormatting>
  <conditionalFormatting sqref="F1018:F1024">
    <cfRule type="containsText" dxfId="52" priority="44" operator="containsText" text="MEDIO">
      <formula>NOT(ISERROR(SEARCH(("MEDIO"),(F1018))))</formula>
    </cfRule>
  </conditionalFormatting>
  <conditionalFormatting sqref="F1018:F1024">
    <cfRule type="containsText" dxfId="51" priority="45" operator="containsText" text="ALTO">
      <formula>NOT(ISERROR(SEARCH(("ALTO"),(F1018))))</formula>
    </cfRule>
  </conditionalFormatting>
  <conditionalFormatting sqref="F1018:F1024">
    <cfRule type="cellIs" dxfId="50" priority="46" operator="between">
      <formula>5</formula>
      <formula>9</formula>
    </cfRule>
  </conditionalFormatting>
  <conditionalFormatting sqref="F1018:F1024">
    <cfRule type="cellIs" dxfId="49" priority="47" operator="between">
      <formula>3</formula>
      <formula>4</formula>
    </cfRule>
  </conditionalFormatting>
  <conditionalFormatting sqref="F1018:F1024">
    <cfRule type="cellIs" dxfId="48" priority="48" operator="between">
      <formula>1</formula>
      <formula>2</formula>
    </cfRule>
  </conditionalFormatting>
  <conditionalFormatting sqref="F1027:F1033">
    <cfRule type="containsText" dxfId="47" priority="37" operator="containsText" text="BAJO">
      <formula>NOT(ISERROR(SEARCH(("BAJO"),(F1027))))</formula>
    </cfRule>
  </conditionalFormatting>
  <conditionalFormatting sqref="F1027:F1033">
    <cfRule type="containsText" dxfId="46" priority="38" operator="containsText" text="MEDIO">
      <formula>NOT(ISERROR(SEARCH(("MEDIO"),(F1027))))</formula>
    </cfRule>
  </conditionalFormatting>
  <conditionalFormatting sqref="F1027:F1033">
    <cfRule type="containsText" dxfId="45" priority="39" operator="containsText" text="ALTO">
      <formula>NOT(ISERROR(SEARCH(("ALTO"),(F1027))))</formula>
    </cfRule>
  </conditionalFormatting>
  <conditionalFormatting sqref="F1027:F1033">
    <cfRule type="cellIs" dxfId="44" priority="40" operator="between">
      <formula>5</formula>
      <formula>9</formula>
    </cfRule>
  </conditionalFormatting>
  <conditionalFormatting sqref="F1027:F1033">
    <cfRule type="cellIs" dxfId="43" priority="41" operator="between">
      <formula>3</formula>
      <formula>4</formula>
    </cfRule>
  </conditionalFormatting>
  <conditionalFormatting sqref="F1027:F1033">
    <cfRule type="cellIs" dxfId="42" priority="42" operator="between">
      <formula>1</formula>
      <formula>2</formula>
    </cfRule>
  </conditionalFormatting>
  <conditionalFormatting sqref="F1036:F1042">
    <cfRule type="containsText" dxfId="41" priority="31" operator="containsText" text="BAJO">
      <formula>NOT(ISERROR(SEARCH(("BAJO"),(F1036))))</formula>
    </cfRule>
  </conditionalFormatting>
  <conditionalFormatting sqref="F1036:F1042">
    <cfRule type="containsText" dxfId="40" priority="32" operator="containsText" text="MEDIO">
      <formula>NOT(ISERROR(SEARCH(("MEDIO"),(F1036))))</formula>
    </cfRule>
  </conditionalFormatting>
  <conditionalFormatting sqref="F1036:F1042">
    <cfRule type="containsText" dxfId="39" priority="33" operator="containsText" text="ALTO">
      <formula>NOT(ISERROR(SEARCH(("ALTO"),(F1036))))</formula>
    </cfRule>
  </conditionalFormatting>
  <conditionalFormatting sqref="F1036:F1042">
    <cfRule type="cellIs" dxfId="38" priority="34" operator="between">
      <formula>5</formula>
      <formula>9</formula>
    </cfRule>
  </conditionalFormatting>
  <conditionalFormatting sqref="F1036:F1042">
    <cfRule type="cellIs" dxfId="37" priority="35" operator="between">
      <formula>3</formula>
      <formula>4</formula>
    </cfRule>
  </conditionalFormatting>
  <conditionalFormatting sqref="F1036:F1042">
    <cfRule type="cellIs" dxfId="36" priority="36" operator="between">
      <formula>1</formula>
      <formula>2</formula>
    </cfRule>
  </conditionalFormatting>
  <conditionalFormatting sqref="F1045:F1051">
    <cfRule type="containsText" dxfId="35" priority="25" operator="containsText" text="BAJO">
      <formula>NOT(ISERROR(SEARCH(("BAJO"),(F1045))))</formula>
    </cfRule>
  </conditionalFormatting>
  <conditionalFormatting sqref="F1045:F1051">
    <cfRule type="containsText" dxfId="34" priority="26" operator="containsText" text="MEDIO">
      <formula>NOT(ISERROR(SEARCH(("MEDIO"),(F1045))))</formula>
    </cfRule>
  </conditionalFormatting>
  <conditionalFormatting sqref="F1045:F1051">
    <cfRule type="containsText" dxfId="33" priority="27" operator="containsText" text="ALTO">
      <formula>NOT(ISERROR(SEARCH(("ALTO"),(F1045))))</formula>
    </cfRule>
  </conditionalFormatting>
  <conditionalFormatting sqref="F1045:F1051">
    <cfRule type="cellIs" dxfId="32" priority="28" operator="between">
      <formula>5</formula>
      <formula>9</formula>
    </cfRule>
  </conditionalFormatting>
  <conditionalFormatting sqref="F1045:F1051">
    <cfRule type="cellIs" dxfId="31" priority="29" operator="between">
      <formula>3</formula>
      <formula>4</formula>
    </cfRule>
  </conditionalFormatting>
  <conditionalFormatting sqref="F1045:F1051">
    <cfRule type="cellIs" dxfId="30" priority="30" operator="between">
      <formula>1</formula>
      <formula>2</formula>
    </cfRule>
  </conditionalFormatting>
  <conditionalFormatting sqref="F1054:F1060">
    <cfRule type="containsText" dxfId="29" priority="19" operator="containsText" text="BAJO">
      <formula>NOT(ISERROR(SEARCH(("BAJO"),(F1054))))</formula>
    </cfRule>
  </conditionalFormatting>
  <conditionalFormatting sqref="F1054:F1060">
    <cfRule type="containsText" dxfId="28" priority="20" operator="containsText" text="MEDIO">
      <formula>NOT(ISERROR(SEARCH(("MEDIO"),(F1054))))</formula>
    </cfRule>
  </conditionalFormatting>
  <conditionalFormatting sqref="F1054:F1060">
    <cfRule type="containsText" dxfId="27" priority="21" operator="containsText" text="ALTO">
      <formula>NOT(ISERROR(SEARCH(("ALTO"),(F1054))))</formula>
    </cfRule>
  </conditionalFormatting>
  <conditionalFormatting sqref="F1054:F1060">
    <cfRule type="cellIs" dxfId="26" priority="22" operator="between">
      <formula>5</formula>
      <formula>9</formula>
    </cfRule>
  </conditionalFormatting>
  <conditionalFormatting sqref="F1054:F1060">
    <cfRule type="cellIs" dxfId="25" priority="23" operator="between">
      <formula>3</formula>
      <formula>4</formula>
    </cfRule>
  </conditionalFormatting>
  <conditionalFormatting sqref="F1054:F1060">
    <cfRule type="cellIs" dxfId="24" priority="24" operator="between">
      <formula>1</formula>
      <formula>2</formula>
    </cfRule>
  </conditionalFormatting>
  <conditionalFormatting sqref="F1063:F1069">
    <cfRule type="containsText" dxfId="23" priority="13" operator="containsText" text="BAJO">
      <formula>NOT(ISERROR(SEARCH(("BAJO"),(F1063))))</formula>
    </cfRule>
  </conditionalFormatting>
  <conditionalFormatting sqref="F1063:F1069">
    <cfRule type="containsText" dxfId="22" priority="14" operator="containsText" text="MEDIO">
      <formula>NOT(ISERROR(SEARCH(("MEDIO"),(F1063))))</formula>
    </cfRule>
  </conditionalFormatting>
  <conditionalFormatting sqref="F1063:F1069">
    <cfRule type="containsText" dxfId="21" priority="15" operator="containsText" text="ALTO">
      <formula>NOT(ISERROR(SEARCH(("ALTO"),(F1063))))</formula>
    </cfRule>
  </conditionalFormatting>
  <conditionalFormatting sqref="F1063:F1069">
    <cfRule type="cellIs" dxfId="20" priority="16" operator="between">
      <formula>5</formula>
      <formula>9</formula>
    </cfRule>
  </conditionalFormatting>
  <conditionalFormatting sqref="F1063:F1069">
    <cfRule type="cellIs" dxfId="19" priority="17" operator="between">
      <formula>3</formula>
      <formula>4</formula>
    </cfRule>
  </conditionalFormatting>
  <conditionalFormatting sqref="F1063:F1069">
    <cfRule type="cellIs" dxfId="18" priority="18" operator="between">
      <formula>1</formula>
      <formula>2</formula>
    </cfRule>
  </conditionalFormatting>
  <conditionalFormatting sqref="F1072:F1078">
    <cfRule type="containsText" dxfId="17" priority="7" operator="containsText" text="BAJO">
      <formula>NOT(ISERROR(SEARCH(("BAJO"),(F1072))))</formula>
    </cfRule>
  </conditionalFormatting>
  <conditionalFormatting sqref="F1072:F1078">
    <cfRule type="containsText" dxfId="16" priority="8" operator="containsText" text="MEDIO">
      <formula>NOT(ISERROR(SEARCH(("MEDIO"),(F1072))))</formula>
    </cfRule>
  </conditionalFormatting>
  <conditionalFormatting sqref="F1072:F1078">
    <cfRule type="containsText" dxfId="15" priority="9" operator="containsText" text="ALTO">
      <formula>NOT(ISERROR(SEARCH(("ALTO"),(F1072))))</formula>
    </cfRule>
  </conditionalFormatting>
  <conditionalFormatting sqref="F1072:F1078">
    <cfRule type="cellIs" dxfId="14" priority="10" operator="between">
      <formula>5</formula>
      <formula>9</formula>
    </cfRule>
  </conditionalFormatting>
  <conditionalFormatting sqref="F1072:F1078">
    <cfRule type="cellIs" dxfId="13" priority="11" operator="between">
      <formula>3</formula>
      <formula>4</formula>
    </cfRule>
  </conditionalFormatting>
  <conditionalFormatting sqref="F1072:F1078">
    <cfRule type="cellIs" dxfId="12" priority="12" operator="between">
      <formula>1</formula>
      <formula>2</formula>
    </cfRule>
  </conditionalFormatting>
  <conditionalFormatting sqref="F1081:F1087">
    <cfRule type="containsText" dxfId="11" priority="1" operator="containsText" text="BAJO">
      <formula>NOT(ISERROR(SEARCH(("BAJO"),(F1081))))</formula>
    </cfRule>
  </conditionalFormatting>
  <conditionalFormatting sqref="F1081:F1087">
    <cfRule type="containsText" dxfId="10" priority="2" operator="containsText" text="MEDIO">
      <formula>NOT(ISERROR(SEARCH(("MEDIO"),(F1081))))</formula>
    </cfRule>
  </conditionalFormatting>
  <conditionalFormatting sqref="F1081:F1087">
    <cfRule type="containsText" dxfId="9" priority="3" operator="containsText" text="ALTO">
      <formula>NOT(ISERROR(SEARCH(("ALTO"),(F1081))))</formula>
    </cfRule>
  </conditionalFormatting>
  <conditionalFormatting sqref="F1081:F1087">
    <cfRule type="cellIs" dxfId="8" priority="4" operator="between">
      <formula>5</formula>
      <formula>9</formula>
    </cfRule>
  </conditionalFormatting>
  <conditionalFormatting sqref="F1081:F1087">
    <cfRule type="cellIs" dxfId="7" priority="5" operator="between">
      <formula>3</formula>
      <formula>4</formula>
    </cfRule>
  </conditionalFormatting>
  <conditionalFormatting sqref="F1081:F1087">
    <cfRule type="cellIs" dxfId="6" priority="6" operator="between">
      <formula>1</formula>
      <formula>2</formula>
    </cfRule>
  </conditionalFormatting>
  <pageMargins left="0.59055118110236227" right="0.59055118110236227" top="0.74803149606299213" bottom="0.74803149606299213" header="0" footer="0"/>
  <pageSetup fitToHeight="0" orientation="landscape" r:id="rId1"/>
  <headerFooter>
    <oddFooter>&amp;CPágina &amp;P de</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2143" id="{363FA463-6AB9-4791-B42F-B3D4BCD8B9E9}">
            <xm:f>AND('Matriz Nº3 Evaluación'!J10="Administrar",A10&lt;&gt;"Objetivo táctico")</xm:f>
            <x14:dxf>
              <fill>
                <patternFill>
                  <bgColor theme="9" tint="0.59996337778862885"/>
                </patternFill>
              </fill>
            </x14:dxf>
          </x14:cfRule>
          <xm:sqref>A10:A1087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ErrorMessage="1" xr:uid="{00000000-0002-0000-0E00-000000000000}">
          <x14:formula1>
            <xm:f>'Tablas 8-9-10-11'!$N$5:$N$7</xm:f>
          </x14:formula1>
          <xm:sqref>H10:H16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H1072:H1078 H1081:H1087</xm:sqref>
        </x14:dataValidation>
        <x14:dataValidation type="list" allowBlank="1" showInputMessage="1" showErrorMessage="1" prompt="Magnitud del riesgo - Selecciones el nivel de magnitud (impacto) en caso de materializarse el riesgo. " xr:uid="{00000000-0002-0000-0E00-000001000000}">
          <x14:formula1>
            <xm:f>'Tabla 2-3-4-5'!$M$5:$M$7</xm:f>
          </x14:formula1>
          <xm:sqref>E10:E16 E19:E25 E28:E34 E37:E43 E46:E52 E55:E61 E64:E70 E73:E79 E82:E88 E91:E97 E100:E106 E109:E115 E118:E124 E127:E133 E136:E142 E145:E151 E154:E160 E163:E169 E172:E178 E181:E187 E190:E196 E199:E205 E208:E214 E217:E223 E226:E232 E235:E241 E244:E250 E253:E259 E262:E268 E271:E277 E280:E286 E289:E295 E298:E304 E307:E313 E316:E322 E325:E331 E334:E340 E343:E349 E352:E358 E361:E367 E370:E376 E379:E385 E388:E394 E397:E403 E406:E412 E415:E421 E424:E430 E433:E439 E442:E448 E451:E457 E460:E466 E469:E475 E478:E484 E487:E493 E496:E502 E505:E511 E514:E520 E523:E529 E532:E538 E541:E547 E550:E556 E559:E565 E568:E574 E577:E583 E586:E592 E595:E601 E604:E610 E613:E619 E622:E628 E631:E637 E640:E646 E649:E655 E658:E664 E667:E673 E676:E682 E685:E691 E694:E700 E703:E709 E712:E718 E721:E727 E730:E736 E739:E745 E748:E754 E757:E763 E766:E772 E775:E781 E784:E790 E793:E799 E802:E808 E811:E817 E820:E826 E829:E835 E838:E844 E847:E853 E856:E862 E865:E871 E874:E880 E883:E889 E892:E898 E901:E907 E910:E916 E919:E925 E928:E934 E937:E943 E946:E952 E955:E961 E964:E970 E973:E979 E982:E988 E991:E997 E1000:E1006 E1009:E1015 E1018:E1024 E1027:E1033 E1036:E1042 E1045:E1051 E1054:E1060 E1063:E1069 E1072:E1078 E1081:E1087</xm:sqref>
        </x14:dataValidation>
        <x14:dataValidation type="list" allowBlank="1" showInputMessage="1" showErrorMessage="1" prompt="Probabilidad - Esta es la medida o descripción de la posibilidad de ocurrencia de un evento" xr:uid="{00000000-0002-0000-0E00-000002000000}">
          <x14:formula1>
            <xm:f>'Tabla 2-3-4-5'!$C$11:$C$13</xm:f>
          </x14:formula1>
          <xm:sqref>D10:D16 D19:D25 D28:D34 D37:D43 D46:D52 D55:D61 D64:D70 D73:D79 D82:D88 D91:D97 D100:D106 D109:D115 D118:D124 D127:D133 D136:D142 D145:D151 D154:D160 D163:D169 D172:D178 D181:D187 D190:D196 D199:D205 D208:D214 D217:D223 D226:D232 D235:D241 D244:D250 D253:D259 D262:D268 D271:D277 D280:D286 D289:D295 D298:D304 D307:D313 D316:D322 D325:D331 D334:D340 D343:D349 D352:D358 D361:D367 D370:D376 D379:D385 D388:D394 D397:D403 D406:D412 D415:D421 D424:D430 D433:D439 D442:D448 D451:D457 D460:D466 D469:D475 D478:D484 D487:D493 D496:D502 D505:D511 D514:D520 D523:D529 D532:D538 D541:D547 D550:D556 D559:D565 D568:D574 D577:D583 D586:D592 D595:D601 D604:D610 D613:D619 D622:D628 D631:D637 D640:D646 D649:D655 D658:D664 D667:D673 D676:D682 D685:D691 D694:D700 D703:D709 D712:D718 D721:D727 D730:D736 D739:D745 D748:D754 D757:D763 D766:D772 D775:D781 D784:D790 D793:D799 D802:D808 D811:D817 D820:D826 D829:D835 D838:D844 D847:D853 D856:D862 D865:D871 D874:D880 D883:D889 D892:D898 D901:D907 D910:D916 D919:D925 D928:D934 D937:D943 D946:D952 D955:D961 D964:D970 D973:D979 D982:D988 D991:D997 D1000:D1006 D1009:D1015 D1018:D1024 D1027:D1033 D1036:D1042 D1045:D1051 D1054:D1060 D1063:D1069 D1072:D1078 D1081:D1087</xm:sqref>
        </x14:dataValidation>
        <x14:dataValidation type="list" allowBlank="1" showInputMessage="1" showErrorMessage="1" xr:uid="{00000000-0002-0000-0E00-000003000000}">
          <x14:formula1>
            <xm:f>'Tablas 8-9-10-11'!$J$5:$J$7</xm:f>
          </x14:formula1>
          <xm:sqref>G10:G16 G19:G25 G28:G34 G37:G43 G46:G52 G55:G61 G64:G70 G73:G79 G82:G88 G91:G97 G100:G106 G109:G115 G118:G124 G127:G133 G136:G142 G145:G151 G154:G160 G163:G169 G172:G178 G181:G187 G190:G196 G199:G205 G208:G214 G217:G223 G226:G232 G235:G241 G244:G250 G253:G259 G262:G268 G271:G277 G280:G286 G289:G295 G298:G304 G307:G313 G316:G322 G325:G331 G334:G340 G343:G349 G352:G358 G361:G367 G370:G376 G379:G385 G388:G394 G397:G403 G406:G412 G415:G421 G424:G430 G433:G439 G442:G448 G451:G457 G460:G466 G469:G475 G478:G484 G487:G493 G496:G502 G505:G511 G514:G520 G523:G529 G532:G538 G541:G547 G550:G556 G559:G565 G568:G574 G577:G583 G586:G592 G595:G601 G604:G610 G613:G619 G622:G628 G631:G637 G640:G646 G649:G655 G658:G664 G667:G673 G676:G682 G685:G691 G694:G700 G703:G709 G712:G718 G721:G727 G730:G736 G739:G745 G748:G754 G757:G763 G766:G772 G775:G781 G784:G790 G793:G799 G802:G808 G811:G817 G820:G826 G829:G835 G838:G844 G847:G853 G856:G862 G865:G871 G874:G880 G883:G889 G892:G898 G901:G907 G910:G916 G919:G925 G928:G934 G937:G943 G946:G952 G955:G961 G964:G970 G973:G979 G982:G988 G991:G997 G1000:G1006 G1009:G1015 G1018:G1024 G1027:G1033 G1036:G1042 G1045:G1051 G1054:G1060 G1063:G1069 G1072:G1078 G1081:G1087</xm:sqref>
        </x14:dataValidation>
        <x14:dataValidation type="list" allowBlank="1" showInputMessage="1" showErrorMessage="1" xr:uid="{00000000-0002-0000-0E00-000004000000}">
          <x14:formula1>
            <xm:f>'Tabla 12'!$G$3:$G$7</xm:f>
          </x14:formula1>
          <xm:sqref>O10:O16 O1072:O1078 O19:O25 O28:O34 O37:O43 O46:O52 O55:O61 O64:O70 O73:O79 O82:O88 O91:O97 O100:O106 O109:O115 O118:O124 O127:O133 O136:O142 O145:O151 O154:O160 O163:O169 O172:O178 O181:O187 O190:O196 O199:O205 O208:O214 O217:O223 O226:O232 O235:O241 O244:O250 O253:O259 O262:O268 O271:O277 O280:O286 O289:O295 O298:O304 O307:O313 O316:O322 O325:O331 O334:O340 O343:O349 O352:O358 O361:O367 O370:O376 O379:O385 O388:O394 O397:O403 O406:O412 O415:O421 O424:O430 O433:O439 O442:O448 O451:O457 O460:O466 O469:O475 O478:O484 O487:O493 O496:O502 O505:O511 O514:O520 O523:O529 O532:O538 O541:O547 O550:O556 O559:O565 O568:O574 O577:O583 O586:O592 O595:O601 O604:O610 O613:O619 O622:O628 O631:O637 O640:O646 O649:O655 O658:O664 O667:O673 O676:O682 O685:O691 O694:O700 O703:O709 O712:O718 O721:O727 O730:O736 O739:O745 O748:O754 O757:O763 O766:O772 O775:O781 O784:O790 O793:O799 O802:O808 O811:O817 O820:O826 O829:O835 O838:O844 O847:O853 O856:O862 O865:O871 O874:O880 O883:O889 O892:O898 O901:O907 O910:O916 O919:O925 O928:O934 O937:O943 O946:O952 O955:O961 O964:O970 O973:O979 O982:O988 O991:O997 O1000:O1006 O1009:O1015 O1018:O1024 O1027:O1033 O1036:O1042 O1045:O1051 O1054:O1060 O1063:O1069 O1081:O1087</xm:sqref>
        </x14:dataValidation>
        <x14:dataValidation type="list" allowBlank="1" showInputMessage="1" showErrorMessage="1" xr:uid="{00000000-0002-0000-0E00-000005000000}">
          <x14:formula1>
            <xm:f>'Validaciones SEVRI'!$J$2:$J$3</xm:f>
          </x14:formula1>
          <xm:sqref>J10:N16 J1072:N1078 J19:N25 J28:N34 J37:N43 J46:N52 J55:N61 J64:N70 J73:N79 J82:N88 J91:N97 J100:N106 J109:N115 J118:N124 J127:N133 J136:N142 J145:N151 J154:N160 J163:N169 J172:N178 J181:N187 J190:N196 J199:N205 J208:N214 J217:N223 J226:N232 J235:N241 J244:N250 J253:N259 J262:N268 J271:N277 J280:N286 J289:N295 J298:N304 J307:N313 J316:N322 J325:N331 J334:N340 J343:N349 J352:N358 J361:N367 J370:N376 J379:N385 J388:N394 J397:N403 J406:N412 J415:N421 J424:N430 J433:N439 J442:N448 J451:N457 J460:N466 J469:N475 J478:N484 J487:N493 J496:N502 J505:N511 J514:N520 J523:N529 J532:N538 J541:N547 J550:N556 J559:N565 J568:N574 J577:N583 J586:N592 J595:N601 J604:N610 J613:N619 J622:N628 J631:N637 J640:N646 J649:N655 J658:N664 J667:N673 J676:N682 J685:N691 J694:N700 J703:N709 J712:N718 J721:N727 J730:N736 J739:N745 J748:N754 J757:N763 J766:N772 J775:N781 J784:N790 J793:N799 J802:N808 J811:N817 J820:N826 J829:N835 J838:N844 J847:N853 J856:N862 J865:N871 J874:N880 J883:N889 J892:N898 J901:N907 J910:N916 J919:N925 J928:N934 J937:N943 J946:N952 J955:N961 J964:N970 J973:N979 J982:N988 J991:N997 J1000:N1006 J1009:N1015 J1018:N1024 J1027:N1033 J1036:N1042 J1045:N1051 J1054:N1060 J1063:N1069 J1081:N1087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dimension ref="A1:G1000"/>
  <sheetViews>
    <sheetView topLeftCell="A10" zoomScale="70" zoomScaleNormal="70" workbookViewId="0">
      <selection activeCell="F19" sqref="F19"/>
    </sheetView>
  </sheetViews>
  <sheetFormatPr baseColWidth="10" defaultColWidth="14.453125" defaultRowHeight="15" customHeight="1" x14ac:dyDescent="0.35"/>
  <cols>
    <col min="1" max="1" width="32.08984375" customWidth="1"/>
    <col min="2" max="2" width="37.453125" customWidth="1"/>
    <col min="3" max="3" width="11.453125" customWidth="1"/>
    <col min="4" max="4" width="27.90625" customWidth="1"/>
    <col min="5" max="5" width="15.54296875" customWidth="1"/>
    <col min="6" max="6" width="11.453125" customWidth="1"/>
  </cols>
  <sheetData>
    <row r="1" spans="1:7" ht="16" thickBot="1" x14ac:dyDescent="0.4">
      <c r="A1" s="539" t="s">
        <v>1072</v>
      </c>
      <c r="B1" s="540"/>
      <c r="C1" s="540"/>
      <c r="D1" s="540"/>
      <c r="E1" s="540"/>
    </row>
    <row r="2" spans="1:7" ht="41.25" customHeight="1" thickBot="1" x14ac:dyDescent="0.4">
      <c r="A2" s="541" t="s">
        <v>1073</v>
      </c>
      <c r="B2" s="542"/>
      <c r="C2" s="542"/>
      <c r="D2" s="542"/>
      <c r="E2" s="543"/>
      <c r="G2" t="s">
        <v>1074</v>
      </c>
    </row>
    <row r="3" spans="1:7" ht="47.25" customHeight="1" thickBot="1" x14ac:dyDescent="0.4">
      <c r="A3" s="283" t="s">
        <v>1075</v>
      </c>
      <c r="B3" s="284" t="s">
        <v>1076</v>
      </c>
      <c r="C3" s="285" t="s">
        <v>1020</v>
      </c>
      <c r="D3" s="286" t="s">
        <v>1077</v>
      </c>
      <c r="E3" s="287" t="s">
        <v>1078</v>
      </c>
      <c r="G3" s="8" t="s">
        <v>1062</v>
      </c>
    </row>
    <row r="4" spans="1:7" ht="82.5" customHeight="1" thickBot="1" x14ac:dyDescent="0.4">
      <c r="A4" s="288" t="s">
        <v>1079</v>
      </c>
      <c r="B4" s="256" t="s">
        <v>1038</v>
      </c>
      <c r="C4" s="9" t="s">
        <v>1080</v>
      </c>
      <c r="D4" s="4" t="s">
        <v>1081</v>
      </c>
      <c r="E4" s="269" t="s">
        <v>1007</v>
      </c>
      <c r="G4" s="8" t="s">
        <v>1070</v>
      </c>
    </row>
    <row r="5" spans="1:7" ht="128.25" customHeight="1" thickBot="1" x14ac:dyDescent="0.4">
      <c r="A5" s="288" t="s">
        <v>1082</v>
      </c>
      <c r="B5" s="256" t="s">
        <v>1032</v>
      </c>
      <c r="C5" s="9" t="s">
        <v>1083</v>
      </c>
      <c r="D5" s="4" t="s">
        <v>1084</v>
      </c>
      <c r="E5" s="269" t="s">
        <v>1004</v>
      </c>
      <c r="G5" s="8" t="s">
        <v>1085</v>
      </c>
    </row>
    <row r="6" spans="1:7" ht="60" customHeight="1" thickBot="1" x14ac:dyDescent="0.4">
      <c r="A6" s="289" t="s">
        <v>1086</v>
      </c>
      <c r="B6" s="290" t="s">
        <v>1026</v>
      </c>
      <c r="C6" s="291" t="s">
        <v>1087</v>
      </c>
      <c r="D6" s="290" t="s">
        <v>1084</v>
      </c>
      <c r="E6" s="292" t="s">
        <v>1004</v>
      </c>
      <c r="G6" s="59" t="s">
        <v>1071</v>
      </c>
    </row>
    <row r="7" spans="1:7" ht="15" customHeight="1" x14ac:dyDescent="0.35">
      <c r="G7" s="59" t="s">
        <v>1088</v>
      </c>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1:E1"/>
    <mergeCell ref="A2:E2"/>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pageSetUpPr fitToPage="1"/>
  </sheetPr>
  <dimension ref="A1:X2119"/>
  <sheetViews>
    <sheetView showGridLines="0" zoomScaleNormal="100" workbookViewId="0">
      <pane ySplit="7" topLeftCell="A72" activePane="bottomLeft" state="frozen"/>
      <selection pane="bottomLeft" activeCell="K226" sqref="K226"/>
    </sheetView>
  </sheetViews>
  <sheetFormatPr baseColWidth="10" defaultColWidth="14.453125" defaultRowHeight="15" customHeight="1" x14ac:dyDescent="0.35"/>
  <cols>
    <col min="1" max="1" width="12" customWidth="1"/>
    <col min="2" max="2" width="12.54296875" customWidth="1"/>
    <col min="3" max="3" width="19" customWidth="1"/>
    <col min="4" max="4" width="35.36328125" customWidth="1"/>
    <col min="5" max="6" width="17.36328125" customWidth="1"/>
    <col min="7" max="7" width="16.90625" customWidth="1"/>
    <col min="8" max="8" width="32.453125" customWidth="1"/>
    <col min="9" max="9" width="22" customWidth="1"/>
    <col min="10" max="10" width="17" customWidth="1"/>
    <col min="11" max="11" width="16.453125" customWidth="1"/>
    <col min="12" max="12" width="11.453125" customWidth="1"/>
    <col min="13" max="14" width="17" customWidth="1"/>
    <col min="15" max="24" width="11.453125" customWidth="1"/>
  </cols>
  <sheetData>
    <row r="1" spans="1:24" ht="12.75" customHeight="1" x14ac:dyDescent="0.35">
      <c r="A1" s="509" t="s">
        <v>707</v>
      </c>
      <c r="B1" s="486"/>
      <c r="C1" s="486"/>
      <c r="D1" s="486"/>
      <c r="E1" s="486"/>
      <c r="F1" s="486"/>
      <c r="G1" s="486"/>
      <c r="H1" s="486"/>
      <c r="I1" s="486"/>
      <c r="J1" s="486"/>
      <c r="K1" s="487"/>
      <c r="L1" s="186"/>
      <c r="M1" s="186"/>
      <c r="N1" s="186"/>
      <c r="O1" s="186"/>
      <c r="P1" s="186"/>
      <c r="Q1" s="186"/>
      <c r="R1" s="186"/>
      <c r="S1" s="186"/>
      <c r="T1" s="186"/>
      <c r="U1" s="186"/>
      <c r="V1" s="186"/>
      <c r="W1" s="186"/>
      <c r="X1" s="186"/>
    </row>
    <row r="2" spans="1:24" ht="12.75" customHeight="1" x14ac:dyDescent="0.35">
      <c r="A2" s="473" t="s">
        <v>924</v>
      </c>
      <c r="B2" s="489"/>
      <c r="C2" s="489"/>
      <c r="D2" s="489"/>
      <c r="E2" s="489"/>
      <c r="F2" s="489"/>
      <c r="G2" s="489"/>
      <c r="H2" s="489"/>
      <c r="I2" s="489"/>
      <c r="J2" s="489"/>
      <c r="K2" s="490"/>
      <c r="L2" s="186"/>
      <c r="M2" s="186"/>
      <c r="N2" s="186"/>
      <c r="O2" s="186"/>
      <c r="P2" s="186"/>
      <c r="Q2" s="186"/>
      <c r="R2" s="186"/>
      <c r="S2" s="186"/>
      <c r="T2" s="186"/>
      <c r="U2" s="186"/>
      <c r="V2" s="186"/>
      <c r="W2" s="186"/>
      <c r="X2" s="186"/>
    </row>
    <row r="3" spans="1:24" ht="12.75" customHeight="1" x14ac:dyDescent="0.35">
      <c r="A3" s="473" t="str">
        <f>+'Matriz Nº4 Administración'!A3:Q3</f>
        <v>Unidad de Planificación</v>
      </c>
      <c r="B3" s="489"/>
      <c r="C3" s="489"/>
      <c r="D3" s="489"/>
      <c r="E3" s="489"/>
      <c r="F3" s="489"/>
      <c r="G3" s="489"/>
      <c r="H3" s="489"/>
      <c r="I3" s="489"/>
      <c r="J3" s="489"/>
      <c r="K3" s="490"/>
      <c r="L3" s="186"/>
      <c r="M3" s="186"/>
      <c r="N3" s="186"/>
      <c r="O3" s="186"/>
      <c r="P3" s="186"/>
      <c r="Q3" s="186"/>
      <c r="R3" s="186"/>
      <c r="S3" s="186"/>
      <c r="T3" s="186"/>
      <c r="U3" s="186"/>
      <c r="V3" s="186"/>
      <c r="W3" s="186"/>
      <c r="X3" s="186"/>
    </row>
    <row r="4" spans="1:24" ht="15.75" customHeight="1" x14ac:dyDescent="0.35">
      <c r="A4" s="473" t="s">
        <v>1089</v>
      </c>
      <c r="B4" s="489"/>
      <c r="C4" s="489"/>
      <c r="D4" s="489"/>
      <c r="E4" s="489"/>
      <c r="F4" s="489"/>
      <c r="G4" s="489"/>
      <c r="H4" s="489"/>
      <c r="I4" s="489"/>
      <c r="J4" s="489"/>
      <c r="K4" s="490"/>
      <c r="L4" s="186"/>
      <c r="M4" s="495" t="str">
        <f>IF(N13= 0,"","Los datos que se deben registrar estan incompletos, por favor verifique y ajuste.")</f>
        <v/>
      </c>
      <c r="N4" s="495"/>
      <c r="O4" s="495"/>
      <c r="P4" s="186"/>
      <c r="Q4" s="186"/>
      <c r="R4" s="186"/>
      <c r="S4" s="186"/>
      <c r="T4" s="186"/>
      <c r="U4" s="186"/>
      <c r="V4" s="186"/>
      <c r="W4" s="186"/>
      <c r="X4" s="186"/>
    </row>
    <row r="5" spans="1:24" ht="12.75" customHeight="1" thickBot="1" x14ac:dyDescent="0.4">
      <c r="A5" s="533" t="s">
        <v>1090</v>
      </c>
      <c r="B5" s="492"/>
      <c r="C5" s="492"/>
      <c r="D5" s="492"/>
      <c r="E5" s="492"/>
      <c r="F5" s="492"/>
      <c r="G5" s="492"/>
      <c r="H5" s="492"/>
      <c r="I5" s="492"/>
      <c r="J5" s="492"/>
      <c r="K5" s="493"/>
      <c r="L5" s="186"/>
      <c r="M5" s="495"/>
      <c r="N5" s="495"/>
      <c r="O5" s="495"/>
      <c r="P5" s="186"/>
      <c r="Q5" s="186"/>
      <c r="R5" s="186"/>
      <c r="S5" s="186"/>
      <c r="T5" s="186"/>
      <c r="U5" s="186"/>
      <c r="V5" s="186"/>
      <c r="W5" s="186"/>
      <c r="X5" s="186"/>
    </row>
    <row r="6" spans="1:24" ht="47.25" customHeight="1" x14ac:dyDescent="0.35">
      <c r="A6" s="534" t="s">
        <v>1091</v>
      </c>
      <c r="B6" s="534" t="s">
        <v>1045</v>
      </c>
      <c r="C6" s="534" t="s">
        <v>1092</v>
      </c>
      <c r="D6" s="534" t="s">
        <v>1093</v>
      </c>
      <c r="E6" s="534" t="s">
        <v>1094</v>
      </c>
      <c r="F6" s="534" t="s">
        <v>1095</v>
      </c>
      <c r="G6" s="534" t="s">
        <v>1053</v>
      </c>
      <c r="H6" s="550" t="s">
        <v>891</v>
      </c>
      <c r="I6" s="534" t="s">
        <v>1096</v>
      </c>
      <c r="J6" s="534" t="s">
        <v>1097</v>
      </c>
      <c r="K6" s="534" t="s">
        <v>1098</v>
      </c>
      <c r="L6" s="187"/>
      <c r="M6" s="495"/>
      <c r="N6" s="495"/>
      <c r="O6" s="495"/>
      <c r="P6" s="187"/>
      <c r="Q6" s="187"/>
      <c r="R6" s="187"/>
      <c r="S6" s="187"/>
      <c r="T6" s="187"/>
      <c r="U6" s="187"/>
      <c r="V6" s="187"/>
      <c r="W6" s="187"/>
      <c r="X6" s="187"/>
    </row>
    <row r="7" spans="1:24" ht="37.5" customHeight="1" thickBot="1" x14ac:dyDescent="0.4">
      <c r="A7" s="524"/>
      <c r="B7" s="524"/>
      <c r="C7" s="524"/>
      <c r="D7" s="524"/>
      <c r="E7" s="524"/>
      <c r="F7" s="524"/>
      <c r="G7" s="524"/>
      <c r="H7" s="494"/>
      <c r="I7" s="524"/>
      <c r="J7" s="524"/>
      <c r="K7" s="524"/>
      <c r="L7" s="187"/>
      <c r="M7" s="187"/>
      <c r="N7" s="187"/>
      <c r="O7" s="187"/>
      <c r="P7" s="187"/>
      <c r="Q7" s="187"/>
      <c r="R7" s="187"/>
      <c r="S7" s="187"/>
      <c r="T7" s="187"/>
      <c r="U7" s="187"/>
      <c r="V7" s="187"/>
      <c r="W7" s="187"/>
      <c r="X7" s="187"/>
    </row>
    <row r="8" spans="1:24" ht="39.9" customHeight="1" thickBot="1" x14ac:dyDescent="0.4">
      <c r="A8" s="547" t="str">
        <f>'Matriz Nº4 Administración'!A8</f>
        <v xml:space="preserve">Objetivo Estratégico: </v>
      </c>
      <c r="B8" s="548"/>
      <c r="C8" s="547" t="str">
        <f>'Matriz Nº4 Administración'!B8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8" s="549"/>
      <c r="E8" s="549"/>
      <c r="F8" s="549"/>
      <c r="G8" s="549"/>
      <c r="H8" s="549"/>
      <c r="I8" s="549"/>
      <c r="J8" s="549"/>
      <c r="K8" s="549"/>
      <c r="L8" s="187"/>
      <c r="M8" s="525" t="str">
        <f>A3</f>
        <v>Unidad de Planificación</v>
      </c>
      <c r="N8" s="526"/>
      <c r="O8" s="187"/>
      <c r="P8" s="187"/>
      <c r="Q8" s="187"/>
      <c r="R8" s="187"/>
      <c r="S8" s="187"/>
      <c r="T8" s="187"/>
      <c r="U8" s="187"/>
      <c r="V8" s="187"/>
      <c r="W8" s="187"/>
      <c r="X8" s="187"/>
    </row>
    <row r="9" spans="1:24" ht="39.9" customHeight="1" thickBot="1" x14ac:dyDescent="0.4">
      <c r="A9" s="544" t="str">
        <f>'Matriz Nº4 Administración'!A9</f>
        <v>Objetivo táctico</v>
      </c>
      <c r="B9" s="545"/>
      <c r="C9" s="546" t="str">
        <f>'Matriz Nº4 Administración'!B9</f>
        <v>1. Contar con los recursos que nos permita efectuar el cambio o reparación del montacargas en forma expedita cuando este sufra algun tipo de problema que le impida un normal funcionamiento.</v>
      </c>
      <c r="D9" s="481"/>
      <c r="E9" s="481"/>
      <c r="F9" s="481"/>
      <c r="G9" s="481"/>
      <c r="H9" s="481"/>
      <c r="I9" s="481"/>
      <c r="J9" s="481"/>
      <c r="K9" s="482"/>
      <c r="L9" s="187"/>
      <c r="M9" s="122" t="s">
        <v>1068</v>
      </c>
      <c r="N9" s="123">
        <f>COUNTIF($H$10:$H$2000,"TOTAL")</f>
        <v>0</v>
      </c>
      <c r="O9" s="187"/>
      <c r="P9" s="187"/>
      <c r="Q9" s="187"/>
      <c r="R9" s="187"/>
      <c r="S9" s="187"/>
      <c r="T9" s="187"/>
      <c r="U9" s="187"/>
      <c r="V9" s="187"/>
      <c r="W9" s="187"/>
      <c r="X9" s="187"/>
    </row>
    <row r="10" spans="1:24" ht="47.25" customHeight="1" thickBot="1" x14ac:dyDescent="0.4">
      <c r="A10" s="188" t="str">
        <f>+'Matriz Nº4 Administración'!A10</f>
        <v>1. 1</v>
      </c>
      <c r="B10" s="189" t="str">
        <f>+'Matriz Nº4 Administración'!B10</f>
        <v/>
      </c>
      <c r="C10" s="190" t="str">
        <f>IF(B10&lt;&gt;"",'Matriz Nº1 Identificación'!B10,"")</f>
        <v/>
      </c>
      <c r="D10" s="191" t="str">
        <f>IF(C10&lt;&gt;"",'Matriz Nº4 Administración'!C10,"")</f>
        <v/>
      </c>
      <c r="E10" s="189" t="str">
        <f>IF(B10&lt;&gt;"",'Matriz Nº4 Administración'!F10,"")</f>
        <v/>
      </c>
      <c r="F10" s="189" t="str">
        <f>IF(B10&lt;&gt;"",'Matriz Nº4 Administración'!G10,"")</f>
        <v/>
      </c>
      <c r="G10" s="177"/>
      <c r="H10" s="178"/>
      <c r="I10" s="179"/>
      <c r="J10" s="179"/>
      <c r="K10" s="178"/>
      <c r="L10" s="186"/>
      <c r="M10" s="122" t="s">
        <v>1099</v>
      </c>
      <c r="N10" s="123">
        <f>COUNTIF($H$10:$H$2000,"PARCIAL")</f>
        <v>2</v>
      </c>
      <c r="O10" s="186"/>
      <c r="P10" s="186"/>
      <c r="Q10" s="186"/>
      <c r="R10" s="186"/>
      <c r="S10" s="186"/>
      <c r="T10" s="186"/>
      <c r="U10" s="186"/>
      <c r="V10" s="186"/>
      <c r="W10" s="186"/>
      <c r="X10" s="186"/>
    </row>
    <row r="11" spans="1:24" ht="53.25" customHeight="1" thickBot="1" x14ac:dyDescent="0.4">
      <c r="A11" s="188" t="str">
        <f>+'Matriz Nº4 Administración'!A11</f>
        <v>1. 2</v>
      </c>
      <c r="B11" s="189" t="str">
        <f>+'Matriz Nº4 Administración'!B11</f>
        <v/>
      </c>
      <c r="C11" s="190" t="str">
        <f>IF(B11&lt;&gt;"",'Matriz Nº1 Identificación'!B11,"")</f>
        <v/>
      </c>
      <c r="D11" s="191" t="str">
        <f>IF(C11&lt;&gt;"",'Matriz Nº4 Administración'!C11,"")</f>
        <v/>
      </c>
      <c r="E11" s="189" t="str">
        <f>IF(B11&lt;&gt;"",'Matriz Nº4 Administración'!F11,"")</f>
        <v/>
      </c>
      <c r="F11" s="189" t="str">
        <f>IF(B11&lt;&gt;"",'Matriz Nº4 Administración'!G11,"")</f>
        <v/>
      </c>
      <c r="G11" s="177"/>
      <c r="H11" s="178"/>
      <c r="I11" s="179"/>
      <c r="J11" s="179"/>
      <c r="K11" s="178"/>
      <c r="L11" s="186"/>
      <c r="M11" s="122" t="s">
        <v>1100</v>
      </c>
      <c r="N11" s="123">
        <f>COUNTIF($H$10:$H$2000,"NADA")</f>
        <v>0</v>
      </c>
      <c r="O11" s="186"/>
      <c r="P11" s="186"/>
      <c r="Q11" s="186"/>
      <c r="R11" s="186"/>
      <c r="S11" s="186"/>
      <c r="T11" s="186"/>
      <c r="U11" s="186"/>
      <c r="V11" s="186"/>
      <c r="W11" s="186"/>
      <c r="X11" s="186"/>
    </row>
    <row r="12" spans="1:24" ht="40.5" customHeight="1" thickBot="1" x14ac:dyDescent="0.4">
      <c r="A12" s="188" t="str">
        <f>+'Matriz Nº4 Administración'!A12</f>
        <v>1. 3</v>
      </c>
      <c r="B12" s="189" t="str">
        <f>+'Matriz Nº4 Administración'!B12</f>
        <v/>
      </c>
      <c r="C12" s="190" t="str">
        <f>IF(B12&lt;&gt;"",'Matriz Nº1 Identificación'!B12,"")</f>
        <v/>
      </c>
      <c r="D12" s="191" t="str">
        <f>IF(C12&lt;&gt;"",'Matriz Nº4 Administración'!C12,"")</f>
        <v/>
      </c>
      <c r="E12" s="189" t="str">
        <f>IF(B12&lt;&gt;"",'Matriz Nº4 Administración'!F12,"")</f>
        <v/>
      </c>
      <c r="F12" s="189" t="str">
        <f>IF(B12&lt;&gt;"",'Matriz Nº4 Administración'!G12,"")</f>
        <v/>
      </c>
      <c r="G12" s="177"/>
      <c r="H12" s="178"/>
      <c r="I12" s="179"/>
      <c r="J12" s="179"/>
      <c r="K12" s="178"/>
      <c r="L12" s="186"/>
      <c r="M12" s="122" t="s">
        <v>1101</v>
      </c>
      <c r="N12" s="123">
        <f>SUM(N9:N11)</f>
        <v>2</v>
      </c>
      <c r="O12" s="186"/>
      <c r="P12" s="186"/>
      <c r="Q12" s="186"/>
      <c r="R12" s="186"/>
      <c r="S12" s="186"/>
      <c r="T12" s="186"/>
      <c r="U12" s="186"/>
      <c r="V12" s="186"/>
      <c r="W12" s="186"/>
      <c r="X12" s="186"/>
    </row>
    <row r="13" spans="1:24" ht="48" customHeight="1" thickBot="1" x14ac:dyDescent="0.4">
      <c r="A13" s="188" t="str">
        <f>+'Matriz Nº4 Administración'!A13</f>
        <v>1. 4</v>
      </c>
      <c r="B13" s="189" t="str">
        <f>+'Matriz Nº4 Administración'!B13</f>
        <v/>
      </c>
      <c r="C13" s="190" t="str">
        <f>IF(B13&lt;&gt;"",'Matriz Nº1 Identificación'!B13,"")</f>
        <v/>
      </c>
      <c r="D13" s="191" t="str">
        <f>IF(C13&lt;&gt;"",'Matriz Nº4 Administración'!C13,"")</f>
        <v/>
      </c>
      <c r="E13" s="189" t="str">
        <f>IF(B13&lt;&gt;"",'Matriz Nº4 Administración'!F13,"")</f>
        <v/>
      </c>
      <c r="F13" s="189" t="str">
        <f>IF(B13&lt;&gt;"",'Matriz Nº4 Administración'!G13,"")</f>
        <v/>
      </c>
      <c r="G13" s="177"/>
      <c r="H13" s="178"/>
      <c r="I13" s="179"/>
      <c r="J13" s="179"/>
      <c r="K13" s="178"/>
      <c r="L13" s="186"/>
      <c r="M13" s="122" t="s">
        <v>1102</v>
      </c>
      <c r="N13" s="124">
        <f>N12-'Matriz Nº4 Administración'!T15</f>
        <v>0</v>
      </c>
      <c r="O13" s="186"/>
      <c r="P13" s="186"/>
      <c r="Q13" s="186"/>
      <c r="R13" s="186"/>
      <c r="S13" s="186"/>
      <c r="T13" s="186"/>
      <c r="U13" s="186"/>
      <c r="V13" s="186"/>
      <c r="W13" s="186"/>
      <c r="X13" s="186"/>
    </row>
    <row r="14" spans="1:24" ht="42.75" customHeight="1" x14ac:dyDescent="0.35">
      <c r="A14" s="188" t="str">
        <f>+'Matriz Nº4 Administración'!A14</f>
        <v>1. 5</v>
      </c>
      <c r="B14" s="189" t="str">
        <f>+'Matriz Nº4 Administración'!B14</f>
        <v/>
      </c>
      <c r="C14" s="190" t="str">
        <f>IF(B14&lt;&gt;"",'Matriz Nº1 Identificación'!B14,"")</f>
        <v/>
      </c>
      <c r="D14" s="191" t="str">
        <f>IF(C14&lt;&gt;"",'Matriz Nº4 Administración'!C14,"")</f>
        <v/>
      </c>
      <c r="E14" s="189" t="str">
        <f>IF(B14&lt;&gt;"",'Matriz Nº4 Administración'!F14,"")</f>
        <v/>
      </c>
      <c r="F14" s="189" t="str">
        <f>IF(B14&lt;&gt;"",'Matriz Nº4 Administración'!G14,"")</f>
        <v/>
      </c>
      <c r="G14" s="177"/>
      <c r="H14" s="178"/>
      <c r="I14" s="179"/>
      <c r="J14" s="179"/>
      <c r="K14" s="178"/>
      <c r="L14" s="186"/>
      <c r="O14" s="186"/>
      <c r="P14" s="186"/>
      <c r="Q14" s="186"/>
      <c r="R14" s="186"/>
      <c r="S14" s="186"/>
      <c r="T14" s="186"/>
      <c r="U14" s="186"/>
      <c r="V14" s="186"/>
      <c r="W14" s="186"/>
      <c r="X14" s="186"/>
    </row>
    <row r="15" spans="1:24" ht="40.5" customHeight="1" x14ac:dyDescent="0.35">
      <c r="A15" s="188" t="str">
        <f>+'Matriz Nº4 Administración'!A15</f>
        <v>1. 6</v>
      </c>
      <c r="B15" s="189" t="str">
        <f>+'Matriz Nº4 Administración'!B15</f>
        <v/>
      </c>
      <c r="C15" s="190" t="str">
        <f>IF(B15&lt;&gt;"",'Matriz Nº1 Identificación'!B15,"")</f>
        <v/>
      </c>
      <c r="D15" s="191" t="str">
        <f>IF(C15&lt;&gt;"",'Matriz Nº4 Administración'!C15,"")</f>
        <v/>
      </c>
      <c r="E15" s="189" t="str">
        <f>IF(B15&lt;&gt;"",'Matriz Nº4 Administración'!F15,"")</f>
        <v/>
      </c>
      <c r="F15" s="189" t="str">
        <f>IF(B15&lt;&gt;"",'Matriz Nº4 Administración'!G15,"")</f>
        <v/>
      </c>
      <c r="G15" s="177"/>
      <c r="H15" s="178"/>
      <c r="I15" s="179"/>
      <c r="J15" s="179"/>
      <c r="K15" s="178"/>
      <c r="L15" s="186"/>
      <c r="M15" s="186"/>
      <c r="N15" s="186"/>
      <c r="O15" s="186"/>
      <c r="P15" s="186"/>
      <c r="Q15" s="186"/>
      <c r="R15" s="186"/>
      <c r="S15" s="186"/>
      <c r="T15" s="186"/>
      <c r="U15" s="186"/>
      <c r="V15" s="186"/>
      <c r="W15" s="186"/>
      <c r="X15" s="186"/>
    </row>
    <row r="16" spans="1:24" ht="43.5" customHeight="1" thickBot="1" x14ac:dyDescent="0.4">
      <c r="A16" s="188" t="str">
        <f>+'Matriz Nº4 Administración'!A16</f>
        <v>1. 7</v>
      </c>
      <c r="B16" s="189" t="str">
        <f>+'Matriz Nº4 Administración'!B16</f>
        <v/>
      </c>
      <c r="C16" s="190" t="str">
        <f>IF(B16&lt;&gt;"",'Matriz Nº1 Identificación'!B16,"")</f>
        <v/>
      </c>
      <c r="D16" s="191" t="str">
        <f>IF(C16&lt;&gt;"",'Matriz Nº4 Administración'!C16,"")</f>
        <v/>
      </c>
      <c r="E16" s="189" t="str">
        <f>IF(B16&lt;&gt;"",'Matriz Nº4 Administración'!F16,"")</f>
        <v/>
      </c>
      <c r="F16" s="189" t="str">
        <f>IF(B16&lt;&gt;"",'Matriz Nº4 Administración'!G16,"")</f>
        <v/>
      </c>
      <c r="G16" s="177"/>
      <c r="H16" s="178"/>
      <c r="I16" s="179"/>
      <c r="J16" s="179"/>
      <c r="K16" s="178"/>
      <c r="L16" s="186"/>
      <c r="M16" s="186"/>
      <c r="N16" s="186"/>
      <c r="O16" s="186"/>
      <c r="P16" s="186"/>
      <c r="Q16" s="186"/>
      <c r="R16" s="186"/>
      <c r="S16" s="186"/>
      <c r="T16" s="186"/>
      <c r="U16" s="186"/>
      <c r="V16" s="186"/>
      <c r="W16" s="186"/>
      <c r="X16" s="186"/>
    </row>
    <row r="17" spans="1:24" ht="39.9" customHeight="1" thickBot="1" x14ac:dyDescent="0.4">
      <c r="A17" s="547" t="str">
        <f>'Matriz Nº4 Administración'!A17</f>
        <v xml:space="preserve">Objetivo Estratégico: </v>
      </c>
      <c r="B17" s="548"/>
      <c r="C17" s="547" t="str">
        <f>'Matriz Nº4 Administración'!B17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7" s="549"/>
      <c r="E17" s="549"/>
      <c r="F17" s="549"/>
      <c r="G17" s="549"/>
      <c r="H17" s="549"/>
      <c r="I17" s="549"/>
      <c r="J17" s="549"/>
      <c r="K17" s="549"/>
      <c r="L17" s="187"/>
      <c r="M17" s="186"/>
      <c r="N17" s="186"/>
      <c r="O17" s="187"/>
      <c r="P17" s="187"/>
      <c r="Q17" s="187"/>
      <c r="R17" s="187"/>
      <c r="S17" s="187"/>
      <c r="T17" s="187"/>
      <c r="U17" s="187"/>
      <c r="V17" s="187"/>
      <c r="W17" s="187"/>
      <c r="X17" s="187"/>
    </row>
    <row r="18" spans="1:24" ht="39.9" customHeight="1" thickBot="1" x14ac:dyDescent="0.4">
      <c r="A18" s="544" t="str">
        <f>'Matriz Nº4 Administración'!A18</f>
        <v>Objetivo táctico</v>
      </c>
      <c r="B18" s="545"/>
      <c r="C18" s="546" t="str">
        <f>'Matriz Nº4 Administración'!B18</f>
        <v>2. Cumplimiento del derecho de circulación.</v>
      </c>
      <c r="D18" s="481"/>
      <c r="E18" s="481"/>
      <c r="F18" s="481"/>
      <c r="G18" s="481"/>
      <c r="H18" s="481"/>
      <c r="I18" s="481"/>
      <c r="J18" s="481"/>
      <c r="K18" s="482"/>
      <c r="L18" s="187"/>
      <c r="M18" s="187"/>
      <c r="N18" s="187"/>
      <c r="O18" s="187"/>
      <c r="P18" s="187"/>
      <c r="Q18" s="187"/>
      <c r="R18" s="187"/>
      <c r="S18" s="187"/>
      <c r="T18" s="187"/>
      <c r="U18" s="187"/>
      <c r="V18" s="187"/>
      <c r="W18" s="187"/>
      <c r="X18" s="187"/>
    </row>
    <row r="19" spans="1:24" ht="47.25" customHeight="1" x14ac:dyDescent="0.35">
      <c r="A19" s="188" t="str">
        <f>+'Matriz Nº4 Administración'!A19</f>
        <v>2. 1</v>
      </c>
      <c r="B19" s="189" t="str">
        <f>+'Matriz Nº4 Administración'!B19</f>
        <v/>
      </c>
      <c r="C19" s="190" t="str">
        <f>IF(B19&lt;&gt;"",'Matriz Nº1 Identificación'!B19,"")</f>
        <v/>
      </c>
      <c r="D19" s="191" t="str">
        <f>IF(C19&lt;&gt;"",'Matriz Nº4 Administración'!C19,"")</f>
        <v/>
      </c>
      <c r="E19" s="189" t="str">
        <f>IF(B19&lt;&gt;"",'Matriz Nº4 Administración'!F19,"")</f>
        <v/>
      </c>
      <c r="F19" s="189" t="str">
        <f>IF(B19&lt;&gt;"",'Matriz Nº4 Administración'!G19,"")</f>
        <v/>
      </c>
      <c r="G19" s="177"/>
      <c r="H19" s="178"/>
      <c r="I19" s="179"/>
      <c r="J19" s="179"/>
      <c r="K19" s="178"/>
      <c r="L19" s="186"/>
      <c r="M19" s="187"/>
      <c r="N19" s="187"/>
      <c r="O19" s="186"/>
      <c r="P19" s="186"/>
      <c r="Q19" s="186"/>
      <c r="R19" s="186"/>
      <c r="S19" s="186"/>
      <c r="T19" s="186"/>
      <c r="U19" s="186"/>
      <c r="V19" s="186"/>
      <c r="W19" s="186"/>
      <c r="X19" s="186"/>
    </row>
    <row r="20" spans="1:24" ht="43.5" customHeight="1" x14ac:dyDescent="0.35">
      <c r="A20" s="188" t="str">
        <f>+'Matriz Nº4 Administración'!A20</f>
        <v>2. 2</v>
      </c>
      <c r="B20" s="189" t="str">
        <f>+'Matriz Nº4 Administración'!B20</f>
        <v/>
      </c>
      <c r="C20" s="190" t="str">
        <f>IF(B20&lt;&gt;"",'Matriz Nº1 Identificación'!B20,"")</f>
        <v/>
      </c>
      <c r="D20" s="191" t="str">
        <f>IF(C20&lt;&gt;"",'Matriz Nº4 Administración'!C20,"")</f>
        <v/>
      </c>
      <c r="E20" s="189" t="str">
        <f>IF(B20&lt;&gt;"",'Matriz Nº4 Administración'!F20,"")</f>
        <v/>
      </c>
      <c r="F20" s="189" t="str">
        <f>IF(B20&lt;&gt;"",'Matriz Nº4 Administración'!G20,"")</f>
        <v/>
      </c>
      <c r="G20" s="177"/>
      <c r="H20" s="178"/>
      <c r="I20" s="179"/>
      <c r="J20" s="179"/>
      <c r="K20" s="178"/>
      <c r="L20" s="186"/>
      <c r="M20" s="186"/>
      <c r="N20" s="186"/>
      <c r="O20" s="186"/>
      <c r="P20" s="186"/>
      <c r="Q20" s="186"/>
      <c r="R20" s="186"/>
      <c r="S20" s="186"/>
      <c r="T20" s="186"/>
      <c r="U20" s="186"/>
      <c r="V20" s="186"/>
      <c r="W20" s="186"/>
      <c r="X20" s="186"/>
    </row>
    <row r="21" spans="1:24" ht="40.5" customHeight="1" x14ac:dyDescent="0.35">
      <c r="A21" s="188" t="str">
        <f>+'Matriz Nº4 Administración'!A21</f>
        <v>2. 3</v>
      </c>
      <c r="B21" s="189" t="str">
        <f>+'Matriz Nº4 Administración'!B21</f>
        <v/>
      </c>
      <c r="C21" s="190" t="str">
        <f>IF(B21&lt;&gt;"",'Matriz Nº1 Identificación'!B21,"")</f>
        <v/>
      </c>
      <c r="D21" s="191" t="str">
        <f>IF(C21&lt;&gt;"",'Matriz Nº4 Administración'!C21,"")</f>
        <v/>
      </c>
      <c r="E21" s="189" t="str">
        <f>IF(B21&lt;&gt;"",'Matriz Nº4 Administración'!F21,"")</f>
        <v/>
      </c>
      <c r="F21" s="189" t="str">
        <f>IF(B21&lt;&gt;"",'Matriz Nº4 Administración'!G21,"")</f>
        <v/>
      </c>
      <c r="G21" s="177"/>
      <c r="H21" s="178"/>
      <c r="I21" s="179"/>
      <c r="J21" s="179"/>
      <c r="K21" s="178"/>
      <c r="L21" s="186"/>
      <c r="M21" s="186"/>
      <c r="N21" s="186"/>
      <c r="O21" s="186"/>
      <c r="P21" s="186"/>
      <c r="Q21" s="186"/>
      <c r="R21" s="186"/>
      <c r="S21" s="186"/>
      <c r="T21" s="186"/>
      <c r="U21" s="186"/>
      <c r="V21" s="186"/>
      <c r="W21" s="186"/>
      <c r="X21" s="186"/>
    </row>
    <row r="22" spans="1:24" ht="48" customHeight="1" x14ac:dyDescent="0.35">
      <c r="A22" s="188" t="str">
        <f>+'Matriz Nº4 Administración'!A22</f>
        <v>2. 4</v>
      </c>
      <c r="B22" s="189" t="str">
        <f>+'Matriz Nº4 Administración'!B22</f>
        <v/>
      </c>
      <c r="C22" s="190" t="str">
        <f>IF(B22&lt;&gt;"",'Matriz Nº1 Identificación'!B22,"")</f>
        <v/>
      </c>
      <c r="D22" s="191" t="str">
        <f>IF(C22&lt;&gt;"",'Matriz Nº4 Administración'!C22,"")</f>
        <v/>
      </c>
      <c r="E22" s="189" t="str">
        <f>IF(B22&lt;&gt;"",'Matriz Nº4 Administración'!F22,"")</f>
        <v/>
      </c>
      <c r="F22" s="189" t="str">
        <f>IF(B22&lt;&gt;"",'Matriz Nº4 Administración'!G22,"")</f>
        <v/>
      </c>
      <c r="G22" s="177"/>
      <c r="H22" s="178"/>
      <c r="I22" s="179"/>
      <c r="J22" s="179"/>
      <c r="K22" s="178"/>
      <c r="L22" s="186"/>
      <c r="M22" s="186"/>
      <c r="N22" s="186"/>
      <c r="O22" s="186"/>
      <c r="P22" s="186"/>
      <c r="Q22" s="186"/>
      <c r="R22" s="186"/>
      <c r="S22" s="186"/>
      <c r="T22" s="186"/>
      <c r="U22" s="186"/>
      <c r="V22" s="186"/>
      <c r="W22" s="186"/>
      <c r="X22" s="186"/>
    </row>
    <row r="23" spans="1:24" ht="42.75" customHeight="1" x14ac:dyDescent="0.35">
      <c r="A23" s="188" t="str">
        <f>+'Matriz Nº4 Administración'!A23</f>
        <v>2. 5</v>
      </c>
      <c r="B23" s="189" t="str">
        <f>+'Matriz Nº4 Administración'!B23</f>
        <v/>
      </c>
      <c r="C23" s="190" t="str">
        <f>IF(B23&lt;&gt;"",'Matriz Nº1 Identificación'!B23,"")</f>
        <v/>
      </c>
      <c r="D23" s="191" t="str">
        <f>IF(C23&lt;&gt;"",'Matriz Nº4 Administración'!C23,"")</f>
        <v/>
      </c>
      <c r="E23" s="189" t="str">
        <f>IF(B23&lt;&gt;"",'Matriz Nº4 Administración'!F23,"")</f>
        <v/>
      </c>
      <c r="F23" s="189" t="str">
        <f>IF(B23&lt;&gt;"",'Matriz Nº4 Administración'!G23,"")</f>
        <v/>
      </c>
      <c r="G23" s="177"/>
      <c r="H23" s="178"/>
      <c r="I23" s="179"/>
      <c r="J23" s="179"/>
      <c r="K23" s="178"/>
      <c r="L23" s="186"/>
      <c r="M23" s="186"/>
      <c r="N23" s="186"/>
      <c r="O23" s="186"/>
      <c r="P23" s="186"/>
      <c r="Q23" s="186"/>
      <c r="R23" s="186"/>
      <c r="S23" s="186"/>
      <c r="T23" s="186"/>
      <c r="U23" s="186"/>
      <c r="V23" s="186"/>
      <c r="W23" s="186"/>
      <c r="X23" s="186"/>
    </row>
    <row r="24" spans="1:24" ht="40.5" customHeight="1" x14ac:dyDescent="0.35">
      <c r="A24" s="188" t="str">
        <f>+'Matriz Nº4 Administración'!A24</f>
        <v>2. 6</v>
      </c>
      <c r="B24" s="189" t="str">
        <f>+'Matriz Nº4 Administración'!B24</f>
        <v/>
      </c>
      <c r="C24" s="190" t="str">
        <f>IF(B24&lt;&gt;"",'Matriz Nº1 Identificación'!B24,"")</f>
        <v/>
      </c>
      <c r="D24" s="191" t="str">
        <f>IF(C24&lt;&gt;"",'Matriz Nº4 Administración'!C24,"")</f>
        <v/>
      </c>
      <c r="E24" s="189" t="str">
        <f>IF(B24&lt;&gt;"",'Matriz Nº4 Administración'!F24,"")</f>
        <v/>
      </c>
      <c r="F24" s="189" t="str">
        <f>IF(B24&lt;&gt;"",'Matriz Nº4 Administración'!G24,"")</f>
        <v/>
      </c>
      <c r="G24" s="177"/>
      <c r="H24" s="178"/>
      <c r="I24" s="179"/>
      <c r="J24" s="179"/>
      <c r="K24" s="178"/>
      <c r="L24" s="186"/>
      <c r="M24" s="186"/>
      <c r="N24" s="186"/>
      <c r="O24" s="186"/>
      <c r="P24" s="186"/>
      <c r="Q24" s="186"/>
      <c r="R24" s="186"/>
      <c r="S24" s="186"/>
      <c r="T24" s="186"/>
      <c r="U24" s="186"/>
      <c r="V24" s="186"/>
      <c r="W24" s="186"/>
      <c r="X24" s="186"/>
    </row>
    <row r="25" spans="1:24" ht="43.5" customHeight="1" thickBot="1" x14ac:dyDescent="0.4">
      <c r="A25" s="188" t="str">
        <f>+'Matriz Nº4 Administración'!A25</f>
        <v>2. 7</v>
      </c>
      <c r="B25" s="189" t="str">
        <f>+'Matriz Nº4 Administración'!B25</f>
        <v/>
      </c>
      <c r="C25" s="190" t="str">
        <f>IF(B25&lt;&gt;"",'Matriz Nº1 Identificación'!B25,"")</f>
        <v/>
      </c>
      <c r="D25" s="191" t="str">
        <f>IF(C25&lt;&gt;"",'Matriz Nº4 Administración'!C25,"")</f>
        <v/>
      </c>
      <c r="E25" s="189" t="str">
        <f>IF(B25&lt;&gt;"",'Matriz Nº4 Administración'!F25,"")</f>
        <v/>
      </c>
      <c r="F25" s="189" t="str">
        <f>IF(B25&lt;&gt;"",'Matriz Nº4 Administración'!G25,"")</f>
        <v/>
      </c>
      <c r="G25" s="177"/>
      <c r="H25" s="178"/>
      <c r="I25" s="179"/>
      <c r="J25" s="179"/>
      <c r="K25" s="178"/>
      <c r="L25" s="186"/>
      <c r="M25" s="186"/>
      <c r="N25" s="186"/>
      <c r="O25" s="186"/>
      <c r="P25" s="186"/>
      <c r="Q25" s="186"/>
      <c r="R25" s="186"/>
      <c r="S25" s="186"/>
      <c r="T25" s="186"/>
      <c r="U25" s="186"/>
      <c r="V25" s="186"/>
      <c r="W25" s="186"/>
      <c r="X25" s="186"/>
    </row>
    <row r="26" spans="1:24" ht="39.9" customHeight="1" thickBot="1" x14ac:dyDescent="0.4">
      <c r="A26" s="547" t="str">
        <f>'Matriz Nº4 Administración'!A26</f>
        <v xml:space="preserve">Objetivo Estratégico: </v>
      </c>
      <c r="B26" s="548"/>
      <c r="C26" s="547" t="str">
        <f>'Matriz Nº4 Administración'!B26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6" s="549"/>
      <c r="E26" s="549"/>
      <c r="F26" s="549"/>
      <c r="G26" s="549"/>
      <c r="H26" s="549"/>
      <c r="I26" s="549"/>
      <c r="J26" s="549"/>
      <c r="K26" s="549"/>
      <c r="L26" s="187"/>
      <c r="M26" s="186"/>
      <c r="N26" s="186"/>
      <c r="O26" s="187"/>
      <c r="P26" s="187"/>
      <c r="Q26" s="187"/>
      <c r="R26" s="187"/>
      <c r="S26" s="187"/>
      <c r="T26" s="187"/>
      <c r="U26" s="187"/>
      <c r="V26" s="187"/>
      <c r="W26" s="187"/>
      <c r="X26" s="187"/>
    </row>
    <row r="27" spans="1:24" ht="39.9" customHeight="1" thickBot="1" x14ac:dyDescent="0.4">
      <c r="A27" s="544" t="str">
        <f>'Matriz Nº4 Administración'!A27</f>
        <v>Objetivo táctico</v>
      </c>
      <c r="B27" s="545"/>
      <c r="C27" s="546" t="str">
        <f>'Matriz Nº4 Administración'!B27</f>
        <v>3. Velar por el adecuado Ingreso(entrada), Registro, Almacenamiento, Control y Distribución de los insumos (salida)</v>
      </c>
      <c r="D27" s="481"/>
      <c r="E27" s="481"/>
      <c r="F27" s="481"/>
      <c r="G27" s="481"/>
      <c r="H27" s="481"/>
      <c r="I27" s="481"/>
      <c r="J27" s="481"/>
      <c r="K27" s="482"/>
      <c r="L27" s="187"/>
      <c r="M27" s="187"/>
      <c r="N27" s="187"/>
      <c r="O27" s="187"/>
      <c r="P27" s="187"/>
      <c r="Q27" s="187"/>
      <c r="R27" s="187"/>
      <c r="S27" s="187"/>
      <c r="T27" s="187"/>
      <c r="U27" s="187"/>
      <c r="V27" s="187"/>
      <c r="W27" s="187"/>
      <c r="X27" s="187"/>
    </row>
    <row r="28" spans="1:24" ht="47.25" customHeight="1" x14ac:dyDescent="0.35">
      <c r="A28" s="188" t="str">
        <f>+'Matriz Nº4 Administración'!A28</f>
        <v>3. 1</v>
      </c>
      <c r="B28" s="189" t="str">
        <f>+'Matriz Nº4 Administración'!B28</f>
        <v/>
      </c>
      <c r="C28" s="190" t="str">
        <f>IF(B28&lt;&gt;"",'Matriz Nº1 Identificación'!B28,"")</f>
        <v/>
      </c>
      <c r="D28" s="191" t="str">
        <f>IF(C28&lt;&gt;"",'Matriz Nº4 Administración'!C28,"")</f>
        <v/>
      </c>
      <c r="E28" s="189" t="str">
        <f>IF(B28&lt;&gt;"",'Matriz Nº4 Administración'!F28,"")</f>
        <v/>
      </c>
      <c r="F28" s="189" t="str">
        <f>IF(B28&lt;&gt;"",'Matriz Nº4 Administración'!G28,"")</f>
        <v/>
      </c>
      <c r="G28" s="177"/>
      <c r="H28" s="178"/>
      <c r="I28" s="179"/>
      <c r="J28" s="179"/>
      <c r="K28" s="178"/>
      <c r="L28" s="186"/>
      <c r="M28" s="187"/>
      <c r="N28" s="187"/>
      <c r="O28" s="186"/>
      <c r="P28" s="186"/>
      <c r="Q28" s="186"/>
      <c r="R28" s="186"/>
      <c r="S28" s="186"/>
      <c r="T28" s="186"/>
      <c r="U28" s="186"/>
      <c r="V28" s="186"/>
      <c r="W28" s="186"/>
      <c r="X28" s="186"/>
    </row>
    <row r="29" spans="1:24" ht="43.5" customHeight="1" x14ac:dyDescent="0.35">
      <c r="A29" s="188" t="str">
        <f>+'Matriz Nº4 Administración'!A29</f>
        <v>3. 2</v>
      </c>
      <c r="B29" s="189" t="str">
        <f>+'Matriz Nº4 Administración'!B29</f>
        <v/>
      </c>
      <c r="C29" s="190" t="str">
        <f>IF(B29&lt;&gt;"",'Matriz Nº1 Identificación'!B29,"")</f>
        <v/>
      </c>
      <c r="D29" s="191" t="str">
        <f>IF(C29&lt;&gt;"",'Matriz Nº4 Administración'!C29,"")</f>
        <v/>
      </c>
      <c r="E29" s="189" t="str">
        <f>IF(B29&lt;&gt;"",'Matriz Nº4 Administración'!F29,"")</f>
        <v/>
      </c>
      <c r="F29" s="189" t="str">
        <f>IF(B29&lt;&gt;"",'Matriz Nº4 Administración'!G29,"")</f>
        <v/>
      </c>
      <c r="G29" s="177"/>
      <c r="H29" s="178"/>
      <c r="I29" s="179"/>
      <c r="J29" s="179"/>
      <c r="K29" s="178"/>
      <c r="L29" s="186"/>
      <c r="M29" s="186"/>
      <c r="N29" s="186"/>
      <c r="O29" s="186"/>
      <c r="P29" s="186"/>
      <c r="Q29" s="186"/>
      <c r="R29" s="186"/>
      <c r="S29" s="186"/>
      <c r="T29" s="186"/>
      <c r="U29" s="186"/>
      <c r="V29" s="186"/>
      <c r="W29" s="186"/>
      <c r="X29" s="186"/>
    </row>
    <row r="30" spans="1:24" ht="40.5" customHeight="1" x14ac:dyDescent="0.35">
      <c r="A30" s="188" t="str">
        <f>+'Matriz Nº4 Administración'!A30</f>
        <v>3. 3</v>
      </c>
      <c r="B30" s="189" t="str">
        <f>+'Matriz Nº4 Administración'!B30</f>
        <v/>
      </c>
      <c r="C30" s="190" t="str">
        <f>IF(B30&lt;&gt;"",'Matriz Nº1 Identificación'!B30,"")</f>
        <v/>
      </c>
      <c r="D30" s="191" t="str">
        <f>IF(C30&lt;&gt;"",'Matriz Nº4 Administración'!C30,"")</f>
        <v/>
      </c>
      <c r="E30" s="189" t="str">
        <f>IF(B30&lt;&gt;"",'Matriz Nº4 Administración'!F30,"")</f>
        <v/>
      </c>
      <c r="F30" s="189" t="str">
        <f>IF(B30&lt;&gt;"",'Matriz Nº4 Administración'!G30,"")</f>
        <v/>
      </c>
      <c r="G30" s="177"/>
      <c r="H30" s="178"/>
      <c r="I30" s="179"/>
      <c r="J30" s="179"/>
      <c r="K30" s="178"/>
      <c r="L30" s="186"/>
      <c r="M30" s="186"/>
      <c r="N30" s="186"/>
      <c r="O30" s="186"/>
      <c r="P30" s="186"/>
      <c r="Q30" s="186"/>
      <c r="R30" s="186"/>
      <c r="S30" s="186"/>
      <c r="T30" s="186"/>
      <c r="U30" s="186"/>
      <c r="V30" s="186"/>
      <c r="W30" s="186"/>
      <c r="X30" s="186"/>
    </row>
    <row r="31" spans="1:24" ht="48" customHeight="1" x14ac:dyDescent="0.35">
      <c r="A31" s="188" t="str">
        <f>+'Matriz Nº4 Administración'!A31</f>
        <v>3. 4</v>
      </c>
      <c r="B31" s="189" t="str">
        <f>+'Matriz Nº4 Administración'!B31</f>
        <v/>
      </c>
      <c r="C31" s="190" t="str">
        <f>IF(B31&lt;&gt;"",'Matriz Nº1 Identificación'!B31,"")</f>
        <v/>
      </c>
      <c r="D31" s="191" t="str">
        <f>IF(C31&lt;&gt;"",'Matriz Nº4 Administración'!C31,"")</f>
        <v/>
      </c>
      <c r="E31" s="189" t="str">
        <f>IF(B31&lt;&gt;"",'Matriz Nº4 Administración'!F31,"")</f>
        <v/>
      </c>
      <c r="F31" s="189" t="str">
        <f>IF(B31&lt;&gt;"",'Matriz Nº4 Administración'!G31,"")</f>
        <v/>
      </c>
      <c r="G31" s="177"/>
      <c r="H31" s="178"/>
      <c r="I31" s="179"/>
      <c r="J31" s="179"/>
      <c r="K31" s="178"/>
      <c r="L31" s="186"/>
      <c r="M31" s="186"/>
      <c r="N31" s="186"/>
      <c r="O31" s="186"/>
      <c r="P31" s="186"/>
      <c r="Q31" s="186"/>
      <c r="R31" s="186"/>
      <c r="S31" s="186"/>
      <c r="T31" s="186"/>
      <c r="U31" s="186"/>
      <c r="V31" s="186"/>
      <c r="W31" s="186"/>
      <c r="X31" s="186"/>
    </row>
    <row r="32" spans="1:24" ht="42.75" customHeight="1" x14ac:dyDescent="0.35">
      <c r="A32" s="188" t="str">
        <f>+'Matriz Nº4 Administración'!A32</f>
        <v>3. 5</v>
      </c>
      <c r="B32" s="189" t="str">
        <f>+'Matriz Nº4 Administración'!B32</f>
        <v/>
      </c>
      <c r="C32" s="190" t="str">
        <f>IF(B32&lt;&gt;"",'Matriz Nº1 Identificación'!B32,"")</f>
        <v/>
      </c>
      <c r="D32" s="191" t="str">
        <f>IF(C32&lt;&gt;"",'Matriz Nº4 Administración'!C32,"")</f>
        <v/>
      </c>
      <c r="E32" s="189" t="str">
        <f>IF(B32&lt;&gt;"",'Matriz Nº4 Administración'!F32,"")</f>
        <v/>
      </c>
      <c r="F32" s="189" t="str">
        <f>IF(B32&lt;&gt;"",'Matriz Nº4 Administración'!G32,"")</f>
        <v/>
      </c>
      <c r="G32" s="177"/>
      <c r="H32" s="178"/>
      <c r="I32" s="179"/>
      <c r="J32" s="179"/>
      <c r="K32" s="178"/>
      <c r="L32" s="186"/>
      <c r="M32" s="186"/>
      <c r="N32" s="186"/>
      <c r="O32" s="186"/>
      <c r="P32" s="186"/>
      <c r="Q32" s="186"/>
      <c r="R32" s="186"/>
      <c r="S32" s="186"/>
      <c r="T32" s="186"/>
      <c r="U32" s="186"/>
      <c r="V32" s="186"/>
      <c r="W32" s="186"/>
      <c r="X32" s="186"/>
    </row>
    <row r="33" spans="1:24" ht="40.5" customHeight="1" x14ac:dyDescent="0.35">
      <c r="A33" s="188" t="str">
        <f>+'Matriz Nº4 Administración'!A33</f>
        <v>3. 6</v>
      </c>
      <c r="B33" s="189" t="str">
        <f>+'Matriz Nº4 Administración'!B33</f>
        <v/>
      </c>
      <c r="C33" s="190" t="str">
        <f>IF(B33&lt;&gt;"",'Matriz Nº1 Identificación'!B33,"")</f>
        <v/>
      </c>
      <c r="D33" s="191" t="str">
        <f>IF(C33&lt;&gt;"",'Matriz Nº4 Administración'!C33,"")</f>
        <v/>
      </c>
      <c r="E33" s="189" t="str">
        <f>IF(B33&lt;&gt;"",'Matriz Nº4 Administración'!F33,"")</f>
        <v/>
      </c>
      <c r="F33" s="189" t="str">
        <f>IF(B33&lt;&gt;"",'Matriz Nº4 Administración'!G33,"")</f>
        <v/>
      </c>
      <c r="G33" s="177"/>
      <c r="H33" s="178"/>
      <c r="I33" s="179"/>
      <c r="J33" s="179"/>
      <c r="K33" s="178"/>
      <c r="L33" s="186"/>
      <c r="M33" s="186"/>
      <c r="N33" s="186"/>
      <c r="O33" s="186"/>
      <c r="P33" s="186"/>
      <c r="Q33" s="186"/>
      <c r="R33" s="186"/>
      <c r="S33" s="186"/>
      <c r="T33" s="186"/>
      <c r="U33" s="186"/>
      <c r="V33" s="186"/>
      <c r="W33" s="186"/>
      <c r="X33" s="186"/>
    </row>
    <row r="34" spans="1:24" ht="43.5" customHeight="1" thickBot="1" x14ac:dyDescent="0.4">
      <c r="A34" s="188" t="str">
        <f>+'Matriz Nº4 Administración'!A34</f>
        <v>3. 7</v>
      </c>
      <c r="B34" s="189" t="str">
        <f>+'Matriz Nº4 Administración'!B34</f>
        <v/>
      </c>
      <c r="C34" s="190" t="str">
        <f>IF(B34&lt;&gt;"",'Matriz Nº1 Identificación'!B34,"")</f>
        <v/>
      </c>
      <c r="D34" s="191" t="str">
        <f>IF(C34&lt;&gt;"",'Matriz Nº4 Administración'!C34,"")</f>
        <v/>
      </c>
      <c r="E34" s="189" t="str">
        <f>IF(B34&lt;&gt;"",'Matriz Nº4 Administración'!F34,"")</f>
        <v/>
      </c>
      <c r="F34" s="189" t="str">
        <f>IF(B34&lt;&gt;"",'Matriz Nº4 Administración'!G34,"")</f>
        <v/>
      </c>
      <c r="G34" s="177"/>
      <c r="H34" s="178"/>
      <c r="I34" s="179"/>
      <c r="J34" s="179"/>
      <c r="K34" s="178"/>
      <c r="L34" s="186"/>
      <c r="M34" s="186"/>
      <c r="N34" s="186"/>
      <c r="O34" s="186"/>
      <c r="P34" s="186"/>
      <c r="Q34" s="186"/>
      <c r="R34" s="186"/>
      <c r="S34" s="186"/>
      <c r="T34" s="186"/>
      <c r="U34" s="186"/>
      <c r="V34" s="186"/>
      <c r="W34" s="186"/>
      <c r="X34" s="186"/>
    </row>
    <row r="35" spans="1:24" ht="39.9" customHeight="1" thickBot="1" x14ac:dyDescent="0.4">
      <c r="A35" s="547" t="str">
        <f>'Matriz Nº4 Administración'!A35</f>
        <v xml:space="preserve">Objetivo Estratégico: </v>
      </c>
      <c r="B35" s="548"/>
      <c r="C35" s="547" t="str">
        <f>'Matriz Nº4 Administración'!B35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35" s="549"/>
      <c r="E35" s="549"/>
      <c r="F35" s="549"/>
      <c r="G35" s="549"/>
      <c r="H35" s="549"/>
      <c r="I35" s="549"/>
      <c r="J35" s="549"/>
      <c r="K35" s="549"/>
      <c r="L35" s="187"/>
      <c r="M35" s="186"/>
      <c r="N35" s="186"/>
      <c r="O35" s="187"/>
      <c r="P35" s="187"/>
      <c r="Q35" s="187"/>
      <c r="R35" s="187"/>
      <c r="S35" s="187"/>
      <c r="T35" s="187"/>
      <c r="U35" s="187"/>
      <c r="V35" s="187"/>
      <c r="W35" s="187"/>
      <c r="X35" s="187"/>
    </row>
    <row r="36" spans="1:24" ht="39.9" customHeight="1" thickBot="1" x14ac:dyDescent="0.4">
      <c r="A36" s="544" t="str">
        <f>'Matriz Nº4 Administración'!A36</f>
        <v>Objetivo táctico</v>
      </c>
      <c r="B36" s="545"/>
      <c r="C36" s="546" t="str">
        <f>'Matriz Nº4 Administración'!B36</f>
        <v>4. Garantizar el convivio cultural de los funcionarios de la Imprenta Nacional</v>
      </c>
      <c r="D36" s="481"/>
      <c r="E36" s="481"/>
      <c r="F36" s="481"/>
      <c r="G36" s="481"/>
      <c r="H36" s="481"/>
      <c r="I36" s="481"/>
      <c r="J36" s="481"/>
      <c r="K36" s="482"/>
      <c r="L36" s="187"/>
      <c r="M36" s="187"/>
      <c r="N36" s="187"/>
      <c r="O36" s="187"/>
      <c r="P36" s="187"/>
      <c r="Q36" s="187"/>
      <c r="R36" s="187"/>
      <c r="S36" s="187"/>
      <c r="T36" s="187"/>
      <c r="U36" s="187"/>
      <c r="V36" s="187"/>
      <c r="W36" s="187"/>
      <c r="X36" s="187"/>
    </row>
    <row r="37" spans="1:24" ht="47.25" customHeight="1" x14ac:dyDescent="0.35">
      <c r="A37" s="188" t="str">
        <f>+'Matriz Nº4 Administración'!A37</f>
        <v>4. 1</v>
      </c>
      <c r="B37" s="189" t="str">
        <f>+'Matriz Nº4 Administración'!B37</f>
        <v/>
      </c>
      <c r="C37" s="190" t="str">
        <f>IF(B37&lt;&gt;"",'Matriz Nº1 Identificación'!B37,"")</f>
        <v/>
      </c>
      <c r="D37" s="191" t="str">
        <f>IF(C37&lt;&gt;"",'Matriz Nº4 Administración'!C37,"")</f>
        <v/>
      </c>
      <c r="E37" s="189" t="str">
        <f>IF(B37&lt;&gt;"",'Matriz Nº4 Administración'!F37,"")</f>
        <v/>
      </c>
      <c r="F37" s="189" t="str">
        <f>IF(B37&lt;&gt;"",'Matriz Nº4 Administración'!G37,"")</f>
        <v/>
      </c>
      <c r="G37" s="177"/>
      <c r="H37" s="178"/>
      <c r="I37" s="179"/>
      <c r="J37" s="179"/>
      <c r="K37" s="178"/>
      <c r="L37" s="186"/>
      <c r="M37" s="187"/>
      <c r="N37" s="187"/>
      <c r="O37" s="186"/>
      <c r="P37" s="186"/>
      <c r="Q37" s="186"/>
      <c r="R37" s="186"/>
      <c r="S37" s="186"/>
      <c r="T37" s="186"/>
      <c r="U37" s="186"/>
      <c r="V37" s="186"/>
      <c r="W37" s="186"/>
      <c r="X37" s="186"/>
    </row>
    <row r="38" spans="1:24" ht="43.5" customHeight="1" x14ac:dyDescent="0.35">
      <c r="A38" s="188" t="str">
        <f>+'Matriz Nº4 Administración'!A38</f>
        <v>4. 2</v>
      </c>
      <c r="B38" s="189" t="str">
        <f>+'Matriz Nº4 Administración'!B38</f>
        <v/>
      </c>
      <c r="C38" s="190" t="str">
        <f>IF(B38&lt;&gt;"",'Matriz Nº1 Identificación'!B38,"")</f>
        <v/>
      </c>
      <c r="D38" s="191" t="str">
        <f>IF(C38&lt;&gt;"",'Matriz Nº4 Administración'!C38,"")</f>
        <v/>
      </c>
      <c r="E38" s="189" t="str">
        <f>IF(B38&lt;&gt;"",'Matriz Nº4 Administración'!F38,"")</f>
        <v/>
      </c>
      <c r="F38" s="189" t="str">
        <f>IF(B38&lt;&gt;"",'Matriz Nº4 Administración'!G38,"")</f>
        <v/>
      </c>
      <c r="G38" s="177"/>
      <c r="H38" s="178"/>
      <c r="I38" s="179"/>
      <c r="J38" s="179"/>
      <c r="K38" s="178"/>
      <c r="L38" s="186"/>
      <c r="M38" s="186"/>
      <c r="N38" s="186"/>
      <c r="O38" s="186"/>
      <c r="P38" s="186"/>
      <c r="Q38" s="186"/>
      <c r="R38" s="186"/>
      <c r="S38" s="186"/>
      <c r="T38" s="186"/>
      <c r="U38" s="186"/>
      <c r="V38" s="186"/>
      <c r="W38" s="186"/>
      <c r="X38" s="186"/>
    </row>
    <row r="39" spans="1:24" ht="40.5" customHeight="1" x14ac:dyDescent="0.35">
      <c r="A39" s="188" t="str">
        <f>+'Matriz Nº4 Administración'!A39</f>
        <v>4. 3</v>
      </c>
      <c r="B39" s="189" t="str">
        <f>+'Matriz Nº4 Administración'!B39</f>
        <v/>
      </c>
      <c r="C39" s="190" t="str">
        <f>IF(B39&lt;&gt;"",'Matriz Nº1 Identificación'!B39,"")</f>
        <v/>
      </c>
      <c r="D39" s="191" t="str">
        <f>IF(C39&lt;&gt;"",'Matriz Nº4 Administración'!C39,"")</f>
        <v/>
      </c>
      <c r="E39" s="189" t="str">
        <f>IF(B39&lt;&gt;"",'Matriz Nº4 Administración'!F39,"")</f>
        <v/>
      </c>
      <c r="F39" s="189" t="str">
        <f>IF(B39&lt;&gt;"",'Matriz Nº4 Administración'!G39,"")</f>
        <v/>
      </c>
      <c r="G39" s="177"/>
      <c r="H39" s="178"/>
      <c r="I39" s="179"/>
      <c r="J39" s="179"/>
      <c r="K39" s="178"/>
      <c r="L39" s="186"/>
      <c r="M39" s="186"/>
      <c r="N39" s="186"/>
      <c r="O39" s="186"/>
      <c r="P39" s="186"/>
      <c r="Q39" s="186"/>
      <c r="R39" s="186"/>
      <c r="S39" s="186"/>
      <c r="T39" s="186"/>
      <c r="U39" s="186"/>
      <c r="V39" s="186"/>
      <c r="W39" s="186"/>
      <c r="X39" s="186"/>
    </row>
    <row r="40" spans="1:24" ht="48" customHeight="1" x14ac:dyDescent="0.35">
      <c r="A40" s="188" t="str">
        <f>+'Matriz Nº4 Administración'!A40</f>
        <v>4. 4</v>
      </c>
      <c r="B40" s="189" t="str">
        <f>+'Matriz Nº4 Administración'!B40</f>
        <v/>
      </c>
      <c r="C40" s="190" t="str">
        <f>IF(B40&lt;&gt;"",'Matriz Nº1 Identificación'!B40,"")</f>
        <v/>
      </c>
      <c r="D40" s="191" t="str">
        <f>IF(C40&lt;&gt;"",'Matriz Nº4 Administración'!C40,"")</f>
        <v/>
      </c>
      <c r="E40" s="189" t="str">
        <f>IF(B40&lt;&gt;"",'Matriz Nº4 Administración'!F40,"")</f>
        <v/>
      </c>
      <c r="F40" s="189" t="str">
        <f>IF(B40&lt;&gt;"",'Matriz Nº4 Administración'!G40,"")</f>
        <v/>
      </c>
      <c r="G40" s="177"/>
      <c r="H40" s="178"/>
      <c r="I40" s="179"/>
      <c r="J40" s="179"/>
      <c r="K40" s="178"/>
      <c r="L40" s="186"/>
      <c r="M40" s="186"/>
      <c r="N40" s="186"/>
      <c r="O40" s="186"/>
      <c r="P40" s="186"/>
      <c r="Q40" s="186"/>
      <c r="R40" s="186"/>
      <c r="S40" s="186"/>
      <c r="T40" s="186"/>
      <c r="U40" s="186"/>
      <c r="V40" s="186"/>
      <c r="W40" s="186"/>
      <c r="X40" s="186"/>
    </row>
    <row r="41" spans="1:24" ht="42.75" customHeight="1" x14ac:dyDescent="0.35">
      <c r="A41" s="188" t="str">
        <f>+'Matriz Nº4 Administración'!A41</f>
        <v>4. 5</v>
      </c>
      <c r="B41" s="189" t="str">
        <f>+'Matriz Nº4 Administración'!B41</f>
        <v/>
      </c>
      <c r="C41" s="190" t="str">
        <f>IF(B41&lt;&gt;"",'Matriz Nº1 Identificación'!B41,"")</f>
        <v/>
      </c>
      <c r="D41" s="191" t="str">
        <f>IF(C41&lt;&gt;"",'Matriz Nº4 Administración'!C41,"")</f>
        <v/>
      </c>
      <c r="E41" s="189" t="str">
        <f>IF(B41&lt;&gt;"",'Matriz Nº4 Administración'!F41,"")</f>
        <v/>
      </c>
      <c r="F41" s="189" t="str">
        <f>IF(B41&lt;&gt;"",'Matriz Nº4 Administración'!G41,"")</f>
        <v/>
      </c>
      <c r="G41" s="177"/>
      <c r="H41" s="178"/>
      <c r="I41" s="179"/>
      <c r="J41" s="179"/>
      <c r="K41" s="178"/>
      <c r="L41" s="186"/>
      <c r="M41" s="186"/>
      <c r="N41" s="186"/>
      <c r="O41" s="186"/>
      <c r="P41" s="186"/>
      <c r="Q41" s="186"/>
      <c r="R41" s="186"/>
      <c r="S41" s="186"/>
      <c r="T41" s="186"/>
      <c r="U41" s="186"/>
      <c r="V41" s="186"/>
      <c r="W41" s="186"/>
      <c r="X41" s="186"/>
    </row>
    <row r="42" spans="1:24" ht="40.5" customHeight="1" x14ac:dyDescent="0.35">
      <c r="A42" s="188" t="str">
        <f>+'Matriz Nº4 Administración'!A42</f>
        <v>4. 6</v>
      </c>
      <c r="B42" s="189" t="str">
        <f>+'Matriz Nº4 Administración'!B42</f>
        <v/>
      </c>
      <c r="C42" s="190" t="str">
        <f>IF(B42&lt;&gt;"",'Matriz Nº1 Identificación'!B42,"")</f>
        <v/>
      </c>
      <c r="D42" s="191" t="str">
        <f>IF(C42&lt;&gt;"",'Matriz Nº4 Administración'!C42,"")</f>
        <v/>
      </c>
      <c r="E42" s="189" t="str">
        <f>IF(B42&lt;&gt;"",'Matriz Nº4 Administración'!F42,"")</f>
        <v/>
      </c>
      <c r="F42" s="189" t="str">
        <f>IF(B42&lt;&gt;"",'Matriz Nº4 Administración'!G42,"")</f>
        <v/>
      </c>
      <c r="G42" s="177"/>
      <c r="H42" s="178"/>
      <c r="I42" s="179"/>
      <c r="J42" s="179"/>
      <c r="K42" s="178"/>
      <c r="L42" s="186"/>
      <c r="M42" s="186"/>
      <c r="N42" s="186"/>
      <c r="O42" s="186"/>
      <c r="P42" s="186"/>
      <c r="Q42" s="186"/>
      <c r="R42" s="186"/>
      <c r="S42" s="186"/>
      <c r="T42" s="186"/>
      <c r="U42" s="186"/>
      <c r="V42" s="186"/>
      <c r="W42" s="186"/>
      <c r="X42" s="186"/>
    </row>
    <row r="43" spans="1:24" ht="43.5" customHeight="1" thickBot="1" x14ac:dyDescent="0.4">
      <c r="A43" s="188" t="str">
        <f>+'Matriz Nº4 Administración'!A43</f>
        <v>4. 7</v>
      </c>
      <c r="B43" s="189" t="str">
        <f>+'Matriz Nº4 Administración'!B43</f>
        <v/>
      </c>
      <c r="C43" s="190" t="str">
        <f>IF(B43&lt;&gt;"",'Matriz Nº1 Identificación'!B43,"")</f>
        <v/>
      </c>
      <c r="D43" s="191" t="str">
        <f>IF(C43&lt;&gt;"",'Matriz Nº4 Administración'!C43,"")</f>
        <v/>
      </c>
      <c r="E43" s="189" t="str">
        <f>IF(B43&lt;&gt;"",'Matriz Nº4 Administración'!F43,"")</f>
        <v/>
      </c>
      <c r="F43" s="189" t="str">
        <f>IF(B43&lt;&gt;"",'Matriz Nº4 Administración'!G43,"")</f>
        <v/>
      </c>
      <c r="G43" s="177"/>
      <c r="H43" s="178"/>
      <c r="I43" s="179"/>
      <c r="J43" s="179"/>
      <c r="K43" s="178"/>
      <c r="L43" s="186"/>
      <c r="M43" s="186"/>
      <c r="N43" s="186"/>
      <c r="O43" s="186"/>
      <c r="P43" s="186"/>
      <c r="Q43" s="186"/>
      <c r="R43" s="186"/>
      <c r="S43" s="186"/>
      <c r="T43" s="186"/>
      <c r="U43" s="186"/>
      <c r="V43" s="186"/>
      <c r="W43" s="186"/>
      <c r="X43" s="186"/>
    </row>
    <row r="44" spans="1:24" ht="39.9" customHeight="1" thickBot="1" x14ac:dyDescent="0.4">
      <c r="A44" s="547" t="str">
        <f>'Matriz Nº4 Administración'!A44</f>
        <v xml:space="preserve">Objetivo Estratégico: </v>
      </c>
      <c r="B44" s="548"/>
      <c r="C44" s="547" t="str">
        <f>'Matriz Nº4 Administración'!B44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44" s="549"/>
      <c r="E44" s="549"/>
      <c r="F44" s="549"/>
      <c r="G44" s="549"/>
      <c r="H44" s="549"/>
      <c r="I44" s="549"/>
      <c r="J44" s="549"/>
      <c r="K44" s="549"/>
      <c r="L44" s="187"/>
      <c r="M44" s="186"/>
      <c r="N44" s="186"/>
      <c r="O44" s="187"/>
      <c r="P44" s="187"/>
      <c r="Q44" s="187"/>
      <c r="R44" s="187"/>
      <c r="S44" s="187"/>
      <c r="T44" s="187"/>
      <c r="U44" s="187"/>
      <c r="V44" s="187"/>
      <c r="W44" s="187"/>
      <c r="X44" s="187"/>
    </row>
    <row r="45" spans="1:24" ht="39.9" customHeight="1" thickBot="1" x14ac:dyDescent="0.4">
      <c r="A45" s="544" t="str">
        <f>'Matriz Nº4 Administración'!A45</f>
        <v>Objetivo táctico</v>
      </c>
      <c r="B45" s="545"/>
      <c r="C45" s="546" t="str">
        <f>'Matriz Nº4 Administración'!B45</f>
        <v>5. Compra de muestras de producto terminado para revisión del procesos de producción</v>
      </c>
      <c r="D45" s="481"/>
      <c r="E45" s="481"/>
      <c r="F45" s="481"/>
      <c r="G45" s="481"/>
      <c r="H45" s="481"/>
      <c r="I45" s="481"/>
      <c r="J45" s="481"/>
      <c r="K45" s="482"/>
      <c r="L45" s="187"/>
      <c r="M45" s="187"/>
      <c r="N45" s="187"/>
      <c r="O45" s="187"/>
      <c r="P45" s="187"/>
      <c r="Q45" s="187"/>
      <c r="R45" s="187"/>
      <c r="S45" s="187"/>
      <c r="T45" s="187"/>
      <c r="U45" s="187"/>
      <c r="V45" s="187"/>
      <c r="W45" s="187"/>
      <c r="X45" s="187"/>
    </row>
    <row r="46" spans="1:24" ht="47.25" customHeight="1" x14ac:dyDescent="0.35">
      <c r="A46" s="188" t="str">
        <f>+'Matriz Nº4 Administración'!A46</f>
        <v>5. 1</v>
      </c>
      <c r="B46" s="189" t="str">
        <f>+'Matriz Nº4 Administración'!B46</f>
        <v/>
      </c>
      <c r="C46" s="190" t="str">
        <f>IF(B46&lt;&gt;"",'Matriz Nº1 Identificación'!B46,"")</f>
        <v/>
      </c>
      <c r="D46" s="191" t="str">
        <f>IF(C46&lt;&gt;"",'Matriz Nº4 Administración'!C46,"")</f>
        <v/>
      </c>
      <c r="E46" s="189" t="str">
        <f>IF(B46&lt;&gt;"",'Matriz Nº4 Administración'!F46,"")</f>
        <v/>
      </c>
      <c r="F46" s="189" t="str">
        <f>IF(B46&lt;&gt;"",'Matriz Nº4 Administración'!G46,"")</f>
        <v/>
      </c>
      <c r="G46" s="177"/>
      <c r="H46" s="178"/>
      <c r="I46" s="179"/>
      <c r="J46" s="179"/>
      <c r="K46" s="178"/>
      <c r="L46" s="186"/>
      <c r="M46" s="187"/>
      <c r="N46" s="187"/>
      <c r="O46" s="186"/>
      <c r="P46" s="186"/>
      <c r="Q46" s="186"/>
      <c r="R46" s="186"/>
      <c r="S46" s="186"/>
      <c r="T46" s="186"/>
      <c r="U46" s="186"/>
      <c r="V46" s="186"/>
      <c r="W46" s="186"/>
      <c r="X46" s="186"/>
    </row>
    <row r="47" spans="1:24" ht="43.5" customHeight="1" x14ac:dyDescent="0.35">
      <c r="A47" s="188" t="str">
        <f>+'Matriz Nº4 Administración'!A47</f>
        <v>5. 2</v>
      </c>
      <c r="B47" s="189" t="str">
        <f>+'Matriz Nº4 Administración'!B47</f>
        <v/>
      </c>
      <c r="C47" s="190" t="str">
        <f>IF(B47&lt;&gt;"",'Matriz Nº1 Identificación'!B47,"")</f>
        <v/>
      </c>
      <c r="D47" s="191" t="str">
        <f>IF(C47&lt;&gt;"",'Matriz Nº4 Administración'!C47,"")</f>
        <v/>
      </c>
      <c r="E47" s="189" t="str">
        <f>IF(B47&lt;&gt;"",'Matriz Nº4 Administración'!F47,"")</f>
        <v/>
      </c>
      <c r="F47" s="189" t="str">
        <f>IF(B47&lt;&gt;"",'Matriz Nº4 Administración'!G47,"")</f>
        <v/>
      </c>
      <c r="G47" s="177"/>
      <c r="H47" s="178"/>
      <c r="I47" s="179"/>
      <c r="J47" s="179"/>
      <c r="K47" s="178"/>
      <c r="L47" s="186"/>
      <c r="M47" s="186"/>
      <c r="N47" s="186"/>
      <c r="O47" s="186"/>
      <c r="P47" s="186"/>
      <c r="Q47" s="186"/>
      <c r="R47" s="186"/>
      <c r="S47" s="186"/>
      <c r="T47" s="186"/>
      <c r="U47" s="186"/>
      <c r="V47" s="186"/>
      <c r="W47" s="186"/>
      <c r="X47" s="186"/>
    </row>
    <row r="48" spans="1:24" ht="40.5" customHeight="1" x14ac:dyDescent="0.35">
      <c r="A48" s="188" t="str">
        <f>+'Matriz Nº4 Administración'!A48</f>
        <v>5. 3</v>
      </c>
      <c r="B48" s="189" t="str">
        <f>+'Matriz Nº4 Administración'!B48</f>
        <v/>
      </c>
      <c r="C48" s="190" t="str">
        <f>IF(B48&lt;&gt;"",'Matriz Nº1 Identificación'!B48,"")</f>
        <v/>
      </c>
      <c r="D48" s="191" t="str">
        <f>IF(C48&lt;&gt;"",'Matriz Nº4 Administración'!C48,"")</f>
        <v/>
      </c>
      <c r="E48" s="189" t="str">
        <f>IF(B48&lt;&gt;"",'Matriz Nº4 Administración'!F48,"")</f>
        <v/>
      </c>
      <c r="F48" s="189" t="str">
        <f>IF(B48&lt;&gt;"",'Matriz Nº4 Administración'!G48,"")</f>
        <v/>
      </c>
      <c r="G48" s="177"/>
      <c r="H48" s="178"/>
      <c r="I48" s="179"/>
      <c r="J48" s="179"/>
      <c r="K48" s="178"/>
      <c r="L48" s="186"/>
      <c r="M48" s="186"/>
      <c r="N48" s="186"/>
      <c r="O48" s="186"/>
      <c r="P48" s="186"/>
      <c r="Q48" s="186"/>
      <c r="R48" s="186"/>
      <c r="S48" s="186"/>
      <c r="T48" s="186"/>
      <c r="U48" s="186"/>
      <c r="V48" s="186"/>
      <c r="W48" s="186"/>
      <c r="X48" s="186"/>
    </row>
    <row r="49" spans="1:24" ht="48" customHeight="1" x14ac:dyDescent="0.35">
      <c r="A49" s="188" t="str">
        <f>+'Matriz Nº4 Administración'!A49</f>
        <v>5. 4</v>
      </c>
      <c r="B49" s="189" t="str">
        <f>+'Matriz Nº4 Administración'!B49</f>
        <v/>
      </c>
      <c r="C49" s="190" t="str">
        <f>IF(B49&lt;&gt;"",'Matriz Nº1 Identificación'!B49,"")</f>
        <v/>
      </c>
      <c r="D49" s="191" t="str">
        <f>IF(C49&lt;&gt;"",'Matriz Nº4 Administración'!C49,"")</f>
        <v/>
      </c>
      <c r="E49" s="189" t="str">
        <f>IF(B49&lt;&gt;"",'Matriz Nº4 Administración'!F49,"")</f>
        <v/>
      </c>
      <c r="F49" s="189" t="str">
        <f>IF(B49&lt;&gt;"",'Matriz Nº4 Administración'!G49,"")</f>
        <v/>
      </c>
      <c r="G49" s="177"/>
      <c r="H49" s="178"/>
      <c r="I49" s="179"/>
      <c r="J49" s="179"/>
      <c r="K49" s="178"/>
      <c r="L49" s="186"/>
      <c r="M49" s="186"/>
      <c r="N49" s="186"/>
      <c r="O49" s="186"/>
      <c r="P49" s="186"/>
      <c r="Q49" s="186"/>
      <c r="R49" s="186"/>
      <c r="S49" s="186"/>
      <c r="T49" s="186"/>
      <c r="U49" s="186"/>
      <c r="V49" s="186"/>
      <c r="W49" s="186"/>
      <c r="X49" s="186"/>
    </row>
    <row r="50" spans="1:24" ht="42.75" customHeight="1" x14ac:dyDescent="0.35">
      <c r="A50" s="188" t="str">
        <f>+'Matriz Nº4 Administración'!A50</f>
        <v>5. 5</v>
      </c>
      <c r="B50" s="189" t="str">
        <f>+'Matriz Nº4 Administración'!B50</f>
        <v/>
      </c>
      <c r="C50" s="190" t="str">
        <f>IF(B50&lt;&gt;"",'Matriz Nº1 Identificación'!B50,"")</f>
        <v/>
      </c>
      <c r="D50" s="191" t="str">
        <f>IF(C50&lt;&gt;"",'Matriz Nº4 Administración'!C50,"")</f>
        <v/>
      </c>
      <c r="E50" s="189" t="str">
        <f>IF(B50&lt;&gt;"",'Matriz Nº4 Administración'!F50,"")</f>
        <v/>
      </c>
      <c r="F50" s="189" t="str">
        <f>IF(B50&lt;&gt;"",'Matriz Nº4 Administración'!G50,"")</f>
        <v/>
      </c>
      <c r="G50" s="177"/>
      <c r="H50" s="178"/>
      <c r="I50" s="179"/>
      <c r="J50" s="179"/>
      <c r="K50" s="178"/>
      <c r="L50" s="186"/>
      <c r="M50" s="186"/>
      <c r="N50" s="186"/>
      <c r="O50" s="186"/>
      <c r="P50" s="186"/>
      <c r="Q50" s="186"/>
      <c r="R50" s="186"/>
      <c r="S50" s="186"/>
      <c r="T50" s="186"/>
      <c r="U50" s="186"/>
      <c r="V50" s="186"/>
      <c r="W50" s="186"/>
      <c r="X50" s="186"/>
    </row>
    <row r="51" spans="1:24" ht="40.5" customHeight="1" x14ac:dyDescent="0.35">
      <c r="A51" s="188" t="str">
        <f>+'Matriz Nº4 Administración'!A51</f>
        <v>5. 6</v>
      </c>
      <c r="B51" s="189" t="str">
        <f>+'Matriz Nº4 Administración'!B51</f>
        <v/>
      </c>
      <c r="C51" s="190" t="str">
        <f>IF(B51&lt;&gt;"",'Matriz Nº1 Identificación'!B51,"")</f>
        <v/>
      </c>
      <c r="D51" s="191" t="str">
        <f>IF(C51&lt;&gt;"",'Matriz Nº4 Administración'!C51,"")</f>
        <v/>
      </c>
      <c r="E51" s="189" t="str">
        <f>IF(B51&lt;&gt;"",'Matriz Nº4 Administración'!F51,"")</f>
        <v/>
      </c>
      <c r="F51" s="189" t="str">
        <f>IF(B51&lt;&gt;"",'Matriz Nº4 Administración'!G51,"")</f>
        <v/>
      </c>
      <c r="G51" s="177"/>
      <c r="H51" s="178"/>
      <c r="I51" s="179"/>
      <c r="J51" s="179"/>
      <c r="K51" s="178"/>
      <c r="L51" s="186"/>
      <c r="M51" s="186"/>
      <c r="N51" s="186"/>
      <c r="O51" s="186"/>
      <c r="P51" s="186"/>
      <c r="Q51" s="186"/>
      <c r="R51" s="186"/>
      <c r="S51" s="186"/>
      <c r="T51" s="186"/>
      <c r="U51" s="186"/>
      <c r="V51" s="186"/>
      <c r="W51" s="186"/>
      <c r="X51" s="186"/>
    </row>
    <row r="52" spans="1:24" ht="43.5" customHeight="1" thickBot="1" x14ac:dyDescent="0.4">
      <c r="A52" s="188" t="str">
        <f>+'Matriz Nº4 Administración'!A52</f>
        <v>5. 7</v>
      </c>
      <c r="B52" s="189" t="str">
        <f>+'Matriz Nº4 Administración'!B52</f>
        <v/>
      </c>
      <c r="C52" s="190" t="str">
        <f>IF(B52&lt;&gt;"",'Matriz Nº1 Identificación'!B52,"")</f>
        <v/>
      </c>
      <c r="D52" s="191" t="str">
        <f>IF(C52&lt;&gt;"",'Matriz Nº4 Administración'!C52,"")</f>
        <v/>
      </c>
      <c r="E52" s="189" t="str">
        <f>IF(B52&lt;&gt;"",'Matriz Nº4 Administración'!F52,"")</f>
        <v/>
      </c>
      <c r="F52" s="189" t="str">
        <f>IF(B52&lt;&gt;"",'Matriz Nº4 Administración'!G52,"")</f>
        <v/>
      </c>
      <c r="G52" s="177"/>
      <c r="H52" s="178"/>
      <c r="I52" s="179"/>
      <c r="J52" s="179"/>
      <c r="K52" s="178"/>
      <c r="L52" s="186"/>
      <c r="M52" s="186"/>
      <c r="N52" s="186"/>
      <c r="O52" s="186"/>
      <c r="P52" s="186"/>
      <c r="Q52" s="186"/>
      <c r="R52" s="186"/>
      <c r="S52" s="186"/>
      <c r="T52" s="186"/>
      <c r="U52" s="186"/>
      <c r="V52" s="186"/>
      <c r="W52" s="186"/>
      <c r="X52" s="186"/>
    </row>
    <row r="53" spans="1:24" ht="39.9" customHeight="1" thickBot="1" x14ac:dyDescent="0.4">
      <c r="A53" s="547" t="str">
        <f>'Matriz Nº4 Administración'!A53</f>
        <v xml:space="preserve">Objetivo Estratégico: </v>
      </c>
      <c r="B53" s="548"/>
      <c r="C53" s="547" t="str">
        <f>'Matriz Nº4 Administración'!B53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53" s="549"/>
      <c r="E53" s="549"/>
      <c r="F53" s="549"/>
      <c r="G53" s="549"/>
      <c r="H53" s="549"/>
      <c r="I53" s="549"/>
      <c r="J53" s="549"/>
      <c r="K53" s="549"/>
      <c r="L53" s="187"/>
      <c r="M53" s="186"/>
      <c r="N53" s="186"/>
      <c r="O53" s="187"/>
      <c r="P53" s="187"/>
      <c r="Q53" s="187"/>
      <c r="R53" s="187"/>
      <c r="S53" s="187"/>
      <c r="T53" s="187"/>
      <c r="U53" s="187"/>
      <c r="V53" s="187"/>
      <c r="W53" s="187"/>
      <c r="X53" s="187"/>
    </row>
    <row r="54" spans="1:24" ht="39.9" customHeight="1" thickBot="1" x14ac:dyDescent="0.4">
      <c r="A54" s="544" t="str">
        <f>'Matriz Nº4 Administración'!A54</f>
        <v>Objetivo táctico</v>
      </c>
      <c r="B54" s="545"/>
      <c r="C54" s="546" t="str">
        <f>'Matriz Nº4 Administración'!B54</f>
        <v xml:space="preserve">6. Contar en inventario con distintos papeles y cartulinas para la producción de los impresos comerciales. </v>
      </c>
      <c r="D54" s="481"/>
      <c r="E54" s="481"/>
      <c r="F54" s="481"/>
      <c r="G54" s="481"/>
      <c r="H54" s="481"/>
      <c r="I54" s="481"/>
      <c r="J54" s="481"/>
      <c r="K54" s="482"/>
      <c r="L54" s="187"/>
      <c r="M54" s="187"/>
      <c r="N54" s="187"/>
      <c r="O54" s="187"/>
      <c r="P54" s="187"/>
      <c r="Q54" s="187"/>
      <c r="R54" s="187"/>
      <c r="S54" s="187"/>
      <c r="T54" s="187"/>
      <c r="U54" s="187"/>
      <c r="V54" s="187"/>
      <c r="W54" s="187"/>
      <c r="X54" s="187"/>
    </row>
    <row r="55" spans="1:24" ht="47.25" customHeight="1" x14ac:dyDescent="0.35">
      <c r="A55" s="188" t="str">
        <f>+'Matriz Nº4 Administración'!A55</f>
        <v>6. 1</v>
      </c>
      <c r="B55" s="189" t="str">
        <f>+'Matriz Nº4 Administración'!B55</f>
        <v/>
      </c>
      <c r="C55" s="190" t="str">
        <f>IF(B55&lt;&gt;"",'Matriz Nº1 Identificación'!B55,"")</f>
        <v/>
      </c>
      <c r="D55" s="191" t="str">
        <f>IF(C55&lt;&gt;"",'Matriz Nº4 Administración'!C55,"")</f>
        <v/>
      </c>
      <c r="E55" s="189" t="str">
        <f>IF(B55&lt;&gt;"",'Matriz Nº4 Administración'!F55,"")</f>
        <v/>
      </c>
      <c r="F55" s="189" t="str">
        <f>IF(B55&lt;&gt;"",'Matriz Nº4 Administración'!G55,"")</f>
        <v/>
      </c>
      <c r="G55" s="177"/>
      <c r="H55" s="178"/>
      <c r="I55" s="179"/>
      <c r="J55" s="179"/>
      <c r="K55" s="178"/>
      <c r="L55" s="186"/>
      <c r="M55" s="187"/>
      <c r="N55" s="187"/>
      <c r="O55" s="186"/>
      <c r="P55" s="186"/>
      <c r="Q55" s="186"/>
      <c r="R55" s="186"/>
      <c r="S55" s="186"/>
      <c r="T55" s="186"/>
      <c r="U55" s="186"/>
      <c r="V55" s="186"/>
      <c r="W55" s="186"/>
      <c r="X55" s="186"/>
    </row>
    <row r="56" spans="1:24" ht="43.5" customHeight="1" x14ac:dyDescent="0.35">
      <c r="A56" s="188" t="str">
        <f>+'Matriz Nº4 Administración'!A56</f>
        <v>6. 2</v>
      </c>
      <c r="B56" s="189" t="str">
        <f>+'Matriz Nº4 Administración'!B56</f>
        <v/>
      </c>
      <c r="C56" s="190" t="str">
        <f>IF(B56&lt;&gt;"",'Matriz Nº1 Identificación'!B56,"")</f>
        <v/>
      </c>
      <c r="D56" s="191" t="str">
        <f>IF(C56&lt;&gt;"",'Matriz Nº4 Administración'!C56,"")</f>
        <v/>
      </c>
      <c r="E56" s="189" t="str">
        <f>IF(B56&lt;&gt;"",'Matriz Nº4 Administración'!F56,"")</f>
        <v/>
      </c>
      <c r="F56" s="189" t="str">
        <f>IF(B56&lt;&gt;"",'Matriz Nº4 Administración'!G56,"")</f>
        <v/>
      </c>
      <c r="G56" s="177"/>
      <c r="H56" s="178"/>
      <c r="I56" s="179"/>
      <c r="J56" s="179"/>
      <c r="K56" s="178"/>
      <c r="L56" s="186"/>
      <c r="M56" s="186"/>
      <c r="N56" s="186"/>
      <c r="O56" s="186"/>
      <c r="P56" s="186"/>
      <c r="Q56" s="186"/>
      <c r="R56" s="186"/>
      <c r="S56" s="186"/>
      <c r="T56" s="186"/>
      <c r="U56" s="186"/>
      <c r="V56" s="186"/>
      <c r="W56" s="186"/>
      <c r="X56" s="186"/>
    </row>
    <row r="57" spans="1:24" ht="40.5" customHeight="1" x14ac:dyDescent="0.35">
      <c r="A57" s="188" t="str">
        <f>+'Matriz Nº4 Administración'!A57</f>
        <v>6. 3</v>
      </c>
      <c r="B57" s="189" t="str">
        <f>+'Matriz Nº4 Administración'!B57</f>
        <v/>
      </c>
      <c r="C57" s="190" t="str">
        <f>IF(B57&lt;&gt;"",'Matriz Nº1 Identificación'!B57,"")</f>
        <v/>
      </c>
      <c r="D57" s="191" t="str">
        <f>IF(C57&lt;&gt;"",'Matriz Nº4 Administración'!C57,"")</f>
        <v/>
      </c>
      <c r="E57" s="189" t="str">
        <f>IF(B57&lt;&gt;"",'Matriz Nº4 Administración'!F57,"")</f>
        <v/>
      </c>
      <c r="F57" s="189" t="str">
        <f>IF(B57&lt;&gt;"",'Matriz Nº4 Administración'!G57,"")</f>
        <v/>
      </c>
      <c r="G57" s="177"/>
      <c r="H57" s="178"/>
      <c r="I57" s="179"/>
      <c r="J57" s="179"/>
      <c r="K57" s="178"/>
      <c r="L57" s="186"/>
      <c r="M57" s="186"/>
      <c r="N57" s="186"/>
      <c r="O57" s="186"/>
      <c r="P57" s="186"/>
      <c r="Q57" s="186"/>
      <c r="R57" s="186"/>
      <c r="S57" s="186"/>
      <c r="T57" s="186"/>
      <c r="U57" s="186"/>
      <c r="V57" s="186"/>
      <c r="W57" s="186"/>
      <c r="X57" s="186"/>
    </row>
    <row r="58" spans="1:24" ht="48" customHeight="1" x14ac:dyDescent="0.35">
      <c r="A58" s="188" t="str">
        <f>+'Matriz Nº4 Administración'!A58</f>
        <v>6. 4</v>
      </c>
      <c r="B58" s="189" t="str">
        <f>+'Matriz Nº4 Administración'!B58</f>
        <v/>
      </c>
      <c r="C58" s="190" t="str">
        <f>IF(B58&lt;&gt;"",'Matriz Nº1 Identificación'!B58,"")</f>
        <v/>
      </c>
      <c r="D58" s="191" t="str">
        <f>IF(C58&lt;&gt;"",'Matriz Nº4 Administración'!C58,"")</f>
        <v/>
      </c>
      <c r="E58" s="189" t="str">
        <f>IF(B58&lt;&gt;"",'Matriz Nº4 Administración'!F58,"")</f>
        <v/>
      </c>
      <c r="F58" s="189" t="str">
        <f>IF(B58&lt;&gt;"",'Matriz Nº4 Administración'!G58,"")</f>
        <v/>
      </c>
      <c r="G58" s="177"/>
      <c r="H58" s="178"/>
      <c r="I58" s="179"/>
      <c r="J58" s="179"/>
      <c r="K58" s="178"/>
      <c r="L58" s="186"/>
      <c r="M58" s="186"/>
      <c r="N58" s="186"/>
      <c r="O58" s="186"/>
      <c r="P58" s="186"/>
      <c r="Q58" s="186"/>
      <c r="R58" s="186"/>
      <c r="S58" s="186"/>
      <c r="T58" s="186"/>
      <c r="U58" s="186"/>
      <c r="V58" s="186"/>
      <c r="W58" s="186"/>
      <c r="X58" s="186"/>
    </row>
    <row r="59" spans="1:24" ht="42.75" customHeight="1" x14ac:dyDescent="0.35">
      <c r="A59" s="188" t="str">
        <f>+'Matriz Nº4 Administración'!A59</f>
        <v>6. 5</v>
      </c>
      <c r="B59" s="189" t="str">
        <f>+'Matriz Nº4 Administración'!B59</f>
        <v/>
      </c>
      <c r="C59" s="190" t="str">
        <f>IF(B59&lt;&gt;"",'Matriz Nº1 Identificación'!B59,"")</f>
        <v/>
      </c>
      <c r="D59" s="191" t="str">
        <f>IF(C59&lt;&gt;"",'Matriz Nº4 Administración'!C59,"")</f>
        <v/>
      </c>
      <c r="E59" s="189" t="str">
        <f>IF(B59&lt;&gt;"",'Matriz Nº4 Administración'!F59,"")</f>
        <v/>
      </c>
      <c r="F59" s="189" t="str">
        <f>IF(B59&lt;&gt;"",'Matriz Nº4 Administración'!G59,"")</f>
        <v/>
      </c>
      <c r="G59" s="177"/>
      <c r="H59" s="178"/>
      <c r="I59" s="179"/>
      <c r="J59" s="179"/>
      <c r="K59" s="178"/>
      <c r="L59" s="186"/>
      <c r="M59" s="186"/>
      <c r="N59" s="186"/>
      <c r="O59" s="186"/>
      <c r="P59" s="186"/>
      <c r="Q59" s="186"/>
      <c r="R59" s="186"/>
      <c r="S59" s="186"/>
      <c r="T59" s="186"/>
      <c r="U59" s="186"/>
      <c r="V59" s="186"/>
      <c r="W59" s="186"/>
      <c r="X59" s="186"/>
    </row>
    <row r="60" spans="1:24" ht="40.5" customHeight="1" x14ac:dyDescent="0.35">
      <c r="A60" s="188" t="str">
        <f>+'Matriz Nº4 Administración'!A60</f>
        <v>6. 6</v>
      </c>
      <c r="B60" s="189" t="str">
        <f>+'Matriz Nº4 Administración'!B60</f>
        <v/>
      </c>
      <c r="C60" s="190" t="str">
        <f>IF(B60&lt;&gt;"",'Matriz Nº1 Identificación'!B60,"")</f>
        <v/>
      </c>
      <c r="D60" s="191" t="str">
        <f>IF(C60&lt;&gt;"",'Matriz Nº4 Administración'!C60,"")</f>
        <v/>
      </c>
      <c r="E60" s="189" t="str">
        <f>IF(B60&lt;&gt;"",'Matriz Nº4 Administración'!F60,"")</f>
        <v/>
      </c>
      <c r="F60" s="189" t="str">
        <f>IF(B60&lt;&gt;"",'Matriz Nº4 Administración'!G60,"")</f>
        <v/>
      </c>
      <c r="G60" s="177"/>
      <c r="H60" s="178"/>
      <c r="I60" s="179"/>
      <c r="J60" s="179"/>
      <c r="K60" s="178"/>
      <c r="L60" s="186"/>
      <c r="M60" s="186"/>
      <c r="N60" s="186"/>
      <c r="O60" s="186"/>
      <c r="P60" s="186"/>
      <c r="Q60" s="186"/>
      <c r="R60" s="186"/>
      <c r="S60" s="186"/>
      <c r="T60" s="186"/>
      <c r="U60" s="186"/>
      <c r="V60" s="186"/>
      <c r="W60" s="186"/>
      <c r="X60" s="186"/>
    </row>
    <row r="61" spans="1:24" ht="43.5" customHeight="1" thickBot="1" x14ac:dyDescent="0.4">
      <c r="A61" s="188" t="str">
        <f>+'Matriz Nº4 Administración'!A61</f>
        <v>6. 7</v>
      </c>
      <c r="B61" s="189" t="str">
        <f>+'Matriz Nº4 Administración'!B61</f>
        <v/>
      </c>
      <c r="C61" s="190" t="str">
        <f>IF(B61&lt;&gt;"",'Matriz Nº1 Identificación'!B61,"")</f>
        <v/>
      </c>
      <c r="D61" s="191" t="str">
        <f>IF(C61&lt;&gt;"",'Matriz Nº4 Administración'!C61,"")</f>
        <v/>
      </c>
      <c r="E61" s="189" t="str">
        <f>IF(B61&lt;&gt;"",'Matriz Nº4 Administración'!F61,"")</f>
        <v/>
      </c>
      <c r="F61" s="189" t="str">
        <f>IF(B61&lt;&gt;"",'Matriz Nº4 Administración'!G61,"")</f>
        <v/>
      </c>
      <c r="G61" s="177"/>
      <c r="H61" s="178"/>
      <c r="I61" s="179"/>
      <c r="J61" s="179"/>
      <c r="K61" s="178"/>
      <c r="L61" s="186"/>
      <c r="M61" s="186"/>
      <c r="N61" s="186"/>
      <c r="O61" s="186"/>
      <c r="P61" s="186"/>
      <c r="Q61" s="186"/>
      <c r="R61" s="186"/>
      <c r="S61" s="186"/>
      <c r="T61" s="186"/>
      <c r="U61" s="186"/>
      <c r="V61" s="186"/>
      <c r="W61" s="186"/>
      <c r="X61" s="186"/>
    </row>
    <row r="62" spans="1:24" ht="39.9" customHeight="1" thickBot="1" x14ac:dyDescent="0.4">
      <c r="A62" s="547" t="str">
        <f>'Matriz Nº4 Administración'!A62</f>
        <v xml:space="preserve">Objetivo Estratégico: </v>
      </c>
      <c r="B62" s="548"/>
      <c r="C62" s="547" t="str">
        <f>'Matriz Nº4 Administración'!B62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62" s="549"/>
      <c r="E62" s="549"/>
      <c r="F62" s="549"/>
      <c r="G62" s="549"/>
      <c r="H62" s="549"/>
      <c r="I62" s="549"/>
      <c r="J62" s="549"/>
      <c r="K62" s="549"/>
      <c r="L62" s="187"/>
      <c r="M62" s="186"/>
      <c r="N62" s="186"/>
      <c r="O62" s="187"/>
      <c r="P62" s="187"/>
      <c r="Q62" s="187"/>
      <c r="R62" s="187"/>
      <c r="S62" s="187"/>
      <c r="T62" s="187"/>
      <c r="U62" s="187"/>
      <c r="V62" s="187"/>
      <c r="W62" s="187"/>
      <c r="X62" s="187"/>
    </row>
    <row r="63" spans="1:24" ht="39.9" customHeight="1" thickBot="1" x14ac:dyDescent="0.4">
      <c r="A63" s="544" t="str">
        <f>'Matriz Nº4 Administración'!A63</f>
        <v>Objetivo táctico</v>
      </c>
      <c r="B63" s="545"/>
      <c r="C63" s="546" t="str">
        <f>'Matriz Nº4 Administración'!B63</f>
        <v>7. Contar con uniformes para el área productiva</v>
      </c>
      <c r="D63" s="481"/>
      <c r="E63" s="481"/>
      <c r="F63" s="481"/>
      <c r="G63" s="481"/>
      <c r="H63" s="481"/>
      <c r="I63" s="481"/>
      <c r="J63" s="481"/>
      <c r="K63" s="482"/>
      <c r="L63" s="187"/>
      <c r="M63" s="187"/>
      <c r="N63" s="187"/>
      <c r="O63" s="187"/>
      <c r="P63" s="187"/>
      <c r="Q63" s="187"/>
      <c r="R63" s="187"/>
      <c r="S63" s="187"/>
      <c r="T63" s="187"/>
      <c r="U63" s="187"/>
      <c r="V63" s="187"/>
      <c r="W63" s="187"/>
      <c r="X63" s="187"/>
    </row>
    <row r="64" spans="1:24" ht="47.25" customHeight="1" x14ac:dyDescent="0.35">
      <c r="A64" s="188" t="str">
        <f>+'Matriz Nº4 Administración'!A64</f>
        <v>7. 1</v>
      </c>
      <c r="B64" s="189" t="str">
        <f>+'Matriz Nº4 Administración'!B64</f>
        <v/>
      </c>
      <c r="C64" s="190" t="str">
        <f>IF(B64&lt;&gt;"",'Matriz Nº1 Identificación'!B64,"")</f>
        <v/>
      </c>
      <c r="D64" s="191" t="str">
        <f>IF(C64&lt;&gt;"",'Matriz Nº4 Administración'!C64,"")</f>
        <v/>
      </c>
      <c r="E64" s="189" t="str">
        <f>IF(B64&lt;&gt;"",'Matriz Nº4 Administración'!F64,"")</f>
        <v/>
      </c>
      <c r="F64" s="189" t="str">
        <f>IF(B64&lt;&gt;"",'Matriz Nº4 Administración'!G64,"")</f>
        <v/>
      </c>
      <c r="G64" s="177"/>
      <c r="H64" s="178"/>
      <c r="I64" s="179"/>
      <c r="J64" s="179"/>
      <c r="K64" s="178"/>
      <c r="L64" s="186"/>
      <c r="M64" s="187"/>
      <c r="N64" s="187"/>
      <c r="O64" s="186"/>
      <c r="P64" s="186"/>
      <c r="Q64" s="186"/>
      <c r="R64" s="186"/>
      <c r="S64" s="186"/>
      <c r="T64" s="186"/>
      <c r="U64" s="186"/>
      <c r="V64" s="186"/>
      <c r="W64" s="186"/>
      <c r="X64" s="186"/>
    </row>
    <row r="65" spans="1:24" ht="43.5" customHeight="1" x14ac:dyDescent="0.35">
      <c r="A65" s="188" t="str">
        <f>+'Matriz Nº4 Administración'!A65</f>
        <v>7. 2</v>
      </c>
      <c r="B65" s="189" t="str">
        <f>+'Matriz Nº4 Administración'!B65</f>
        <v/>
      </c>
      <c r="C65" s="190" t="str">
        <f>IF(B65&lt;&gt;"",'Matriz Nº1 Identificación'!B65,"")</f>
        <v/>
      </c>
      <c r="D65" s="191" t="str">
        <f>IF(C65&lt;&gt;"",'Matriz Nº4 Administración'!C65,"")</f>
        <v/>
      </c>
      <c r="E65" s="189" t="str">
        <f>IF(B65&lt;&gt;"",'Matriz Nº4 Administración'!F65,"")</f>
        <v/>
      </c>
      <c r="F65" s="189" t="str">
        <f>IF(B65&lt;&gt;"",'Matriz Nº4 Administración'!G65,"")</f>
        <v/>
      </c>
      <c r="G65" s="177"/>
      <c r="H65" s="178"/>
      <c r="I65" s="179"/>
      <c r="J65" s="179"/>
      <c r="K65" s="178"/>
      <c r="L65" s="186"/>
      <c r="M65" s="186"/>
      <c r="N65" s="186"/>
      <c r="O65" s="186"/>
      <c r="P65" s="186"/>
      <c r="Q65" s="186"/>
      <c r="R65" s="186"/>
      <c r="S65" s="186"/>
      <c r="T65" s="186"/>
      <c r="U65" s="186"/>
      <c r="V65" s="186"/>
      <c r="W65" s="186"/>
      <c r="X65" s="186"/>
    </row>
    <row r="66" spans="1:24" ht="40.5" customHeight="1" x14ac:dyDescent="0.35">
      <c r="A66" s="188" t="str">
        <f>+'Matriz Nº4 Administración'!A66</f>
        <v>7. 3</v>
      </c>
      <c r="B66" s="189" t="str">
        <f>+'Matriz Nº4 Administración'!B66</f>
        <v/>
      </c>
      <c r="C66" s="190" t="str">
        <f>IF(B66&lt;&gt;"",'Matriz Nº1 Identificación'!B66,"")</f>
        <v/>
      </c>
      <c r="D66" s="191" t="str">
        <f>IF(C66&lt;&gt;"",'Matriz Nº4 Administración'!C66,"")</f>
        <v/>
      </c>
      <c r="E66" s="189" t="str">
        <f>IF(B66&lt;&gt;"",'Matriz Nº4 Administración'!F66,"")</f>
        <v/>
      </c>
      <c r="F66" s="189" t="str">
        <f>IF(B66&lt;&gt;"",'Matriz Nº4 Administración'!G66,"")</f>
        <v/>
      </c>
      <c r="G66" s="177"/>
      <c r="H66" s="178"/>
      <c r="I66" s="179"/>
      <c r="J66" s="179"/>
      <c r="K66" s="178"/>
      <c r="L66" s="186"/>
      <c r="M66" s="186"/>
      <c r="N66" s="186"/>
      <c r="O66" s="186"/>
      <c r="P66" s="186"/>
      <c r="Q66" s="186"/>
      <c r="R66" s="186"/>
      <c r="S66" s="186"/>
      <c r="T66" s="186"/>
      <c r="U66" s="186"/>
      <c r="V66" s="186"/>
      <c r="W66" s="186"/>
      <c r="X66" s="186"/>
    </row>
    <row r="67" spans="1:24" ht="48" customHeight="1" x14ac:dyDescent="0.35">
      <c r="A67" s="188" t="str">
        <f>+'Matriz Nº4 Administración'!A67</f>
        <v>7. 4</v>
      </c>
      <c r="B67" s="189" t="str">
        <f>+'Matriz Nº4 Administración'!B67</f>
        <v/>
      </c>
      <c r="C67" s="190" t="str">
        <f>IF(B67&lt;&gt;"",'Matriz Nº1 Identificación'!B67,"")</f>
        <v/>
      </c>
      <c r="D67" s="191" t="str">
        <f>IF(C67&lt;&gt;"",'Matriz Nº4 Administración'!C67,"")</f>
        <v/>
      </c>
      <c r="E67" s="189" t="str">
        <f>IF(B67&lt;&gt;"",'Matriz Nº4 Administración'!F67,"")</f>
        <v/>
      </c>
      <c r="F67" s="189" t="str">
        <f>IF(B67&lt;&gt;"",'Matriz Nº4 Administración'!G67,"")</f>
        <v/>
      </c>
      <c r="G67" s="177"/>
      <c r="H67" s="178"/>
      <c r="I67" s="179"/>
      <c r="J67" s="179"/>
      <c r="K67" s="178"/>
      <c r="L67" s="186"/>
      <c r="M67" s="186"/>
      <c r="N67" s="186"/>
      <c r="O67" s="186"/>
      <c r="P67" s="186"/>
      <c r="Q67" s="186"/>
      <c r="R67" s="186"/>
      <c r="S67" s="186"/>
      <c r="T67" s="186"/>
      <c r="U67" s="186"/>
      <c r="V67" s="186"/>
      <c r="W67" s="186"/>
      <c r="X67" s="186"/>
    </row>
    <row r="68" spans="1:24" ht="42.75" customHeight="1" x14ac:dyDescent="0.35">
      <c r="A68" s="188" t="str">
        <f>+'Matriz Nº4 Administración'!A68</f>
        <v>7. 5</v>
      </c>
      <c r="B68" s="189" t="str">
        <f>+'Matriz Nº4 Administración'!B68</f>
        <v/>
      </c>
      <c r="C68" s="190" t="str">
        <f>IF(B68&lt;&gt;"",'Matriz Nº1 Identificación'!B68,"")</f>
        <v/>
      </c>
      <c r="D68" s="191" t="str">
        <f>IF(C68&lt;&gt;"",'Matriz Nº4 Administración'!C68,"")</f>
        <v/>
      </c>
      <c r="E68" s="189" t="str">
        <f>IF(B68&lt;&gt;"",'Matriz Nº4 Administración'!F68,"")</f>
        <v/>
      </c>
      <c r="F68" s="189" t="str">
        <f>IF(B68&lt;&gt;"",'Matriz Nº4 Administración'!G68,"")</f>
        <v/>
      </c>
      <c r="G68" s="177"/>
      <c r="H68" s="178"/>
      <c r="I68" s="179"/>
      <c r="J68" s="179"/>
      <c r="K68" s="178"/>
      <c r="L68" s="186"/>
      <c r="M68" s="186"/>
      <c r="N68" s="186"/>
      <c r="O68" s="186"/>
      <c r="P68" s="186"/>
      <c r="Q68" s="186"/>
      <c r="R68" s="186"/>
      <c r="S68" s="186"/>
      <c r="T68" s="186"/>
      <c r="U68" s="186"/>
      <c r="V68" s="186"/>
      <c r="W68" s="186"/>
      <c r="X68" s="186"/>
    </row>
    <row r="69" spans="1:24" ht="40.5" customHeight="1" x14ac:dyDescent="0.35">
      <c r="A69" s="188" t="str">
        <f>+'Matriz Nº4 Administración'!A69</f>
        <v>7. 6</v>
      </c>
      <c r="B69" s="189" t="str">
        <f>+'Matriz Nº4 Administración'!B69</f>
        <v/>
      </c>
      <c r="C69" s="190" t="str">
        <f>IF(B69&lt;&gt;"",'Matriz Nº1 Identificación'!B69,"")</f>
        <v/>
      </c>
      <c r="D69" s="191" t="str">
        <f>IF(C69&lt;&gt;"",'Matriz Nº4 Administración'!C69,"")</f>
        <v/>
      </c>
      <c r="E69" s="189" t="str">
        <f>IF(B69&lt;&gt;"",'Matriz Nº4 Administración'!F69,"")</f>
        <v/>
      </c>
      <c r="F69" s="189" t="str">
        <f>IF(B69&lt;&gt;"",'Matriz Nº4 Administración'!G69,"")</f>
        <v/>
      </c>
      <c r="G69" s="177"/>
      <c r="H69" s="178"/>
      <c r="I69" s="179"/>
      <c r="J69" s="179"/>
      <c r="K69" s="178"/>
      <c r="L69" s="186"/>
      <c r="M69" s="186"/>
      <c r="N69" s="186"/>
      <c r="O69" s="186"/>
      <c r="P69" s="186"/>
      <c r="Q69" s="186"/>
      <c r="R69" s="186"/>
      <c r="S69" s="186"/>
      <c r="T69" s="186"/>
      <c r="U69" s="186"/>
      <c r="V69" s="186"/>
      <c r="W69" s="186"/>
      <c r="X69" s="186"/>
    </row>
    <row r="70" spans="1:24" ht="43.5" customHeight="1" thickBot="1" x14ac:dyDescent="0.4">
      <c r="A70" s="188" t="str">
        <f>+'Matriz Nº4 Administración'!A70</f>
        <v>7. 7</v>
      </c>
      <c r="B70" s="189" t="str">
        <f>+'Matriz Nº4 Administración'!B70</f>
        <v/>
      </c>
      <c r="C70" s="190" t="str">
        <f>IF(B70&lt;&gt;"",'Matriz Nº1 Identificación'!B70,"")</f>
        <v/>
      </c>
      <c r="D70" s="191" t="str">
        <f>IF(C70&lt;&gt;"",'Matriz Nº4 Administración'!C70,"")</f>
        <v/>
      </c>
      <c r="E70" s="189" t="str">
        <f>IF(B70&lt;&gt;"",'Matriz Nº4 Administración'!F70,"")</f>
        <v/>
      </c>
      <c r="F70" s="189" t="str">
        <f>IF(B70&lt;&gt;"",'Matriz Nº4 Administración'!G70,"")</f>
        <v/>
      </c>
      <c r="G70" s="177"/>
      <c r="H70" s="178"/>
      <c r="I70" s="179"/>
      <c r="J70" s="179"/>
      <c r="K70" s="178"/>
      <c r="L70" s="186"/>
      <c r="M70" s="186"/>
      <c r="N70" s="186"/>
      <c r="O70" s="186"/>
      <c r="P70" s="186"/>
      <c r="Q70" s="186"/>
      <c r="R70" s="186"/>
      <c r="S70" s="186"/>
      <c r="T70" s="186"/>
      <c r="U70" s="186"/>
      <c r="V70" s="186"/>
      <c r="W70" s="186"/>
      <c r="X70" s="186"/>
    </row>
    <row r="71" spans="1:24" ht="39.9" customHeight="1" thickBot="1" x14ac:dyDescent="0.4">
      <c r="A71" s="547" t="str">
        <f>'Matriz Nº4 Administración'!A71</f>
        <v xml:space="preserve">Objetivo Estratégico: </v>
      </c>
      <c r="B71" s="548"/>
      <c r="C71" s="547" t="str">
        <f>'Matriz Nº4 Administración'!B71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71" s="549"/>
      <c r="E71" s="549"/>
      <c r="F71" s="549"/>
      <c r="G71" s="549"/>
      <c r="H71" s="549"/>
      <c r="I71" s="549"/>
      <c r="J71" s="549"/>
      <c r="K71" s="549"/>
      <c r="L71" s="187"/>
      <c r="M71" s="186"/>
      <c r="N71" s="186"/>
      <c r="O71" s="187"/>
      <c r="P71" s="187"/>
      <c r="Q71" s="187"/>
      <c r="R71" s="187"/>
      <c r="S71" s="187"/>
      <c r="T71" s="187"/>
      <c r="U71" s="187"/>
      <c r="V71" s="187"/>
      <c r="W71" s="187"/>
      <c r="X71" s="187"/>
    </row>
    <row r="72" spans="1:24" ht="39.9" customHeight="1" thickBot="1" x14ac:dyDescent="0.4">
      <c r="A72" s="544" t="str">
        <f>'Matriz Nº4 Administración'!A72</f>
        <v>Objetivo táctico</v>
      </c>
      <c r="B72" s="545"/>
      <c r="C72" s="546" t="str">
        <f>'Matriz Nº4 Administración'!B72</f>
        <v>8. Servicio de mantenimiento de  CTP´s Luscher y Kodak Trenstter</v>
      </c>
      <c r="D72" s="481"/>
      <c r="E72" s="481"/>
      <c r="F72" s="481"/>
      <c r="G72" s="481"/>
      <c r="H72" s="481"/>
      <c r="I72" s="481"/>
      <c r="J72" s="481"/>
      <c r="K72" s="482"/>
      <c r="L72" s="187"/>
      <c r="M72" s="187"/>
      <c r="N72" s="187"/>
      <c r="O72" s="187"/>
      <c r="P72" s="187"/>
      <c r="Q72" s="187"/>
      <c r="R72" s="187"/>
      <c r="S72" s="187"/>
      <c r="T72" s="187"/>
      <c r="U72" s="187"/>
      <c r="V72" s="187"/>
      <c r="W72" s="187"/>
      <c r="X72" s="187"/>
    </row>
    <row r="73" spans="1:24" ht="112.25" customHeight="1" x14ac:dyDescent="0.35">
      <c r="A73" s="188" t="str">
        <f>+'Matriz Nº4 Administración'!A73</f>
        <v>8. 1</v>
      </c>
      <c r="B73" s="189" t="str">
        <f>+'Matriz Nº4 Administración'!B73</f>
        <v>R003 Operativo</v>
      </c>
      <c r="C73" s="190" t="str">
        <f>IF(B73&lt;&gt;"",'Matriz Nº1 Identificación'!B73,"")</f>
        <v>Suspensión de fases del proceso de producción</v>
      </c>
      <c r="D73" s="191" t="str">
        <f>IF(C73&lt;&gt;"",'Matriz Nº4 Administración'!C73,"")</f>
        <v>Solicitar al departamento de recursos humanos la aplicación de cambio generacional entre los funcionarios que cumplan con lo que se solicita para dicha actividad.</v>
      </c>
      <c r="E73" s="189" t="str">
        <f>IF(B73&lt;&gt;"",'Matriz Nº4 Administración'!F73,"")</f>
        <v>BAJO</v>
      </c>
      <c r="F73" s="189" t="str">
        <f>IF(B73&lt;&gt;"",'Matriz Nº4 Administración'!G73,"")</f>
        <v>ALTO</v>
      </c>
      <c r="G73" s="177" t="s">
        <v>1300</v>
      </c>
      <c r="H73" s="178" t="s">
        <v>901</v>
      </c>
      <c r="I73" s="179" t="s">
        <v>1304</v>
      </c>
      <c r="J73" s="179" t="s">
        <v>1305</v>
      </c>
      <c r="K73" s="178" t="s">
        <v>1306</v>
      </c>
      <c r="L73" s="186"/>
      <c r="M73" s="187"/>
      <c r="N73" s="187"/>
      <c r="O73" s="186"/>
      <c r="P73" s="186"/>
      <c r="Q73" s="186"/>
      <c r="R73" s="186"/>
      <c r="S73" s="186"/>
      <c r="T73" s="186"/>
      <c r="U73" s="186"/>
      <c r="V73" s="186"/>
      <c r="W73" s="186"/>
      <c r="X73" s="186"/>
    </row>
    <row r="74" spans="1:24" ht="43.5" customHeight="1" x14ac:dyDescent="0.35">
      <c r="A74" s="188" t="str">
        <f>+'Matriz Nº4 Administración'!A74</f>
        <v>8. 2</v>
      </c>
      <c r="B74" s="189" t="str">
        <f>+'Matriz Nº4 Administración'!B74</f>
        <v/>
      </c>
      <c r="C74" s="190" t="str">
        <f>IF(B74&lt;&gt;"",'Matriz Nº1 Identificación'!B74,"")</f>
        <v/>
      </c>
      <c r="D74" s="191" t="str">
        <f>IF(C74&lt;&gt;"",'Matriz Nº4 Administración'!C74,"")</f>
        <v/>
      </c>
      <c r="E74" s="189" t="str">
        <f>IF(B74&lt;&gt;"",'Matriz Nº4 Administración'!F74,"")</f>
        <v/>
      </c>
      <c r="F74" s="189" t="str">
        <f>IF(B74&lt;&gt;"",'Matriz Nº4 Administración'!G74,"")</f>
        <v/>
      </c>
      <c r="G74" s="177"/>
      <c r="H74" s="178"/>
      <c r="I74" s="179"/>
      <c r="J74" s="179"/>
      <c r="K74" s="178"/>
      <c r="L74" s="186"/>
      <c r="M74" s="186"/>
      <c r="N74" s="186"/>
      <c r="O74" s="186"/>
      <c r="P74" s="186"/>
      <c r="Q74" s="186"/>
      <c r="R74" s="186"/>
      <c r="S74" s="186"/>
      <c r="T74" s="186"/>
      <c r="U74" s="186"/>
      <c r="V74" s="186"/>
      <c r="W74" s="186"/>
      <c r="X74" s="186"/>
    </row>
    <row r="75" spans="1:24" ht="40.5" customHeight="1" x14ac:dyDescent="0.35">
      <c r="A75" s="188" t="str">
        <f>+'Matriz Nº4 Administración'!A75</f>
        <v>8. 3</v>
      </c>
      <c r="B75" s="189" t="str">
        <f>+'Matriz Nº4 Administración'!B75</f>
        <v/>
      </c>
      <c r="C75" s="190" t="str">
        <f>IF(B75&lt;&gt;"",'Matriz Nº1 Identificación'!B75,"")</f>
        <v/>
      </c>
      <c r="D75" s="191" t="str">
        <f>IF(C75&lt;&gt;"",'Matriz Nº4 Administración'!C75,"")</f>
        <v/>
      </c>
      <c r="E75" s="189" t="str">
        <f>IF(B75&lt;&gt;"",'Matriz Nº4 Administración'!F75,"")</f>
        <v/>
      </c>
      <c r="F75" s="189" t="str">
        <f>IF(B75&lt;&gt;"",'Matriz Nº4 Administración'!G75,"")</f>
        <v/>
      </c>
      <c r="G75" s="177"/>
      <c r="H75" s="178"/>
      <c r="I75" s="179"/>
      <c r="J75" s="179"/>
      <c r="K75" s="178"/>
      <c r="L75" s="186"/>
      <c r="M75" s="186"/>
      <c r="N75" s="186"/>
      <c r="O75" s="186"/>
      <c r="P75" s="186"/>
      <c r="Q75" s="186"/>
      <c r="R75" s="186"/>
      <c r="S75" s="186"/>
      <c r="T75" s="186"/>
      <c r="U75" s="186"/>
      <c r="V75" s="186"/>
      <c r="W75" s="186"/>
      <c r="X75" s="186"/>
    </row>
    <row r="76" spans="1:24" ht="48" customHeight="1" x14ac:dyDescent="0.35">
      <c r="A76" s="188" t="str">
        <f>+'Matriz Nº4 Administración'!A76</f>
        <v>8. 4</v>
      </c>
      <c r="B76" s="189" t="str">
        <f>+'Matriz Nº4 Administración'!B76</f>
        <v/>
      </c>
      <c r="C76" s="190" t="str">
        <f>IF(B76&lt;&gt;"",'Matriz Nº1 Identificación'!B76,"")</f>
        <v/>
      </c>
      <c r="D76" s="191" t="str">
        <f>IF(C76&lt;&gt;"",'Matriz Nº4 Administración'!C76,"")</f>
        <v/>
      </c>
      <c r="E76" s="189" t="str">
        <f>IF(B76&lt;&gt;"",'Matriz Nº4 Administración'!F76,"")</f>
        <v/>
      </c>
      <c r="F76" s="189" t="str">
        <f>IF(B76&lt;&gt;"",'Matriz Nº4 Administración'!G76,"")</f>
        <v/>
      </c>
      <c r="G76" s="177"/>
      <c r="H76" s="178"/>
      <c r="I76" s="179"/>
      <c r="J76" s="179"/>
      <c r="K76" s="178"/>
      <c r="L76" s="186"/>
      <c r="M76" s="186"/>
      <c r="N76" s="186"/>
      <c r="O76" s="186"/>
      <c r="P76" s="186"/>
      <c r="Q76" s="186"/>
      <c r="R76" s="186"/>
      <c r="S76" s="186"/>
      <c r="T76" s="186"/>
      <c r="U76" s="186"/>
      <c r="V76" s="186"/>
      <c r="W76" s="186"/>
      <c r="X76" s="186"/>
    </row>
    <row r="77" spans="1:24" ht="42.75" customHeight="1" x14ac:dyDescent="0.35">
      <c r="A77" s="188" t="str">
        <f>+'Matriz Nº4 Administración'!A77</f>
        <v>8. 5</v>
      </c>
      <c r="B77" s="189" t="str">
        <f>+'Matriz Nº4 Administración'!B77</f>
        <v/>
      </c>
      <c r="C77" s="190" t="str">
        <f>IF(B77&lt;&gt;"",'Matriz Nº1 Identificación'!B77,"")</f>
        <v/>
      </c>
      <c r="D77" s="191" t="str">
        <f>IF(C77&lt;&gt;"",'Matriz Nº4 Administración'!C77,"")</f>
        <v/>
      </c>
      <c r="E77" s="189" t="str">
        <f>IF(B77&lt;&gt;"",'Matriz Nº4 Administración'!F77,"")</f>
        <v/>
      </c>
      <c r="F77" s="189" t="str">
        <f>IF(B77&lt;&gt;"",'Matriz Nº4 Administración'!G77,"")</f>
        <v/>
      </c>
      <c r="G77" s="177"/>
      <c r="H77" s="178"/>
      <c r="I77" s="179"/>
      <c r="J77" s="179"/>
      <c r="K77" s="178"/>
      <c r="L77" s="186"/>
      <c r="M77" s="186"/>
      <c r="N77" s="186"/>
      <c r="O77" s="186"/>
      <c r="P77" s="186"/>
      <c r="Q77" s="186"/>
      <c r="R77" s="186"/>
      <c r="S77" s="186"/>
      <c r="T77" s="186"/>
      <c r="U77" s="186"/>
      <c r="V77" s="186"/>
      <c r="W77" s="186"/>
      <c r="X77" s="186"/>
    </row>
    <row r="78" spans="1:24" ht="40.5" customHeight="1" x14ac:dyDescent="0.35">
      <c r="A78" s="188" t="str">
        <f>+'Matriz Nº4 Administración'!A78</f>
        <v>8. 6</v>
      </c>
      <c r="B78" s="189" t="str">
        <f>+'Matriz Nº4 Administración'!B78</f>
        <v/>
      </c>
      <c r="C78" s="190" t="str">
        <f>IF(B78&lt;&gt;"",'Matriz Nº1 Identificación'!B78,"")</f>
        <v/>
      </c>
      <c r="D78" s="191" t="str">
        <f>IF(C78&lt;&gt;"",'Matriz Nº4 Administración'!C78,"")</f>
        <v/>
      </c>
      <c r="E78" s="189" t="str">
        <f>IF(B78&lt;&gt;"",'Matriz Nº4 Administración'!F78,"")</f>
        <v/>
      </c>
      <c r="F78" s="189" t="str">
        <f>IF(B78&lt;&gt;"",'Matriz Nº4 Administración'!G78,"")</f>
        <v/>
      </c>
      <c r="G78" s="177"/>
      <c r="H78" s="178"/>
      <c r="I78" s="179"/>
      <c r="J78" s="179"/>
      <c r="K78" s="178"/>
      <c r="L78" s="186"/>
      <c r="M78" s="186"/>
      <c r="N78" s="186"/>
      <c r="O78" s="186"/>
      <c r="P78" s="186"/>
      <c r="Q78" s="186"/>
      <c r="R78" s="186"/>
      <c r="S78" s="186"/>
      <c r="T78" s="186"/>
      <c r="U78" s="186"/>
      <c r="V78" s="186"/>
      <c r="W78" s="186"/>
      <c r="X78" s="186"/>
    </row>
    <row r="79" spans="1:24" ht="43.5" customHeight="1" thickBot="1" x14ac:dyDescent="0.4">
      <c r="A79" s="188" t="str">
        <f>+'Matriz Nº4 Administración'!A79</f>
        <v>8. 7</v>
      </c>
      <c r="B79" s="189" t="str">
        <f>+'Matriz Nº4 Administración'!B79</f>
        <v/>
      </c>
      <c r="C79" s="190" t="str">
        <f>IF(B79&lt;&gt;"",'Matriz Nº1 Identificación'!B79,"")</f>
        <v/>
      </c>
      <c r="D79" s="191" t="str">
        <f>IF(C79&lt;&gt;"",'Matriz Nº4 Administración'!C79,"")</f>
        <v/>
      </c>
      <c r="E79" s="189" t="str">
        <f>IF(B79&lt;&gt;"",'Matriz Nº4 Administración'!F79,"")</f>
        <v/>
      </c>
      <c r="F79" s="189" t="str">
        <f>IF(B79&lt;&gt;"",'Matriz Nº4 Administración'!G79,"")</f>
        <v/>
      </c>
      <c r="G79" s="177"/>
      <c r="H79" s="178"/>
      <c r="I79" s="179"/>
      <c r="J79" s="179"/>
      <c r="K79" s="178"/>
      <c r="L79" s="186"/>
      <c r="M79" s="186"/>
      <c r="N79" s="186"/>
      <c r="O79" s="186"/>
      <c r="P79" s="186"/>
      <c r="Q79" s="186"/>
      <c r="R79" s="186"/>
      <c r="S79" s="186"/>
      <c r="T79" s="186"/>
      <c r="U79" s="186"/>
      <c r="V79" s="186"/>
      <c r="W79" s="186"/>
      <c r="X79" s="186"/>
    </row>
    <row r="80" spans="1:24" ht="39.9" customHeight="1" thickBot="1" x14ac:dyDescent="0.4">
      <c r="A80" s="547" t="str">
        <f>'Matriz Nº4 Administración'!A80</f>
        <v xml:space="preserve">Objetivo Estratégico: </v>
      </c>
      <c r="B80" s="548"/>
      <c r="C80" s="547" t="str">
        <f>'Matriz Nº4 Administración'!B80</f>
        <v>03) Realizar gestión de calidad en la Imprenta Nacional mediante la documentación, estandarización y control de los procesos.</v>
      </c>
      <c r="D80" s="549"/>
      <c r="E80" s="549"/>
      <c r="F80" s="549"/>
      <c r="G80" s="549"/>
      <c r="H80" s="549"/>
      <c r="I80" s="549"/>
      <c r="J80" s="549"/>
      <c r="K80" s="549"/>
      <c r="L80" s="187"/>
      <c r="M80" s="186"/>
      <c r="N80" s="186"/>
      <c r="O80" s="187"/>
      <c r="P80" s="187"/>
      <c r="Q80" s="187"/>
      <c r="R80" s="187"/>
      <c r="S80" s="187"/>
      <c r="T80" s="187"/>
      <c r="U80" s="187"/>
      <c r="V80" s="187"/>
      <c r="W80" s="187"/>
      <c r="X80" s="187"/>
    </row>
    <row r="81" spans="1:24" ht="39.9" customHeight="1" thickBot="1" x14ac:dyDescent="0.4">
      <c r="A81" s="544" t="str">
        <f>'Matriz Nº4 Administración'!A81</f>
        <v>Objetivo táctico</v>
      </c>
      <c r="B81" s="545"/>
      <c r="C81" s="546" t="str">
        <f>'Matriz Nº4 Administración'!B81</f>
        <v>9. Mantenimiento y reparación de equipo de cómputo y sistemas de información</v>
      </c>
      <c r="D81" s="481"/>
      <c r="E81" s="481"/>
      <c r="F81" s="481"/>
      <c r="G81" s="481"/>
      <c r="H81" s="481"/>
      <c r="I81" s="481"/>
      <c r="J81" s="481"/>
      <c r="K81" s="482"/>
      <c r="L81" s="187"/>
      <c r="M81" s="187"/>
      <c r="N81" s="187"/>
      <c r="O81" s="187"/>
      <c r="P81" s="187"/>
      <c r="Q81" s="187"/>
      <c r="R81" s="187"/>
      <c r="S81" s="187"/>
      <c r="T81" s="187"/>
      <c r="U81" s="187"/>
      <c r="V81" s="187"/>
      <c r="W81" s="187"/>
      <c r="X81" s="187"/>
    </row>
    <row r="82" spans="1:24" ht="47.25" customHeight="1" x14ac:dyDescent="0.35">
      <c r="A82" s="188" t="str">
        <f>+'Matriz Nº4 Administración'!A82</f>
        <v>9. 1</v>
      </c>
      <c r="B82" s="189" t="str">
        <f>+'Matriz Nº4 Administración'!B82</f>
        <v/>
      </c>
      <c r="C82" s="190" t="str">
        <f>IF(B82&lt;&gt;"",'Matriz Nº1 Identificación'!B82,"")</f>
        <v/>
      </c>
      <c r="D82" s="191" t="str">
        <f>IF(C82&lt;&gt;"",'Matriz Nº4 Administración'!C82,"")</f>
        <v/>
      </c>
      <c r="E82" s="189" t="str">
        <f>IF(B82&lt;&gt;"",'Matriz Nº4 Administración'!F82,"")</f>
        <v/>
      </c>
      <c r="F82" s="189" t="str">
        <f>IF(B82&lt;&gt;"",'Matriz Nº4 Administración'!G82,"")</f>
        <v/>
      </c>
      <c r="G82" s="177"/>
      <c r="H82" s="178"/>
      <c r="I82" s="179"/>
      <c r="J82" s="179"/>
      <c r="K82" s="178"/>
      <c r="L82" s="186"/>
      <c r="M82" s="187"/>
      <c r="N82" s="187"/>
      <c r="O82" s="186"/>
      <c r="P82" s="186"/>
      <c r="Q82" s="186"/>
      <c r="R82" s="186"/>
      <c r="S82" s="186"/>
      <c r="T82" s="186"/>
      <c r="U82" s="186"/>
      <c r="V82" s="186"/>
      <c r="W82" s="186"/>
      <c r="X82" s="186"/>
    </row>
    <row r="83" spans="1:24" ht="43.5" customHeight="1" x14ac:dyDescent="0.35">
      <c r="A83" s="188" t="str">
        <f>+'Matriz Nº4 Administración'!A83</f>
        <v>9. 2</v>
      </c>
      <c r="B83" s="189" t="str">
        <f>+'Matriz Nº4 Administración'!B83</f>
        <v/>
      </c>
      <c r="C83" s="190" t="str">
        <f>IF(B83&lt;&gt;"",'Matriz Nº1 Identificación'!B83,"")</f>
        <v/>
      </c>
      <c r="D83" s="191" t="str">
        <f>IF(C83&lt;&gt;"",'Matriz Nº4 Administración'!C83,"")</f>
        <v/>
      </c>
      <c r="E83" s="189" t="str">
        <f>IF(B83&lt;&gt;"",'Matriz Nº4 Administración'!F83,"")</f>
        <v/>
      </c>
      <c r="F83" s="189" t="str">
        <f>IF(B83&lt;&gt;"",'Matriz Nº4 Administración'!G83,"")</f>
        <v/>
      </c>
      <c r="G83" s="177"/>
      <c r="H83" s="178"/>
      <c r="I83" s="179"/>
      <c r="J83" s="179"/>
      <c r="K83" s="178"/>
      <c r="L83" s="186"/>
      <c r="M83" s="186"/>
      <c r="N83" s="186"/>
      <c r="O83" s="186"/>
      <c r="P83" s="186"/>
      <c r="Q83" s="186"/>
      <c r="R83" s="186"/>
      <c r="S83" s="186"/>
      <c r="T83" s="186"/>
      <c r="U83" s="186"/>
      <c r="V83" s="186"/>
      <c r="W83" s="186"/>
      <c r="X83" s="186"/>
    </row>
    <row r="84" spans="1:24" ht="40.5" customHeight="1" x14ac:dyDescent="0.35">
      <c r="A84" s="188" t="str">
        <f>+'Matriz Nº4 Administración'!A84</f>
        <v>9. 3</v>
      </c>
      <c r="B84" s="189" t="str">
        <f>+'Matriz Nº4 Administración'!B84</f>
        <v/>
      </c>
      <c r="C84" s="190" t="str">
        <f>IF(B84&lt;&gt;"",'Matriz Nº1 Identificación'!B84,"")</f>
        <v/>
      </c>
      <c r="D84" s="191" t="str">
        <f>IF(C84&lt;&gt;"",'Matriz Nº4 Administración'!C84,"")</f>
        <v/>
      </c>
      <c r="E84" s="189" t="str">
        <f>IF(B84&lt;&gt;"",'Matriz Nº4 Administración'!F84,"")</f>
        <v/>
      </c>
      <c r="F84" s="189" t="str">
        <f>IF(B84&lt;&gt;"",'Matriz Nº4 Administración'!G84,"")</f>
        <v/>
      </c>
      <c r="G84" s="177"/>
      <c r="H84" s="178"/>
      <c r="I84" s="179"/>
      <c r="J84" s="179"/>
      <c r="K84" s="178"/>
      <c r="L84" s="186"/>
      <c r="M84" s="186"/>
      <c r="N84" s="186"/>
      <c r="O84" s="186"/>
      <c r="P84" s="186"/>
      <c r="Q84" s="186"/>
      <c r="R84" s="186"/>
      <c r="S84" s="186"/>
      <c r="T84" s="186"/>
      <c r="U84" s="186"/>
      <c r="V84" s="186"/>
      <c r="W84" s="186"/>
      <c r="X84" s="186"/>
    </row>
    <row r="85" spans="1:24" ht="48" customHeight="1" x14ac:dyDescent="0.35">
      <c r="A85" s="188" t="str">
        <f>+'Matriz Nº4 Administración'!A85</f>
        <v>9. 4</v>
      </c>
      <c r="B85" s="189" t="str">
        <f>+'Matriz Nº4 Administración'!B85</f>
        <v/>
      </c>
      <c r="C85" s="190" t="str">
        <f>IF(B85&lt;&gt;"",'Matriz Nº1 Identificación'!B85,"")</f>
        <v/>
      </c>
      <c r="D85" s="191" t="str">
        <f>IF(C85&lt;&gt;"",'Matriz Nº4 Administración'!C85,"")</f>
        <v/>
      </c>
      <c r="E85" s="189" t="str">
        <f>IF(B85&lt;&gt;"",'Matriz Nº4 Administración'!F85,"")</f>
        <v/>
      </c>
      <c r="F85" s="189" t="str">
        <f>IF(B85&lt;&gt;"",'Matriz Nº4 Administración'!G85,"")</f>
        <v/>
      </c>
      <c r="G85" s="177"/>
      <c r="H85" s="178"/>
      <c r="I85" s="179"/>
      <c r="J85" s="179"/>
      <c r="K85" s="178"/>
      <c r="L85" s="186"/>
      <c r="M85" s="186"/>
      <c r="N85" s="186"/>
      <c r="O85" s="186"/>
      <c r="P85" s="186"/>
      <c r="Q85" s="186"/>
      <c r="R85" s="186"/>
      <c r="S85" s="186"/>
      <c r="T85" s="186"/>
      <c r="U85" s="186"/>
      <c r="V85" s="186"/>
      <c r="W85" s="186"/>
      <c r="X85" s="186"/>
    </row>
    <row r="86" spans="1:24" ht="42.75" customHeight="1" x14ac:dyDescent="0.35">
      <c r="A86" s="188" t="str">
        <f>+'Matriz Nº4 Administración'!A86</f>
        <v>9. 5</v>
      </c>
      <c r="B86" s="189" t="str">
        <f>+'Matriz Nº4 Administración'!B86</f>
        <v/>
      </c>
      <c r="C86" s="190" t="str">
        <f>IF(B86&lt;&gt;"",'Matriz Nº1 Identificación'!B86,"")</f>
        <v/>
      </c>
      <c r="D86" s="191" t="str">
        <f>IF(C86&lt;&gt;"",'Matriz Nº4 Administración'!C86,"")</f>
        <v/>
      </c>
      <c r="E86" s="189" t="str">
        <f>IF(B86&lt;&gt;"",'Matriz Nº4 Administración'!F86,"")</f>
        <v/>
      </c>
      <c r="F86" s="189" t="str">
        <f>IF(B86&lt;&gt;"",'Matriz Nº4 Administración'!G86,"")</f>
        <v/>
      </c>
      <c r="G86" s="177"/>
      <c r="H86" s="178"/>
      <c r="I86" s="179"/>
      <c r="J86" s="179"/>
      <c r="K86" s="178"/>
      <c r="L86" s="186"/>
      <c r="M86" s="186"/>
      <c r="N86" s="186"/>
      <c r="O86" s="186"/>
      <c r="P86" s="186"/>
      <c r="Q86" s="186"/>
      <c r="R86" s="186"/>
      <c r="S86" s="186"/>
      <c r="T86" s="186"/>
      <c r="U86" s="186"/>
      <c r="V86" s="186"/>
      <c r="W86" s="186"/>
      <c r="X86" s="186"/>
    </row>
    <row r="87" spans="1:24" ht="40.5" customHeight="1" x14ac:dyDescent="0.35">
      <c r="A87" s="188" t="str">
        <f>+'Matriz Nº4 Administración'!A87</f>
        <v>9. 6</v>
      </c>
      <c r="B87" s="189" t="str">
        <f>+'Matriz Nº4 Administración'!B87</f>
        <v/>
      </c>
      <c r="C87" s="190" t="str">
        <f>IF(B87&lt;&gt;"",'Matriz Nº1 Identificación'!B87,"")</f>
        <v/>
      </c>
      <c r="D87" s="191" t="str">
        <f>IF(C87&lt;&gt;"",'Matriz Nº4 Administración'!C87,"")</f>
        <v/>
      </c>
      <c r="E87" s="189" t="str">
        <f>IF(B87&lt;&gt;"",'Matriz Nº4 Administración'!F87,"")</f>
        <v/>
      </c>
      <c r="F87" s="189" t="str">
        <f>IF(B87&lt;&gt;"",'Matriz Nº4 Administración'!G87,"")</f>
        <v/>
      </c>
      <c r="G87" s="177"/>
      <c r="H87" s="178"/>
      <c r="I87" s="179"/>
      <c r="J87" s="179"/>
      <c r="K87" s="178"/>
      <c r="L87" s="186"/>
      <c r="M87" s="186"/>
      <c r="N87" s="186"/>
      <c r="O87" s="186"/>
      <c r="P87" s="186"/>
      <c r="Q87" s="186"/>
      <c r="R87" s="186"/>
      <c r="S87" s="186"/>
      <c r="T87" s="186"/>
      <c r="U87" s="186"/>
      <c r="V87" s="186"/>
      <c r="W87" s="186"/>
      <c r="X87" s="186"/>
    </row>
    <row r="88" spans="1:24" ht="43.5" customHeight="1" thickBot="1" x14ac:dyDescent="0.4">
      <c r="A88" s="188" t="str">
        <f>+'Matriz Nº4 Administración'!A88</f>
        <v>9. 7</v>
      </c>
      <c r="B88" s="189" t="str">
        <f>+'Matriz Nº4 Administración'!B88</f>
        <v/>
      </c>
      <c r="C88" s="190" t="str">
        <f>IF(B88&lt;&gt;"",'Matriz Nº1 Identificación'!B88,"")</f>
        <v/>
      </c>
      <c r="D88" s="191" t="str">
        <f>IF(C88&lt;&gt;"",'Matriz Nº4 Administración'!C88,"")</f>
        <v/>
      </c>
      <c r="E88" s="189" t="str">
        <f>IF(B88&lt;&gt;"",'Matriz Nº4 Administración'!F88,"")</f>
        <v/>
      </c>
      <c r="F88" s="189" t="str">
        <f>IF(B88&lt;&gt;"",'Matriz Nº4 Administración'!G88,"")</f>
        <v/>
      </c>
      <c r="G88" s="177"/>
      <c r="H88" s="178"/>
      <c r="I88" s="179"/>
      <c r="J88" s="179"/>
      <c r="K88" s="178"/>
      <c r="L88" s="186"/>
      <c r="M88" s="186"/>
      <c r="N88" s="186"/>
      <c r="O88" s="186"/>
      <c r="P88" s="186"/>
      <c r="Q88" s="186"/>
      <c r="R88" s="186"/>
      <c r="S88" s="186"/>
      <c r="T88" s="186"/>
      <c r="U88" s="186"/>
      <c r="V88" s="186"/>
      <c r="W88" s="186"/>
      <c r="X88" s="186"/>
    </row>
    <row r="89" spans="1:24" ht="39.9" customHeight="1" thickBot="1" x14ac:dyDescent="0.4">
      <c r="A89" s="547" t="str">
        <f>'Matriz Nº4 Administración'!A89</f>
        <v xml:space="preserve">Objetivo Estratégico: </v>
      </c>
      <c r="B89" s="548"/>
      <c r="C89" s="547" t="str">
        <f>'Matriz Nº4 Administración'!B89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89" s="549"/>
      <c r="E89" s="549"/>
      <c r="F89" s="549"/>
      <c r="G89" s="549"/>
      <c r="H89" s="549"/>
      <c r="I89" s="549"/>
      <c r="J89" s="549"/>
      <c r="K89" s="549"/>
      <c r="L89" s="187"/>
      <c r="M89" s="186"/>
      <c r="N89" s="186"/>
      <c r="O89" s="187"/>
      <c r="P89" s="187"/>
      <c r="Q89" s="187"/>
      <c r="R89" s="187"/>
      <c r="S89" s="187"/>
      <c r="T89" s="187"/>
      <c r="U89" s="187"/>
      <c r="V89" s="187"/>
      <c r="W89" s="187"/>
      <c r="X89" s="187"/>
    </row>
    <row r="90" spans="1:24" ht="39.9" customHeight="1" thickBot="1" x14ac:dyDescent="0.4">
      <c r="A90" s="544" t="str">
        <f>'Matriz Nº4 Administración'!A90</f>
        <v>Objetivo táctico</v>
      </c>
      <c r="B90" s="545"/>
      <c r="C90" s="546" t="str">
        <f>'Matriz Nº4 Administración'!B90</f>
        <v>10. Producir material de artes gráficas e impresos comerciales que cumplan con los lineamientos de calidad según ordenes de pedido</v>
      </c>
      <c r="D90" s="481"/>
      <c r="E90" s="481"/>
      <c r="F90" s="481"/>
      <c r="G90" s="481"/>
      <c r="H90" s="481"/>
      <c r="I90" s="481"/>
      <c r="J90" s="481"/>
      <c r="K90" s="482"/>
      <c r="L90" s="187"/>
      <c r="M90" s="187"/>
      <c r="N90" s="187"/>
      <c r="O90" s="187"/>
      <c r="P90" s="187"/>
      <c r="Q90" s="187"/>
      <c r="R90" s="187"/>
      <c r="S90" s="187"/>
      <c r="T90" s="187"/>
      <c r="U90" s="187"/>
      <c r="V90" s="187"/>
      <c r="W90" s="187"/>
      <c r="X90" s="187"/>
    </row>
    <row r="91" spans="1:24" ht="47.25" customHeight="1" x14ac:dyDescent="0.35">
      <c r="A91" s="188" t="str">
        <f>+'Matriz Nº4 Administración'!A91</f>
        <v>10. 1</v>
      </c>
      <c r="B91" s="189" t="str">
        <f>+'Matriz Nº4 Administración'!B91</f>
        <v/>
      </c>
      <c r="C91" s="190" t="str">
        <f>IF(B91&lt;&gt;"",'Matriz Nº1 Identificación'!B91,"")</f>
        <v/>
      </c>
      <c r="D91" s="191" t="str">
        <f>IF(C91&lt;&gt;"",'Matriz Nº4 Administración'!C91,"")</f>
        <v/>
      </c>
      <c r="E91" s="189" t="str">
        <f>IF(B91&lt;&gt;"",'Matriz Nº4 Administración'!F91,"")</f>
        <v/>
      </c>
      <c r="F91" s="189" t="str">
        <f>IF(B91&lt;&gt;"",'Matriz Nº4 Administración'!G91,"")</f>
        <v/>
      </c>
      <c r="G91" s="177"/>
      <c r="H91" s="178"/>
      <c r="I91" s="179"/>
      <c r="J91" s="179"/>
      <c r="K91" s="178"/>
      <c r="L91" s="186"/>
      <c r="M91" s="187"/>
      <c r="N91" s="187"/>
      <c r="O91" s="186"/>
      <c r="P91" s="186"/>
      <c r="Q91" s="186"/>
      <c r="R91" s="186"/>
      <c r="S91" s="186"/>
      <c r="T91" s="186"/>
      <c r="U91" s="186"/>
      <c r="V91" s="186"/>
      <c r="W91" s="186"/>
      <c r="X91" s="186"/>
    </row>
    <row r="92" spans="1:24" ht="43.5" customHeight="1" x14ac:dyDescent="0.35">
      <c r="A92" s="188" t="str">
        <f>+'Matriz Nº4 Administración'!A92</f>
        <v>10. 2</v>
      </c>
      <c r="B92" s="189" t="str">
        <f>+'Matriz Nº4 Administración'!B92</f>
        <v/>
      </c>
      <c r="C92" s="190" t="str">
        <f>IF(B92&lt;&gt;"",'Matriz Nº1 Identificación'!B92,"")</f>
        <v/>
      </c>
      <c r="D92" s="191" t="str">
        <f>IF(C92&lt;&gt;"",'Matriz Nº4 Administración'!C92,"")</f>
        <v/>
      </c>
      <c r="E92" s="189" t="str">
        <f>IF(B92&lt;&gt;"",'Matriz Nº4 Administración'!F92,"")</f>
        <v/>
      </c>
      <c r="F92" s="189" t="str">
        <f>IF(B92&lt;&gt;"",'Matriz Nº4 Administración'!G92,"")</f>
        <v/>
      </c>
      <c r="G92" s="177"/>
      <c r="H92" s="178"/>
      <c r="I92" s="179"/>
      <c r="J92" s="179"/>
      <c r="K92" s="178"/>
      <c r="L92" s="186"/>
      <c r="M92" s="186"/>
      <c r="N92" s="186"/>
      <c r="O92" s="186"/>
      <c r="P92" s="186"/>
      <c r="Q92" s="186"/>
      <c r="R92" s="186"/>
      <c r="S92" s="186"/>
      <c r="T92" s="186"/>
      <c r="U92" s="186"/>
      <c r="V92" s="186"/>
      <c r="W92" s="186"/>
      <c r="X92" s="186"/>
    </row>
    <row r="93" spans="1:24" ht="40.5" customHeight="1" x14ac:dyDescent="0.35">
      <c r="A93" s="188" t="str">
        <f>+'Matriz Nº4 Administración'!A93</f>
        <v>10. 3</v>
      </c>
      <c r="B93" s="189" t="str">
        <f>+'Matriz Nº4 Administración'!B93</f>
        <v/>
      </c>
      <c r="C93" s="190" t="str">
        <f>IF(B93&lt;&gt;"",'Matriz Nº1 Identificación'!B93,"")</f>
        <v/>
      </c>
      <c r="D93" s="191" t="str">
        <f>IF(C93&lt;&gt;"",'Matriz Nº4 Administración'!C93,"")</f>
        <v/>
      </c>
      <c r="E93" s="189" t="str">
        <f>IF(B93&lt;&gt;"",'Matriz Nº4 Administración'!F93,"")</f>
        <v/>
      </c>
      <c r="F93" s="189" t="str">
        <f>IF(B93&lt;&gt;"",'Matriz Nº4 Administración'!G93,"")</f>
        <v/>
      </c>
      <c r="G93" s="177"/>
      <c r="H93" s="178"/>
      <c r="I93" s="179"/>
      <c r="J93" s="179"/>
      <c r="K93" s="178"/>
      <c r="L93" s="186"/>
      <c r="M93" s="186"/>
      <c r="N93" s="186"/>
      <c r="O93" s="186"/>
      <c r="P93" s="186"/>
      <c r="Q93" s="186"/>
      <c r="R93" s="186"/>
      <c r="S93" s="186"/>
      <c r="T93" s="186"/>
      <c r="U93" s="186"/>
      <c r="V93" s="186"/>
      <c r="W93" s="186"/>
      <c r="X93" s="186"/>
    </row>
    <row r="94" spans="1:24" ht="48" customHeight="1" x14ac:dyDescent="0.35">
      <c r="A94" s="188" t="str">
        <f>+'Matriz Nº4 Administración'!A94</f>
        <v>10. 4</v>
      </c>
      <c r="B94" s="189" t="str">
        <f>+'Matriz Nº4 Administración'!B94</f>
        <v/>
      </c>
      <c r="C94" s="190" t="str">
        <f>IF(B94&lt;&gt;"",'Matriz Nº1 Identificación'!B94,"")</f>
        <v/>
      </c>
      <c r="D94" s="191" t="str">
        <f>IF(C94&lt;&gt;"",'Matriz Nº4 Administración'!C94,"")</f>
        <v/>
      </c>
      <c r="E94" s="189" t="str">
        <f>IF(B94&lt;&gt;"",'Matriz Nº4 Administración'!F94,"")</f>
        <v/>
      </c>
      <c r="F94" s="189" t="str">
        <f>IF(B94&lt;&gt;"",'Matriz Nº4 Administración'!G94,"")</f>
        <v/>
      </c>
      <c r="G94" s="177"/>
      <c r="H94" s="178"/>
      <c r="I94" s="179"/>
      <c r="J94" s="179"/>
      <c r="K94" s="178"/>
      <c r="L94" s="186"/>
      <c r="M94" s="186"/>
      <c r="N94" s="186"/>
      <c r="O94" s="186"/>
      <c r="P94" s="186"/>
      <c r="Q94" s="186"/>
      <c r="R94" s="186"/>
      <c r="S94" s="186"/>
      <c r="T94" s="186"/>
      <c r="U94" s="186"/>
      <c r="V94" s="186"/>
      <c r="W94" s="186"/>
      <c r="X94" s="186"/>
    </row>
    <row r="95" spans="1:24" ht="42.75" customHeight="1" x14ac:dyDescent="0.35">
      <c r="A95" s="188" t="str">
        <f>+'Matriz Nº4 Administración'!A95</f>
        <v>10. 5</v>
      </c>
      <c r="B95" s="189" t="str">
        <f>+'Matriz Nº4 Administración'!B95</f>
        <v/>
      </c>
      <c r="C95" s="190" t="str">
        <f>IF(B95&lt;&gt;"",'Matriz Nº1 Identificación'!B95,"")</f>
        <v/>
      </c>
      <c r="D95" s="191" t="str">
        <f>IF(C95&lt;&gt;"",'Matriz Nº4 Administración'!C95,"")</f>
        <v/>
      </c>
      <c r="E95" s="189" t="str">
        <f>IF(B95&lt;&gt;"",'Matriz Nº4 Administración'!F95,"")</f>
        <v/>
      </c>
      <c r="F95" s="189" t="str">
        <f>IF(B95&lt;&gt;"",'Matriz Nº4 Administración'!G95,"")</f>
        <v/>
      </c>
      <c r="G95" s="177"/>
      <c r="H95" s="178"/>
      <c r="I95" s="179"/>
      <c r="J95" s="179"/>
      <c r="K95" s="178"/>
      <c r="L95" s="186"/>
      <c r="M95" s="186"/>
      <c r="N95" s="186"/>
      <c r="O95" s="186"/>
      <c r="P95" s="186"/>
      <c r="Q95" s="186"/>
      <c r="R95" s="186"/>
      <c r="S95" s="186"/>
      <c r="T95" s="186"/>
      <c r="U95" s="186"/>
      <c r="V95" s="186"/>
      <c r="W95" s="186"/>
      <c r="X95" s="186"/>
    </row>
    <row r="96" spans="1:24" ht="40.5" customHeight="1" x14ac:dyDescent="0.35">
      <c r="A96" s="188" t="str">
        <f>+'Matriz Nº4 Administración'!A96</f>
        <v>10. 6</v>
      </c>
      <c r="B96" s="189" t="str">
        <f>+'Matriz Nº4 Administración'!B96</f>
        <v/>
      </c>
      <c r="C96" s="190" t="str">
        <f>IF(B96&lt;&gt;"",'Matriz Nº1 Identificación'!B96,"")</f>
        <v/>
      </c>
      <c r="D96" s="191" t="str">
        <f>IF(C96&lt;&gt;"",'Matriz Nº4 Administración'!C96,"")</f>
        <v/>
      </c>
      <c r="E96" s="189" t="str">
        <f>IF(B96&lt;&gt;"",'Matriz Nº4 Administración'!F96,"")</f>
        <v/>
      </c>
      <c r="F96" s="189" t="str">
        <f>IF(B96&lt;&gt;"",'Matriz Nº4 Administración'!G96,"")</f>
        <v/>
      </c>
      <c r="G96" s="177"/>
      <c r="H96" s="178"/>
      <c r="I96" s="179"/>
      <c r="J96" s="179"/>
      <c r="K96" s="178"/>
      <c r="L96" s="186"/>
      <c r="M96" s="186"/>
      <c r="N96" s="186"/>
      <c r="O96" s="186"/>
      <c r="P96" s="186"/>
      <c r="Q96" s="186"/>
      <c r="R96" s="186"/>
      <c r="S96" s="186"/>
      <c r="T96" s="186"/>
      <c r="U96" s="186"/>
      <c r="V96" s="186"/>
      <c r="W96" s="186"/>
      <c r="X96" s="186"/>
    </row>
    <row r="97" spans="1:24" ht="43.5" customHeight="1" thickBot="1" x14ac:dyDescent="0.4">
      <c r="A97" s="188" t="str">
        <f>+'Matriz Nº4 Administración'!A97</f>
        <v>10. 7</v>
      </c>
      <c r="B97" s="189" t="str">
        <f>+'Matriz Nº4 Administración'!B97</f>
        <v/>
      </c>
      <c r="C97" s="190" t="str">
        <f>IF(B97&lt;&gt;"",'Matriz Nº1 Identificación'!B97,"")</f>
        <v/>
      </c>
      <c r="D97" s="191" t="str">
        <f>IF(C97&lt;&gt;"",'Matriz Nº4 Administración'!C97,"")</f>
        <v/>
      </c>
      <c r="E97" s="189" t="str">
        <f>IF(B97&lt;&gt;"",'Matriz Nº4 Administración'!F97,"")</f>
        <v/>
      </c>
      <c r="F97" s="189" t="str">
        <f>IF(B97&lt;&gt;"",'Matriz Nº4 Administración'!G97,"")</f>
        <v/>
      </c>
      <c r="G97" s="177"/>
      <c r="H97" s="178"/>
      <c r="I97" s="179"/>
      <c r="J97" s="179"/>
      <c r="K97" s="178"/>
      <c r="L97" s="186"/>
      <c r="M97" s="186"/>
      <c r="N97" s="186"/>
      <c r="O97" s="186"/>
      <c r="P97" s="186"/>
      <c r="Q97" s="186"/>
      <c r="R97" s="186"/>
      <c r="S97" s="186"/>
      <c r="T97" s="186"/>
      <c r="U97" s="186"/>
      <c r="V97" s="186"/>
      <c r="W97" s="186"/>
      <c r="X97" s="186"/>
    </row>
    <row r="98" spans="1:24" ht="39.9" customHeight="1" thickBot="1" x14ac:dyDescent="0.4">
      <c r="A98" s="547" t="str">
        <f>'Matriz Nº4 Administración'!A98</f>
        <v xml:space="preserve">Objetivo Estratégico: </v>
      </c>
      <c r="B98" s="548"/>
      <c r="C98" s="547" t="str">
        <f>'Matriz Nº4 Administración'!B98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98" s="549"/>
      <c r="E98" s="549"/>
      <c r="F98" s="549"/>
      <c r="G98" s="549"/>
      <c r="H98" s="549"/>
      <c r="I98" s="549"/>
      <c r="J98" s="549"/>
      <c r="K98" s="549"/>
      <c r="L98" s="187"/>
      <c r="M98" s="186"/>
      <c r="N98" s="186"/>
      <c r="O98" s="187"/>
      <c r="P98" s="187"/>
      <c r="Q98" s="187"/>
      <c r="R98" s="187"/>
      <c r="S98" s="187"/>
      <c r="T98" s="187"/>
      <c r="U98" s="187"/>
      <c r="V98" s="187"/>
      <c r="W98" s="187"/>
      <c r="X98" s="187"/>
    </row>
    <row r="99" spans="1:24" ht="39.9" customHeight="1" thickBot="1" x14ac:dyDescent="0.4">
      <c r="A99" s="544" t="str">
        <f>'Matriz Nº4 Administración'!A99</f>
        <v>Objetivo táctico</v>
      </c>
      <c r="B99" s="545"/>
      <c r="C99" s="546" t="str">
        <f>'Matriz Nº4 Administración'!B99</f>
        <v>11. Producir material de artes gráficas e impresos comerciales que cumplan con los lineamientos de calidad y conseguir una comunicación eficaz hacia el público.</v>
      </c>
      <c r="D99" s="481"/>
      <c r="E99" s="481"/>
      <c r="F99" s="481"/>
      <c r="G99" s="481"/>
      <c r="H99" s="481"/>
      <c r="I99" s="481"/>
      <c r="J99" s="481"/>
      <c r="K99" s="482"/>
      <c r="L99" s="187"/>
      <c r="M99" s="187"/>
      <c r="N99" s="187"/>
      <c r="O99" s="187"/>
      <c r="P99" s="187"/>
      <c r="Q99" s="187"/>
      <c r="R99" s="187"/>
      <c r="S99" s="187"/>
      <c r="T99" s="187"/>
      <c r="U99" s="187"/>
      <c r="V99" s="187"/>
      <c r="W99" s="187"/>
      <c r="X99" s="187"/>
    </row>
    <row r="100" spans="1:24" ht="47.25" customHeight="1" x14ac:dyDescent="0.35">
      <c r="A100" s="188" t="str">
        <f>+'Matriz Nº4 Administración'!A100</f>
        <v>11. 1</v>
      </c>
      <c r="B100" s="189" t="str">
        <f>+'Matriz Nº4 Administración'!B100</f>
        <v/>
      </c>
      <c r="C100" s="190" t="str">
        <f>IF(B100&lt;&gt;"",'Matriz Nº1 Identificación'!B100,"")</f>
        <v/>
      </c>
      <c r="D100" s="191" t="str">
        <f>IF(C100&lt;&gt;"",'Matriz Nº4 Administración'!C100,"")</f>
        <v/>
      </c>
      <c r="E100" s="189" t="str">
        <f>IF(B100&lt;&gt;"",'Matriz Nº4 Administración'!F100,"")</f>
        <v/>
      </c>
      <c r="F100" s="189" t="str">
        <f>IF(B100&lt;&gt;"",'Matriz Nº4 Administración'!G100,"")</f>
        <v/>
      </c>
      <c r="G100" s="177"/>
      <c r="H100" s="178"/>
      <c r="I100" s="179"/>
      <c r="J100" s="179"/>
      <c r="K100" s="178"/>
      <c r="L100" s="186"/>
      <c r="M100" s="187"/>
      <c r="N100" s="187"/>
      <c r="O100" s="186"/>
      <c r="P100" s="186"/>
      <c r="Q100" s="186"/>
      <c r="R100" s="186"/>
      <c r="S100" s="186"/>
      <c r="T100" s="186"/>
      <c r="U100" s="186"/>
      <c r="V100" s="186"/>
      <c r="W100" s="186"/>
      <c r="X100" s="186"/>
    </row>
    <row r="101" spans="1:24" ht="43.5" customHeight="1" x14ac:dyDescent="0.35">
      <c r="A101" s="188" t="str">
        <f>+'Matriz Nº4 Administración'!A101</f>
        <v>11. 2</v>
      </c>
      <c r="B101" s="189" t="str">
        <f>+'Matriz Nº4 Administración'!B101</f>
        <v/>
      </c>
      <c r="C101" s="190" t="str">
        <f>IF(B101&lt;&gt;"",'Matriz Nº1 Identificación'!B101,"")</f>
        <v/>
      </c>
      <c r="D101" s="191" t="str">
        <f>IF(C101&lt;&gt;"",'Matriz Nº4 Administración'!C101,"")</f>
        <v/>
      </c>
      <c r="E101" s="189" t="str">
        <f>IF(B101&lt;&gt;"",'Matriz Nº4 Administración'!F101,"")</f>
        <v/>
      </c>
      <c r="F101" s="189" t="str">
        <f>IF(B101&lt;&gt;"",'Matriz Nº4 Administración'!G101,"")</f>
        <v/>
      </c>
      <c r="G101" s="177"/>
      <c r="H101" s="178"/>
      <c r="I101" s="179"/>
      <c r="J101" s="179"/>
      <c r="K101" s="178"/>
      <c r="L101" s="186"/>
      <c r="M101" s="186"/>
      <c r="N101" s="186"/>
      <c r="O101" s="186"/>
      <c r="P101" s="186"/>
      <c r="Q101" s="186"/>
      <c r="R101" s="186"/>
      <c r="S101" s="186"/>
      <c r="T101" s="186"/>
      <c r="U101" s="186"/>
      <c r="V101" s="186"/>
      <c r="W101" s="186"/>
      <c r="X101" s="186"/>
    </row>
    <row r="102" spans="1:24" ht="40.5" customHeight="1" x14ac:dyDescent="0.35">
      <c r="A102" s="188" t="str">
        <f>+'Matriz Nº4 Administración'!A102</f>
        <v>11. 3</v>
      </c>
      <c r="B102" s="189" t="str">
        <f>+'Matriz Nº4 Administración'!B102</f>
        <v/>
      </c>
      <c r="C102" s="190" t="str">
        <f>IF(B102&lt;&gt;"",'Matriz Nº1 Identificación'!B102,"")</f>
        <v/>
      </c>
      <c r="D102" s="191" t="str">
        <f>IF(C102&lt;&gt;"",'Matriz Nº4 Administración'!C102,"")</f>
        <v/>
      </c>
      <c r="E102" s="189" t="str">
        <f>IF(B102&lt;&gt;"",'Matriz Nº4 Administración'!F102,"")</f>
        <v/>
      </c>
      <c r="F102" s="189" t="str">
        <f>IF(B102&lt;&gt;"",'Matriz Nº4 Administración'!G102,"")</f>
        <v/>
      </c>
      <c r="G102" s="177"/>
      <c r="H102" s="178"/>
      <c r="I102" s="179"/>
      <c r="J102" s="179"/>
      <c r="K102" s="178"/>
      <c r="L102" s="186"/>
      <c r="M102" s="186"/>
      <c r="N102" s="186"/>
      <c r="O102" s="186"/>
      <c r="P102" s="186"/>
      <c r="Q102" s="186"/>
      <c r="R102" s="186"/>
      <c r="S102" s="186"/>
      <c r="T102" s="186"/>
      <c r="U102" s="186"/>
      <c r="V102" s="186"/>
      <c r="W102" s="186"/>
      <c r="X102" s="186"/>
    </row>
    <row r="103" spans="1:24" ht="48" customHeight="1" x14ac:dyDescent="0.35">
      <c r="A103" s="188" t="str">
        <f>+'Matriz Nº4 Administración'!A103</f>
        <v>11. 4</v>
      </c>
      <c r="B103" s="189" t="str">
        <f>+'Matriz Nº4 Administración'!B103</f>
        <v/>
      </c>
      <c r="C103" s="190" t="str">
        <f>IF(B103&lt;&gt;"",'Matriz Nº1 Identificación'!B103,"")</f>
        <v/>
      </c>
      <c r="D103" s="191" t="str">
        <f>IF(C103&lt;&gt;"",'Matriz Nº4 Administración'!C103,"")</f>
        <v/>
      </c>
      <c r="E103" s="189" t="str">
        <f>IF(B103&lt;&gt;"",'Matriz Nº4 Administración'!F103,"")</f>
        <v/>
      </c>
      <c r="F103" s="189" t="str">
        <f>IF(B103&lt;&gt;"",'Matriz Nº4 Administración'!G103,"")</f>
        <v/>
      </c>
      <c r="G103" s="177"/>
      <c r="H103" s="178"/>
      <c r="I103" s="179"/>
      <c r="J103" s="179"/>
      <c r="K103" s="178"/>
      <c r="L103" s="186"/>
      <c r="M103" s="186"/>
      <c r="N103" s="186"/>
      <c r="O103" s="186"/>
      <c r="P103" s="186"/>
      <c r="Q103" s="186"/>
      <c r="R103" s="186"/>
      <c r="S103" s="186"/>
      <c r="T103" s="186"/>
      <c r="U103" s="186"/>
      <c r="V103" s="186"/>
      <c r="W103" s="186"/>
      <c r="X103" s="186"/>
    </row>
    <row r="104" spans="1:24" ht="42.75" customHeight="1" x14ac:dyDescent="0.35">
      <c r="A104" s="188" t="str">
        <f>+'Matriz Nº4 Administración'!A104</f>
        <v>11. 5</v>
      </c>
      <c r="B104" s="189" t="str">
        <f>+'Matriz Nº4 Administración'!B104</f>
        <v/>
      </c>
      <c r="C104" s="190" t="str">
        <f>IF(B104&lt;&gt;"",'Matriz Nº1 Identificación'!B104,"")</f>
        <v/>
      </c>
      <c r="D104" s="191" t="str">
        <f>IF(C104&lt;&gt;"",'Matriz Nº4 Administración'!C104,"")</f>
        <v/>
      </c>
      <c r="E104" s="189" t="str">
        <f>IF(B104&lt;&gt;"",'Matriz Nº4 Administración'!F104,"")</f>
        <v/>
      </c>
      <c r="F104" s="189" t="str">
        <f>IF(B104&lt;&gt;"",'Matriz Nº4 Administración'!G104,"")</f>
        <v/>
      </c>
      <c r="G104" s="177"/>
      <c r="H104" s="178"/>
      <c r="I104" s="179"/>
      <c r="J104" s="179"/>
      <c r="K104" s="178"/>
      <c r="L104" s="186"/>
      <c r="M104" s="186"/>
      <c r="N104" s="186"/>
      <c r="O104" s="186"/>
      <c r="P104" s="186"/>
      <c r="Q104" s="186"/>
      <c r="R104" s="186"/>
      <c r="S104" s="186"/>
      <c r="T104" s="186"/>
      <c r="U104" s="186"/>
      <c r="V104" s="186"/>
      <c r="W104" s="186"/>
      <c r="X104" s="186"/>
    </row>
    <row r="105" spans="1:24" ht="40.5" customHeight="1" x14ac:dyDescent="0.35">
      <c r="A105" s="188" t="str">
        <f>+'Matriz Nº4 Administración'!A105</f>
        <v>11. 6</v>
      </c>
      <c r="B105" s="189" t="str">
        <f>+'Matriz Nº4 Administración'!B105</f>
        <v/>
      </c>
      <c r="C105" s="190" t="str">
        <f>IF(B105&lt;&gt;"",'Matriz Nº1 Identificación'!B105,"")</f>
        <v/>
      </c>
      <c r="D105" s="191" t="str">
        <f>IF(C105&lt;&gt;"",'Matriz Nº4 Administración'!C105,"")</f>
        <v/>
      </c>
      <c r="E105" s="189" t="str">
        <f>IF(B105&lt;&gt;"",'Matriz Nº4 Administración'!F105,"")</f>
        <v/>
      </c>
      <c r="F105" s="189" t="str">
        <f>IF(B105&lt;&gt;"",'Matriz Nº4 Administración'!G105,"")</f>
        <v/>
      </c>
      <c r="G105" s="177"/>
      <c r="H105" s="178"/>
      <c r="I105" s="179"/>
      <c r="J105" s="179"/>
      <c r="K105" s="178"/>
      <c r="L105" s="186"/>
      <c r="M105" s="186"/>
      <c r="N105" s="186"/>
      <c r="O105" s="186"/>
      <c r="P105" s="186"/>
      <c r="Q105" s="186"/>
      <c r="R105" s="186"/>
      <c r="S105" s="186"/>
      <c r="T105" s="186"/>
      <c r="U105" s="186"/>
      <c r="V105" s="186"/>
      <c r="W105" s="186"/>
      <c r="X105" s="186"/>
    </row>
    <row r="106" spans="1:24" ht="43.5" customHeight="1" thickBot="1" x14ac:dyDescent="0.4">
      <c r="A106" s="188" t="str">
        <f>+'Matriz Nº4 Administración'!A106</f>
        <v>11. 7</v>
      </c>
      <c r="B106" s="189" t="str">
        <f>+'Matriz Nº4 Administración'!B106</f>
        <v/>
      </c>
      <c r="C106" s="190" t="str">
        <f>IF(B106&lt;&gt;"",'Matriz Nº1 Identificación'!B106,"")</f>
        <v/>
      </c>
      <c r="D106" s="191" t="str">
        <f>IF(C106&lt;&gt;"",'Matriz Nº4 Administración'!C106,"")</f>
        <v/>
      </c>
      <c r="E106" s="189" t="str">
        <f>IF(B106&lt;&gt;"",'Matriz Nº4 Administración'!F106,"")</f>
        <v/>
      </c>
      <c r="F106" s="189" t="str">
        <f>IF(B106&lt;&gt;"",'Matriz Nº4 Administración'!G106,"")</f>
        <v/>
      </c>
      <c r="G106" s="177"/>
      <c r="H106" s="178"/>
      <c r="I106" s="179"/>
      <c r="J106" s="179"/>
      <c r="K106" s="178"/>
      <c r="L106" s="186"/>
      <c r="M106" s="186"/>
      <c r="N106" s="186"/>
      <c r="O106" s="186"/>
      <c r="P106" s="186"/>
      <c r="Q106" s="186"/>
      <c r="R106" s="186"/>
      <c r="S106" s="186"/>
      <c r="T106" s="186"/>
      <c r="U106" s="186"/>
      <c r="V106" s="186"/>
      <c r="W106" s="186"/>
      <c r="X106" s="186"/>
    </row>
    <row r="107" spans="1:24" ht="39.9" customHeight="1" thickBot="1" x14ac:dyDescent="0.4">
      <c r="A107" s="547" t="str">
        <f>'Matriz Nº4 Administración'!A107</f>
        <v xml:space="preserve">Objetivo Estratégico: </v>
      </c>
      <c r="B107" s="548"/>
      <c r="C107" s="547" t="str">
        <f>'Matriz Nº4 Administración'!B107</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07" s="549"/>
      <c r="E107" s="549"/>
      <c r="F107" s="549"/>
      <c r="G107" s="549"/>
      <c r="H107" s="549"/>
      <c r="I107" s="549"/>
      <c r="J107" s="549"/>
      <c r="K107" s="549"/>
      <c r="L107" s="187"/>
      <c r="M107" s="186"/>
      <c r="N107" s="186"/>
      <c r="O107" s="187"/>
      <c r="P107" s="187"/>
      <c r="Q107" s="187"/>
      <c r="R107" s="187"/>
      <c r="S107" s="187"/>
      <c r="T107" s="187"/>
      <c r="U107" s="187"/>
      <c r="V107" s="187"/>
      <c r="W107" s="187"/>
      <c r="X107" s="187"/>
    </row>
    <row r="108" spans="1:24" ht="39.9" customHeight="1" thickBot="1" x14ac:dyDescent="0.4">
      <c r="A108" s="544" t="str">
        <f>'Matriz Nº4 Administración'!A108</f>
        <v>Objetivo táctico</v>
      </c>
      <c r="B108" s="545"/>
      <c r="C108" s="546" t="str">
        <f>'Matriz Nº4 Administración'!B108</f>
        <v>12. Producir material de artes gráficas e impresos comerciales que cumplan con los lineamientos de calidad y conseguir una comunicación eficaz hacia el público.</v>
      </c>
      <c r="D108" s="481"/>
      <c r="E108" s="481"/>
      <c r="F108" s="481"/>
      <c r="G108" s="481"/>
      <c r="H108" s="481"/>
      <c r="I108" s="481"/>
      <c r="J108" s="481"/>
      <c r="K108" s="482"/>
      <c r="L108" s="187"/>
      <c r="M108" s="187"/>
      <c r="N108" s="187"/>
      <c r="O108" s="187"/>
      <c r="P108" s="187"/>
      <c r="Q108" s="187"/>
      <c r="R108" s="187"/>
      <c r="S108" s="187"/>
      <c r="T108" s="187"/>
      <c r="U108" s="187"/>
      <c r="V108" s="187"/>
      <c r="W108" s="187"/>
      <c r="X108" s="187"/>
    </row>
    <row r="109" spans="1:24" ht="47.25" customHeight="1" x14ac:dyDescent="0.35">
      <c r="A109" s="188" t="str">
        <f>+'Matriz Nº4 Administración'!A109</f>
        <v>12. 1</v>
      </c>
      <c r="B109" s="189" t="str">
        <f>+'Matriz Nº4 Administración'!B109</f>
        <v/>
      </c>
      <c r="C109" s="190" t="str">
        <f>IF(B109&lt;&gt;"",'Matriz Nº1 Identificación'!B109,"")</f>
        <v/>
      </c>
      <c r="D109" s="191" t="str">
        <f>IF(C109&lt;&gt;"",'Matriz Nº4 Administración'!C109,"")</f>
        <v/>
      </c>
      <c r="E109" s="189" t="str">
        <f>IF(B109&lt;&gt;"",'Matriz Nº4 Administración'!F109,"")</f>
        <v/>
      </c>
      <c r="F109" s="189" t="str">
        <f>IF(B109&lt;&gt;"",'Matriz Nº4 Administración'!G109,"")</f>
        <v/>
      </c>
      <c r="G109" s="177"/>
      <c r="H109" s="178"/>
      <c r="I109" s="179"/>
      <c r="J109" s="179"/>
      <c r="K109" s="178"/>
      <c r="L109" s="186"/>
      <c r="M109" s="187"/>
      <c r="N109" s="187"/>
      <c r="O109" s="186"/>
      <c r="P109" s="186"/>
      <c r="Q109" s="186"/>
      <c r="R109" s="186"/>
      <c r="S109" s="186"/>
      <c r="T109" s="186"/>
      <c r="U109" s="186"/>
      <c r="V109" s="186"/>
      <c r="W109" s="186"/>
      <c r="X109" s="186"/>
    </row>
    <row r="110" spans="1:24" ht="43.5" customHeight="1" x14ac:dyDescent="0.35">
      <c r="A110" s="188" t="str">
        <f>+'Matriz Nº4 Administración'!A110</f>
        <v>12. 2</v>
      </c>
      <c r="B110" s="189" t="str">
        <f>+'Matriz Nº4 Administración'!B110</f>
        <v/>
      </c>
      <c r="C110" s="190" t="str">
        <f>IF(B110&lt;&gt;"",'Matriz Nº1 Identificación'!B110,"")</f>
        <v/>
      </c>
      <c r="D110" s="191" t="str">
        <f>IF(C110&lt;&gt;"",'Matriz Nº4 Administración'!C110,"")</f>
        <v/>
      </c>
      <c r="E110" s="189" t="str">
        <f>IF(B110&lt;&gt;"",'Matriz Nº4 Administración'!F110,"")</f>
        <v/>
      </c>
      <c r="F110" s="189" t="str">
        <f>IF(B110&lt;&gt;"",'Matriz Nº4 Administración'!G110,"")</f>
        <v/>
      </c>
      <c r="G110" s="177"/>
      <c r="H110" s="178"/>
      <c r="I110" s="179"/>
      <c r="J110" s="179"/>
      <c r="K110" s="178"/>
      <c r="L110" s="186"/>
      <c r="M110" s="186"/>
      <c r="N110" s="186"/>
      <c r="O110" s="186"/>
      <c r="P110" s="186"/>
      <c r="Q110" s="186"/>
      <c r="R110" s="186"/>
      <c r="S110" s="186"/>
      <c r="T110" s="186"/>
      <c r="U110" s="186"/>
      <c r="V110" s="186"/>
      <c r="W110" s="186"/>
      <c r="X110" s="186"/>
    </row>
    <row r="111" spans="1:24" ht="40.5" customHeight="1" x14ac:dyDescent="0.35">
      <c r="A111" s="188" t="str">
        <f>+'Matriz Nº4 Administración'!A111</f>
        <v>12. 3</v>
      </c>
      <c r="B111" s="189" t="str">
        <f>+'Matriz Nº4 Administración'!B111</f>
        <v/>
      </c>
      <c r="C111" s="190" t="str">
        <f>IF(B111&lt;&gt;"",'Matriz Nº1 Identificación'!B111,"")</f>
        <v/>
      </c>
      <c r="D111" s="191" t="str">
        <f>IF(C111&lt;&gt;"",'Matriz Nº4 Administración'!C111,"")</f>
        <v/>
      </c>
      <c r="E111" s="189" t="str">
        <f>IF(B111&lt;&gt;"",'Matriz Nº4 Administración'!F111,"")</f>
        <v/>
      </c>
      <c r="F111" s="189" t="str">
        <f>IF(B111&lt;&gt;"",'Matriz Nº4 Administración'!G111,"")</f>
        <v/>
      </c>
      <c r="G111" s="177"/>
      <c r="H111" s="178"/>
      <c r="I111" s="179"/>
      <c r="J111" s="179"/>
      <c r="K111" s="178"/>
      <c r="L111" s="186"/>
      <c r="M111" s="186"/>
      <c r="N111" s="186"/>
      <c r="O111" s="186"/>
      <c r="P111" s="186"/>
      <c r="Q111" s="186"/>
      <c r="R111" s="186"/>
      <c r="S111" s="186"/>
      <c r="T111" s="186"/>
      <c r="U111" s="186"/>
      <c r="V111" s="186"/>
      <c r="W111" s="186"/>
      <c r="X111" s="186"/>
    </row>
    <row r="112" spans="1:24" ht="48" customHeight="1" x14ac:dyDescent="0.35">
      <c r="A112" s="188" t="str">
        <f>+'Matriz Nº4 Administración'!A112</f>
        <v>12. 4</v>
      </c>
      <c r="B112" s="189" t="str">
        <f>+'Matriz Nº4 Administración'!B112</f>
        <v/>
      </c>
      <c r="C112" s="190" t="str">
        <f>IF(B112&lt;&gt;"",'Matriz Nº1 Identificación'!B112,"")</f>
        <v/>
      </c>
      <c r="D112" s="191" t="str">
        <f>IF(C112&lt;&gt;"",'Matriz Nº4 Administración'!C112,"")</f>
        <v/>
      </c>
      <c r="E112" s="189" t="str">
        <f>IF(B112&lt;&gt;"",'Matriz Nº4 Administración'!F112,"")</f>
        <v/>
      </c>
      <c r="F112" s="189" t="str">
        <f>IF(B112&lt;&gt;"",'Matriz Nº4 Administración'!G112,"")</f>
        <v/>
      </c>
      <c r="G112" s="177"/>
      <c r="H112" s="178"/>
      <c r="I112" s="179"/>
      <c r="J112" s="179"/>
      <c r="K112" s="178"/>
      <c r="L112" s="186"/>
      <c r="M112" s="186"/>
      <c r="N112" s="186"/>
      <c r="O112" s="186"/>
      <c r="P112" s="186"/>
      <c r="Q112" s="186"/>
      <c r="R112" s="186"/>
      <c r="S112" s="186"/>
      <c r="T112" s="186"/>
      <c r="U112" s="186"/>
      <c r="V112" s="186"/>
      <c r="W112" s="186"/>
      <c r="X112" s="186"/>
    </row>
    <row r="113" spans="1:24" ht="42.75" customHeight="1" x14ac:dyDescent="0.35">
      <c r="A113" s="188" t="str">
        <f>+'Matriz Nº4 Administración'!A113</f>
        <v>12. 5</v>
      </c>
      <c r="B113" s="189" t="str">
        <f>+'Matriz Nº4 Administración'!B113</f>
        <v/>
      </c>
      <c r="C113" s="190" t="str">
        <f>IF(B113&lt;&gt;"",'Matriz Nº1 Identificación'!B113,"")</f>
        <v/>
      </c>
      <c r="D113" s="191" t="str">
        <f>IF(C113&lt;&gt;"",'Matriz Nº4 Administración'!C113,"")</f>
        <v/>
      </c>
      <c r="E113" s="189" t="str">
        <f>IF(B113&lt;&gt;"",'Matriz Nº4 Administración'!F113,"")</f>
        <v/>
      </c>
      <c r="F113" s="189" t="str">
        <f>IF(B113&lt;&gt;"",'Matriz Nº4 Administración'!G113,"")</f>
        <v/>
      </c>
      <c r="G113" s="177"/>
      <c r="H113" s="178"/>
      <c r="I113" s="179"/>
      <c r="J113" s="179"/>
      <c r="K113" s="178"/>
      <c r="L113" s="186"/>
      <c r="M113" s="186"/>
      <c r="N113" s="186"/>
      <c r="O113" s="186"/>
      <c r="P113" s="186"/>
      <c r="Q113" s="186"/>
      <c r="R113" s="186"/>
      <c r="S113" s="186"/>
      <c r="T113" s="186"/>
      <c r="U113" s="186"/>
      <c r="V113" s="186"/>
      <c r="W113" s="186"/>
      <c r="X113" s="186"/>
    </row>
    <row r="114" spans="1:24" ht="40.5" customHeight="1" x14ac:dyDescent="0.35">
      <c r="A114" s="188" t="str">
        <f>+'Matriz Nº4 Administración'!A114</f>
        <v>12. 6</v>
      </c>
      <c r="B114" s="189" t="str">
        <f>+'Matriz Nº4 Administración'!B114</f>
        <v/>
      </c>
      <c r="C114" s="190" t="str">
        <f>IF(B114&lt;&gt;"",'Matriz Nº1 Identificación'!B114,"")</f>
        <v/>
      </c>
      <c r="D114" s="191" t="str">
        <f>IF(C114&lt;&gt;"",'Matriz Nº4 Administración'!C114,"")</f>
        <v/>
      </c>
      <c r="E114" s="189" t="str">
        <f>IF(B114&lt;&gt;"",'Matriz Nº4 Administración'!F114,"")</f>
        <v/>
      </c>
      <c r="F114" s="189" t="str">
        <f>IF(B114&lt;&gt;"",'Matriz Nº4 Administración'!G114,"")</f>
        <v/>
      </c>
      <c r="G114" s="177"/>
      <c r="H114" s="178"/>
      <c r="I114" s="179"/>
      <c r="J114" s="179"/>
      <c r="K114" s="178"/>
      <c r="L114" s="186"/>
      <c r="M114" s="186"/>
      <c r="N114" s="186"/>
      <c r="O114" s="186"/>
      <c r="P114" s="186"/>
      <c r="Q114" s="186"/>
      <c r="R114" s="186"/>
      <c r="S114" s="186"/>
      <c r="T114" s="186"/>
      <c r="U114" s="186"/>
      <c r="V114" s="186"/>
      <c r="W114" s="186"/>
      <c r="X114" s="186"/>
    </row>
    <row r="115" spans="1:24" ht="43.5" customHeight="1" thickBot="1" x14ac:dyDescent="0.4">
      <c r="A115" s="188" t="str">
        <f>+'Matriz Nº4 Administración'!A115</f>
        <v>12. 7</v>
      </c>
      <c r="B115" s="189" t="str">
        <f>+'Matriz Nº4 Administración'!B115</f>
        <v/>
      </c>
      <c r="C115" s="190" t="str">
        <f>IF(B115&lt;&gt;"",'Matriz Nº1 Identificación'!B115,"")</f>
        <v/>
      </c>
      <c r="D115" s="191" t="str">
        <f>IF(C115&lt;&gt;"",'Matriz Nº4 Administración'!C115,"")</f>
        <v/>
      </c>
      <c r="E115" s="189" t="str">
        <f>IF(B115&lt;&gt;"",'Matriz Nº4 Administración'!F115,"")</f>
        <v/>
      </c>
      <c r="F115" s="189" t="str">
        <f>IF(B115&lt;&gt;"",'Matriz Nº4 Administración'!G115,"")</f>
        <v/>
      </c>
      <c r="G115" s="177"/>
      <c r="H115" s="178"/>
      <c r="I115" s="179"/>
      <c r="J115" s="179"/>
      <c r="K115" s="178"/>
      <c r="L115" s="186"/>
      <c r="M115" s="186"/>
      <c r="N115" s="186"/>
      <c r="O115" s="186"/>
      <c r="P115" s="186"/>
      <c r="Q115" s="186"/>
      <c r="R115" s="186"/>
      <c r="S115" s="186"/>
      <c r="T115" s="186"/>
      <c r="U115" s="186"/>
      <c r="V115" s="186"/>
      <c r="W115" s="186"/>
      <c r="X115" s="186"/>
    </row>
    <row r="116" spans="1:24" ht="39.9" customHeight="1" thickBot="1" x14ac:dyDescent="0.4">
      <c r="A116" s="547" t="str">
        <f>'Matriz Nº4 Administración'!A116</f>
        <v xml:space="preserve">Objetivo Estratégico: </v>
      </c>
      <c r="B116" s="548"/>
      <c r="C116" s="547" t="str">
        <f>'Matriz Nº4 Administración'!B116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16" s="549"/>
      <c r="E116" s="549"/>
      <c r="F116" s="549"/>
      <c r="G116" s="549"/>
      <c r="H116" s="549"/>
      <c r="I116" s="549"/>
      <c r="J116" s="549"/>
      <c r="K116" s="549"/>
      <c r="L116" s="187"/>
      <c r="M116" s="186"/>
      <c r="N116" s="186"/>
      <c r="O116" s="187"/>
      <c r="P116" s="187"/>
      <c r="Q116" s="187"/>
      <c r="R116" s="187"/>
      <c r="S116" s="187"/>
      <c r="T116" s="187"/>
      <c r="U116" s="187"/>
      <c r="V116" s="187"/>
      <c r="W116" s="187"/>
      <c r="X116" s="187"/>
    </row>
    <row r="117" spans="1:24" ht="39.9" customHeight="1" thickBot="1" x14ac:dyDescent="0.4">
      <c r="A117" s="544" t="str">
        <f>'Matriz Nº4 Administración'!A117</f>
        <v>Objetivo táctico</v>
      </c>
      <c r="B117" s="545"/>
      <c r="C117" s="546" t="str">
        <f>'Matriz Nº4 Administración'!B117</f>
        <v>13. Producir material de artes gráficas e impresos comerciales que cumplan con los lineamientos de calidad y conseguir una comunicación eficaz hacia el público.</v>
      </c>
      <c r="D117" s="481"/>
      <c r="E117" s="481"/>
      <c r="F117" s="481"/>
      <c r="G117" s="481"/>
      <c r="H117" s="481"/>
      <c r="I117" s="481"/>
      <c r="J117" s="481"/>
      <c r="K117" s="482"/>
      <c r="L117" s="187"/>
      <c r="M117" s="187"/>
      <c r="N117" s="187"/>
      <c r="O117" s="187"/>
      <c r="P117" s="187"/>
      <c r="Q117" s="187"/>
      <c r="R117" s="187"/>
      <c r="S117" s="187"/>
      <c r="T117" s="187"/>
      <c r="U117" s="187"/>
      <c r="V117" s="187"/>
      <c r="W117" s="187"/>
      <c r="X117" s="187"/>
    </row>
    <row r="118" spans="1:24" ht="47.25" customHeight="1" x14ac:dyDescent="0.35">
      <c r="A118" s="188" t="str">
        <f>+'Matriz Nº4 Administración'!A118</f>
        <v>13. 1</v>
      </c>
      <c r="B118" s="189" t="str">
        <f>+'Matriz Nº4 Administración'!B118</f>
        <v/>
      </c>
      <c r="C118" s="190" t="str">
        <f>IF(B118&lt;&gt;"",'Matriz Nº1 Identificación'!B118,"")</f>
        <v/>
      </c>
      <c r="D118" s="191" t="str">
        <f>IF(C118&lt;&gt;"",'Matriz Nº4 Administración'!C118,"")</f>
        <v/>
      </c>
      <c r="E118" s="189" t="str">
        <f>IF(B118&lt;&gt;"",'Matriz Nº4 Administración'!F118,"")</f>
        <v/>
      </c>
      <c r="F118" s="189" t="str">
        <f>IF(B118&lt;&gt;"",'Matriz Nº4 Administración'!G118,"")</f>
        <v/>
      </c>
      <c r="G118" s="177"/>
      <c r="H118" s="178"/>
      <c r="I118" s="179"/>
      <c r="J118" s="179"/>
      <c r="K118" s="178"/>
      <c r="L118" s="186"/>
      <c r="M118" s="187"/>
      <c r="N118" s="187"/>
      <c r="O118" s="186"/>
      <c r="P118" s="186"/>
      <c r="Q118" s="186"/>
      <c r="R118" s="186"/>
      <c r="S118" s="186"/>
      <c r="T118" s="186"/>
      <c r="U118" s="186"/>
      <c r="V118" s="186"/>
      <c r="W118" s="186"/>
      <c r="X118" s="186"/>
    </row>
    <row r="119" spans="1:24" ht="43.5" customHeight="1" x14ac:dyDescent="0.35">
      <c r="A119" s="188" t="str">
        <f>+'Matriz Nº4 Administración'!A119</f>
        <v>13. 2</v>
      </c>
      <c r="B119" s="189" t="str">
        <f>+'Matriz Nº4 Administración'!B119</f>
        <v/>
      </c>
      <c r="C119" s="190" t="str">
        <f>IF(B119&lt;&gt;"",'Matriz Nº1 Identificación'!B119,"")</f>
        <v/>
      </c>
      <c r="D119" s="191" t="str">
        <f>IF(C119&lt;&gt;"",'Matriz Nº4 Administración'!C119,"")</f>
        <v/>
      </c>
      <c r="E119" s="189" t="str">
        <f>IF(B119&lt;&gt;"",'Matriz Nº4 Administración'!F119,"")</f>
        <v/>
      </c>
      <c r="F119" s="189" t="str">
        <f>IF(B119&lt;&gt;"",'Matriz Nº4 Administración'!G119,"")</f>
        <v/>
      </c>
      <c r="G119" s="177"/>
      <c r="H119" s="178"/>
      <c r="I119" s="179"/>
      <c r="J119" s="179"/>
      <c r="K119" s="178"/>
      <c r="L119" s="186"/>
      <c r="M119" s="186"/>
      <c r="N119" s="186"/>
      <c r="O119" s="186"/>
      <c r="P119" s="186"/>
      <c r="Q119" s="186"/>
      <c r="R119" s="186"/>
      <c r="S119" s="186"/>
      <c r="T119" s="186"/>
      <c r="U119" s="186"/>
      <c r="V119" s="186"/>
      <c r="W119" s="186"/>
      <c r="X119" s="186"/>
    </row>
    <row r="120" spans="1:24" ht="40.5" customHeight="1" x14ac:dyDescent="0.35">
      <c r="A120" s="188" t="str">
        <f>+'Matriz Nº4 Administración'!A120</f>
        <v>13. 3</v>
      </c>
      <c r="B120" s="189" t="str">
        <f>+'Matriz Nº4 Administración'!B120</f>
        <v/>
      </c>
      <c r="C120" s="190" t="str">
        <f>IF(B120&lt;&gt;"",'Matriz Nº1 Identificación'!B120,"")</f>
        <v/>
      </c>
      <c r="D120" s="191" t="str">
        <f>IF(C120&lt;&gt;"",'Matriz Nº4 Administración'!C120,"")</f>
        <v/>
      </c>
      <c r="E120" s="189" t="str">
        <f>IF(B120&lt;&gt;"",'Matriz Nº4 Administración'!F120,"")</f>
        <v/>
      </c>
      <c r="F120" s="189" t="str">
        <f>IF(B120&lt;&gt;"",'Matriz Nº4 Administración'!G120,"")</f>
        <v/>
      </c>
      <c r="G120" s="177"/>
      <c r="H120" s="178"/>
      <c r="I120" s="179"/>
      <c r="J120" s="179"/>
      <c r="K120" s="178"/>
      <c r="L120" s="186"/>
      <c r="M120" s="186"/>
      <c r="N120" s="186"/>
      <c r="O120" s="186"/>
      <c r="P120" s="186"/>
      <c r="Q120" s="186"/>
      <c r="R120" s="186"/>
      <c r="S120" s="186"/>
      <c r="T120" s="186"/>
      <c r="U120" s="186"/>
      <c r="V120" s="186"/>
      <c r="W120" s="186"/>
      <c r="X120" s="186"/>
    </row>
    <row r="121" spans="1:24" ht="48" customHeight="1" x14ac:dyDescent="0.35">
      <c r="A121" s="188" t="str">
        <f>+'Matriz Nº4 Administración'!A121</f>
        <v>13. 4</v>
      </c>
      <c r="B121" s="189" t="str">
        <f>+'Matriz Nº4 Administración'!B121</f>
        <v/>
      </c>
      <c r="C121" s="190" t="str">
        <f>IF(B121&lt;&gt;"",'Matriz Nº1 Identificación'!B121,"")</f>
        <v/>
      </c>
      <c r="D121" s="191" t="str">
        <f>IF(C121&lt;&gt;"",'Matriz Nº4 Administración'!C121,"")</f>
        <v/>
      </c>
      <c r="E121" s="189" t="str">
        <f>IF(B121&lt;&gt;"",'Matriz Nº4 Administración'!F121,"")</f>
        <v/>
      </c>
      <c r="F121" s="189" t="str">
        <f>IF(B121&lt;&gt;"",'Matriz Nº4 Administración'!G121,"")</f>
        <v/>
      </c>
      <c r="G121" s="177"/>
      <c r="H121" s="178"/>
      <c r="I121" s="179"/>
      <c r="J121" s="179"/>
      <c r="K121" s="178"/>
      <c r="L121" s="186"/>
      <c r="M121" s="186"/>
      <c r="N121" s="186"/>
      <c r="O121" s="186"/>
      <c r="P121" s="186"/>
      <c r="Q121" s="186"/>
      <c r="R121" s="186"/>
      <c r="S121" s="186"/>
      <c r="T121" s="186"/>
      <c r="U121" s="186"/>
      <c r="V121" s="186"/>
      <c r="W121" s="186"/>
      <c r="X121" s="186"/>
    </row>
    <row r="122" spans="1:24" ht="42.75" customHeight="1" x14ac:dyDescent="0.35">
      <c r="A122" s="188" t="str">
        <f>+'Matriz Nº4 Administración'!A122</f>
        <v>13. 5</v>
      </c>
      <c r="B122" s="189" t="str">
        <f>+'Matriz Nº4 Administración'!B122</f>
        <v/>
      </c>
      <c r="C122" s="190" t="str">
        <f>IF(B122&lt;&gt;"",'Matriz Nº1 Identificación'!B122,"")</f>
        <v/>
      </c>
      <c r="D122" s="191" t="str">
        <f>IF(C122&lt;&gt;"",'Matriz Nº4 Administración'!C122,"")</f>
        <v/>
      </c>
      <c r="E122" s="189" t="str">
        <f>IF(B122&lt;&gt;"",'Matriz Nº4 Administración'!F122,"")</f>
        <v/>
      </c>
      <c r="F122" s="189" t="str">
        <f>IF(B122&lt;&gt;"",'Matriz Nº4 Administración'!G122,"")</f>
        <v/>
      </c>
      <c r="G122" s="177"/>
      <c r="H122" s="178"/>
      <c r="I122" s="179"/>
      <c r="J122" s="179"/>
      <c r="K122" s="178"/>
      <c r="L122" s="186"/>
      <c r="M122" s="186"/>
      <c r="N122" s="186"/>
      <c r="O122" s="186"/>
      <c r="P122" s="186"/>
      <c r="Q122" s="186"/>
      <c r="R122" s="186"/>
      <c r="S122" s="186"/>
      <c r="T122" s="186"/>
      <c r="U122" s="186"/>
      <c r="V122" s="186"/>
      <c r="W122" s="186"/>
      <c r="X122" s="186"/>
    </row>
    <row r="123" spans="1:24" ht="40.5" customHeight="1" x14ac:dyDescent="0.35">
      <c r="A123" s="188" t="str">
        <f>+'Matriz Nº4 Administración'!A123</f>
        <v>13. 6</v>
      </c>
      <c r="B123" s="189" t="str">
        <f>+'Matriz Nº4 Administración'!B123</f>
        <v/>
      </c>
      <c r="C123" s="190" t="str">
        <f>IF(B123&lt;&gt;"",'Matriz Nº1 Identificación'!B123,"")</f>
        <v/>
      </c>
      <c r="D123" s="191" t="str">
        <f>IF(C123&lt;&gt;"",'Matriz Nº4 Administración'!C123,"")</f>
        <v/>
      </c>
      <c r="E123" s="189" t="str">
        <f>IF(B123&lt;&gt;"",'Matriz Nº4 Administración'!F123,"")</f>
        <v/>
      </c>
      <c r="F123" s="189" t="str">
        <f>IF(B123&lt;&gt;"",'Matriz Nº4 Administración'!G123,"")</f>
        <v/>
      </c>
      <c r="G123" s="177"/>
      <c r="H123" s="178"/>
      <c r="I123" s="179"/>
      <c r="J123" s="179"/>
      <c r="K123" s="178"/>
      <c r="L123" s="186"/>
      <c r="M123" s="186"/>
      <c r="N123" s="186"/>
      <c r="O123" s="186"/>
      <c r="P123" s="186"/>
      <c r="Q123" s="186"/>
      <c r="R123" s="186"/>
      <c r="S123" s="186"/>
      <c r="T123" s="186"/>
      <c r="U123" s="186"/>
      <c r="V123" s="186"/>
      <c r="W123" s="186"/>
      <c r="X123" s="186"/>
    </row>
    <row r="124" spans="1:24" ht="43.5" customHeight="1" thickBot="1" x14ac:dyDescent="0.4">
      <c r="A124" s="188" t="str">
        <f>+'Matriz Nº4 Administración'!A124</f>
        <v>13. 7</v>
      </c>
      <c r="B124" s="189" t="str">
        <f>+'Matriz Nº4 Administración'!B124</f>
        <v/>
      </c>
      <c r="C124" s="190" t="str">
        <f>IF(B124&lt;&gt;"",'Matriz Nº1 Identificación'!B124,"")</f>
        <v/>
      </c>
      <c r="D124" s="191" t="str">
        <f>IF(C124&lt;&gt;"",'Matriz Nº4 Administración'!C124,"")</f>
        <v/>
      </c>
      <c r="E124" s="189" t="str">
        <f>IF(B124&lt;&gt;"",'Matriz Nº4 Administración'!F124,"")</f>
        <v/>
      </c>
      <c r="F124" s="189" t="str">
        <f>IF(B124&lt;&gt;"",'Matriz Nº4 Administración'!G124,"")</f>
        <v/>
      </c>
      <c r="G124" s="177"/>
      <c r="H124" s="178"/>
      <c r="I124" s="179"/>
      <c r="J124" s="179"/>
      <c r="K124" s="178"/>
      <c r="L124" s="186"/>
      <c r="M124" s="186"/>
      <c r="N124" s="186"/>
      <c r="O124" s="186"/>
      <c r="P124" s="186"/>
      <c r="Q124" s="186"/>
      <c r="R124" s="186"/>
      <c r="S124" s="186"/>
      <c r="T124" s="186"/>
      <c r="U124" s="186"/>
      <c r="V124" s="186"/>
      <c r="W124" s="186"/>
      <c r="X124" s="186"/>
    </row>
    <row r="125" spans="1:24" ht="39.9" customHeight="1" thickBot="1" x14ac:dyDescent="0.4">
      <c r="A125" s="547" t="str">
        <f>'Matriz Nº4 Administración'!A125</f>
        <v xml:space="preserve">Objetivo Estratégico: </v>
      </c>
      <c r="B125" s="548"/>
      <c r="C125" s="547" t="str">
        <f>'Matriz Nº4 Administración'!B125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25" s="549"/>
      <c r="E125" s="549"/>
      <c r="F125" s="549"/>
      <c r="G125" s="549"/>
      <c r="H125" s="549"/>
      <c r="I125" s="549"/>
      <c r="J125" s="549"/>
      <c r="K125" s="549"/>
      <c r="L125" s="187"/>
      <c r="M125" s="186"/>
      <c r="N125" s="186"/>
      <c r="O125" s="187"/>
      <c r="P125" s="187"/>
      <c r="Q125" s="187"/>
      <c r="R125" s="187"/>
      <c r="S125" s="187"/>
      <c r="T125" s="187"/>
      <c r="U125" s="187"/>
      <c r="V125" s="187"/>
      <c r="W125" s="187"/>
      <c r="X125" s="187"/>
    </row>
    <row r="126" spans="1:24" ht="39.9" customHeight="1" thickBot="1" x14ac:dyDescent="0.4">
      <c r="A126" s="544" t="str">
        <f>'Matriz Nº4 Administración'!A126</f>
        <v>Objetivo táctico</v>
      </c>
      <c r="B126" s="545"/>
      <c r="C126" s="546" t="str">
        <f>'Matriz Nº4 Administración'!B126</f>
        <v>14.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26" s="481"/>
      <c r="E126" s="481"/>
      <c r="F126" s="481"/>
      <c r="G126" s="481"/>
      <c r="H126" s="481"/>
      <c r="I126" s="481"/>
      <c r="J126" s="481"/>
      <c r="K126" s="482"/>
      <c r="L126" s="187"/>
      <c r="M126" s="187"/>
      <c r="N126" s="187"/>
      <c r="O126" s="187"/>
      <c r="P126" s="187"/>
      <c r="Q126" s="187"/>
      <c r="R126" s="187"/>
      <c r="S126" s="187"/>
      <c r="T126" s="187"/>
      <c r="U126" s="187"/>
      <c r="V126" s="187"/>
      <c r="W126" s="187"/>
      <c r="X126" s="187"/>
    </row>
    <row r="127" spans="1:24" ht="47.25" customHeight="1" x14ac:dyDescent="0.35">
      <c r="A127" s="188" t="str">
        <f>+'Matriz Nº4 Administración'!A127</f>
        <v>14. 1</v>
      </c>
      <c r="B127" s="189" t="str">
        <f>+'Matriz Nº4 Administración'!B127</f>
        <v/>
      </c>
      <c r="C127" s="190" t="str">
        <f>IF(B127&lt;&gt;"",'Matriz Nº1 Identificación'!B127,"")</f>
        <v/>
      </c>
      <c r="D127" s="191" t="str">
        <f>IF(C127&lt;&gt;"",'Matriz Nº4 Administración'!C127,"")</f>
        <v/>
      </c>
      <c r="E127" s="189" t="str">
        <f>IF(B127&lt;&gt;"",'Matriz Nº4 Administración'!F127,"")</f>
        <v/>
      </c>
      <c r="F127" s="189" t="str">
        <f>IF(B127&lt;&gt;"",'Matriz Nº4 Administración'!G127,"")</f>
        <v/>
      </c>
      <c r="G127" s="177"/>
      <c r="H127" s="178"/>
      <c r="I127" s="179"/>
      <c r="J127" s="179"/>
      <c r="K127" s="178"/>
      <c r="L127" s="186"/>
      <c r="M127" s="187"/>
      <c r="N127" s="187"/>
      <c r="O127" s="186"/>
      <c r="P127" s="186"/>
      <c r="Q127" s="186"/>
      <c r="R127" s="186"/>
      <c r="S127" s="186"/>
      <c r="T127" s="186"/>
      <c r="U127" s="186"/>
      <c r="V127" s="186"/>
      <c r="W127" s="186"/>
      <c r="X127" s="186"/>
    </row>
    <row r="128" spans="1:24" ht="43.5" customHeight="1" x14ac:dyDescent="0.35">
      <c r="A128" s="188" t="str">
        <f>+'Matriz Nº4 Administración'!A128</f>
        <v>14. 2</v>
      </c>
      <c r="B128" s="189" t="str">
        <f>+'Matriz Nº4 Administración'!B128</f>
        <v/>
      </c>
      <c r="C128" s="190" t="str">
        <f>IF(B128&lt;&gt;"",'Matriz Nº1 Identificación'!B128,"")</f>
        <v/>
      </c>
      <c r="D128" s="191" t="str">
        <f>IF(C128&lt;&gt;"",'Matriz Nº4 Administración'!C128,"")</f>
        <v/>
      </c>
      <c r="E128" s="189" t="str">
        <f>IF(B128&lt;&gt;"",'Matriz Nº4 Administración'!F128,"")</f>
        <v/>
      </c>
      <c r="F128" s="189" t="str">
        <f>IF(B128&lt;&gt;"",'Matriz Nº4 Administración'!G128,"")</f>
        <v/>
      </c>
      <c r="G128" s="177"/>
      <c r="H128" s="178"/>
      <c r="I128" s="179"/>
      <c r="J128" s="179"/>
      <c r="K128" s="178"/>
      <c r="L128" s="186"/>
      <c r="M128" s="186"/>
      <c r="N128" s="186"/>
      <c r="O128" s="186"/>
      <c r="P128" s="186"/>
      <c r="Q128" s="186"/>
      <c r="R128" s="186"/>
      <c r="S128" s="186"/>
      <c r="T128" s="186"/>
      <c r="U128" s="186"/>
      <c r="V128" s="186"/>
      <c r="W128" s="186"/>
      <c r="X128" s="186"/>
    </row>
    <row r="129" spans="1:24" ht="40.5" customHeight="1" x14ac:dyDescent="0.35">
      <c r="A129" s="188" t="str">
        <f>+'Matriz Nº4 Administración'!A129</f>
        <v>14. 3</v>
      </c>
      <c r="B129" s="189" t="str">
        <f>+'Matriz Nº4 Administración'!B129</f>
        <v/>
      </c>
      <c r="C129" s="190" t="str">
        <f>IF(B129&lt;&gt;"",'Matriz Nº1 Identificación'!B129,"")</f>
        <v/>
      </c>
      <c r="D129" s="191" t="str">
        <f>IF(C129&lt;&gt;"",'Matriz Nº4 Administración'!C129,"")</f>
        <v/>
      </c>
      <c r="E129" s="189" t="str">
        <f>IF(B129&lt;&gt;"",'Matriz Nº4 Administración'!F129,"")</f>
        <v/>
      </c>
      <c r="F129" s="189" t="str">
        <f>IF(B129&lt;&gt;"",'Matriz Nº4 Administración'!G129,"")</f>
        <v/>
      </c>
      <c r="G129" s="177"/>
      <c r="H129" s="178"/>
      <c r="I129" s="179"/>
      <c r="J129" s="179"/>
      <c r="K129" s="178"/>
      <c r="L129" s="186"/>
      <c r="M129" s="186"/>
      <c r="N129" s="186"/>
      <c r="O129" s="186"/>
      <c r="P129" s="186"/>
      <c r="Q129" s="186"/>
      <c r="R129" s="186"/>
      <c r="S129" s="186"/>
      <c r="T129" s="186"/>
      <c r="U129" s="186"/>
      <c r="V129" s="186"/>
      <c r="W129" s="186"/>
      <c r="X129" s="186"/>
    </row>
    <row r="130" spans="1:24" ht="48" customHeight="1" x14ac:dyDescent="0.35">
      <c r="A130" s="188" t="str">
        <f>+'Matriz Nº4 Administración'!A130</f>
        <v>14. 4</v>
      </c>
      <c r="B130" s="189" t="str">
        <f>+'Matriz Nº4 Administración'!B130</f>
        <v/>
      </c>
      <c r="C130" s="190" t="str">
        <f>IF(B130&lt;&gt;"",'Matriz Nº1 Identificación'!B130,"")</f>
        <v/>
      </c>
      <c r="D130" s="191" t="str">
        <f>IF(C130&lt;&gt;"",'Matriz Nº4 Administración'!C130,"")</f>
        <v/>
      </c>
      <c r="E130" s="189" t="str">
        <f>IF(B130&lt;&gt;"",'Matriz Nº4 Administración'!F130,"")</f>
        <v/>
      </c>
      <c r="F130" s="189" t="str">
        <f>IF(B130&lt;&gt;"",'Matriz Nº4 Administración'!G130,"")</f>
        <v/>
      </c>
      <c r="G130" s="177"/>
      <c r="H130" s="178"/>
      <c r="I130" s="179"/>
      <c r="J130" s="179"/>
      <c r="K130" s="178"/>
      <c r="L130" s="186"/>
      <c r="M130" s="186"/>
      <c r="N130" s="186"/>
      <c r="O130" s="186"/>
      <c r="P130" s="186"/>
      <c r="Q130" s="186"/>
      <c r="R130" s="186"/>
      <c r="S130" s="186"/>
      <c r="T130" s="186"/>
      <c r="U130" s="186"/>
      <c r="V130" s="186"/>
      <c r="W130" s="186"/>
      <c r="X130" s="186"/>
    </row>
    <row r="131" spans="1:24" ht="42.75" customHeight="1" x14ac:dyDescent="0.35">
      <c r="A131" s="188" t="str">
        <f>+'Matriz Nº4 Administración'!A131</f>
        <v>14. 5</v>
      </c>
      <c r="B131" s="189" t="str">
        <f>+'Matriz Nº4 Administración'!B131</f>
        <v/>
      </c>
      <c r="C131" s="190" t="str">
        <f>IF(B131&lt;&gt;"",'Matriz Nº1 Identificación'!B131,"")</f>
        <v/>
      </c>
      <c r="D131" s="191" t="str">
        <f>IF(C131&lt;&gt;"",'Matriz Nº4 Administración'!C131,"")</f>
        <v/>
      </c>
      <c r="E131" s="189" t="str">
        <f>IF(B131&lt;&gt;"",'Matriz Nº4 Administración'!F131,"")</f>
        <v/>
      </c>
      <c r="F131" s="189" t="str">
        <f>IF(B131&lt;&gt;"",'Matriz Nº4 Administración'!G131,"")</f>
        <v/>
      </c>
      <c r="G131" s="177"/>
      <c r="H131" s="178"/>
      <c r="I131" s="179"/>
      <c r="J131" s="179"/>
      <c r="K131" s="178"/>
      <c r="L131" s="186"/>
      <c r="M131" s="186"/>
      <c r="N131" s="186"/>
      <c r="O131" s="186"/>
      <c r="P131" s="186"/>
      <c r="Q131" s="186"/>
      <c r="R131" s="186"/>
      <c r="S131" s="186"/>
      <c r="T131" s="186"/>
      <c r="U131" s="186"/>
      <c r="V131" s="186"/>
      <c r="W131" s="186"/>
      <c r="X131" s="186"/>
    </row>
    <row r="132" spans="1:24" ht="40.5" customHeight="1" x14ac:dyDescent="0.35">
      <c r="A132" s="188" t="str">
        <f>+'Matriz Nº4 Administración'!A132</f>
        <v>14. 6</v>
      </c>
      <c r="B132" s="189" t="str">
        <f>+'Matriz Nº4 Administración'!B132</f>
        <v/>
      </c>
      <c r="C132" s="190" t="str">
        <f>IF(B132&lt;&gt;"",'Matriz Nº1 Identificación'!B132,"")</f>
        <v/>
      </c>
      <c r="D132" s="191" t="str">
        <f>IF(C132&lt;&gt;"",'Matriz Nº4 Administración'!C132,"")</f>
        <v/>
      </c>
      <c r="E132" s="189" t="str">
        <f>IF(B132&lt;&gt;"",'Matriz Nº4 Administración'!F132,"")</f>
        <v/>
      </c>
      <c r="F132" s="189" t="str">
        <f>IF(B132&lt;&gt;"",'Matriz Nº4 Administración'!G132,"")</f>
        <v/>
      </c>
      <c r="G132" s="177"/>
      <c r="H132" s="178"/>
      <c r="I132" s="179"/>
      <c r="J132" s="179"/>
      <c r="K132" s="178"/>
      <c r="L132" s="186"/>
      <c r="M132" s="186"/>
      <c r="N132" s="186"/>
      <c r="O132" s="186"/>
      <c r="P132" s="186"/>
      <c r="Q132" s="186"/>
      <c r="R132" s="186"/>
      <c r="S132" s="186"/>
      <c r="T132" s="186"/>
      <c r="U132" s="186"/>
      <c r="V132" s="186"/>
      <c r="W132" s="186"/>
      <c r="X132" s="186"/>
    </row>
    <row r="133" spans="1:24" ht="43.5" customHeight="1" thickBot="1" x14ac:dyDescent="0.4">
      <c r="A133" s="188" t="str">
        <f>+'Matriz Nº4 Administración'!A133</f>
        <v>14. 7</v>
      </c>
      <c r="B133" s="189" t="str">
        <f>+'Matriz Nº4 Administración'!B133</f>
        <v/>
      </c>
      <c r="C133" s="190" t="str">
        <f>IF(B133&lt;&gt;"",'Matriz Nº1 Identificación'!B133,"")</f>
        <v/>
      </c>
      <c r="D133" s="191" t="str">
        <f>IF(C133&lt;&gt;"",'Matriz Nº4 Administración'!C133,"")</f>
        <v/>
      </c>
      <c r="E133" s="189" t="str">
        <f>IF(B133&lt;&gt;"",'Matriz Nº4 Administración'!F133,"")</f>
        <v/>
      </c>
      <c r="F133" s="189" t="str">
        <f>IF(B133&lt;&gt;"",'Matriz Nº4 Administración'!G133,"")</f>
        <v/>
      </c>
      <c r="G133" s="177"/>
      <c r="H133" s="178"/>
      <c r="I133" s="179"/>
      <c r="J133" s="179"/>
      <c r="K133" s="178"/>
      <c r="L133" s="186"/>
      <c r="M133" s="186"/>
      <c r="N133" s="186"/>
      <c r="O133" s="186"/>
      <c r="P133" s="186"/>
      <c r="Q133" s="186"/>
      <c r="R133" s="186"/>
      <c r="S133" s="186"/>
      <c r="T133" s="186"/>
      <c r="U133" s="186"/>
      <c r="V133" s="186"/>
      <c r="W133" s="186"/>
      <c r="X133" s="186"/>
    </row>
    <row r="134" spans="1:24" ht="39.9" customHeight="1" thickBot="1" x14ac:dyDescent="0.4">
      <c r="A134" s="547" t="str">
        <f>'Matriz Nº4 Administración'!A134</f>
        <v xml:space="preserve">Objetivo Estratégico: </v>
      </c>
      <c r="B134" s="548"/>
      <c r="C134" s="547" t="str">
        <f>'Matriz Nº4 Administración'!B134</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34" s="549"/>
      <c r="E134" s="549"/>
      <c r="F134" s="549"/>
      <c r="G134" s="549"/>
      <c r="H134" s="549"/>
      <c r="I134" s="549"/>
      <c r="J134" s="549"/>
      <c r="K134" s="549"/>
      <c r="L134" s="187"/>
      <c r="M134" s="186"/>
      <c r="N134" s="186"/>
      <c r="O134" s="187"/>
      <c r="P134" s="187"/>
      <c r="Q134" s="187"/>
      <c r="R134" s="187"/>
      <c r="S134" s="187"/>
      <c r="T134" s="187"/>
      <c r="U134" s="187"/>
      <c r="V134" s="187"/>
      <c r="W134" s="187"/>
      <c r="X134" s="187"/>
    </row>
    <row r="135" spans="1:24" ht="39.9" customHeight="1" thickBot="1" x14ac:dyDescent="0.4">
      <c r="A135" s="544" t="str">
        <f>'Matriz Nº4 Administración'!A135</f>
        <v>Objetivo táctico</v>
      </c>
      <c r="B135" s="545"/>
      <c r="C135" s="546" t="str">
        <f>'Matriz Nº4 Administración'!B135</f>
        <v>15.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35" s="481"/>
      <c r="E135" s="481"/>
      <c r="F135" s="481"/>
      <c r="G135" s="481"/>
      <c r="H135" s="481"/>
      <c r="I135" s="481"/>
      <c r="J135" s="481"/>
      <c r="K135" s="482"/>
      <c r="L135" s="187"/>
      <c r="M135" s="187"/>
      <c r="N135" s="187"/>
      <c r="O135" s="187"/>
      <c r="P135" s="187"/>
      <c r="Q135" s="187"/>
      <c r="R135" s="187"/>
      <c r="S135" s="187"/>
      <c r="T135" s="187"/>
      <c r="U135" s="187"/>
      <c r="V135" s="187"/>
      <c r="W135" s="187"/>
      <c r="X135" s="187"/>
    </row>
    <row r="136" spans="1:24" ht="47.25" customHeight="1" x14ac:dyDescent="0.35">
      <c r="A136" s="188" t="str">
        <f>+'Matriz Nº4 Administración'!A136</f>
        <v>15. 1</v>
      </c>
      <c r="B136" s="189" t="str">
        <f>+'Matriz Nº4 Administración'!B136</f>
        <v/>
      </c>
      <c r="C136" s="190" t="str">
        <f>IF(B136&lt;&gt;"",'Matriz Nº1 Identificación'!B136,"")</f>
        <v/>
      </c>
      <c r="D136" s="191" t="str">
        <f>IF(C136&lt;&gt;"",'Matriz Nº4 Administración'!C136,"")</f>
        <v/>
      </c>
      <c r="E136" s="189" t="str">
        <f>IF(B136&lt;&gt;"",'Matriz Nº4 Administración'!F136,"")</f>
        <v/>
      </c>
      <c r="F136" s="189" t="str">
        <f>IF(B136&lt;&gt;"",'Matriz Nº4 Administración'!G136,"")</f>
        <v/>
      </c>
      <c r="G136" s="177"/>
      <c r="H136" s="178"/>
      <c r="I136" s="179"/>
      <c r="J136" s="179"/>
      <c r="K136" s="178"/>
      <c r="L136" s="186"/>
      <c r="M136" s="187"/>
      <c r="N136" s="187"/>
      <c r="O136" s="186"/>
      <c r="P136" s="186"/>
      <c r="Q136" s="186"/>
      <c r="R136" s="186"/>
      <c r="S136" s="186"/>
      <c r="T136" s="186"/>
      <c r="U136" s="186"/>
      <c r="V136" s="186"/>
      <c r="W136" s="186"/>
      <c r="X136" s="186"/>
    </row>
    <row r="137" spans="1:24" ht="43.5" customHeight="1" x14ac:dyDescent="0.35">
      <c r="A137" s="188" t="str">
        <f>+'Matriz Nº4 Administración'!A137</f>
        <v>15. 2</v>
      </c>
      <c r="B137" s="189" t="str">
        <f>+'Matriz Nº4 Administración'!B137</f>
        <v/>
      </c>
      <c r="C137" s="190" t="str">
        <f>IF(B137&lt;&gt;"",'Matriz Nº1 Identificación'!B137,"")</f>
        <v/>
      </c>
      <c r="D137" s="191" t="str">
        <f>IF(C137&lt;&gt;"",'Matriz Nº4 Administración'!C137,"")</f>
        <v/>
      </c>
      <c r="E137" s="189" t="str">
        <f>IF(B137&lt;&gt;"",'Matriz Nº4 Administración'!F137,"")</f>
        <v/>
      </c>
      <c r="F137" s="189" t="str">
        <f>IF(B137&lt;&gt;"",'Matriz Nº4 Administración'!G137,"")</f>
        <v/>
      </c>
      <c r="G137" s="177"/>
      <c r="H137" s="178"/>
      <c r="I137" s="179"/>
      <c r="J137" s="179"/>
      <c r="K137" s="178"/>
      <c r="L137" s="186"/>
      <c r="M137" s="186"/>
      <c r="N137" s="186"/>
      <c r="O137" s="186"/>
      <c r="P137" s="186"/>
      <c r="Q137" s="186"/>
      <c r="R137" s="186"/>
      <c r="S137" s="186"/>
      <c r="T137" s="186"/>
      <c r="U137" s="186"/>
      <c r="V137" s="186"/>
      <c r="W137" s="186"/>
      <c r="X137" s="186"/>
    </row>
    <row r="138" spans="1:24" ht="40.5" customHeight="1" x14ac:dyDescent="0.35">
      <c r="A138" s="188" t="str">
        <f>+'Matriz Nº4 Administración'!A138</f>
        <v>15. 3</v>
      </c>
      <c r="B138" s="189" t="str">
        <f>+'Matriz Nº4 Administración'!B138</f>
        <v/>
      </c>
      <c r="C138" s="190" t="str">
        <f>IF(B138&lt;&gt;"",'Matriz Nº1 Identificación'!B138,"")</f>
        <v/>
      </c>
      <c r="D138" s="191" t="str">
        <f>IF(C138&lt;&gt;"",'Matriz Nº4 Administración'!C138,"")</f>
        <v/>
      </c>
      <c r="E138" s="189" t="str">
        <f>IF(B138&lt;&gt;"",'Matriz Nº4 Administración'!F138,"")</f>
        <v/>
      </c>
      <c r="F138" s="189" t="str">
        <f>IF(B138&lt;&gt;"",'Matriz Nº4 Administración'!G138,"")</f>
        <v/>
      </c>
      <c r="G138" s="177"/>
      <c r="H138" s="178"/>
      <c r="I138" s="179"/>
      <c r="J138" s="179"/>
      <c r="K138" s="178"/>
      <c r="L138" s="186"/>
      <c r="M138" s="186"/>
      <c r="N138" s="186"/>
      <c r="O138" s="186"/>
      <c r="P138" s="186"/>
      <c r="Q138" s="186"/>
      <c r="R138" s="186"/>
      <c r="S138" s="186"/>
      <c r="T138" s="186"/>
      <c r="U138" s="186"/>
      <c r="V138" s="186"/>
      <c r="W138" s="186"/>
      <c r="X138" s="186"/>
    </row>
    <row r="139" spans="1:24" ht="48" customHeight="1" x14ac:dyDescent="0.35">
      <c r="A139" s="188" t="str">
        <f>+'Matriz Nº4 Administración'!A139</f>
        <v>15. 4</v>
      </c>
      <c r="B139" s="189" t="str">
        <f>+'Matriz Nº4 Administración'!B139</f>
        <v/>
      </c>
      <c r="C139" s="190" t="str">
        <f>IF(B139&lt;&gt;"",'Matriz Nº1 Identificación'!B139,"")</f>
        <v/>
      </c>
      <c r="D139" s="191" t="str">
        <f>IF(C139&lt;&gt;"",'Matriz Nº4 Administración'!C139,"")</f>
        <v/>
      </c>
      <c r="E139" s="189" t="str">
        <f>IF(B139&lt;&gt;"",'Matriz Nº4 Administración'!F139,"")</f>
        <v/>
      </c>
      <c r="F139" s="189" t="str">
        <f>IF(B139&lt;&gt;"",'Matriz Nº4 Administración'!G139,"")</f>
        <v/>
      </c>
      <c r="G139" s="177"/>
      <c r="H139" s="178"/>
      <c r="I139" s="179"/>
      <c r="J139" s="179"/>
      <c r="K139" s="178"/>
      <c r="L139" s="186"/>
      <c r="M139" s="186"/>
      <c r="N139" s="186"/>
      <c r="O139" s="186"/>
      <c r="P139" s="186"/>
      <c r="Q139" s="186"/>
      <c r="R139" s="186"/>
      <c r="S139" s="186"/>
      <c r="T139" s="186"/>
      <c r="U139" s="186"/>
      <c r="V139" s="186"/>
      <c r="W139" s="186"/>
      <c r="X139" s="186"/>
    </row>
    <row r="140" spans="1:24" ht="42.75" customHeight="1" x14ac:dyDescent="0.35">
      <c r="A140" s="188" t="str">
        <f>+'Matriz Nº4 Administración'!A140</f>
        <v>15. 5</v>
      </c>
      <c r="B140" s="189" t="str">
        <f>+'Matriz Nº4 Administración'!B140</f>
        <v/>
      </c>
      <c r="C140" s="190" t="str">
        <f>IF(B140&lt;&gt;"",'Matriz Nº1 Identificación'!B140,"")</f>
        <v/>
      </c>
      <c r="D140" s="191" t="str">
        <f>IF(C140&lt;&gt;"",'Matriz Nº4 Administración'!C140,"")</f>
        <v/>
      </c>
      <c r="E140" s="189" t="str">
        <f>IF(B140&lt;&gt;"",'Matriz Nº4 Administración'!F140,"")</f>
        <v/>
      </c>
      <c r="F140" s="189" t="str">
        <f>IF(B140&lt;&gt;"",'Matriz Nº4 Administración'!G140,"")</f>
        <v/>
      </c>
      <c r="G140" s="177"/>
      <c r="H140" s="178"/>
      <c r="I140" s="179"/>
      <c r="J140" s="179"/>
      <c r="K140" s="178"/>
      <c r="L140" s="186"/>
      <c r="M140" s="186"/>
      <c r="N140" s="186"/>
      <c r="O140" s="186"/>
      <c r="P140" s="186"/>
      <c r="Q140" s="186"/>
      <c r="R140" s="186"/>
      <c r="S140" s="186"/>
      <c r="T140" s="186"/>
      <c r="U140" s="186"/>
      <c r="V140" s="186"/>
      <c r="W140" s="186"/>
      <c r="X140" s="186"/>
    </row>
    <row r="141" spans="1:24" ht="40.5" customHeight="1" x14ac:dyDescent="0.35">
      <c r="A141" s="188" t="str">
        <f>+'Matriz Nº4 Administración'!A141</f>
        <v>15. 6</v>
      </c>
      <c r="B141" s="189" t="str">
        <f>+'Matriz Nº4 Administración'!B141</f>
        <v/>
      </c>
      <c r="C141" s="190" t="str">
        <f>IF(B141&lt;&gt;"",'Matriz Nº1 Identificación'!B141,"")</f>
        <v/>
      </c>
      <c r="D141" s="191" t="str">
        <f>IF(C141&lt;&gt;"",'Matriz Nº4 Administración'!C141,"")</f>
        <v/>
      </c>
      <c r="E141" s="189" t="str">
        <f>IF(B141&lt;&gt;"",'Matriz Nº4 Administración'!F141,"")</f>
        <v/>
      </c>
      <c r="F141" s="189" t="str">
        <f>IF(B141&lt;&gt;"",'Matriz Nº4 Administración'!G141,"")</f>
        <v/>
      </c>
      <c r="G141" s="177"/>
      <c r="H141" s="178"/>
      <c r="I141" s="179"/>
      <c r="J141" s="179"/>
      <c r="K141" s="178"/>
      <c r="L141" s="186"/>
      <c r="M141" s="186"/>
      <c r="N141" s="186"/>
      <c r="O141" s="186"/>
      <c r="P141" s="186"/>
      <c r="Q141" s="186"/>
      <c r="R141" s="186"/>
      <c r="S141" s="186"/>
      <c r="T141" s="186"/>
      <c r="U141" s="186"/>
      <c r="V141" s="186"/>
      <c r="W141" s="186"/>
      <c r="X141" s="186"/>
    </row>
    <row r="142" spans="1:24" ht="43.5" customHeight="1" thickBot="1" x14ac:dyDescent="0.4">
      <c r="A142" s="188" t="str">
        <f>+'Matriz Nº4 Administración'!A142</f>
        <v>15. 7</v>
      </c>
      <c r="B142" s="189" t="str">
        <f>+'Matriz Nº4 Administración'!B142</f>
        <v/>
      </c>
      <c r="C142" s="190" t="str">
        <f>IF(B142&lt;&gt;"",'Matriz Nº1 Identificación'!B142,"")</f>
        <v/>
      </c>
      <c r="D142" s="191" t="str">
        <f>IF(C142&lt;&gt;"",'Matriz Nº4 Administración'!C142,"")</f>
        <v/>
      </c>
      <c r="E142" s="189" t="str">
        <f>IF(B142&lt;&gt;"",'Matriz Nº4 Administración'!F142,"")</f>
        <v/>
      </c>
      <c r="F142" s="189" t="str">
        <f>IF(B142&lt;&gt;"",'Matriz Nº4 Administración'!G142,"")</f>
        <v/>
      </c>
      <c r="G142" s="177"/>
      <c r="H142" s="178"/>
      <c r="I142" s="179"/>
      <c r="J142" s="179"/>
      <c r="K142" s="178"/>
      <c r="L142" s="186"/>
      <c r="M142" s="186"/>
      <c r="N142" s="186"/>
      <c r="O142" s="186"/>
      <c r="P142" s="186"/>
      <c r="Q142" s="186"/>
      <c r="R142" s="186"/>
      <c r="S142" s="186"/>
      <c r="T142" s="186"/>
      <c r="U142" s="186"/>
      <c r="V142" s="186"/>
      <c r="W142" s="186"/>
      <c r="X142" s="186"/>
    </row>
    <row r="143" spans="1:24" ht="39.9" customHeight="1" thickBot="1" x14ac:dyDescent="0.4">
      <c r="A143" s="547" t="str">
        <f>'Matriz Nº4 Administración'!A143</f>
        <v xml:space="preserve">Objetivo Estratégico: </v>
      </c>
      <c r="B143" s="548"/>
      <c r="C143" s="547" t="str">
        <f>'Matriz Nº4 Administración'!B143</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43" s="549"/>
      <c r="E143" s="549"/>
      <c r="F143" s="549"/>
      <c r="G143" s="549"/>
      <c r="H143" s="549"/>
      <c r="I143" s="549"/>
      <c r="J143" s="549"/>
      <c r="K143" s="549"/>
      <c r="L143" s="187"/>
      <c r="M143" s="186"/>
      <c r="N143" s="186"/>
      <c r="O143" s="187"/>
      <c r="P143" s="187"/>
      <c r="Q143" s="187"/>
      <c r="R143" s="187"/>
      <c r="S143" s="187"/>
      <c r="T143" s="187"/>
      <c r="U143" s="187"/>
      <c r="V143" s="187"/>
      <c r="W143" s="187"/>
      <c r="X143" s="187"/>
    </row>
    <row r="144" spans="1:24" ht="39.9" customHeight="1" thickBot="1" x14ac:dyDescent="0.4">
      <c r="A144" s="544" t="str">
        <f>'Matriz Nº4 Administración'!A144</f>
        <v>Objetivo táctico</v>
      </c>
      <c r="B144" s="545"/>
      <c r="C144" s="546" t="str">
        <f>'Matriz Nº4 Administración'!B144</f>
        <v>16.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44" s="481"/>
      <c r="E144" s="481"/>
      <c r="F144" s="481"/>
      <c r="G144" s="481"/>
      <c r="H144" s="481"/>
      <c r="I144" s="481"/>
      <c r="J144" s="481"/>
      <c r="K144" s="482"/>
      <c r="L144" s="187"/>
      <c r="M144" s="187"/>
      <c r="N144" s="187"/>
      <c r="O144" s="187"/>
      <c r="P144" s="187"/>
      <c r="Q144" s="187"/>
      <c r="R144" s="187"/>
      <c r="S144" s="187"/>
      <c r="T144" s="187"/>
      <c r="U144" s="187"/>
      <c r="V144" s="187"/>
      <c r="W144" s="187"/>
      <c r="X144" s="187"/>
    </row>
    <row r="145" spans="1:24" ht="47.25" customHeight="1" x14ac:dyDescent="0.35">
      <c r="A145" s="188" t="str">
        <f>+'Matriz Nº4 Administración'!A145</f>
        <v>16. 1</v>
      </c>
      <c r="B145" s="189" t="str">
        <f>+'Matriz Nº4 Administración'!B145</f>
        <v/>
      </c>
      <c r="C145" s="190" t="str">
        <f>IF(B145&lt;&gt;"",'Matriz Nº1 Identificación'!B145,"")</f>
        <v/>
      </c>
      <c r="D145" s="191" t="str">
        <f>IF(C145&lt;&gt;"",'Matriz Nº4 Administración'!C145,"")</f>
        <v/>
      </c>
      <c r="E145" s="189" t="str">
        <f>IF(B145&lt;&gt;"",'Matriz Nº4 Administración'!F145,"")</f>
        <v/>
      </c>
      <c r="F145" s="189" t="str">
        <f>IF(B145&lt;&gt;"",'Matriz Nº4 Administración'!G145,"")</f>
        <v/>
      </c>
      <c r="G145" s="177"/>
      <c r="H145" s="178"/>
      <c r="I145" s="179"/>
      <c r="J145" s="179"/>
      <c r="K145" s="178"/>
      <c r="L145" s="186"/>
      <c r="M145" s="187"/>
      <c r="N145" s="187"/>
      <c r="O145" s="186"/>
      <c r="P145" s="186"/>
      <c r="Q145" s="186"/>
      <c r="R145" s="186"/>
      <c r="S145" s="186"/>
      <c r="T145" s="186"/>
      <c r="U145" s="186"/>
      <c r="V145" s="186"/>
      <c r="W145" s="186"/>
      <c r="X145" s="186"/>
    </row>
    <row r="146" spans="1:24" ht="43.5" customHeight="1" x14ac:dyDescent="0.35">
      <c r="A146" s="188" t="str">
        <f>+'Matriz Nº4 Administración'!A146</f>
        <v>16. 2</v>
      </c>
      <c r="B146" s="189" t="str">
        <f>+'Matriz Nº4 Administración'!B146</f>
        <v/>
      </c>
      <c r="C146" s="190" t="str">
        <f>IF(B146&lt;&gt;"",'Matriz Nº1 Identificación'!B146,"")</f>
        <v/>
      </c>
      <c r="D146" s="191" t="str">
        <f>IF(C146&lt;&gt;"",'Matriz Nº4 Administración'!C146,"")</f>
        <v/>
      </c>
      <c r="E146" s="189" t="str">
        <f>IF(B146&lt;&gt;"",'Matriz Nº4 Administración'!F146,"")</f>
        <v/>
      </c>
      <c r="F146" s="189" t="str">
        <f>IF(B146&lt;&gt;"",'Matriz Nº4 Administración'!G146,"")</f>
        <v/>
      </c>
      <c r="G146" s="177"/>
      <c r="H146" s="178"/>
      <c r="I146" s="179"/>
      <c r="J146" s="179"/>
      <c r="K146" s="178"/>
      <c r="L146" s="186"/>
      <c r="M146" s="186"/>
      <c r="N146" s="186"/>
      <c r="O146" s="186"/>
      <c r="P146" s="186"/>
      <c r="Q146" s="186"/>
      <c r="R146" s="186"/>
      <c r="S146" s="186"/>
      <c r="T146" s="186"/>
      <c r="U146" s="186"/>
      <c r="V146" s="186"/>
      <c r="W146" s="186"/>
      <c r="X146" s="186"/>
    </row>
    <row r="147" spans="1:24" ht="40.5" customHeight="1" x14ac:dyDescent="0.35">
      <c r="A147" s="188" t="str">
        <f>+'Matriz Nº4 Administración'!A147</f>
        <v>16. 3</v>
      </c>
      <c r="B147" s="189" t="str">
        <f>+'Matriz Nº4 Administración'!B147</f>
        <v/>
      </c>
      <c r="C147" s="190" t="str">
        <f>IF(B147&lt;&gt;"",'Matriz Nº1 Identificación'!B147,"")</f>
        <v/>
      </c>
      <c r="D147" s="191" t="str">
        <f>IF(C147&lt;&gt;"",'Matriz Nº4 Administración'!C147,"")</f>
        <v/>
      </c>
      <c r="E147" s="189" t="str">
        <f>IF(B147&lt;&gt;"",'Matriz Nº4 Administración'!F147,"")</f>
        <v/>
      </c>
      <c r="F147" s="189" t="str">
        <f>IF(B147&lt;&gt;"",'Matriz Nº4 Administración'!G147,"")</f>
        <v/>
      </c>
      <c r="G147" s="177"/>
      <c r="H147" s="178"/>
      <c r="I147" s="179"/>
      <c r="J147" s="179"/>
      <c r="K147" s="178"/>
      <c r="L147" s="186"/>
      <c r="M147" s="186"/>
      <c r="N147" s="186"/>
      <c r="O147" s="186"/>
      <c r="P147" s="186"/>
      <c r="Q147" s="186"/>
      <c r="R147" s="186"/>
      <c r="S147" s="186"/>
      <c r="T147" s="186"/>
      <c r="U147" s="186"/>
      <c r="V147" s="186"/>
      <c r="W147" s="186"/>
      <c r="X147" s="186"/>
    </row>
    <row r="148" spans="1:24" ht="48" customHeight="1" x14ac:dyDescent="0.35">
      <c r="A148" s="188" t="str">
        <f>+'Matriz Nº4 Administración'!A148</f>
        <v>16. 4</v>
      </c>
      <c r="B148" s="189" t="str">
        <f>+'Matriz Nº4 Administración'!B148</f>
        <v/>
      </c>
      <c r="C148" s="190" t="str">
        <f>IF(B148&lt;&gt;"",'Matriz Nº1 Identificación'!B148,"")</f>
        <v/>
      </c>
      <c r="D148" s="191" t="str">
        <f>IF(C148&lt;&gt;"",'Matriz Nº4 Administración'!C148,"")</f>
        <v/>
      </c>
      <c r="E148" s="189" t="str">
        <f>IF(B148&lt;&gt;"",'Matriz Nº4 Administración'!F148,"")</f>
        <v/>
      </c>
      <c r="F148" s="189" t="str">
        <f>IF(B148&lt;&gt;"",'Matriz Nº4 Administración'!G148,"")</f>
        <v/>
      </c>
      <c r="G148" s="177"/>
      <c r="H148" s="178"/>
      <c r="I148" s="179"/>
      <c r="J148" s="179"/>
      <c r="K148" s="178"/>
      <c r="L148" s="186"/>
      <c r="M148" s="186"/>
      <c r="N148" s="186"/>
      <c r="O148" s="186"/>
      <c r="P148" s="186"/>
      <c r="Q148" s="186"/>
      <c r="R148" s="186"/>
      <c r="S148" s="186"/>
      <c r="T148" s="186"/>
      <c r="U148" s="186"/>
      <c r="V148" s="186"/>
      <c r="W148" s="186"/>
      <c r="X148" s="186"/>
    </row>
    <row r="149" spans="1:24" ht="42.75" customHeight="1" x14ac:dyDescent="0.35">
      <c r="A149" s="188" t="str">
        <f>+'Matriz Nº4 Administración'!A149</f>
        <v>16. 5</v>
      </c>
      <c r="B149" s="189" t="str">
        <f>+'Matriz Nº4 Administración'!B149</f>
        <v/>
      </c>
      <c r="C149" s="190" t="str">
        <f>IF(B149&lt;&gt;"",'Matriz Nº1 Identificación'!B149,"")</f>
        <v/>
      </c>
      <c r="D149" s="191" t="str">
        <f>IF(C149&lt;&gt;"",'Matriz Nº4 Administración'!C149,"")</f>
        <v/>
      </c>
      <c r="E149" s="189" t="str">
        <f>IF(B149&lt;&gt;"",'Matriz Nº4 Administración'!F149,"")</f>
        <v/>
      </c>
      <c r="F149" s="189" t="str">
        <f>IF(B149&lt;&gt;"",'Matriz Nº4 Administración'!G149,"")</f>
        <v/>
      </c>
      <c r="G149" s="177"/>
      <c r="H149" s="178"/>
      <c r="I149" s="179"/>
      <c r="J149" s="179"/>
      <c r="K149" s="178"/>
      <c r="L149" s="186"/>
      <c r="M149" s="186"/>
      <c r="N149" s="186"/>
      <c r="O149" s="186"/>
      <c r="P149" s="186"/>
      <c r="Q149" s="186"/>
      <c r="R149" s="186"/>
      <c r="S149" s="186"/>
      <c r="T149" s="186"/>
      <c r="U149" s="186"/>
      <c r="V149" s="186"/>
      <c r="W149" s="186"/>
      <c r="X149" s="186"/>
    </row>
    <row r="150" spans="1:24" ht="40.5" customHeight="1" x14ac:dyDescent="0.35">
      <c r="A150" s="188" t="str">
        <f>+'Matriz Nº4 Administración'!A150</f>
        <v>16. 6</v>
      </c>
      <c r="B150" s="189" t="str">
        <f>+'Matriz Nº4 Administración'!B150</f>
        <v/>
      </c>
      <c r="C150" s="190" t="str">
        <f>IF(B150&lt;&gt;"",'Matriz Nº1 Identificación'!B150,"")</f>
        <v/>
      </c>
      <c r="D150" s="191" t="str">
        <f>IF(C150&lt;&gt;"",'Matriz Nº4 Administración'!C150,"")</f>
        <v/>
      </c>
      <c r="E150" s="189" t="str">
        <f>IF(B150&lt;&gt;"",'Matriz Nº4 Administración'!F150,"")</f>
        <v/>
      </c>
      <c r="F150" s="189" t="str">
        <f>IF(B150&lt;&gt;"",'Matriz Nº4 Administración'!G150,"")</f>
        <v/>
      </c>
      <c r="G150" s="177"/>
      <c r="H150" s="178"/>
      <c r="I150" s="179"/>
      <c r="J150" s="179"/>
      <c r="K150" s="178"/>
      <c r="L150" s="186"/>
      <c r="M150" s="186"/>
      <c r="N150" s="186"/>
      <c r="O150" s="186"/>
      <c r="P150" s="186"/>
      <c r="Q150" s="186"/>
      <c r="R150" s="186"/>
      <c r="S150" s="186"/>
      <c r="T150" s="186"/>
      <c r="U150" s="186"/>
      <c r="V150" s="186"/>
      <c r="W150" s="186"/>
      <c r="X150" s="186"/>
    </row>
    <row r="151" spans="1:24" ht="43.5" customHeight="1" thickBot="1" x14ac:dyDescent="0.4">
      <c r="A151" s="188" t="str">
        <f>+'Matriz Nº4 Administración'!A151</f>
        <v>16. 7</v>
      </c>
      <c r="B151" s="189" t="str">
        <f>+'Matriz Nº4 Administración'!B151</f>
        <v/>
      </c>
      <c r="C151" s="190" t="str">
        <f>IF(B151&lt;&gt;"",'Matriz Nº1 Identificación'!B151,"")</f>
        <v/>
      </c>
      <c r="D151" s="191" t="str">
        <f>IF(C151&lt;&gt;"",'Matriz Nº4 Administración'!C151,"")</f>
        <v/>
      </c>
      <c r="E151" s="189" t="str">
        <f>IF(B151&lt;&gt;"",'Matriz Nº4 Administración'!F151,"")</f>
        <v/>
      </c>
      <c r="F151" s="189" t="str">
        <f>IF(B151&lt;&gt;"",'Matriz Nº4 Administración'!G151,"")</f>
        <v/>
      </c>
      <c r="G151" s="177"/>
      <c r="H151" s="178"/>
      <c r="I151" s="179"/>
      <c r="J151" s="179"/>
      <c r="K151" s="178"/>
      <c r="L151" s="186"/>
      <c r="M151" s="186"/>
      <c r="N151" s="186"/>
      <c r="O151" s="186"/>
      <c r="P151" s="186"/>
      <c r="Q151" s="186"/>
      <c r="R151" s="186"/>
      <c r="S151" s="186"/>
      <c r="T151" s="186"/>
      <c r="U151" s="186"/>
      <c r="V151" s="186"/>
      <c r="W151" s="186"/>
      <c r="X151" s="186"/>
    </row>
    <row r="152" spans="1:24" ht="39.9" customHeight="1" thickBot="1" x14ac:dyDescent="0.4">
      <c r="A152" s="547" t="str">
        <f>'Matriz Nº4 Administración'!A152</f>
        <v xml:space="preserve">Objetivo Estratégico: </v>
      </c>
      <c r="B152" s="548"/>
      <c r="C152" s="547" t="str">
        <f>'Matriz Nº4 Administración'!B152</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52" s="549"/>
      <c r="E152" s="549"/>
      <c r="F152" s="549"/>
      <c r="G152" s="549"/>
      <c r="H152" s="549"/>
      <c r="I152" s="549"/>
      <c r="J152" s="549"/>
      <c r="K152" s="549"/>
      <c r="L152" s="187"/>
      <c r="M152" s="186"/>
      <c r="N152" s="186"/>
      <c r="O152" s="187"/>
      <c r="P152" s="187"/>
      <c r="Q152" s="187"/>
      <c r="R152" s="187"/>
      <c r="S152" s="187"/>
      <c r="T152" s="187"/>
      <c r="U152" s="187"/>
      <c r="V152" s="187"/>
      <c r="W152" s="187"/>
      <c r="X152" s="187"/>
    </row>
    <row r="153" spans="1:24" ht="39.9" customHeight="1" thickBot="1" x14ac:dyDescent="0.4">
      <c r="A153" s="544" t="str">
        <f>'Matriz Nº4 Administración'!A153</f>
        <v>Objetivo táctico</v>
      </c>
      <c r="B153" s="545"/>
      <c r="C153" s="546" t="str">
        <f>'Matriz Nº4 Administración'!B153</f>
        <v>17.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53" s="481"/>
      <c r="E153" s="481"/>
      <c r="F153" s="481"/>
      <c r="G153" s="481"/>
      <c r="H153" s="481"/>
      <c r="I153" s="481"/>
      <c r="J153" s="481"/>
      <c r="K153" s="482"/>
      <c r="L153" s="187"/>
      <c r="M153" s="187"/>
      <c r="N153" s="187"/>
      <c r="O153" s="187"/>
      <c r="P153" s="187"/>
      <c r="Q153" s="187"/>
      <c r="R153" s="187"/>
      <c r="S153" s="187"/>
      <c r="T153" s="187"/>
      <c r="U153" s="187"/>
      <c r="V153" s="187"/>
      <c r="W153" s="187"/>
      <c r="X153" s="187"/>
    </row>
    <row r="154" spans="1:24" ht="47.25" customHeight="1" x14ac:dyDescent="0.35">
      <c r="A154" s="188" t="str">
        <f>+'Matriz Nº4 Administración'!A154</f>
        <v>17. 1</v>
      </c>
      <c r="B154" s="189" t="str">
        <f>+'Matriz Nº4 Administración'!B154</f>
        <v/>
      </c>
      <c r="C154" s="190" t="str">
        <f>IF(B154&lt;&gt;"",'Matriz Nº1 Identificación'!B154,"")</f>
        <v/>
      </c>
      <c r="D154" s="191" t="str">
        <f>IF(C154&lt;&gt;"",'Matriz Nº4 Administración'!C154,"")</f>
        <v/>
      </c>
      <c r="E154" s="189" t="str">
        <f>IF(B154&lt;&gt;"",'Matriz Nº4 Administración'!F154,"")</f>
        <v/>
      </c>
      <c r="F154" s="189" t="str">
        <f>IF(B154&lt;&gt;"",'Matriz Nº4 Administración'!G154,"")</f>
        <v/>
      </c>
      <c r="G154" s="177"/>
      <c r="H154" s="178"/>
      <c r="I154" s="179"/>
      <c r="J154" s="179"/>
      <c r="K154" s="178"/>
      <c r="L154" s="186"/>
      <c r="M154" s="187"/>
      <c r="N154" s="187"/>
      <c r="O154" s="186"/>
      <c r="P154" s="186"/>
      <c r="Q154" s="186"/>
      <c r="R154" s="186"/>
      <c r="S154" s="186"/>
      <c r="T154" s="186"/>
      <c r="U154" s="186"/>
      <c r="V154" s="186"/>
      <c r="W154" s="186"/>
      <c r="X154" s="186"/>
    </row>
    <row r="155" spans="1:24" ht="43.5" customHeight="1" x14ac:dyDescent="0.35">
      <c r="A155" s="188" t="str">
        <f>+'Matriz Nº4 Administración'!A155</f>
        <v>17. 2</v>
      </c>
      <c r="B155" s="189" t="str">
        <f>+'Matriz Nº4 Administración'!B155</f>
        <v/>
      </c>
      <c r="C155" s="190" t="str">
        <f>IF(B155&lt;&gt;"",'Matriz Nº1 Identificación'!B155,"")</f>
        <v/>
      </c>
      <c r="D155" s="191" t="str">
        <f>IF(C155&lt;&gt;"",'Matriz Nº4 Administración'!C155,"")</f>
        <v/>
      </c>
      <c r="E155" s="189" t="str">
        <f>IF(B155&lt;&gt;"",'Matriz Nº4 Administración'!F155,"")</f>
        <v/>
      </c>
      <c r="F155" s="189" t="str">
        <f>IF(B155&lt;&gt;"",'Matriz Nº4 Administración'!G155,"")</f>
        <v/>
      </c>
      <c r="G155" s="177"/>
      <c r="H155" s="178"/>
      <c r="I155" s="179"/>
      <c r="J155" s="179"/>
      <c r="K155" s="178"/>
      <c r="L155" s="186"/>
      <c r="M155" s="186"/>
      <c r="N155" s="186"/>
      <c r="O155" s="186"/>
      <c r="P155" s="186"/>
      <c r="Q155" s="186"/>
      <c r="R155" s="186"/>
      <c r="S155" s="186"/>
      <c r="T155" s="186"/>
      <c r="U155" s="186"/>
      <c r="V155" s="186"/>
      <c r="W155" s="186"/>
      <c r="X155" s="186"/>
    </row>
    <row r="156" spans="1:24" ht="40.5" customHeight="1" x14ac:dyDescent="0.35">
      <c r="A156" s="188" t="str">
        <f>+'Matriz Nº4 Administración'!A156</f>
        <v>17. 3</v>
      </c>
      <c r="B156" s="189" t="str">
        <f>+'Matriz Nº4 Administración'!B156</f>
        <v/>
      </c>
      <c r="C156" s="190" t="str">
        <f>IF(B156&lt;&gt;"",'Matriz Nº1 Identificación'!B156,"")</f>
        <v/>
      </c>
      <c r="D156" s="191" t="str">
        <f>IF(C156&lt;&gt;"",'Matriz Nº4 Administración'!C156,"")</f>
        <v/>
      </c>
      <c r="E156" s="189" t="str">
        <f>IF(B156&lt;&gt;"",'Matriz Nº4 Administración'!F156,"")</f>
        <v/>
      </c>
      <c r="F156" s="189" t="str">
        <f>IF(B156&lt;&gt;"",'Matriz Nº4 Administración'!G156,"")</f>
        <v/>
      </c>
      <c r="G156" s="177"/>
      <c r="H156" s="178"/>
      <c r="I156" s="179"/>
      <c r="J156" s="179"/>
      <c r="K156" s="178"/>
      <c r="L156" s="186"/>
      <c r="M156" s="186"/>
      <c r="N156" s="186"/>
      <c r="O156" s="186"/>
      <c r="P156" s="186"/>
      <c r="Q156" s="186"/>
      <c r="R156" s="186"/>
      <c r="S156" s="186"/>
      <c r="T156" s="186"/>
      <c r="U156" s="186"/>
      <c r="V156" s="186"/>
      <c r="W156" s="186"/>
      <c r="X156" s="186"/>
    </row>
    <row r="157" spans="1:24" ht="48" customHeight="1" x14ac:dyDescent="0.35">
      <c r="A157" s="188" t="str">
        <f>+'Matriz Nº4 Administración'!A157</f>
        <v>17. 4</v>
      </c>
      <c r="B157" s="189" t="str">
        <f>+'Matriz Nº4 Administración'!B157</f>
        <v/>
      </c>
      <c r="C157" s="190" t="str">
        <f>IF(B157&lt;&gt;"",'Matriz Nº1 Identificación'!B157,"")</f>
        <v/>
      </c>
      <c r="D157" s="191" t="str">
        <f>IF(C157&lt;&gt;"",'Matriz Nº4 Administración'!C157,"")</f>
        <v/>
      </c>
      <c r="E157" s="189" t="str">
        <f>IF(B157&lt;&gt;"",'Matriz Nº4 Administración'!F157,"")</f>
        <v/>
      </c>
      <c r="F157" s="189" t="str">
        <f>IF(B157&lt;&gt;"",'Matriz Nº4 Administración'!G157,"")</f>
        <v/>
      </c>
      <c r="G157" s="177"/>
      <c r="H157" s="178"/>
      <c r="I157" s="179"/>
      <c r="J157" s="179"/>
      <c r="K157" s="178"/>
      <c r="L157" s="186"/>
      <c r="M157" s="186"/>
      <c r="N157" s="186"/>
      <c r="O157" s="186"/>
      <c r="P157" s="186"/>
      <c r="Q157" s="186"/>
      <c r="R157" s="186"/>
      <c r="S157" s="186"/>
      <c r="T157" s="186"/>
      <c r="U157" s="186"/>
      <c r="V157" s="186"/>
      <c r="W157" s="186"/>
      <c r="X157" s="186"/>
    </row>
    <row r="158" spans="1:24" ht="42.75" customHeight="1" x14ac:dyDescent="0.35">
      <c r="A158" s="188" t="str">
        <f>+'Matriz Nº4 Administración'!A158</f>
        <v>17. 5</v>
      </c>
      <c r="B158" s="189" t="str">
        <f>+'Matriz Nº4 Administración'!B158</f>
        <v/>
      </c>
      <c r="C158" s="190" t="str">
        <f>IF(B158&lt;&gt;"",'Matriz Nº1 Identificación'!B158,"")</f>
        <v/>
      </c>
      <c r="D158" s="191" t="str">
        <f>IF(C158&lt;&gt;"",'Matriz Nº4 Administración'!C158,"")</f>
        <v/>
      </c>
      <c r="E158" s="189" t="str">
        <f>IF(B158&lt;&gt;"",'Matriz Nº4 Administración'!F158,"")</f>
        <v/>
      </c>
      <c r="F158" s="189" t="str">
        <f>IF(B158&lt;&gt;"",'Matriz Nº4 Administración'!G158,"")</f>
        <v/>
      </c>
      <c r="G158" s="177"/>
      <c r="H158" s="178"/>
      <c r="I158" s="179"/>
      <c r="J158" s="179"/>
      <c r="K158" s="178"/>
      <c r="L158" s="186"/>
      <c r="M158" s="186"/>
      <c r="N158" s="186"/>
      <c r="O158" s="186"/>
      <c r="P158" s="186"/>
      <c r="Q158" s="186"/>
      <c r="R158" s="186"/>
      <c r="S158" s="186"/>
      <c r="T158" s="186"/>
      <c r="U158" s="186"/>
      <c r="V158" s="186"/>
      <c r="W158" s="186"/>
      <c r="X158" s="186"/>
    </row>
    <row r="159" spans="1:24" ht="40.5" customHeight="1" x14ac:dyDescent="0.35">
      <c r="A159" s="188" t="str">
        <f>+'Matriz Nº4 Administración'!A159</f>
        <v>17. 6</v>
      </c>
      <c r="B159" s="189" t="str">
        <f>+'Matriz Nº4 Administración'!B159</f>
        <v/>
      </c>
      <c r="C159" s="190" t="str">
        <f>IF(B159&lt;&gt;"",'Matriz Nº1 Identificación'!B159,"")</f>
        <v/>
      </c>
      <c r="D159" s="191" t="str">
        <f>IF(C159&lt;&gt;"",'Matriz Nº4 Administración'!C159,"")</f>
        <v/>
      </c>
      <c r="E159" s="189" t="str">
        <f>IF(B159&lt;&gt;"",'Matriz Nº4 Administración'!F159,"")</f>
        <v/>
      </c>
      <c r="F159" s="189" t="str">
        <f>IF(B159&lt;&gt;"",'Matriz Nº4 Administración'!G159,"")</f>
        <v/>
      </c>
      <c r="G159" s="177"/>
      <c r="H159" s="178"/>
      <c r="I159" s="179"/>
      <c r="J159" s="179"/>
      <c r="K159" s="178"/>
      <c r="L159" s="186"/>
      <c r="M159" s="186"/>
      <c r="N159" s="186"/>
      <c r="O159" s="186"/>
      <c r="P159" s="186"/>
      <c r="Q159" s="186"/>
      <c r="R159" s="186"/>
      <c r="S159" s="186"/>
      <c r="T159" s="186"/>
      <c r="U159" s="186"/>
      <c r="V159" s="186"/>
      <c r="W159" s="186"/>
      <c r="X159" s="186"/>
    </row>
    <row r="160" spans="1:24" ht="43.5" customHeight="1" thickBot="1" x14ac:dyDescent="0.4">
      <c r="A160" s="188" t="str">
        <f>+'Matriz Nº4 Administración'!A160</f>
        <v>17. 7</v>
      </c>
      <c r="B160" s="189" t="str">
        <f>+'Matriz Nº4 Administración'!B160</f>
        <v/>
      </c>
      <c r="C160" s="190" t="str">
        <f>IF(B160&lt;&gt;"",'Matriz Nº1 Identificación'!B160,"")</f>
        <v/>
      </c>
      <c r="D160" s="191" t="str">
        <f>IF(C160&lt;&gt;"",'Matriz Nº4 Administración'!C160,"")</f>
        <v/>
      </c>
      <c r="E160" s="189" t="str">
        <f>IF(B160&lt;&gt;"",'Matriz Nº4 Administración'!F160,"")</f>
        <v/>
      </c>
      <c r="F160" s="189" t="str">
        <f>IF(B160&lt;&gt;"",'Matriz Nº4 Administración'!G160,"")</f>
        <v/>
      </c>
      <c r="G160" s="177"/>
      <c r="H160" s="178"/>
      <c r="I160" s="179"/>
      <c r="J160" s="179"/>
      <c r="K160" s="178"/>
      <c r="L160" s="186"/>
      <c r="M160" s="186"/>
      <c r="N160" s="186"/>
      <c r="O160" s="186"/>
      <c r="P160" s="186"/>
      <c r="Q160" s="186"/>
      <c r="R160" s="186"/>
      <c r="S160" s="186"/>
      <c r="T160" s="186"/>
      <c r="U160" s="186"/>
      <c r="V160" s="186"/>
      <c r="W160" s="186"/>
      <c r="X160" s="186"/>
    </row>
    <row r="161" spans="1:24" ht="39.9" customHeight="1" thickBot="1" x14ac:dyDescent="0.4">
      <c r="A161" s="547" t="str">
        <f>'Matriz Nº4 Administración'!A161</f>
        <v xml:space="preserve">Objetivo Estratégico: </v>
      </c>
      <c r="B161" s="548"/>
      <c r="C161" s="547" t="str">
        <f>'Matriz Nº4 Administración'!B161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61" s="549"/>
      <c r="E161" s="549"/>
      <c r="F161" s="549"/>
      <c r="G161" s="549"/>
      <c r="H161" s="549"/>
      <c r="I161" s="549"/>
      <c r="J161" s="549"/>
      <c r="K161" s="549"/>
      <c r="L161" s="187"/>
      <c r="M161" s="186"/>
      <c r="N161" s="186"/>
      <c r="O161" s="187"/>
      <c r="P161" s="187"/>
      <c r="Q161" s="187"/>
      <c r="R161" s="187"/>
      <c r="S161" s="187"/>
      <c r="T161" s="187"/>
      <c r="U161" s="187"/>
      <c r="V161" s="187"/>
      <c r="W161" s="187"/>
      <c r="X161" s="187"/>
    </row>
    <row r="162" spans="1:24" ht="39.9" customHeight="1" thickBot="1" x14ac:dyDescent="0.4">
      <c r="A162" s="544" t="str">
        <f>'Matriz Nº4 Administración'!A162</f>
        <v>Objetivo táctico</v>
      </c>
      <c r="B162" s="545"/>
      <c r="C162" s="546" t="str">
        <f>'Matriz Nº4 Administración'!B162</f>
        <v>18.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62" s="481"/>
      <c r="E162" s="481"/>
      <c r="F162" s="481"/>
      <c r="G162" s="481"/>
      <c r="H162" s="481"/>
      <c r="I162" s="481"/>
      <c r="J162" s="481"/>
      <c r="K162" s="482"/>
      <c r="L162" s="187"/>
      <c r="M162" s="187"/>
      <c r="N162" s="187"/>
      <c r="O162" s="187"/>
      <c r="P162" s="187"/>
      <c r="Q162" s="187"/>
      <c r="R162" s="187"/>
      <c r="S162" s="187"/>
      <c r="T162" s="187"/>
      <c r="U162" s="187"/>
      <c r="V162" s="187"/>
      <c r="W162" s="187"/>
      <c r="X162" s="187"/>
    </row>
    <row r="163" spans="1:24" ht="47.25" customHeight="1" x14ac:dyDescent="0.35">
      <c r="A163" s="188" t="str">
        <f>+'Matriz Nº4 Administración'!A163</f>
        <v>18. 1</v>
      </c>
      <c r="B163" s="189" t="str">
        <f>+'Matriz Nº4 Administración'!B163</f>
        <v/>
      </c>
      <c r="C163" s="190" t="str">
        <f>IF(B163&lt;&gt;"",'Matriz Nº1 Identificación'!B163,"")</f>
        <v/>
      </c>
      <c r="D163" s="191" t="str">
        <f>IF(C163&lt;&gt;"",'Matriz Nº4 Administración'!C163,"")</f>
        <v/>
      </c>
      <c r="E163" s="189" t="str">
        <f>IF(B163&lt;&gt;"",'Matriz Nº4 Administración'!F163,"")</f>
        <v/>
      </c>
      <c r="F163" s="189" t="str">
        <f>IF(B163&lt;&gt;"",'Matriz Nº4 Administración'!G163,"")</f>
        <v/>
      </c>
      <c r="G163" s="177"/>
      <c r="H163" s="178"/>
      <c r="I163" s="179"/>
      <c r="J163" s="179"/>
      <c r="K163" s="178"/>
      <c r="L163" s="186"/>
      <c r="M163" s="187"/>
      <c r="N163" s="187"/>
      <c r="O163" s="186"/>
      <c r="P163" s="186"/>
      <c r="Q163" s="186"/>
      <c r="R163" s="186"/>
      <c r="S163" s="186"/>
      <c r="T163" s="186"/>
      <c r="U163" s="186"/>
      <c r="V163" s="186"/>
      <c r="W163" s="186"/>
      <c r="X163" s="186"/>
    </row>
    <row r="164" spans="1:24" ht="43.5" customHeight="1" x14ac:dyDescent="0.35">
      <c r="A164" s="188" t="str">
        <f>+'Matriz Nº4 Administración'!A164</f>
        <v>18. 2</v>
      </c>
      <c r="B164" s="189" t="str">
        <f>+'Matriz Nº4 Administración'!B164</f>
        <v/>
      </c>
      <c r="C164" s="190" t="str">
        <f>IF(B164&lt;&gt;"",'Matriz Nº1 Identificación'!B164,"")</f>
        <v/>
      </c>
      <c r="D164" s="191" t="str">
        <f>IF(C164&lt;&gt;"",'Matriz Nº4 Administración'!C164,"")</f>
        <v/>
      </c>
      <c r="E164" s="189" t="str">
        <f>IF(B164&lt;&gt;"",'Matriz Nº4 Administración'!F164,"")</f>
        <v/>
      </c>
      <c r="F164" s="189" t="str">
        <f>IF(B164&lt;&gt;"",'Matriz Nº4 Administración'!G164,"")</f>
        <v/>
      </c>
      <c r="G164" s="177"/>
      <c r="H164" s="178"/>
      <c r="I164" s="179"/>
      <c r="J164" s="179"/>
      <c r="K164" s="178"/>
      <c r="L164" s="186"/>
      <c r="M164" s="186"/>
      <c r="N164" s="186"/>
      <c r="O164" s="186"/>
      <c r="P164" s="186"/>
      <c r="Q164" s="186"/>
      <c r="R164" s="186"/>
      <c r="S164" s="186"/>
      <c r="T164" s="186"/>
      <c r="U164" s="186"/>
      <c r="V164" s="186"/>
      <c r="W164" s="186"/>
      <c r="X164" s="186"/>
    </row>
    <row r="165" spans="1:24" ht="40.5" customHeight="1" x14ac:dyDescent="0.35">
      <c r="A165" s="188" t="str">
        <f>+'Matriz Nº4 Administración'!A165</f>
        <v>18. 3</v>
      </c>
      <c r="B165" s="189" t="str">
        <f>+'Matriz Nº4 Administración'!B165</f>
        <v/>
      </c>
      <c r="C165" s="190" t="str">
        <f>IF(B165&lt;&gt;"",'Matriz Nº1 Identificación'!B165,"")</f>
        <v/>
      </c>
      <c r="D165" s="191" t="str">
        <f>IF(C165&lt;&gt;"",'Matriz Nº4 Administración'!C165,"")</f>
        <v/>
      </c>
      <c r="E165" s="189" t="str">
        <f>IF(B165&lt;&gt;"",'Matriz Nº4 Administración'!F165,"")</f>
        <v/>
      </c>
      <c r="F165" s="189" t="str">
        <f>IF(B165&lt;&gt;"",'Matriz Nº4 Administración'!G165,"")</f>
        <v/>
      </c>
      <c r="G165" s="177"/>
      <c r="H165" s="178"/>
      <c r="I165" s="179"/>
      <c r="J165" s="179"/>
      <c r="K165" s="178"/>
      <c r="L165" s="186"/>
      <c r="M165" s="186"/>
      <c r="N165" s="186"/>
      <c r="O165" s="186"/>
      <c r="P165" s="186"/>
      <c r="Q165" s="186"/>
      <c r="R165" s="186"/>
      <c r="S165" s="186"/>
      <c r="T165" s="186"/>
      <c r="U165" s="186"/>
      <c r="V165" s="186"/>
      <c r="W165" s="186"/>
      <c r="X165" s="186"/>
    </row>
    <row r="166" spans="1:24" ht="48" customHeight="1" x14ac:dyDescent="0.35">
      <c r="A166" s="188" t="str">
        <f>+'Matriz Nº4 Administración'!A166</f>
        <v>18. 4</v>
      </c>
      <c r="B166" s="189" t="str">
        <f>+'Matriz Nº4 Administración'!B166</f>
        <v/>
      </c>
      <c r="C166" s="190" t="str">
        <f>IF(B166&lt;&gt;"",'Matriz Nº1 Identificación'!B166,"")</f>
        <v/>
      </c>
      <c r="D166" s="191" t="str">
        <f>IF(C166&lt;&gt;"",'Matriz Nº4 Administración'!C166,"")</f>
        <v/>
      </c>
      <c r="E166" s="189" t="str">
        <f>IF(B166&lt;&gt;"",'Matriz Nº4 Administración'!F166,"")</f>
        <v/>
      </c>
      <c r="F166" s="189" t="str">
        <f>IF(B166&lt;&gt;"",'Matriz Nº4 Administración'!G166,"")</f>
        <v/>
      </c>
      <c r="G166" s="177"/>
      <c r="H166" s="178"/>
      <c r="I166" s="179"/>
      <c r="J166" s="179"/>
      <c r="K166" s="178"/>
      <c r="L166" s="186"/>
      <c r="M166" s="186"/>
      <c r="N166" s="186"/>
      <c r="O166" s="186"/>
      <c r="P166" s="186"/>
      <c r="Q166" s="186"/>
      <c r="R166" s="186"/>
      <c r="S166" s="186"/>
      <c r="T166" s="186"/>
      <c r="U166" s="186"/>
      <c r="V166" s="186"/>
      <c r="W166" s="186"/>
      <c r="X166" s="186"/>
    </row>
    <row r="167" spans="1:24" ht="42.75" customHeight="1" x14ac:dyDescent="0.35">
      <c r="A167" s="188" t="str">
        <f>+'Matriz Nº4 Administración'!A167</f>
        <v>18. 5</v>
      </c>
      <c r="B167" s="189" t="str">
        <f>+'Matriz Nº4 Administración'!B167</f>
        <v/>
      </c>
      <c r="C167" s="190" t="str">
        <f>IF(B167&lt;&gt;"",'Matriz Nº1 Identificación'!B167,"")</f>
        <v/>
      </c>
      <c r="D167" s="191" t="str">
        <f>IF(C167&lt;&gt;"",'Matriz Nº4 Administración'!C167,"")</f>
        <v/>
      </c>
      <c r="E167" s="189" t="str">
        <f>IF(B167&lt;&gt;"",'Matriz Nº4 Administración'!F167,"")</f>
        <v/>
      </c>
      <c r="F167" s="189" t="str">
        <f>IF(B167&lt;&gt;"",'Matriz Nº4 Administración'!G167,"")</f>
        <v/>
      </c>
      <c r="G167" s="177"/>
      <c r="H167" s="178"/>
      <c r="I167" s="179"/>
      <c r="J167" s="179"/>
      <c r="K167" s="178"/>
      <c r="L167" s="186"/>
      <c r="M167" s="186"/>
      <c r="N167" s="186"/>
      <c r="O167" s="186"/>
      <c r="P167" s="186"/>
      <c r="Q167" s="186"/>
      <c r="R167" s="186"/>
      <c r="S167" s="186"/>
      <c r="T167" s="186"/>
      <c r="U167" s="186"/>
      <c r="V167" s="186"/>
      <c r="W167" s="186"/>
      <c r="X167" s="186"/>
    </row>
    <row r="168" spans="1:24" ht="40.5" customHeight="1" x14ac:dyDescent="0.35">
      <c r="A168" s="188" t="str">
        <f>+'Matriz Nº4 Administración'!A168</f>
        <v>18. 6</v>
      </c>
      <c r="B168" s="189" t="str">
        <f>+'Matriz Nº4 Administración'!B168</f>
        <v/>
      </c>
      <c r="C168" s="190" t="str">
        <f>IF(B168&lt;&gt;"",'Matriz Nº1 Identificación'!B168,"")</f>
        <v/>
      </c>
      <c r="D168" s="191" t="str">
        <f>IF(C168&lt;&gt;"",'Matriz Nº4 Administración'!C168,"")</f>
        <v/>
      </c>
      <c r="E168" s="189" t="str">
        <f>IF(B168&lt;&gt;"",'Matriz Nº4 Administración'!F168,"")</f>
        <v/>
      </c>
      <c r="F168" s="189" t="str">
        <f>IF(B168&lt;&gt;"",'Matriz Nº4 Administración'!G168,"")</f>
        <v/>
      </c>
      <c r="G168" s="177"/>
      <c r="H168" s="178"/>
      <c r="I168" s="179"/>
      <c r="J168" s="179"/>
      <c r="K168" s="178"/>
      <c r="L168" s="186"/>
      <c r="M168" s="186"/>
      <c r="N168" s="186"/>
      <c r="O168" s="186"/>
      <c r="P168" s="186"/>
      <c r="Q168" s="186"/>
      <c r="R168" s="186"/>
      <c r="S168" s="186"/>
      <c r="T168" s="186"/>
      <c r="U168" s="186"/>
      <c r="V168" s="186"/>
      <c r="W168" s="186"/>
      <c r="X168" s="186"/>
    </row>
    <row r="169" spans="1:24" ht="43.5" customHeight="1" thickBot="1" x14ac:dyDescent="0.4">
      <c r="A169" s="188" t="str">
        <f>+'Matriz Nº4 Administración'!A169</f>
        <v>18. 7</v>
      </c>
      <c r="B169" s="189" t="str">
        <f>+'Matriz Nº4 Administración'!B169</f>
        <v/>
      </c>
      <c r="C169" s="190" t="str">
        <f>IF(B169&lt;&gt;"",'Matriz Nº1 Identificación'!B169,"")</f>
        <v/>
      </c>
      <c r="D169" s="191" t="str">
        <f>IF(C169&lt;&gt;"",'Matriz Nº4 Administración'!C169,"")</f>
        <v/>
      </c>
      <c r="E169" s="189" t="str">
        <f>IF(B169&lt;&gt;"",'Matriz Nº4 Administración'!F169,"")</f>
        <v/>
      </c>
      <c r="F169" s="189" t="str">
        <f>IF(B169&lt;&gt;"",'Matriz Nº4 Administración'!G169,"")</f>
        <v/>
      </c>
      <c r="G169" s="177"/>
      <c r="H169" s="178"/>
      <c r="I169" s="179"/>
      <c r="J169" s="179"/>
      <c r="K169" s="178"/>
      <c r="L169" s="186"/>
      <c r="M169" s="186"/>
      <c r="N169" s="186"/>
      <c r="O169" s="186"/>
      <c r="P169" s="186"/>
      <c r="Q169" s="186"/>
      <c r="R169" s="186"/>
      <c r="S169" s="186"/>
      <c r="T169" s="186"/>
      <c r="U169" s="186"/>
      <c r="V169" s="186"/>
      <c r="W169" s="186"/>
      <c r="X169" s="186"/>
    </row>
    <row r="170" spans="1:24" ht="39.9" customHeight="1" thickBot="1" x14ac:dyDescent="0.4">
      <c r="A170" s="547" t="str">
        <f>'Matriz Nº4 Administración'!A170</f>
        <v xml:space="preserve">Objetivo Estratégico: </v>
      </c>
      <c r="B170" s="548"/>
      <c r="C170" s="547" t="str">
        <f>'Matriz Nº4 Administración'!B170</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70" s="549"/>
      <c r="E170" s="549"/>
      <c r="F170" s="549"/>
      <c r="G170" s="549"/>
      <c r="H170" s="549"/>
      <c r="I170" s="549"/>
      <c r="J170" s="549"/>
      <c r="K170" s="549"/>
      <c r="L170" s="187"/>
      <c r="M170" s="186"/>
      <c r="N170" s="186"/>
      <c r="O170" s="187"/>
      <c r="P170" s="187"/>
      <c r="Q170" s="187"/>
      <c r="R170" s="187"/>
      <c r="S170" s="187"/>
      <c r="T170" s="187"/>
      <c r="U170" s="187"/>
      <c r="V170" s="187"/>
      <c r="W170" s="187"/>
      <c r="X170" s="187"/>
    </row>
    <row r="171" spans="1:24" ht="39.9" customHeight="1" thickBot="1" x14ac:dyDescent="0.4">
      <c r="A171" s="544" t="str">
        <f>'Matriz Nº4 Administración'!A171</f>
        <v>Objetivo táctico</v>
      </c>
      <c r="B171" s="545"/>
      <c r="C171" s="546" t="str">
        <f>'Matriz Nº4 Administración'!B171</f>
        <v>19.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71" s="481"/>
      <c r="E171" s="481"/>
      <c r="F171" s="481"/>
      <c r="G171" s="481"/>
      <c r="H171" s="481"/>
      <c r="I171" s="481"/>
      <c r="J171" s="481"/>
      <c r="K171" s="482"/>
      <c r="L171" s="187"/>
      <c r="M171" s="187"/>
      <c r="N171" s="187"/>
      <c r="O171" s="187"/>
      <c r="P171" s="187"/>
      <c r="Q171" s="187"/>
      <c r="R171" s="187"/>
      <c r="S171" s="187"/>
      <c r="T171" s="187"/>
      <c r="U171" s="187"/>
      <c r="V171" s="187"/>
      <c r="W171" s="187"/>
      <c r="X171" s="187"/>
    </row>
    <row r="172" spans="1:24" ht="47.25" customHeight="1" x14ac:dyDescent="0.35">
      <c r="A172" s="188" t="str">
        <f>+'Matriz Nº4 Administración'!A172</f>
        <v>19. 1</v>
      </c>
      <c r="B172" s="189" t="str">
        <f>+'Matriz Nº4 Administración'!B172</f>
        <v/>
      </c>
      <c r="C172" s="190" t="str">
        <f>IF(B172&lt;&gt;"",'Matriz Nº1 Identificación'!B172,"")</f>
        <v/>
      </c>
      <c r="D172" s="191" t="str">
        <f>IF(C172&lt;&gt;"",'Matriz Nº4 Administración'!C172,"")</f>
        <v/>
      </c>
      <c r="E172" s="189" t="str">
        <f>IF(B172&lt;&gt;"",'Matriz Nº4 Administración'!F172,"")</f>
        <v/>
      </c>
      <c r="F172" s="189" t="str">
        <f>IF(B172&lt;&gt;"",'Matriz Nº4 Administración'!G172,"")</f>
        <v/>
      </c>
      <c r="G172" s="177"/>
      <c r="H172" s="178"/>
      <c r="I172" s="179"/>
      <c r="J172" s="179"/>
      <c r="K172" s="178"/>
      <c r="L172" s="186"/>
      <c r="M172" s="187"/>
      <c r="N172" s="187"/>
      <c r="O172" s="186"/>
      <c r="P172" s="186"/>
      <c r="Q172" s="186"/>
      <c r="R172" s="186"/>
      <c r="S172" s="186"/>
      <c r="T172" s="186"/>
      <c r="U172" s="186"/>
      <c r="V172" s="186"/>
      <c r="W172" s="186"/>
      <c r="X172" s="186"/>
    </row>
    <row r="173" spans="1:24" ht="43.5" customHeight="1" x14ac:dyDescent="0.35">
      <c r="A173" s="188" t="str">
        <f>+'Matriz Nº4 Administración'!A173</f>
        <v>19. 2</v>
      </c>
      <c r="B173" s="189" t="str">
        <f>+'Matriz Nº4 Administración'!B173</f>
        <v/>
      </c>
      <c r="C173" s="190" t="str">
        <f>IF(B173&lt;&gt;"",'Matriz Nº1 Identificación'!B173,"")</f>
        <v/>
      </c>
      <c r="D173" s="191" t="str">
        <f>IF(C173&lt;&gt;"",'Matriz Nº4 Administración'!C173,"")</f>
        <v/>
      </c>
      <c r="E173" s="189" t="str">
        <f>IF(B173&lt;&gt;"",'Matriz Nº4 Administración'!F173,"")</f>
        <v/>
      </c>
      <c r="F173" s="189" t="str">
        <f>IF(B173&lt;&gt;"",'Matriz Nº4 Administración'!G173,"")</f>
        <v/>
      </c>
      <c r="G173" s="177"/>
      <c r="H173" s="178"/>
      <c r="I173" s="179"/>
      <c r="J173" s="179"/>
      <c r="K173" s="178"/>
      <c r="L173" s="186"/>
      <c r="M173" s="186"/>
      <c r="N173" s="186"/>
      <c r="O173" s="186"/>
      <c r="P173" s="186"/>
      <c r="Q173" s="186"/>
      <c r="R173" s="186"/>
      <c r="S173" s="186"/>
      <c r="T173" s="186"/>
      <c r="U173" s="186"/>
      <c r="V173" s="186"/>
      <c r="W173" s="186"/>
      <c r="X173" s="186"/>
    </row>
    <row r="174" spans="1:24" ht="40.5" customHeight="1" x14ac:dyDescent="0.35">
      <c r="A174" s="188" t="str">
        <f>+'Matriz Nº4 Administración'!A174</f>
        <v>19. 3</v>
      </c>
      <c r="B174" s="189" t="str">
        <f>+'Matriz Nº4 Administración'!B174</f>
        <v/>
      </c>
      <c r="C174" s="190" t="str">
        <f>IF(B174&lt;&gt;"",'Matriz Nº1 Identificación'!B174,"")</f>
        <v/>
      </c>
      <c r="D174" s="191" t="str">
        <f>IF(C174&lt;&gt;"",'Matriz Nº4 Administración'!C174,"")</f>
        <v/>
      </c>
      <c r="E174" s="189" t="str">
        <f>IF(B174&lt;&gt;"",'Matriz Nº4 Administración'!F174,"")</f>
        <v/>
      </c>
      <c r="F174" s="189" t="str">
        <f>IF(B174&lt;&gt;"",'Matriz Nº4 Administración'!G174,"")</f>
        <v/>
      </c>
      <c r="G174" s="177"/>
      <c r="H174" s="178"/>
      <c r="I174" s="179"/>
      <c r="J174" s="179"/>
      <c r="K174" s="178"/>
      <c r="L174" s="186"/>
      <c r="M174" s="186"/>
      <c r="N174" s="186"/>
      <c r="O174" s="186"/>
      <c r="P174" s="186"/>
      <c r="Q174" s="186"/>
      <c r="R174" s="186"/>
      <c r="S174" s="186"/>
      <c r="T174" s="186"/>
      <c r="U174" s="186"/>
      <c r="V174" s="186"/>
      <c r="W174" s="186"/>
      <c r="X174" s="186"/>
    </row>
    <row r="175" spans="1:24" ht="48" customHeight="1" x14ac:dyDescent="0.35">
      <c r="A175" s="188" t="str">
        <f>+'Matriz Nº4 Administración'!A175</f>
        <v>19. 4</v>
      </c>
      <c r="B175" s="189" t="str">
        <f>+'Matriz Nº4 Administración'!B175</f>
        <v/>
      </c>
      <c r="C175" s="190" t="str">
        <f>IF(B175&lt;&gt;"",'Matriz Nº1 Identificación'!B175,"")</f>
        <v/>
      </c>
      <c r="D175" s="191" t="str">
        <f>IF(C175&lt;&gt;"",'Matriz Nº4 Administración'!C175,"")</f>
        <v/>
      </c>
      <c r="E175" s="189" t="str">
        <f>IF(B175&lt;&gt;"",'Matriz Nº4 Administración'!F175,"")</f>
        <v/>
      </c>
      <c r="F175" s="189" t="str">
        <f>IF(B175&lt;&gt;"",'Matriz Nº4 Administración'!G175,"")</f>
        <v/>
      </c>
      <c r="G175" s="177"/>
      <c r="H175" s="178"/>
      <c r="I175" s="179"/>
      <c r="J175" s="179"/>
      <c r="K175" s="178"/>
      <c r="L175" s="186"/>
      <c r="M175" s="186"/>
      <c r="N175" s="186"/>
      <c r="O175" s="186"/>
      <c r="P175" s="186"/>
      <c r="Q175" s="186"/>
      <c r="R175" s="186"/>
      <c r="S175" s="186"/>
      <c r="T175" s="186"/>
      <c r="U175" s="186"/>
      <c r="V175" s="186"/>
      <c r="W175" s="186"/>
      <c r="X175" s="186"/>
    </row>
    <row r="176" spans="1:24" ht="42.75" customHeight="1" x14ac:dyDescent="0.35">
      <c r="A176" s="188" t="str">
        <f>+'Matriz Nº4 Administración'!A176</f>
        <v>19. 5</v>
      </c>
      <c r="B176" s="189" t="str">
        <f>+'Matriz Nº4 Administración'!B176</f>
        <v/>
      </c>
      <c r="C176" s="190" t="str">
        <f>IF(B176&lt;&gt;"",'Matriz Nº1 Identificación'!B176,"")</f>
        <v/>
      </c>
      <c r="D176" s="191" t="str">
        <f>IF(C176&lt;&gt;"",'Matriz Nº4 Administración'!C176,"")</f>
        <v/>
      </c>
      <c r="E176" s="189" t="str">
        <f>IF(B176&lt;&gt;"",'Matriz Nº4 Administración'!F176,"")</f>
        <v/>
      </c>
      <c r="F176" s="189" t="str">
        <f>IF(B176&lt;&gt;"",'Matriz Nº4 Administración'!G176,"")</f>
        <v/>
      </c>
      <c r="G176" s="177"/>
      <c r="H176" s="178"/>
      <c r="I176" s="179"/>
      <c r="J176" s="179"/>
      <c r="K176" s="178"/>
      <c r="L176" s="186"/>
      <c r="M176" s="186"/>
      <c r="N176" s="186"/>
      <c r="O176" s="186"/>
      <c r="P176" s="186"/>
      <c r="Q176" s="186"/>
      <c r="R176" s="186"/>
      <c r="S176" s="186"/>
      <c r="T176" s="186"/>
      <c r="U176" s="186"/>
      <c r="V176" s="186"/>
      <c r="W176" s="186"/>
      <c r="X176" s="186"/>
    </row>
    <row r="177" spans="1:24" ht="40.5" customHeight="1" x14ac:dyDescent="0.35">
      <c r="A177" s="188" t="str">
        <f>+'Matriz Nº4 Administración'!A177</f>
        <v>19. 6</v>
      </c>
      <c r="B177" s="189" t="str">
        <f>+'Matriz Nº4 Administración'!B177</f>
        <v/>
      </c>
      <c r="C177" s="190" t="str">
        <f>IF(B177&lt;&gt;"",'Matriz Nº1 Identificación'!B177,"")</f>
        <v/>
      </c>
      <c r="D177" s="191" t="str">
        <f>IF(C177&lt;&gt;"",'Matriz Nº4 Administración'!C177,"")</f>
        <v/>
      </c>
      <c r="E177" s="189" t="str">
        <f>IF(B177&lt;&gt;"",'Matriz Nº4 Administración'!F177,"")</f>
        <v/>
      </c>
      <c r="F177" s="189" t="str">
        <f>IF(B177&lt;&gt;"",'Matriz Nº4 Administración'!G177,"")</f>
        <v/>
      </c>
      <c r="G177" s="177"/>
      <c r="H177" s="178"/>
      <c r="I177" s="179"/>
      <c r="J177" s="179"/>
      <c r="K177" s="178"/>
      <c r="L177" s="186"/>
      <c r="M177" s="186"/>
      <c r="N177" s="186"/>
      <c r="O177" s="186"/>
      <c r="P177" s="186"/>
      <c r="Q177" s="186"/>
      <c r="R177" s="186"/>
      <c r="S177" s="186"/>
      <c r="T177" s="186"/>
      <c r="U177" s="186"/>
      <c r="V177" s="186"/>
      <c r="W177" s="186"/>
      <c r="X177" s="186"/>
    </row>
    <row r="178" spans="1:24" ht="43.5" customHeight="1" thickBot="1" x14ac:dyDescent="0.4">
      <c r="A178" s="188" t="str">
        <f>+'Matriz Nº4 Administración'!A178</f>
        <v>19. 7</v>
      </c>
      <c r="B178" s="189" t="str">
        <f>+'Matriz Nº4 Administración'!B178</f>
        <v/>
      </c>
      <c r="C178" s="190" t="str">
        <f>IF(B178&lt;&gt;"",'Matriz Nº1 Identificación'!B178,"")</f>
        <v/>
      </c>
      <c r="D178" s="191" t="str">
        <f>IF(C178&lt;&gt;"",'Matriz Nº4 Administración'!C178,"")</f>
        <v/>
      </c>
      <c r="E178" s="189" t="str">
        <f>IF(B178&lt;&gt;"",'Matriz Nº4 Administración'!F178,"")</f>
        <v/>
      </c>
      <c r="F178" s="189" t="str">
        <f>IF(B178&lt;&gt;"",'Matriz Nº4 Administración'!G178,"")</f>
        <v/>
      </c>
      <c r="G178" s="177"/>
      <c r="H178" s="178"/>
      <c r="I178" s="179"/>
      <c r="J178" s="179"/>
      <c r="K178" s="178"/>
      <c r="L178" s="186"/>
      <c r="M178" s="186"/>
      <c r="N178" s="186"/>
      <c r="O178" s="186"/>
      <c r="P178" s="186"/>
      <c r="Q178" s="186"/>
      <c r="R178" s="186"/>
      <c r="S178" s="186"/>
      <c r="T178" s="186"/>
      <c r="U178" s="186"/>
      <c r="V178" s="186"/>
      <c r="W178" s="186"/>
      <c r="X178" s="186"/>
    </row>
    <row r="179" spans="1:24" ht="39.9" customHeight="1" thickBot="1" x14ac:dyDescent="0.4">
      <c r="A179" s="547" t="str">
        <f>'Matriz Nº4 Administración'!A179</f>
        <v xml:space="preserve">Objetivo Estratégico: </v>
      </c>
      <c r="B179" s="548"/>
      <c r="C179" s="547" t="str">
        <f>'Matriz Nº4 Administración'!B179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79" s="549"/>
      <c r="E179" s="549"/>
      <c r="F179" s="549"/>
      <c r="G179" s="549"/>
      <c r="H179" s="549"/>
      <c r="I179" s="549"/>
      <c r="J179" s="549"/>
      <c r="K179" s="549"/>
      <c r="L179" s="187"/>
      <c r="M179" s="186"/>
      <c r="N179" s="186"/>
      <c r="O179" s="187"/>
      <c r="P179" s="187"/>
      <c r="Q179" s="187"/>
      <c r="R179" s="187"/>
      <c r="S179" s="187"/>
      <c r="T179" s="187"/>
      <c r="U179" s="187"/>
      <c r="V179" s="187"/>
      <c r="W179" s="187"/>
      <c r="X179" s="187"/>
    </row>
    <row r="180" spans="1:24" ht="39.9" customHeight="1" thickBot="1" x14ac:dyDescent="0.4">
      <c r="A180" s="544" t="str">
        <f>'Matriz Nº4 Administración'!A180</f>
        <v>Objetivo táctico</v>
      </c>
      <c r="B180" s="545"/>
      <c r="C180" s="546" t="str">
        <f>'Matriz Nº4 Administración'!B180</f>
        <v>20.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80" s="481"/>
      <c r="E180" s="481"/>
      <c r="F180" s="481"/>
      <c r="G180" s="481"/>
      <c r="H180" s="481"/>
      <c r="I180" s="481"/>
      <c r="J180" s="481"/>
      <c r="K180" s="482"/>
      <c r="L180" s="187"/>
      <c r="M180" s="187"/>
      <c r="N180" s="187"/>
      <c r="O180" s="187"/>
      <c r="P180" s="187"/>
      <c r="Q180" s="187"/>
      <c r="R180" s="187"/>
      <c r="S180" s="187"/>
      <c r="T180" s="187"/>
      <c r="U180" s="187"/>
      <c r="V180" s="187"/>
      <c r="W180" s="187"/>
      <c r="X180" s="187"/>
    </row>
    <row r="181" spans="1:24" ht="47.25" customHeight="1" x14ac:dyDescent="0.35">
      <c r="A181" s="188" t="str">
        <f>+'Matriz Nº4 Administración'!A181</f>
        <v>20. 1</v>
      </c>
      <c r="B181" s="189" t="str">
        <f>+'Matriz Nº4 Administración'!B181</f>
        <v/>
      </c>
      <c r="C181" s="190" t="str">
        <f>IF(B181&lt;&gt;"",'Matriz Nº1 Identificación'!B181,"")</f>
        <v/>
      </c>
      <c r="D181" s="191" t="str">
        <f>IF(C181&lt;&gt;"",'Matriz Nº4 Administración'!C181,"")</f>
        <v/>
      </c>
      <c r="E181" s="189" t="str">
        <f>IF(B181&lt;&gt;"",'Matriz Nº4 Administración'!F181,"")</f>
        <v/>
      </c>
      <c r="F181" s="189" t="str">
        <f>IF(B181&lt;&gt;"",'Matriz Nº4 Administración'!G181,"")</f>
        <v/>
      </c>
      <c r="G181" s="177"/>
      <c r="H181" s="178"/>
      <c r="I181" s="179"/>
      <c r="J181" s="179"/>
      <c r="K181" s="178"/>
      <c r="L181" s="186"/>
      <c r="M181" s="187"/>
      <c r="N181" s="187"/>
      <c r="O181" s="186"/>
      <c r="P181" s="186"/>
      <c r="Q181" s="186"/>
      <c r="R181" s="186"/>
      <c r="S181" s="186"/>
      <c r="T181" s="186"/>
      <c r="U181" s="186"/>
      <c r="V181" s="186"/>
      <c r="W181" s="186"/>
      <c r="X181" s="186"/>
    </row>
    <row r="182" spans="1:24" ht="43.5" customHeight="1" x14ac:dyDescent="0.35">
      <c r="A182" s="188" t="str">
        <f>+'Matriz Nº4 Administración'!A182</f>
        <v>20. 2</v>
      </c>
      <c r="B182" s="189" t="str">
        <f>+'Matriz Nº4 Administración'!B182</f>
        <v/>
      </c>
      <c r="C182" s="190" t="str">
        <f>IF(B182&lt;&gt;"",'Matriz Nº1 Identificación'!B182,"")</f>
        <v/>
      </c>
      <c r="D182" s="191" t="str">
        <f>IF(C182&lt;&gt;"",'Matriz Nº4 Administración'!C182,"")</f>
        <v/>
      </c>
      <c r="E182" s="189" t="str">
        <f>IF(B182&lt;&gt;"",'Matriz Nº4 Administración'!F182,"")</f>
        <v/>
      </c>
      <c r="F182" s="189" t="str">
        <f>IF(B182&lt;&gt;"",'Matriz Nº4 Administración'!G182,"")</f>
        <v/>
      </c>
      <c r="G182" s="177"/>
      <c r="H182" s="178"/>
      <c r="I182" s="179"/>
      <c r="J182" s="179"/>
      <c r="K182" s="178"/>
      <c r="L182" s="186"/>
      <c r="M182" s="186"/>
      <c r="N182" s="186"/>
      <c r="O182" s="186"/>
      <c r="P182" s="186"/>
      <c r="Q182" s="186"/>
      <c r="R182" s="186"/>
      <c r="S182" s="186"/>
      <c r="T182" s="186"/>
      <c r="U182" s="186"/>
      <c r="V182" s="186"/>
      <c r="W182" s="186"/>
      <c r="X182" s="186"/>
    </row>
    <row r="183" spans="1:24" ht="40.5" customHeight="1" x14ac:dyDescent="0.35">
      <c r="A183" s="188" t="str">
        <f>+'Matriz Nº4 Administración'!A183</f>
        <v>20. 3</v>
      </c>
      <c r="B183" s="189" t="str">
        <f>+'Matriz Nº4 Administración'!B183</f>
        <v/>
      </c>
      <c r="C183" s="190" t="str">
        <f>IF(B183&lt;&gt;"",'Matriz Nº1 Identificación'!B183,"")</f>
        <v/>
      </c>
      <c r="D183" s="191" t="str">
        <f>IF(C183&lt;&gt;"",'Matriz Nº4 Administración'!C183,"")</f>
        <v/>
      </c>
      <c r="E183" s="189" t="str">
        <f>IF(B183&lt;&gt;"",'Matriz Nº4 Administración'!F183,"")</f>
        <v/>
      </c>
      <c r="F183" s="189" t="str">
        <f>IF(B183&lt;&gt;"",'Matriz Nº4 Administración'!G183,"")</f>
        <v/>
      </c>
      <c r="G183" s="177"/>
      <c r="H183" s="178"/>
      <c r="I183" s="179"/>
      <c r="J183" s="179"/>
      <c r="K183" s="178"/>
      <c r="L183" s="186"/>
      <c r="M183" s="186"/>
      <c r="N183" s="186"/>
      <c r="O183" s="186"/>
      <c r="P183" s="186"/>
      <c r="Q183" s="186"/>
      <c r="R183" s="186"/>
      <c r="S183" s="186"/>
      <c r="T183" s="186"/>
      <c r="U183" s="186"/>
      <c r="V183" s="186"/>
      <c r="W183" s="186"/>
      <c r="X183" s="186"/>
    </row>
    <row r="184" spans="1:24" ht="48" customHeight="1" x14ac:dyDescent="0.35">
      <c r="A184" s="188" t="str">
        <f>+'Matriz Nº4 Administración'!A184</f>
        <v>20. 4</v>
      </c>
      <c r="B184" s="189" t="str">
        <f>+'Matriz Nº4 Administración'!B184</f>
        <v/>
      </c>
      <c r="C184" s="190" t="str">
        <f>IF(B184&lt;&gt;"",'Matriz Nº1 Identificación'!B184,"")</f>
        <v/>
      </c>
      <c r="D184" s="191" t="str">
        <f>IF(C184&lt;&gt;"",'Matriz Nº4 Administración'!C184,"")</f>
        <v/>
      </c>
      <c r="E184" s="189" t="str">
        <f>IF(B184&lt;&gt;"",'Matriz Nº4 Administración'!F184,"")</f>
        <v/>
      </c>
      <c r="F184" s="189" t="str">
        <f>IF(B184&lt;&gt;"",'Matriz Nº4 Administración'!G184,"")</f>
        <v/>
      </c>
      <c r="G184" s="177"/>
      <c r="H184" s="178"/>
      <c r="I184" s="179"/>
      <c r="J184" s="179"/>
      <c r="K184" s="178"/>
      <c r="L184" s="186"/>
      <c r="M184" s="186"/>
      <c r="N184" s="186"/>
      <c r="O184" s="186"/>
      <c r="P184" s="186"/>
      <c r="Q184" s="186"/>
      <c r="R184" s="186"/>
      <c r="S184" s="186"/>
      <c r="T184" s="186"/>
      <c r="U184" s="186"/>
      <c r="V184" s="186"/>
      <c r="W184" s="186"/>
      <c r="X184" s="186"/>
    </row>
    <row r="185" spans="1:24" ht="42.75" customHeight="1" x14ac:dyDescent="0.35">
      <c r="A185" s="188" t="str">
        <f>+'Matriz Nº4 Administración'!A185</f>
        <v>20. 5</v>
      </c>
      <c r="B185" s="189" t="str">
        <f>+'Matriz Nº4 Administración'!B185</f>
        <v/>
      </c>
      <c r="C185" s="190" t="str">
        <f>IF(B185&lt;&gt;"",'Matriz Nº1 Identificación'!B185,"")</f>
        <v/>
      </c>
      <c r="D185" s="191" t="str">
        <f>IF(C185&lt;&gt;"",'Matriz Nº4 Administración'!C185,"")</f>
        <v/>
      </c>
      <c r="E185" s="189" t="str">
        <f>IF(B185&lt;&gt;"",'Matriz Nº4 Administración'!F185,"")</f>
        <v/>
      </c>
      <c r="F185" s="189" t="str">
        <f>IF(B185&lt;&gt;"",'Matriz Nº4 Administración'!G185,"")</f>
        <v/>
      </c>
      <c r="G185" s="177"/>
      <c r="H185" s="178"/>
      <c r="I185" s="179"/>
      <c r="J185" s="179"/>
      <c r="K185" s="178"/>
      <c r="L185" s="186"/>
      <c r="M185" s="186"/>
      <c r="N185" s="186"/>
      <c r="O185" s="186"/>
      <c r="P185" s="186"/>
      <c r="Q185" s="186"/>
      <c r="R185" s="186"/>
      <c r="S185" s="186"/>
      <c r="T185" s="186"/>
      <c r="U185" s="186"/>
      <c r="V185" s="186"/>
      <c r="W185" s="186"/>
      <c r="X185" s="186"/>
    </row>
    <row r="186" spans="1:24" ht="40.5" customHeight="1" x14ac:dyDescent="0.35">
      <c r="A186" s="188" t="str">
        <f>+'Matriz Nº4 Administración'!A186</f>
        <v>20. 6</v>
      </c>
      <c r="B186" s="189" t="str">
        <f>+'Matriz Nº4 Administración'!B186</f>
        <v/>
      </c>
      <c r="C186" s="190" t="str">
        <f>IF(B186&lt;&gt;"",'Matriz Nº1 Identificación'!B186,"")</f>
        <v/>
      </c>
      <c r="D186" s="191" t="str">
        <f>IF(C186&lt;&gt;"",'Matriz Nº4 Administración'!C186,"")</f>
        <v/>
      </c>
      <c r="E186" s="189" t="str">
        <f>IF(B186&lt;&gt;"",'Matriz Nº4 Administración'!F186,"")</f>
        <v/>
      </c>
      <c r="F186" s="189" t="str">
        <f>IF(B186&lt;&gt;"",'Matriz Nº4 Administración'!G186,"")</f>
        <v/>
      </c>
      <c r="G186" s="177"/>
      <c r="H186" s="178"/>
      <c r="I186" s="179"/>
      <c r="J186" s="179"/>
      <c r="K186" s="178"/>
      <c r="L186" s="186"/>
      <c r="M186" s="186"/>
      <c r="N186" s="186"/>
      <c r="O186" s="186"/>
      <c r="P186" s="186"/>
      <c r="Q186" s="186"/>
      <c r="R186" s="186"/>
      <c r="S186" s="186"/>
      <c r="T186" s="186"/>
      <c r="U186" s="186"/>
      <c r="V186" s="186"/>
      <c r="W186" s="186"/>
      <c r="X186" s="186"/>
    </row>
    <row r="187" spans="1:24" ht="43.5" customHeight="1" thickBot="1" x14ac:dyDescent="0.4">
      <c r="A187" s="188" t="str">
        <f>+'Matriz Nº4 Administración'!A187</f>
        <v>20. 7</v>
      </c>
      <c r="B187" s="189" t="str">
        <f>+'Matriz Nº4 Administración'!B187</f>
        <v/>
      </c>
      <c r="C187" s="190" t="str">
        <f>IF(B187&lt;&gt;"",'Matriz Nº1 Identificación'!B187,"")</f>
        <v/>
      </c>
      <c r="D187" s="191" t="str">
        <f>IF(C187&lt;&gt;"",'Matriz Nº4 Administración'!C187,"")</f>
        <v/>
      </c>
      <c r="E187" s="189" t="str">
        <f>IF(B187&lt;&gt;"",'Matriz Nº4 Administración'!F187,"")</f>
        <v/>
      </c>
      <c r="F187" s="189" t="str">
        <f>IF(B187&lt;&gt;"",'Matriz Nº4 Administración'!G187,"")</f>
        <v/>
      </c>
      <c r="G187" s="177"/>
      <c r="H187" s="178"/>
      <c r="I187" s="179"/>
      <c r="J187" s="179"/>
      <c r="K187" s="178"/>
      <c r="L187" s="186"/>
      <c r="M187" s="186"/>
      <c r="N187" s="186"/>
      <c r="O187" s="186"/>
      <c r="P187" s="186"/>
      <c r="Q187" s="186"/>
      <c r="R187" s="186"/>
      <c r="S187" s="186"/>
      <c r="T187" s="186"/>
      <c r="U187" s="186"/>
      <c r="V187" s="186"/>
      <c r="W187" s="186"/>
      <c r="X187" s="186"/>
    </row>
    <row r="188" spans="1:24" ht="39.9" customHeight="1" thickBot="1" x14ac:dyDescent="0.4">
      <c r="A188" s="547" t="str">
        <f>'Matriz Nº4 Administración'!A188</f>
        <v xml:space="preserve">Objetivo Estratégico: </v>
      </c>
      <c r="B188" s="548"/>
      <c r="C188" s="547" t="str">
        <f>'Matriz Nº4 Administración'!B188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188" s="549"/>
      <c r="E188" s="549"/>
      <c r="F188" s="549"/>
      <c r="G188" s="549"/>
      <c r="H188" s="549"/>
      <c r="I188" s="549"/>
      <c r="J188" s="549"/>
      <c r="K188" s="549"/>
      <c r="L188" s="187"/>
      <c r="M188" s="186"/>
      <c r="N188" s="186"/>
      <c r="O188" s="187"/>
      <c r="P188" s="187"/>
      <c r="Q188" s="187"/>
      <c r="R188" s="187"/>
      <c r="S188" s="187"/>
      <c r="T188" s="187"/>
      <c r="U188" s="187"/>
      <c r="V188" s="187"/>
      <c r="W188" s="187"/>
      <c r="X188" s="187"/>
    </row>
    <row r="189" spans="1:24" ht="39.9" customHeight="1" thickBot="1" x14ac:dyDescent="0.4">
      <c r="A189" s="544" t="str">
        <f>'Matriz Nº4 Administración'!A189</f>
        <v>Objetivo táctico</v>
      </c>
      <c r="B189" s="545"/>
      <c r="C189" s="546" t="str">
        <f>'Matriz Nº4 Administración'!B189</f>
        <v>21. Proporcionar oportuna y eficientemente los servicios que se requieran en materia, de comunicación, transporte, archivo, seguridad y vigilancia, aseo y limpieza, mantenimiento del edificio, servicios públicos, y/o cualquier otra actividad que procure la buena marcha de las actividades operativas y administrativas que se ejecutan en la Imprenta Nacional.</v>
      </c>
      <c r="D189" s="481"/>
      <c r="E189" s="481"/>
      <c r="F189" s="481"/>
      <c r="G189" s="481"/>
      <c r="H189" s="481"/>
      <c r="I189" s="481"/>
      <c r="J189" s="481"/>
      <c r="K189" s="482"/>
      <c r="L189" s="187"/>
      <c r="M189" s="187"/>
      <c r="N189" s="187"/>
      <c r="O189" s="187"/>
      <c r="P189" s="187"/>
      <c r="Q189" s="187"/>
      <c r="R189" s="187"/>
      <c r="S189" s="187"/>
      <c r="T189" s="187"/>
      <c r="U189" s="187"/>
      <c r="V189" s="187"/>
      <c r="W189" s="187"/>
      <c r="X189" s="187"/>
    </row>
    <row r="190" spans="1:24" ht="47.25" customHeight="1" x14ac:dyDescent="0.35">
      <c r="A190" s="188" t="str">
        <f>+'Matriz Nº4 Administración'!A190</f>
        <v>21. 1</v>
      </c>
      <c r="B190" s="189" t="str">
        <f>+'Matriz Nº4 Administración'!B190</f>
        <v/>
      </c>
      <c r="C190" s="190" t="str">
        <f>IF(B190&lt;&gt;"",'Matriz Nº1 Identificación'!B190,"")</f>
        <v/>
      </c>
      <c r="D190" s="191" t="str">
        <f>IF(C190&lt;&gt;"",'Matriz Nº4 Administración'!C190,"")</f>
        <v/>
      </c>
      <c r="E190" s="189" t="str">
        <f>IF(B190&lt;&gt;"",'Matriz Nº4 Administración'!F190,"")</f>
        <v/>
      </c>
      <c r="F190" s="189" t="str">
        <f>IF(B190&lt;&gt;"",'Matriz Nº4 Administración'!G190,"")</f>
        <v/>
      </c>
      <c r="G190" s="177"/>
      <c r="H190" s="178"/>
      <c r="I190" s="179"/>
      <c r="J190" s="179"/>
      <c r="K190" s="178"/>
      <c r="L190" s="186"/>
      <c r="M190" s="187"/>
      <c r="N190" s="187"/>
      <c r="O190" s="186"/>
      <c r="P190" s="186"/>
      <c r="Q190" s="186"/>
      <c r="R190" s="186"/>
      <c r="S190" s="186"/>
      <c r="T190" s="186"/>
      <c r="U190" s="186"/>
      <c r="V190" s="186"/>
      <c r="W190" s="186"/>
      <c r="X190" s="186"/>
    </row>
    <row r="191" spans="1:24" ht="43.5" customHeight="1" x14ac:dyDescent="0.35">
      <c r="A191" s="188" t="str">
        <f>+'Matriz Nº4 Administración'!A191</f>
        <v>21. 2</v>
      </c>
      <c r="B191" s="189" t="str">
        <f>+'Matriz Nº4 Administración'!B191</f>
        <v/>
      </c>
      <c r="C191" s="190" t="str">
        <f>IF(B191&lt;&gt;"",'Matriz Nº1 Identificación'!B191,"")</f>
        <v/>
      </c>
      <c r="D191" s="191" t="str">
        <f>IF(C191&lt;&gt;"",'Matriz Nº4 Administración'!C191,"")</f>
        <v/>
      </c>
      <c r="E191" s="189" t="str">
        <f>IF(B191&lt;&gt;"",'Matriz Nº4 Administración'!F191,"")</f>
        <v/>
      </c>
      <c r="F191" s="189" t="str">
        <f>IF(B191&lt;&gt;"",'Matriz Nº4 Administración'!G191,"")</f>
        <v/>
      </c>
      <c r="G191" s="177"/>
      <c r="H191" s="178"/>
      <c r="I191" s="179"/>
      <c r="J191" s="179"/>
      <c r="K191" s="178"/>
      <c r="L191" s="186"/>
      <c r="M191" s="186"/>
      <c r="N191" s="186"/>
      <c r="O191" s="186"/>
      <c r="P191" s="186"/>
      <c r="Q191" s="186"/>
      <c r="R191" s="186"/>
      <c r="S191" s="186"/>
      <c r="T191" s="186"/>
      <c r="U191" s="186"/>
      <c r="V191" s="186"/>
      <c r="W191" s="186"/>
      <c r="X191" s="186"/>
    </row>
    <row r="192" spans="1:24" ht="40.5" customHeight="1" x14ac:dyDescent="0.35">
      <c r="A192" s="188" t="str">
        <f>+'Matriz Nº4 Administración'!A192</f>
        <v>21. 3</v>
      </c>
      <c r="B192" s="189" t="str">
        <f>+'Matriz Nº4 Administración'!B192</f>
        <v/>
      </c>
      <c r="C192" s="190" t="str">
        <f>IF(B192&lt;&gt;"",'Matriz Nº1 Identificación'!B192,"")</f>
        <v/>
      </c>
      <c r="D192" s="191" t="str">
        <f>IF(C192&lt;&gt;"",'Matriz Nº4 Administración'!C192,"")</f>
        <v/>
      </c>
      <c r="E192" s="189" t="str">
        <f>IF(B192&lt;&gt;"",'Matriz Nº4 Administración'!F192,"")</f>
        <v/>
      </c>
      <c r="F192" s="189" t="str">
        <f>IF(B192&lt;&gt;"",'Matriz Nº4 Administración'!G192,"")</f>
        <v/>
      </c>
      <c r="G192" s="177"/>
      <c r="H192" s="178"/>
      <c r="I192" s="179"/>
      <c r="J192" s="179"/>
      <c r="K192" s="178"/>
      <c r="L192" s="186"/>
      <c r="M192" s="186"/>
      <c r="N192" s="186"/>
      <c r="O192" s="186"/>
      <c r="P192" s="186"/>
      <c r="Q192" s="186"/>
      <c r="R192" s="186"/>
      <c r="S192" s="186"/>
      <c r="T192" s="186"/>
      <c r="U192" s="186"/>
      <c r="V192" s="186"/>
      <c r="W192" s="186"/>
      <c r="X192" s="186"/>
    </row>
    <row r="193" spans="1:24" ht="48" customHeight="1" x14ac:dyDescent="0.35">
      <c r="A193" s="188" t="str">
        <f>+'Matriz Nº4 Administración'!A193</f>
        <v>21. 4</v>
      </c>
      <c r="B193" s="189" t="str">
        <f>+'Matriz Nº4 Administración'!B193</f>
        <v/>
      </c>
      <c r="C193" s="190" t="str">
        <f>IF(B193&lt;&gt;"",'Matriz Nº1 Identificación'!B193,"")</f>
        <v/>
      </c>
      <c r="D193" s="191" t="str">
        <f>IF(C193&lt;&gt;"",'Matriz Nº4 Administración'!C193,"")</f>
        <v/>
      </c>
      <c r="E193" s="189" t="str">
        <f>IF(B193&lt;&gt;"",'Matriz Nº4 Administración'!F193,"")</f>
        <v/>
      </c>
      <c r="F193" s="189" t="str">
        <f>IF(B193&lt;&gt;"",'Matriz Nº4 Administración'!G193,"")</f>
        <v/>
      </c>
      <c r="G193" s="177"/>
      <c r="H193" s="178"/>
      <c r="I193" s="179"/>
      <c r="J193" s="179"/>
      <c r="K193" s="178"/>
      <c r="L193" s="186"/>
      <c r="M193" s="186"/>
      <c r="N193" s="186"/>
      <c r="O193" s="186"/>
      <c r="P193" s="186"/>
      <c r="Q193" s="186"/>
      <c r="R193" s="186"/>
      <c r="S193" s="186"/>
      <c r="T193" s="186"/>
      <c r="U193" s="186"/>
      <c r="V193" s="186"/>
      <c r="W193" s="186"/>
      <c r="X193" s="186"/>
    </row>
    <row r="194" spans="1:24" ht="42.75" customHeight="1" x14ac:dyDescent="0.35">
      <c r="A194" s="188" t="str">
        <f>+'Matriz Nº4 Administración'!A194</f>
        <v>21. 5</v>
      </c>
      <c r="B194" s="189" t="str">
        <f>+'Matriz Nº4 Administración'!B194</f>
        <v/>
      </c>
      <c r="C194" s="190" t="str">
        <f>IF(B194&lt;&gt;"",'Matriz Nº1 Identificación'!B194,"")</f>
        <v/>
      </c>
      <c r="D194" s="191" t="str">
        <f>IF(C194&lt;&gt;"",'Matriz Nº4 Administración'!C194,"")</f>
        <v/>
      </c>
      <c r="E194" s="189" t="str">
        <f>IF(B194&lt;&gt;"",'Matriz Nº4 Administración'!F194,"")</f>
        <v/>
      </c>
      <c r="F194" s="189" t="str">
        <f>IF(B194&lt;&gt;"",'Matriz Nº4 Administración'!G194,"")</f>
        <v/>
      </c>
      <c r="G194" s="177"/>
      <c r="H194" s="178"/>
      <c r="I194" s="179"/>
      <c r="J194" s="179"/>
      <c r="K194" s="178"/>
      <c r="L194" s="186"/>
      <c r="M194" s="186"/>
      <c r="N194" s="186"/>
      <c r="O194" s="186"/>
      <c r="P194" s="186"/>
      <c r="Q194" s="186"/>
      <c r="R194" s="186"/>
      <c r="S194" s="186"/>
      <c r="T194" s="186"/>
      <c r="U194" s="186"/>
      <c r="V194" s="186"/>
      <c r="W194" s="186"/>
      <c r="X194" s="186"/>
    </row>
    <row r="195" spans="1:24" ht="40.5" customHeight="1" x14ac:dyDescent="0.35">
      <c r="A195" s="188" t="str">
        <f>+'Matriz Nº4 Administración'!A195</f>
        <v>21. 6</v>
      </c>
      <c r="B195" s="189" t="str">
        <f>+'Matriz Nº4 Administración'!B195</f>
        <v/>
      </c>
      <c r="C195" s="190" t="str">
        <f>IF(B195&lt;&gt;"",'Matriz Nº1 Identificación'!B195,"")</f>
        <v/>
      </c>
      <c r="D195" s="191" t="str">
        <f>IF(C195&lt;&gt;"",'Matriz Nº4 Administración'!C195,"")</f>
        <v/>
      </c>
      <c r="E195" s="189" t="str">
        <f>IF(B195&lt;&gt;"",'Matriz Nº4 Administración'!F195,"")</f>
        <v/>
      </c>
      <c r="F195" s="189" t="str">
        <f>IF(B195&lt;&gt;"",'Matriz Nº4 Administración'!G195,"")</f>
        <v/>
      </c>
      <c r="G195" s="177"/>
      <c r="H195" s="178"/>
      <c r="I195" s="179"/>
      <c r="J195" s="179"/>
      <c r="K195" s="178"/>
      <c r="L195" s="186"/>
      <c r="M195" s="186"/>
      <c r="N195" s="186"/>
      <c r="O195" s="186"/>
      <c r="P195" s="186"/>
      <c r="Q195" s="186"/>
      <c r="R195" s="186"/>
      <c r="S195" s="186"/>
      <c r="T195" s="186"/>
      <c r="U195" s="186"/>
      <c r="V195" s="186"/>
      <c r="W195" s="186"/>
      <c r="X195" s="186"/>
    </row>
    <row r="196" spans="1:24" ht="43.5" customHeight="1" thickBot="1" x14ac:dyDescent="0.4">
      <c r="A196" s="188" t="str">
        <f>+'Matriz Nº4 Administración'!A196</f>
        <v>21. 7</v>
      </c>
      <c r="B196" s="189" t="str">
        <f>+'Matriz Nº4 Administración'!B196</f>
        <v/>
      </c>
      <c r="C196" s="190" t="str">
        <f>IF(B196&lt;&gt;"",'Matriz Nº1 Identificación'!B196,"")</f>
        <v/>
      </c>
      <c r="D196" s="191" t="str">
        <f>IF(C196&lt;&gt;"",'Matriz Nº4 Administración'!C196,"")</f>
        <v/>
      </c>
      <c r="E196" s="189" t="str">
        <f>IF(B196&lt;&gt;"",'Matriz Nº4 Administración'!F196,"")</f>
        <v/>
      </c>
      <c r="F196" s="189" t="str">
        <f>IF(B196&lt;&gt;"",'Matriz Nº4 Administración'!G196,"")</f>
        <v/>
      </c>
      <c r="G196" s="177"/>
      <c r="H196" s="178"/>
      <c r="I196" s="179"/>
      <c r="J196" s="179"/>
      <c r="K196" s="178"/>
      <c r="L196" s="186"/>
      <c r="M196" s="186"/>
      <c r="N196" s="186"/>
      <c r="O196" s="186"/>
      <c r="P196" s="186"/>
      <c r="Q196" s="186"/>
      <c r="R196" s="186"/>
      <c r="S196" s="186"/>
      <c r="T196" s="186"/>
      <c r="U196" s="186"/>
      <c r="V196" s="186"/>
      <c r="W196" s="186"/>
      <c r="X196" s="186"/>
    </row>
    <row r="197" spans="1:24" ht="39.9" customHeight="1" thickBot="1" x14ac:dyDescent="0.4">
      <c r="A197" s="547" t="str">
        <f>'Matriz Nº4 Administración'!A197</f>
        <v xml:space="preserve">Objetivo Estratégico: </v>
      </c>
      <c r="B197" s="548"/>
      <c r="C197" s="547" t="str">
        <f>'Matriz Nº4 Administración'!B197</f>
        <v>03) Realizar gestión de calidad en la Imprenta Nacional mediante la documentación, estandarización y control de los procesos.</v>
      </c>
      <c r="D197" s="549"/>
      <c r="E197" s="549"/>
      <c r="F197" s="549"/>
      <c r="G197" s="549"/>
      <c r="H197" s="549"/>
      <c r="I197" s="549"/>
      <c r="J197" s="549"/>
      <c r="K197" s="549"/>
      <c r="L197" s="187"/>
      <c r="M197" s="186"/>
      <c r="N197" s="186"/>
      <c r="O197" s="187"/>
      <c r="P197" s="187"/>
      <c r="Q197" s="187"/>
      <c r="R197" s="187"/>
      <c r="S197" s="187"/>
      <c r="T197" s="187"/>
      <c r="U197" s="187"/>
      <c r="V197" s="187"/>
      <c r="W197" s="187"/>
      <c r="X197" s="187"/>
    </row>
    <row r="198" spans="1:24" ht="39.9" customHeight="1" thickBot="1" x14ac:dyDescent="0.4">
      <c r="A198" s="544" t="str">
        <f>'Matriz Nº4 Administración'!A198</f>
        <v>Objetivo táctico</v>
      </c>
      <c r="B198" s="545"/>
      <c r="C198" s="546" t="str">
        <f>'Matriz Nº4 Administración'!B198</f>
        <v>22. Lograr una mayor eficiencia operativa y estratégica del área contable y presupuesto, con el fin de brindar una información financiera oportuna, eficiente y eficaz.</v>
      </c>
      <c r="D198" s="481"/>
      <c r="E198" s="481"/>
      <c r="F198" s="481"/>
      <c r="G198" s="481"/>
      <c r="H198" s="481"/>
      <c r="I198" s="481"/>
      <c r="J198" s="481"/>
      <c r="K198" s="482"/>
      <c r="L198" s="187"/>
      <c r="M198" s="187"/>
      <c r="N198" s="187"/>
      <c r="O198" s="187"/>
      <c r="P198" s="187"/>
      <c r="Q198" s="187"/>
      <c r="R198" s="187"/>
      <c r="S198" s="187"/>
      <c r="T198" s="187"/>
      <c r="U198" s="187"/>
      <c r="V198" s="187"/>
      <c r="W198" s="187"/>
      <c r="X198" s="187"/>
    </row>
    <row r="199" spans="1:24" ht="47.25" customHeight="1" x14ac:dyDescent="0.35">
      <c r="A199" s="188" t="str">
        <f>+'Matriz Nº4 Administración'!A199</f>
        <v>22. 1</v>
      </c>
      <c r="B199" s="189" t="str">
        <f>+'Matriz Nº4 Administración'!B199</f>
        <v/>
      </c>
      <c r="C199" s="190" t="str">
        <f>IF(B199&lt;&gt;"",'Matriz Nº1 Identificación'!B199,"")</f>
        <v/>
      </c>
      <c r="D199" s="191" t="str">
        <f>IF(C199&lt;&gt;"",'Matriz Nº4 Administración'!C199,"")</f>
        <v/>
      </c>
      <c r="E199" s="189" t="str">
        <f>IF(B199&lt;&gt;"",'Matriz Nº4 Administración'!F199,"")</f>
        <v/>
      </c>
      <c r="F199" s="189" t="str">
        <f>IF(B199&lt;&gt;"",'Matriz Nº4 Administración'!G199,"")</f>
        <v/>
      </c>
      <c r="G199" s="177"/>
      <c r="H199" s="178"/>
      <c r="I199" s="179"/>
      <c r="J199" s="179"/>
      <c r="K199" s="178"/>
      <c r="L199" s="186"/>
      <c r="M199" s="187"/>
      <c r="N199" s="187"/>
      <c r="O199" s="186"/>
      <c r="P199" s="186"/>
      <c r="Q199" s="186"/>
      <c r="R199" s="186"/>
      <c r="S199" s="186"/>
      <c r="T199" s="186"/>
      <c r="U199" s="186"/>
      <c r="V199" s="186"/>
      <c r="W199" s="186"/>
      <c r="X199" s="186"/>
    </row>
    <row r="200" spans="1:24" ht="43.5" customHeight="1" x14ac:dyDescent="0.35">
      <c r="A200" s="188" t="str">
        <f>+'Matriz Nº4 Administración'!A200</f>
        <v>22. 2</v>
      </c>
      <c r="B200" s="189" t="str">
        <f>+'Matriz Nº4 Administración'!B200</f>
        <v/>
      </c>
      <c r="C200" s="190" t="str">
        <f>IF(B200&lt;&gt;"",'Matriz Nº1 Identificación'!B200,"")</f>
        <v/>
      </c>
      <c r="D200" s="191" t="str">
        <f>IF(C200&lt;&gt;"",'Matriz Nº4 Administración'!C200,"")</f>
        <v/>
      </c>
      <c r="E200" s="189" t="str">
        <f>IF(B200&lt;&gt;"",'Matriz Nº4 Administración'!F200,"")</f>
        <v/>
      </c>
      <c r="F200" s="189" t="str">
        <f>IF(B200&lt;&gt;"",'Matriz Nº4 Administración'!G200,"")</f>
        <v/>
      </c>
      <c r="G200" s="177"/>
      <c r="H200" s="178"/>
      <c r="I200" s="179"/>
      <c r="J200" s="179"/>
      <c r="K200" s="178"/>
      <c r="L200" s="186"/>
      <c r="M200" s="186"/>
      <c r="N200" s="186"/>
      <c r="O200" s="186"/>
      <c r="P200" s="186"/>
      <c r="Q200" s="186"/>
      <c r="R200" s="186"/>
      <c r="S200" s="186"/>
      <c r="T200" s="186"/>
      <c r="U200" s="186"/>
      <c r="V200" s="186"/>
      <c r="W200" s="186"/>
      <c r="X200" s="186"/>
    </row>
    <row r="201" spans="1:24" ht="40.5" customHeight="1" x14ac:dyDescent="0.35">
      <c r="A201" s="188" t="str">
        <f>+'Matriz Nº4 Administración'!A201</f>
        <v>22. 3</v>
      </c>
      <c r="B201" s="189" t="str">
        <f>+'Matriz Nº4 Administración'!B201</f>
        <v/>
      </c>
      <c r="C201" s="190" t="str">
        <f>IF(B201&lt;&gt;"",'Matriz Nº1 Identificación'!B201,"")</f>
        <v/>
      </c>
      <c r="D201" s="191" t="str">
        <f>IF(C201&lt;&gt;"",'Matriz Nº4 Administración'!C201,"")</f>
        <v/>
      </c>
      <c r="E201" s="189" t="str">
        <f>IF(B201&lt;&gt;"",'Matriz Nº4 Administración'!F201,"")</f>
        <v/>
      </c>
      <c r="F201" s="189" t="str">
        <f>IF(B201&lt;&gt;"",'Matriz Nº4 Administración'!G201,"")</f>
        <v/>
      </c>
      <c r="G201" s="177"/>
      <c r="H201" s="178"/>
      <c r="I201" s="179"/>
      <c r="J201" s="179"/>
      <c r="K201" s="178"/>
      <c r="L201" s="186"/>
      <c r="M201" s="186"/>
      <c r="N201" s="186"/>
      <c r="O201" s="186"/>
      <c r="P201" s="186"/>
      <c r="Q201" s="186"/>
      <c r="R201" s="186"/>
      <c r="S201" s="186"/>
      <c r="T201" s="186"/>
      <c r="U201" s="186"/>
      <c r="V201" s="186"/>
      <c r="W201" s="186"/>
      <c r="X201" s="186"/>
    </row>
    <row r="202" spans="1:24" ht="48" customHeight="1" x14ac:dyDescent="0.35">
      <c r="A202" s="188" t="str">
        <f>+'Matriz Nº4 Administración'!A202</f>
        <v>22. 4</v>
      </c>
      <c r="B202" s="189" t="str">
        <f>+'Matriz Nº4 Administración'!B202</f>
        <v/>
      </c>
      <c r="C202" s="190" t="str">
        <f>IF(B202&lt;&gt;"",'Matriz Nº1 Identificación'!B202,"")</f>
        <v/>
      </c>
      <c r="D202" s="191" t="str">
        <f>IF(C202&lt;&gt;"",'Matriz Nº4 Administración'!C202,"")</f>
        <v/>
      </c>
      <c r="E202" s="189" t="str">
        <f>IF(B202&lt;&gt;"",'Matriz Nº4 Administración'!F202,"")</f>
        <v/>
      </c>
      <c r="F202" s="189" t="str">
        <f>IF(B202&lt;&gt;"",'Matriz Nº4 Administración'!G202,"")</f>
        <v/>
      </c>
      <c r="G202" s="177"/>
      <c r="H202" s="178"/>
      <c r="I202" s="179"/>
      <c r="J202" s="179"/>
      <c r="K202" s="178"/>
      <c r="L202" s="186"/>
      <c r="M202" s="186"/>
      <c r="N202" s="186"/>
      <c r="O202" s="186"/>
      <c r="P202" s="186"/>
      <c r="Q202" s="186"/>
      <c r="R202" s="186"/>
      <c r="S202" s="186"/>
      <c r="T202" s="186"/>
      <c r="U202" s="186"/>
      <c r="V202" s="186"/>
      <c r="W202" s="186"/>
      <c r="X202" s="186"/>
    </row>
    <row r="203" spans="1:24" ht="42.75" customHeight="1" x14ac:dyDescent="0.35">
      <c r="A203" s="188" t="str">
        <f>+'Matriz Nº4 Administración'!A203</f>
        <v>22. 5</v>
      </c>
      <c r="B203" s="189" t="str">
        <f>+'Matriz Nº4 Administración'!B203</f>
        <v/>
      </c>
      <c r="C203" s="190" t="str">
        <f>IF(B203&lt;&gt;"",'Matriz Nº1 Identificación'!B203,"")</f>
        <v/>
      </c>
      <c r="D203" s="191" t="str">
        <f>IF(C203&lt;&gt;"",'Matriz Nº4 Administración'!C203,"")</f>
        <v/>
      </c>
      <c r="E203" s="189" t="str">
        <f>IF(B203&lt;&gt;"",'Matriz Nº4 Administración'!F203,"")</f>
        <v/>
      </c>
      <c r="F203" s="189" t="str">
        <f>IF(B203&lt;&gt;"",'Matriz Nº4 Administración'!G203,"")</f>
        <v/>
      </c>
      <c r="G203" s="177"/>
      <c r="H203" s="178"/>
      <c r="I203" s="179"/>
      <c r="J203" s="179"/>
      <c r="K203" s="178"/>
      <c r="L203" s="186"/>
      <c r="M203" s="186"/>
      <c r="N203" s="186"/>
      <c r="O203" s="186"/>
      <c r="P203" s="186"/>
      <c r="Q203" s="186"/>
      <c r="R203" s="186"/>
      <c r="S203" s="186"/>
      <c r="T203" s="186"/>
      <c r="U203" s="186"/>
      <c r="V203" s="186"/>
      <c r="W203" s="186"/>
      <c r="X203" s="186"/>
    </row>
    <row r="204" spans="1:24" ht="40.5" customHeight="1" x14ac:dyDescent="0.35">
      <c r="A204" s="188" t="str">
        <f>+'Matriz Nº4 Administración'!A204</f>
        <v>22. 6</v>
      </c>
      <c r="B204" s="189" t="str">
        <f>+'Matriz Nº4 Administración'!B204</f>
        <v/>
      </c>
      <c r="C204" s="190" t="str">
        <f>IF(B204&lt;&gt;"",'Matriz Nº1 Identificación'!B204,"")</f>
        <v/>
      </c>
      <c r="D204" s="191" t="str">
        <f>IF(C204&lt;&gt;"",'Matriz Nº4 Administración'!C204,"")</f>
        <v/>
      </c>
      <c r="E204" s="189" t="str">
        <f>IF(B204&lt;&gt;"",'Matriz Nº4 Administración'!F204,"")</f>
        <v/>
      </c>
      <c r="F204" s="189" t="str">
        <f>IF(B204&lt;&gt;"",'Matriz Nº4 Administración'!G204,"")</f>
        <v/>
      </c>
      <c r="G204" s="177"/>
      <c r="H204" s="178"/>
      <c r="I204" s="179"/>
      <c r="J204" s="179"/>
      <c r="K204" s="178"/>
      <c r="L204" s="186"/>
      <c r="M204" s="186"/>
      <c r="N204" s="186"/>
      <c r="O204" s="186"/>
      <c r="P204" s="186"/>
      <c r="Q204" s="186"/>
      <c r="R204" s="186"/>
      <c r="S204" s="186"/>
      <c r="T204" s="186"/>
      <c r="U204" s="186"/>
      <c r="V204" s="186"/>
      <c r="W204" s="186"/>
      <c r="X204" s="186"/>
    </row>
    <row r="205" spans="1:24" ht="43.5" customHeight="1" thickBot="1" x14ac:dyDescent="0.4">
      <c r="A205" s="188" t="str">
        <f>+'Matriz Nº4 Administración'!A205</f>
        <v>22. 7</v>
      </c>
      <c r="B205" s="189" t="str">
        <f>+'Matriz Nº4 Administración'!B205</f>
        <v/>
      </c>
      <c r="C205" s="190" t="str">
        <f>IF(B205&lt;&gt;"",'Matriz Nº1 Identificación'!B205,"")</f>
        <v/>
      </c>
      <c r="D205" s="191" t="str">
        <f>IF(C205&lt;&gt;"",'Matriz Nº4 Administración'!C205,"")</f>
        <v/>
      </c>
      <c r="E205" s="189" t="str">
        <f>IF(B205&lt;&gt;"",'Matriz Nº4 Administración'!F205,"")</f>
        <v/>
      </c>
      <c r="F205" s="189" t="str">
        <f>IF(B205&lt;&gt;"",'Matriz Nº4 Administración'!G205,"")</f>
        <v/>
      </c>
      <c r="G205" s="177"/>
      <c r="H205" s="178"/>
      <c r="I205" s="179"/>
      <c r="J205" s="179"/>
      <c r="K205" s="178"/>
      <c r="L205" s="186"/>
      <c r="M205" s="186"/>
      <c r="N205" s="186"/>
      <c r="O205" s="186"/>
      <c r="P205" s="186"/>
      <c r="Q205" s="186"/>
      <c r="R205" s="186"/>
      <c r="S205" s="186"/>
      <c r="T205" s="186"/>
      <c r="U205" s="186"/>
      <c r="V205" s="186"/>
      <c r="W205" s="186"/>
      <c r="X205" s="186"/>
    </row>
    <row r="206" spans="1:24" ht="39.9" customHeight="1" thickBot="1" x14ac:dyDescent="0.4">
      <c r="A206" s="547" t="str">
        <f>'Matriz Nº4 Administración'!A206</f>
        <v xml:space="preserve">Objetivo Estratégico: </v>
      </c>
      <c r="B206" s="548"/>
      <c r="C206" s="547" t="str">
        <f>'Matriz Nº4 Administración'!B206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06" s="549"/>
      <c r="E206" s="549"/>
      <c r="F206" s="549"/>
      <c r="G206" s="549"/>
      <c r="H206" s="549"/>
      <c r="I206" s="549"/>
      <c r="J206" s="549"/>
      <c r="K206" s="549"/>
      <c r="L206" s="187"/>
      <c r="M206" s="186"/>
      <c r="N206" s="186"/>
      <c r="O206" s="187"/>
      <c r="P206" s="187"/>
      <c r="Q206" s="187"/>
      <c r="R206" s="187"/>
      <c r="S206" s="187"/>
      <c r="T206" s="187"/>
      <c r="U206" s="187"/>
      <c r="V206" s="187"/>
      <c r="W206" s="187"/>
      <c r="X206" s="187"/>
    </row>
    <row r="207" spans="1:24" ht="39.9" customHeight="1" thickBot="1" x14ac:dyDescent="0.4">
      <c r="A207" s="544" t="str">
        <f>'Matriz Nº4 Administración'!A207</f>
        <v>Objetivo táctico</v>
      </c>
      <c r="B207" s="545"/>
      <c r="C207" s="546" t="str">
        <f>'Matriz Nº4 Administración'!B207</f>
        <v>23. Impulsar la demanda de los productos y servicios de la Imprenta Nacional, así como la imagen institucional.</v>
      </c>
      <c r="D207" s="481"/>
      <c r="E207" s="481"/>
      <c r="F207" s="481"/>
      <c r="G207" s="481"/>
      <c r="H207" s="481"/>
      <c r="I207" s="481"/>
      <c r="J207" s="481"/>
      <c r="K207" s="482"/>
      <c r="L207" s="187"/>
      <c r="M207" s="187"/>
      <c r="N207" s="187"/>
      <c r="O207" s="187"/>
      <c r="P207" s="187"/>
      <c r="Q207" s="187"/>
      <c r="R207" s="187"/>
      <c r="S207" s="187"/>
      <c r="T207" s="187"/>
      <c r="U207" s="187"/>
      <c r="V207" s="187"/>
      <c r="W207" s="187"/>
      <c r="X207" s="187"/>
    </row>
    <row r="208" spans="1:24" ht="47.25" customHeight="1" x14ac:dyDescent="0.35">
      <c r="A208" s="188" t="str">
        <f>+'Matriz Nº4 Administración'!A208</f>
        <v>23. 1</v>
      </c>
      <c r="B208" s="189" t="str">
        <f>+'Matriz Nº4 Administración'!B208</f>
        <v/>
      </c>
      <c r="C208" s="190" t="str">
        <f>IF(B208&lt;&gt;"",'Matriz Nº1 Identificación'!B208,"")</f>
        <v/>
      </c>
      <c r="D208" s="191" t="str">
        <f>IF(C208&lt;&gt;"",'Matriz Nº4 Administración'!C208,"")</f>
        <v/>
      </c>
      <c r="E208" s="189" t="str">
        <f>IF(B208&lt;&gt;"",'Matriz Nº4 Administración'!F208,"")</f>
        <v/>
      </c>
      <c r="F208" s="189" t="str">
        <f>IF(B208&lt;&gt;"",'Matriz Nº4 Administración'!G208,"")</f>
        <v/>
      </c>
      <c r="G208" s="177"/>
      <c r="H208" s="178"/>
      <c r="I208" s="179"/>
      <c r="J208" s="179"/>
      <c r="K208" s="178"/>
      <c r="L208" s="186"/>
      <c r="M208" s="187"/>
      <c r="N208" s="187"/>
      <c r="O208" s="186"/>
      <c r="P208" s="186"/>
      <c r="Q208" s="186"/>
      <c r="R208" s="186"/>
      <c r="S208" s="186"/>
      <c r="T208" s="186"/>
      <c r="U208" s="186"/>
      <c r="V208" s="186"/>
      <c r="W208" s="186"/>
      <c r="X208" s="186"/>
    </row>
    <row r="209" spans="1:24" ht="43.5" customHeight="1" x14ac:dyDescent="0.35">
      <c r="A209" s="188" t="str">
        <f>+'Matriz Nº4 Administración'!A209</f>
        <v>23. 2</v>
      </c>
      <c r="B209" s="189" t="str">
        <f>+'Matriz Nº4 Administración'!B209</f>
        <v/>
      </c>
      <c r="C209" s="190" t="str">
        <f>IF(B209&lt;&gt;"",'Matriz Nº1 Identificación'!B209,"")</f>
        <v/>
      </c>
      <c r="D209" s="191" t="str">
        <f>IF(C209&lt;&gt;"",'Matriz Nº4 Administración'!C209,"")</f>
        <v/>
      </c>
      <c r="E209" s="189" t="str">
        <f>IF(B209&lt;&gt;"",'Matriz Nº4 Administración'!F209,"")</f>
        <v/>
      </c>
      <c r="F209" s="189" t="str">
        <f>IF(B209&lt;&gt;"",'Matriz Nº4 Administración'!G209,"")</f>
        <v/>
      </c>
      <c r="G209" s="177"/>
      <c r="H209" s="178"/>
      <c r="I209" s="179"/>
      <c r="J209" s="179"/>
      <c r="K209" s="178"/>
      <c r="L209" s="186"/>
      <c r="M209" s="186"/>
      <c r="N209" s="186"/>
      <c r="O209" s="186"/>
      <c r="P209" s="186"/>
      <c r="Q209" s="186"/>
      <c r="R209" s="186"/>
      <c r="S209" s="186"/>
      <c r="T209" s="186"/>
      <c r="U209" s="186"/>
      <c r="V209" s="186"/>
      <c r="W209" s="186"/>
      <c r="X209" s="186"/>
    </row>
    <row r="210" spans="1:24" ht="40.5" customHeight="1" x14ac:dyDescent="0.35">
      <c r="A210" s="188" t="str">
        <f>+'Matriz Nº4 Administración'!A210</f>
        <v>23. 3</v>
      </c>
      <c r="B210" s="189" t="str">
        <f>+'Matriz Nº4 Administración'!B210</f>
        <v/>
      </c>
      <c r="C210" s="190" t="str">
        <f>IF(B210&lt;&gt;"",'Matriz Nº1 Identificación'!B210,"")</f>
        <v/>
      </c>
      <c r="D210" s="191" t="str">
        <f>IF(C210&lt;&gt;"",'Matriz Nº4 Administración'!C210,"")</f>
        <v/>
      </c>
      <c r="E210" s="189" t="str">
        <f>IF(B210&lt;&gt;"",'Matriz Nº4 Administración'!F210,"")</f>
        <v/>
      </c>
      <c r="F210" s="189" t="str">
        <f>IF(B210&lt;&gt;"",'Matriz Nº4 Administración'!G210,"")</f>
        <v/>
      </c>
      <c r="G210" s="177"/>
      <c r="H210" s="178"/>
      <c r="I210" s="179"/>
      <c r="J210" s="179"/>
      <c r="K210" s="178"/>
      <c r="L210" s="186"/>
      <c r="M210" s="186"/>
      <c r="N210" s="186"/>
      <c r="O210" s="186"/>
      <c r="P210" s="186"/>
      <c r="Q210" s="186"/>
      <c r="R210" s="186"/>
      <c r="S210" s="186"/>
      <c r="T210" s="186"/>
      <c r="U210" s="186"/>
      <c r="V210" s="186"/>
      <c r="W210" s="186"/>
      <c r="X210" s="186"/>
    </row>
    <row r="211" spans="1:24" ht="48" customHeight="1" x14ac:dyDescent="0.35">
      <c r="A211" s="188" t="str">
        <f>+'Matriz Nº4 Administración'!A211</f>
        <v>23. 4</v>
      </c>
      <c r="B211" s="189" t="str">
        <f>+'Matriz Nº4 Administración'!B211</f>
        <v/>
      </c>
      <c r="C211" s="190" t="str">
        <f>IF(B211&lt;&gt;"",'Matriz Nº1 Identificación'!B211,"")</f>
        <v/>
      </c>
      <c r="D211" s="191" t="str">
        <f>IF(C211&lt;&gt;"",'Matriz Nº4 Administración'!C211,"")</f>
        <v/>
      </c>
      <c r="E211" s="189" t="str">
        <f>IF(B211&lt;&gt;"",'Matriz Nº4 Administración'!F211,"")</f>
        <v/>
      </c>
      <c r="F211" s="189" t="str">
        <f>IF(B211&lt;&gt;"",'Matriz Nº4 Administración'!G211,"")</f>
        <v/>
      </c>
      <c r="G211" s="177"/>
      <c r="H211" s="178"/>
      <c r="I211" s="179"/>
      <c r="J211" s="179"/>
      <c r="K211" s="178"/>
      <c r="L211" s="186"/>
      <c r="M211" s="186"/>
      <c r="N211" s="186"/>
      <c r="O211" s="186"/>
      <c r="P211" s="186"/>
      <c r="Q211" s="186"/>
      <c r="R211" s="186"/>
      <c r="S211" s="186"/>
      <c r="T211" s="186"/>
      <c r="U211" s="186"/>
      <c r="V211" s="186"/>
      <c r="W211" s="186"/>
      <c r="X211" s="186"/>
    </row>
    <row r="212" spans="1:24" ht="42.75" customHeight="1" x14ac:dyDescent="0.35">
      <c r="A212" s="188" t="str">
        <f>+'Matriz Nº4 Administración'!A212</f>
        <v>23. 5</v>
      </c>
      <c r="B212" s="189" t="str">
        <f>+'Matriz Nº4 Administración'!B212</f>
        <v/>
      </c>
      <c r="C212" s="190" t="str">
        <f>IF(B212&lt;&gt;"",'Matriz Nº1 Identificación'!B212,"")</f>
        <v/>
      </c>
      <c r="D212" s="191" t="str">
        <f>IF(C212&lt;&gt;"",'Matriz Nº4 Administración'!C212,"")</f>
        <v/>
      </c>
      <c r="E212" s="189" t="str">
        <f>IF(B212&lt;&gt;"",'Matriz Nº4 Administración'!F212,"")</f>
        <v/>
      </c>
      <c r="F212" s="189" t="str">
        <f>IF(B212&lt;&gt;"",'Matriz Nº4 Administración'!G212,"")</f>
        <v/>
      </c>
      <c r="G212" s="177"/>
      <c r="H212" s="178"/>
      <c r="I212" s="179"/>
      <c r="J212" s="179"/>
      <c r="K212" s="178"/>
      <c r="L212" s="186"/>
      <c r="M212" s="186"/>
      <c r="N212" s="186"/>
      <c r="O212" s="186"/>
      <c r="P212" s="186"/>
      <c r="Q212" s="186"/>
      <c r="R212" s="186"/>
      <c r="S212" s="186"/>
      <c r="T212" s="186"/>
      <c r="U212" s="186"/>
      <c r="V212" s="186"/>
      <c r="W212" s="186"/>
      <c r="X212" s="186"/>
    </row>
    <row r="213" spans="1:24" ht="40.5" customHeight="1" x14ac:dyDescent="0.35">
      <c r="A213" s="188" t="str">
        <f>+'Matriz Nº4 Administración'!A213</f>
        <v>23. 6</v>
      </c>
      <c r="B213" s="189" t="str">
        <f>+'Matriz Nº4 Administración'!B213</f>
        <v/>
      </c>
      <c r="C213" s="190" t="str">
        <f>IF(B213&lt;&gt;"",'Matriz Nº1 Identificación'!B213,"")</f>
        <v/>
      </c>
      <c r="D213" s="191" t="str">
        <f>IF(C213&lt;&gt;"",'Matriz Nº4 Administración'!C213,"")</f>
        <v/>
      </c>
      <c r="E213" s="189" t="str">
        <f>IF(B213&lt;&gt;"",'Matriz Nº4 Administración'!F213,"")</f>
        <v/>
      </c>
      <c r="F213" s="189" t="str">
        <f>IF(B213&lt;&gt;"",'Matriz Nº4 Administración'!G213,"")</f>
        <v/>
      </c>
      <c r="G213" s="177"/>
      <c r="H213" s="178"/>
      <c r="I213" s="179"/>
      <c r="J213" s="179"/>
      <c r="K213" s="178"/>
      <c r="L213" s="186"/>
      <c r="M213" s="186"/>
      <c r="N213" s="186"/>
      <c r="O213" s="186"/>
      <c r="P213" s="186"/>
      <c r="Q213" s="186"/>
      <c r="R213" s="186"/>
      <c r="S213" s="186"/>
      <c r="T213" s="186"/>
      <c r="U213" s="186"/>
      <c r="V213" s="186"/>
      <c r="W213" s="186"/>
      <c r="X213" s="186"/>
    </row>
    <row r="214" spans="1:24" ht="43.5" customHeight="1" thickBot="1" x14ac:dyDescent="0.4">
      <c r="A214" s="188" t="str">
        <f>+'Matriz Nº4 Administración'!A214</f>
        <v>23. 7</v>
      </c>
      <c r="B214" s="189" t="str">
        <f>+'Matriz Nº4 Administración'!B214</f>
        <v/>
      </c>
      <c r="C214" s="190" t="str">
        <f>IF(B214&lt;&gt;"",'Matriz Nº1 Identificación'!B214,"")</f>
        <v/>
      </c>
      <c r="D214" s="191" t="str">
        <f>IF(C214&lt;&gt;"",'Matriz Nº4 Administración'!C214,"")</f>
        <v/>
      </c>
      <c r="E214" s="189" t="str">
        <f>IF(B214&lt;&gt;"",'Matriz Nº4 Administración'!F214,"")</f>
        <v/>
      </c>
      <c r="F214" s="189" t="str">
        <f>IF(B214&lt;&gt;"",'Matriz Nº4 Administración'!G214,"")</f>
        <v/>
      </c>
      <c r="G214" s="177"/>
      <c r="H214" s="178"/>
      <c r="I214" s="179"/>
      <c r="J214" s="179"/>
      <c r="K214" s="178"/>
      <c r="L214" s="186"/>
      <c r="M214" s="186"/>
      <c r="N214" s="186"/>
      <c r="O214" s="186"/>
      <c r="P214" s="186"/>
      <c r="Q214" s="186"/>
      <c r="R214" s="186"/>
      <c r="S214" s="186"/>
      <c r="T214" s="186"/>
      <c r="U214" s="186"/>
      <c r="V214" s="186"/>
      <c r="W214" s="186"/>
      <c r="X214" s="186"/>
    </row>
    <row r="215" spans="1:24" ht="39.9" customHeight="1" thickBot="1" x14ac:dyDescent="0.4">
      <c r="A215" s="547" t="str">
        <f>'Matriz Nº4 Administración'!A215</f>
        <v xml:space="preserve">Objetivo Estratégico: </v>
      </c>
      <c r="B215" s="548"/>
      <c r="C215" s="547" t="str">
        <f>'Matriz Nº4 Administración'!B215</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15" s="549"/>
      <c r="E215" s="549"/>
      <c r="F215" s="549"/>
      <c r="G215" s="549"/>
      <c r="H215" s="549"/>
      <c r="I215" s="549"/>
      <c r="J215" s="549"/>
      <c r="K215" s="549"/>
      <c r="L215" s="187"/>
      <c r="M215" s="186"/>
      <c r="N215" s="186"/>
      <c r="O215" s="187"/>
      <c r="P215" s="187"/>
      <c r="Q215" s="187"/>
      <c r="R215" s="187"/>
      <c r="S215" s="187"/>
      <c r="T215" s="187"/>
      <c r="U215" s="187"/>
      <c r="V215" s="187"/>
      <c r="W215" s="187"/>
      <c r="X215" s="187"/>
    </row>
    <row r="216" spans="1:24" ht="39.9" customHeight="1" thickBot="1" x14ac:dyDescent="0.4">
      <c r="A216" s="544" t="str">
        <f>'Matriz Nº4 Administración'!A216</f>
        <v>Objetivo táctico</v>
      </c>
      <c r="B216" s="545"/>
      <c r="C216" s="546" t="str">
        <f>'Matriz Nº4 Administración'!B216</f>
        <v>24. Continuar con la contratación de firmas digitales, cuyo objetivo consiste en el servicio por demanda de firma digital certificada bajo el sistema nacional de certificaciones digitales,tarjeta y dispositivo para lectura</v>
      </c>
      <c r="D216" s="481"/>
      <c r="E216" s="481"/>
      <c r="F216" s="481"/>
      <c r="G216" s="481"/>
      <c r="H216" s="481"/>
      <c r="I216" s="481"/>
      <c r="J216" s="481"/>
      <c r="K216" s="482"/>
      <c r="L216" s="187"/>
      <c r="M216" s="187"/>
      <c r="N216" s="187"/>
      <c r="O216" s="187"/>
      <c r="P216" s="187"/>
      <c r="Q216" s="187"/>
      <c r="R216" s="187"/>
      <c r="S216" s="187"/>
      <c r="T216" s="187"/>
      <c r="U216" s="187"/>
      <c r="V216" s="187"/>
      <c r="W216" s="187"/>
      <c r="X216" s="187"/>
    </row>
    <row r="217" spans="1:24" ht="47.25" customHeight="1" x14ac:dyDescent="0.35">
      <c r="A217" s="188" t="str">
        <f>+'Matriz Nº4 Administración'!A217</f>
        <v>24. 1</v>
      </c>
      <c r="B217" s="189" t="str">
        <f>+'Matriz Nº4 Administración'!B217</f>
        <v/>
      </c>
      <c r="C217" s="190" t="str">
        <f>IF(B217&lt;&gt;"",'Matriz Nº1 Identificación'!B217,"")</f>
        <v/>
      </c>
      <c r="D217" s="191" t="str">
        <f>IF(C217&lt;&gt;"",'Matriz Nº4 Administración'!C217,"")</f>
        <v/>
      </c>
      <c r="E217" s="189" t="str">
        <f>IF(B217&lt;&gt;"",'Matriz Nº4 Administración'!F217,"")</f>
        <v/>
      </c>
      <c r="F217" s="189" t="str">
        <f>IF(B217&lt;&gt;"",'Matriz Nº4 Administración'!G217,"")</f>
        <v/>
      </c>
      <c r="G217" s="177"/>
      <c r="H217" s="178"/>
      <c r="I217" s="179"/>
      <c r="J217" s="179"/>
      <c r="K217" s="178"/>
      <c r="L217" s="186"/>
      <c r="M217" s="187"/>
      <c r="N217" s="187"/>
      <c r="O217" s="186"/>
      <c r="P217" s="186"/>
      <c r="Q217" s="186"/>
      <c r="R217" s="186"/>
      <c r="S217" s="186"/>
      <c r="T217" s="186"/>
      <c r="U217" s="186"/>
      <c r="V217" s="186"/>
      <c r="W217" s="186"/>
      <c r="X217" s="186"/>
    </row>
    <row r="218" spans="1:24" ht="43.5" customHeight="1" x14ac:dyDescent="0.35">
      <c r="A218" s="188" t="str">
        <f>+'Matriz Nº4 Administración'!A218</f>
        <v>24. 2</v>
      </c>
      <c r="B218" s="189" t="str">
        <f>+'Matriz Nº4 Administración'!B218</f>
        <v/>
      </c>
      <c r="C218" s="190" t="str">
        <f>IF(B218&lt;&gt;"",'Matriz Nº1 Identificación'!B218,"")</f>
        <v/>
      </c>
      <c r="D218" s="191" t="str">
        <f>IF(C218&lt;&gt;"",'Matriz Nº4 Administración'!C218,"")</f>
        <v/>
      </c>
      <c r="E218" s="189" t="str">
        <f>IF(B218&lt;&gt;"",'Matriz Nº4 Administración'!F218,"")</f>
        <v/>
      </c>
      <c r="F218" s="189" t="str">
        <f>IF(B218&lt;&gt;"",'Matriz Nº4 Administración'!G218,"")</f>
        <v/>
      </c>
      <c r="G218" s="177"/>
      <c r="H218" s="178"/>
      <c r="I218" s="179"/>
      <c r="J218" s="179"/>
      <c r="K218" s="178"/>
      <c r="L218" s="186"/>
      <c r="M218" s="186"/>
      <c r="N218" s="186"/>
      <c r="O218" s="186"/>
      <c r="P218" s="186"/>
      <c r="Q218" s="186"/>
      <c r="R218" s="186"/>
      <c r="S218" s="186"/>
      <c r="T218" s="186"/>
      <c r="U218" s="186"/>
      <c r="V218" s="186"/>
      <c r="W218" s="186"/>
      <c r="X218" s="186"/>
    </row>
    <row r="219" spans="1:24" ht="40.5" customHeight="1" x14ac:dyDescent="0.35">
      <c r="A219" s="188" t="str">
        <f>+'Matriz Nº4 Administración'!A219</f>
        <v>24. 3</v>
      </c>
      <c r="B219" s="189" t="str">
        <f>+'Matriz Nº4 Administración'!B219</f>
        <v/>
      </c>
      <c r="C219" s="190" t="str">
        <f>IF(B219&lt;&gt;"",'Matriz Nº1 Identificación'!B219,"")</f>
        <v/>
      </c>
      <c r="D219" s="191" t="str">
        <f>IF(C219&lt;&gt;"",'Matriz Nº4 Administración'!C219,"")</f>
        <v/>
      </c>
      <c r="E219" s="189" t="str">
        <f>IF(B219&lt;&gt;"",'Matriz Nº4 Administración'!F219,"")</f>
        <v/>
      </c>
      <c r="F219" s="189" t="str">
        <f>IF(B219&lt;&gt;"",'Matriz Nº4 Administración'!G219,"")</f>
        <v/>
      </c>
      <c r="G219" s="177"/>
      <c r="H219" s="178"/>
      <c r="I219" s="179"/>
      <c r="J219" s="179"/>
      <c r="K219" s="178"/>
      <c r="L219" s="186"/>
      <c r="M219" s="186"/>
      <c r="N219" s="186"/>
      <c r="O219" s="186"/>
      <c r="P219" s="186"/>
      <c r="Q219" s="186"/>
      <c r="R219" s="186"/>
      <c r="S219" s="186"/>
      <c r="T219" s="186"/>
      <c r="U219" s="186"/>
      <c r="V219" s="186"/>
      <c r="W219" s="186"/>
      <c r="X219" s="186"/>
    </row>
    <row r="220" spans="1:24" ht="48" customHeight="1" x14ac:dyDescent="0.35">
      <c r="A220" s="188" t="str">
        <f>+'Matriz Nº4 Administración'!A220</f>
        <v>24. 4</v>
      </c>
      <c r="B220" s="189" t="str">
        <f>+'Matriz Nº4 Administración'!B220</f>
        <v/>
      </c>
      <c r="C220" s="190" t="str">
        <f>IF(B220&lt;&gt;"",'Matriz Nº1 Identificación'!B220,"")</f>
        <v/>
      </c>
      <c r="D220" s="191" t="str">
        <f>IF(C220&lt;&gt;"",'Matriz Nº4 Administración'!C220,"")</f>
        <v/>
      </c>
      <c r="E220" s="189" t="str">
        <f>IF(B220&lt;&gt;"",'Matriz Nº4 Administración'!F220,"")</f>
        <v/>
      </c>
      <c r="F220" s="189" t="str">
        <f>IF(B220&lt;&gt;"",'Matriz Nº4 Administración'!G220,"")</f>
        <v/>
      </c>
      <c r="G220" s="177"/>
      <c r="H220" s="178"/>
      <c r="I220" s="179"/>
      <c r="J220" s="179"/>
      <c r="K220" s="178"/>
      <c r="L220" s="186"/>
      <c r="M220" s="186"/>
      <c r="N220" s="186"/>
      <c r="O220" s="186"/>
      <c r="P220" s="186"/>
      <c r="Q220" s="186"/>
      <c r="R220" s="186"/>
      <c r="S220" s="186"/>
      <c r="T220" s="186"/>
      <c r="U220" s="186"/>
      <c r="V220" s="186"/>
      <c r="W220" s="186"/>
      <c r="X220" s="186"/>
    </row>
    <row r="221" spans="1:24" ht="42.75" customHeight="1" x14ac:dyDescent="0.35">
      <c r="A221" s="188" t="str">
        <f>+'Matriz Nº4 Administración'!A221</f>
        <v>24. 5</v>
      </c>
      <c r="B221" s="189" t="str">
        <f>+'Matriz Nº4 Administración'!B221</f>
        <v/>
      </c>
      <c r="C221" s="190" t="str">
        <f>IF(B221&lt;&gt;"",'Matriz Nº1 Identificación'!B221,"")</f>
        <v/>
      </c>
      <c r="D221" s="191" t="str">
        <f>IF(C221&lt;&gt;"",'Matriz Nº4 Administración'!C221,"")</f>
        <v/>
      </c>
      <c r="E221" s="189" t="str">
        <f>IF(B221&lt;&gt;"",'Matriz Nº4 Administración'!F221,"")</f>
        <v/>
      </c>
      <c r="F221" s="189" t="str">
        <f>IF(B221&lt;&gt;"",'Matriz Nº4 Administración'!G221,"")</f>
        <v/>
      </c>
      <c r="G221" s="177"/>
      <c r="H221" s="178"/>
      <c r="I221" s="179"/>
      <c r="J221" s="179"/>
      <c r="K221" s="178"/>
      <c r="L221" s="186"/>
      <c r="M221" s="186"/>
      <c r="N221" s="186"/>
      <c r="O221" s="186"/>
      <c r="P221" s="186"/>
      <c r="Q221" s="186"/>
      <c r="R221" s="186"/>
      <c r="S221" s="186"/>
      <c r="T221" s="186"/>
      <c r="U221" s="186"/>
      <c r="V221" s="186"/>
      <c r="W221" s="186"/>
      <c r="X221" s="186"/>
    </row>
    <row r="222" spans="1:24" ht="40.5" customHeight="1" x14ac:dyDescent="0.35">
      <c r="A222" s="188" t="str">
        <f>+'Matriz Nº4 Administración'!A222</f>
        <v>24. 6</v>
      </c>
      <c r="B222" s="189" t="str">
        <f>+'Matriz Nº4 Administración'!B222</f>
        <v/>
      </c>
      <c r="C222" s="190" t="str">
        <f>IF(B222&lt;&gt;"",'Matriz Nº1 Identificación'!B222,"")</f>
        <v/>
      </c>
      <c r="D222" s="191" t="str">
        <f>IF(C222&lt;&gt;"",'Matriz Nº4 Administración'!C222,"")</f>
        <v/>
      </c>
      <c r="E222" s="189" t="str">
        <f>IF(B222&lt;&gt;"",'Matriz Nº4 Administración'!F222,"")</f>
        <v/>
      </c>
      <c r="F222" s="189" t="str">
        <f>IF(B222&lt;&gt;"",'Matriz Nº4 Administración'!G222,"")</f>
        <v/>
      </c>
      <c r="G222" s="177"/>
      <c r="H222" s="178"/>
      <c r="I222" s="179"/>
      <c r="J222" s="179"/>
      <c r="K222" s="178"/>
      <c r="L222" s="186"/>
      <c r="M222" s="186"/>
      <c r="N222" s="186"/>
      <c r="O222" s="186"/>
      <c r="P222" s="186"/>
      <c r="Q222" s="186"/>
      <c r="R222" s="186"/>
      <c r="S222" s="186"/>
      <c r="T222" s="186"/>
      <c r="U222" s="186"/>
      <c r="V222" s="186"/>
      <c r="W222" s="186"/>
      <c r="X222" s="186"/>
    </row>
    <row r="223" spans="1:24" ht="43.5" customHeight="1" thickBot="1" x14ac:dyDescent="0.4">
      <c r="A223" s="188" t="str">
        <f>+'Matriz Nº4 Administración'!A223</f>
        <v>24. 7</v>
      </c>
      <c r="B223" s="189" t="str">
        <f>+'Matriz Nº4 Administración'!B223</f>
        <v/>
      </c>
      <c r="C223" s="190" t="str">
        <f>IF(B223&lt;&gt;"",'Matriz Nº1 Identificación'!B223,"")</f>
        <v/>
      </c>
      <c r="D223" s="191" t="str">
        <f>IF(C223&lt;&gt;"",'Matriz Nº4 Administración'!C223,"")</f>
        <v/>
      </c>
      <c r="E223" s="189" t="str">
        <f>IF(B223&lt;&gt;"",'Matriz Nº4 Administración'!F223,"")</f>
        <v/>
      </c>
      <c r="F223" s="189" t="str">
        <f>IF(B223&lt;&gt;"",'Matriz Nº4 Administración'!G223,"")</f>
        <v/>
      </c>
      <c r="G223" s="177"/>
      <c r="H223" s="178"/>
      <c r="I223" s="179"/>
      <c r="J223" s="179"/>
      <c r="K223" s="178"/>
      <c r="L223" s="186"/>
      <c r="M223" s="186"/>
      <c r="N223" s="186"/>
      <c r="O223" s="186"/>
      <c r="P223" s="186"/>
      <c r="Q223" s="186"/>
      <c r="R223" s="186"/>
      <c r="S223" s="186"/>
      <c r="T223" s="186"/>
      <c r="U223" s="186"/>
      <c r="V223" s="186"/>
      <c r="W223" s="186"/>
      <c r="X223" s="186"/>
    </row>
    <row r="224" spans="1:24" ht="39.9" customHeight="1" thickBot="1" x14ac:dyDescent="0.4">
      <c r="A224" s="547" t="str">
        <f>'Matriz Nº4 Administración'!A224</f>
        <v xml:space="preserve">Objetivo Estratégico: </v>
      </c>
      <c r="B224" s="548"/>
      <c r="C224" s="547" t="str">
        <f>'Matriz Nº4 Administración'!B224</f>
        <v>03) Realizar gestión de calidad en la Imprenta Nacional mediante la documentación, estandarización y control de los procesos.</v>
      </c>
      <c r="D224" s="549"/>
      <c r="E224" s="549"/>
      <c r="F224" s="549"/>
      <c r="G224" s="549"/>
      <c r="H224" s="549"/>
      <c r="I224" s="549"/>
      <c r="J224" s="549"/>
      <c r="K224" s="549"/>
      <c r="L224" s="187"/>
      <c r="M224" s="186"/>
      <c r="N224" s="186"/>
      <c r="O224" s="187"/>
      <c r="P224" s="187"/>
      <c r="Q224" s="187"/>
      <c r="R224" s="187"/>
      <c r="S224" s="187"/>
      <c r="T224" s="187"/>
      <c r="U224" s="187"/>
      <c r="V224" s="187"/>
      <c r="W224" s="187"/>
      <c r="X224" s="187"/>
    </row>
    <row r="225" spans="1:24" ht="39.9" customHeight="1" thickBot="1" x14ac:dyDescent="0.4">
      <c r="A225" s="544" t="str">
        <f>'Matriz Nº4 Administración'!A225</f>
        <v>Objetivo táctico</v>
      </c>
      <c r="B225" s="545"/>
      <c r="C225" s="546" t="str">
        <f>'Matriz Nº4 Administración'!B225</f>
        <v>25.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D225" s="481"/>
      <c r="E225" s="481"/>
      <c r="F225" s="481"/>
      <c r="G225" s="481"/>
      <c r="H225" s="481"/>
      <c r="I225" s="481"/>
      <c r="J225" s="481"/>
      <c r="K225" s="482"/>
      <c r="L225" s="187"/>
      <c r="M225" s="187"/>
      <c r="N225" s="187"/>
      <c r="O225" s="187"/>
      <c r="P225" s="187"/>
      <c r="Q225" s="187"/>
      <c r="R225" s="187"/>
      <c r="S225" s="187"/>
      <c r="T225" s="187"/>
      <c r="U225" s="187"/>
      <c r="V225" s="187"/>
      <c r="W225" s="187"/>
      <c r="X225" s="187"/>
    </row>
    <row r="226" spans="1:24" ht="148.25" customHeight="1" x14ac:dyDescent="0.35">
      <c r="A226" s="188" t="str">
        <f>+'Matriz Nº4 Administración'!A226</f>
        <v>25. 1</v>
      </c>
      <c r="B226" s="189" t="str">
        <f>+'Matriz Nº4 Administración'!B226</f>
        <v>R006 Información</v>
      </c>
      <c r="C226" s="190" t="str">
        <f>IF(B226&lt;&gt;"",'Matriz Nº1 Identificación'!B226,"")</f>
        <v>Daños en el Sistema de publicaciones de los Diarios Oficiales</v>
      </c>
      <c r="D226" s="191" t="str">
        <f>IF(C226&lt;&gt;"",'Matriz Nº4 Administración'!C226,"")</f>
        <v>Respaldo de datos y aplicaciones en otros servidores.
Restauración de bases de datos por medio de contratos con DBA y protocolos estandarizados debidamente conocidos.
Establecer protocolos debidamente divulgados y conocidos por el departamento.
Contar con personal con funciones idóneas que permita el monitoreo y vigilancia de los componentes involucrados.
Crear redundancia a nivel de telecomunicaciones.</v>
      </c>
      <c r="E226" s="189" t="str">
        <f>IF(B226&lt;&gt;"",'Matriz Nº4 Administración'!F226,"")</f>
        <v>BAJO</v>
      </c>
      <c r="F226" s="189" t="str">
        <f>IF(B226&lt;&gt;"",'Matriz Nº4 Administración'!G226,"")</f>
        <v>BAJO</v>
      </c>
      <c r="G226" s="177" t="s">
        <v>1300</v>
      </c>
      <c r="H226" s="178" t="s">
        <v>901</v>
      </c>
      <c r="I226" s="179" t="s">
        <v>1308</v>
      </c>
      <c r="J226" s="179" t="s">
        <v>1307</v>
      </c>
      <c r="K226" s="178" t="s">
        <v>1309</v>
      </c>
      <c r="L226" s="186"/>
      <c r="M226" s="187"/>
      <c r="N226" s="187"/>
      <c r="O226" s="186"/>
      <c r="P226" s="186"/>
      <c r="Q226" s="186"/>
      <c r="R226" s="186"/>
      <c r="S226" s="186"/>
      <c r="T226" s="186"/>
      <c r="U226" s="186"/>
      <c r="V226" s="186"/>
      <c r="W226" s="186"/>
      <c r="X226" s="186"/>
    </row>
    <row r="227" spans="1:24" ht="43.5" customHeight="1" x14ac:dyDescent="0.35">
      <c r="A227" s="188" t="str">
        <f>+'Matriz Nº4 Administración'!A227</f>
        <v>25. 2</v>
      </c>
      <c r="B227" s="189" t="str">
        <f>+'Matriz Nº4 Administración'!B227</f>
        <v/>
      </c>
      <c r="C227" s="190" t="str">
        <f>IF(B227&lt;&gt;"",'Matriz Nº1 Identificación'!B227,"")</f>
        <v/>
      </c>
      <c r="D227" s="191" t="str">
        <f>IF(C227&lt;&gt;"",'Matriz Nº4 Administración'!C227,"")</f>
        <v/>
      </c>
      <c r="E227" s="189" t="str">
        <f>IF(B227&lt;&gt;"",'Matriz Nº4 Administración'!F227,"")</f>
        <v/>
      </c>
      <c r="F227" s="189" t="str">
        <f>IF(B227&lt;&gt;"",'Matriz Nº4 Administración'!G227,"")</f>
        <v/>
      </c>
      <c r="G227" s="177"/>
      <c r="H227" s="178"/>
      <c r="I227" s="179"/>
      <c r="J227" s="179"/>
      <c r="K227" s="178"/>
      <c r="L227" s="186"/>
      <c r="M227" s="186"/>
      <c r="N227" s="186"/>
      <c r="O227" s="186"/>
      <c r="P227" s="186"/>
      <c r="Q227" s="186"/>
      <c r="R227" s="186"/>
      <c r="S227" s="186"/>
      <c r="T227" s="186"/>
      <c r="U227" s="186"/>
      <c r="V227" s="186"/>
      <c r="W227" s="186"/>
      <c r="X227" s="186"/>
    </row>
    <row r="228" spans="1:24" ht="40.5" customHeight="1" x14ac:dyDescent="0.35">
      <c r="A228" s="188" t="str">
        <f>+'Matriz Nº4 Administración'!A228</f>
        <v>25. 3</v>
      </c>
      <c r="B228" s="189" t="str">
        <f>+'Matriz Nº4 Administración'!B228</f>
        <v/>
      </c>
      <c r="C228" s="190" t="str">
        <f>IF(B228&lt;&gt;"",'Matriz Nº1 Identificación'!B228,"")</f>
        <v/>
      </c>
      <c r="D228" s="191" t="str">
        <f>IF(C228&lt;&gt;"",'Matriz Nº4 Administración'!C228,"")</f>
        <v/>
      </c>
      <c r="E228" s="189" t="str">
        <f>IF(B228&lt;&gt;"",'Matriz Nº4 Administración'!F228,"")</f>
        <v/>
      </c>
      <c r="F228" s="189" t="str">
        <f>IF(B228&lt;&gt;"",'Matriz Nº4 Administración'!G228,"")</f>
        <v/>
      </c>
      <c r="G228" s="177"/>
      <c r="H228" s="178"/>
      <c r="I228" s="179"/>
      <c r="J228" s="179"/>
      <c r="K228" s="178"/>
      <c r="L228" s="186"/>
      <c r="M228" s="186"/>
      <c r="N228" s="186"/>
      <c r="O228" s="186"/>
      <c r="P228" s="186"/>
      <c r="Q228" s="186"/>
      <c r="R228" s="186"/>
      <c r="S228" s="186"/>
      <c r="T228" s="186"/>
      <c r="U228" s="186"/>
      <c r="V228" s="186"/>
      <c r="W228" s="186"/>
      <c r="X228" s="186"/>
    </row>
    <row r="229" spans="1:24" ht="48" customHeight="1" x14ac:dyDescent="0.35">
      <c r="A229" s="188" t="str">
        <f>+'Matriz Nº4 Administración'!A229</f>
        <v>25. 4</v>
      </c>
      <c r="B229" s="189" t="str">
        <f>+'Matriz Nº4 Administración'!B229</f>
        <v/>
      </c>
      <c r="C229" s="190" t="str">
        <f>IF(B229&lt;&gt;"",'Matriz Nº1 Identificación'!B229,"")</f>
        <v/>
      </c>
      <c r="D229" s="191" t="str">
        <f>IF(C229&lt;&gt;"",'Matriz Nº4 Administración'!C229,"")</f>
        <v/>
      </c>
      <c r="E229" s="189" t="str">
        <f>IF(B229&lt;&gt;"",'Matriz Nº4 Administración'!F229,"")</f>
        <v/>
      </c>
      <c r="F229" s="189" t="str">
        <f>IF(B229&lt;&gt;"",'Matriz Nº4 Administración'!G229,"")</f>
        <v/>
      </c>
      <c r="G229" s="177"/>
      <c r="H229" s="178"/>
      <c r="I229" s="179"/>
      <c r="J229" s="179"/>
      <c r="K229" s="178"/>
      <c r="L229" s="186"/>
      <c r="M229" s="186"/>
      <c r="N229" s="186"/>
      <c r="O229" s="186"/>
      <c r="P229" s="186"/>
      <c r="Q229" s="186"/>
      <c r="R229" s="186"/>
      <c r="S229" s="186"/>
      <c r="T229" s="186"/>
      <c r="U229" s="186"/>
      <c r="V229" s="186"/>
      <c r="W229" s="186"/>
      <c r="X229" s="186"/>
    </row>
    <row r="230" spans="1:24" ht="42.75" customHeight="1" x14ac:dyDescent="0.35">
      <c r="A230" s="188" t="str">
        <f>+'Matriz Nº4 Administración'!A230</f>
        <v>25. 5</v>
      </c>
      <c r="B230" s="189" t="str">
        <f>+'Matriz Nº4 Administración'!B230</f>
        <v/>
      </c>
      <c r="C230" s="190" t="str">
        <f>IF(B230&lt;&gt;"",'Matriz Nº1 Identificación'!B230,"")</f>
        <v/>
      </c>
      <c r="D230" s="191" t="str">
        <f>IF(C230&lt;&gt;"",'Matriz Nº4 Administración'!C230,"")</f>
        <v/>
      </c>
      <c r="E230" s="189" t="str">
        <f>IF(B230&lt;&gt;"",'Matriz Nº4 Administración'!F230,"")</f>
        <v/>
      </c>
      <c r="F230" s="189" t="str">
        <f>IF(B230&lt;&gt;"",'Matriz Nº4 Administración'!G230,"")</f>
        <v/>
      </c>
      <c r="G230" s="177"/>
      <c r="H230" s="178"/>
      <c r="I230" s="179"/>
      <c r="J230" s="179"/>
      <c r="K230" s="178"/>
      <c r="L230" s="186"/>
      <c r="M230" s="186"/>
      <c r="N230" s="186"/>
      <c r="O230" s="186"/>
      <c r="P230" s="186"/>
      <c r="Q230" s="186"/>
      <c r="R230" s="186"/>
      <c r="S230" s="186"/>
      <c r="T230" s="186"/>
      <c r="U230" s="186"/>
      <c r="V230" s="186"/>
      <c r="W230" s="186"/>
      <c r="X230" s="186"/>
    </row>
    <row r="231" spans="1:24" ht="40.5" customHeight="1" x14ac:dyDescent="0.35">
      <c r="A231" s="188" t="str">
        <f>+'Matriz Nº4 Administración'!A231</f>
        <v>25. 6</v>
      </c>
      <c r="B231" s="189" t="str">
        <f>+'Matriz Nº4 Administración'!B231</f>
        <v/>
      </c>
      <c r="C231" s="190" t="str">
        <f>IF(B231&lt;&gt;"",'Matriz Nº1 Identificación'!B231,"")</f>
        <v/>
      </c>
      <c r="D231" s="191" t="str">
        <f>IF(C231&lt;&gt;"",'Matriz Nº4 Administración'!C231,"")</f>
        <v/>
      </c>
      <c r="E231" s="189" t="str">
        <f>IF(B231&lt;&gt;"",'Matriz Nº4 Administración'!F231,"")</f>
        <v/>
      </c>
      <c r="F231" s="189" t="str">
        <f>IF(B231&lt;&gt;"",'Matriz Nº4 Administración'!G231,"")</f>
        <v/>
      </c>
      <c r="G231" s="177"/>
      <c r="H231" s="178"/>
      <c r="I231" s="179"/>
      <c r="J231" s="179"/>
      <c r="K231" s="178"/>
      <c r="L231" s="186"/>
      <c r="M231" s="186"/>
      <c r="N231" s="186"/>
      <c r="O231" s="186"/>
      <c r="P231" s="186"/>
      <c r="Q231" s="186"/>
      <c r="R231" s="186"/>
      <c r="S231" s="186"/>
      <c r="T231" s="186"/>
      <c r="U231" s="186"/>
      <c r="V231" s="186"/>
      <c r="W231" s="186"/>
      <c r="X231" s="186"/>
    </row>
    <row r="232" spans="1:24" ht="43.5" customHeight="1" thickBot="1" x14ac:dyDescent="0.4">
      <c r="A232" s="188" t="str">
        <f>+'Matriz Nº4 Administración'!A232</f>
        <v>25. 7</v>
      </c>
      <c r="B232" s="189" t="str">
        <f>+'Matriz Nº4 Administración'!B232</f>
        <v/>
      </c>
      <c r="C232" s="190" t="str">
        <f>IF(B232&lt;&gt;"",'Matriz Nº1 Identificación'!B232,"")</f>
        <v/>
      </c>
      <c r="D232" s="191" t="str">
        <f>IF(C232&lt;&gt;"",'Matriz Nº4 Administración'!C232,"")</f>
        <v/>
      </c>
      <c r="E232" s="189" t="str">
        <f>IF(B232&lt;&gt;"",'Matriz Nº4 Administración'!F232,"")</f>
        <v/>
      </c>
      <c r="F232" s="189" t="str">
        <f>IF(B232&lt;&gt;"",'Matriz Nº4 Administración'!G232,"")</f>
        <v/>
      </c>
      <c r="G232" s="177"/>
      <c r="H232" s="178"/>
      <c r="I232" s="179"/>
      <c r="J232" s="179"/>
      <c r="K232" s="178"/>
      <c r="L232" s="186"/>
      <c r="M232" s="186"/>
      <c r="N232" s="186"/>
      <c r="O232" s="186"/>
      <c r="P232" s="186"/>
      <c r="Q232" s="186"/>
      <c r="R232" s="186"/>
      <c r="S232" s="186"/>
      <c r="T232" s="186"/>
      <c r="U232" s="186"/>
      <c r="V232" s="186"/>
      <c r="W232" s="186"/>
      <c r="X232" s="186"/>
    </row>
    <row r="233" spans="1:24" ht="39.9" customHeight="1" thickBot="1" x14ac:dyDescent="0.4">
      <c r="A233" s="547" t="str">
        <f>'Matriz Nº4 Administración'!A233</f>
        <v xml:space="preserve">Objetivo Estratégico: </v>
      </c>
      <c r="B233" s="548"/>
      <c r="C233" s="547" t="str">
        <f>'Matriz Nº4 Administración'!B233</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D233" s="549"/>
      <c r="E233" s="549"/>
      <c r="F233" s="549"/>
      <c r="G233" s="549"/>
      <c r="H233" s="549"/>
      <c r="I233" s="549"/>
      <c r="J233" s="549"/>
      <c r="K233" s="549"/>
      <c r="L233" s="187"/>
      <c r="M233" s="186"/>
      <c r="N233" s="186"/>
      <c r="O233" s="187"/>
      <c r="P233" s="187"/>
      <c r="Q233" s="187"/>
      <c r="R233" s="187"/>
      <c r="S233" s="187"/>
      <c r="T233" s="187"/>
      <c r="U233" s="187"/>
      <c r="V233" s="187"/>
      <c r="W233" s="187"/>
      <c r="X233" s="187"/>
    </row>
    <row r="234" spans="1:24" ht="39.9" customHeight="1" thickBot="1" x14ac:dyDescent="0.4">
      <c r="A234" s="544" t="str">
        <f>'Matriz Nº4 Administración'!A234</f>
        <v>Objetivo táctico</v>
      </c>
      <c r="B234" s="545"/>
      <c r="C234" s="546" t="str">
        <f>'Matriz Nº4 Administración'!B234</f>
        <v>26.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D234" s="481"/>
      <c r="E234" s="481"/>
      <c r="F234" s="481"/>
      <c r="G234" s="481"/>
      <c r="H234" s="481"/>
      <c r="I234" s="481"/>
      <c r="J234" s="481"/>
      <c r="K234" s="482"/>
      <c r="L234" s="187"/>
      <c r="M234" s="187"/>
      <c r="N234" s="187"/>
      <c r="O234" s="187"/>
      <c r="P234" s="187"/>
      <c r="Q234" s="187"/>
      <c r="R234" s="187"/>
      <c r="S234" s="187"/>
      <c r="T234" s="187"/>
      <c r="U234" s="187"/>
      <c r="V234" s="187"/>
      <c r="W234" s="187"/>
      <c r="X234" s="187"/>
    </row>
    <row r="235" spans="1:24" ht="47.25" customHeight="1" x14ac:dyDescent="0.35">
      <c r="A235" s="188" t="str">
        <f>+'Matriz Nº4 Administración'!A235</f>
        <v>26. 1</v>
      </c>
      <c r="B235" s="189" t="str">
        <f>+'Matriz Nº4 Administración'!B235</f>
        <v/>
      </c>
      <c r="C235" s="190" t="str">
        <f>IF(B235&lt;&gt;"",'Matriz Nº1 Identificación'!B235,"")</f>
        <v/>
      </c>
      <c r="D235" s="191" t="str">
        <f>IF(C235&lt;&gt;"",'Matriz Nº4 Administración'!C235,"")</f>
        <v/>
      </c>
      <c r="E235" s="189" t="str">
        <f>IF(B235&lt;&gt;"",'Matriz Nº4 Administración'!F235,"")</f>
        <v/>
      </c>
      <c r="F235" s="189" t="str">
        <f>IF(B235&lt;&gt;"",'Matriz Nº4 Administración'!G235,"")</f>
        <v/>
      </c>
      <c r="G235" s="177"/>
      <c r="H235" s="178"/>
      <c r="I235" s="179"/>
      <c r="J235" s="179"/>
      <c r="K235" s="178"/>
      <c r="L235" s="186"/>
      <c r="M235" s="187"/>
      <c r="N235" s="187"/>
      <c r="O235" s="186"/>
      <c r="P235" s="186"/>
      <c r="Q235" s="186"/>
      <c r="R235" s="186"/>
      <c r="S235" s="186"/>
      <c r="T235" s="186"/>
      <c r="U235" s="186"/>
      <c r="V235" s="186"/>
      <c r="W235" s="186"/>
      <c r="X235" s="186"/>
    </row>
    <row r="236" spans="1:24" ht="43.5" customHeight="1" x14ac:dyDescent="0.35">
      <c r="A236" s="188" t="str">
        <f>+'Matriz Nº4 Administración'!A236</f>
        <v>26. 2</v>
      </c>
      <c r="B236" s="189" t="str">
        <f>+'Matriz Nº4 Administración'!B236</f>
        <v/>
      </c>
      <c r="C236" s="190" t="str">
        <f>IF(B236&lt;&gt;"",'Matriz Nº1 Identificación'!B236,"")</f>
        <v/>
      </c>
      <c r="D236" s="191" t="str">
        <f>IF(C236&lt;&gt;"",'Matriz Nº4 Administración'!C236,"")</f>
        <v/>
      </c>
      <c r="E236" s="189" t="str">
        <f>IF(B236&lt;&gt;"",'Matriz Nº4 Administración'!F236,"")</f>
        <v/>
      </c>
      <c r="F236" s="189" t="str">
        <f>IF(B236&lt;&gt;"",'Matriz Nº4 Administración'!G236,"")</f>
        <v/>
      </c>
      <c r="G236" s="177"/>
      <c r="H236" s="178"/>
      <c r="I236" s="179"/>
      <c r="J236" s="179"/>
      <c r="K236" s="178"/>
      <c r="L236" s="186"/>
      <c r="M236" s="186"/>
      <c r="N236" s="186"/>
      <c r="O236" s="186"/>
      <c r="P236" s="186"/>
      <c r="Q236" s="186"/>
      <c r="R236" s="186"/>
      <c r="S236" s="186"/>
      <c r="T236" s="186"/>
      <c r="U236" s="186"/>
      <c r="V236" s="186"/>
      <c r="W236" s="186"/>
      <c r="X236" s="186"/>
    </row>
    <row r="237" spans="1:24" ht="40.5" customHeight="1" x14ac:dyDescent="0.35">
      <c r="A237" s="188" t="str">
        <f>+'Matriz Nº4 Administración'!A237</f>
        <v>26. 3</v>
      </c>
      <c r="B237" s="189" t="str">
        <f>+'Matriz Nº4 Administración'!B237</f>
        <v/>
      </c>
      <c r="C237" s="190" t="str">
        <f>IF(B237&lt;&gt;"",'Matriz Nº1 Identificación'!B237,"")</f>
        <v/>
      </c>
      <c r="D237" s="191" t="str">
        <f>IF(C237&lt;&gt;"",'Matriz Nº4 Administración'!C237,"")</f>
        <v/>
      </c>
      <c r="E237" s="189" t="str">
        <f>IF(B237&lt;&gt;"",'Matriz Nº4 Administración'!F237,"")</f>
        <v/>
      </c>
      <c r="F237" s="189" t="str">
        <f>IF(B237&lt;&gt;"",'Matriz Nº4 Administración'!G237,"")</f>
        <v/>
      </c>
      <c r="G237" s="177"/>
      <c r="H237" s="178"/>
      <c r="I237" s="179"/>
      <c r="J237" s="179"/>
      <c r="K237" s="178"/>
      <c r="L237" s="186"/>
      <c r="M237" s="186"/>
      <c r="N237" s="186"/>
      <c r="O237" s="186"/>
      <c r="P237" s="186"/>
      <c r="Q237" s="186"/>
      <c r="R237" s="186"/>
      <c r="S237" s="186"/>
      <c r="T237" s="186"/>
      <c r="U237" s="186"/>
      <c r="V237" s="186"/>
      <c r="W237" s="186"/>
      <c r="X237" s="186"/>
    </row>
    <row r="238" spans="1:24" ht="48" customHeight="1" x14ac:dyDescent="0.35">
      <c r="A238" s="188" t="str">
        <f>+'Matriz Nº4 Administración'!A238</f>
        <v>26. 4</v>
      </c>
      <c r="B238" s="189" t="str">
        <f>+'Matriz Nº4 Administración'!B238</f>
        <v/>
      </c>
      <c r="C238" s="190" t="str">
        <f>IF(B238&lt;&gt;"",'Matriz Nº1 Identificación'!B238,"")</f>
        <v/>
      </c>
      <c r="D238" s="191" t="str">
        <f>IF(C238&lt;&gt;"",'Matriz Nº4 Administración'!C238,"")</f>
        <v/>
      </c>
      <c r="E238" s="189" t="str">
        <f>IF(B238&lt;&gt;"",'Matriz Nº4 Administración'!F238,"")</f>
        <v/>
      </c>
      <c r="F238" s="189" t="str">
        <f>IF(B238&lt;&gt;"",'Matriz Nº4 Administración'!G238,"")</f>
        <v/>
      </c>
      <c r="G238" s="177"/>
      <c r="H238" s="178"/>
      <c r="I238" s="179"/>
      <c r="J238" s="179"/>
      <c r="K238" s="178"/>
      <c r="L238" s="186"/>
      <c r="M238" s="186"/>
      <c r="N238" s="186"/>
      <c r="O238" s="186"/>
      <c r="P238" s="186"/>
      <c r="Q238" s="186"/>
      <c r="R238" s="186"/>
      <c r="S238" s="186"/>
      <c r="T238" s="186"/>
      <c r="U238" s="186"/>
      <c r="V238" s="186"/>
      <c r="W238" s="186"/>
      <c r="X238" s="186"/>
    </row>
    <row r="239" spans="1:24" ht="42.75" customHeight="1" x14ac:dyDescent="0.35">
      <c r="A239" s="188" t="str">
        <f>+'Matriz Nº4 Administración'!A239</f>
        <v>26. 5</v>
      </c>
      <c r="B239" s="189" t="str">
        <f>+'Matriz Nº4 Administración'!B239</f>
        <v/>
      </c>
      <c r="C239" s="190" t="str">
        <f>IF(B239&lt;&gt;"",'Matriz Nº1 Identificación'!B239,"")</f>
        <v/>
      </c>
      <c r="D239" s="191" t="str">
        <f>IF(C239&lt;&gt;"",'Matriz Nº4 Administración'!C239,"")</f>
        <v/>
      </c>
      <c r="E239" s="189" t="str">
        <f>IF(B239&lt;&gt;"",'Matriz Nº4 Administración'!F239,"")</f>
        <v/>
      </c>
      <c r="F239" s="189" t="str">
        <f>IF(B239&lt;&gt;"",'Matriz Nº4 Administración'!G239,"")</f>
        <v/>
      </c>
      <c r="G239" s="177"/>
      <c r="H239" s="178"/>
      <c r="I239" s="179"/>
      <c r="J239" s="179"/>
      <c r="K239" s="178"/>
      <c r="L239" s="186"/>
      <c r="M239" s="186"/>
      <c r="N239" s="186"/>
      <c r="O239" s="186"/>
      <c r="P239" s="186"/>
      <c r="Q239" s="186"/>
      <c r="R239" s="186"/>
      <c r="S239" s="186"/>
      <c r="T239" s="186"/>
      <c r="U239" s="186"/>
      <c r="V239" s="186"/>
      <c r="W239" s="186"/>
      <c r="X239" s="186"/>
    </row>
    <row r="240" spans="1:24" ht="40.5" customHeight="1" x14ac:dyDescent="0.35">
      <c r="A240" s="188" t="str">
        <f>+'Matriz Nº4 Administración'!A240</f>
        <v>26. 6</v>
      </c>
      <c r="B240" s="189" t="str">
        <f>+'Matriz Nº4 Administración'!B240</f>
        <v/>
      </c>
      <c r="C240" s="190" t="str">
        <f>IF(B240&lt;&gt;"",'Matriz Nº1 Identificación'!B240,"")</f>
        <v/>
      </c>
      <c r="D240" s="191" t="str">
        <f>IF(C240&lt;&gt;"",'Matriz Nº4 Administración'!C240,"")</f>
        <v/>
      </c>
      <c r="E240" s="189" t="str">
        <f>IF(B240&lt;&gt;"",'Matriz Nº4 Administración'!F240,"")</f>
        <v/>
      </c>
      <c r="F240" s="189" t="str">
        <f>IF(B240&lt;&gt;"",'Matriz Nº4 Administración'!G240,"")</f>
        <v/>
      </c>
      <c r="G240" s="177"/>
      <c r="H240" s="178"/>
      <c r="I240" s="179"/>
      <c r="J240" s="179"/>
      <c r="K240" s="178"/>
      <c r="L240" s="186"/>
      <c r="M240" s="186"/>
      <c r="N240" s="186"/>
      <c r="O240" s="186"/>
      <c r="P240" s="186"/>
      <c r="Q240" s="186"/>
      <c r="R240" s="186"/>
      <c r="S240" s="186"/>
      <c r="T240" s="186"/>
      <c r="U240" s="186"/>
      <c r="V240" s="186"/>
      <c r="W240" s="186"/>
      <c r="X240" s="186"/>
    </row>
    <row r="241" spans="1:24" ht="43.5" customHeight="1" thickBot="1" x14ac:dyDescent="0.4">
      <c r="A241" s="188" t="str">
        <f>+'Matriz Nº4 Administración'!A241</f>
        <v>26. 7</v>
      </c>
      <c r="B241" s="189" t="str">
        <f>+'Matriz Nº4 Administración'!B241</f>
        <v/>
      </c>
      <c r="C241" s="190" t="str">
        <f>IF(B241&lt;&gt;"",'Matriz Nº1 Identificación'!B241,"")</f>
        <v/>
      </c>
      <c r="D241" s="191" t="str">
        <f>IF(C241&lt;&gt;"",'Matriz Nº4 Administración'!C241,"")</f>
        <v/>
      </c>
      <c r="E241" s="189" t="str">
        <f>IF(B241&lt;&gt;"",'Matriz Nº4 Administración'!F241,"")</f>
        <v/>
      </c>
      <c r="F241" s="189" t="str">
        <f>IF(B241&lt;&gt;"",'Matriz Nº4 Administración'!G241,"")</f>
        <v/>
      </c>
      <c r="G241" s="177"/>
      <c r="H241" s="178"/>
      <c r="I241" s="179"/>
      <c r="J241" s="179"/>
      <c r="K241" s="178"/>
      <c r="L241" s="186"/>
      <c r="M241" s="186"/>
      <c r="N241" s="186"/>
      <c r="O241" s="186"/>
      <c r="P241" s="186"/>
      <c r="Q241" s="186"/>
      <c r="R241" s="186"/>
      <c r="S241" s="186"/>
      <c r="T241" s="186"/>
      <c r="U241" s="186"/>
      <c r="V241" s="186"/>
      <c r="W241" s="186"/>
      <c r="X241" s="186"/>
    </row>
    <row r="242" spans="1:24" ht="39.9" customHeight="1" thickBot="1" x14ac:dyDescent="0.4">
      <c r="A242" s="547" t="str">
        <f>'Matriz Nº4 Administración'!A242</f>
        <v xml:space="preserve">Objetivo Estratégico: </v>
      </c>
      <c r="B242" s="548"/>
      <c r="C242" s="547" t="str">
        <f>'Matriz Nº4 Administración'!B242</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D242" s="549"/>
      <c r="E242" s="549"/>
      <c r="F242" s="549"/>
      <c r="G242" s="549"/>
      <c r="H242" s="549"/>
      <c r="I242" s="549"/>
      <c r="J242" s="549"/>
      <c r="K242" s="549"/>
      <c r="L242" s="187"/>
      <c r="M242" s="186"/>
      <c r="N242" s="186"/>
      <c r="O242" s="187"/>
      <c r="P242" s="187"/>
      <c r="Q242" s="187"/>
      <c r="R242" s="187"/>
      <c r="S242" s="187"/>
      <c r="T242" s="187"/>
      <c r="U242" s="187"/>
      <c r="V242" s="187"/>
      <c r="W242" s="187"/>
      <c r="X242" s="187"/>
    </row>
    <row r="243" spans="1:24" ht="39.9" customHeight="1" thickBot="1" x14ac:dyDescent="0.4">
      <c r="A243" s="544" t="str">
        <f>'Matriz Nº4 Administración'!A243</f>
        <v>Objetivo táctico</v>
      </c>
      <c r="B243" s="545"/>
      <c r="C243" s="546" t="str">
        <f>'Matriz Nº4 Administración'!B243</f>
        <v>27. Desarrollar acciones con los elementos tecnológicos que se requieren para mantener la Infraestructura y los sistemas informáticos habilitados, por medio de las actividades de soporte e implementación de mejoras para la gestión de las diferentes áreas de la Imprenta Nacional usuarias de los sistemas de información.</v>
      </c>
      <c r="D243" s="481"/>
      <c r="E243" s="481"/>
      <c r="F243" s="481"/>
      <c r="G243" s="481"/>
      <c r="H243" s="481"/>
      <c r="I243" s="481"/>
      <c r="J243" s="481"/>
      <c r="K243" s="482"/>
      <c r="L243" s="187"/>
      <c r="M243" s="187"/>
      <c r="N243" s="187"/>
      <c r="O243" s="187"/>
      <c r="P243" s="187"/>
      <c r="Q243" s="187"/>
      <c r="R243" s="187"/>
      <c r="S243" s="187"/>
      <c r="T243" s="187"/>
      <c r="U243" s="187"/>
      <c r="V243" s="187"/>
      <c r="W243" s="187"/>
      <c r="X243" s="187"/>
    </row>
    <row r="244" spans="1:24" ht="47.25" customHeight="1" x14ac:dyDescent="0.35">
      <c r="A244" s="188" t="str">
        <f>+'Matriz Nº4 Administración'!A244</f>
        <v>27. 1</v>
      </c>
      <c r="B244" s="189" t="str">
        <f>+'Matriz Nº4 Administración'!B244</f>
        <v/>
      </c>
      <c r="C244" s="190" t="str">
        <f>IF(B244&lt;&gt;"",'Matriz Nº1 Identificación'!B244,"")</f>
        <v/>
      </c>
      <c r="D244" s="191" t="str">
        <f>IF(C244&lt;&gt;"",'Matriz Nº4 Administración'!C244,"")</f>
        <v/>
      </c>
      <c r="E244" s="189" t="str">
        <f>IF(B244&lt;&gt;"",'Matriz Nº4 Administración'!F244,"")</f>
        <v/>
      </c>
      <c r="F244" s="189" t="str">
        <f>IF(B244&lt;&gt;"",'Matriz Nº4 Administración'!G244,"")</f>
        <v/>
      </c>
      <c r="G244" s="177"/>
      <c r="H244" s="178"/>
      <c r="I244" s="179"/>
      <c r="J244" s="179"/>
      <c r="K244" s="178"/>
      <c r="L244" s="186"/>
      <c r="M244" s="187"/>
      <c r="N244" s="187"/>
      <c r="O244" s="186"/>
      <c r="P244" s="186"/>
      <c r="Q244" s="186"/>
      <c r="R244" s="186"/>
      <c r="S244" s="186"/>
      <c r="T244" s="186"/>
      <c r="U244" s="186"/>
      <c r="V244" s="186"/>
      <c r="W244" s="186"/>
      <c r="X244" s="186"/>
    </row>
    <row r="245" spans="1:24" ht="43.5" customHeight="1" x14ac:dyDescent="0.35">
      <c r="A245" s="188" t="str">
        <f>+'Matriz Nº4 Administración'!A245</f>
        <v>27. 2</v>
      </c>
      <c r="B245" s="189" t="str">
        <f>+'Matriz Nº4 Administración'!B245</f>
        <v/>
      </c>
      <c r="C245" s="190" t="str">
        <f>IF(B245&lt;&gt;"",'Matriz Nº1 Identificación'!B245,"")</f>
        <v/>
      </c>
      <c r="D245" s="191" t="str">
        <f>IF(C245&lt;&gt;"",'Matriz Nº4 Administración'!C245,"")</f>
        <v/>
      </c>
      <c r="E245" s="189" t="str">
        <f>IF(B245&lt;&gt;"",'Matriz Nº4 Administración'!F245,"")</f>
        <v/>
      </c>
      <c r="F245" s="189" t="str">
        <f>IF(B245&lt;&gt;"",'Matriz Nº4 Administración'!G245,"")</f>
        <v/>
      </c>
      <c r="G245" s="177"/>
      <c r="H245" s="178"/>
      <c r="I245" s="179"/>
      <c r="J245" s="179"/>
      <c r="K245" s="178"/>
      <c r="L245" s="186"/>
      <c r="M245" s="186"/>
      <c r="N245" s="186"/>
      <c r="O245" s="186"/>
      <c r="P245" s="186"/>
      <c r="Q245" s="186"/>
      <c r="R245" s="186"/>
      <c r="S245" s="186"/>
      <c r="T245" s="186"/>
      <c r="U245" s="186"/>
      <c r="V245" s="186"/>
      <c r="W245" s="186"/>
      <c r="X245" s="186"/>
    </row>
    <row r="246" spans="1:24" ht="40.5" customHeight="1" x14ac:dyDescent="0.35">
      <c r="A246" s="188" t="str">
        <f>+'Matriz Nº4 Administración'!A246</f>
        <v>27. 3</v>
      </c>
      <c r="B246" s="189" t="str">
        <f>+'Matriz Nº4 Administración'!B246</f>
        <v/>
      </c>
      <c r="C246" s="190" t="str">
        <f>IF(B246&lt;&gt;"",'Matriz Nº1 Identificación'!B246,"")</f>
        <v/>
      </c>
      <c r="D246" s="191" t="str">
        <f>IF(C246&lt;&gt;"",'Matriz Nº4 Administración'!C246,"")</f>
        <v/>
      </c>
      <c r="E246" s="189" t="str">
        <f>IF(B246&lt;&gt;"",'Matriz Nº4 Administración'!F246,"")</f>
        <v/>
      </c>
      <c r="F246" s="189" t="str">
        <f>IF(B246&lt;&gt;"",'Matriz Nº4 Administración'!G246,"")</f>
        <v/>
      </c>
      <c r="G246" s="177"/>
      <c r="H246" s="178"/>
      <c r="I246" s="179"/>
      <c r="J246" s="179"/>
      <c r="K246" s="178"/>
      <c r="L246" s="186"/>
      <c r="M246" s="186"/>
      <c r="N246" s="186"/>
      <c r="O246" s="186"/>
      <c r="P246" s="186"/>
      <c r="Q246" s="186"/>
      <c r="R246" s="186"/>
      <c r="S246" s="186"/>
      <c r="T246" s="186"/>
      <c r="U246" s="186"/>
      <c r="V246" s="186"/>
      <c r="W246" s="186"/>
      <c r="X246" s="186"/>
    </row>
    <row r="247" spans="1:24" ht="48" customHeight="1" x14ac:dyDescent="0.35">
      <c r="A247" s="188" t="str">
        <f>+'Matriz Nº4 Administración'!A247</f>
        <v>27. 4</v>
      </c>
      <c r="B247" s="189" t="str">
        <f>+'Matriz Nº4 Administración'!B247</f>
        <v/>
      </c>
      <c r="C247" s="190" t="str">
        <f>IF(B247&lt;&gt;"",'Matriz Nº1 Identificación'!B247,"")</f>
        <v/>
      </c>
      <c r="D247" s="191" t="str">
        <f>IF(C247&lt;&gt;"",'Matriz Nº4 Administración'!C247,"")</f>
        <v/>
      </c>
      <c r="E247" s="189" t="str">
        <f>IF(B247&lt;&gt;"",'Matriz Nº4 Administración'!F247,"")</f>
        <v/>
      </c>
      <c r="F247" s="189" t="str">
        <f>IF(B247&lt;&gt;"",'Matriz Nº4 Administración'!G247,"")</f>
        <v/>
      </c>
      <c r="G247" s="177"/>
      <c r="H247" s="178"/>
      <c r="I247" s="179"/>
      <c r="J247" s="179"/>
      <c r="K247" s="178"/>
      <c r="L247" s="186"/>
      <c r="M247" s="186"/>
      <c r="N247" s="186"/>
      <c r="O247" s="186"/>
      <c r="P247" s="186"/>
      <c r="Q247" s="186"/>
      <c r="R247" s="186"/>
      <c r="S247" s="186"/>
      <c r="T247" s="186"/>
      <c r="U247" s="186"/>
      <c r="V247" s="186"/>
      <c r="W247" s="186"/>
      <c r="X247" s="186"/>
    </row>
    <row r="248" spans="1:24" ht="42.75" customHeight="1" x14ac:dyDescent="0.35">
      <c r="A248" s="188" t="str">
        <f>+'Matriz Nº4 Administración'!A248</f>
        <v>27. 5</v>
      </c>
      <c r="B248" s="189" t="str">
        <f>+'Matriz Nº4 Administración'!B248</f>
        <v/>
      </c>
      <c r="C248" s="190" t="str">
        <f>IF(B248&lt;&gt;"",'Matriz Nº1 Identificación'!B248,"")</f>
        <v/>
      </c>
      <c r="D248" s="191" t="str">
        <f>IF(C248&lt;&gt;"",'Matriz Nº4 Administración'!C248,"")</f>
        <v/>
      </c>
      <c r="E248" s="189" t="str">
        <f>IF(B248&lt;&gt;"",'Matriz Nº4 Administración'!F248,"")</f>
        <v/>
      </c>
      <c r="F248" s="189" t="str">
        <f>IF(B248&lt;&gt;"",'Matriz Nº4 Administración'!G248,"")</f>
        <v/>
      </c>
      <c r="G248" s="177"/>
      <c r="H248" s="178"/>
      <c r="I248" s="179"/>
      <c r="J248" s="179"/>
      <c r="K248" s="178"/>
      <c r="L248" s="186"/>
      <c r="M248" s="186"/>
      <c r="N248" s="186"/>
      <c r="O248" s="186"/>
      <c r="P248" s="186"/>
      <c r="Q248" s="186"/>
      <c r="R248" s="186"/>
      <c r="S248" s="186"/>
      <c r="T248" s="186"/>
      <c r="U248" s="186"/>
      <c r="V248" s="186"/>
      <c r="W248" s="186"/>
      <c r="X248" s="186"/>
    </row>
    <row r="249" spans="1:24" ht="40.5" customHeight="1" x14ac:dyDescent="0.35">
      <c r="A249" s="188" t="str">
        <f>+'Matriz Nº4 Administración'!A249</f>
        <v>27. 6</v>
      </c>
      <c r="B249" s="189" t="str">
        <f>+'Matriz Nº4 Administración'!B249</f>
        <v/>
      </c>
      <c r="C249" s="190" t="str">
        <f>IF(B249&lt;&gt;"",'Matriz Nº1 Identificación'!B249,"")</f>
        <v/>
      </c>
      <c r="D249" s="191" t="str">
        <f>IF(C249&lt;&gt;"",'Matriz Nº4 Administración'!C249,"")</f>
        <v/>
      </c>
      <c r="E249" s="189" t="str">
        <f>IF(B249&lt;&gt;"",'Matriz Nº4 Administración'!F249,"")</f>
        <v/>
      </c>
      <c r="F249" s="189" t="str">
        <f>IF(B249&lt;&gt;"",'Matriz Nº4 Administración'!G249,"")</f>
        <v/>
      </c>
      <c r="G249" s="177"/>
      <c r="H249" s="178"/>
      <c r="I249" s="179"/>
      <c r="J249" s="179"/>
      <c r="K249" s="178"/>
      <c r="L249" s="186"/>
      <c r="M249" s="186"/>
      <c r="N249" s="186"/>
      <c r="O249" s="186"/>
      <c r="P249" s="186"/>
      <c r="Q249" s="186"/>
      <c r="R249" s="186"/>
      <c r="S249" s="186"/>
      <c r="T249" s="186"/>
      <c r="U249" s="186"/>
      <c r="V249" s="186"/>
      <c r="W249" s="186"/>
      <c r="X249" s="186"/>
    </row>
    <row r="250" spans="1:24" ht="43.5" customHeight="1" thickBot="1" x14ac:dyDescent="0.4">
      <c r="A250" s="188" t="str">
        <f>+'Matriz Nº4 Administración'!A250</f>
        <v>27. 7</v>
      </c>
      <c r="B250" s="189" t="str">
        <f>+'Matriz Nº4 Administración'!B250</f>
        <v/>
      </c>
      <c r="C250" s="190" t="str">
        <f>IF(B250&lt;&gt;"",'Matriz Nº1 Identificación'!B250,"")</f>
        <v/>
      </c>
      <c r="D250" s="191" t="str">
        <f>IF(C250&lt;&gt;"",'Matriz Nº4 Administración'!C250,"")</f>
        <v/>
      </c>
      <c r="E250" s="189" t="str">
        <f>IF(B250&lt;&gt;"",'Matriz Nº4 Administración'!F250,"")</f>
        <v/>
      </c>
      <c r="F250" s="189" t="str">
        <f>IF(B250&lt;&gt;"",'Matriz Nº4 Administración'!G250,"")</f>
        <v/>
      </c>
      <c r="G250" s="177"/>
      <c r="H250" s="178"/>
      <c r="I250" s="179"/>
      <c r="J250" s="179"/>
      <c r="K250" s="178"/>
      <c r="L250" s="186"/>
      <c r="M250" s="186"/>
      <c r="N250" s="186"/>
      <c r="O250" s="186"/>
      <c r="P250" s="186"/>
      <c r="Q250" s="186"/>
      <c r="R250" s="186"/>
      <c r="S250" s="186"/>
      <c r="T250" s="186"/>
      <c r="U250" s="186"/>
      <c r="V250" s="186"/>
      <c r="W250" s="186"/>
      <c r="X250" s="186"/>
    </row>
    <row r="251" spans="1:24" ht="39.9" customHeight="1" thickBot="1" x14ac:dyDescent="0.4">
      <c r="A251" s="547" t="str">
        <f>'Matriz Nº4 Administración'!A251</f>
        <v xml:space="preserve">Objetivo Estratégico: </v>
      </c>
      <c r="B251" s="548"/>
      <c r="C251" s="547" t="str">
        <f>'Matriz Nº4 Administración'!B251</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51" s="549"/>
      <c r="E251" s="549"/>
      <c r="F251" s="549"/>
      <c r="G251" s="549"/>
      <c r="H251" s="549"/>
      <c r="I251" s="549"/>
      <c r="J251" s="549"/>
      <c r="K251" s="549"/>
      <c r="L251" s="187"/>
      <c r="M251" s="186"/>
      <c r="N251" s="186"/>
      <c r="O251" s="187"/>
      <c r="P251" s="187"/>
      <c r="Q251" s="187"/>
      <c r="R251" s="187"/>
      <c r="S251" s="187"/>
      <c r="T251" s="187"/>
      <c r="U251" s="187"/>
      <c r="V251" s="187"/>
      <c r="W251" s="187"/>
      <c r="X251" s="187"/>
    </row>
    <row r="252" spans="1:24" ht="39.9" customHeight="1" thickBot="1" x14ac:dyDescent="0.4">
      <c r="A252" s="544" t="str">
        <f>'Matriz Nº4 Administración'!A252</f>
        <v>Objetivo táctico</v>
      </c>
      <c r="B252" s="545"/>
      <c r="C252" s="546" t="str">
        <f>'Matriz Nº4 Administración'!B252</f>
        <v>28. Dar seguimiento a la ejecución de Planes institucionales entre ellos el PGAI.</v>
      </c>
      <c r="D252" s="481"/>
      <c r="E252" s="481"/>
      <c r="F252" s="481"/>
      <c r="G252" s="481"/>
      <c r="H252" s="481"/>
      <c r="I252" s="481"/>
      <c r="J252" s="481"/>
      <c r="K252" s="482"/>
      <c r="L252" s="187"/>
      <c r="M252" s="187"/>
      <c r="N252" s="187"/>
      <c r="O252" s="187"/>
      <c r="P252" s="187"/>
      <c r="Q252" s="187"/>
      <c r="R252" s="187"/>
      <c r="S252" s="187"/>
      <c r="T252" s="187"/>
      <c r="U252" s="187"/>
      <c r="V252" s="187"/>
      <c r="W252" s="187"/>
      <c r="X252" s="187"/>
    </row>
    <row r="253" spans="1:24" ht="47.25" customHeight="1" x14ac:dyDescent="0.35">
      <c r="A253" s="188" t="str">
        <f>+'Matriz Nº4 Administración'!A253</f>
        <v>28. 1</v>
      </c>
      <c r="B253" s="189" t="str">
        <f>+'Matriz Nº4 Administración'!B253</f>
        <v/>
      </c>
      <c r="C253" s="190" t="str">
        <f>IF(B253&lt;&gt;"",'Matriz Nº1 Identificación'!B253,"")</f>
        <v/>
      </c>
      <c r="D253" s="191" t="str">
        <f>IF(C253&lt;&gt;"",'Matriz Nº4 Administración'!C253,"")</f>
        <v/>
      </c>
      <c r="E253" s="189" t="str">
        <f>IF(B253&lt;&gt;"",'Matriz Nº4 Administración'!F253,"")</f>
        <v/>
      </c>
      <c r="F253" s="189" t="str">
        <f>IF(B253&lt;&gt;"",'Matriz Nº4 Administración'!G253,"")</f>
        <v/>
      </c>
      <c r="G253" s="177"/>
      <c r="H253" s="178"/>
      <c r="I253" s="179"/>
      <c r="J253" s="179"/>
      <c r="K253" s="178"/>
      <c r="L253" s="186"/>
      <c r="M253" s="187"/>
      <c r="N253" s="187"/>
      <c r="O253" s="186"/>
      <c r="P253" s="186"/>
      <c r="Q253" s="186"/>
      <c r="R253" s="186"/>
      <c r="S253" s="186"/>
      <c r="T253" s="186"/>
      <c r="U253" s="186"/>
      <c r="V253" s="186"/>
      <c r="W253" s="186"/>
      <c r="X253" s="186"/>
    </row>
    <row r="254" spans="1:24" ht="43.5" customHeight="1" x14ac:dyDescent="0.35">
      <c r="A254" s="188" t="str">
        <f>+'Matriz Nº4 Administración'!A254</f>
        <v>28. 2</v>
      </c>
      <c r="B254" s="189" t="str">
        <f>+'Matriz Nº4 Administración'!B254</f>
        <v/>
      </c>
      <c r="C254" s="190" t="str">
        <f>IF(B254&lt;&gt;"",'Matriz Nº1 Identificación'!B254,"")</f>
        <v/>
      </c>
      <c r="D254" s="191" t="str">
        <f>IF(C254&lt;&gt;"",'Matriz Nº4 Administración'!C254,"")</f>
        <v/>
      </c>
      <c r="E254" s="189" t="str">
        <f>IF(B254&lt;&gt;"",'Matriz Nº4 Administración'!F254,"")</f>
        <v/>
      </c>
      <c r="F254" s="189" t="str">
        <f>IF(B254&lt;&gt;"",'Matriz Nº4 Administración'!G254,"")</f>
        <v/>
      </c>
      <c r="G254" s="177"/>
      <c r="H254" s="178"/>
      <c r="I254" s="179"/>
      <c r="J254" s="179"/>
      <c r="K254" s="178"/>
      <c r="L254" s="186"/>
      <c r="M254" s="186"/>
      <c r="N254" s="186"/>
      <c r="O254" s="186"/>
      <c r="P254" s="186"/>
      <c r="Q254" s="186"/>
      <c r="R254" s="186"/>
      <c r="S254" s="186"/>
      <c r="T254" s="186"/>
      <c r="U254" s="186"/>
      <c r="V254" s="186"/>
      <c r="W254" s="186"/>
      <c r="X254" s="186"/>
    </row>
    <row r="255" spans="1:24" ht="40.5" customHeight="1" x14ac:dyDescent="0.35">
      <c r="A255" s="188" t="str">
        <f>+'Matriz Nº4 Administración'!A255</f>
        <v>28. 3</v>
      </c>
      <c r="B255" s="189" t="str">
        <f>+'Matriz Nº4 Administración'!B255</f>
        <v/>
      </c>
      <c r="C255" s="190" t="str">
        <f>IF(B255&lt;&gt;"",'Matriz Nº1 Identificación'!B255,"")</f>
        <v/>
      </c>
      <c r="D255" s="191" t="str">
        <f>IF(C255&lt;&gt;"",'Matriz Nº4 Administración'!C255,"")</f>
        <v/>
      </c>
      <c r="E255" s="189" t="str">
        <f>IF(B255&lt;&gt;"",'Matriz Nº4 Administración'!F255,"")</f>
        <v/>
      </c>
      <c r="F255" s="189" t="str">
        <f>IF(B255&lt;&gt;"",'Matriz Nº4 Administración'!G255,"")</f>
        <v/>
      </c>
      <c r="G255" s="177"/>
      <c r="H255" s="178"/>
      <c r="I255" s="179"/>
      <c r="J255" s="179"/>
      <c r="K255" s="178"/>
      <c r="L255" s="186"/>
      <c r="M255" s="186"/>
      <c r="N255" s="186"/>
      <c r="O255" s="186"/>
      <c r="P255" s="186"/>
      <c r="Q255" s="186"/>
      <c r="R255" s="186"/>
      <c r="S255" s="186"/>
      <c r="T255" s="186"/>
      <c r="U255" s="186"/>
      <c r="V255" s="186"/>
      <c r="W255" s="186"/>
      <c r="X255" s="186"/>
    </row>
    <row r="256" spans="1:24" ht="48" customHeight="1" x14ac:dyDescent="0.35">
      <c r="A256" s="188" t="str">
        <f>+'Matriz Nº4 Administración'!A256</f>
        <v>28. 4</v>
      </c>
      <c r="B256" s="189" t="str">
        <f>+'Matriz Nº4 Administración'!B256</f>
        <v/>
      </c>
      <c r="C256" s="190" t="str">
        <f>IF(B256&lt;&gt;"",'Matriz Nº1 Identificación'!B256,"")</f>
        <v/>
      </c>
      <c r="D256" s="191" t="str">
        <f>IF(C256&lt;&gt;"",'Matriz Nº4 Administración'!C256,"")</f>
        <v/>
      </c>
      <c r="E256" s="189" t="str">
        <f>IF(B256&lt;&gt;"",'Matriz Nº4 Administración'!F256,"")</f>
        <v/>
      </c>
      <c r="F256" s="189" t="str">
        <f>IF(B256&lt;&gt;"",'Matriz Nº4 Administración'!G256,"")</f>
        <v/>
      </c>
      <c r="G256" s="177"/>
      <c r="H256" s="178"/>
      <c r="I256" s="179"/>
      <c r="J256" s="179"/>
      <c r="K256" s="178"/>
      <c r="L256" s="186"/>
      <c r="M256" s="186"/>
      <c r="N256" s="186"/>
      <c r="O256" s="186"/>
      <c r="P256" s="186"/>
      <c r="Q256" s="186"/>
      <c r="R256" s="186"/>
      <c r="S256" s="186"/>
      <c r="T256" s="186"/>
      <c r="U256" s="186"/>
      <c r="V256" s="186"/>
      <c r="W256" s="186"/>
      <c r="X256" s="186"/>
    </row>
    <row r="257" spans="1:24" ht="42.75" customHeight="1" x14ac:dyDescent="0.35">
      <c r="A257" s="188" t="str">
        <f>+'Matriz Nº4 Administración'!A257</f>
        <v>28. 5</v>
      </c>
      <c r="B257" s="189" t="str">
        <f>+'Matriz Nº4 Administración'!B257</f>
        <v/>
      </c>
      <c r="C257" s="190" t="str">
        <f>IF(B257&lt;&gt;"",'Matriz Nº1 Identificación'!B257,"")</f>
        <v/>
      </c>
      <c r="D257" s="191" t="str">
        <f>IF(C257&lt;&gt;"",'Matriz Nº4 Administración'!C257,"")</f>
        <v/>
      </c>
      <c r="E257" s="189" t="str">
        <f>IF(B257&lt;&gt;"",'Matriz Nº4 Administración'!F257,"")</f>
        <v/>
      </c>
      <c r="F257" s="189" t="str">
        <f>IF(B257&lt;&gt;"",'Matriz Nº4 Administración'!G257,"")</f>
        <v/>
      </c>
      <c r="G257" s="177"/>
      <c r="H257" s="178"/>
      <c r="I257" s="179"/>
      <c r="J257" s="179"/>
      <c r="K257" s="178"/>
      <c r="L257" s="186"/>
      <c r="M257" s="186"/>
      <c r="N257" s="186"/>
      <c r="O257" s="186"/>
      <c r="P257" s="186"/>
      <c r="Q257" s="186"/>
      <c r="R257" s="186"/>
      <c r="S257" s="186"/>
      <c r="T257" s="186"/>
      <c r="U257" s="186"/>
      <c r="V257" s="186"/>
      <c r="W257" s="186"/>
      <c r="X257" s="186"/>
    </row>
    <row r="258" spans="1:24" ht="40.5" customHeight="1" x14ac:dyDescent="0.35">
      <c r="A258" s="188" t="str">
        <f>+'Matriz Nº4 Administración'!A258</f>
        <v>28. 6</v>
      </c>
      <c r="B258" s="189" t="str">
        <f>+'Matriz Nº4 Administración'!B258</f>
        <v/>
      </c>
      <c r="C258" s="190" t="str">
        <f>IF(B258&lt;&gt;"",'Matriz Nº1 Identificación'!B258,"")</f>
        <v/>
      </c>
      <c r="D258" s="191" t="str">
        <f>IF(C258&lt;&gt;"",'Matriz Nº4 Administración'!C258,"")</f>
        <v/>
      </c>
      <c r="E258" s="189" t="str">
        <f>IF(B258&lt;&gt;"",'Matriz Nº4 Administración'!F258,"")</f>
        <v/>
      </c>
      <c r="F258" s="189" t="str">
        <f>IF(B258&lt;&gt;"",'Matriz Nº4 Administración'!G258,"")</f>
        <v/>
      </c>
      <c r="G258" s="177"/>
      <c r="H258" s="178"/>
      <c r="I258" s="179"/>
      <c r="J258" s="179"/>
      <c r="K258" s="178"/>
      <c r="L258" s="186"/>
      <c r="M258" s="186"/>
      <c r="N258" s="186"/>
      <c r="O258" s="186"/>
      <c r="P258" s="186"/>
      <c r="Q258" s="186"/>
      <c r="R258" s="186"/>
      <c r="S258" s="186"/>
      <c r="T258" s="186"/>
      <c r="U258" s="186"/>
      <c r="V258" s="186"/>
      <c r="W258" s="186"/>
      <c r="X258" s="186"/>
    </row>
    <row r="259" spans="1:24" ht="43.5" customHeight="1" thickBot="1" x14ac:dyDescent="0.4">
      <c r="A259" s="188" t="str">
        <f>+'Matriz Nº4 Administración'!A259</f>
        <v>28. 7</v>
      </c>
      <c r="B259" s="189" t="str">
        <f>+'Matriz Nº4 Administración'!B259</f>
        <v/>
      </c>
      <c r="C259" s="190" t="str">
        <f>IF(B259&lt;&gt;"",'Matriz Nº1 Identificación'!B259,"")</f>
        <v/>
      </c>
      <c r="D259" s="191" t="str">
        <f>IF(C259&lt;&gt;"",'Matriz Nº4 Administración'!C259,"")</f>
        <v/>
      </c>
      <c r="E259" s="189" t="str">
        <f>IF(B259&lt;&gt;"",'Matriz Nº4 Administración'!F259,"")</f>
        <v/>
      </c>
      <c r="F259" s="189" t="str">
        <f>IF(B259&lt;&gt;"",'Matriz Nº4 Administración'!G259,"")</f>
        <v/>
      </c>
      <c r="G259" s="177"/>
      <c r="H259" s="178"/>
      <c r="I259" s="179"/>
      <c r="J259" s="179"/>
      <c r="K259" s="178"/>
      <c r="L259" s="186"/>
      <c r="M259" s="186"/>
      <c r="N259" s="186"/>
      <c r="O259" s="186"/>
      <c r="P259" s="186"/>
      <c r="Q259" s="186"/>
      <c r="R259" s="186"/>
      <c r="S259" s="186"/>
      <c r="T259" s="186"/>
      <c r="U259" s="186"/>
      <c r="V259" s="186"/>
      <c r="W259" s="186"/>
      <c r="X259" s="186"/>
    </row>
    <row r="260" spans="1:24" ht="39.9" customHeight="1" thickBot="1" x14ac:dyDescent="0.4">
      <c r="A260" s="547" t="str">
        <f>'Matriz Nº4 Administración'!A260</f>
        <v xml:space="preserve">Objetivo Estratégico: </v>
      </c>
      <c r="B260" s="548"/>
      <c r="C260" s="547" t="str">
        <f>'Matriz Nº4 Administración'!B260</f>
        <v>03) Realizar gestión de calidad en la Imprenta Nacional mediante la documentación, estandarización y control de los procesos.</v>
      </c>
      <c r="D260" s="549"/>
      <c r="E260" s="549"/>
      <c r="F260" s="549"/>
      <c r="G260" s="549"/>
      <c r="H260" s="549"/>
      <c r="I260" s="549"/>
      <c r="J260" s="549"/>
      <c r="K260" s="549"/>
      <c r="L260" s="187"/>
      <c r="M260" s="186"/>
      <c r="N260" s="186"/>
      <c r="O260" s="187"/>
      <c r="P260" s="187"/>
      <c r="Q260" s="187"/>
      <c r="R260" s="187"/>
      <c r="S260" s="187"/>
      <c r="T260" s="187"/>
      <c r="U260" s="187"/>
      <c r="V260" s="187"/>
      <c r="W260" s="187"/>
      <c r="X260" s="187"/>
    </row>
    <row r="261" spans="1:24" ht="39.9" customHeight="1" thickBot="1" x14ac:dyDescent="0.4">
      <c r="A261" s="544" t="str">
        <f>'Matriz Nº4 Administración'!A261</f>
        <v>Objetivo táctico</v>
      </c>
      <c r="B261" s="545"/>
      <c r="C261" s="546" t="str">
        <f>'Matriz Nº4 Administración'!B261</f>
        <v>29. Cumplir con lo estipulado en el artículo 194 del Código de Trabajo</v>
      </c>
      <c r="D261" s="481"/>
      <c r="E261" s="481"/>
      <c r="F261" s="481"/>
      <c r="G261" s="481"/>
      <c r="H261" s="481"/>
      <c r="I261" s="481"/>
      <c r="J261" s="481"/>
      <c r="K261" s="482"/>
      <c r="L261" s="187"/>
      <c r="M261" s="187"/>
      <c r="N261" s="187"/>
      <c r="O261" s="187"/>
      <c r="P261" s="187"/>
      <c r="Q261" s="187"/>
      <c r="R261" s="187"/>
      <c r="S261" s="187"/>
      <c r="T261" s="187"/>
      <c r="U261" s="187"/>
      <c r="V261" s="187"/>
      <c r="W261" s="187"/>
      <c r="X261" s="187"/>
    </row>
    <row r="262" spans="1:24" ht="47.25" customHeight="1" x14ac:dyDescent="0.35">
      <c r="A262" s="188" t="str">
        <f>+'Matriz Nº4 Administración'!A262</f>
        <v>29. 1</v>
      </c>
      <c r="B262" s="189" t="str">
        <f>+'Matriz Nº4 Administración'!B262</f>
        <v/>
      </c>
      <c r="C262" s="190" t="str">
        <f>IF(B262&lt;&gt;"",'Matriz Nº1 Identificación'!B262,"")</f>
        <v/>
      </c>
      <c r="D262" s="191" t="str">
        <f>IF(C262&lt;&gt;"",'Matriz Nº4 Administración'!C262,"")</f>
        <v/>
      </c>
      <c r="E262" s="189" t="str">
        <f>IF(B262&lt;&gt;"",'Matriz Nº4 Administración'!F262,"")</f>
        <v/>
      </c>
      <c r="F262" s="189" t="str">
        <f>IF(B262&lt;&gt;"",'Matriz Nº4 Administración'!G262,"")</f>
        <v/>
      </c>
      <c r="G262" s="177"/>
      <c r="H262" s="178"/>
      <c r="I262" s="179"/>
      <c r="J262" s="179"/>
      <c r="K262" s="178"/>
      <c r="L262" s="186"/>
      <c r="M262" s="187"/>
      <c r="N262" s="187"/>
      <c r="O262" s="186"/>
      <c r="P262" s="186"/>
      <c r="Q262" s="186"/>
      <c r="R262" s="186"/>
      <c r="S262" s="186"/>
      <c r="T262" s="186"/>
      <c r="U262" s="186"/>
      <c r="V262" s="186"/>
      <c r="W262" s="186"/>
      <c r="X262" s="186"/>
    </row>
    <row r="263" spans="1:24" ht="43.5" customHeight="1" x14ac:dyDescent="0.35">
      <c r="A263" s="188" t="str">
        <f>+'Matriz Nº4 Administración'!A263</f>
        <v>29. 2</v>
      </c>
      <c r="B263" s="189" t="str">
        <f>+'Matriz Nº4 Administración'!B263</f>
        <v/>
      </c>
      <c r="C263" s="190" t="str">
        <f>IF(B263&lt;&gt;"",'Matriz Nº1 Identificación'!B263,"")</f>
        <v/>
      </c>
      <c r="D263" s="191" t="str">
        <f>IF(C263&lt;&gt;"",'Matriz Nº4 Administración'!C263,"")</f>
        <v/>
      </c>
      <c r="E263" s="189" t="str">
        <f>IF(B263&lt;&gt;"",'Matriz Nº4 Administración'!F263,"")</f>
        <v/>
      </c>
      <c r="F263" s="189" t="str">
        <f>IF(B263&lt;&gt;"",'Matriz Nº4 Administración'!G263,"")</f>
        <v/>
      </c>
      <c r="G263" s="177"/>
      <c r="H263" s="178"/>
      <c r="I263" s="179"/>
      <c r="J263" s="179"/>
      <c r="K263" s="178"/>
      <c r="L263" s="186"/>
      <c r="M263" s="186"/>
      <c r="N263" s="186"/>
      <c r="O263" s="186"/>
      <c r="P263" s="186"/>
      <c r="Q263" s="186"/>
      <c r="R263" s="186"/>
      <c r="S263" s="186"/>
      <c r="T263" s="186"/>
      <c r="U263" s="186"/>
      <c r="V263" s="186"/>
      <c r="W263" s="186"/>
      <c r="X263" s="186"/>
    </row>
    <row r="264" spans="1:24" ht="40.5" customHeight="1" x14ac:dyDescent="0.35">
      <c r="A264" s="188" t="str">
        <f>+'Matriz Nº4 Administración'!A264</f>
        <v>29. 3</v>
      </c>
      <c r="B264" s="189" t="str">
        <f>+'Matriz Nº4 Administración'!B264</f>
        <v/>
      </c>
      <c r="C264" s="190" t="str">
        <f>IF(B264&lt;&gt;"",'Matriz Nº1 Identificación'!B264,"")</f>
        <v/>
      </c>
      <c r="D264" s="191" t="str">
        <f>IF(C264&lt;&gt;"",'Matriz Nº4 Administración'!C264,"")</f>
        <v/>
      </c>
      <c r="E264" s="189" t="str">
        <f>IF(B264&lt;&gt;"",'Matriz Nº4 Administración'!F264,"")</f>
        <v/>
      </c>
      <c r="F264" s="189" t="str">
        <f>IF(B264&lt;&gt;"",'Matriz Nº4 Administración'!G264,"")</f>
        <v/>
      </c>
      <c r="G264" s="177"/>
      <c r="H264" s="178"/>
      <c r="I264" s="179"/>
      <c r="J264" s="179"/>
      <c r="K264" s="178"/>
      <c r="L264" s="186"/>
      <c r="M264" s="186"/>
      <c r="N264" s="186"/>
      <c r="O264" s="186"/>
      <c r="P264" s="186"/>
      <c r="Q264" s="186"/>
      <c r="R264" s="186"/>
      <c r="S264" s="186"/>
      <c r="T264" s="186"/>
      <c r="U264" s="186"/>
      <c r="V264" s="186"/>
      <c r="W264" s="186"/>
      <c r="X264" s="186"/>
    </row>
    <row r="265" spans="1:24" ht="48" customHeight="1" x14ac:dyDescent="0.35">
      <c r="A265" s="188" t="str">
        <f>+'Matriz Nº4 Administración'!A265</f>
        <v>29. 4</v>
      </c>
      <c r="B265" s="189" t="str">
        <f>+'Matriz Nº4 Administración'!B265</f>
        <v/>
      </c>
      <c r="C265" s="190" t="str">
        <f>IF(B265&lt;&gt;"",'Matriz Nº1 Identificación'!B265,"")</f>
        <v/>
      </c>
      <c r="D265" s="191" t="str">
        <f>IF(C265&lt;&gt;"",'Matriz Nº4 Administración'!C265,"")</f>
        <v/>
      </c>
      <c r="E265" s="189" t="str">
        <f>IF(B265&lt;&gt;"",'Matriz Nº4 Administración'!F265,"")</f>
        <v/>
      </c>
      <c r="F265" s="189" t="str">
        <f>IF(B265&lt;&gt;"",'Matriz Nº4 Administración'!G265,"")</f>
        <v/>
      </c>
      <c r="G265" s="177"/>
      <c r="H265" s="178"/>
      <c r="I265" s="179"/>
      <c r="J265" s="179"/>
      <c r="K265" s="178"/>
      <c r="L265" s="186"/>
      <c r="M265" s="186"/>
      <c r="N265" s="186"/>
      <c r="O265" s="186"/>
      <c r="P265" s="186"/>
      <c r="Q265" s="186"/>
      <c r="R265" s="186"/>
      <c r="S265" s="186"/>
      <c r="T265" s="186"/>
      <c r="U265" s="186"/>
      <c r="V265" s="186"/>
      <c r="W265" s="186"/>
      <c r="X265" s="186"/>
    </row>
    <row r="266" spans="1:24" ht="42.75" customHeight="1" x14ac:dyDescent="0.35">
      <c r="A266" s="188" t="str">
        <f>+'Matriz Nº4 Administración'!A266</f>
        <v>29. 5</v>
      </c>
      <c r="B266" s="189" t="str">
        <f>+'Matriz Nº4 Administración'!B266</f>
        <v/>
      </c>
      <c r="C266" s="190" t="str">
        <f>IF(B266&lt;&gt;"",'Matriz Nº1 Identificación'!B266,"")</f>
        <v/>
      </c>
      <c r="D266" s="191" t="str">
        <f>IF(C266&lt;&gt;"",'Matriz Nº4 Administración'!C266,"")</f>
        <v/>
      </c>
      <c r="E266" s="189" t="str">
        <f>IF(B266&lt;&gt;"",'Matriz Nº4 Administración'!F266,"")</f>
        <v/>
      </c>
      <c r="F266" s="189" t="str">
        <f>IF(B266&lt;&gt;"",'Matriz Nº4 Administración'!G266,"")</f>
        <v/>
      </c>
      <c r="G266" s="177"/>
      <c r="H266" s="178"/>
      <c r="I266" s="179"/>
      <c r="J266" s="179"/>
      <c r="K266" s="178"/>
      <c r="L266" s="186"/>
      <c r="M266" s="186"/>
      <c r="N266" s="186"/>
      <c r="O266" s="186"/>
      <c r="P266" s="186"/>
      <c r="Q266" s="186"/>
      <c r="R266" s="186"/>
      <c r="S266" s="186"/>
      <c r="T266" s="186"/>
      <c r="U266" s="186"/>
      <c r="V266" s="186"/>
      <c r="W266" s="186"/>
      <c r="X266" s="186"/>
    </row>
    <row r="267" spans="1:24" ht="40.5" customHeight="1" x14ac:dyDescent="0.35">
      <c r="A267" s="188" t="str">
        <f>+'Matriz Nº4 Administración'!A267</f>
        <v>29. 6</v>
      </c>
      <c r="B267" s="189" t="str">
        <f>+'Matriz Nº4 Administración'!B267</f>
        <v/>
      </c>
      <c r="C267" s="190" t="str">
        <f>IF(B267&lt;&gt;"",'Matriz Nº1 Identificación'!B267,"")</f>
        <v/>
      </c>
      <c r="D267" s="191" t="str">
        <f>IF(C267&lt;&gt;"",'Matriz Nº4 Administración'!C267,"")</f>
        <v/>
      </c>
      <c r="E267" s="189" t="str">
        <f>IF(B267&lt;&gt;"",'Matriz Nº4 Administración'!F267,"")</f>
        <v/>
      </c>
      <c r="F267" s="189" t="str">
        <f>IF(B267&lt;&gt;"",'Matriz Nº4 Administración'!G267,"")</f>
        <v/>
      </c>
      <c r="G267" s="177"/>
      <c r="H267" s="178"/>
      <c r="I267" s="179"/>
      <c r="J267" s="179"/>
      <c r="K267" s="178"/>
      <c r="L267" s="186"/>
      <c r="M267" s="186"/>
      <c r="N267" s="186"/>
      <c r="O267" s="186"/>
      <c r="P267" s="186"/>
      <c r="Q267" s="186"/>
      <c r="R267" s="186"/>
      <c r="S267" s="186"/>
      <c r="T267" s="186"/>
      <c r="U267" s="186"/>
      <c r="V267" s="186"/>
      <c r="W267" s="186"/>
      <c r="X267" s="186"/>
    </row>
    <row r="268" spans="1:24" ht="43.5" customHeight="1" thickBot="1" x14ac:dyDescent="0.4">
      <c r="A268" s="188" t="str">
        <f>+'Matriz Nº4 Administración'!A268</f>
        <v>29. 7</v>
      </c>
      <c r="B268" s="189" t="str">
        <f>+'Matriz Nº4 Administración'!B268</f>
        <v/>
      </c>
      <c r="C268" s="190" t="str">
        <f>IF(B268&lt;&gt;"",'Matriz Nº1 Identificación'!B268,"")</f>
        <v/>
      </c>
      <c r="D268" s="191" t="str">
        <f>IF(C268&lt;&gt;"",'Matriz Nº4 Administración'!C268,"")</f>
        <v/>
      </c>
      <c r="E268" s="189" t="str">
        <f>IF(B268&lt;&gt;"",'Matriz Nº4 Administración'!F268,"")</f>
        <v/>
      </c>
      <c r="F268" s="189" t="str">
        <f>IF(B268&lt;&gt;"",'Matriz Nº4 Administración'!G268,"")</f>
        <v/>
      </c>
      <c r="G268" s="177"/>
      <c r="H268" s="178"/>
      <c r="I268" s="179"/>
      <c r="J268" s="179"/>
      <c r="K268" s="178"/>
      <c r="L268" s="186"/>
      <c r="M268" s="186"/>
      <c r="N268" s="186"/>
      <c r="O268" s="186"/>
      <c r="P268" s="186"/>
      <c r="Q268" s="186"/>
      <c r="R268" s="186"/>
      <c r="S268" s="186"/>
      <c r="T268" s="186"/>
      <c r="U268" s="186"/>
      <c r="V268" s="186"/>
      <c r="W268" s="186"/>
      <c r="X268" s="186"/>
    </row>
    <row r="269" spans="1:24" ht="39.9" customHeight="1" thickBot="1" x14ac:dyDescent="0.4">
      <c r="A269" s="547" t="str">
        <f>'Matriz Nº4 Administración'!A269</f>
        <v xml:space="preserve">Objetivo Estratégico: </v>
      </c>
      <c r="B269" s="548"/>
      <c r="C269" s="547" t="str">
        <f>'Matriz Nº4 Administración'!B269</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69" s="549"/>
      <c r="E269" s="549"/>
      <c r="F269" s="549"/>
      <c r="G269" s="549"/>
      <c r="H269" s="549"/>
      <c r="I269" s="549"/>
      <c r="J269" s="549"/>
      <c r="K269" s="549"/>
      <c r="L269" s="187"/>
      <c r="M269" s="186"/>
      <c r="N269" s="186"/>
      <c r="O269" s="187"/>
      <c r="P269" s="187"/>
      <c r="Q269" s="187"/>
      <c r="R269" s="187"/>
      <c r="S269" s="187"/>
      <c r="T269" s="187"/>
      <c r="U269" s="187"/>
      <c r="V269" s="187"/>
      <c r="W269" s="187"/>
      <c r="X269" s="187"/>
    </row>
    <row r="270" spans="1:24" ht="39.9" customHeight="1" thickBot="1" x14ac:dyDescent="0.4">
      <c r="A270" s="544" t="str">
        <f>'Matriz Nº4 Administración'!A270</f>
        <v>Objetivo táctico</v>
      </c>
      <c r="B270" s="545"/>
      <c r="C270" s="546" t="str">
        <f>'Matriz Nº4 Administración'!B270</f>
        <v>30. Brindar el mantenimiento optimo a los equipos de control de marcas de los funcionarios de la Institución.</v>
      </c>
      <c r="D270" s="481"/>
      <c r="E270" s="481"/>
      <c r="F270" s="481"/>
      <c r="G270" s="481"/>
      <c r="H270" s="481"/>
      <c r="I270" s="481"/>
      <c r="J270" s="481"/>
      <c r="K270" s="482"/>
      <c r="L270" s="187"/>
      <c r="M270" s="187"/>
      <c r="N270" s="187"/>
      <c r="O270" s="187"/>
      <c r="P270" s="187"/>
      <c r="Q270" s="187"/>
      <c r="R270" s="187"/>
      <c r="S270" s="187"/>
      <c r="T270" s="187"/>
      <c r="U270" s="187"/>
      <c r="V270" s="187"/>
      <c r="W270" s="187"/>
      <c r="X270" s="187"/>
    </row>
    <row r="271" spans="1:24" ht="47.25" customHeight="1" x14ac:dyDescent="0.35">
      <c r="A271" s="188" t="str">
        <f>+'Matriz Nº4 Administración'!A271</f>
        <v>30. 1</v>
      </c>
      <c r="B271" s="189" t="str">
        <f>+'Matriz Nº4 Administración'!B271</f>
        <v/>
      </c>
      <c r="C271" s="190" t="str">
        <f>IF(B271&lt;&gt;"",'Matriz Nº1 Identificación'!B271,"")</f>
        <v/>
      </c>
      <c r="D271" s="191" t="str">
        <f>IF(C271&lt;&gt;"",'Matriz Nº4 Administración'!C271,"")</f>
        <v/>
      </c>
      <c r="E271" s="189" t="str">
        <f>IF(B271&lt;&gt;"",'Matriz Nº4 Administración'!F271,"")</f>
        <v/>
      </c>
      <c r="F271" s="189" t="str">
        <f>IF(B271&lt;&gt;"",'Matriz Nº4 Administración'!G271,"")</f>
        <v/>
      </c>
      <c r="G271" s="177"/>
      <c r="H271" s="178"/>
      <c r="I271" s="179"/>
      <c r="J271" s="179"/>
      <c r="K271" s="178"/>
      <c r="L271" s="186"/>
      <c r="M271" s="187"/>
      <c r="N271" s="187"/>
      <c r="O271" s="186"/>
      <c r="P271" s="186"/>
      <c r="Q271" s="186"/>
      <c r="R271" s="186"/>
      <c r="S271" s="186"/>
      <c r="T271" s="186"/>
      <c r="U271" s="186"/>
      <c r="V271" s="186"/>
      <c r="W271" s="186"/>
      <c r="X271" s="186"/>
    </row>
    <row r="272" spans="1:24" ht="43.5" customHeight="1" x14ac:dyDescent="0.35">
      <c r="A272" s="188" t="str">
        <f>+'Matriz Nº4 Administración'!A272</f>
        <v>30. 2</v>
      </c>
      <c r="B272" s="189" t="str">
        <f>+'Matriz Nº4 Administración'!B272</f>
        <v/>
      </c>
      <c r="C272" s="190" t="str">
        <f>IF(B272&lt;&gt;"",'Matriz Nº1 Identificación'!B272,"")</f>
        <v/>
      </c>
      <c r="D272" s="191" t="str">
        <f>IF(C272&lt;&gt;"",'Matriz Nº4 Administración'!C272,"")</f>
        <v/>
      </c>
      <c r="E272" s="189" t="str">
        <f>IF(B272&lt;&gt;"",'Matriz Nº4 Administración'!F272,"")</f>
        <v/>
      </c>
      <c r="F272" s="189" t="str">
        <f>IF(B272&lt;&gt;"",'Matriz Nº4 Administración'!G272,"")</f>
        <v/>
      </c>
      <c r="G272" s="177"/>
      <c r="H272" s="178"/>
      <c r="I272" s="179"/>
      <c r="J272" s="179"/>
      <c r="K272" s="178"/>
      <c r="L272" s="186"/>
      <c r="M272" s="186"/>
      <c r="N272" s="186"/>
      <c r="O272" s="186"/>
      <c r="P272" s="186"/>
      <c r="Q272" s="186"/>
      <c r="R272" s="186"/>
      <c r="S272" s="186"/>
      <c r="T272" s="186"/>
      <c r="U272" s="186"/>
      <c r="V272" s="186"/>
      <c r="W272" s="186"/>
      <c r="X272" s="186"/>
    </row>
    <row r="273" spans="1:24" ht="40.5" customHeight="1" x14ac:dyDescent="0.35">
      <c r="A273" s="188" t="str">
        <f>+'Matriz Nº4 Administración'!A273</f>
        <v>30. 3</v>
      </c>
      <c r="B273" s="189" t="str">
        <f>+'Matriz Nº4 Administración'!B273</f>
        <v/>
      </c>
      <c r="C273" s="190" t="str">
        <f>IF(B273&lt;&gt;"",'Matriz Nº1 Identificación'!B273,"")</f>
        <v/>
      </c>
      <c r="D273" s="191" t="str">
        <f>IF(C273&lt;&gt;"",'Matriz Nº4 Administración'!C273,"")</f>
        <v/>
      </c>
      <c r="E273" s="189" t="str">
        <f>IF(B273&lt;&gt;"",'Matriz Nº4 Administración'!F273,"")</f>
        <v/>
      </c>
      <c r="F273" s="189" t="str">
        <f>IF(B273&lt;&gt;"",'Matriz Nº4 Administración'!G273,"")</f>
        <v/>
      </c>
      <c r="G273" s="177"/>
      <c r="H273" s="178"/>
      <c r="I273" s="179"/>
      <c r="J273" s="179"/>
      <c r="K273" s="178"/>
      <c r="L273" s="186"/>
      <c r="M273" s="186"/>
      <c r="N273" s="186"/>
      <c r="O273" s="186"/>
      <c r="P273" s="186"/>
      <c r="Q273" s="186"/>
      <c r="R273" s="186"/>
      <c r="S273" s="186"/>
      <c r="T273" s="186"/>
      <c r="U273" s="186"/>
      <c r="V273" s="186"/>
      <c r="W273" s="186"/>
      <c r="X273" s="186"/>
    </row>
    <row r="274" spans="1:24" ht="48" customHeight="1" x14ac:dyDescent="0.35">
      <c r="A274" s="188" t="str">
        <f>+'Matriz Nº4 Administración'!A274</f>
        <v>30. 4</v>
      </c>
      <c r="B274" s="189" t="str">
        <f>+'Matriz Nº4 Administración'!B274</f>
        <v/>
      </c>
      <c r="C274" s="190" t="str">
        <f>IF(B274&lt;&gt;"",'Matriz Nº1 Identificación'!B274,"")</f>
        <v/>
      </c>
      <c r="D274" s="191" t="str">
        <f>IF(C274&lt;&gt;"",'Matriz Nº4 Administración'!C274,"")</f>
        <v/>
      </c>
      <c r="E274" s="189" t="str">
        <f>IF(B274&lt;&gt;"",'Matriz Nº4 Administración'!F274,"")</f>
        <v/>
      </c>
      <c r="F274" s="189" t="str">
        <f>IF(B274&lt;&gt;"",'Matriz Nº4 Administración'!G274,"")</f>
        <v/>
      </c>
      <c r="G274" s="177"/>
      <c r="H274" s="178"/>
      <c r="I274" s="179"/>
      <c r="J274" s="179"/>
      <c r="K274" s="178"/>
      <c r="L274" s="186"/>
      <c r="M274" s="186"/>
      <c r="N274" s="186"/>
      <c r="O274" s="186"/>
      <c r="P274" s="186"/>
      <c r="Q274" s="186"/>
      <c r="R274" s="186"/>
      <c r="S274" s="186"/>
      <c r="T274" s="186"/>
      <c r="U274" s="186"/>
      <c r="V274" s="186"/>
      <c r="W274" s="186"/>
      <c r="X274" s="186"/>
    </row>
    <row r="275" spans="1:24" ht="42.75" customHeight="1" x14ac:dyDescent="0.35">
      <c r="A275" s="188" t="str">
        <f>+'Matriz Nº4 Administración'!A275</f>
        <v>30. 5</v>
      </c>
      <c r="B275" s="189" t="str">
        <f>+'Matriz Nº4 Administración'!B275</f>
        <v/>
      </c>
      <c r="C275" s="190" t="str">
        <f>IF(B275&lt;&gt;"",'Matriz Nº1 Identificación'!B275,"")</f>
        <v/>
      </c>
      <c r="D275" s="191" t="str">
        <f>IF(C275&lt;&gt;"",'Matriz Nº4 Administración'!C275,"")</f>
        <v/>
      </c>
      <c r="E275" s="189" t="str">
        <f>IF(B275&lt;&gt;"",'Matriz Nº4 Administración'!F275,"")</f>
        <v/>
      </c>
      <c r="F275" s="189" t="str">
        <f>IF(B275&lt;&gt;"",'Matriz Nº4 Administración'!G275,"")</f>
        <v/>
      </c>
      <c r="G275" s="177"/>
      <c r="H275" s="178"/>
      <c r="I275" s="179"/>
      <c r="J275" s="179"/>
      <c r="K275" s="178"/>
      <c r="L275" s="186"/>
      <c r="M275" s="186"/>
      <c r="N275" s="186"/>
      <c r="O275" s="186"/>
      <c r="P275" s="186"/>
      <c r="Q275" s="186"/>
      <c r="R275" s="186"/>
      <c r="S275" s="186"/>
      <c r="T275" s="186"/>
      <c r="U275" s="186"/>
      <c r="V275" s="186"/>
      <c r="W275" s="186"/>
      <c r="X275" s="186"/>
    </row>
    <row r="276" spans="1:24" ht="40.5" customHeight="1" x14ac:dyDescent="0.35">
      <c r="A276" s="188" t="str">
        <f>+'Matriz Nº4 Administración'!A276</f>
        <v>30. 6</v>
      </c>
      <c r="B276" s="189" t="str">
        <f>+'Matriz Nº4 Administración'!B276</f>
        <v/>
      </c>
      <c r="C276" s="190" t="str">
        <f>IF(B276&lt;&gt;"",'Matriz Nº1 Identificación'!B276,"")</f>
        <v/>
      </c>
      <c r="D276" s="191" t="str">
        <f>IF(C276&lt;&gt;"",'Matriz Nº4 Administración'!C276,"")</f>
        <v/>
      </c>
      <c r="E276" s="189" t="str">
        <f>IF(B276&lt;&gt;"",'Matriz Nº4 Administración'!F276,"")</f>
        <v/>
      </c>
      <c r="F276" s="189" t="str">
        <f>IF(B276&lt;&gt;"",'Matriz Nº4 Administración'!G276,"")</f>
        <v/>
      </c>
      <c r="G276" s="177"/>
      <c r="H276" s="178"/>
      <c r="I276" s="179"/>
      <c r="J276" s="179"/>
      <c r="K276" s="178"/>
      <c r="L276" s="186"/>
      <c r="M276" s="186"/>
      <c r="N276" s="186"/>
      <c r="O276" s="186"/>
      <c r="P276" s="186"/>
      <c r="Q276" s="186"/>
      <c r="R276" s="186"/>
      <c r="S276" s="186"/>
      <c r="T276" s="186"/>
      <c r="U276" s="186"/>
      <c r="V276" s="186"/>
      <c r="W276" s="186"/>
      <c r="X276" s="186"/>
    </row>
    <row r="277" spans="1:24" ht="43.5" customHeight="1" thickBot="1" x14ac:dyDescent="0.4">
      <c r="A277" s="188" t="str">
        <f>+'Matriz Nº4 Administración'!A277</f>
        <v>30. 7</v>
      </c>
      <c r="B277" s="189" t="str">
        <f>+'Matriz Nº4 Administración'!B277</f>
        <v/>
      </c>
      <c r="C277" s="190" t="str">
        <f>IF(B277&lt;&gt;"",'Matriz Nº1 Identificación'!B277,"")</f>
        <v/>
      </c>
      <c r="D277" s="191" t="str">
        <f>IF(C277&lt;&gt;"",'Matriz Nº4 Administración'!C277,"")</f>
        <v/>
      </c>
      <c r="E277" s="189" t="str">
        <f>IF(B277&lt;&gt;"",'Matriz Nº4 Administración'!F277,"")</f>
        <v/>
      </c>
      <c r="F277" s="189" t="str">
        <f>IF(B277&lt;&gt;"",'Matriz Nº4 Administración'!G277,"")</f>
        <v/>
      </c>
      <c r="G277" s="177"/>
      <c r="H277" s="178"/>
      <c r="I277" s="179"/>
      <c r="J277" s="179"/>
      <c r="K277" s="178"/>
      <c r="L277" s="186"/>
      <c r="M277" s="186"/>
      <c r="N277" s="186"/>
      <c r="O277" s="186"/>
      <c r="P277" s="186"/>
      <c r="Q277" s="186"/>
      <c r="R277" s="186"/>
      <c r="S277" s="186"/>
      <c r="T277" s="186"/>
      <c r="U277" s="186"/>
      <c r="V277" s="186"/>
      <c r="W277" s="186"/>
      <c r="X277" s="186"/>
    </row>
    <row r="278" spans="1:24" ht="39.9" customHeight="1" thickBot="1" x14ac:dyDescent="0.4">
      <c r="A278" s="547" t="str">
        <f>'Matriz Nº4 Administración'!A278</f>
        <v xml:space="preserve">Objetivo Estratégico: </v>
      </c>
      <c r="B278" s="548"/>
      <c r="C278" s="547" t="str">
        <f>'Matriz Nº4 Administración'!B278</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D278" s="549"/>
      <c r="E278" s="549"/>
      <c r="F278" s="549"/>
      <c r="G278" s="549"/>
      <c r="H278" s="549"/>
      <c r="I278" s="549"/>
      <c r="J278" s="549"/>
      <c r="K278" s="549"/>
      <c r="L278" s="187"/>
      <c r="M278" s="186"/>
      <c r="N278" s="186"/>
      <c r="O278" s="187"/>
      <c r="P278" s="187"/>
      <c r="Q278" s="187"/>
      <c r="R278" s="187"/>
      <c r="S278" s="187"/>
      <c r="T278" s="187"/>
      <c r="U278" s="187"/>
      <c r="V278" s="187"/>
      <c r="W278" s="187"/>
      <c r="X278" s="187"/>
    </row>
    <row r="279" spans="1:24" ht="39.9" customHeight="1" thickBot="1" x14ac:dyDescent="0.4">
      <c r="A279" s="544" t="str">
        <f>'Matriz Nº4 Administración'!A279</f>
        <v>Objetivo táctico</v>
      </c>
      <c r="B279" s="545"/>
      <c r="C279" s="546" t="str">
        <f>'Matriz Nº4 Administración'!B279</f>
        <v>31. Promover y proteger la salud de los trabajadores, así como controlar los accidentes y las enfermedades ocupacionales</v>
      </c>
      <c r="D279" s="481"/>
      <c r="E279" s="481"/>
      <c r="F279" s="481"/>
      <c r="G279" s="481"/>
      <c r="H279" s="481"/>
      <c r="I279" s="481"/>
      <c r="J279" s="481"/>
      <c r="K279" s="482"/>
      <c r="L279" s="187"/>
      <c r="M279" s="187"/>
      <c r="N279" s="187"/>
      <c r="O279" s="187"/>
      <c r="P279" s="187"/>
      <c r="Q279" s="187"/>
      <c r="R279" s="187"/>
      <c r="S279" s="187"/>
      <c r="T279" s="187"/>
      <c r="U279" s="187"/>
      <c r="V279" s="187"/>
      <c r="W279" s="187"/>
      <c r="X279" s="187"/>
    </row>
    <row r="280" spans="1:24" ht="47.25" customHeight="1" x14ac:dyDescent="0.35">
      <c r="A280" s="188" t="str">
        <f>+'Matriz Nº4 Administración'!A280</f>
        <v>31. 1</v>
      </c>
      <c r="B280" s="189" t="str">
        <f>+'Matriz Nº4 Administración'!B280</f>
        <v/>
      </c>
      <c r="C280" s="190" t="str">
        <f>IF(B280&lt;&gt;"",'Matriz Nº1 Identificación'!B280,"")</f>
        <v/>
      </c>
      <c r="D280" s="191" t="str">
        <f>IF(C280&lt;&gt;"",'Matriz Nº4 Administración'!C280,"")</f>
        <v/>
      </c>
      <c r="E280" s="189" t="str">
        <f>IF(B280&lt;&gt;"",'Matriz Nº4 Administración'!F280,"")</f>
        <v/>
      </c>
      <c r="F280" s="189" t="str">
        <f>IF(B280&lt;&gt;"",'Matriz Nº4 Administración'!G280,"")</f>
        <v/>
      </c>
      <c r="G280" s="177"/>
      <c r="H280" s="178"/>
      <c r="I280" s="179"/>
      <c r="J280" s="179"/>
      <c r="K280" s="178"/>
      <c r="L280" s="186"/>
      <c r="M280" s="187"/>
      <c r="N280" s="187"/>
      <c r="O280" s="186"/>
      <c r="P280" s="186"/>
      <c r="Q280" s="186"/>
      <c r="R280" s="186"/>
      <c r="S280" s="186"/>
      <c r="T280" s="186"/>
      <c r="U280" s="186"/>
      <c r="V280" s="186"/>
      <c r="W280" s="186"/>
      <c r="X280" s="186"/>
    </row>
    <row r="281" spans="1:24" ht="43.5" customHeight="1" x14ac:dyDescent="0.35">
      <c r="A281" s="188" t="str">
        <f>+'Matriz Nº4 Administración'!A281</f>
        <v>31. 2</v>
      </c>
      <c r="B281" s="189" t="str">
        <f>+'Matriz Nº4 Administración'!B281</f>
        <v/>
      </c>
      <c r="C281" s="190" t="str">
        <f>IF(B281&lt;&gt;"",'Matriz Nº1 Identificación'!B281,"")</f>
        <v/>
      </c>
      <c r="D281" s="191" t="str">
        <f>IF(C281&lt;&gt;"",'Matriz Nº4 Administración'!C281,"")</f>
        <v/>
      </c>
      <c r="E281" s="189" t="str">
        <f>IF(B281&lt;&gt;"",'Matriz Nº4 Administración'!F281,"")</f>
        <v/>
      </c>
      <c r="F281" s="189" t="str">
        <f>IF(B281&lt;&gt;"",'Matriz Nº4 Administración'!G281,"")</f>
        <v/>
      </c>
      <c r="G281" s="177"/>
      <c r="H281" s="178"/>
      <c r="I281" s="179"/>
      <c r="J281" s="179"/>
      <c r="K281" s="178"/>
      <c r="L281" s="186"/>
      <c r="M281" s="186"/>
      <c r="N281" s="186"/>
      <c r="O281" s="186"/>
      <c r="P281" s="186"/>
      <c r="Q281" s="186"/>
      <c r="R281" s="186"/>
      <c r="S281" s="186"/>
      <c r="T281" s="186"/>
      <c r="U281" s="186"/>
      <c r="V281" s="186"/>
      <c r="W281" s="186"/>
      <c r="X281" s="186"/>
    </row>
    <row r="282" spans="1:24" ht="40.5" customHeight="1" x14ac:dyDescent="0.35">
      <c r="A282" s="188" t="str">
        <f>+'Matriz Nº4 Administración'!A282</f>
        <v>31. 3</v>
      </c>
      <c r="B282" s="189" t="str">
        <f>+'Matriz Nº4 Administración'!B282</f>
        <v/>
      </c>
      <c r="C282" s="190" t="str">
        <f>IF(B282&lt;&gt;"",'Matriz Nº1 Identificación'!B282,"")</f>
        <v/>
      </c>
      <c r="D282" s="191" t="str">
        <f>IF(C282&lt;&gt;"",'Matriz Nº4 Administración'!C282,"")</f>
        <v/>
      </c>
      <c r="E282" s="189" t="str">
        <f>IF(B282&lt;&gt;"",'Matriz Nº4 Administración'!F282,"")</f>
        <v/>
      </c>
      <c r="F282" s="189" t="str">
        <f>IF(B282&lt;&gt;"",'Matriz Nº4 Administración'!G282,"")</f>
        <v/>
      </c>
      <c r="G282" s="177"/>
      <c r="H282" s="178"/>
      <c r="I282" s="179"/>
      <c r="J282" s="179"/>
      <c r="K282" s="178"/>
      <c r="L282" s="186"/>
      <c r="M282" s="186"/>
      <c r="N282" s="186"/>
      <c r="O282" s="186"/>
      <c r="P282" s="186"/>
      <c r="Q282" s="186"/>
      <c r="R282" s="186"/>
      <c r="S282" s="186"/>
      <c r="T282" s="186"/>
      <c r="U282" s="186"/>
      <c r="V282" s="186"/>
      <c r="W282" s="186"/>
      <c r="X282" s="186"/>
    </row>
    <row r="283" spans="1:24" ht="48" customHeight="1" x14ac:dyDescent="0.35">
      <c r="A283" s="188" t="str">
        <f>+'Matriz Nº4 Administración'!A283</f>
        <v>31. 4</v>
      </c>
      <c r="B283" s="189" t="str">
        <f>+'Matriz Nº4 Administración'!B283</f>
        <v/>
      </c>
      <c r="C283" s="190" t="str">
        <f>IF(B283&lt;&gt;"",'Matriz Nº1 Identificación'!B283,"")</f>
        <v/>
      </c>
      <c r="D283" s="191" t="str">
        <f>IF(C283&lt;&gt;"",'Matriz Nº4 Administración'!C283,"")</f>
        <v/>
      </c>
      <c r="E283" s="189" t="str">
        <f>IF(B283&lt;&gt;"",'Matriz Nº4 Administración'!F283,"")</f>
        <v/>
      </c>
      <c r="F283" s="189" t="str">
        <f>IF(B283&lt;&gt;"",'Matriz Nº4 Administración'!G283,"")</f>
        <v/>
      </c>
      <c r="G283" s="177"/>
      <c r="H283" s="178"/>
      <c r="I283" s="179"/>
      <c r="J283" s="179"/>
      <c r="K283" s="178"/>
      <c r="L283" s="186"/>
      <c r="M283" s="186"/>
      <c r="N283" s="186"/>
      <c r="O283" s="186"/>
      <c r="P283" s="186"/>
      <c r="Q283" s="186"/>
      <c r="R283" s="186"/>
      <c r="S283" s="186"/>
      <c r="T283" s="186"/>
      <c r="U283" s="186"/>
      <c r="V283" s="186"/>
      <c r="W283" s="186"/>
      <c r="X283" s="186"/>
    </row>
    <row r="284" spans="1:24" ht="42.75" customHeight="1" x14ac:dyDescent="0.35">
      <c r="A284" s="188" t="str">
        <f>+'Matriz Nº4 Administración'!A284</f>
        <v>31. 5</v>
      </c>
      <c r="B284" s="189" t="str">
        <f>+'Matriz Nº4 Administración'!B284</f>
        <v/>
      </c>
      <c r="C284" s="190" t="str">
        <f>IF(B284&lt;&gt;"",'Matriz Nº1 Identificación'!B284,"")</f>
        <v/>
      </c>
      <c r="D284" s="191" t="str">
        <f>IF(C284&lt;&gt;"",'Matriz Nº4 Administración'!C284,"")</f>
        <v/>
      </c>
      <c r="E284" s="189" t="str">
        <f>IF(B284&lt;&gt;"",'Matriz Nº4 Administración'!F284,"")</f>
        <v/>
      </c>
      <c r="F284" s="189" t="str">
        <f>IF(B284&lt;&gt;"",'Matriz Nº4 Administración'!G284,"")</f>
        <v/>
      </c>
      <c r="G284" s="177"/>
      <c r="H284" s="178"/>
      <c r="I284" s="179"/>
      <c r="J284" s="179"/>
      <c r="K284" s="178"/>
      <c r="L284" s="186"/>
      <c r="M284" s="186"/>
      <c r="N284" s="186"/>
      <c r="O284" s="186"/>
      <c r="P284" s="186"/>
      <c r="Q284" s="186"/>
      <c r="R284" s="186"/>
      <c r="S284" s="186"/>
      <c r="T284" s="186"/>
      <c r="U284" s="186"/>
      <c r="V284" s="186"/>
      <c r="W284" s="186"/>
      <c r="X284" s="186"/>
    </row>
    <row r="285" spans="1:24" ht="40.5" customHeight="1" x14ac:dyDescent="0.35">
      <c r="A285" s="188" t="str">
        <f>+'Matriz Nº4 Administración'!A285</f>
        <v>31. 6</v>
      </c>
      <c r="B285" s="189" t="str">
        <f>+'Matriz Nº4 Administración'!B285</f>
        <v/>
      </c>
      <c r="C285" s="190" t="str">
        <f>IF(B285&lt;&gt;"",'Matriz Nº1 Identificación'!B285,"")</f>
        <v/>
      </c>
      <c r="D285" s="191" t="str">
        <f>IF(C285&lt;&gt;"",'Matriz Nº4 Administración'!C285,"")</f>
        <v/>
      </c>
      <c r="E285" s="189" t="str">
        <f>IF(B285&lt;&gt;"",'Matriz Nº4 Administración'!F285,"")</f>
        <v/>
      </c>
      <c r="F285" s="189" t="str">
        <f>IF(B285&lt;&gt;"",'Matriz Nº4 Administración'!G285,"")</f>
        <v/>
      </c>
      <c r="G285" s="177"/>
      <c r="H285" s="178"/>
      <c r="I285" s="179"/>
      <c r="J285" s="179"/>
      <c r="K285" s="178"/>
      <c r="L285" s="186"/>
      <c r="M285" s="186"/>
      <c r="N285" s="186"/>
      <c r="O285" s="186"/>
      <c r="P285" s="186"/>
      <c r="Q285" s="186"/>
      <c r="R285" s="186"/>
      <c r="S285" s="186"/>
      <c r="T285" s="186"/>
      <c r="U285" s="186"/>
      <c r="V285" s="186"/>
      <c r="W285" s="186"/>
      <c r="X285" s="186"/>
    </row>
    <row r="286" spans="1:24" ht="43.5" customHeight="1" thickBot="1" x14ac:dyDescent="0.4">
      <c r="A286" s="188" t="str">
        <f>+'Matriz Nº4 Administración'!A286</f>
        <v>31. 7</v>
      </c>
      <c r="B286" s="189" t="str">
        <f>+'Matriz Nº4 Administración'!B286</f>
        <v/>
      </c>
      <c r="C286" s="190" t="str">
        <f>IF(B286&lt;&gt;"",'Matriz Nº1 Identificación'!B286,"")</f>
        <v/>
      </c>
      <c r="D286" s="191" t="str">
        <f>IF(C286&lt;&gt;"",'Matriz Nº4 Administración'!C286,"")</f>
        <v/>
      </c>
      <c r="E286" s="189" t="str">
        <f>IF(B286&lt;&gt;"",'Matriz Nº4 Administración'!F286,"")</f>
        <v/>
      </c>
      <c r="F286" s="189" t="str">
        <f>IF(B286&lt;&gt;"",'Matriz Nº4 Administración'!G286,"")</f>
        <v/>
      </c>
      <c r="G286" s="177"/>
      <c r="H286" s="178"/>
      <c r="I286" s="179"/>
      <c r="J286" s="179"/>
      <c r="K286" s="178"/>
      <c r="L286" s="186"/>
      <c r="M286" s="186"/>
      <c r="N286" s="186"/>
      <c r="O286" s="186"/>
      <c r="P286" s="186"/>
      <c r="Q286" s="186"/>
      <c r="R286" s="186"/>
      <c r="S286" s="186"/>
      <c r="T286" s="186"/>
      <c r="U286" s="186"/>
      <c r="V286" s="186"/>
      <c r="W286" s="186"/>
      <c r="X286" s="186"/>
    </row>
    <row r="287" spans="1:24" ht="39.9" customHeight="1" thickBot="1" x14ac:dyDescent="0.4">
      <c r="A287" s="547" t="str">
        <f>'Matriz Nº4 Administración'!A287</f>
        <v xml:space="preserve">Objetivo Estratégico: </v>
      </c>
      <c r="B287" s="548"/>
      <c r="C287" s="547">
        <f>'Matriz Nº4 Administración'!B287</f>
        <v>0</v>
      </c>
      <c r="D287" s="549"/>
      <c r="E287" s="549"/>
      <c r="F287" s="549"/>
      <c r="G287" s="549"/>
      <c r="H287" s="549"/>
      <c r="I287" s="549"/>
      <c r="J287" s="549"/>
      <c r="K287" s="549"/>
      <c r="L287" s="187"/>
      <c r="M287" s="186"/>
      <c r="N287" s="186"/>
      <c r="O287" s="187"/>
      <c r="P287" s="187"/>
      <c r="Q287" s="187"/>
      <c r="R287" s="187"/>
      <c r="S287" s="187"/>
      <c r="T287" s="187"/>
      <c r="U287" s="187"/>
      <c r="V287" s="187"/>
      <c r="W287" s="187"/>
      <c r="X287" s="187"/>
    </row>
    <row r="288" spans="1:24" ht="39.9" customHeight="1" thickBot="1" x14ac:dyDescent="0.4">
      <c r="A288" s="544" t="str">
        <f>'Matriz Nº4 Administración'!A288</f>
        <v>Objetivo táctico</v>
      </c>
      <c r="B288" s="545"/>
      <c r="C288" s="546" t="str">
        <f>'Matriz Nº4 Administración'!B288</f>
        <v xml:space="preserve">32. </v>
      </c>
      <c r="D288" s="481"/>
      <c r="E288" s="481"/>
      <c r="F288" s="481"/>
      <c r="G288" s="481"/>
      <c r="H288" s="481"/>
      <c r="I288" s="481"/>
      <c r="J288" s="481"/>
      <c r="K288" s="482"/>
      <c r="L288" s="187"/>
      <c r="M288" s="187"/>
      <c r="N288" s="187"/>
      <c r="O288" s="187"/>
      <c r="P288" s="187"/>
      <c r="Q288" s="187"/>
      <c r="R288" s="187"/>
      <c r="S288" s="187"/>
      <c r="T288" s="187"/>
      <c r="U288" s="187"/>
      <c r="V288" s="187"/>
      <c r="W288" s="187"/>
      <c r="X288" s="187"/>
    </row>
    <row r="289" spans="1:24" ht="47.25" customHeight="1" x14ac:dyDescent="0.35">
      <c r="A289" s="188" t="str">
        <f>+'Matriz Nº4 Administración'!A289</f>
        <v>32. 1</v>
      </c>
      <c r="B289" s="189" t="str">
        <f>+'Matriz Nº4 Administración'!B289</f>
        <v/>
      </c>
      <c r="C289" s="190" t="str">
        <f>IF(B289&lt;&gt;"",'Matriz Nº1 Identificación'!B289,"")</f>
        <v/>
      </c>
      <c r="D289" s="191" t="str">
        <f>IF(C289&lt;&gt;"",'Matriz Nº4 Administración'!C289,"")</f>
        <v/>
      </c>
      <c r="E289" s="189" t="str">
        <f>IF(B289&lt;&gt;"",'Matriz Nº4 Administración'!F289,"")</f>
        <v/>
      </c>
      <c r="F289" s="189" t="str">
        <f>IF(B289&lt;&gt;"",'Matriz Nº4 Administración'!G289,"")</f>
        <v/>
      </c>
      <c r="G289" s="177"/>
      <c r="H289" s="178"/>
      <c r="I289" s="179"/>
      <c r="J289" s="179"/>
      <c r="K289" s="178"/>
      <c r="L289" s="186"/>
      <c r="M289" s="187"/>
      <c r="N289" s="187"/>
      <c r="O289" s="186"/>
      <c r="P289" s="186"/>
      <c r="Q289" s="186"/>
      <c r="R289" s="186"/>
      <c r="S289" s="186"/>
      <c r="T289" s="186"/>
      <c r="U289" s="186"/>
      <c r="V289" s="186"/>
      <c r="W289" s="186"/>
      <c r="X289" s="186"/>
    </row>
    <row r="290" spans="1:24" ht="43.5" customHeight="1" x14ac:dyDescent="0.35">
      <c r="A290" s="188" t="str">
        <f>+'Matriz Nº4 Administración'!A290</f>
        <v>32. 2</v>
      </c>
      <c r="B290" s="189" t="str">
        <f>+'Matriz Nº4 Administración'!B290</f>
        <v/>
      </c>
      <c r="C290" s="190" t="str">
        <f>IF(B290&lt;&gt;"",'Matriz Nº1 Identificación'!B290,"")</f>
        <v/>
      </c>
      <c r="D290" s="191" t="str">
        <f>IF(C290&lt;&gt;"",'Matriz Nº4 Administración'!C290,"")</f>
        <v/>
      </c>
      <c r="E290" s="189" t="str">
        <f>IF(B290&lt;&gt;"",'Matriz Nº4 Administración'!F290,"")</f>
        <v/>
      </c>
      <c r="F290" s="189" t="str">
        <f>IF(B290&lt;&gt;"",'Matriz Nº4 Administración'!G290,"")</f>
        <v/>
      </c>
      <c r="G290" s="177"/>
      <c r="H290" s="178"/>
      <c r="I290" s="179"/>
      <c r="J290" s="179"/>
      <c r="K290" s="178"/>
      <c r="L290" s="186"/>
      <c r="M290" s="186"/>
      <c r="N290" s="186"/>
      <c r="O290" s="186"/>
      <c r="P290" s="186"/>
      <c r="Q290" s="186"/>
      <c r="R290" s="186"/>
      <c r="S290" s="186"/>
      <c r="T290" s="186"/>
      <c r="U290" s="186"/>
      <c r="V290" s="186"/>
      <c r="W290" s="186"/>
      <c r="X290" s="186"/>
    </row>
    <row r="291" spans="1:24" ht="40.5" customHeight="1" x14ac:dyDescent="0.35">
      <c r="A291" s="188" t="str">
        <f>+'Matriz Nº4 Administración'!A291</f>
        <v>32. 3</v>
      </c>
      <c r="B291" s="189" t="str">
        <f>+'Matriz Nº4 Administración'!B291</f>
        <v/>
      </c>
      <c r="C291" s="190" t="str">
        <f>IF(B291&lt;&gt;"",'Matriz Nº1 Identificación'!B291,"")</f>
        <v/>
      </c>
      <c r="D291" s="191" t="str">
        <f>IF(C291&lt;&gt;"",'Matriz Nº4 Administración'!C291,"")</f>
        <v/>
      </c>
      <c r="E291" s="189" t="str">
        <f>IF(B291&lt;&gt;"",'Matriz Nº4 Administración'!F291,"")</f>
        <v/>
      </c>
      <c r="F291" s="189" t="str">
        <f>IF(B291&lt;&gt;"",'Matriz Nº4 Administración'!G291,"")</f>
        <v/>
      </c>
      <c r="G291" s="177"/>
      <c r="H291" s="178"/>
      <c r="I291" s="179"/>
      <c r="J291" s="179"/>
      <c r="K291" s="178"/>
      <c r="L291" s="186"/>
      <c r="M291" s="186"/>
      <c r="N291" s="186"/>
      <c r="O291" s="186"/>
      <c r="P291" s="186"/>
      <c r="Q291" s="186"/>
      <c r="R291" s="186"/>
      <c r="S291" s="186"/>
      <c r="T291" s="186"/>
      <c r="U291" s="186"/>
      <c r="V291" s="186"/>
      <c r="W291" s="186"/>
      <c r="X291" s="186"/>
    </row>
    <row r="292" spans="1:24" ht="48" customHeight="1" x14ac:dyDescent="0.35">
      <c r="A292" s="188" t="str">
        <f>+'Matriz Nº4 Administración'!A292</f>
        <v>32. 4</v>
      </c>
      <c r="B292" s="189" t="str">
        <f>+'Matriz Nº4 Administración'!B292</f>
        <v/>
      </c>
      <c r="C292" s="190" t="str">
        <f>IF(B292&lt;&gt;"",'Matriz Nº1 Identificación'!B292,"")</f>
        <v/>
      </c>
      <c r="D292" s="191" t="str">
        <f>IF(C292&lt;&gt;"",'Matriz Nº4 Administración'!C292,"")</f>
        <v/>
      </c>
      <c r="E292" s="189" t="str">
        <f>IF(B292&lt;&gt;"",'Matriz Nº4 Administración'!F292,"")</f>
        <v/>
      </c>
      <c r="F292" s="189" t="str">
        <f>IF(B292&lt;&gt;"",'Matriz Nº4 Administración'!G292,"")</f>
        <v/>
      </c>
      <c r="G292" s="177"/>
      <c r="H292" s="178"/>
      <c r="I292" s="179"/>
      <c r="J292" s="179"/>
      <c r="K292" s="178"/>
      <c r="L292" s="186"/>
      <c r="M292" s="186"/>
      <c r="N292" s="186"/>
      <c r="O292" s="186"/>
      <c r="P292" s="186"/>
      <c r="Q292" s="186"/>
      <c r="R292" s="186"/>
      <c r="S292" s="186"/>
      <c r="T292" s="186"/>
      <c r="U292" s="186"/>
      <c r="V292" s="186"/>
      <c r="W292" s="186"/>
      <c r="X292" s="186"/>
    </row>
    <row r="293" spans="1:24" ht="42.75" customHeight="1" x14ac:dyDescent="0.35">
      <c r="A293" s="188" t="str">
        <f>+'Matriz Nº4 Administración'!A293</f>
        <v>32. 5</v>
      </c>
      <c r="B293" s="189" t="str">
        <f>+'Matriz Nº4 Administración'!B293</f>
        <v/>
      </c>
      <c r="C293" s="190" t="str">
        <f>IF(B293&lt;&gt;"",'Matriz Nº1 Identificación'!B293,"")</f>
        <v/>
      </c>
      <c r="D293" s="191" t="str">
        <f>IF(C293&lt;&gt;"",'Matriz Nº4 Administración'!C293,"")</f>
        <v/>
      </c>
      <c r="E293" s="189" t="str">
        <f>IF(B293&lt;&gt;"",'Matriz Nº4 Administración'!F293,"")</f>
        <v/>
      </c>
      <c r="F293" s="189" t="str">
        <f>IF(B293&lt;&gt;"",'Matriz Nº4 Administración'!G293,"")</f>
        <v/>
      </c>
      <c r="G293" s="177"/>
      <c r="H293" s="178"/>
      <c r="I293" s="179"/>
      <c r="J293" s="179"/>
      <c r="K293" s="178"/>
      <c r="L293" s="186"/>
      <c r="M293" s="186"/>
      <c r="N293" s="186"/>
      <c r="O293" s="186"/>
      <c r="P293" s="186"/>
      <c r="Q293" s="186"/>
      <c r="R293" s="186"/>
      <c r="S293" s="186"/>
      <c r="T293" s="186"/>
      <c r="U293" s="186"/>
      <c r="V293" s="186"/>
      <c r="W293" s="186"/>
      <c r="X293" s="186"/>
    </row>
    <row r="294" spans="1:24" ht="40.5" customHeight="1" x14ac:dyDescent="0.35">
      <c r="A294" s="188" t="str">
        <f>+'Matriz Nº4 Administración'!A294</f>
        <v>32. 6</v>
      </c>
      <c r="B294" s="189" t="str">
        <f>+'Matriz Nº4 Administración'!B294</f>
        <v/>
      </c>
      <c r="C294" s="190" t="str">
        <f>IF(B294&lt;&gt;"",'Matriz Nº1 Identificación'!B294,"")</f>
        <v/>
      </c>
      <c r="D294" s="191" t="str">
        <f>IF(C294&lt;&gt;"",'Matriz Nº4 Administración'!C294,"")</f>
        <v/>
      </c>
      <c r="E294" s="189" t="str">
        <f>IF(B294&lt;&gt;"",'Matriz Nº4 Administración'!F294,"")</f>
        <v/>
      </c>
      <c r="F294" s="189" t="str">
        <f>IF(B294&lt;&gt;"",'Matriz Nº4 Administración'!G294,"")</f>
        <v/>
      </c>
      <c r="G294" s="177"/>
      <c r="H294" s="178"/>
      <c r="I294" s="179"/>
      <c r="J294" s="179"/>
      <c r="K294" s="178"/>
      <c r="L294" s="186"/>
      <c r="M294" s="186"/>
      <c r="N294" s="186"/>
      <c r="O294" s="186"/>
      <c r="P294" s="186"/>
      <c r="Q294" s="186"/>
      <c r="R294" s="186"/>
      <c r="S294" s="186"/>
      <c r="T294" s="186"/>
      <c r="U294" s="186"/>
      <c r="V294" s="186"/>
      <c r="W294" s="186"/>
      <c r="X294" s="186"/>
    </row>
    <row r="295" spans="1:24" ht="43.5" customHeight="1" thickBot="1" x14ac:dyDescent="0.4">
      <c r="A295" s="188" t="str">
        <f>+'Matriz Nº4 Administración'!A295</f>
        <v>32. 7</v>
      </c>
      <c r="B295" s="189" t="str">
        <f>+'Matriz Nº4 Administración'!B295</f>
        <v/>
      </c>
      <c r="C295" s="190" t="str">
        <f>IF(B295&lt;&gt;"",'Matriz Nº1 Identificación'!B295,"")</f>
        <v/>
      </c>
      <c r="D295" s="191" t="str">
        <f>IF(C295&lt;&gt;"",'Matriz Nº4 Administración'!C295,"")</f>
        <v/>
      </c>
      <c r="E295" s="189" t="str">
        <f>IF(B295&lt;&gt;"",'Matriz Nº4 Administración'!F295,"")</f>
        <v/>
      </c>
      <c r="F295" s="189" t="str">
        <f>IF(B295&lt;&gt;"",'Matriz Nº4 Administración'!G295,"")</f>
        <v/>
      </c>
      <c r="G295" s="177"/>
      <c r="H295" s="178"/>
      <c r="I295" s="179"/>
      <c r="J295" s="179"/>
      <c r="K295" s="178"/>
      <c r="L295" s="186"/>
      <c r="M295" s="186"/>
      <c r="N295" s="186"/>
      <c r="O295" s="186"/>
      <c r="P295" s="186"/>
      <c r="Q295" s="186"/>
      <c r="R295" s="186"/>
      <c r="S295" s="186"/>
      <c r="T295" s="186"/>
      <c r="U295" s="186"/>
      <c r="V295" s="186"/>
      <c r="W295" s="186"/>
      <c r="X295" s="186"/>
    </row>
    <row r="296" spans="1:24" ht="39.9" customHeight="1" thickBot="1" x14ac:dyDescent="0.4">
      <c r="A296" s="547" t="str">
        <f>'Matriz Nº4 Administración'!A296</f>
        <v xml:space="preserve">Objetivo Estratégico: </v>
      </c>
      <c r="B296" s="548"/>
      <c r="C296" s="547">
        <f>'Matriz Nº4 Administración'!B296</f>
        <v>0</v>
      </c>
      <c r="D296" s="549"/>
      <c r="E296" s="549"/>
      <c r="F296" s="549"/>
      <c r="G296" s="549"/>
      <c r="H296" s="549"/>
      <c r="I296" s="549"/>
      <c r="J296" s="549"/>
      <c r="K296" s="549"/>
      <c r="L296" s="187"/>
      <c r="M296" s="186"/>
      <c r="N296" s="186"/>
      <c r="O296" s="187"/>
      <c r="P296" s="187"/>
      <c r="Q296" s="187"/>
      <c r="R296" s="187"/>
      <c r="S296" s="187"/>
      <c r="T296" s="187"/>
      <c r="U296" s="187"/>
      <c r="V296" s="187"/>
      <c r="W296" s="187"/>
      <c r="X296" s="187"/>
    </row>
    <row r="297" spans="1:24" ht="39.9" customHeight="1" thickBot="1" x14ac:dyDescent="0.4">
      <c r="A297" s="544" t="str">
        <f>'Matriz Nº4 Administración'!A297</f>
        <v>Objetivo táctico</v>
      </c>
      <c r="B297" s="545"/>
      <c r="C297" s="546" t="str">
        <f>'Matriz Nº4 Administración'!B297</f>
        <v xml:space="preserve">33. </v>
      </c>
      <c r="D297" s="481"/>
      <c r="E297" s="481"/>
      <c r="F297" s="481"/>
      <c r="G297" s="481"/>
      <c r="H297" s="481"/>
      <c r="I297" s="481"/>
      <c r="J297" s="481"/>
      <c r="K297" s="482"/>
      <c r="L297" s="187"/>
      <c r="M297" s="187"/>
      <c r="N297" s="187"/>
      <c r="O297" s="187"/>
      <c r="P297" s="187"/>
      <c r="Q297" s="187"/>
      <c r="R297" s="187"/>
      <c r="S297" s="187"/>
      <c r="T297" s="187"/>
      <c r="U297" s="187"/>
      <c r="V297" s="187"/>
      <c r="W297" s="187"/>
      <c r="X297" s="187"/>
    </row>
    <row r="298" spans="1:24" ht="47.25" customHeight="1" x14ac:dyDescent="0.35">
      <c r="A298" s="188" t="str">
        <f>+'Matriz Nº4 Administración'!A298</f>
        <v>33. 1</v>
      </c>
      <c r="B298" s="189" t="str">
        <f>+'Matriz Nº4 Administración'!B298</f>
        <v/>
      </c>
      <c r="C298" s="190" t="str">
        <f>IF(B298&lt;&gt;"",'Matriz Nº1 Identificación'!B298,"")</f>
        <v/>
      </c>
      <c r="D298" s="191" t="str">
        <f>IF(C298&lt;&gt;"",'Matriz Nº4 Administración'!C298,"")</f>
        <v/>
      </c>
      <c r="E298" s="189" t="str">
        <f>IF(B298&lt;&gt;"",'Matriz Nº4 Administración'!F298,"")</f>
        <v/>
      </c>
      <c r="F298" s="189" t="str">
        <f>IF(B298&lt;&gt;"",'Matriz Nº4 Administración'!G298,"")</f>
        <v/>
      </c>
      <c r="G298" s="177"/>
      <c r="H298" s="178"/>
      <c r="I298" s="179"/>
      <c r="J298" s="179"/>
      <c r="K298" s="178"/>
      <c r="L298" s="186"/>
      <c r="M298" s="187"/>
      <c r="N298" s="187"/>
      <c r="O298" s="186"/>
      <c r="P298" s="186"/>
      <c r="Q298" s="186"/>
      <c r="R298" s="186"/>
      <c r="S298" s="186"/>
      <c r="T298" s="186"/>
      <c r="U298" s="186"/>
      <c r="V298" s="186"/>
      <c r="W298" s="186"/>
      <c r="X298" s="186"/>
    </row>
    <row r="299" spans="1:24" ht="43.5" customHeight="1" x14ac:dyDescent="0.35">
      <c r="A299" s="188" t="str">
        <f>+'Matriz Nº4 Administración'!A299</f>
        <v>33. 2</v>
      </c>
      <c r="B299" s="189" t="str">
        <f>+'Matriz Nº4 Administración'!B299</f>
        <v/>
      </c>
      <c r="C299" s="190" t="str">
        <f>IF(B299&lt;&gt;"",'Matriz Nº1 Identificación'!B299,"")</f>
        <v/>
      </c>
      <c r="D299" s="191" t="str">
        <f>IF(C299&lt;&gt;"",'Matriz Nº4 Administración'!C299,"")</f>
        <v/>
      </c>
      <c r="E299" s="189" t="str">
        <f>IF(B299&lt;&gt;"",'Matriz Nº4 Administración'!F299,"")</f>
        <v/>
      </c>
      <c r="F299" s="189" t="str">
        <f>IF(B299&lt;&gt;"",'Matriz Nº4 Administración'!G299,"")</f>
        <v/>
      </c>
      <c r="G299" s="177"/>
      <c r="H299" s="178"/>
      <c r="I299" s="179"/>
      <c r="J299" s="179"/>
      <c r="K299" s="178"/>
      <c r="L299" s="186"/>
      <c r="M299" s="186"/>
      <c r="N299" s="186"/>
      <c r="O299" s="186"/>
      <c r="P299" s="186"/>
      <c r="Q299" s="186"/>
      <c r="R299" s="186"/>
      <c r="S299" s="186"/>
      <c r="T299" s="186"/>
      <c r="U299" s="186"/>
      <c r="V299" s="186"/>
      <c r="W299" s="186"/>
      <c r="X299" s="186"/>
    </row>
    <row r="300" spans="1:24" ht="40.5" customHeight="1" x14ac:dyDescent="0.35">
      <c r="A300" s="188" t="str">
        <f>+'Matriz Nº4 Administración'!A300</f>
        <v>33. 3</v>
      </c>
      <c r="B300" s="189" t="str">
        <f>+'Matriz Nº4 Administración'!B300</f>
        <v/>
      </c>
      <c r="C300" s="190" t="str">
        <f>IF(B300&lt;&gt;"",'Matriz Nº1 Identificación'!B300,"")</f>
        <v/>
      </c>
      <c r="D300" s="191" t="str">
        <f>IF(C300&lt;&gt;"",'Matriz Nº4 Administración'!C300,"")</f>
        <v/>
      </c>
      <c r="E300" s="189" t="str">
        <f>IF(B300&lt;&gt;"",'Matriz Nº4 Administración'!F300,"")</f>
        <v/>
      </c>
      <c r="F300" s="189" t="str">
        <f>IF(B300&lt;&gt;"",'Matriz Nº4 Administración'!G300,"")</f>
        <v/>
      </c>
      <c r="G300" s="177"/>
      <c r="H300" s="178"/>
      <c r="I300" s="179"/>
      <c r="J300" s="179"/>
      <c r="K300" s="178"/>
      <c r="L300" s="186"/>
      <c r="M300" s="186"/>
      <c r="N300" s="186"/>
      <c r="O300" s="186"/>
      <c r="P300" s="186"/>
      <c r="Q300" s="186"/>
      <c r="R300" s="186"/>
      <c r="S300" s="186"/>
      <c r="T300" s="186"/>
      <c r="U300" s="186"/>
      <c r="V300" s="186"/>
      <c r="W300" s="186"/>
      <c r="X300" s="186"/>
    </row>
    <row r="301" spans="1:24" ht="48" customHeight="1" x14ac:dyDescent="0.35">
      <c r="A301" s="188" t="str">
        <f>+'Matriz Nº4 Administración'!A301</f>
        <v>33. 4</v>
      </c>
      <c r="B301" s="189" t="str">
        <f>+'Matriz Nº4 Administración'!B301</f>
        <v/>
      </c>
      <c r="C301" s="190" t="str">
        <f>IF(B301&lt;&gt;"",'Matriz Nº1 Identificación'!B301,"")</f>
        <v/>
      </c>
      <c r="D301" s="191" t="str">
        <f>IF(C301&lt;&gt;"",'Matriz Nº4 Administración'!C301,"")</f>
        <v/>
      </c>
      <c r="E301" s="189" t="str">
        <f>IF(B301&lt;&gt;"",'Matriz Nº4 Administración'!F301,"")</f>
        <v/>
      </c>
      <c r="F301" s="189" t="str">
        <f>IF(B301&lt;&gt;"",'Matriz Nº4 Administración'!G301,"")</f>
        <v/>
      </c>
      <c r="G301" s="177"/>
      <c r="H301" s="178"/>
      <c r="I301" s="179"/>
      <c r="J301" s="179"/>
      <c r="K301" s="178"/>
      <c r="L301" s="186"/>
      <c r="M301" s="186"/>
      <c r="N301" s="186"/>
      <c r="O301" s="186"/>
      <c r="P301" s="186"/>
      <c r="Q301" s="186"/>
      <c r="R301" s="186"/>
      <c r="S301" s="186"/>
      <c r="T301" s="186"/>
      <c r="U301" s="186"/>
      <c r="V301" s="186"/>
      <c r="W301" s="186"/>
      <c r="X301" s="186"/>
    </row>
    <row r="302" spans="1:24" ht="42.75" customHeight="1" x14ac:dyDescent="0.35">
      <c r="A302" s="188" t="str">
        <f>+'Matriz Nº4 Administración'!A302</f>
        <v>33. 5</v>
      </c>
      <c r="B302" s="189" t="str">
        <f>+'Matriz Nº4 Administración'!B302</f>
        <v/>
      </c>
      <c r="C302" s="190" t="str">
        <f>IF(B302&lt;&gt;"",'Matriz Nº1 Identificación'!B302,"")</f>
        <v/>
      </c>
      <c r="D302" s="191" t="str">
        <f>IF(C302&lt;&gt;"",'Matriz Nº4 Administración'!C302,"")</f>
        <v/>
      </c>
      <c r="E302" s="189" t="str">
        <f>IF(B302&lt;&gt;"",'Matriz Nº4 Administración'!F302,"")</f>
        <v/>
      </c>
      <c r="F302" s="189" t="str">
        <f>IF(B302&lt;&gt;"",'Matriz Nº4 Administración'!G302,"")</f>
        <v/>
      </c>
      <c r="G302" s="177"/>
      <c r="H302" s="178"/>
      <c r="I302" s="179"/>
      <c r="J302" s="179"/>
      <c r="K302" s="178"/>
      <c r="L302" s="186"/>
      <c r="M302" s="186"/>
      <c r="N302" s="186"/>
      <c r="O302" s="186"/>
      <c r="P302" s="186"/>
      <c r="Q302" s="186"/>
      <c r="R302" s="186"/>
      <c r="S302" s="186"/>
      <c r="T302" s="186"/>
      <c r="U302" s="186"/>
      <c r="V302" s="186"/>
      <c r="W302" s="186"/>
      <c r="X302" s="186"/>
    </row>
    <row r="303" spans="1:24" ht="40.5" customHeight="1" x14ac:dyDescent="0.35">
      <c r="A303" s="188" t="str">
        <f>+'Matriz Nº4 Administración'!A303</f>
        <v>33. 6</v>
      </c>
      <c r="B303" s="189" t="str">
        <f>+'Matriz Nº4 Administración'!B303</f>
        <v/>
      </c>
      <c r="C303" s="190" t="str">
        <f>IF(B303&lt;&gt;"",'Matriz Nº1 Identificación'!B303,"")</f>
        <v/>
      </c>
      <c r="D303" s="191" t="str">
        <f>IF(C303&lt;&gt;"",'Matriz Nº4 Administración'!C303,"")</f>
        <v/>
      </c>
      <c r="E303" s="189" t="str">
        <f>IF(B303&lt;&gt;"",'Matriz Nº4 Administración'!F303,"")</f>
        <v/>
      </c>
      <c r="F303" s="189" t="str">
        <f>IF(B303&lt;&gt;"",'Matriz Nº4 Administración'!G303,"")</f>
        <v/>
      </c>
      <c r="G303" s="177"/>
      <c r="H303" s="178"/>
      <c r="I303" s="179"/>
      <c r="J303" s="179"/>
      <c r="K303" s="178"/>
      <c r="L303" s="186"/>
      <c r="M303" s="186"/>
      <c r="N303" s="186"/>
      <c r="O303" s="186"/>
      <c r="P303" s="186"/>
      <c r="Q303" s="186"/>
      <c r="R303" s="186"/>
      <c r="S303" s="186"/>
      <c r="T303" s="186"/>
      <c r="U303" s="186"/>
      <c r="V303" s="186"/>
      <c r="W303" s="186"/>
      <c r="X303" s="186"/>
    </row>
    <row r="304" spans="1:24" ht="43.5" customHeight="1" thickBot="1" x14ac:dyDescent="0.4">
      <c r="A304" s="188" t="str">
        <f>+'Matriz Nº4 Administración'!A304</f>
        <v>33. 7</v>
      </c>
      <c r="B304" s="189" t="str">
        <f>+'Matriz Nº4 Administración'!B304</f>
        <v/>
      </c>
      <c r="C304" s="190" t="str">
        <f>IF(B304&lt;&gt;"",'Matriz Nº1 Identificación'!B304,"")</f>
        <v/>
      </c>
      <c r="D304" s="191" t="str">
        <f>IF(C304&lt;&gt;"",'Matriz Nº4 Administración'!C304,"")</f>
        <v/>
      </c>
      <c r="E304" s="189" t="str">
        <f>IF(B304&lt;&gt;"",'Matriz Nº4 Administración'!F304,"")</f>
        <v/>
      </c>
      <c r="F304" s="189" t="str">
        <f>IF(B304&lt;&gt;"",'Matriz Nº4 Administración'!G304,"")</f>
        <v/>
      </c>
      <c r="G304" s="177"/>
      <c r="H304" s="178"/>
      <c r="I304" s="179"/>
      <c r="J304" s="179"/>
      <c r="K304" s="178"/>
      <c r="L304" s="186"/>
      <c r="M304" s="186"/>
      <c r="N304" s="186"/>
      <c r="O304" s="186"/>
      <c r="P304" s="186"/>
      <c r="Q304" s="186"/>
      <c r="R304" s="186"/>
      <c r="S304" s="186"/>
      <c r="T304" s="186"/>
      <c r="U304" s="186"/>
      <c r="V304" s="186"/>
      <c r="W304" s="186"/>
      <c r="X304" s="186"/>
    </row>
    <row r="305" spans="1:24" ht="39.9" customHeight="1" thickBot="1" x14ac:dyDescent="0.4">
      <c r="A305" s="547" t="str">
        <f>'Matriz Nº4 Administración'!A305</f>
        <v xml:space="preserve">Objetivo Estratégico: </v>
      </c>
      <c r="B305" s="548"/>
      <c r="C305" s="547">
        <f>'Matriz Nº4 Administración'!B305</f>
        <v>0</v>
      </c>
      <c r="D305" s="549"/>
      <c r="E305" s="549"/>
      <c r="F305" s="549"/>
      <c r="G305" s="549"/>
      <c r="H305" s="549"/>
      <c r="I305" s="549"/>
      <c r="J305" s="549"/>
      <c r="K305" s="549"/>
      <c r="L305" s="187"/>
      <c r="M305" s="186"/>
      <c r="N305" s="186"/>
      <c r="O305" s="187"/>
      <c r="P305" s="187"/>
      <c r="Q305" s="187"/>
      <c r="R305" s="187"/>
      <c r="S305" s="187"/>
      <c r="T305" s="187"/>
      <c r="U305" s="187"/>
      <c r="V305" s="187"/>
      <c r="W305" s="187"/>
      <c r="X305" s="187"/>
    </row>
    <row r="306" spans="1:24" ht="39.9" customHeight="1" thickBot="1" x14ac:dyDescent="0.4">
      <c r="A306" s="544" t="str">
        <f>'Matriz Nº4 Administración'!A306</f>
        <v>Objetivo táctico</v>
      </c>
      <c r="B306" s="545"/>
      <c r="C306" s="546" t="str">
        <f>'Matriz Nº4 Administración'!B306</f>
        <v xml:space="preserve">34. </v>
      </c>
      <c r="D306" s="481"/>
      <c r="E306" s="481"/>
      <c r="F306" s="481"/>
      <c r="G306" s="481"/>
      <c r="H306" s="481"/>
      <c r="I306" s="481"/>
      <c r="J306" s="481"/>
      <c r="K306" s="482"/>
      <c r="L306" s="187"/>
      <c r="M306" s="187"/>
      <c r="N306" s="187"/>
      <c r="O306" s="187"/>
      <c r="P306" s="187"/>
      <c r="Q306" s="187"/>
      <c r="R306" s="187"/>
      <c r="S306" s="187"/>
      <c r="T306" s="187"/>
      <c r="U306" s="187"/>
      <c r="V306" s="187"/>
      <c r="W306" s="187"/>
      <c r="X306" s="187"/>
    </row>
    <row r="307" spans="1:24" ht="47.25" customHeight="1" x14ac:dyDescent="0.35">
      <c r="A307" s="188" t="str">
        <f>+'Matriz Nº4 Administración'!A307</f>
        <v>34. 1</v>
      </c>
      <c r="B307" s="189" t="str">
        <f>+'Matriz Nº4 Administración'!B307</f>
        <v/>
      </c>
      <c r="C307" s="190" t="str">
        <f>IF(B307&lt;&gt;"",'Matriz Nº1 Identificación'!B307,"")</f>
        <v/>
      </c>
      <c r="D307" s="191" t="str">
        <f>IF(C307&lt;&gt;"",'Matriz Nº4 Administración'!C307,"")</f>
        <v/>
      </c>
      <c r="E307" s="189" t="str">
        <f>IF(B307&lt;&gt;"",'Matriz Nº4 Administración'!F307,"")</f>
        <v/>
      </c>
      <c r="F307" s="189" t="str">
        <f>IF(B307&lt;&gt;"",'Matriz Nº4 Administración'!G307,"")</f>
        <v/>
      </c>
      <c r="G307" s="177"/>
      <c r="H307" s="178"/>
      <c r="I307" s="179"/>
      <c r="J307" s="179"/>
      <c r="K307" s="178"/>
      <c r="L307" s="186"/>
      <c r="M307" s="187"/>
      <c r="N307" s="187"/>
      <c r="O307" s="186"/>
      <c r="P307" s="186"/>
      <c r="Q307" s="186"/>
      <c r="R307" s="186"/>
      <c r="S307" s="186"/>
      <c r="T307" s="186"/>
      <c r="U307" s="186"/>
      <c r="V307" s="186"/>
      <c r="W307" s="186"/>
      <c r="X307" s="186"/>
    </row>
    <row r="308" spans="1:24" ht="43.5" customHeight="1" x14ac:dyDescent="0.35">
      <c r="A308" s="188" t="str">
        <f>+'Matriz Nº4 Administración'!A308</f>
        <v>34. 2</v>
      </c>
      <c r="B308" s="189" t="str">
        <f>+'Matriz Nº4 Administración'!B308</f>
        <v/>
      </c>
      <c r="C308" s="190" t="str">
        <f>IF(B308&lt;&gt;"",'Matriz Nº1 Identificación'!B308,"")</f>
        <v/>
      </c>
      <c r="D308" s="191" t="str">
        <f>IF(C308&lt;&gt;"",'Matriz Nº4 Administración'!C308,"")</f>
        <v/>
      </c>
      <c r="E308" s="189" t="str">
        <f>IF(B308&lt;&gt;"",'Matriz Nº4 Administración'!F308,"")</f>
        <v/>
      </c>
      <c r="F308" s="189" t="str">
        <f>IF(B308&lt;&gt;"",'Matriz Nº4 Administración'!G308,"")</f>
        <v/>
      </c>
      <c r="G308" s="177"/>
      <c r="H308" s="178"/>
      <c r="I308" s="179"/>
      <c r="J308" s="179"/>
      <c r="K308" s="178"/>
      <c r="L308" s="186"/>
      <c r="M308" s="186"/>
      <c r="N308" s="186"/>
      <c r="O308" s="186"/>
      <c r="P308" s="186"/>
      <c r="Q308" s="186"/>
      <c r="R308" s="186"/>
      <c r="S308" s="186"/>
      <c r="T308" s="186"/>
      <c r="U308" s="186"/>
      <c r="V308" s="186"/>
      <c r="W308" s="186"/>
      <c r="X308" s="186"/>
    </row>
    <row r="309" spans="1:24" ht="40.5" customHeight="1" x14ac:dyDescent="0.35">
      <c r="A309" s="188" t="str">
        <f>+'Matriz Nº4 Administración'!A309</f>
        <v>34. 3</v>
      </c>
      <c r="B309" s="189" t="str">
        <f>+'Matriz Nº4 Administración'!B309</f>
        <v/>
      </c>
      <c r="C309" s="190" t="str">
        <f>IF(B309&lt;&gt;"",'Matriz Nº1 Identificación'!B309,"")</f>
        <v/>
      </c>
      <c r="D309" s="191" t="str">
        <f>IF(C309&lt;&gt;"",'Matriz Nº4 Administración'!C309,"")</f>
        <v/>
      </c>
      <c r="E309" s="189" t="str">
        <f>IF(B309&lt;&gt;"",'Matriz Nº4 Administración'!F309,"")</f>
        <v/>
      </c>
      <c r="F309" s="189" t="str">
        <f>IF(B309&lt;&gt;"",'Matriz Nº4 Administración'!G309,"")</f>
        <v/>
      </c>
      <c r="G309" s="177"/>
      <c r="H309" s="178"/>
      <c r="I309" s="179"/>
      <c r="J309" s="179"/>
      <c r="K309" s="178"/>
      <c r="L309" s="186"/>
      <c r="M309" s="186"/>
      <c r="N309" s="186"/>
      <c r="O309" s="186"/>
      <c r="P309" s="186"/>
      <c r="Q309" s="186"/>
      <c r="R309" s="186"/>
      <c r="S309" s="186"/>
      <c r="T309" s="186"/>
      <c r="U309" s="186"/>
      <c r="V309" s="186"/>
      <c r="W309" s="186"/>
      <c r="X309" s="186"/>
    </row>
    <row r="310" spans="1:24" ht="48" customHeight="1" x14ac:dyDescent="0.35">
      <c r="A310" s="188" t="str">
        <f>+'Matriz Nº4 Administración'!A310</f>
        <v>34. 4</v>
      </c>
      <c r="B310" s="189" t="str">
        <f>+'Matriz Nº4 Administración'!B310</f>
        <v/>
      </c>
      <c r="C310" s="190" t="str">
        <f>IF(B310&lt;&gt;"",'Matriz Nº1 Identificación'!B310,"")</f>
        <v/>
      </c>
      <c r="D310" s="191" t="str">
        <f>IF(C310&lt;&gt;"",'Matriz Nº4 Administración'!C310,"")</f>
        <v/>
      </c>
      <c r="E310" s="189" t="str">
        <f>IF(B310&lt;&gt;"",'Matriz Nº4 Administración'!F310,"")</f>
        <v/>
      </c>
      <c r="F310" s="189" t="str">
        <f>IF(B310&lt;&gt;"",'Matriz Nº4 Administración'!G310,"")</f>
        <v/>
      </c>
      <c r="G310" s="177"/>
      <c r="H310" s="178"/>
      <c r="I310" s="179"/>
      <c r="J310" s="179"/>
      <c r="K310" s="178"/>
      <c r="L310" s="186"/>
      <c r="M310" s="186"/>
      <c r="N310" s="186"/>
      <c r="O310" s="186"/>
      <c r="P310" s="186"/>
      <c r="Q310" s="186"/>
      <c r="R310" s="186"/>
      <c r="S310" s="186"/>
      <c r="T310" s="186"/>
      <c r="U310" s="186"/>
      <c r="V310" s="186"/>
      <c r="W310" s="186"/>
      <c r="X310" s="186"/>
    </row>
    <row r="311" spans="1:24" ht="42.75" customHeight="1" x14ac:dyDescent="0.35">
      <c r="A311" s="188" t="str">
        <f>+'Matriz Nº4 Administración'!A311</f>
        <v>34. 5</v>
      </c>
      <c r="B311" s="189" t="str">
        <f>+'Matriz Nº4 Administración'!B311</f>
        <v/>
      </c>
      <c r="C311" s="190" t="str">
        <f>IF(B311&lt;&gt;"",'Matriz Nº1 Identificación'!B311,"")</f>
        <v/>
      </c>
      <c r="D311" s="191" t="str">
        <f>IF(C311&lt;&gt;"",'Matriz Nº4 Administración'!C311,"")</f>
        <v/>
      </c>
      <c r="E311" s="189" t="str">
        <f>IF(B311&lt;&gt;"",'Matriz Nº4 Administración'!F311,"")</f>
        <v/>
      </c>
      <c r="F311" s="189" t="str">
        <f>IF(B311&lt;&gt;"",'Matriz Nº4 Administración'!G311,"")</f>
        <v/>
      </c>
      <c r="G311" s="177"/>
      <c r="H311" s="178"/>
      <c r="I311" s="179"/>
      <c r="J311" s="179"/>
      <c r="K311" s="178"/>
      <c r="L311" s="186"/>
      <c r="M311" s="186"/>
      <c r="N311" s="186"/>
      <c r="O311" s="186"/>
      <c r="P311" s="186"/>
      <c r="Q311" s="186"/>
      <c r="R311" s="186"/>
      <c r="S311" s="186"/>
      <c r="T311" s="186"/>
      <c r="U311" s="186"/>
      <c r="V311" s="186"/>
      <c r="W311" s="186"/>
      <c r="X311" s="186"/>
    </row>
    <row r="312" spans="1:24" ht="40.5" customHeight="1" x14ac:dyDescent="0.35">
      <c r="A312" s="188" t="str">
        <f>+'Matriz Nº4 Administración'!A312</f>
        <v>34. 6</v>
      </c>
      <c r="B312" s="189" t="str">
        <f>+'Matriz Nº4 Administración'!B312</f>
        <v/>
      </c>
      <c r="C312" s="190" t="str">
        <f>IF(B312&lt;&gt;"",'Matriz Nº1 Identificación'!B312,"")</f>
        <v/>
      </c>
      <c r="D312" s="191" t="str">
        <f>IF(C312&lt;&gt;"",'Matriz Nº4 Administración'!C312,"")</f>
        <v/>
      </c>
      <c r="E312" s="189" t="str">
        <f>IF(B312&lt;&gt;"",'Matriz Nº4 Administración'!F312,"")</f>
        <v/>
      </c>
      <c r="F312" s="189" t="str">
        <f>IF(B312&lt;&gt;"",'Matriz Nº4 Administración'!G312,"")</f>
        <v/>
      </c>
      <c r="G312" s="177"/>
      <c r="H312" s="178"/>
      <c r="I312" s="179"/>
      <c r="J312" s="179"/>
      <c r="K312" s="178"/>
      <c r="L312" s="186"/>
      <c r="M312" s="186"/>
      <c r="N312" s="186"/>
      <c r="O312" s="186"/>
      <c r="P312" s="186"/>
      <c r="Q312" s="186"/>
      <c r="R312" s="186"/>
      <c r="S312" s="186"/>
      <c r="T312" s="186"/>
      <c r="U312" s="186"/>
      <c r="V312" s="186"/>
      <c r="W312" s="186"/>
      <c r="X312" s="186"/>
    </row>
    <row r="313" spans="1:24" ht="43.5" customHeight="1" thickBot="1" x14ac:dyDescent="0.4">
      <c r="A313" s="188" t="str">
        <f>+'Matriz Nº4 Administración'!A313</f>
        <v>34. 7</v>
      </c>
      <c r="B313" s="189" t="str">
        <f>+'Matriz Nº4 Administración'!B313</f>
        <v/>
      </c>
      <c r="C313" s="190" t="str">
        <f>IF(B313&lt;&gt;"",'Matriz Nº1 Identificación'!B313,"")</f>
        <v/>
      </c>
      <c r="D313" s="191" t="str">
        <f>IF(C313&lt;&gt;"",'Matriz Nº4 Administración'!C313,"")</f>
        <v/>
      </c>
      <c r="E313" s="189" t="str">
        <f>IF(B313&lt;&gt;"",'Matriz Nº4 Administración'!F313,"")</f>
        <v/>
      </c>
      <c r="F313" s="189" t="str">
        <f>IF(B313&lt;&gt;"",'Matriz Nº4 Administración'!G313,"")</f>
        <v/>
      </c>
      <c r="G313" s="177"/>
      <c r="H313" s="178"/>
      <c r="I313" s="179"/>
      <c r="J313" s="179"/>
      <c r="K313" s="178"/>
      <c r="L313" s="186"/>
      <c r="M313" s="186"/>
      <c r="N313" s="186"/>
      <c r="O313" s="186"/>
      <c r="P313" s="186"/>
      <c r="Q313" s="186"/>
      <c r="R313" s="186"/>
      <c r="S313" s="186"/>
      <c r="T313" s="186"/>
      <c r="U313" s="186"/>
      <c r="V313" s="186"/>
      <c r="W313" s="186"/>
      <c r="X313" s="186"/>
    </row>
    <row r="314" spans="1:24" ht="39.9" customHeight="1" thickBot="1" x14ac:dyDescent="0.4">
      <c r="A314" s="547" t="str">
        <f>'Matriz Nº4 Administración'!A314</f>
        <v xml:space="preserve">Objetivo Estratégico: </v>
      </c>
      <c r="B314" s="548"/>
      <c r="C314" s="547">
        <f>'Matriz Nº4 Administración'!B314</f>
        <v>0</v>
      </c>
      <c r="D314" s="549"/>
      <c r="E314" s="549"/>
      <c r="F314" s="549"/>
      <c r="G314" s="549"/>
      <c r="H314" s="549"/>
      <c r="I314" s="549"/>
      <c r="J314" s="549"/>
      <c r="K314" s="549"/>
      <c r="L314" s="187"/>
      <c r="M314" s="186"/>
      <c r="N314" s="186"/>
      <c r="O314" s="187"/>
      <c r="P314" s="187"/>
      <c r="Q314" s="187"/>
      <c r="R314" s="187"/>
      <c r="S314" s="187"/>
      <c r="T314" s="187"/>
      <c r="U314" s="187"/>
      <c r="V314" s="187"/>
      <c r="W314" s="187"/>
      <c r="X314" s="187"/>
    </row>
    <row r="315" spans="1:24" ht="39.9" customHeight="1" thickBot="1" x14ac:dyDescent="0.4">
      <c r="A315" s="544" t="str">
        <f>'Matriz Nº4 Administración'!A315</f>
        <v>Objetivo táctico</v>
      </c>
      <c r="B315" s="545"/>
      <c r="C315" s="546" t="str">
        <f>'Matriz Nº4 Administración'!B315</f>
        <v xml:space="preserve">35. </v>
      </c>
      <c r="D315" s="481"/>
      <c r="E315" s="481"/>
      <c r="F315" s="481"/>
      <c r="G315" s="481"/>
      <c r="H315" s="481"/>
      <c r="I315" s="481"/>
      <c r="J315" s="481"/>
      <c r="K315" s="482"/>
      <c r="L315" s="187"/>
      <c r="M315" s="187"/>
      <c r="N315" s="187"/>
      <c r="O315" s="187"/>
      <c r="P315" s="187"/>
      <c r="Q315" s="187"/>
      <c r="R315" s="187"/>
      <c r="S315" s="187"/>
      <c r="T315" s="187"/>
      <c r="U315" s="187"/>
      <c r="V315" s="187"/>
      <c r="W315" s="187"/>
      <c r="X315" s="187"/>
    </row>
    <row r="316" spans="1:24" ht="47.25" customHeight="1" x14ac:dyDescent="0.35">
      <c r="A316" s="188" t="str">
        <f>+'Matriz Nº4 Administración'!A316</f>
        <v>35. 1</v>
      </c>
      <c r="B316" s="189" t="str">
        <f>+'Matriz Nº4 Administración'!B316</f>
        <v/>
      </c>
      <c r="C316" s="190" t="str">
        <f>IF(B316&lt;&gt;"",'Matriz Nº1 Identificación'!B316,"")</f>
        <v/>
      </c>
      <c r="D316" s="191" t="str">
        <f>IF(C316&lt;&gt;"",'Matriz Nº4 Administración'!C316,"")</f>
        <v/>
      </c>
      <c r="E316" s="189" t="str">
        <f>IF(B316&lt;&gt;"",'Matriz Nº4 Administración'!F316,"")</f>
        <v/>
      </c>
      <c r="F316" s="189" t="str">
        <f>IF(B316&lt;&gt;"",'Matriz Nº4 Administración'!G316,"")</f>
        <v/>
      </c>
      <c r="G316" s="177"/>
      <c r="H316" s="178"/>
      <c r="I316" s="179"/>
      <c r="J316" s="179"/>
      <c r="K316" s="178"/>
      <c r="L316" s="186"/>
      <c r="M316" s="187"/>
      <c r="N316" s="187"/>
      <c r="O316" s="186"/>
      <c r="P316" s="186"/>
      <c r="Q316" s="186"/>
      <c r="R316" s="186"/>
      <c r="S316" s="186"/>
      <c r="T316" s="186"/>
      <c r="U316" s="186"/>
      <c r="V316" s="186"/>
      <c r="W316" s="186"/>
      <c r="X316" s="186"/>
    </row>
    <row r="317" spans="1:24" ht="43.5" customHeight="1" x14ac:dyDescent="0.35">
      <c r="A317" s="188" t="str">
        <f>+'Matriz Nº4 Administración'!A317</f>
        <v>35. 2</v>
      </c>
      <c r="B317" s="189" t="str">
        <f>+'Matriz Nº4 Administración'!B317</f>
        <v/>
      </c>
      <c r="C317" s="190" t="str">
        <f>IF(B317&lt;&gt;"",'Matriz Nº1 Identificación'!B317,"")</f>
        <v/>
      </c>
      <c r="D317" s="191" t="str">
        <f>IF(C317&lt;&gt;"",'Matriz Nº4 Administración'!C317,"")</f>
        <v/>
      </c>
      <c r="E317" s="189" t="str">
        <f>IF(B317&lt;&gt;"",'Matriz Nº4 Administración'!F317,"")</f>
        <v/>
      </c>
      <c r="F317" s="189" t="str">
        <f>IF(B317&lt;&gt;"",'Matriz Nº4 Administración'!G317,"")</f>
        <v/>
      </c>
      <c r="G317" s="177"/>
      <c r="H317" s="178"/>
      <c r="I317" s="179"/>
      <c r="J317" s="179"/>
      <c r="K317" s="178"/>
      <c r="L317" s="186"/>
      <c r="M317" s="186"/>
      <c r="N317" s="186"/>
      <c r="O317" s="186"/>
      <c r="P317" s="186"/>
      <c r="Q317" s="186"/>
      <c r="R317" s="186"/>
      <c r="S317" s="186"/>
      <c r="T317" s="186"/>
      <c r="U317" s="186"/>
      <c r="V317" s="186"/>
      <c r="W317" s="186"/>
      <c r="X317" s="186"/>
    </row>
    <row r="318" spans="1:24" ht="40.5" customHeight="1" x14ac:dyDescent="0.35">
      <c r="A318" s="188" t="str">
        <f>+'Matriz Nº4 Administración'!A318</f>
        <v>35. 3</v>
      </c>
      <c r="B318" s="189" t="str">
        <f>+'Matriz Nº4 Administración'!B318</f>
        <v/>
      </c>
      <c r="C318" s="190" t="str">
        <f>IF(B318&lt;&gt;"",'Matriz Nº1 Identificación'!B318,"")</f>
        <v/>
      </c>
      <c r="D318" s="191" t="str">
        <f>IF(C318&lt;&gt;"",'Matriz Nº4 Administración'!C318,"")</f>
        <v/>
      </c>
      <c r="E318" s="189" t="str">
        <f>IF(B318&lt;&gt;"",'Matriz Nº4 Administración'!F318,"")</f>
        <v/>
      </c>
      <c r="F318" s="189" t="str">
        <f>IF(B318&lt;&gt;"",'Matriz Nº4 Administración'!G318,"")</f>
        <v/>
      </c>
      <c r="G318" s="177"/>
      <c r="H318" s="178"/>
      <c r="I318" s="179"/>
      <c r="J318" s="179"/>
      <c r="K318" s="178"/>
      <c r="L318" s="186"/>
      <c r="M318" s="186"/>
      <c r="N318" s="186"/>
      <c r="O318" s="186"/>
      <c r="P318" s="186"/>
      <c r="Q318" s="186"/>
      <c r="R318" s="186"/>
      <c r="S318" s="186"/>
      <c r="T318" s="186"/>
      <c r="U318" s="186"/>
      <c r="V318" s="186"/>
      <c r="W318" s="186"/>
      <c r="X318" s="186"/>
    </row>
    <row r="319" spans="1:24" ht="48" customHeight="1" x14ac:dyDescent="0.35">
      <c r="A319" s="188" t="str">
        <f>+'Matriz Nº4 Administración'!A319</f>
        <v>35. 4</v>
      </c>
      <c r="B319" s="189" t="str">
        <f>+'Matriz Nº4 Administración'!B319</f>
        <v/>
      </c>
      <c r="C319" s="190" t="str">
        <f>IF(B319&lt;&gt;"",'Matriz Nº1 Identificación'!B319,"")</f>
        <v/>
      </c>
      <c r="D319" s="191" t="str">
        <f>IF(C319&lt;&gt;"",'Matriz Nº4 Administración'!C319,"")</f>
        <v/>
      </c>
      <c r="E319" s="189" t="str">
        <f>IF(B319&lt;&gt;"",'Matriz Nº4 Administración'!F319,"")</f>
        <v/>
      </c>
      <c r="F319" s="189" t="str">
        <f>IF(B319&lt;&gt;"",'Matriz Nº4 Administración'!G319,"")</f>
        <v/>
      </c>
      <c r="G319" s="177"/>
      <c r="H319" s="178"/>
      <c r="I319" s="179"/>
      <c r="J319" s="179"/>
      <c r="K319" s="178"/>
      <c r="L319" s="186"/>
      <c r="M319" s="186"/>
      <c r="N319" s="186"/>
      <c r="O319" s="186"/>
      <c r="P319" s="186"/>
      <c r="Q319" s="186"/>
      <c r="R319" s="186"/>
      <c r="S319" s="186"/>
      <c r="T319" s="186"/>
      <c r="U319" s="186"/>
      <c r="V319" s="186"/>
      <c r="W319" s="186"/>
      <c r="X319" s="186"/>
    </row>
    <row r="320" spans="1:24" ht="42.75" customHeight="1" x14ac:dyDescent="0.35">
      <c r="A320" s="188" t="str">
        <f>+'Matriz Nº4 Administración'!A320</f>
        <v>35. 5</v>
      </c>
      <c r="B320" s="189" t="str">
        <f>+'Matriz Nº4 Administración'!B320</f>
        <v/>
      </c>
      <c r="C320" s="190" t="str">
        <f>IF(B320&lt;&gt;"",'Matriz Nº1 Identificación'!B320,"")</f>
        <v/>
      </c>
      <c r="D320" s="191" t="str">
        <f>IF(C320&lt;&gt;"",'Matriz Nº4 Administración'!C320,"")</f>
        <v/>
      </c>
      <c r="E320" s="189" t="str">
        <f>IF(B320&lt;&gt;"",'Matriz Nº4 Administración'!F320,"")</f>
        <v/>
      </c>
      <c r="F320" s="189" t="str">
        <f>IF(B320&lt;&gt;"",'Matriz Nº4 Administración'!G320,"")</f>
        <v/>
      </c>
      <c r="G320" s="177"/>
      <c r="H320" s="178"/>
      <c r="I320" s="179"/>
      <c r="J320" s="179"/>
      <c r="K320" s="178"/>
      <c r="L320" s="186"/>
      <c r="M320" s="186"/>
      <c r="N320" s="186"/>
      <c r="O320" s="186"/>
      <c r="P320" s="186"/>
      <c r="Q320" s="186"/>
      <c r="R320" s="186"/>
      <c r="S320" s="186"/>
      <c r="T320" s="186"/>
      <c r="U320" s="186"/>
      <c r="V320" s="186"/>
      <c r="W320" s="186"/>
      <c r="X320" s="186"/>
    </row>
    <row r="321" spans="1:24" ht="40.5" customHeight="1" x14ac:dyDescent="0.35">
      <c r="A321" s="188" t="str">
        <f>+'Matriz Nº4 Administración'!A321</f>
        <v>35. 6</v>
      </c>
      <c r="B321" s="189" t="str">
        <f>+'Matriz Nº4 Administración'!B321</f>
        <v/>
      </c>
      <c r="C321" s="190" t="str">
        <f>IF(B321&lt;&gt;"",'Matriz Nº1 Identificación'!B321,"")</f>
        <v/>
      </c>
      <c r="D321" s="191" t="str">
        <f>IF(C321&lt;&gt;"",'Matriz Nº4 Administración'!C321,"")</f>
        <v/>
      </c>
      <c r="E321" s="189" t="str">
        <f>IF(B321&lt;&gt;"",'Matriz Nº4 Administración'!F321,"")</f>
        <v/>
      </c>
      <c r="F321" s="189" t="str">
        <f>IF(B321&lt;&gt;"",'Matriz Nº4 Administración'!G321,"")</f>
        <v/>
      </c>
      <c r="G321" s="177"/>
      <c r="H321" s="178"/>
      <c r="I321" s="179"/>
      <c r="J321" s="179"/>
      <c r="K321" s="178"/>
      <c r="L321" s="186"/>
      <c r="M321" s="186"/>
      <c r="N321" s="186"/>
      <c r="O321" s="186"/>
      <c r="P321" s="186"/>
      <c r="Q321" s="186"/>
      <c r="R321" s="186"/>
      <c r="S321" s="186"/>
      <c r="T321" s="186"/>
      <c r="U321" s="186"/>
      <c r="V321" s="186"/>
      <c r="W321" s="186"/>
      <c r="X321" s="186"/>
    </row>
    <row r="322" spans="1:24" ht="43.5" customHeight="1" thickBot="1" x14ac:dyDescent="0.4">
      <c r="A322" s="188" t="str">
        <f>+'Matriz Nº4 Administración'!A322</f>
        <v>35. 7</v>
      </c>
      <c r="B322" s="189" t="str">
        <f>+'Matriz Nº4 Administración'!B322</f>
        <v/>
      </c>
      <c r="C322" s="190" t="str">
        <f>IF(B322&lt;&gt;"",'Matriz Nº1 Identificación'!B322,"")</f>
        <v/>
      </c>
      <c r="D322" s="191" t="str">
        <f>IF(C322&lt;&gt;"",'Matriz Nº4 Administración'!C322,"")</f>
        <v/>
      </c>
      <c r="E322" s="189" t="str">
        <f>IF(B322&lt;&gt;"",'Matriz Nº4 Administración'!F322,"")</f>
        <v/>
      </c>
      <c r="F322" s="189" t="str">
        <f>IF(B322&lt;&gt;"",'Matriz Nº4 Administración'!G322,"")</f>
        <v/>
      </c>
      <c r="G322" s="177"/>
      <c r="H322" s="178"/>
      <c r="I322" s="179"/>
      <c r="J322" s="179"/>
      <c r="K322" s="178"/>
      <c r="L322" s="186"/>
      <c r="M322" s="186"/>
      <c r="N322" s="186"/>
      <c r="O322" s="186"/>
      <c r="P322" s="186"/>
      <c r="Q322" s="186"/>
      <c r="R322" s="186"/>
      <c r="S322" s="186"/>
      <c r="T322" s="186"/>
      <c r="U322" s="186"/>
      <c r="V322" s="186"/>
      <c r="W322" s="186"/>
      <c r="X322" s="186"/>
    </row>
    <row r="323" spans="1:24" ht="39.9" customHeight="1" thickBot="1" x14ac:dyDescent="0.4">
      <c r="A323" s="547" t="str">
        <f>'Matriz Nº4 Administración'!A323</f>
        <v xml:space="preserve">Objetivo Estratégico: </v>
      </c>
      <c r="B323" s="548"/>
      <c r="C323" s="547">
        <f>'Matriz Nº4 Administración'!B323</f>
        <v>0</v>
      </c>
      <c r="D323" s="549"/>
      <c r="E323" s="549"/>
      <c r="F323" s="549"/>
      <c r="G323" s="549"/>
      <c r="H323" s="549"/>
      <c r="I323" s="549"/>
      <c r="J323" s="549"/>
      <c r="K323" s="549"/>
      <c r="L323" s="187"/>
      <c r="M323" s="186"/>
      <c r="N323" s="186"/>
      <c r="O323" s="187"/>
      <c r="P323" s="187"/>
      <c r="Q323" s="187"/>
      <c r="R323" s="187"/>
      <c r="S323" s="187"/>
      <c r="T323" s="187"/>
      <c r="U323" s="187"/>
      <c r="V323" s="187"/>
      <c r="W323" s="187"/>
      <c r="X323" s="187"/>
    </row>
    <row r="324" spans="1:24" ht="39.9" customHeight="1" thickBot="1" x14ac:dyDescent="0.4">
      <c r="A324" s="544" t="str">
        <f>'Matriz Nº4 Administración'!A324</f>
        <v>Objetivo táctico</v>
      </c>
      <c r="B324" s="545"/>
      <c r="C324" s="546" t="str">
        <f>'Matriz Nº4 Administración'!B324</f>
        <v xml:space="preserve">36. </v>
      </c>
      <c r="D324" s="481"/>
      <c r="E324" s="481"/>
      <c r="F324" s="481"/>
      <c r="G324" s="481"/>
      <c r="H324" s="481"/>
      <c r="I324" s="481"/>
      <c r="J324" s="481"/>
      <c r="K324" s="482"/>
      <c r="L324" s="187"/>
      <c r="M324" s="187"/>
      <c r="N324" s="187"/>
      <c r="O324" s="187"/>
      <c r="P324" s="187"/>
      <c r="Q324" s="187"/>
      <c r="R324" s="187"/>
      <c r="S324" s="187"/>
      <c r="T324" s="187"/>
      <c r="U324" s="187"/>
      <c r="V324" s="187"/>
      <c r="W324" s="187"/>
      <c r="X324" s="187"/>
    </row>
    <row r="325" spans="1:24" ht="47.25" customHeight="1" x14ac:dyDescent="0.35">
      <c r="A325" s="188" t="str">
        <f>+'Matriz Nº4 Administración'!A325</f>
        <v>36. 1</v>
      </c>
      <c r="B325" s="189" t="str">
        <f>+'Matriz Nº4 Administración'!B325</f>
        <v/>
      </c>
      <c r="C325" s="190" t="str">
        <f>IF(B325&lt;&gt;"",'Matriz Nº1 Identificación'!B325,"")</f>
        <v/>
      </c>
      <c r="D325" s="191" t="str">
        <f>IF(C325&lt;&gt;"",'Matriz Nº4 Administración'!C325,"")</f>
        <v/>
      </c>
      <c r="E325" s="189" t="str">
        <f>IF(B325&lt;&gt;"",'Matriz Nº4 Administración'!F325,"")</f>
        <v/>
      </c>
      <c r="F325" s="189" t="str">
        <f>IF(B325&lt;&gt;"",'Matriz Nº4 Administración'!G325,"")</f>
        <v/>
      </c>
      <c r="G325" s="177"/>
      <c r="H325" s="178"/>
      <c r="I325" s="179"/>
      <c r="J325" s="179"/>
      <c r="K325" s="178"/>
      <c r="L325" s="186"/>
      <c r="M325" s="187"/>
      <c r="N325" s="187"/>
      <c r="O325" s="186"/>
      <c r="P325" s="186"/>
      <c r="Q325" s="186"/>
      <c r="R325" s="186"/>
      <c r="S325" s="186"/>
      <c r="T325" s="186"/>
      <c r="U325" s="186"/>
      <c r="V325" s="186"/>
      <c r="W325" s="186"/>
      <c r="X325" s="186"/>
    </row>
    <row r="326" spans="1:24" ht="43.5" customHeight="1" x14ac:dyDescent="0.35">
      <c r="A326" s="188" t="str">
        <f>+'Matriz Nº4 Administración'!A326</f>
        <v>36. 2</v>
      </c>
      <c r="B326" s="189" t="str">
        <f>+'Matriz Nº4 Administración'!B326</f>
        <v/>
      </c>
      <c r="C326" s="190" t="str">
        <f>IF(B326&lt;&gt;"",'Matriz Nº1 Identificación'!B326,"")</f>
        <v/>
      </c>
      <c r="D326" s="191" t="str">
        <f>IF(C326&lt;&gt;"",'Matriz Nº4 Administración'!C326,"")</f>
        <v/>
      </c>
      <c r="E326" s="189" t="str">
        <f>IF(B326&lt;&gt;"",'Matriz Nº4 Administración'!F326,"")</f>
        <v/>
      </c>
      <c r="F326" s="189" t="str">
        <f>IF(B326&lt;&gt;"",'Matriz Nº4 Administración'!G326,"")</f>
        <v/>
      </c>
      <c r="G326" s="177"/>
      <c r="H326" s="178"/>
      <c r="I326" s="179"/>
      <c r="J326" s="179"/>
      <c r="K326" s="178"/>
      <c r="L326" s="186"/>
      <c r="M326" s="186"/>
      <c r="N326" s="186"/>
      <c r="O326" s="186"/>
      <c r="P326" s="186"/>
      <c r="Q326" s="186"/>
      <c r="R326" s="186"/>
      <c r="S326" s="186"/>
      <c r="T326" s="186"/>
      <c r="U326" s="186"/>
      <c r="V326" s="186"/>
      <c r="W326" s="186"/>
      <c r="X326" s="186"/>
    </row>
    <row r="327" spans="1:24" ht="40.5" customHeight="1" x14ac:dyDescent="0.35">
      <c r="A327" s="188" t="str">
        <f>+'Matriz Nº4 Administración'!A327</f>
        <v>36. 3</v>
      </c>
      <c r="B327" s="189" t="str">
        <f>+'Matriz Nº4 Administración'!B327</f>
        <v/>
      </c>
      <c r="C327" s="190" t="str">
        <f>IF(B327&lt;&gt;"",'Matriz Nº1 Identificación'!B327,"")</f>
        <v/>
      </c>
      <c r="D327" s="191" t="str">
        <f>IF(C327&lt;&gt;"",'Matriz Nº4 Administración'!C327,"")</f>
        <v/>
      </c>
      <c r="E327" s="189" t="str">
        <f>IF(B327&lt;&gt;"",'Matriz Nº4 Administración'!F327,"")</f>
        <v/>
      </c>
      <c r="F327" s="189" t="str">
        <f>IF(B327&lt;&gt;"",'Matriz Nº4 Administración'!G327,"")</f>
        <v/>
      </c>
      <c r="G327" s="177"/>
      <c r="H327" s="178"/>
      <c r="I327" s="179"/>
      <c r="J327" s="179"/>
      <c r="K327" s="178"/>
      <c r="L327" s="186"/>
      <c r="M327" s="186"/>
      <c r="N327" s="186"/>
      <c r="O327" s="186"/>
      <c r="P327" s="186"/>
      <c r="Q327" s="186"/>
      <c r="R327" s="186"/>
      <c r="S327" s="186"/>
      <c r="T327" s="186"/>
      <c r="U327" s="186"/>
      <c r="V327" s="186"/>
      <c r="W327" s="186"/>
      <c r="X327" s="186"/>
    </row>
    <row r="328" spans="1:24" ht="48" customHeight="1" x14ac:dyDescent="0.35">
      <c r="A328" s="188" t="str">
        <f>+'Matriz Nº4 Administración'!A328</f>
        <v>36. 4</v>
      </c>
      <c r="B328" s="189" t="str">
        <f>+'Matriz Nº4 Administración'!B328</f>
        <v/>
      </c>
      <c r="C328" s="190" t="str">
        <f>IF(B328&lt;&gt;"",'Matriz Nº1 Identificación'!B328,"")</f>
        <v/>
      </c>
      <c r="D328" s="191" t="str">
        <f>IF(C328&lt;&gt;"",'Matriz Nº4 Administración'!C328,"")</f>
        <v/>
      </c>
      <c r="E328" s="189" t="str">
        <f>IF(B328&lt;&gt;"",'Matriz Nº4 Administración'!F328,"")</f>
        <v/>
      </c>
      <c r="F328" s="189" t="str">
        <f>IF(B328&lt;&gt;"",'Matriz Nº4 Administración'!G328,"")</f>
        <v/>
      </c>
      <c r="G328" s="177"/>
      <c r="H328" s="178"/>
      <c r="I328" s="179"/>
      <c r="J328" s="179"/>
      <c r="K328" s="178"/>
      <c r="L328" s="186"/>
      <c r="M328" s="186"/>
      <c r="N328" s="186"/>
      <c r="O328" s="186"/>
      <c r="P328" s="186"/>
      <c r="Q328" s="186"/>
      <c r="R328" s="186"/>
      <c r="S328" s="186"/>
      <c r="T328" s="186"/>
      <c r="U328" s="186"/>
      <c r="V328" s="186"/>
      <c r="W328" s="186"/>
      <c r="X328" s="186"/>
    </row>
    <row r="329" spans="1:24" ht="42.75" customHeight="1" x14ac:dyDescent="0.35">
      <c r="A329" s="188" t="str">
        <f>+'Matriz Nº4 Administración'!A329</f>
        <v>36. 5</v>
      </c>
      <c r="B329" s="189" t="str">
        <f>+'Matriz Nº4 Administración'!B329</f>
        <v/>
      </c>
      <c r="C329" s="190" t="str">
        <f>IF(B329&lt;&gt;"",'Matriz Nº1 Identificación'!B329,"")</f>
        <v/>
      </c>
      <c r="D329" s="191" t="str">
        <f>IF(C329&lt;&gt;"",'Matriz Nº4 Administración'!C329,"")</f>
        <v/>
      </c>
      <c r="E329" s="189" t="str">
        <f>IF(B329&lt;&gt;"",'Matriz Nº4 Administración'!F329,"")</f>
        <v/>
      </c>
      <c r="F329" s="189" t="str">
        <f>IF(B329&lt;&gt;"",'Matriz Nº4 Administración'!G329,"")</f>
        <v/>
      </c>
      <c r="G329" s="177"/>
      <c r="H329" s="178"/>
      <c r="I329" s="179"/>
      <c r="J329" s="179"/>
      <c r="K329" s="178"/>
      <c r="L329" s="186"/>
      <c r="M329" s="186"/>
      <c r="N329" s="186"/>
      <c r="O329" s="186"/>
      <c r="P329" s="186"/>
      <c r="Q329" s="186"/>
      <c r="R329" s="186"/>
      <c r="S329" s="186"/>
      <c r="T329" s="186"/>
      <c r="U329" s="186"/>
      <c r="V329" s="186"/>
      <c r="W329" s="186"/>
      <c r="X329" s="186"/>
    </row>
    <row r="330" spans="1:24" ht="40.5" customHeight="1" x14ac:dyDescent="0.35">
      <c r="A330" s="188" t="str">
        <f>+'Matriz Nº4 Administración'!A330</f>
        <v>36. 6</v>
      </c>
      <c r="B330" s="189" t="str">
        <f>+'Matriz Nº4 Administración'!B330</f>
        <v/>
      </c>
      <c r="C330" s="190" t="str">
        <f>IF(B330&lt;&gt;"",'Matriz Nº1 Identificación'!B330,"")</f>
        <v/>
      </c>
      <c r="D330" s="191" t="str">
        <f>IF(C330&lt;&gt;"",'Matriz Nº4 Administración'!C330,"")</f>
        <v/>
      </c>
      <c r="E330" s="189" t="str">
        <f>IF(B330&lt;&gt;"",'Matriz Nº4 Administración'!F330,"")</f>
        <v/>
      </c>
      <c r="F330" s="189" t="str">
        <f>IF(B330&lt;&gt;"",'Matriz Nº4 Administración'!G330,"")</f>
        <v/>
      </c>
      <c r="G330" s="177"/>
      <c r="H330" s="178"/>
      <c r="I330" s="179"/>
      <c r="J330" s="179"/>
      <c r="K330" s="178"/>
      <c r="L330" s="186"/>
      <c r="M330" s="186"/>
      <c r="N330" s="186"/>
      <c r="O330" s="186"/>
      <c r="P330" s="186"/>
      <c r="Q330" s="186"/>
      <c r="R330" s="186"/>
      <c r="S330" s="186"/>
      <c r="T330" s="186"/>
      <c r="U330" s="186"/>
      <c r="V330" s="186"/>
      <c r="W330" s="186"/>
      <c r="X330" s="186"/>
    </row>
    <row r="331" spans="1:24" ht="43.5" customHeight="1" thickBot="1" x14ac:dyDescent="0.4">
      <c r="A331" s="188" t="str">
        <f>+'Matriz Nº4 Administración'!A331</f>
        <v>36. 7</v>
      </c>
      <c r="B331" s="189" t="str">
        <f>+'Matriz Nº4 Administración'!B331</f>
        <v/>
      </c>
      <c r="C331" s="190" t="str">
        <f>IF(B331&lt;&gt;"",'Matriz Nº1 Identificación'!B331,"")</f>
        <v/>
      </c>
      <c r="D331" s="191" t="str">
        <f>IF(C331&lt;&gt;"",'Matriz Nº4 Administración'!C331,"")</f>
        <v/>
      </c>
      <c r="E331" s="189" t="str">
        <f>IF(B331&lt;&gt;"",'Matriz Nº4 Administración'!F331,"")</f>
        <v/>
      </c>
      <c r="F331" s="189" t="str">
        <f>IF(B331&lt;&gt;"",'Matriz Nº4 Administración'!G331,"")</f>
        <v/>
      </c>
      <c r="G331" s="177"/>
      <c r="H331" s="178"/>
      <c r="I331" s="179"/>
      <c r="J331" s="179"/>
      <c r="K331" s="178"/>
      <c r="L331" s="186"/>
      <c r="M331" s="186"/>
      <c r="N331" s="186"/>
      <c r="O331" s="186"/>
      <c r="P331" s="186"/>
      <c r="Q331" s="186"/>
      <c r="R331" s="186"/>
      <c r="S331" s="186"/>
      <c r="T331" s="186"/>
      <c r="U331" s="186"/>
      <c r="V331" s="186"/>
      <c r="W331" s="186"/>
      <c r="X331" s="186"/>
    </row>
    <row r="332" spans="1:24" ht="39.9" customHeight="1" thickBot="1" x14ac:dyDescent="0.4">
      <c r="A332" s="547" t="str">
        <f>'Matriz Nº4 Administración'!A332</f>
        <v xml:space="preserve">Objetivo Estratégico: </v>
      </c>
      <c r="B332" s="548"/>
      <c r="C332" s="547">
        <f>'Matriz Nº4 Administración'!B332</f>
        <v>0</v>
      </c>
      <c r="D332" s="549"/>
      <c r="E332" s="549"/>
      <c r="F332" s="549"/>
      <c r="G332" s="549"/>
      <c r="H332" s="549"/>
      <c r="I332" s="549"/>
      <c r="J332" s="549"/>
      <c r="K332" s="549"/>
      <c r="L332" s="187"/>
      <c r="M332" s="186"/>
      <c r="N332" s="186"/>
      <c r="O332" s="187"/>
      <c r="P332" s="187"/>
      <c r="Q332" s="187"/>
      <c r="R332" s="187"/>
      <c r="S332" s="187"/>
      <c r="T332" s="187"/>
      <c r="U332" s="187"/>
      <c r="V332" s="187"/>
      <c r="W332" s="187"/>
      <c r="X332" s="187"/>
    </row>
    <row r="333" spans="1:24" ht="39.9" customHeight="1" thickBot="1" x14ac:dyDescent="0.4">
      <c r="A333" s="544" t="str">
        <f>'Matriz Nº4 Administración'!A333</f>
        <v>Objetivo táctico</v>
      </c>
      <c r="B333" s="545"/>
      <c r="C333" s="546" t="str">
        <f>'Matriz Nº4 Administración'!B333</f>
        <v xml:space="preserve">37. </v>
      </c>
      <c r="D333" s="481"/>
      <c r="E333" s="481"/>
      <c r="F333" s="481"/>
      <c r="G333" s="481"/>
      <c r="H333" s="481"/>
      <c r="I333" s="481"/>
      <c r="J333" s="481"/>
      <c r="K333" s="482"/>
      <c r="L333" s="187"/>
      <c r="M333" s="187"/>
      <c r="N333" s="187"/>
      <c r="O333" s="187"/>
      <c r="P333" s="187"/>
      <c r="Q333" s="187"/>
      <c r="R333" s="187"/>
      <c r="S333" s="187"/>
      <c r="T333" s="187"/>
      <c r="U333" s="187"/>
      <c r="V333" s="187"/>
      <c r="W333" s="187"/>
      <c r="X333" s="187"/>
    </row>
    <row r="334" spans="1:24" ht="47.25" customHeight="1" x14ac:dyDescent="0.35">
      <c r="A334" s="188" t="str">
        <f>+'Matriz Nº4 Administración'!A334</f>
        <v>37. 1</v>
      </c>
      <c r="B334" s="189" t="str">
        <f>+'Matriz Nº4 Administración'!B334</f>
        <v/>
      </c>
      <c r="C334" s="190" t="str">
        <f>IF(B334&lt;&gt;"",'Matriz Nº1 Identificación'!B334,"")</f>
        <v/>
      </c>
      <c r="D334" s="191" t="str">
        <f>IF(C334&lt;&gt;"",'Matriz Nº4 Administración'!C334,"")</f>
        <v/>
      </c>
      <c r="E334" s="189" t="str">
        <f>IF(B334&lt;&gt;"",'Matriz Nº4 Administración'!F334,"")</f>
        <v/>
      </c>
      <c r="F334" s="189" t="str">
        <f>IF(B334&lt;&gt;"",'Matriz Nº4 Administración'!G334,"")</f>
        <v/>
      </c>
      <c r="G334" s="177"/>
      <c r="H334" s="178"/>
      <c r="I334" s="179"/>
      <c r="J334" s="179"/>
      <c r="K334" s="178"/>
      <c r="L334" s="186"/>
      <c r="M334" s="187"/>
      <c r="N334" s="187"/>
      <c r="O334" s="186"/>
      <c r="P334" s="186"/>
      <c r="Q334" s="186"/>
      <c r="R334" s="186"/>
      <c r="S334" s="186"/>
      <c r="T334" s="186"/>
      <c r="U334" s="186"/>
      <c r="V334" s="186"/>
      <c r="W334" s="186"/>
      <c r="X334" s="186"/>
    </row>
    <row r="335" spans="1:24" ht="43.5" customHeight="1" x14ac:dyDescent="0.35">
      <c r="A335" s="188" t="str">
        <f>+'Matriz Nº4 Administración'!A335</f>
        <v>37. 2</v>
      </c>
      <c r="B335" s="189" t="str">
        <f>+'Matriz Nº4 Administración'!B335</f>
        <v/>
      </c>
      <c r="C335" s="190" t="str">
        <f>IF(B335&lt;&gt;"",'Matriz Nº1 Identificación'!B335,"")</f>
        <v/>
      </c>
      <c r="D335" s="191" t="str">
        <f>IF(C335&lt;&gt;"",'Matriz Nº4 Administración'!C335,"")</f>
        <v/>
      </c>
      <c r="E335" s="189" t="str">
        <f>IF(B335&lt;&gt;"",'Matriz Nº4 Administración'!F335,"")</f>
        <v/>
      </c>
      <c r="F335" s="189" t="str">
        <f>IF(B335&lt;&gt;"",'Matriz Nº4 Administración'!G335,"")</f>
        <v/>
      </c>
      <c r="G335" s="177"/>
      <c r="H335" s="178"/>
      <c r="I335" s="179"/>
      <c r="J335" s="179"/>
      <c r="K335" s="178"/>
      <c r="L335" s="186"/>
      <c r="M335" s="186"/>
      <c r="N335" s="186"/>
      <c r="O335" s="186"/>
      <c r="P335" s="186"/>
      <c r="Q335" s="186"/>
      <c r="R335" s="186"/>
      <c r="S335" s="186"/>
      <c r="T335" s="186"/>
      <c r="U335" s="186"/>
      <c r="V335" s="186"/>
      <c r="W335" s="186"/>
      <c r="X335" s="186"/>
    </row>
    <row r="336" spans="1:24" ht="40.5" customHeight="1" x14ac:dyDescent="0.35">
      <c r="A336" s="188" t="str">
        <f>+'Matriz Nº4 Administración'!A336</f>
        <v>37. 3</v>
      </c>
      <c r="B336" s="189" t="str">
        <f>+'Matriz Nº4 Administración'!B336</f>
        <v/>
      </c>
      <c r="C336" s="190" t="str">
        <f>IF(B336&lt;&gt;"",'Matriz Nº1 Identificación'!B336,"")</f>
        <v/>
      </c>
      <c r="D336" s="191" t="str">
        <f>IF(C336&lt;&gt;"",'Matriz Nº4 Administración'!C336,"")</f>
        <v/>
      </c>
      <c r="E336" s="189" t="str">
        <f>IF(B336&lt;&gt;"",'Matriz Nº4 Administración'!F336,"")</f>
        <v/>
      </c>
      <c r="F336" s="189" t="str">
        <f>IF(B336&lt;&gt;"",'Matriz Nº4 Administración'!G336,"")</f>
        <v/>
      </c>
      <c r="G336" s="177"/>
      <c r="H336" s="178"/>
      <c r="I336" s="179"/>
      <c r="J336" s="179"/>
      <c r="K336" s="178"/>
      <c r="L336" s="186"/>
      <c r="M336" s="186"/>
      <c r="N336" s="186"/>
      <c r="O336" s="186"/>
      <c r="P336" s="186"/>
      <c r="Q336" s="186"/>
      <c r="R336" s="186"/>
      <c r="S336" s="186"/>
      <c r="T336" s="186"/>
      <c r="U336" s="186"/>
      <c r="V336" s="186"/>
      <c r="W336" s="186"/>
      <c r="X336" s="186"/>
    </row>
    <row r="337" spans="1:24" ht="48" customHeight="1" x14ac:dyDescent="0.35">
      <c r="A337" s="188" t="str">
        <f>+'Matriz Nº4 Administración'!A337</f>
        <v>37. 4</v>
      </c>
      <c r="B337" s="189" t="str">
        <f>+'Matriz Nº4 Administración'!B337</f>
        <v/>
      </c>
      <c r="C337" s="190" t="str">
        <f>IF(B337&lt;&gt;"",'Matriz Nº1 Identificación'!B337,"")</f>
        <v/>
      </c>
      <c r="D337" s="191" t="str">
        <f>IF(C337&lt;&gt;"",'Matriz Nº4 Administración'!C337,"")</f>
        <v/>
      </c>
      <c r="E337" s="189" t="str">
        <f>IF(B337&lt;&gt;"",'Matriz Nº4 Administración'!F337,"")</f>
        <v/>
      </c>
      <c r="F337" s="189" t="str">
        <f>IF(B337&lt;&gt;"",'Matriz Nº4 Administración'!G337,"")</f>
        <v/>
      </c>
      <c r="G337" s="177"/>
      <c r="H337" s="178"/>
      <c r="I337" s="179"/>
      <c r="J337" s="179"/>
      <c r="K337" s="178"/>
      <c r="L337" s="186"/>
      <c r="M337" s="186"/>
      <c r="N337" s="186"/>
      <c r="O337" s="186"/>
      <c r="P337" s="186"/>
      <c r="Q337" s="186"/>
      <c r="R337" s="186"/>
      <c r="S337" s="186"/>
      <c r="T337" s="186"/>
      <c r="U337" s="186"/>
      <c r="V337" s="186"/>
      <c r="W337" s="186"/>
      <c r="X337" s="186"/>
    </row>
    <row r="338" spans="1:24" ht="42.75" customHeight="1" x14ac:dyDescent="0.35">
      <c r="A338" s="188" t="str">
        <f>+'Matriz Nº4 Administración'!A338</f>
        <v>37. 5</v>
      </c>
      <c r="B338" s="189" t="str">
        <f>+'Matriz Nº4 Administración'!B338</f>
        <v/>
      </c>
      <c r="C338" s="190" t="str">
        <f>IF(B338&lt;&gt;"",'Matriz Nº1 Identificación'!B338,"")</f>
        <v/>
      </c>
      <c r="D338" s="191" t="str">
        <f>IF(C338&lt;&gt;"",'Matriz Nº4 Administración'!C338,"")</f>
        <v/>
      </c>
      <c r="E338" s="189" t="str">
        <f>IF(B338&lt;&gt;"",'Matriz Nº4 Administración'!F338,"")</f>
        <v/>
      </c>
      <c r="F338" s="189" t="str">
        <f>IF(B338&lt;&gt;"",'Matriz Nº4 Administración'!G338,"")</f>
        <v/>
      </c>
      <c r="G338" s="177"/>
      <c r="H338" s="178"/>
      <c r="I338" s="179"/>
      <c r="J338" s="179"/>
      <c r="K338" s="178"/>
      <c r="L338" s="186"/>
      <c r="M338" s="186"/>
      <c r="N338" s="186"/>
      <c r="O338" s="186"/>
      <c r="P338" s="186"/>
      <c r="Q338" s="186"/>
      <c r="R338" s="186"/>
      <c r="S338" s="186"/>
      <c r="T338" s="186"/>
      <c r="U338" s="186"/>
      <c r="V338" s="186"/>
      <c r="W338" s="186"/>
      <c r="X338" s="186"/>
    </row>
    <row r="339" spans="1:24" ht="40.5" customHeight="1" x14ac:dyDescent="0.35">
      <c r="A339" s="188" t="str">
        <f>+'Matriz Nº4 Administración'!A339</f>
        <v>37. 6</v>
      </c>
      <c r="B339" s="189" t="str">
        <f>+'Matriz Nº4 Administración'!B339</f>
        <v/>
      </c>
      <c r="C339" s="190" t="str">
        <f>IF(B339&lt;&gt;"",'Matriz Nº1 Identificación'!B339,"")</f>
        <v/>
      </c>
      <c r="D339" s="191" t="str">
        <f>IF(C339&lt;&gt;"",'Matriz Nº4 Administración'!C339,"")</f>
        <v/>
      </c>
      <c r="E339" s="189" t="str">
        <f>IF(B339&lt;&gt;"",'Matriz Nº4 Administración'!F339,"")</f>
        <v/>
      </c>
      <c r="F339" s="189" t="str">
        <f>IF(B339&lt;&gt;"",'Matriz Nº4 Administración'!G339,"")</f>
        <v/>
      </c>
      <c r="G339" s="177"/>
      <c r="H339" s="178"/>
      <c r="I339" s="179"/>
      <c r="J339" s="179"/>
      <c r="K339" s="178"/>
      <c r="L339" s="186"/>
      <c r="M339" s="186"/>
      <c r="N339" s="186"/>
      <c r="O339" s="186"/>
      <c r="P339" s="186"/>
      <c r="Q339" s="186"/>
      <c r="R339" s="186"/>
      <c r="S339" s="186"/>
      <c r="T339" s="186"/>
      <c r="U339" s="186"/>
      <c r="V339" s="186"/>
      <c r="W339" s="186"/>
      <c r="X339" s="186"/>
    </row>
    <row r="340" spans="1:24" ht="43.5" customHeight="1" thickBot="1" x14ac:dyDescent="0.4">
      <c r="A340" s="188" t="str">
        <f>+'Matriz Nº4 Administración'!A340</f>
        <v>37. 7</v>
      </c>
      <c r="B340" s="189" t="str">
        <f>+'Matriz Nº4 Administración'!B340</f>
        <v/>
      </c>
      <c r="C340" s="190" t="str">
        <f>IF(B340&lt;&gt;"",'Matriz Nº1 Identificación'!B340,"")</f>
        <v/>
      </c>
      <c r="D340" s="191" t="str">
        <f>IF(C340&lt;&gt;"",'Matriz Nº4 Administración'!C340,"")</f>
        <v/>
      </c>
      <c r="E340" s="189" t="str">
        <f>IF(B340&lt;&gt;"",'Matriz Nº4 Administración'!F340,"")</f>
        <v/>
      </c>
      <c r="F340" s="189" t="str">
        <f>IF(B340&lt;&gt;"",'Matriz Nº4 Administración'!G340,"")</f>
        <v/>
      </c>
      <c r="G340" s="177"/>
      <c r="H340" s="178"/>
      <c r="I340" s="179"/>
      <c r="J340" s="179"/>
      <c r="K340" s="178"/>
      <c r="L340" s="186"/>
      <c r="M340" s="186"/>
      <c r="N340" s="186"/>
      <c r="O340" s="186"/>
      <c r="P340" s="186"/>
      <c r="Q340" s="186"/>
      <c r="R340" s="186"/>
      <c r="S340" s="186"/>
      <c r="T340" s="186"/>
      <c r="U340" s="186"/>
      <c r="V340" s="186"/>
      <c r="W340" s="186"/>
      <c r="X340" s="186"/>
    </row>
    <row r="341" spans="1:24" ht="39.9" customHeight="1" thickBot="1" x14ac:dyDescent="0.4">
      <c r="A341" s="547" t="str">
        <f>'Matriz Nº4 Administración'!A341</f>
        <v xml:space="preserve">Objetivo Estratégico: </v>
      </c>
      <c r="B341" s="548"/>
      <c r="C341" s="547">
        <f>'Matriz Nº4 Administración'!B341</f>
        <v>0</v>
      </c>
      <c r="D341" s="549"/>
      <c r="E341" s="549"/>
      <c r="F341" s="549"/>
      <c r="G341" s="549"/>
      <c r="H341" s="549"/>
      <c r="I341" s="549"/>
      <c r="J341" s="549"/>
      <c r="K341" s="549"/>
      <c r="L341" s="187"/>
      <c r="M341" s="186"/>
      <c r="N341" s="186"/>
      <c r="O341" s="187"/>
      <c r="P341" s="187"/>
      <c r="Q341" s="187"/>
      <c r="R341" s="187"/>
      <c r="S341" s="187"/>
      <c r="T341" s="187"/>
      <c r="U341" s="187"/>
      <c r="V341" s="187"/>
      <c r="W341" s="187"/>
      <c r="X341" s="187"/>
    </row>
    <row r="342" spans="1:24" ht="39.9" customHeight="1" thickBot="1" x14ac:dyDescent="0.4">
      <c r="A342" s="544" t="str">
        <f>'Matriz Nº4 Administración'!A342</f>
        <v>Objetivo táctico</v>
      </c>
      <c r="B342" s="545"/>
      <c r="C342" s="546" t="str">
        <f>'Matriz Nº4 Administración'!B342</f>
        <v xml:space="preserve">38. </v>
      </c>
      <c r="D342" s="481"/>
      <c r="E342" s="481"/>
      <c r="F342" s="481"/>
      <c r="G342" s="481"/>
      <c r="H342" s="481"/>
      <c r="I342" s="481"/>
      <c r="J342" s="481"/>
      <c r="K342" s="482"/>
      <c r="L342" s="187"/>
      <c r="M342" s="187"/>
      <c r="N342" s="187"/>
      <c r="O342" s="187"/>
      <c r="P342" s="187"/>
      <c r="Q342" s="187"/>
      <c r="R342" s="187"/>
      <c r="S342" s="187"/>
      <c r="T342" s="187"/>
      <c r="U342" s="187"/>
      <c r="V342" s="187"/>
      <c r="W342" s="187"/>
      <c r="X342" s="187"/>
    </row>
    <row r="343" spans="1:24" ht="47.25" customHeight="1" x14ac:dyDescent="0.35">
      <c r="A343" s="188" t="str">
        <f>+'Matriz Nº4 Administración'!A343</f>
        <v>38. 1</v>
      </c>
      <c r="B343" s="189" t="str">
        <f>+'Matriz Nº4 Administración'!B343</f>
        <v/>
      </c>
      <c r="C343" s="190" t="str">
        <f>IF(B343&lt;&gt;"",'Matriz Nº1 Identificación'!B343,"")</f>
        <v/>
      </c>
      <c r="D343" s="191" t="str">
        <f>IF(C343&lt;&gt;"",'Matriz Nº4 Administración'!C343,"")</f>
        <v/>
      </c>
      <c r="E343" s="189" t="str">
        <f>IF(B343&lt;&gt;"",'Matriz Nº4 Administración'!F343,"")</f>
        <v/>
      </c>
      <c r="F343" s="189" t="str">
        <f>IF(B343&lt;&gt;"",'Matriz Nº4 Administración'!G343,"")</f>
        <v/>
      </c>
      <c r="G343" s="177"/>
      <c r="H343" s="178"/>
      <c r="I343" s="179"/>
      <c r="J343" s="179"/>
      <c r="K343" s="178"/>
      <c r="L343" s="186"/>
      <c r="M343" s="187"/>
      <c r="N343" s="187"/>
      <c r="O343" s="186"/>
      <c r="P343" s="186"/>
      <c r="Q343" s="186"/>
      <c r="R343" s="186"/>
      <c r="S343" s="186"/>
      <c r="T343" s="186"/>
      <c r="U343" s="186"/>
      <c r="V343" s="186"/>
      <c r="W343" s="186"/>
      <c r="X343" s="186"/>
    </row>
    <row r="344" spans="1:24" ht="43.5" customHeight="1" x14ac:dyDescent="0.35">
      <c r="A344" s="188" t="str">
        <f>+'Matriz Nº4 Administración'!A344</f>
        <v>38. 2</v>
      </c>
      <c r="B344" s="189" t="str">
        <f>+'Matriz Nº4 Administración'!B344</f>
        <v/>
      </c>
      <c r="C344" s="190" t="str">
        <f>IF(B344&lt;&gt;"",'Matriz Nº1 Identificación'!B344,"")</f>
        <v/>
      </c>
      <c r="D344" s="191" t="str">
        <f>IF(C344&lt;&gt;"",'Matriz Nº4 Administración'!C344,"")</f>
        <v/>
      </c>
      <c r="E344" s="189" t="str">
        <f>IF(B344&lt;&gt;"",'Matriz Nº4 Administración'!F344,"")</f>
        <v/>
      </c>
      <c r="F344" s="189" t="str">
        <f>IF(B344&lt;&gt;"",'Matriz Nº4 Administración'!G344,"")</f>
        <v/>
      </c>
      <c r="G344" s="177"/>
      <c r="H344" s="178"/>
      <c r="I344" s="179"/>
      <c r="J344" s="179"/>
      <c r="K344" s="178"/>
      <c r="L344" s="186"/>
      <c r="M344" s="186"/>
      <c r="N344" s="186"/>
      <c r="O344" s="186"/>
      <c r="P344" s="186"/>
      <c r="Q344" s="186"/>
      <c r="R344" s="186"/>
      <c r="S344" s="186"/>
      <c r="T344" s="186"/>
      <c r="U344" s="186"/>
      <c r="V344" s="186"/>
      <c r="W344" s="186"/>
      <c r="X344" s="186"/>
    </row>
    <row r="345" spans="1:24" ht="40.5" customHeight="1" x14ac:dyDescent="0.35">
      <c r="A345" s="188" t="str">
        <f>+'Matriz Nº4 Administración'!A345</f>
        <v>38. 3</v>
      </c>
      <c r="B345" s="189" t="str">
        <f>+'Matriz Nº4 Administración'!B345</f>
        <v/>
      </c>
      <c r="C345" s="190" t="str">
        <f>IF(B345&lt;&gt;"",'Matriz Nº1 Identificación'!B345,"")</f>
        <v/>
      </c>
      <c r="D345" s="191" t="str">
        <f>IF(C345&lt;&gt;"",'Matriz Nº4 Administración'!C345,"")</f>
        <v/>
      </c>
      <c r="E345" s="189" t="str">
        <f>IF(B345&lt;&gt;"",'Matriz Nº4 Administración'!F345,"")</f>
        <v/>
      </c>
      <c r="F345" s="189" t="str">
        <f>IF(B345&lt;&gt;"",'Matriz Nº4 Administración'!G345,"")</f>
        <v/>
      </c>
      <c r="G345" s="177"/>
      <c r="H345" s="178"/>
      <c r="I345" s="179"/>
      <c r="J345" s="179"/>
      <c r="K345" s="178"/>
      <c r="L345" s="186"/>
      <c r="M345" s="186"/>
      <c r="N345" s="186"/>
      <c r="O345" s="186"/>
      <c r="P345" s="186"/>
      <c r="Q345" s="186"/>
      <c r="R345" s="186"/>
      <c r="S345" s="186"/>
      <c r="T345" s="186"/>
      <c r="U345" s="186"/>
      <c r="V345" s="186"/>
      <c r="W345" s="186"/>
      <c r="X345" s="186"/>
    </row>
    <row r="346" spans="1:24" ht="48" customHeight="1" x14ac:dyDescent="0.35">
      <c r="A346" s="188" t="str">
        <f>+'Matriz Nº4 Administración'!A346</f>
        <v>38. 4</v>
      </c>
      <c r="B346" s="189" t="str">
        <f>+'Matriz Nº4 Administración'!B346</f>
        <v/>
      </c>
      <c r="C346" s="190" t="str">
        <f>IF(B346&lt;&gt;"",'Matriz Nº1 Identificación'!B346,"")</f>
        <v/>
      </c>
      <c r="D346" s="191" t="str">
        <f>IF(C346&lt;&gt;"",'Matriz Nº4 Administración'!C346,"")</f>
        <v/>
      </c>
      <c r="E346" s="189" t="str">
        <f>IF(B346&lt;&gt;"",'Matriz Nº4 Administración'!F346,"")</f>
        <v/>
      </c>
      <c r="F346" s="189" t="str">
        <f>IF(B346&lt;&gt;"",'Matriz Nº4 Administración'!G346,"")</f>
        <v/>
      </c>
      <c r="G346" s="177"/>
      <c r="H346" s="178"/>
      <c r="I346" s="179"/>
      <c r="J346" s="179"/>
      <c r="K346" s="178"/>
      <c r="L346" s="186"/>
      <c r="M346" s="186"/>
      <c r="N346" s="186"/>
      <c r="O346" s="186"/>
      <c r="P346" s="186"/>
      <c r="Q346" s="186"/>
      <c r="R346" s="186"/>
      <c r="S346" s="186"/>
      <c r="T346" s="186"/>
      <c r="U346" s="186"/>
      <c r="V346" s="186"/>
      <c r="W346" s="186"/>
      <c r="X346" s="186"/>
    </row>
    <row r="347" spans="1:24" ht="42.75" customHeight="1" x14ac:dyDescent="0.35">
      <c r="A347" s="188" t="str">
        <f>+'Matriz Nº4 Administración'!A347</f>
        <v>38. 5</v>
      </c>
      <c r="B347" s="189" t="str">
        <f>+'Matriz Nº4 Administración'!B347</f>
        <v/>
      </c>
      <c r="C347" s="190" t="str">
        <f>IF(B347&lt;&gt;"",'Matriz Nº1 Identificación'!B347,"")</f>
        <v/>
      </c>
      <c r="D347" s="191" t="str">
        <f>IF(C347&lt;&gt;"",'Matriz Nº4 Administración'!C347,"")</f>
        <v/>
      </c>
      <c r="E347" s="189" t="str">
        <f>IF(B347&lt;&gt;"",'Matriz Nº4 Administración'!F347,"")</f>
        <v/>
      </c>
      <c r="F347" s="189" t="str">
        <f>IF(B347&lt;&gt;"",'Matriz Nº4 Administración'!G347,"")</f>
        <v/>
      </c>
      <c r="G347" s="177"/>
      <c r="H347" s="178"/>
      <c r="I347" s="179"/>
      <c r="J347" s="179"/>
      <c r="K347" s="178"/>
      <c r="L347" s="186"/>
      <c r="M347" s="186"/>
      <c r="N347" s="186"/>
      <c r="O347" s="186"/>
      <c r="P347" s="186"/>
      <c r="Q347" s="186"/>
      <c r="R347" s="186"/>
      <c r="S347" s="186"/>
      <c r="T347" s="186"/>
      <c r="U347" s="186"/>
      <c r="V347" s="186"/>
      <c r="W347" s="186"/>
      <c r="X347" s="186"/>
    </row>
    <row r="348" spans="1:24" ht="40.5" customHeight="1" x14ac:dyDescent="0.35">
      <c r="A348" s="188" t="str">
        <f>+'Matriz Nº4 Administración'!A348</f>
        <v>38. 6</v>
      </c>
      <c r="B348" s="189" t="str">
        <f>+'Matriz Nº4 Administración'!B348</f>
        <v/>
      </c>
      <c r="C348" s="190" t="str">
        <f>IF(B348&lt;&gt;"",'Matriz Nº1 Identificación'!B348,"")</f>
        <v/>
      </c>
      <c r="D348" s="191" t="str">
        <f>IF(C348&lt;&gt;"",'Matriz Nº4 Administración'!C348,"")</f>
        <v/>
      </c>
      <c r="E348" s="189" t="str">
        <f>IF(B348&lt;&gt;"",'Matriz Nº4 Administración'!F348,"")</f>
        <v/>
      </c>
      <c r="F348" s="189" t="str">
        <f>IF(B348&lt;&gt;"",'Matriz Nº4 Administración'!G348,"")</f>
        <v/>
      </c>
      <c r="G348" s="177"/>
      <c r="H348" s="178"/>
      <c r="I348" s="179"/>
      <c r="J348" s="179"/>
      <c r="K348" s="178"/>
      <c r="L348" s="186"/>
      <c r="M348" s="186"/>
      <c r="N348" s="186"/>
      <c r="O348" s="186"/>
      <c r="P348" s="186"/>
      <c r="Q348" s="186"/>
      <c r="R348" s="186"/>
      <c r="S348" s="186"/>
      <c r="T348" s="186"/>
      <c r="U348" s="186"/>
      <c r="V348" s="186"/>
      <c r="W348" s="186"/>
      <c r="X348" s="186"/>
    </row>
    <row r="349" spans="1:24" ht="43.5" customHeight="1" thickBot="1" x14ac:dyDescent="0.4">
      <c r="A349" s="188" t="str">
        <f>+'Matriz Nº4 Administración'!A349</f>
        <v>38. 7</v>
      </c>
      <c r="B349" s="189" t="str">
        <f>+'Matriz Nº4 Administración'!B349</f>
        <v/>
      </c>
      <c r="C349" s="190" t="str">
        <f>IF(B349&lt;&gt;"",'Matriz Nº1 Identificación'!B349,"")</f>
        <v/>
      </c>
      <c r="D349" s="191" t="str">
        <f>IF(C349&lt;&gt;"",'Matriz Nº4 Administración'!C349,"")</f>
        <v/>
      </c>
      <c r="E349" s="189" t="str">
        <f>IF(B349&lt;&gt;"",'Matriz Nº4 Administración'!F349,"")</f>
        <v/>
      </c>
      <c r="F349" s="189" t="str">
        <f>IF(B349&lt;&gt;"",'Matriz Nº4 Administración'!G349,"")</f>
        <v/>
      </c>
      <c r="G349" s="177"/>
      <c r="H349" s="178"/>
      <c r="I349" s="179"/>
      <c r="J349" s="179"/>
      <c r="K349" s="178"/>
      <c r="L349" s="186"/>
      <c r="M349" s="186"/>
      <c r="N349" s="186"/>
      <c r="O349" s="186"/>
      <c r="P349" s="186"/>
      <c r="Q349" s="186"/>
      <c r="R349" s="186"/>
      <c r="S349" s="186"/>
      <c r="T349" s="186"/>
      <c r="U349" s="186"/>
      <c r="V349" s="186"/>
      <c r="W349" s="186"/>
      <c r="X349" s="186"/>
    </row>
    <row r="350" spans="1:24" ht="39.9" customHeight="1" thickBot="1" x14ac:dyDescent="0.4">
      <c r="A350" s="547" t="str">
        <f>'Matriz Nº4 Administración'!A350</f>
        <v xml:space="preserve">Objetivo Estratégico: </v>
      </c>
      <c r="B350" s="548"/>
      <c r="C350" s="547">
        <f>'Matriz Nº4 Administración'!B350</f>
        <v>0</v>
      </c>
      <c r="D350" s="549"/>
      <c r="E350" s="549"/>
      <c r="F350" s="549"/>
      <c r="G350" s="549"/>
      <c r="H350" s="549"/>
      <c r="I350" s="549"/>
      <c r="J350" s="549"/>
      <c r="K350" s="549"/>
      <c r="L350" s="187"/>
      <c r="M350" s="186"/>
      <c r="N350" s="186"/>
      <c r="O350" s="187"/>
      <c r="P350" s="187"/>
      <c r="Q350" s="187"/>
      <c r="R350" s="187"/>
      <c r="S350" s="187"/>
      <c r="T350" s="187"/>
      <c r="U350" s="187"/>
      <c r="V350" s="187"/>
      <c r="W350" s="187"/>
      <c r="X350" s="187"/>
    </row>
    <row r="351" spans="1:24" ht="39.9" customHeight="1" thickBot="1" x14ac:dyDescent="0.4">
      <c r="A351" s="544" t="str">
        <f>'Matriz Nº4 Administración'!A351</f>
        <v>Objetivo táctico</v>
      </c>
      <c r="B351" s="545"/>
      <c r="C351" s="546" t="str">
        <f>'Matriz Nº4 Administración'!B351</f>
        <v xml:space="preserve">39. </v>
      </c>
      <c r="D351" s="481"/>
      <c r="E351" s="481"/>
      <c r="F351" s="481"/>
      <c r="G351" s="481"/>
      <c r="H351" s="481"/>
      <c r="I351" s="481"/>
      <c r="J351" s="481"/>
      <c r="K351" s="482"/>
      <c r="L351" s="187"/>
      <c r="M351" s="187"/>
      <c r="N351" s="187"/>
      <c r="O351" s="187"/>
      <c r="P351" s="187"/>
      <c r="Q351" s="187"/>
      <c r="R351" s="187"/>
      <c r="S351" s="187"/>
      <c r="T351" s="187"/>
      <c r="U351" s="187"/>
      <c r="V351" s="187"/>
      <c r="W351" s="187"/>
      <c r="X351" s="187"/>
    </row>
    <row r="352" spans="1:24" ht="47.25" customHeight="1" x14ac:dyDescent="0.35">
      <c r="A352" s="188" t="str">
        <f>+'Matriz Nº4 Administración'!A352</f>
        <v>39. 1</v>
      </c>
      <c r="B352" s="189" t="str">
        <f>+'Matriz Nº4 Administración'!B352</f>
        <v/>
      </c>
      <c r="C352" s="190" t="str">
        <f>IF(B352&lt;&gt;"",'Matriz Nº1 Identificación'!B352,"")</f>
        <v/>
      </c>
      <c r="D352" s="191" t="str">
        <f>IF(C352&lt;&gt;"",'Matriz Nº4 Administración'!C352,"")</f>
        <v/>
      </c>
      <c r="E352" s="189" t="str">
        <f>IF(B352&lt;&gt;"",'Matriz Nº4 Administración'!F352,"")</f>
        <v/>
      </c>
      <c r="F352" s="189" t="str">
        <f>IF(B352&lt;&gt;"",'Matriz Nº4 Administración'!G352,"")</f>
        <v/>
      </c>
      <c r="G352" s="177"/>
      <c r="H352" s="178"/>
      <c r="I352" s="179"/>
      <c r="J352" s="179"/>
      <c r="K352" s="178"/>
      <c r="L352" s="186"/>
      <c r="M352" s="187"/>
      <c r="N352" s="187"/>
      <c r="O352" s="186"/>
      <c r="P352" s="186"/>
      <c r="Q352" s="186"/>
      <c r="R352" s="186"/>
      <c r="S352" s="186"/>
      <c r="T352" s="186"/>
      <c r="U352" s="186"/>
      <c r="V352" s="186"/>
      <c r="W352" s="186"/>
      <c r="X352" s="186"/>
    </row>
    <row r="353" spans="1:24" ht="43.5" customHeight="1" x14ac:dyDescent="0.35">
      <c r="A353" s="188" t="str">
        <f>+'Matriz Nº4 Administración'!A353</f>
        <v>39. 2</v>
      </c>
      <c r="B353" s="189" t="str">
        <f>+'Matriz Nº4 Administración'!B353</f>
        <v/>
      </c>
      <c r="C353" s="190" t="str">
        <f>IF(B353&lt;&gt;"",'Matriz Nº1 Identificación'!B353,"")</f>
        <v/>
      </c>
      <c r="D353" s="191" t="str">
        <f>IF(C353&lt;&gt;"",'Matriz Nº4 Administración'!C353,"")</f>
        <v/>
      </c>
      <c r="E353" s="189" t="str">
        <f>IF(B353&lt;&gt;"",'Matriz Nº4 Administración'!F353,"")</f>
        <v/>
      </c>
      <c r="F353" s="189" t="str">
        <f>IF(B353&lt;&gt;"",'Matriz Nº4 Administración'!G353,"")</f>
        <v/>
      </c>
      <c r="G353" s="177"/>
      <c r="H353" s="178"/>
      <c r="I353" s="179"/>
      <c r="J353" s="179"/>
      <c r="K353" s="178"/>
      <c r="L353" s="186"/>
      <c r="M353" s="186"/>
      <c r="N353" s="186"/>
      <c r="O353" s="186"/>
      <c r="P353" s="186"/>
      <c r="Q353" s="186"/>
      <c r="R353" s="186"/>
      <c r="S353" s="186"/>
      <c r="T353" s="186"/>
      <c r="U353" s="186"/>
      <c r="V353" s="186"/>
      <c r="W353" s="186"/>
      <c r="X353" s="186"/>
    </row>
    <row r="354" spans="1:24" ht="40.5" customHeight="1" x14ac:dyDescent="0.35">
      <c r="A354" s="188" t="str">
        <f>+'Matriz Nº4 Administración'!A354</f>
        <v>39. 3</v>
      </c>
      <c r="B354" s="189" t="str">
        <f>+'Matriz Nº4 Administración'!B354</f>
        <v/>
      </c>
      <c r="C354" s="190" t="str">
        <f>IF(B354&lt;&gt;"",'Matriz Nº1 Identificación'!B354,"")</f>
        <v/>
      </c>
      <c r="D354" s="191" t="str">
        <f>IF(C354&lt;&gt;"",'Matriz Nº4 Administración'!C354,"")</f>
        <v/>
      </c>
      <c r="E354" s="189" t="str">
        <f>IF(B354&lt;&gt;"",'Matriz Nº4 Administración'!F354,"")</f>
        <v/>
      </c>
      <c r="F354" s="189" t="str">
        <f>IF(B354&lt;&gt;"",'Matriz Nº4 Administración'!G354,"")</f>
        <v/>
      </c>
      <c r="G354" s="177"/>
      <c r="H354" s="178"/>
      <c r="I354" s="179"/>
      <c r="J354" s="179"/>
      <c r="K354" s="178"/>
      <c r="L354" s="186"/>
      <c r="M354" s="186"/>
      <c r="N354" s="186"/>
      <c r="O354" s="186"/>
      <c r="P354" s="186"/>
      <c r="Q354" s="186"/>
      <c r="R354" s="186"/>
      <c r="S354" s="186"/>
      <c r="T354" s="186"/>
      <c r="U354" s="186"/>
      <c r="V354" s="186"/>
      <c r="W354" s="186"/>
      <c r="X354" s="186"/>
    </row>
    <row r="355" spans="1:24" ht="48" customHeight="1" x14ac:dyDescent="0.35">
      <c r="A355" s="188" t="str">
        <f>+'Matriz Nº4 Administración'!A355</f>
        <v>39. 4</v>
      </c>
      <c r="B355" s="189" t="str">
        <f>+'Matriz Nº4 Administración'!B355</f>
        <v/>
      </c>
      <c r="C355" s="190" t="str">
        <f>IF(B355&lt;&gt;"",'Matriz Nº1 Identificación'!B355,"")</f>
        <v/>
      </c>
      <c r="D355" s="191" t="str">
        <f>IF(C355&lt;&gt;"",'Matriz Nº4 Administración'!C355,"")</f>
        <v/>
      </c>
      <c r="E355" s="189" t="str">
        <f>IF(B355&lt;&gt;"",'Matriz Nº4 Administración'!F355,"")</f>
        <v/>
      </c>
      <c r="F355" s="189" t="str">
        <f>IF(B355&lt;&gt;"",'Matriz Nº4 Administración'!G355,"")</f>
        <v/>
      </c>
      <c r="G355" s="177"/>
      <c r="H355" s="178"/>
      <c r="I355" s="179"/>
      <c r="J355" s="179"/>
      <c r="K355" s="178"/>
      <c r="L355" s="186"/>
      <c r="M355" s="186"/>
      <c r="N355" s="186"/>
      <c r="O355" s="186"/>
      <c r="P355" s="186"/>
      <c r="Q355" s="186"/>
      <c r="R355" s="186"/>
      <c r="S355" s="186"/>
      <c r="T355" s="186"/>
      <c r="U355" s="186"/>
      <c r="V355" s="186"/>
      <c r="W355" s="186"/>
      <c r="X355" s="186"/>
    </row>
    <row r="356" spans="1:24" ht="42.75" customHeight="1" x14ac:dyDescent="0.35">
      <c r="A356" s="188" t="str">
        <f>+'Matriz Nº4 Administración'!A356</f>
        <v>39. 5</v>
      </c>
      <c r="B356" s="189" t="str">
        <f>+'Matriz Nº4 Administración'!B356</f>
        <v/>
      </c>
      <c r="C356" s="190" t="str">
        <f>IF(B356&lt;&gt;"",'Matriz Nº1 Identificación'!B356,"")</f>
        <v/>
      </c>
      <c r="D356" s="191" t="str">
        <f>IF(C356&lt;&gt;"",'Matriz Nº4 Administración'!C356,"")</f>
        <v/>
      </c>
      <c r="E356" s="189" t="str">
        <f>IF(B356&lt;&gt;"",'Matriz Nº4 Administración'!F356,"")</f>
        <v/>
      </c>
      <c r="F356" s="189" t="str">
        <f>IF(B356&lt;&gt;"",'Matriz Nº4 Administración'!G356,"")</f>
        <v/>
      </c>
      <c r="G356" s="177"/>
      <c r="H356" s="178"/>
      <c r="I356" s="179"/>
      <c r="J356" s="179"/>
      <c r="K356" s="178"/>
      <c r="L356" s="186"/>
      <c r="M356" s="186"/>
      <c r="N356" s="186"/>
      <c r="O356" s="186"/>
      <c r="P356" s="186"/>
      <c r="Q356" s="186"/>
      <c r="R356" s="186"/>
      <c r="S356" s="186"/>
      <c r="T356" s="186"/>
      <c r="U356" s="186"/>
      <c r="V356" s="186"/>
      <c r="W356" s="186"/>
      <c r="X356" s="186"/>
    </row>
    <row r="357" spans="1:24" ht="40.5" customHeight="1" x14ac:dyDescent="0.35">
      <c r="A357" s="188" t="str">
        <f>+'Matriz Nº4 Administración'!A357</f>
        <v>39. 6</v>
      </c>
      <c r="B357" s="189" t="str">
        <f>+'Matriz Nº4 Administración'!B357</f>
        <v/>
      </c>
      <c r="C357" s="190" t="str">
        <f>IF(B357&lt;&gt;"",'Matriz Nº1 Identificación'!B357,"")</f>
        <v/>
      </c>
      <c r="D357" s="191" t="str">
        <f>IF(C357&lt;&gt;"",'Matriz Nº4 Administración'!C357,"")</f>
        <v/>
      </c>
      <c r="E357" s="189" t="str">
        <f>IF(B357&lt;&gt;"",'Matriz Nº4 Administración'!F357,"")</f>
        <v/>
      </c>
      <c r="F357" s="189" t="str">
        <f>IF(B357&lt;&gt;"",'Matriz Nº4 Administración'!G357,"")</f>
        <v/>
      </c>
      <c r="G357" s="177"/>
      <c r="H357" s="178"/>
      <c r="I357" s="179"/>
      <c r="J357" s="179"/>
      <c r="K357" s="178"/>
      <c r="L357" s="186"/>
      <c r="M357" s="186"/>
      <c r="N357" s="186"/>
      <c r="O357" s="186"/>
      <c r="P357" s="186"/>
      <c r="Q357" s="186"/>
      <c r="R357" s="186"/>
      <c r="S357" s="186"/>
      <c r="T357" s="186"/>
      <c r="U357" s="186"/>
      <c r="V357" s="186"/>
      <c r="W357" s="186"/>
      <c r="X357" s="186"/>
    </row>
    <row r="358" spans="1:24" ht="43.5" customHeight="1" thickBot="1" x14ac:dyDescent="0.4">
      <c r="A358" s="188" t="str">
        <f>+'Matriz Nº4 Administración'!A358</f>
        <v>39. 7</v>
      </c>
      <c r="B358" s="189" t="str">
        <f>+'Matriz Nº4 Administración'!B358</f>
        <v/>
      </c>
      <c r="C358" s="190" t="str">
        <f>IF(B358&lt;&gt;"",'Matriz Nº1 Identificación'!B358,"")</f>
        <v/>
      </c>
      <c r="D358" s="191" t="str">
        <f>IF(C358&lt;&gt;"",'Matriz Nº4 Administración'!C358,"")</f>
        <v/>
      </c>
      <c r="E358" s="189" t="str">
        <f>IF(B358&lt;&gt;"",'Matriz Nº4 Administración'!F358,"")</f>
        <v/>
      </c>
      <c r="F358" s="189" t="str">
        <f>IF(B358&lt;&gt;"",'Matriz Nº4 Administración'!G358,"")</f>
        <v/>
      </c>
      <c r="G358" s="177"/>
      <c r="H358" s="178"/>
      <c r="I358" s="179"/>
      <c r="J358" s="179"/>
      <c r="K358" s="178"/>
      <c r="L358" s="186"/>
      <c r="M358" s="186"/>
      <c r="N358" s="186"/>
      <c r="O358" s="186"/>
      <c r="P358" s="186"/>
      <c r="Q358" s="186"/>
      <c r="R358" s="186"/>
      <c r="S358" s="186"/>
      <c r="T358" s="186"/>
      <c r="U358" s="186"/>
      <c r="V358" s="186"/>
      <c r="W358" s="186"/>
      <c r="X358" s="186"/>
    </row>
    <row r="359" spans="1:24" ht="39.9" customHeight="1" thickBot="1" x14ac:dyDescent="0.4">
      <c r="A359" s="547" t="str">
        <f>'Matriz Nº4 Administración'!A359</f>
        <v xml:space="preserve">Objetivo Estratégico: </v>
      </c>
      <c r="B359" s="548"/>
      <c r="C359" s="547">
        <f>'Matriz Nº4 Administración'!B359</f>
        <v>0</v>
      </c>
      <c r="D359" s="549"/>
      <c r="E359" s="549"/>
      <c r="F359" s="549"/>
      <c r="G359" s="549"/>
      <c r="H359" s="549"/>
      <c r="I359" s="549"/>
      <c r="J359" s="549"/>
      <c r="K359" s="549"/>
      <c r="L359" s="187"/>
      <c r="M359" s="186"/>
      <c r="N359" s="186"/>
      <c r="O359" s="187"/>
      <c r="P359" s="187"/>
      <c r="Q359" s="187"/>
      <c r="R359" s="187"/>
      <c r="S359" s="187"/>
      <c r="T359" s="187"/>
      <c r="U359" s="187"/>
      <c r="V359" s="187"/>
      <c r="W359" s="187"/>
      <c r="X359" s="187"/>
    </row>
    <row r="360" spans="1:24" ht="39.9" customHeight="1" thickBot="1" x14ac:dyDescent="0.4">
      <c r="A360" s="544" t="str">
        <f>'Matriz Nº4 Administración'!A360</f>
        <v>Objetivo táctico</v>
      </c>
      <c r="B360" s="545"/>
      <c r="C360" s="546" t="str">
        <f>'Matriz Nº4 Administración'!B360</f>
        <v xml:space="preserve">40. </v>
      </c>
      <c r="D360" s="481"/>
      <c r="E360" s="481"/>
      <c r="F360" s="481"/>
      <c r="G360" s="481"/>
      <c r="H360" s="481"/>
      <c r="I360" s="481"/>
      <c r="J360" s="481"/>
      <c r="K360" s="482"/>
      <c r="L360" s="187"/>
      <c r="M360" s="187"/>
      <c r="N360" s="187"/>
      <c r="O360" s="187"/>
      <c r="P360" s="187"/>
      <c r="Q360" s="187"/>
      <c r="R360" s="187"/>
      <c r="S360" s="187"/>
      <c r="T360" s="187"/>
      <c r="U360" s="187"/>
      <c r="V360" s="187"/>
      <c r="W360" s="187"/>
      <c r="X360" s="187"/>
    </row>
    <row r="361" spans="1:24" ht="47.25" customHeight="1" x14ac:dyDescent="0.35">
      <c r="A361" s="188" t="str">
        <f>+'Matriz Nº4 Administración'!A361</f>
        <v>40. 1</v>
      </c>
      <c r="B361" s="189" t="str">
        <f>+'Matriz Nº4 Administración'!B361</f>
        <v/>
      </c>
      <c r="C361" s="190" t="str">
        <f>IF(B361&lt;&gt;"",'Matriz Nº1 Identificación'!B361,"")</f>
        <v/>
      </c>
      <c r="D361" s="191" t="str">
        <f>IF(C361&lt;&gt;"",'Matriz Nº4 Administración'!C361,"")</f>
        <v/>
      </c>
      <c r="E361" s="189" t="str">
        <f>IF(B361&lt;&gt;"",'Matriz Nº4 Administración'!F361,"")</f>
        <v/>
      </c>
      <c r="F361" s="189" t="str">
        <f>IF(B361&lt;&gt;"",'Matriz Nº4 Administración'!G361,"")</f>
        <v/>
      </c>
      <c r="G361" s="177"/>
      <c r="H361" s="178"/>
      <c r="I361" s="179"/>
      <c r="J361" s="179"/>
      <c r="K361" s="178"/>
      <c r="L361" s="186"/>
      <c r="M361" s="187"/>
      <c r="N361" s="187"/>
      <c r="O361" s="186"/>
      <c r="P361" s="186"/>
      <c r="Q361" s="186"/>
      <c r="R361" s="186"/>
      <c r="S361" s="186"/>
      <c r="T361" s="186"/>
      <c r="U361" s="186"/>
      <c r="V361" s="186"/>
      <c r="W361" s="186"/>
      <c r="X361" s="186"/>
    </row>
    <row r="362" spans="1:24" ht="43.5" customHeight="1" x14ac:dyDescent="0.35">
      <c r="A362" s="188" t="str">
        <f>+'Matriz Nº4 Administración'!A362</f>
        <v>40. 2</v>
      </c>
      <c r="B362" s="189" t="str">
        <f>+'Matriz Nº4 Administración'!B362</f>
        <v/>
      </c>
      <c r="C362" s="190" t="str">
        <f>IF(B362&lt;&gt;"",'Matriz Nº1 Identificación'!B362,"")</f>
        <v/>
      </c>
      <c r="D362" s="191" t="str">
        <f>IF(C362&lt;&gt;"",'Matriz Nº4 Administración'!C362,"")</f>
        <v/>
      </c>
      <c r="E362" s="189" t="str">
        <f>IF(B362&lt;&gt;"",'Matriz Nº4 Administración'!F362,"")</f>
        <v/>
      </c>
      <c r="F362" s="189" t="str">
        <f>IF(B362&lt;&gt;"",'Matriz Nº4 Administración'!G362,"")</f>
        <v/>
      </c>
      <c r="G362" s="177"/>
      <c r="H362" s="178"/>
      <c r="I362" s="179"/>
      <c r="J362" s="179"/>
      <c r="K362" s="178"/>
      <c r="L362" s="186"/>
      <c r="M362" s="186"/>
      <c r="N362" s="186"/>
      <c r="O362" s="186"/>
      <c r="P362" s="186"/>
      <c r="Q362" s="186"/>
      <c r="R362" s="186"/>
      <c r="S362" s="186"/>
      <c r="T362" s="186"/>
      <c r="U362" s="186"/>
      <c r="V362" s="186"/>
      <c r="W362" s="186"/>
      <c r="X362" s="186"/>
    </row>
    <row r="363" spans="1:24" ht="40.5" customHeight="1" x14ac:dyDescent="0.35">
      <c r="A363" s="188" t="str">
        <f>+'Matriz Nº4 Administración'!A363</f>
        <v>40. 3</v>
      </c>
      <c r="B363" s="189" t="str">
        <f>+'Matriz Nº4 Administración'!B363</f>
        <v/>
      </c>
      <c r="C363" s="190" t="str">
        <f>IF(B363&lt;&gt;"",'Matriz Nº1 Identificación'!B363,"")</f>
        <v/>
      </c>
      <c r="D363" s="191" t="str">
        <f>IF(C363&lt;&gt;"",'Matriz Nº4 Administración'!C363,"")</f>
        <v/>
      </c>
      <c r="E363" s="189" t="str">
        <f>IF(B363&lt;&gt;"",'Matriz Nº4 Administración'!F363,"")</f>
        <v/>
      </c>
      <c r="F363" s="189" t="str">
        <f>IF(B363&lt;&gt;"",'Matriz Nº4 Administración'!G363,"")</f>
        <v/>
      </c>
      <c r="G363" s="177"/>
      <c r="H363" s="178"/>
      <c r="I363" s="179"/>
      <c r="J363" s="179"/>
      <c r="K363" s="178"/>
      <c r="L363" s="186"/>
      <c r="M363" s="186"/>
      <c r="N363" s="186"/>
      <c r="O363" s="186"/>
      <c r="P363" s="186"/>
      <c r="Q363" s="186"/>
      <c r="R363" s="186"/>
      <c r="S363" s="186"/>
      <c r="T363" s="186"/>
      <c r="U363" s="186"/>
      <c r="V363" s="186"/>
      <c r="W363" s="186"/>
      <c r="X363" s="186"/>
    </row>
    <row r="364" spans="1:24" ht="48" customHeight="1" x14ac:dyDescent="0.35">
      <c r="A364" s="188" t="str">
        <f>+'Matriz Nº4 Administración'!A364</f>
        <v>40. 4</v>
      </c>
      <c r="B364" s="189" t="str">
        <f>+'Matriz Nº4 Administración'!B364</f>
        <v/>
      </c>
      <c r="C364" s="190" t="str">
        <f>IF(B364&lt;&gt;"",'Matriz Nº1 Identificación'!B364,"")</f>
        <v/>
      </c>
      <c r="D364" s="191" t="str">
        <f>IF(C364&lt;&gt;"",'Matriz Nº4 Administración'!C364,"")</f>
        <v/>
      </c>
      <c r="E364" s="189" t="str">
        <f>IF(B364&lt;&gt;"",'Matriz Nº4 Administración'!F364,"")</f>
        <v/>
      </c>
      <c r="F364" s="189" t="str">
        <f>IF(B364&lt;&gt;"",'Matriz Nº4 Administración'!G364,"")</f>
        <v/>
      </c>
      <c r="G364" s="177"/>
      <c r="H364" s="178"/>
      <c r="I364" s="179"/>
      <c r="J364" s="179"/>
      <c r="K364" s="178"/>
      <c r="L364" s="186"/>
      <c r="M364" s="186"/>
      <c r="N364" s="186"/>
      <c r="O364" s="186"/>
      <c r="P364" s="186"/>
      <c r="Q364" s="186"/>
      <c r="R364" s="186"/>
      <c r="S364" s="186"/>
      <c r="T364" s="186"/>
      <c r="U364" s="186"/>
      <c r="V364" s="186"/>
      <c r="W364" s="186"/>
      <c r="X364" s="186"/>
    </row>
    <row r="365" spans="1:24" ht="42.75" customHeight="1" x14ac:dyDescent="0.35">
      <c r="A365" s="188" t="str">
        <f>+'Matriz Nº4 Administración'!A365</f>
        <v>40. 5</v>
      </c>
      <c r="B365" s="189" t="str">
        <f>+'Matriz Nº4 Administración'!B365</f>
        <v/>
      </c>
      <c r="C365" s="190" t="str">
        <f>IF(B365&lt;&gt;"",'Matriz Nº1 Identificación'!B365,"")</f>
        <v/>
      </c>
      <c r="D365" s="191" t="str">
        <f>IF(C365&lt;&gt;"",'Matriz Nº4 Administración'!C365,"")</f>
        <v/>
      </c>
      <c r="E365" s="189" t="str">
        <f>IF(B365&lt;&gt;"",'Matriz Nº4 Administración'!F365,"")</f>
        <v/>
      </c>
      <c r="F365" s="189" t="str">
        <f>IF(B365&lt;&gt;"",'Matriz Nº4 Administración'!G365,"")</f>
        <v/>
      </c>
      <c r="G365" s="177"/>
      <c r="H365" s="178"/>
      <c r="I365" s="179"/>
      <c r="J365" s="179"/>
      <c r="K365" s="178"/>
      <c r="L365" s="186"/>
      <c r="M365" s="186"/>
      <c r="N365" s="186"/>
      <c r="O365" s="186"/>
      <c r="P365" s="186"/>
      <c r="Q365" s="186"/>
      <c r="R365" s="186"/>
      <c r="S365" s="186"/>
      <c r="T365" s="186"/>
      <c r="U365" s="186"/>
      <c r="V365" s="186"/>
      <c r="W365" s="186"/>
      <c r="X365" s="186"/>
    </row>
    <row r="366" spans="1:24" ht="40.5" customHeight="1" x14ac:dyDescent="0.35">
      <c r="A366" s="188" t="str">
        <f>+'Matriz Nº4 Administración'!A366</f>
        <v>40. 6</v>
      </c>
      <c r="B366" s="189" t="str">
        <f>+'Matriz Nº4 Administración'!B366</f>
        <v/>
      </c>
      <c r="C366" s="190" t="str">
        <f>IF(B366&lt;&gt;"",'Matriz Nº1 Identificación'!B366,"")</f>
        <v/>
      </c>
      <c r="D366" s="191" t="str">
        <f>IF(C366&lt;&gt;"",'Matriz Nº4 Administración'!C366,"")</f>
        <v/>
      </c>
      <c r="E366" s="189" t="str">
        <f>IF(B366&lt;&gt;"",'Matriz Nº4 Administración'!F366,"")</f>
        <v/>
      </c>
      <c r="F366" s="189" t="str">
        <f>IF(B366&lt;&gt;"",'Matriz Nº4 Administración'!G366,"")</f>
        <v/>
      </c>
      <c r="G366" s="177"/>
      <c r="H366" s="178"/>
      <c r="I366" s="179"/>
      <c r="J366" s="179"/>
      <c r="K366" s="178"/>
      <c r="L366" s="186"/>
      <c r="M366" s="186"/>
      <c r="N366" s="186"/>
      <c r="O366" s="186"/>
      <c r="P366" s="186"/>
      <c r="Q366" s="186"/>
      <c r="R366" s="186"/>
      <c r="S366" s="186"/>
      <c r="T366" s="186"/>
      <c r="U366" s="186"/>
      <c r="V366" s="186"/>
      <c r="W366" s="186"/>
      <c r="X366" s="186"/>
    </row>
    <row r="367" spans="1:24" ht="43.5" customHeight="1" thickBot="1" x14ac:dyDescent="0.4">
      <c r="A367" s="188" t="str">
        <f>+'Matriz Nº4 Administración'!A367</f>
        <v>40. 7</v>
      </c>
      <c r="B367" s="189" t="str">
        <f>+'Matriz Nº4 Administración'!B367</f>
        <v/>
      </c>
      <c r="C367" s="190" t="str">
        <f>IF(B367&lt;&gt;"",'Matriz Nº1 Identificación'!B367,"")</f>
        <v/>
      </c>
      <c r="D367" s="191" t="str">
        <f>IF(C367&lt;&gt;"",'Matriz Nº4 Administración'!C367,"")</f>
        <v/>
      </c>
      <c r="E367" s="189" t="str">
        <f>IF(B367&lt;&gt;"",'Matriz Nº4 Administración'!F367,"")</f>
        <v/>
      </c>
      <c r="F367" s="189" t="str">
        <f>IF(B367&lt;&gt;"",'Matriz Nº4 Administración'!G367,"")</f>
        <v/>
      </c>
      <c r="G367" s="177"/>
      <c r="H367" s="178"/>
      <c r="I367" s="179"/>
      <c r="J367" s="179"/>
      <c r="K367" s="178"/>
      <c r="L367" s="186"/>
      <c r="M367" s="186"/>
      <c r="N367" s="186"/>
      <c r="O367" s="186"/>
      <c r="P367" s="186"/>
      <c r="Q367" s="186"/>
      <c r="R367" s="186"/>
      <c r="S367" s="186"/>
      <c r="T367" s="186"/>
      <c r="U367" s="186"/>
      <c r="V367" s="186"/>
      <c r="W367" s="186"/>
      <c r="X367" s="186"/>
    </row>
    <row r="368" spans="1:24" ht="39.9" customHeight="1" thickBot="1" x14ac:dyDescent="0.4">
      <c r="A368" s="547" t="str">
        <f>'Matriz Nº4 Administración'!A368</f>
        <v xml:space="preserve">Objetivo Estratégico: </v>
      </c>
      <c r="B368" s="548"/>
      <c r="C368" s="547">
        <f>'Matriz Nº4 Administración'!B368</f>
        <v>0</v>
      </c>
      <c r="D368" s="549"/>
      <c r="E368" s="549"/>
      <c r="F368" s="549"/>
      <c r="G368" s="549"/>
      <c r="H368" s="549"/>
      <c r="I368" s="549"/>
      <c r="J368" s="549"/>
      <c r="K368" s="549"/>
      <c r="L368" s="187"/>
      <c r="M368" s="186"/>
      <c r="N368" s="186"/>
      <c r="O368" s="187"/>
      <c r="P368" s="187"/>
      <c r="Q368" s="187"/>
      <c r="R368" s="187"/>
      <c r="S368" s="187"/>
      <c r="T368" s="187"/>
      <c r="U368" s="187"/>
      <c r="V368" s="187"/>
      <c r="W368" s="187"/>
      <c r="X368" s="187"/>
    </row>
    <row r="369" spans="1:24" ht="39.9" customHeight="1" thickBot="1" x14ac:dyDescent="0.4">
      <c r="A369" s="544" t="str">
        <f>'Matriz Nº4 Administración'!A369</f>
        <v>Objetivo táctico</v>
      </c>
      <c r="B369" s="545"/>
      <c r="C369" s="546" t="str">
        <f>'Matriz Nº4 Administración'!B369</f>
        <v xml:space="preserve">41. </v>
      </c>
      <c r="D369" s="481"/>
      <c r="E369" s="481"/>
      <c r="F369" s="481"/>
      <c r="G369" s="481"/>
      <c r="H369" s="481"/>
      <c r="I369" s="481"/>
      <c r="J369" s="481"/>
      <c r="K369" s="482"/>
      <c r="L369" s="187"/>
      <c r="M369" s="187"/>
      <c r="N369" s="187"/>
      <c r="O369" s="187"/>
      <c r="P369" s="187"/>
      <c r="Q369" s="187"/>
      <c r="R369" s="187"/>
      <c r="S369" s="187"/>
      <c r="T369" s="187"/>
      <c r="U369" s="187"/>
      <c r="V369" s="187"/>
      <c r="W369" s="187"/>
      <c r="X369" s="187"/>
    </row>
    <row r="370" spans="1:24" ht="47.25" customHeight="1" x14ac:dyDescent="0.35">
      <c r="A370" s="188" t="str">
        <f>+'Matriz Nº4 Administración'!A370</f>
        <v>41. 1</v>
      </c>
      <c r="B370" s="189" t="str">
        <f>+'Matriz Nº4 Administración'!B370</f>
        <v/>
      </c>
      <c r="C370" s="190" t="str">
        <f>IF(B370&lt;&gt;"",'Matriz Nº1 Identificación'!B370,"")</f>
        <v/>
      </c>
      <c r="D370" s="191" t="str">
        <f>IF(C370&lt;&gt;"",'Matriz Nº4 Administración'!C370,"")</f>
        <v/>
      </c>
      <c r="E370" s="189" t="str">
        <f>IF(B370&lt;&gt;"",'Matriz Nº4 Administración'!F370,"")</f>
        <v/>
      </c>
      <c r="F370" s="189" t="str">
        <f>IF(B370&lt;&gt;"",'Matriz Nº4 Administración'!G370,"")</f>
        <v/>
      </c>
      <c r="G370" s="177"/>
      <c r="H370" s="178"/>
      <c r="I370" s="179"/>
      <c r="J370" s="179"/>
      <c r="K370" s="178"/>
      <c r="L370" s="186"/>
      <c r="M370" s="187"/>
      <c r="N370" s="187"/>
      <c r="O370" s="186"/>
      <c r="P370" s="186"/>
      <c r="Q370" s="186"/>
      <c r="R370" s="186"/>
      <c r="S370" s="186"/>
      <c r="T370" s="186"/>
      <c r="U370" s="186"/>
      <c r="V370" s="186"/>
      <c r="W370" s="186"/>
      <c r="X370" s="186"/>
    </row>
    <row r="371" spans="1:24" ht="43.5" customHeight="1" x14ac:dyDescent="0.35">
      <c r="A371" s="188" t="str">
        <f>+'Matriz Nº4 Administración'!A371</f>
        <v>41. 2</v>
      </c>
      <c r="B371" s="189" t="str">
        <f>+'Matriz Nº4 Administración'!B371</f>
        <v/>
      </c>
      <c r="C371" s="190" t="str">
        <f>IF(B371&lt;&gt;"",'Matriz Nº1 Identificación'!B371,"")</f>
        <v/>
      </c>
      <c r="D371" s="191" t="str">
        <f>IF(C371&lt;&gt;"",'Matriz Nº4 Administración'!C371,"")</f>
        <v/>
      </c>
      <c r="E371" s="189" t="str">
        <f>IF(B371&lt;&gt;"",'Matriz Nº4 Administración'!F371,"")</f>
        <v/>
      </c>
      <c r="F371" s="189" t="str">
        <f>IF(B371&lt;&gt;"",'Matriz Nº4 Administración'!G371,"")</f>
        <v/>
      </c>
      <c r="G371" s="177"/>
      <c r="H371" s="178"/>
      <c r="I371" s="179"/>
      <c r="J371" s="179"/>
      <c r="K371" s="178"/>
      <c r="L371" s="186"/>
      <c r="M371" s="186"/>
      <c r="N371" s="186"/>
      <c r="O371" s="186"/>
      <c r="P371" s="186"/>
      <c r="Q371" s="186"/>
      <c r="R371" s="186"/>
      <c r="S371" s="186"/>
      <c r="T371" s="186"/>
      <c r="U371" s="186"/>
      <c r="V371" s="186"/>
      <c r="W371" s="186"/>
      <c r="X371" s="186"/>
    </row>
    <row r="372" spans="1:24" ht="40.5" customHeight="1" x14ac:dyDescent="0.35">
      <c r="A372" s="188" t="str">
        <f>+'Matriz Nº4 Administración'!A372</f>
        <v>41. 3</v>
      </c>
      <c r="B372" s="189" t="str">
        <f>+'Matriz Nº4 Administración'!B372</f>
        <v/>
      </c>
      <c r="C372" s="190" t="str">
        <f>IF(B372&lt;&gt;"",'Matriz Nº1 Identificación'!B372,"")</f>
        <v/>
      </c>
      <c r="D372" s="191" t="str">
        <f>IF(C372&lt;&gt;"",'Matriz Nº4 Administración'!C372,"")</f>
        <v/>
      </c>
      <c r="E372" s="189" t="str">
        <f>IF(B372&lt;&gt;"",'Matriz Nº4 Administración'!F372,"")</f>
        <v/>
      </c>
      <c r="F372" s="189" t="str">
        <f>IF(B372&lt;&gt;"",'Matriz Nº4 Administración'!G372,"")</f>
        <v/>
      </c>
      <c r="G372" s="177"/>
      <c r="H372" s="178"/>
      <c r="I372" s="179"/>
      <c r="J372" s="179"/>
      <c r="K372" s="178"/>
      <c r="L372" s="186"/>
      <c r="M372" s="186"/>
      <c r="N372" s="186"/>
      <c r="O372" s="186"/>
      <c r="P372" s="186"/>
      <c r="Q372" s="186"/>
      <c r="R372" s="186"/>
      <c r="S372" s="186"/>
      <c r="T372" s="186"/>
      <c r="U372" s="186"/>
      <c r="V372" s="186"/>
      <c r="W372" s="186"/>
      <c r="X372" s="186"/>
    </row>
    <row r="373" spans="1:24" ht="48" customHeight="1" x14ac:dyDescent="0.35">
      <c r="A373" s="188" t="str">
        <f>+'Matriz Nº4 Administración'!A373</f>
        <v>41. 4</v>
      </c>
      <c r="B373" s="189" t="str">
        <f>+'Matriz Nº4 Administración'!B373</f>
        <v/>
      </c>
      <c r="C373" s="190" t="str">
        <f>IF(B373&lt;&gt;"",'Matriz Nº1 Identificación'!B373,"")</f>
        <v/>
      </c>
      <c r="D373" s="191" t="str">
        <f>IF(C373&lt;&gt;"",'Matriz Nº4 Administración'!C373,"")</f>
        <v/>
      </c>
      <c r="E373" s="189" t="str">
        <f>IF(B373&lt;&gt;"",'Matriz Nº4 Administración'!F373,"")</f>
        <v/>
      </c>
      <c r="F373" s="189" t="str">
        <f>IF(B373&lt;&gt;"",'Matriz Nº4 Administración'!G373,"")</f>
        <v/>
      </c>
      <c r="G373" s="177"/>
      <c r="H373" s="178"/>
      <c r="I373" s="179"/>
      <c r="J373" s="179"/>
      <c r="K373" s="178"/>
      <c r="L373" s="186"/>
      <c r="M373" s="186"/>
      <c r="N373" s="186"/>
      <c r="O373" s="186"/>
      <c r="P373" s="186"/>
      <c r="Q373" s="186"/>
      <c r="R373" s="186"/>
      <c r="S373" s="186"/>
      <c r="T373" s="186"/>
      <c r="U373" s="186"/>
      <c r="V373" s="186"/>
      <c r="W373" s="186"/>
      <c r="X373" s="186"/>
    </row>
    <row r="374" spans="1:24" ht="42.75" customHeight="1" x14ac:dyDescent="0.35">
      <c r="A374" s="188" t="str">
        <f>+'Matriz Nº4 Administración'!A374</f>
        <v>41. 5</v>
      </c>
      <c r="B374" s="189" t="str">
        <f>+'Matriz Nº4 Administración'!B374</f>
        <v/>
      </c>
      <c r="C374" s="190" t="str">
        <f>IF(B374&lt;&gt;"",'Matriz Nº1 Identificación'!B374,"")</f>
        <v/>
      </c>
      <c r="D374" s="191" t="str">
        <f>IF(C374&lt;&gt;"",'Matriz Nº4 Administración'!C374,"")</f>
        <v/>
      </c>
      <c r="E374" s="189" t="str">
        <f>IF(B374&lt;&gt;"",'Matriz Nº4 Administración'!F374,"")</f>
        <v/>
      </c>
      <c r="F374" s="189" t="str">
        <f>IF(B374&lt;&gt;"",'Matriz Nº4 Administración'!G374,"")</f>
        <v/>
      </c>
      <c r="G374" s="177"/>
      <c r="H374" s="178"/>
      <c r="I374" s="179"/>
      <c r="J374" s="179"/>
      <c r="K374" s="178"/>
      <c r="L374" s="186"/>
      <c r="M374" s="186"/>
      <c r="N374" s="186"/>
      <c r="O374" s="186"/>
      <c r="P374" s="186"/>
      <c r="Q374" s="186"/>
      <c r="R374" s="186"/>
      <c r="S374" s="186"/>
      <c r="T374" s="186"/>
      <c r="U374" s="186"/>
      <c r="V374" s="186"/>
      <c r="W374" s="186"/>
      <c r="X374" s="186"/>
    </row>
    <row r="375" spans="1:24" ht="40.5" customHeight="1" x14ac:dyDescent="0.35">
      <c r="A375" s="188" t="str">
        <f>+'Matriz Nº4 Administración'!A375</f>
        <v>41. 6</v>
      </c>
      <c r="B375" s="189" t="str">
        <f>+'Matriz Nº4 Administración'!B375</f>
        <v/>
      </c>
      <c r="C375" s="190" t="str">
        <f>IF(B375&lt;&gt;"",'Matriz Nº1 Identificación'!B375,"")</f>
        <v/>
      </c>
      <c r="D375" s="191" t="str">
        <f>IF(C375&lt;&gt;"",'Matriz Nº4 Administración'!C375,"")</f>
        <v/>
      </c>
      <c r="E375" s="189" t="str">
        <f>IF(B375&lt;&gt;"",'Matriz Nº4 Administración'!F375,"")</f>
        <v/>
      </c>
      <c r="F375" s="189" t="str">
        <f>IF(B375&lt;&gt;"",'Matriz Nº4 Administración'!G375,"")</f>
        <v/>
      </c>
      <c r="G375" s="177"/>
      <c r="H375" s="178"/>
      <c r="I375" s="179"/>
      <c r="J375" s="179"/>
      <c r="K375" s="178"/>
      <c r="L375" s="186"/>
      <c r="M375" s="186"/>
      <c r="N375" s="186"/>
      <c r="O375" s="186"/>
      <c r="P375" s="186"/>
      <c r="Q375" s="186"/>
      <c r="R375" s="186"/>
      <c r="S375" s="186"/>
      <c r="T375" s="186"/>
      <c r="U375" s="186"/>
      <c r="V375" s="186"/>
      <c r="W375" s="186"/>
      <c r="X375" s="186"/>
    </row>
    <row r="376" spans="1:24" ht="43.5" customHeight="1" thickBot="1" x14ac:dyDescent="0.4">
      <c r="A376" s="188" t="str">
        <f>+'Matriz Nº4 Administración'!A376</f>
        <v>41. 7</v>
      </c>
      <c r="B376" s="189" t="str">
        <f>+'Matriz Nº4 Administración'!B376</f>
        <v/>
      </c>
      <c r="C376" s="190" t="str">
        <f>IF(B376&lt;&gt;"",'Matriz Nº1 Identificación'!B376,"")</f>
        <v/>
      </c>
      <c r="D376" s="191" t="str">
        <f>IF(C376&lt;&gt;"",'Matriz Nº4 Administración'!C376,"")</f>
        <v/>
      </c>
      <c r="E376" s="189" t="str">
        <f>IF(B376&lt;&gt;"",'Matriz Nº4 Administración'!F376,"")</f>
        <v/>
      </c>
      <c r="F376" s="189" t="str">
        <f>IF(B376&lt;&gt;"",'Matriz Nº4 Administración'!G376,"")</f>
        <v/>
      </c>
      <c r="G376" s="177"/>
      <c r="H376" s="178"/>
      <c r="I376" s="179"/>
      <c r="J376" s="179"/>
      <c r="K376" s="178"/>
      <c r="L376" s="186"/>
      <c r="M376" s="186"/>
      <c r="N376" s="186"/>
      <c r="O376" s="186"/>
      <c r="P376" s="186"/>
      <c r="Q376" s="186"/>
      <c r="R376" s="186"/>
      <c r="S376" s="186"/>
      <c r="T376" s="186"/>
      <c r="U376" s="186"/>
      <c r="V376" s="186"/>
      <c r="W376" s="186"/>
      <c r="X376" s="186"/>
    </row>
    <row r="377" spans="1:24" ht="39.9" customHeight="1" thickBot="1" x14ac:dyDescent="0.4">
      <c r="A377" s="547" t="str">
        <f>'Matriz Nº4 Administración'!A377</f>
        <v xml:space="preserve">Objetivo Estratégico: </v>
      </c>
      <c r="B377" s="548"/>
      <c r="C377" s="547">
        <f>'Matriz Nº4 Administración'!B377</f>
        <v>0</v>
      </c>
      <c r="D377" s="549"/>
      <c r="E377" s="549"/>
      <c r="F377" s="549"/>
      <c r="G377" s="549"/>
      <c r="H377" s="549"/>
      <c r="I377" s="549"/>
      <c r="J377" s="549"/>
      <c r="K377" s="549"/>
      <c r="L377" s="187"/>
      <c r="M377" s="186"/>
      <c r="N377" s="186"/>
      <c r="O377" s="187"/>
      <c r="P377" s="187"/>
      <c r="Q377" s="187"/>
      <c r="R377" s="187"/>
      <c r="S377" s="187"/>
      <c r="T377" s="187"/>
      <c r="U377" s="187"/>
      <c r="V377" s="187"/>
      <c r="W377" s="187"/>
      <c r="X377" s="187"/>
    </row>
    <row r="378" spans="1:24" ht="39.9" customHeight="1" thickBot="1" x14ac:dyDescent="0.4">
      <c r="A378" s="544" t="str">
        <f>'Matriz Nº4 Administración'!A378</f>
        <v>Objetivo táctico</v>
      </c>
      <c r="B378" s="545"/>
      <c r="C378" s="546" t="str">
        <f>'Matriz Nº4 Administración'!B378</f>
        <v xml:space="preserve">42. </v>
      </c>
      <c r="D378" s="481"/>
      <c r="E378" s="481"/>
      <c r="F378" s="481"/>
      <c r="G378" s="481"/>
      <c r="H378" s="481"/>
      <c r="I378" s="481"/>
      <c r="J378" s="481"/>
      <c r="K378" s="482"/>
      <c r="L378" s="187"/>
      <c r="M378" s="187"/>
      <c r="N378" s="187"/>
      <c r="O378" s="187"/>
      <c r="P378" s="187"/>
      <c r="Q378" s="187"/>
      <c r="R378" s="187"/>
      <c r="S378" s="187"/>
      <c r="T378" s="187"/>
      <c r="U378" s="187"/>
      <c r="V378" s="187"/>
      <c r="W378" s="187"/>
      <c r="X378" s="187"/>
    </row>
    <row r="379" spans="1:24" ht="47.25" customHeight="1" x14ac:dyDescent="0.35">
      <c r="A379" s="188" t="str">
        <f>+'Matriz Nº4 Administración'!A379</f>
        <v>42. 1</v>
      </c>
      <c r="B379" s="189" t="str">
        <f>+'Matriz Nº4 Administración'!B379</f>
        <v/>
      </c>
      <c r="C379" s="190" t="str">
        <f>IF(B379&lt;&gt;"",'Matriz Nº1 Identificación'!B379,"")</f>
        <v/>
      </c>
      <c r="D379" s="191" t="str">
        <f>IF(C379&lt;&gt;"",'Matriz Nº4 Administración'!C379,"")</f>
        <v/>
      </c>
      <c r="E379" s="189" t="str">
        <f>IF(B379&lt;&gt;"",'Matriz Nº4 Administración'!F379,"")</f>
        <v/>
      </c>
      <c r="F379" s="189" t="str">
        <f>IF(B379&lt;&gt;"",'Matriz Nº4 Administración'!G379,"")</f>
        <v/>
      </c>
      <c r="G379" s="177"/>
      <c r="H379" s="178"/>
      <c r="I379" s="179"/>
      <c r="J379" s="179"/>
      <c r="K379" s="178"/>
      <c r="L379" s="186"/>
      <c r="M379" s="187"/>
      <c r="N379" s="187"/>
      <c r="O379" s="186"/>
      <c r="P379" s="186"/>
      <c r="Q379" s="186"/>
      <c r="R379" s="186"/>
      <c r="S379" s="186"/>
      <c r="T379" s="186"/>
      <c r="U379" s="186"/>
      <c r="V379" s="186"/>
      <c r="W379" s="186"/>
      <c r="X379" s="186"/>
    </row>
    <row r="380" spans="1:24" ht="43.5" customHeight="1" x14ac:dyDescent="0.35">
      <c r="A380" s="188" t="str">
        <f>+'Matriz Nº4 Administración'!A380</f>
        <v>42. 2</v>
      </c>
      <c r="B380" s="189" t="str">
        <f>+'Matriz Nº4 Administración'!B380</f>
        <v/>
      </c>
      <c r="C380" s="190" t="str">
        <f>IF(B380&lt;&gt;"",'Matriz Nº1 Identificación'!B380,"")</f>
        <v/>
      </c>
      <c r="D380" s="191" t="str">
        <f>IF(C380&lt;&gt;"",'Matriz Nº4 Administración'!C380,"")</f>
        <v/>
      </c>
      <c r="E380" s="189" t="str">
        <f>IF(B380&lt;&gt;"",'Matriz Nº4 Administración'!F380,"")</f>
        <v/>
      </c>
      <c r="F380" s="189" t="str">
        <f>IF(B380&lt;&gt;"",'Matriz Nº4 Administración'!G380,"")</f>
        <v/>
      </c>
      <c r="G380" s="177"/>
      <c r="H380" s="178"/>
      <c r="I380" s="179"/>
      <c r="J380" s="179"/>
      <c r="K380" s="178"/>
      <c r="L380" s="186"/>
      <c r="M380" s="186"/>
      <c r="N380" s="186"/>
      <c r="O380" s="186"/>
      <c r="P380" s="186"/>
      <c r="Q380" s="186"/>
      <c r="R380" s="186"/>
      <c r="S380" s="186"/>
      <c r="T380" s="186"/>
      <c r="U380" s="186"/>
      <c r="V380" s="186"/>
      <c r="W380" s="186"/>
      <c r="X380" s="186"/>
    </row>
    <row r="381" spans="1:24" ht="40.5" customHeight="1" x14ac:dyDescent="0.35">
      <c r="A381" s="188" t="str">
        <f>+'Matriz Nº4 Administración'!A381</f>
        <v>42. 3</v>
      </c>
      <c r="B381" s="189" t="str">
        <f>+'Matriz Nº4 Administración'!B381</f>
        <v/>
      </c>
      <c r="C381" s="190" t="str">
        <f>IF(B381&lt;&gt;"",'Matriz Nº1 Identificación'!B381,"")</f>
        <v/>
      </c>
      <c r="D381" s="191" t="str">
        <f>IF(C381&lt;&gt;"",'Matriz Nº4 Administración'!C381,"")</f>
        <v/>
      </c>
      <c r="E381" s="189" t="str">
        <f>IF(B381&lt;&gt;"",'Matriz Nº4 Administración'!F381,"")</f>
        <v/>
      </c>
      <c r="F381" s="189" t="str">
        <f>IF(B381&lt;&gt;"",'Matriz Nº4 Administración'!G381,"")</f>
        <v/>
      </c>
      <c r="G381" s="177"/>
      <c r="H381" s="178"/>
      <c r="I381" s="179"/>
      <c r="J381" s="179"/>
      <c r="K381" s="178"/>
      <c r="L381" s="186"/>
      <c r="M381" s="186"/>
      <c r="N381" s="186"/>
      <c r="O381" s="186"/>
      <c r="P381" s="186"/>
      <c r="Q381" s="186"/>
      <c r="R381" s="186"/>
      <c r="S381" s="186"/>
      <c r="T381" s="186"/>
      <c r="U381" s="186"/>
      <c r="V381" s="186"/>
      <c r="W381" s="186"/>
      <c r="X381" s="186"/>
    </row>
    <row r="382" spans="1:24" ht="48" customHeight="1" x14ac:dyDescent="0.35">
      <c r="A382" s="188" t="str">
        <f>+'Matriz Nº4 Administración'!A382</f>
        <v>42. 4</v>
      </c>
      <c r="B382" s="189" t="str">
        <f>+'Matriz Nº4 Administración'!B382</f>
        <v/>
      </c>
      <c r="C382" s="190" t="str">
        <f>IF(B382&lt;&gt;"",'Matriz Nº1 Identificación'!B382,"")</f>
        <v/>
      </c>
      <c r="D382" s="191" t="str">
        <f>IF(C382&lt;&gt;"",'Matriz Nº4 Administración'!C382,"")</f>
        <v/>
      </c>
      <c r="E382" s="189" t="str">
        <f>IF(B382&lt;&gt;"",'Matriz Nº4 Administración'!F382,"")</f>
        <v/>
      </c>
      <c r="F382" s="189" t="str">
        <f>IF(B382&lt;&gt;"",'Matriz Nº4 Administración'!G382,"")</f>
        <v/>
      </c>
      <c r="G382" s="177"/>
      <c r="H382" s="178"/>
      <c r="I382" s="179"/>
      <c r="J382" s="179"/>
      <c r="K382" s="178"/>
      <c r="L382" s="186"/>
      <c r="M382" s="186"/>
      <c r="N382" s="186"/>
      <c r="O382" s="186"/>
      <c r="P382" s="186"/>
      <c r="Q382" s="186"/>
      <c r="R382" s="186"/>
      <c r="S382" s="186"/>
      <c r="T382" s="186"/>
      <c r="U382" s="186"/>
      <c r="V382" s="186"/>
      <c r="W382" s="186"/>
      <c r="X382" s="186"/>
    </row>
    <row r="383" spans="1:24" ht="42.75" customHeight="1" x14ac:dyDescent="0.35">
      <c r="A383" s="188" t="str">
        <f>+'Matriz Nº4 Administración'!A383</f>
        <v>42. 5</v>
      </c>
      <c r="B383" s="189" t="str">
        <f>+'Matriz Nº4 Administración'!B383</f>
        <v/>
      </c>
      <c r="C383" s="190" t="str">
        <f>IF(B383&lt;&gt;"",'Matriz Nº1 Identificación'!B383,"")</f>
        <v/>
      </c>
      <c r="D383" s="191" t="str">
        <f>IF(C383&lt;&gt;"",'Matriz Nº4 Administración'!C383,"")</f>
        <v/>
      </c>
      <c r="E383" s="189" t="str">
        <f>IF(B383&lt;&gt;"",'Matriz Nº4 Administración'!F383,"")</f>
        <v/>
      </c>
      <c r="F383" s="189" t="str">
        <f>IF(B383&lt;&gt;"",'Matriz Nº4 Administración'!G383,"")</f>
        <v/>
      </c>
      <c r="G383" s="177"/>
      <c r="H383" s="178"/>
      <c r="I383" s="179"/>
      <c r="J383" s="179"/>
      <c r="K383" s="178"/>
      <c r="L383" s="186"/>
      <c r="M383" s="186"/>
      <c r="N383" s="186"/>
      <c r="O383" s="186"/>
      <c r="P383" s="186"/>
      <c r="Q383" s="186"/>
      <c r="R383" s="186"/>
      <c r="S383" s="186"/>
      <c r="T383" s="186"/>
      <c r="U383" s="186"/>
      <c r="V383" s="186"/>
      <c r="W383" s="186"/>
      <c r="X383" s="186"/>
    </row>
    <row r="384" spans="1:24" ht="40.5" customHeight="1" x14ac:dyDescent="0.35">
      <c r="A384" s="188" t="str">
        <f>+'Matriz Nº4 Administración'!A384</f>
        <v>42. 6</v>
      </c>
      <c r="B384" s="189" t="str">
        <f>+'Matriz Nº4 Administración'!B384</f>
        <v/>
      </c>
      <c r="C384" s="190" t="str">
        <f>IF(B384&lt;&gt;"",'Matriz Nº1 Identificación'!B384,"")</f>
        <v/>
      </c>
      <c r="D384" s="191" t="str">
        <f>IF(C384&lt;&gt;"",'Matriz Nº4 Administración'!C384,"")</f>
        <v/>
      </c>
      <c r="E384" s="189" t="str">
        <f>IF(B384&lt;&gt;"",'Matriz Nº4 Administración'!F384,"")</f>
        <v/>
      </c>
      <c r="F384" s="189" t="str">
        <f>IF(B384&lt;&gt;"",'Matriz Nº4 Administración'!G384,"")</f>
        <v/>
      </c>
      <c r="G384" s="177"/>
      <c r="H384" s="178"/>
      <c r="I384" s="179"/>
      <c r="J384" s="179"/>
      <c r="K384" s="178"/>
      <c r="L384" s="186"/>
      <c r="M384" s="186"/>
      <c r="N384" s="186"/>
      <c r="O384" s="186"/>
      <c r="P384" s="186"/>
      <c r="Q384" s="186"/>
      <c r="R384" s="186"/>
      <c r="S384" s="186"/>
      <c r="T384" s="186"/>
      <c r="U384" s="186"/>
      <c r="V384" s="186"/>
      <c r="W384" s="186"/>
      <c r="X384" s="186"/>
    </row>
    <row r="385" spans="1:24" ht="43.5" customHeight="1" thickBot="1" x14ac:dyDescent="0.4">
      <c r="A385" s="188" t="str">
        <f>+'Matriz Nº4 Administración'!A385</f>
        <v>42. 7</v>
      </c>
      <c r="B385" s="189" t="str">
        <f>+'Matriz Nº4 Administración'!B385</f>
        <v/>
      </c>
      <c r="C385" s="190" t="str">
        <f>IF(B385&lt;&gt;"",'Matriz Nº1 Identificación'!B385,"")</f>
        <v/>
      </c>
      <c r="D385" s="191" t="str">
        <f>IF(C385&lt;&gt;"",'Matriz Nº4 Administración'!C385,"")</f>
        <v/>
      </c>
      <c r="E385" s="189" t="str">
        <f>IF(B385&lt;&gt;"",'Matriz Nº4 Administración'!F385,"")</f>
        <v/>
      </c>
      <c r="F385" s="189" t="str">
        <f>IF(B385&lt;&gt;"",'Matriz Nº4 Administración'!G385,"")</f>
        <v/>
      </c>
      <c r="G385" s="177"/>
      <c r="H385" s="178"/>
      <c r="I385" s="179"/>
      <c r="J385" s="179"/>
      <c r="K385" s="178"/>
      <c r="L385" s="186"/>
      <c r="M385" s="186"/>
      <c r="N385" s="186"/>
      <c r="O385" s="186"/>
      <c r="P385" s="186"/>
      <c r="Q385" s="186"/>
      <c r="R385" s="186"/>
      <c r="S385" s="186"/>
      <c r="T385" s="186"/>
      <c r="U385" s="186"/>
      <c r="V385" s="186"/>
      <c r="W385" s="186"/>
      <c r="X385" s="186"/>
    </row>
    <row r="386" spans="1:24" ht="39.9" customHeight="1" thickBot="1" x14ac:dyDescent="0.4">
      <c r="A386" s="547" t="str">
        <f>'Matriz Nº4 Administración'!A386</f>
        <v xml:space="preserve">Objetivo Estratégico: </v>
      </c>
      <c r="B386" s="548"/>
      <c r="C386" s="547">
        <f>'Matriz Nº4 Administración'!B386</f>
        <v>0</v>
      </c>
      <c r="D386" s="549"/>
      <c r="E386" s="549"/>
      <c r="F386" s="549"/>
      <c r="G386" s="549"/>
      <c r="H386" s="549"/>
      <c r="I386" s="549"/>
      <c r="J386" s="549"/>
      <c r="K386" s="549"/>
      <c r="L386" s="187"/>
      <c r="M386" s="186"/>
      <c r="N386" s="186"/>
      <c r="O386" s="187"/>
      <c r="P386" s="187"/>
      <c r="Q386" s="187"/>
      <c r="R386" s="187"/>
      <c r="S386" s="187"/>
      <c r="T386" s="187"/>
      <c r="U386" s="187"/>
      <c r="V386" s="187"/>
      <c r="W386" s="187"/>
      <c r="X386" s="187"/>
    </row>
    <row r="387" spans="1:24" ht="39.9" customHeight="1" thickBot="1" x14ac:dyDescent="0.4">
      <c r="A387" s="544" t="str">
        <f>'Matriz Nº4 Administración'!A387</f>
        <v>Objetivo táctico</v>
      </c>
      <c r="B387" s="545"/>
      <c r="C387" s="546" t="str">
        <f>'Matriz Nº4 Administración'!B387</f>
        <v xml:space="preserve">43. </v>
      </c>
      <c r="D387" s="481"/>
      <c r="E387" s="481"/>
      <c r="F387" s="481"/>
      <c r="G387" s="481"/>
      <c r="H387" s="481"/>
      <c r="I387" s="481"/>
      <c r="J387" s="481"/>
      <c r="K387" s="482"/>
      <c r="L387" s="187"/>
      <c r="M387" s="187"/>
      <c r="N387" s="187"/>
      <c r="O387" s="187"/>
      <c r="P387" s="187"/>
      <c r="Q387" s="187"/>
      <c r="R387" s="187"/>
      <c r="S387" s="187"/>
      <c r="T387" s="187"/>
      <c r="U387" s="187"/>
      <c r="V387" s="187"/>
      <c r="W387" s="187"/>
      <c r="X387" s="187"/>
    </row>
    <row r="388" spans="1:24" ht="47.25" customHeight="1" x14ac:dyDescent="0.35">
      <c r="A388" s="188" t="str">
        <f>+'Matriz Nº4 Administración'!A388</f>
        <v>43. 1</v>
      </c>
      <c r="B388" s="189" t="str">
        <f>+'Matriz Nº4 Administración'!B388</f>
        <v/>
      </c>
      <c r="C388" s="190" t="str">
        <f>IF(B388&lt;&gt;"",'Matriz Nº1 Identificación'!B388,"")</f>
        <v/>
      </c>
      <c r="D388" s="191" t="str">
        <f>IF(C388&lt;&gt;"",'Matriz Nº4 Administración'!C388,"")</f>
        <v/>
      </c>
      <c r="E388" s="189" t="str">
        <f>IF(B388&lt;&gt;"",'Matriz Nº4 Administración'!F388,"")</f>
        <v/>
      </c>
      <c r="F388" s="189" t="str">
        <f>IF(B388&lt;&gt;"",'Matriz Nº4 Administración'!G388,"")</f>
        <v/>
      </c>
      <c r="G388" s="177"/>
      <c r="H388" s="178"/>
      <c r="I388" s="179"/>
      <c r="J388" s="179"/>
      <c r="K388" s="178"/>
      <c r="L388" s="186"/>
      <c r="M388" s="187"/>
      <c r="N388" s="187"/>
      <c r="O388" s="186"/>
      <c r="P388" s="186"/>
      <c r="Q388" s="186"/>
      <c r="R388" s="186"/>
      <c r="S388" s="186"/>
      <c r="T388" s="186"/>
      <c r="U388" s="186"/>
      <c r="V388" s="186"/>
      <c r="W388" s="186"/>
      <c r="X388" s="186"/>
    </row>
    <row r="389" spans="1:24" ht="43.5" customHeight="1" x14ac:dyDescent="0.35">
      <c r="A389" s="188" t="str">
        <f>+'Matriz Nº4 Administración'!A389</f>
        <v>43. 2</v>
      </c>
      <c r="B389" s="189" t="str">
        <f>+'Matriz Nº4 Administración'!B389</f>
        <v/>
      </c>
      <c r="C389" s="190" t="str">
        <f>IF(B389&lt;&gt;"",'Matriz Nº1 Identificación'!B389,"")</f>
        <v/>
      </c>
      <c r="D389" s="191" t="str">
        <f>IF(C389&lt;&gt;"",'Matriz Nº4 Administración'!C389,"")</f>
        <v/>
      </c>
      <c r="E389" s="189" t="str">
        <f>IF(B389&lt;&gt;"",'Matriz Nº4 Administración'!F389,"")</f>
        <v/>
      </c>
      <c r="F389" s="189" t="str">
        <f>IF(B389&lt;&gt;"",'Matriz Nº4 Administración'!G389,"")</f>
        <v/>
      </c>
      <c r="G389" s="177"/>
      <c r="H389" s="178"/>
      <c r="I389" s="179"/>
      <c r="J389" s="179"/>
      <c r="K389" s="178"/>
      <c r="L389" s="186"/>
      <c r="M389" s="186"/>
      <c r="N389" s="186"/>
      <c r="O389" s="186"/>
      <c r="P389" s="186"/>
      <c r="Q389" s="186"/>
      <c r="R389" s="186"/>
      <c r="S389" s="186"/>
      <c r="T389" s="186"/>
      <c r="U389" s="186"/>
      <c r="V389" s="186"/>
      <c r="W389" s="186"/>
      <c r="X389" s="186"/>
    </row>
    <row r="390" spans="1:24" ht="40.5" customHeight="1" x14ac:dyDescent="0.35">
      <c r="A390" s="188" t="str">
        <f>+'Matriz Nº4 Administración'!A390</f>
        <v>43. 3</v>
      </c>
      <c r="B390" s="189" t="str">
        <f>+'Matriz Nº4 Administración'!B390</f>
        <v/>
      </c>
      <c r="C390" s="190" t="str">
        <f>IF(B390&lt;&gt;"",'Matriz Nº1 Identificación'!B390,"")</f>
        <v/>
      </c>
      <c r="D390" s="191" t="str">
        <f>IF(C390&lt;&gt;"",'Matriz Nº4 Administración'!C390,"")</f>
        <v/>
      </c>
      <c r="E390" s="189" t="str">
        <f>IF(B390&lt;&gt;"",'Matriz Nº4 Administración'!F390,"")</f>
        <v/>
      </c>
      <c r="F390" s="189" t="str">
        <f>IF(B390&lt;&gt;"",'Matriz Nº4 Administración'!G390,"")</f>
        <v/>
      </c>
      <c r="G390" s="177"/>
      <c r="H390" s="178"/>
      <c r="I390" s="179"/>
      <c r="J390" s="179"/>
      <c r="K390" s="178"/>
      <c r="L390" s="186"/>
      <c r="M390" s="186"/>
      <c r="N390" s="186"/>
      <c r="O390" s="186"/>
      <c r="P390" s="186"/>
      <c r="Q390" s="186"/>
      <c r="R390" s="186"/>
      <c r="S390" s="186"/>
      <c r="T390" s="186"/>
      <c r="U390" s="186"/>
      <c r="V390" s="186"/>
      <c r="W390" s="186"/>
      <c r="X390" s="186"/>
    </row>
    <row r="391" spans="1:24" ht="48" customHeight="1" x14ac:dyDescent="0.35">
      <c r="A391" s="188" t="str">
        <f>+'Matriz Nº4 Administración'!A391</f>
        <v>43. 4</v>
      </c>
      <c r="B391" s="189" t="str">
        <f>+'Matriz Nº4 Administración'!B391</f>
        <v/>
      </c>
      <c r="C391" s="190" t="str">
        <f>IF(B391&lt;&gt;"",'Matriz Nº1 Identificación'!B391,"")</f>
        <v/>
      </c>
      <c r="D391" s="191" t="str">
        <f>IF(C391&lt;&gt;"",'Matriz Nº4 Administración'!C391,"")</f>
        <v/>
      </c>
      <c r="E391" s="189" t="str">
        <f>IF(B391&lt;&gt;"",'Matriz Nº4 Administración'!F391,"")</f>
        <v/>
      </c>
      <c r="F391" s="189" t="str">
        <f>IF(B391&lt;&gt;"",'Matriz Nº4 Administración'!G391,"")</f>
        <v/>
      </c>
      <c r="G391" s="177"/>
      <c r="H391" s="178"/>
      <c r="I391" s="179"/>
      <c r="J391" s="179"/>
      <c r="K391" s="178"/>
      <c r="L391" s="186"/>
      <c r="M391" s="186"/>
      <c r="N391" s="186"/>
      <c r="O391" s="186"/>
      <c r="P391" s="186"/>
      <c r="Q391" s="186"/>
      <c r="R391" s="186"/>
      <c r="S391" s="186"/>
      <c r="T391" s="186"/>
      <c r="U391" s="186"/>
      <c r="V391" s="186"/>
      <c r="W391" s="186"/>
      <c r="X391" s="186"/>
    </row>
    <row r="392" spans="1:24" ht="42.75" customHeight="1" x14ac:dyDescent="0.35">
      <c r="A392" s="188" t="str">
        <f>+'Matriz Nº4 Administración'!A392</f>
        <v>43. 5</v>
      </c>
      <c r="B392" s="189" t="str">
        <f>+'Matriz Nº4 Administración'!B392</f>
        <v/>
      </c>
      <c r="C392" s="190" t="str">
        <f>IF(B392&lt;&gt;"",'Matriz Nº1 Identificación'!B392,"")</f>
        <v/>
      </c>
      <c r="D392" s="191" t="str">
        <f>IF(C392&lt;&gt;"",'Matriz Nº4 Administración'!C392,"")</f>
        <v/>
      </c>
      <c r="E392" s="189" t="str">
        <f>IF(B392&lt;&gt;"",'Matriz Nº4 Administración'!F392,"")</f>
        <v/>
      </c>
      <c r="F392" s="189" t="str">
        <f>IF(B392&lt;&gt;"",'Matriz Nº4 Administración'!G392,"")</f>
        <v/>
      </c>
      <c r="G392" s="177"/>
      <c r="H392" s="178"/>
      <c r="I392" s="179"/>
      <c r="J392" s="179"/>
      <c r="K392" s="178"/>
      <c r="L392" s="186"/>
      <c r="M392" s="186"/>
      <c r="N392" s="186"/>
      <c r="O392" s="186"/>
      <c r="P392" s="186"/>
      <c r="Q392" s="186"/>
      <c r="R392" s="186"/>
      <c r="S392" s="186"/>
      <c r="T392" s="186"/>
      <c r="U392" s="186"/>
      <c r="V392" s="186"/>
      <c r="W392" s="186"/>
      <c r="X392" s="186"/>
    </row>
    <row r="393" spans="1:24" ht="40.5" customHeight="1" x14ac:dyDescent="0.35">
      <c r="A393" s="188" t="str">
        <f>+'Matriz Nº4 Administración'!A393</f>
        <v>43. 6</v>
      </c>
      <c r="B393" s="189" t="str">
        <f>+'Matriz Nº4 Administración'!B393</f>
        <v/>
      </c>
      <c r="C393" s="190" t="str">
        <f>IF(B393&lt;&gt;"",'Matriz Nº1 Identificación'!B393,"")</f>
        <v/>
      </c>
      <c r="D393" s="191" t="str">
        <f>IF(C393&lt;&gt;"",'Matriz Nº4 Administración'!C393,"")</f>
        <v/>
      </c>
      <c r="E393" s="189" t="str">
        <f>IF(B393&lt;&gt;"",'Matriz Nº4 Administración'!F393,"")</f>
        <v/>
      </c>
      <c r="F393" s="189" t="str">
        <f>IF(B393&lt;&gt;"",'Matriz Nº4 Administración'!G393,"")</f>
        <v/>
      </c>
      <c r="G393" s="177"/>
      <c r="H393" s="178"/>
      <c r="I393" s="179"/>
      <c r="J393" s="179"/>
      <c r="K393" s="178"/>
      <c r="L393" s="186"/>
      <c r="M393" s="186"/>
      <c r="N393" s="186"/>
      <c r="O393" s="186"/>
      <c r="P393" s="186"/>
      <c r="Q393" s="186"/>
      <c r="R393" s="186"/>
      <c r="S393" s="186"/>
      <c r="T393" s="186"/>
      <c r="U393" s="186"/>
      <c r="V393" s="186"/>
      <c r="W393" s="186"/>
      <c r="X393" s="186"/>
    </row>
    <row r="394" spans="1:24" ht="43.5" customHeight="1" thickBot="1" x14ac:dyDescent="0.4">
      <c r="A394" s="188" t="str">
        <f>+'Matriz Nº4 Administración'!A394</f>
        <v>43. 7</v>
      </c>
      <c r="B394" s="189" t="str">
        <f>+'Matriz Nº4 Administración'!B394</f>
        <v/>
      </c>
      <c r="C394" s="190" t="str">
        <f>IF(B394&lt;&gt;"",'Matriz Nº1 Identificación'!B394,"")</f>
        <v/>
      </c>
      <c r="D394" s="191" t="str">
        <f>IF(C394&lt;&gt;"",'Matriz Nº4 Administración'!C394,"")</f>
        <v/>
      </c>
      <c r="E394" s="189" t="str">
        <f>IF(B394&lt;&gt;"",'Matriz Nº4 Administración'!F394,"")</f>
        <v/>
      </c>
      <c r="F394" s="189" t="str">
        <f>IF(B394&lt;&gt;"",'Matriz Nº4 Administración'!G394,"")</f>
        <v/>
      </c>
      <c r="G394" s="177"/>
      <c r="H394" s="178"/>
      <c r="I394" s="179"/>
      <c r="J394" s="179"/>
      <c r="K394" s="178"/>
      <c r="L394" s="186"/>
      <c r="M394" s="186"/>
      <c r="N394" s="186"/>
      <c r="O394" s="186"/>
      <c r="P394" s="186"/>
      <c r="Q394" s="186"/>
      <c r="R394" s="186"/>
      <c r="S394" s="186"/>
      <c r="T394" s="186"/>
      <c r="U394" s="186"/>
      <c r="V394" s="186"/>
      <c r="W394" s="186"/>
      <c r="X394" s="186"/>
    </row>
    <row r="395" spans="1:24" ht="39.9" customHeight="1" thickBot="1" x14ac:dyDescent="0.4">
      <c r="A395" s="547" t="str">
        <f>'Matriz Nº4 Administración'!A395</f>
        <v xml:space="preserve">Objetivo Estratégico: </v>
      </c>
      <c r="B395" s="548"/>
      <c r="C395" s="547">
        <f>'Matriz Nº4 Administración'!B395</f>
        <v>0</v>
      </c>
      <c r="D395" s="549"/>
      <c r="E395" s="549"/>
      <c r="F395" s="549"/>
      <c r="G395" s="549"/>
      <c r="H395" s="549"/>
      <c r="I395" s="549"/>
      <c r="J395" s="549"/>
      <c r="K395" s="549"/>
      <c r="L395" s="187"/>
      <c r="M395" s="186"/>
      <c r="N395" s="186"/>
      <c r="O395" s="187"/>
      <c r="P395" s="187"/>
      <c r="Q395" s="187"/>
      <c r="R395" s="187"/>
      <c r="S395" s="187"/>
      <c r="T395" s="187"/>
      <c r="U395" s="187"/>
      <c r="V395" s="187"/>
      <c r="W395" s="187"/>
      <c r="X395" s="187"/>
    </row>
    <row r="396" spans="1:24" ht="39.9" customHeight="1" thickBot="1" x14ac:dyDescent="0.4">
      <c r="A396" s="544" t="str">
        <f>'Matriz Nº4 Administración'!A396</f>
        <v>Objetivo táctico</v>
      </c>
      <c r="B396" s="545"/>
      <c r="C396" s="546" t="str">
        <f>'Matriz Nº4 Administración'!B396</f>
        <v xml:space="preserve">44. </v>
      </c>
      <c r="D396" s="481"/>
      <c r="E396" s="481"/>
      <c r="F396" s="481"/>
      <c r="G396" s="481"/>
      <c r="H396" s="481"/>
      <c r="I396" s="481"/>
      <c r="J396" s="481"/>
      <c r="K396" s="482"/>
      <c r="L396" s="187"/>
      <c r="M396" s="187"/>
      <c r="N396" s="187"/>
      <c r="O396" s="187"/>
      <c r="P396" s="187"/>
      <c r="Q396" s="187"/>
      <c r="R396" s="187"/>
      <c r="S396" s="187"/>
      <c r="T396" s="187"/>
      <c r="U396" s="187"/>
      <c r="V396" s="187"/>
      <c r="W396" s="187"/>
      <c r="X396" s="187"/>
    </row>
    <row r="397" spans="1:24" ht="47.25" customHeight="1" x14ac:dyDescent="0.35">
      <c r="A397" s="188" t="str">
        <f>+'Matriz Nº4 Administración'!A397</f>
        <v>44. 1</v>
      </c>
      <c r="B397" s="189" t="str">
        <f>+'Matriz Nº4 Administración'!B397</f>
        <v/>
      </c>
      <c r="C397" s="190" t="str">
        <f>IF(B397&lt;&gt;"",'Matriz Nº1 Identificación'!B397,"")</f>
        <v/>
      </c>
      <c r="D397" s="191" t="str">
        <f>IF(C397&lt;&gt;"",'Matriz Nº4 Administración'!C397,"")</f>
        <v/>
      </c>
      <c r="E397" s="189" t="str">
        <f>IF(B397&lt;&gt;"",'Matriz Nº4 Administración'!F397,"")</f>
        <v/>
      </c>
      <c r="F397" s="189" t="str">
        <f>IF(B397&lt;&gt;"",'Matriz Nº4 Administración'!G397,"")</f>
        <v/>
      </c>
      <c r="G397" s="177"/>
      <c r="H397" s="178"/>
      <c r="I397" s="179"/>
      <c r="J397" s="179"/>
      <c r="K397" s="178"/>
      <c r="L397" s="186"/>
      <c r="M397" s="187"/>
      <c r="N397" s="187"/>
      <c r="O397" s="186"/>
      <c r="P397" s="186"/>
      <c r="Q397" s="186"/>
      <c r="R397" s="186"/>
      <c r="S397" s="186"/>
      <c r="T397" s="186"/>
      <c r="U397" s="186"/>
      <c r="V397" s="186"/>
      <c r="W397" s="186"/>
      <c r="X397" s="186"/>
    </row>
    <row r="398" spans="1:24" ht="43.5" customHeight="1" x14ac:dyDescent="0.35">
      <c r="A398" s="188" t="str">
        <f>+'Matriz Nº4 Administración'!A398</f>
        <v>44. 2</v>
      </c>
      <c r="B398" s="189" t="str">
        <f>+'Matriz Nº4 Administración'!B398</f>
        <v/>
      </c>
      <c r="C398" s="190" t="str">
        <f>IF(B398&lt;&gt;"",'Matriz Nº1 Identificación'!B398,"")</f>
        <v/>
      </c>
      <c r="D398" s="191" t="str">
        <f>IF(C398&lt;&gt;"",'Matriz Nº4 Administración'!C398,"")</f>
        <v/>
      </c>
      <c r="E398" s="189" t="str">
        <f>IF(B398&lt;&gt;"",'Matriz Nº4 Administración'!F398,"")</f>
        <v/>
      </c>
      <c r="F398" s="189" t="str">
        <f>IF(B398&lt;&gt;"",'Matriz Nº4 Administración'!G398,"")</f>
        <v/>
      </c>
      <c r="G398" s="177"/>
      <c r="H398" s="178"/>
      <c r="I398" s="179"/>
      <c r="J398" s="179"/>
      <c r="K398" s="178"/>
      <c r="L398" s="186"/>
      <c r="M398" s="186"/>
      <c r="N398" s="186"/>
      <c r="O398" s="186"/>
      <c r="P398" s="186"/>
      <c r="Q398" s="186"/>
      <c r="R398" s="186"/>
      <c r="S398" s="186"/>
      <c r="T398" s="186"/>
      <c r="U398" s="186"/>
      <c r="V398" s="186"/>
      <c r="W398" s="186"/>
      <c r="X398" s="186"/>
    </row>
    <row r="399" spans="1:24" ht="40.5" customHeight="1" x14ac:dyDescent="0.35">
      <c r="A399" s="188" t="str">
        <f>+'Matriz Nº4 Administración'!A399</f>
        <v>44. 3</v>
      </c>
      <c r="B399" s="189" t="str">
        <f>+'Matriz Nº4 Administración'!B399</f>
        <v/>
      </c>
      <c r="C399" s="190" t="str">
        <f>IF(B399&lt;&gt;"",'Matriz Nº1 Identificación'!B399,"")</f>
        <v/>
      </c>
      <c r="D399" s="191" t="str">
        <f>IF(C399&lt;&gt;"",'Matriz Nº4 Administración'!C399,"")</f>
        <v/>
      </c>
      <c r="E399" s="189" t="str">
        <f>IF(B399&lt;&gt;"",'Matriz Nº4 Administración'!F399,"")</f>
        <v/>
      </c>
      <c r="F399" s="189" t="str">
        <f>IF(B399&lt;&gt;"",'Matriz Nº4 Administración'!G399,"")</f>
        <v/>
      </c>
      <c r="G399" s="177"/>
      <c r="H399" s="178"/>
      <c r="I399" s="179"/>
      <c r="J399" s="179"/>
      <c r="K399" s="178"/>
      <c r="L399" s="186"/>
      <c r="M399" s="186"/>
      <c r="N399" s="186"/>
      <c r="O399" s="186"/>
      <c r="P399" s="186"/>
      <c r="Q399" s="186"/>
      <c r="R399" s="186"/>
      <c r="S399" s="186"/>
      <c r="T399" s="186"/>
      <c r="U399" s="186"/>
      <c r="V399" s="186"/>
      <c r="W399" s="186"/>
      <c r="X399" s="186"/>
    </row>
    <row r="400" spans="1:24" ht="48" customHeight="1" x14ac:dyDescent="0.35">
      <c r="A400" s="188" t="str">
        <f>+'Matriz Nº4 Administración'!A400</f>
        <v>44. 4</v>
      </c>
      <c r="B400" s="189" t="str">
        <f>+'Matriz Nº4 Administración'!B400</f>
        <v/>
      </c>
      <c r="C400" s="190" t="str">
        <f>IF(B400&lt;&gt;"",'Matriz Nº1 Identificación'!B400,"")</f>
        <v/>
      </c>
      <c r="D400" s="191" t="str">
        <f>IF(C400&lt;&gt;"",'Matriz Nº4 Administración'!C400,"")</f>
        <v/>
      </c>
      <c r="E400" s="189" t="str">
        <f>IF(B400&lt;&gt;"",'Matriz Nº4 Administración'!F400,"")</f>
        <v/>
      </c>
      <c r="F400" s="189" t="str">
        <f>IF(B400&lt;&gt;"",'Matriz Nº4 Administración'!G400,"")</f>
        <v/>
      </c>
      <c r="G400" s="177"/>
      <c r="H400" s="178"/>
      <c r="I400" s="179"/>
      <c r="J400" s="179"/>
      <c r="K400" s="178"/>
      <c r="L400" s="186"/>
      <c r="M400" s="186"/>
      <c r="N400" s="186"/>
      <c r="O400" s="186"/>
      <c r="P400" s="186"/>
      <c r="Q400" s="186"/>
      <c r="R400" s="186"/>
      <c r="S400" s="186"/>
      <c r="T400" s="186"/>
      <c r="U400" s="186"/>
      <c r="V400" s="186"/>
      <c r="W400" s="186"/>
      <c r="X400" s="186"/>
    </row>
    <row r="401" spans="1:24" ht="42.75" customHeight="1" x14ac:dyDescent="0.35">
      <c r="A401" s="188" t="str">
        <f>+'Matriz Nº4 Administración'!A401</f>
        <v>44. 5</v>
      </c>
      <c r="B401" s="189" t="str">
        <f>+'Matriz Nº4 Administración'!B401</f>
        <v/>
      </c>
      <c r="C401" s="190" t="str">
        <f>IF(B401&lt;&gt;"",'Matriz Nº1 Identificación'!B401,"")</f>
        <v/>
      </c>
      <c r="D401" s="191" t="str">
        <f>IF(C401&lt;&gt;"",'Matriz Nº4 Administración'!C401,"")</f>
        <v/>
      </c>
      <c r="E401" s="189" t="str">
        <f>IF(B401&lt;&gt;"",'Matriz Nº4 Administración'!F401,"")</f>
        <v/>
      </c>
      <c r="F401" s="189" t="str">
        <f>IF(B401&lt;&gt;"",'Matriz Nº4 Administración'!G401,"")</f>
        <v/>
      </c>
      <c r="G401" s="177"/>
      <c r="H401" s="178"/>
      <c r="I401" s="179"/>
      <c r="J401" s="179"/>
      <c r="K401" s="178"/>
      <c r="L401" s="186"/>
      <c r="M401" s="186"/>
      <c r="N401" s="186"/>
      <c r="O401" s="186"/>
      <c r="P401" s="186"/>
      <c r="Q401" s="186"/>
      <c r="R401" s="186"/>
      <c r="S401" s="186"/>
      <c r="T401" s="186"/>
      <c r="U401" s="186"/>
      <c r="V401" s="186"/>
      <c r="W401" s="186"/>
      <c r="X401" s="186"/>
    </row>
    <row r="402" spans="1:24" ht="40.5" customHeight="1" x14ac:dyDescent="0.35">
      <c r="A402" s="188" t="str">
        <f>+'Matriz Nº4 Administración'!A402</f>
        <v>44. 6</v>
      </c>
      <c r="B402" s="189" t="str">
        <f>+'Matriz Nº4 Administración'!B402</f>
        <v/>
      </c>
      <c r="C402" s="190" t="str">
        <f>IF(B402&lt;&gt;"",'Matriz Nº1 Identificación'!B402,"")</f>
        <v/>
      </c>
      <c r="D402" s="191" t="str">
        <f>IF(C402&lt;&gt;"",'Matriz Nº4 Administración'!C402,"")</f>
        <v/>
      </c>
      <c r="E402" s="189" t="str">
        <f>IF(B402&lt;&gt;"",'Matriz Nº4 Administración'!F402,"")</f>
        <v/>
      </c>
      <c r="F402" s="189" t="str">
        <f>IF(B402&lt;&gt;"",'Matriz Nº4 Administración'!G402,"")</f>
        <v/>
      </c>
      <c r="G402" s="177"/>
      <c r="H402" s="178"/>
      <c r="I402" s="179"/>
      <c r="J402" s="179"/>
      <c r="K402" s="178"/>
      <c r="L402" s="186"/>
      <c r="M402" s="186"/>
      <c r="N402" s="186"/>
      <c r="O402" s="186"/>
      <c r="P402" s="186"/>
      <c r="Q402" s="186"/>
      <c r="R402" s="186"/>
      <c r="S402" s="186"/>
      <c r="T402" s="186"/>
      <c r="U402" s="186"/>
      <c r="V402" s="186"/>
      <c r="W402" s="186"/>
      <c r="X402" s="186"/>
    </row>
    <row r="403" spans="1:24" ht="43.5" customHeight="1" thickBot="1" x14ac:dyDescent="0.4">
      <c r="A403" s="188" t="str">
        <f>+'Matriz Nº4 Administración'!A403</f>
        <v>44. 7</v>
      </c>
      <c r="B403" s="189" t="str">
        <f>+'Matriz Nº4 Administración'!B403</f>
        <v/>
      </c>
      <c r="C403" s="190" t="str">
        <f>IF(B403&lt;&gt;"",'Matriz Nº1 Identificación'!B403,"")</f>
        <v/>
      </c>
      <c r="D403" s="191" t="str">
        <f>IF(C403&lt;&gt;"",'Matriz Nº4 Administración'!C403,"")</f>
        <v/>
      </c>
      <c r="E403" s="189" t="str">
        <f>IF(B403&lt;&gt;"",'Matriz Nº4 Administración'!F403,"")</f>
        <v/>
      </c>
      <c r="F403" s="189" t="str">
        <f>IF(B403&lt;&gt;"",'Matriz Nº4 Administración'!G403,"")</f>
        <v/>
      </c>
      <c r="G403" s="177"/>
      <c r="H403" s="178"/>
      <c r="I403" s="179"/>
      <c r="J403" s="179"/>
      <c r="K403" s="178"/>
      <c r="L403" s="186"/>
      <c r="M403" s="186"/>
      <c r="N403" s="186"/>
      <c r="O403" s="186"/>
      <c r="P403" s="186"/>
      <c r="Q403" s="186"/>
      <c r="R403" s="186"/>
      <c r="S403" s="186"/>
      <c r="T403" s="186"/>
      <c r="U403" s="186"/>
      <c r="V403" s="186"/>
      <c r="W403" s="186"/>
      <c r="X403" s="186"/>
    </row>
    <row r="404" spans="1:24" ht="39.9" customHeight="1" thickBot="1" x14ac:dyDescent="0.4">
      <c r="A404" s="547" t="str">
        <f>'Matriz Nº4 Administración'!A404</f>
        <v xml:space="preserve">Objetivo Estratégico: </v>
      </c>
      <c r="B404" s="548"/>
      <c r="C404" s="547">
        <f>'Matriz Nº4 Administración'!B404</f>
        <v>0</v>
      </c>
      <c r="D404" s="549"/>
      <c r="E404" s="549"/>
      <c r="F404" s="549"/>
      <c r="G404" s="549"/>
      <c r="H404" s="549"/>
      <c r="I404" s="549"/>
      <c r="J404" s="549"/>
      <c r="K404" s="549"/>
      <c r="L404" s="187"/>
      <c r="M404" s="186"/>
      <c r="N404" s="186"/>
      <c r="O404" s="187"/>
      <c r="P404" s="187"/>
      <c r="Q404" s="187"/>
      <c r="R404" s="187"/>
      <c r="S404" s="187"/>
      <c r="T404" s="187"/>
      <c r="U404" s="187"/>
      <c r="V404" s="187"/>
      <c r="W404" s="187"/>
      <c r="X404" s="187"/>
    </row>
    <row r="405" spans="1:24" ht="39.9" customHeight="1" thickBot="1" x14ac:dyDescent="0.4">
      <c r="A405" s="544" t="str">
        <f>'Matriz Nº4 Administración'!A405</f>
        <v>Objetivo táctico</v>
      </c>
      <c r="B405" s="545"/>
      <c r="C405" s="546" t="str">
        <f>'Matriz Nº4 Administración'!B405</f>
        <v xml:space="preserve">45. </v>
      </c>
      <c r="D405" s="481"/>
      <c r="E405" s="481"/>
      <c r="F405" s="481"/>
      <c r="G405" s="481"/>
      <c r="H405" s="481"/>
      <c r="I405" s="481"/>
      <c r="J405" s="481"/>
      <c r="K405" s="482"/>
      <c r="L405" s="187"/>
      <c r="M405" s="187"/>
      <c r="N405" s="187"/>
      <c r="O405" s="187"/>
      <c r="P405" s="187"/>
      <c r="Q405" s="187"/>
      <c r="R405" s="187"/>
      <c r="S405" s="187"/>
      <c r="T405" s="187"/>
      <c r="U405" s="187"/>
      <c r="V405" s="187"/>
      <c r="W405" s="187"/>
      <c r="X405" s="187"/>
    </row>
    <row r="406" spans="1:24" ht="47.25" customHeight="1" x14ac:dyDescent="0.35">
      <c r="A406" s="188" t="str">
        <f>+'Matriz Nº4 Administración'!A406</f>
        <v>45. 1</v>
      </c>
      <c r="B406" s="189" t="str">
        <f>+'Matriz Nº4 Administración'!B406</f>
        <v/>
      </c>
      <c r="C406" s="190" t="str">
        <f>IF(B406&lt;&gt;"",'Matriz Nº1 Identificación'!B406,"")</f>
        <v/>
      </c>
      <c r="D406" s="191" t="str">
        <f>IF(C406&lt;&gt;"",'Matriz Nº4 Administración'!C406,"")</f>
        <v/>
      </c>
      <c r="E406" s="189" t="str">
        <f>IF(B406&lt;&gt;"",'Matriz Nº4 Administración'!F406,"")</f>
        <v/>
      </c>
      <c r="F406" s="189" t="str">
        <f>IF(B406&lt;&gt;"",'Matriz Nº4 Administración'!G406,"")</f>
        <v/>
      </c>
      <c r="G406" s="177"/>
      <c r="H406" s="178"/>
      <c r="I406" s="179"/>
      <c r="J406" s="179"/>
      <c r="K406" s="178"/>
      <c r="L406" s="186"/>
      <c r="M406" s="187"/>
      <c r="N406" s="187"/>
      <c r="O406" s="186"/>
      <c r="P406" s="186"/>
      <c r="Q406" s="186"/>
      <c r="R406" s="186"/>
      <c r="S406" s="186"/>
      <c r="T406" s="186"/>
      <c r="U406" s="186"/>
      <c r="V406" s="186"/>
      <c r="W406" s="186"/>
      <c r="X406" s="186"/>
    </row>
    <row r="407" spans="1:24" ht="43.5" customHeight="1" x14ac:dyDescent="0.35">
      <c r="A407" s="188" t="str">
        <f>+'Matriz Nº4 Administración'!A407</f>
        <v>45. 2</v>
      </c>
      <c r="B407" s="189" t="str">
        <f>+'Matriz Nº4 Administración'!B407</f>
        <v/>
      </c>
      <c r="C407" s="190" t="str">
        <f>IF(B407&lt;&gt;"",'Matriz Nº1 Identificación'!B407,"")</f>
        <v/>
      </c>
      <c r="D407" s="191" t="str">
        <f>IF(C407&lt;&gt;"",'Matriz Nº4 Administración'!C407,"")</f>
        <v/>
      </c>
      <c r="E407" s="189" t="str">
        <f>IF(B407&lt;&gt;"",'Matriz Nº4 Administración'!F407,"")</f>
        <v/>
      </c>
      <c r="F407" s="189" t="str">
        <f>IF(B407&lt;&gt;"",'Matriz Nº4 Administración'!G407,"")</f>
        <v/>
      </c>
      <c r="G407" s="177"/>
      <c r="H407" s="178"/>
      <c r="I407" s="179"/>
      <c r="J407" s="179"/>
      <c r="K407" s="178"/>
      <c r="L407" s="186"/>
      <c r="M407" s="186"/>
      <c r="N407" s="186"/>
      <c r="O407" s="186"/>
      <c r="P407" s="186"/>
      <c r="Q407" s="186"/>
      <c r="R407" s="186"/>
      <c r="S407" s="186"/>
      <c r="T407" s="186"/>
      <c r="U407" s="186"/>
      <c r="V407" s="186"/>
      <c r="W407" s="186"/>
      <c r="X407" s="186"/>
    </row>
    <row r="408" spans="1:24" ht="40.5" customHeight="1" x14ac:dyDescent="0.35">
      <c r="A408" s="188" t="str">
        <f>+'Matriz Nº4 Administración'!A408</f>
        <v>45. 3</v>
      </c>
      <c r="B408" s="189" t="str">
        <f>+'Matriz Nº4 Administración'!B408</f>
        <v/>
      </c>
      <c r="C408" s="190" t="str">
        <f>IF(B408&lt;&gt;"",'Matriz Nº1 Identificación'!B408,"")</f>
        <v/>
      </c>
      <c r="D408" s="191" t="str">
        <f>IF(C408&lt;&gt;"",'Matriz Nº4 Administración'!C408,"")</f>
        <v/>
      </c>
      <c r="E408" s="189" t="str">
        <f>IF(B408&lt;&gt;"",'Matriz Nº4 Administración'!F408,"")</f>
        <v/>
      </c>
      <c r="F408" s="189" t="str">
        <f>IF(B408&lt;&gt;"",'Matriz Nº4 Administración'!G408,"")</f>
        <v/>
      </c>
      <c r="G408" s="177"/>
      <c r="H408" s="178"/>
      <c r="I408" s="179"/>
      <c r="J408" s="179"/>
      <c r="K408" s="178"/>
      <c r="L408" s="186"/>
      <c r="M408" s="186"/>
      <c r="N408" s="186"/>
      <c r="O408" s="186"/>
      <c r="P408" s="186"/>
      <c r="Q408" s="186"/>
      <c r="R408" s="186"/>
      <c r="S408" s="186"/>
      <c r="T408" s="186"/>
      <c r="U408" s="186"/>
      <c r="V408" s="186"/>
      <c r="W408" s="186"/>
      <c r="X408" s="186"/>
    </row>
    <row r="409" spans="1:24" ht="48" customHeight="1" x14ac:dyDescent="0.35">
      <c r="A409" s="188" t="str">
        <f>+'Matriz Nº4 Administración'!A409</f>
        <v>45. 4</v>
      </c>
      <c r="B409" s="189" t="str">
        <f>+'Matriz Nº4 Administración'!B409</f>
        <v/>
      </c>
      <c r="C409" s="190" t="str">
        <f>IF(B409&lt;&gt;"",'Matriz Nº1 Identificación'!B409,"")</f>
        <v/>
      </c>
      <c r="D409" s="191" t="str">
        <f>IF(C409&lt;&gt;"",'Matriz Nº4 Administración'!C409,"")</f>
        <v/>
      </c>
      <c r="E409" s="189" t="str">
        <f>IF(B409&lt;&gt;"",'Matriz Nº4 Administración'!F409,"")</f>
        <v/>
      </c>
      <c r="F409" s="189" t="str">
        <f>IF(B409&lt;&gt;"",'Matriz Nº4 Administración'!G409,"")</f>
        <v/>
      </c>
      <c r="G409" s="177"/>
      <c r="H409" s="178"/>
      <c r="I409" s="179"/>
      <c r="J409" s="179"/>
      <c r="K409" s="178"/>
      <c r="L409" s="186"/>
      <c r="M409" s="186"/>
      <c r="N409" s="186"/>
      <c r="O409" s="186"/>
      <c r="P409" s="186"/>
      <c r="Q409" s="186"/>
      <c r="R409" s="186"/>
      <c r="S409" s="186"/>
      <c r="T409" s="186"/>
      <c r="U409" s="186"/>
      <c r="V409" s="186"/>
      <c r="W409" s="186"/>
      <c r="X409" s="186"/>
    </row>
    <row r="410" spans="1:24" ht="42.75" customHeight="1" x14ac:dyDescent="0.35">
      <c r="A410" s="188" t="str">
        <f>+'Matriz Nº4 Administración'!A410</f>
        <v>45. 5</v>
      </c>
      <c r="B410" s="189" t="str">
        <f>+'Matriz Nº4 Administración'!B410</f>
        <v/>
      </c>
      <c r="C410" s="190" t="str">
        <f>IF(B410&lt;&gt;"",'Matriz Nº1 Identificación'!B410,"")</f>
        <v/>
      </c>
      <c r="D410" s="191" t="str">
        <f>IF(C410&lt;&gt;"",'Matriz Nº4 Administración'!C410,"")</f>
        <v/>
      </c>
      <c r="E410" s="189" t="str">
        <f>IF(B410&lt;&gt;"",'Matriz Nº4 Administración'!F410,"")</f>
        <v/>
      </c>
      <c r="F410" s="189" t="str">
        <f>IF(B410&lt;&gt;"",'Matriz Nº4 Administración'!G410,"")</f>
        <v/>
      </c>
      <c r="G410" s="177"/>
      <c r="H410" s="178"/>
      <c r="I410" s="179"/>
      <c r="J410" s="179"/>
      <c r="K410" s="178"/>
      <c r="L410" s="186"/>
      <c r="M410" s="186"/>
      <c r="N410" s="186"/>
      <c r="O410" s="186"/>
      <c r="P410" s="186"/>
      <c r="Q410" s="186"/>
      <c r="R410" s="186"/>
      <c r="S410" s="186"/>
      <c r="T410" s="186"/>
      <c r="U410" s="186"/>
      <c r="V410" s="186"/>
      <c r="W410" s="186"/>
      <c r="X410" s="186"/>
    </row>
    <row r="411" spans="1:24" ht="40.5" customHeight="1" x14ac:dyDescent="0.35">
      <c r="A411" s="188" t="str">
        <f>+'Matriz Nº4 Administración'!A411</f>
        <v>45. 6</v>
      </c>
      <c r="B411" s="189" t="str">
        <f>+'Matriz Nº4 Administración'!B411</f>
        <v/>
      </c>
      <c r="C411" s="190" t="str">
        <f>IF(B411&lt;&gt;"",'Matriz Nº1 Identificación'!B411,"")</f>
        <v/>
      </c>
      <c r="D411" s="191" t="str">
        <f>IF(C411&lt;&gt;"",'Matriz Nº4 Administración'!C411,"")</f>
        <v/>
      </c>
      <c r="E411" s="189" t="str">
        <f>IF(B411&lt;&gt;"",'Matriz Nº4 Administración'!F411,"")</f>
        <v/>
      </c>
      <c r="F411" s="189" t="str">
        <f>IF(B411&lt;&gt;"",'Matriz Nº4 Administración'!G411,"")</f>
        <v/>
      </c>
      <c r="G411" s="177"/>
      <c r="H411" s="178"/>
      <c r="I411" s="179"/>
      <c r="J411" s="179"/>
      <c r="K411" s="178"/>
      <c r="L411" s="186"/>
      <c r="M411" s="186"/>
      <c r="N411" s="186"/>
      <c r="O411" s="186"/>
      <c r="P411" s="186"/>
      <c r="Q411" s="186"/>
      <c r="R411" s="186"/>
      <c r="S411" s="186"/>
      <c r="T411" s="186"/>
      <c r="U411" s="186"/>
      <c r="V411" s="186"/>
      <c r="W411" s="186"/>
      <c r="X411" s="186"/>
    </row>
    <row r="412" spans="1:24" ht="43.5" customHeight="1" thickBot="1" x14ac:dyDescent="0.4">
      <c r="A412" s="188" t="str">
        <f>+'Matriz Nº4 Administración'!A412</f>
        <v>45. 7</v>
      </c>
      <c r="B412" s="189" t="str">
        <f>+'Matriz Nº4 Administración'!B412</f>
        <v/>
      </c>
      <c r="C412" s="190" t="str">
        <f>IF(B412&lt;&gt;"",'Matriz Nº1 Identificación'!B412,"")</f>
        <v/>
      </c>
      <c r="D412" s="191" t="str">
        <f>IF(C412&lt;&gt;"",'Matriz Nº4 Administración'!C412,"")</f>
        <v/>
      </c>
      <c r="E412" s="189" t="str">
        <f>IF(B412&lt;&gt;"",'Matriz Nº4 Administración'!F412,"")</f>
        <v/>
      </c>
      <c r="F412" s="189" t="str">
        <f>IF(B412&lt;&gt;"",'Matriz Nº4 Administración'!G412,"")</f>
        <v/>
      </c>
      <c r="G412" s="177"/>
      <c r="H412" s="178"/>
      <c r="I412" s="179"/>
      <c r="J412" s="179"/>
      <c r="K412" s="178"/>
      <c r="L412" s="186"/>
      <c r="M412" s="186"/>
      <c r="N412" s="186"/>
      <c r="O412" s="186"/>
      <c r="P412" s="186"/>
      <c r="Q412" s="186"/>
      <c r="R412" s="186"/>
      <c r="S412" s="186"/>
      <c r="T412" s="186"/>
      <c r="U412" s="186"/>
      <c r="V412" s="186"/>
      <c r="W412" s="186"/>
      <c r="X412" s="186"/>
    </row>
    <row r="413" spans="1:24" ht="39.9" customHeight="1" thickBot="1" x14ac:dyDescent="0.4">
      <c r="A413" s="547" t="str">
        <f>'Matriz Nº4 Administración'!A413</f>
        <v xml:space="preserve">Objetivo Estratégico: </v>
      </c>
      <c r="B413" s="548"/>
      <c r="C413" s="547">
        <f>'Matriz Nº4 Administración'!B413</f>
        <v>0</v>
      </c>
      <c r="D413" s="549"/>
      <c r="E413" s="549"/>
      <c r="F413" s="549"/>
      <c r="G413" s="549"/>
      <c r="H413" s="549"/>
      <c r="I413" s="549"/>
      <c r="J413" s="549"/>
      <c r="K413" s="549"/>
      <c r="L413" s="187"/>
      <c r="M413" s="186"/>
      <c r="N413" s="186"/>
      <c r="O413" s="187"/>
      <c r="P413" s="187"/>
      <c r="Q413" s="187"/>
      <c r="R413" s="187"/>
      <c r="S413" s="187"/>
      <c r="T413" s="187"/>
      <c r="U413" s="187"/>
      <c r="V413" s="187"/>
      <c r="W413" s="187"/>
      <c r="X413" s="187"/>
    </row>
    <row r="414" spans="1:24" ht="39.9" customHeight="1" thickBot="1" x14ac:dyDescent="0.4">
      <c r="A414" s="544" t="str">
        <f>'Matriz Nº4 Administración'!A414</f>
        <v>Objetivo táctico</v>
      </c>
      <c r="B414" s="545"/>
      <c r="C414" s="546" t="str">
        <f>'Matriz Nº4 Administración'!B414</f>
        <v xml:space="preserve">46. </v>
      </c>
      <c r="D414" s="481"/>
      <c r="E414" s="481"/>
      <c r="F414" s="481"/>
      <c r="G414" s="481"/>
      <c r="H414" s="481"/>
      <c r="I414" s="481"/>
      <c r="J414" s="481"/>
      <c r="K414" s="482"/>
      <c r="L414" s="187"/>
      <c r="M414" s="187"/>
      <c r="N414" s="187"/>
      <c r="O414" s="187"/>
      <c r="P414" s="187"/>
      <c r="Q414" s="187"/>
      <c r="R414" s="187"/>
      <c r="S414" s="187"/>
      <c r="T414" s="187"/>
      <c r="U414" s="187"/>
      <c r="V414" s="187"/>
      <c r="W414" s="187"/>
      <c r="X414" s="187"/>
    </row>
    <row r="415" spans="1:24" ht="47.25" customHeight="1" x14ac:dyDescent="0.35">
      <c r="A415" s="188" t="str">
        <f>+'Matriz Nº4 Administración'!A415</f>
        <v>46. 1</v>
      </c>
      <c r="B415" s="189" t="str">
        <f>+'Matriz Nº4 Administración'!B415</f>
        <v/>
      </c>
      <c r="C415" s="190" t="str">
        <f>IF(B415&lt;&gt;"",'Matriz Nº1 Identificación'!B415,"")</f>
        <v/>
      </c>
      <c r="D415" s="191" t="str">
        <f>IF(C415&lt;&gt;"",'Matriz Nº4 Administración'!C415,"")</f>
        <v/>
      </c>
      <c r="E415" s="189" t="str">
        <f>IF(B415&lt;&gt;"",'Matriz Nº4 Administración'!F415,"")</f>
        <v/>
      </c>
      <c r="F415" s="189" t="str">
        <f>IF(B415&lt;&gt;"",'Matriz Nº4 Administración'!G415,"")</f>
        <v/>
      </c>
      <c r="G415" s="177"/>
      <c r="H415" s="178"/>
      <c r="I415" s="179"/>
      <c r="J415" s="179"/>
      <c r="K415" s="178"/>
      <c r="L415" s="186"/>
      <c r="M415" s="187"/>
      <c r="N415" s="187"/>
      <c r="O415" s="186"/>
      <c r="P415" s="186"/>
      <c r="Q415" s="186"/>
      <c r="R415" s="186"/>
      <c r="S415" s="186"/>
      <c r="T415" s="186"/>
      <c r="U415" s="186"/>
      <c r="V415" s="186"/>
      <c r="W415" s="186"/>
      <c r="X415" s="186"/>
    </row>
    <row r="416" spans="1:24" ht="43.5" customHeight="1" x14ac:dyDescent="0.35">
      <c r="A416" s="188" t="str">
        <f>+'Matriz Nº4 Administración'!A416</f>
        <v>46. 2</v>
      </c>
      <c r="B416" s="189" t="str">
        <f>+'Matriz Nº4 Administración'!B416</f>
        <v/>
      </c>
      <c r="C416" s="190" t="str">
        <f>IF(B416&lt;&gt;"",'Matriz Nº1 Identificación'!B416,"")</f>
        <v/>
      </c>
      <c r="D416" s="191" t="str">
        <f>IF(C416&lt;&gt;"",'Matriz Nº4 Administración'!C416,"")</f>
        <v/>
      </c>
      <c r="E416" s="189" t="str">
        <f>IF(B416&lt;&gt;"",'Matriz Nº4 Administración'!F416,"")</f>
        <v/>
      </c>
      <c r="F416" s="189" t="str">
        <f>IF(B416&lt;&gt;"",'Matriz Nº4 Administración'!G416,"")</f>
        <v/>
      </c>
      <c r="G416" s="177"/>
      <c r="H416" s="178"/>
      <c r="I416" s="179"/>
      <c r="J416" s="179"/>
      <c r="K416" s="178"/>
      <c r="L416" s="186"/>
      <c r="M416" s="186"/>
      <c r="N416" s="186"/>
      <c r="O416" s="186"/>
      <c r="P416" s="186"/>
      <c r="Q416" s="186"/>
      <c r="R416" s="186"/>
      <c r="S416" s="186"/>
      <c r="T416" s="186"/>
      <c r="U416" s="186"/>
      <c r="V416" s="186"/>
      <c r="W416" s="186"/>
      <c r="X416" s="186"/>
    </row>
    <row r="417" spans="1:24" ht="40.5" customHeight="1" x14ac:dyDescent="0.35">
      <c r="A417" s="188" t="str">
        <f>+'Matriz Nº4 Administración'!A417</f>
        <v>46. 3</v>
      </c>
      <c r="B417" s="189" t="str">
        <f>+'Matriz Nº4 Administración'!B417</f>
        <v/>
      </c>
      <c r="C417" s="190" t="str">
        <f>IF(B417&lt;&gt;"",'Matriz Nº1 Identificación'!B417,"")</f>
        <v/>
      </c>
      <c r="D417" s="191" t="str">
        <f>IF(C417&lt;&gt;"",'Matriz Nº4 Administración'!C417,"")</f>
        <v/>
      </c>
      <c r="E417" s="189" t="str">
        <f>IF(B417&lt;&gt;"",'Matriz Nº4 Administración'!F417,"")</f>
        <v/>
      </c>
      <c r="F417" s="189" t="str">
        <f>IF(B417&lt;&gt;"",'Matriz Nº4 Administración'!G417,"")</f>
        <v/>
      </c>
      <c r="G417" s="177"/>
      <c r="H417" s="178"/>
      <c r="I417" s="179"/>
      <c r="J417" s="179"/>
      <c r="K417" s="178"/>
      <c r="L417" s="186"/>
      <c r="M417" s="186"/>
      <c r="N417" s="186"/>
      <c r="O417" s="186"/>
      <c r="P417" s="186"/>
      <c r="Q417" s="186"/>
      <c r="R417" s="186"/>
      <c r="S417" s="186"/>
      <c r="T417" s="186"/>
      <c r="U417" s="186"/>
      <c r="V417" s="186"/>
      <c r="W417" s="186"/>
      <c r="X417" s="186"/>
    </row>
    <row r="418" spans="1:24" ht="48" customHeight="1" x14ac:dyDescent="0.35">
      <c r="A418" s="188" t="str">
        <f>+'Matriz Nº4 Administración'!A418</f>
        <v>46. 4</v>
      </c>
      <c r="B418" s="189" t="str">
        <f>+'Matriz Nº4 Administración'!B418</f>
        <v/>
      </c>
      <c r="C418" s="190" t="str">
        <f>IF(B418&lt;&gt;"",'Matriz Nº1 Identificación'!B418,"")</f>
        <v/>
      </c>
      <c r="D418" s="191" t="str">
        <f>IF(C418&lt;&gt;"",'Matriz Nº4 Administración'!C418,"")</f>
        <v/>
      </c>
      <c r="E418" s="189" t="str">
        <f>IF(B418&lt;&gt;"",'Matriz Nº4 Administración'!F418,"")</f>
        <v/>
      </c>
      <c r="F418" s="189" t="str">
        <f>IF(B418&lt;&gt;"",'Matriz Nº4 Administración'!G418,"")</f>
        <v/>
      </c>
      <c r="G418" s="177"/>
      <c r="H418" s="178"/>
      <c r="I418" s="179"/>
      <c r="J418" s="179"/>
      <c r="K418" s="178"/>
      <c r="L418" s="186"/>
      <c r="M418" s="186"/>
      <c r="N418" s="186"/>
      <c r="O418" s="186"/>
      <c r="P418" s="186"/>
      <c r="Q418" s="186"/>
      <c r="R418" s="186"/>
      <c r="S418" s="186"/>
      <c r="T418" s="186"/>
      <c r="U418" s="186"/>
      <c r="V418" s="186"/>
      <c r="W418" s="186"/>
      <c r="X418" s="186"/>
    </row>
    <row r="419" spans="1:24" ht="42.75" customHeight="1" x14ac:dyDescent="0.35">
      <c r="A419" s="188" t="str">
        <f>+'Matriz Nº4 Administración'!A419</f>
        <v>46. 5</v>
      </c>
      <c r="B419" s="189" t="str">
        <f>+'Matriz Nº4 Administración'!B419</f>
        <v/>
      </c>
      <c r="C419" s="190" t="str">
        <f>IF(B419&lt;&gt;"",'Matriz Nº1 Identificación'!B419,"")</f>
        <v/>
      </c>
      <c r="D419" s="191" t="str">
        <f>IF(C419&lt;&gt;"",'Matriz Nº4 Administración'!C419,"")</f>
        <v/>
      </c>
      <c r="E419" s="189" t="str">
        <f>IF(B419&lt;&gt;"",'Matriz Nº4 Administración'!F419,"")</f>
        <v/>
      </c>
      <c r="F419" s="189" t="str">
        <f>IF(B419&lt;&gt;"",'Matriz Nº4 Administración'!G419,"")</f>
        <v/>
      </c>
      <c r="G419" s="177"/>
      <c r="H419" s="178"/>
      <c r="I419" s="179"/>
      <c r="J419" s="179"/>
      <c r="K419" s="178"/>
      <c r="L419" s="186"/>
      <c r="M419" s="186"/>
      <c r="N419" s="186"/>
      <c r="O419" s="186"/>
      <c r="P419" s="186"/>
      <c r="Q419" s="186"/>
      <c r="R419" s="186"/>
      <c r="S419" s="186"/>
      <c r="T419" s="186"/>
      <c r="U419" s="186"/>
      <c r="V419" s="186"/>
      <c r="W419" s="186"/>
      <c r="X419" s="186"/>
    </row>
    <row r="420" spans="1:24" ht="40.5" customHeight="1" x14ac:dyDescent="0.35">
      <c r="A420" s="188" t="str">
        <f>+'Matriz Nº4 Administración'!A420</f>
        <v>46. 6</v>
      </c>
      <c r="B420" s="189" t="str">
        <f>+'Matriz Nº4 Administración'!B420</f>
        <v/>
      </c>
      <c r="C420" s="190" t="str">
        <f>IF(B420&lt;&gt;"",'Matriz Nº1 Identificación'!B420,"")</f>
        <v/>
      </c>
      <c r="D420" s="191" t="str">
        <f>IF(C420&lt;&gt;"",'Matriz Nº4 Administración'!C420,"")</f>
        <v/>
      </c>
      <c r="E420" s="189" t="str">
        <f>IF(B420&lt;&gt;"",'Matriz Nº4 Administración'!F420,"")</f>
        <v/>
      </c>
      <c r="F420" s="189" t="str">
        <f>IF(B420&lt;&gt;"",'Matriz Nº4 Administración'!G420,"")</f>
        <v/>
      </c>
      <c r="G420" s="177"/>
      <c r="H420" s="178"/>
      <c r="I420" s="179"/>
      <c r="J420" s="179"/>
      <c r="K420" s="178"/>
      <c r="L420" s="186"/>
      <c r="M420" s="186"/>
      <c r="N420" s="186"/>
      <c r="O420" s="186"/>
      <c r="P420" s="186"/>
      <c r="Q420" s="186"/>
      <c r="R420" s="186"/>
      <c r="S420" s="186"/>
      <c r="T420" s="186"/>
      <c r="U420" s="186"/>
      <c r="V420" s="186"/>
      <c r="W420" s="186"/>
      <c r="X420" s="186"/>
    </row>
    <row r="421" spans="1:24" ht="43.5" customHeight="1" thickBot="1" x14ac:dyDescent="0.4">
      <c r="A421" s="188" t="str">
        <f>+'Matriz Nº4 Administración'!A421</f>
        <v>46. 7</v>
      </c>
      <c r="B421" s="189" t="str">
        <f>+'Matriz Nº4 Administración'!B421</f>
        <v/>
      </c>
      <c r="C421" s="190" t="str">
        <f>IF(B421&lt;&gt;"",'Matriz Nº1 Identificación'!B421,"")</f>
        <v/>
      </c>
      <c r="D421" s="191" t="str">
        <f>IF(C421&lt;&gt;"",'Matriz Nº4 Administración'!C421,"")</f>
        <v/>
      </c>
      <c r="E421" s="189" t="str">
        <f>IF(B421&lt;&gt;"",'Matriz Nº4 Administración'!F421,"")</f>
        <v/>
      </c>
      <c r="F421" s="189" t="str">
        <f>IF(B421&lt;&gt;"",'Matriz Nº4 Administración'!G421,"")</f>
        <v/>
      </c>
      <c r="G421" s="177"/>
      <c r="H421" s="178"/>
      <c r="I421" s="179"/>
      <c r="J421" s="179"/>
      <c r="K421" s="178"/>
      <c r="L421" s="186"/>
      <c r="M421" s="186"/>
      <c r="N421" s="186"/>
      <c r="O421" s="186"/>
      <c r="P421" s="186"/>
      <c r="Q421" s="186"/>
      <c r="R421" s="186"/>
      <c r="S421" s="186"/>
      <c r="T421" s="186"/>
      <c r="U421" s="186"/>
      <c r="V421" s="186"/>
      <c r="W421" s="186"/>
      <c r="X421" s="186"/>
    </row>
    <row r="422" spans="1:24" ht="39.9" customHeight="1" thickBot="1" x14ac:dyDescent="0.4">
      <c r="A422" s="547" t="str">
        <f>'Matriz Nº4 Administración'!A422</f>
        <v xml:space="preserve">Objetivo Estratégico: </v>
      </c>
      <c r="B422" s="548"/>
      <c r="C422" s="547">
        <f>'Matriz Nº4 Administración'!B422</f>
        <v>0</v>
      </c>
      <c r="D422" s="549"/>
      <c r="E422" s="549"/>
      <c r="F422" s="549"/>
      <c r="G422" s="549"/>
      <c r="H422" s="549"/>
      <c r="I422" s="549"/>
      <c r="J422" s="549"/>
      <c r="K422" s="549"/>
      <c r="L422" s="187"/>
      <c r="M422" s="186"/>
      <c r="N422" s="186"/>
      <c r="O422" s="187"/>
      <c r="P422" s="187"/>
      <c r="Q422" s="187"/>
      <c r="R422" s="187"/>
      <c r="S422" s="187"/>
      <c r="T422" s="187"/>
      <c r="U422" s="187"/>
      <c r="V422" s="187"/>
      <c r="W422" s="187"/>
      <c r="X422" s="187"/>
    </row>
    <row r="423" spans="1:24" ht="39.9" customHeight="1" thickBot="1" x14ac:dyDescent="0.4">
      <c r="A423" s="544" t="str">
        <f>'Matriz Nº4 Administración'!A423</f>
        <v>Objetivo táctico</v>
      </c>
      <c r="B423" s="545"/>
      <c r="C423" s="546" t="str">
        <f>'Matriz Nº4 Administración'!B423</f>
        <v xml:space="preserve">47. </v>
      </c>
      <c r="D423" s="481"/>
      <c r="E423" s="481"/>
      <c r="F423" s="481"/>
      <c r="G423" s="481"/>
      <c r="H423" s="481"/>
      <c r="I423" s="481"/>
      <c r="J423" s="481"/>
      <c r="K423" s="482"/>
      <c r="L423" s="187"/>
      <c r="M423" s="187"/>
      <c r="N423" s="187"/>
      <c r="O423" s="187"/>
      <c r="P423" s="187"/>
      <c r="Q423" s="187"/>
      <c r="R423" s="187"/>
      <c r="S423" s="187"/>
      <c r="T423" s="187"/>
      <c r="U423" s="187"/>
      <c r="V423" s="187"/>
      <c r="W423" s="187"/>
      <c r="X423" s="187"/>
    </row>
    <row r="424" spans="1:24" ht="47.25" customHeight="1" x14ac:dyDescent="0.35">
      <c r="A424" s="188" t="str">
        <f>+'Matriz Nº4 Administración'!A424</f>
        <v>47. 1</v>
      </c>
      <c r="B424" s="189" t="str">
        <f>+'Matriz Nº4 Administración'!B424</f>
        <v/>
      </c>
      <c r="C424" s="190" t="str">
        <f>IF(B424&lt;&gt;"",'Matriz Nº1 Identificación'!B424,"")</f>
        <v/>
      </c>
      <c r="D424" s="191" t="str">
        <f>IF(C424&lt;&gt;"",'Matriz Nº4 Administración'!C424,"")</f>
        <v/>
      </c>
      <c r="E424" s="189" t="str">
        <f>IF(B424&lt;&gt;"",'Matriz Nº4 Administración'!F424,"")</f>
        <v/>
      </c>
      <c r="F424" s="189" t="str">
        <f>IF(B424&lt;&gt;"",'Matriz Nº4 Administración'!G424,"")</f>
        <v/>
      </c>
      <c r="G424" s="177"/>
      <c r="H424" s="178"/>
      <c r="I424" s="179"/>
      <c r="J424" s="179"/>
      <c r="K424" s="178"/>
      <c r="L424" s="186"/>
      <c r="M424" s="187"/>
      <c r="N424" s="187"/>
      <c r="O424" s="186"/>
      <c r="P424" s="186"/>
      <c r="Q424" s="186"/>
      <c r="R424" s="186"/>
      <c r="S424" s="186"/>
      <c r="T424" s="186"/>
      <c r="U424" s="186"/>
      <c r="V424" s="186"/>
      <c r="W424" s="186"/>
      <c r="X424" s="186"/>
    </row>
    <row r="425" spans="1:24" ht="43.5" customHeight="1" x14ac:dyDescent="0.35">
      <c r="A425" s="188" t="str">
        <f>+'Matriz Nº4 Administración'!A425</f>
        <v>47. 2</v>
      </c>
      <c r="B425" s="189" t="str">
        <f>+'Matriz Nº4 Administración'!B425</f>
        <v/>
      </c>
      <c r="C425" s="190" t="str">
        <f>IF(B425&lt;&gt;"",'Matriz Nº1 Identificación'!B425,"")</f>
        <v/>
      </c>
      <c r="D425" s="191" t="str">
        <f>IF(C425&lt;&gt;"",'Matriz Nº4 Administración'!C425,"")</f>
        <v/>
      </c>
      <c r="E425" s="189" t="str">
        <f>IF(B425&lt;&gt;"",'Matriz Nº4 Administración'!F425,"")</f>
        <v/>
      </c>
      <c r="F425" s="189" t="str">
        <f>IF(B425&lt;&gt;"",'Matriz Nº4 Administración'!G425,"")</f>
        <v/>
      </c>
      <c r="G425" s="177"/>
      <c r="H425" s="178"/>
      <c r="I425" s="179"/>
      <c r="J425" s="179"/>
      <c r="K425" s="178"/>
      <c r="L425" s="186"/>
      <c r="M425" s="186"/>
      <c r="N425" s="186"/>
      <c r="O425" s="186"/>
      <c r="P425" s="186"/>
      <c r="Q425" s="186"/>
      <c r="R425" s="186"/>
      <c r="S425" s="186"/>
      <c r="T425" s="186"/>
      <c r="U425" s="186"/>
      <c r="V425" s="186"/>
      <c r="W425" s="186"/>
      <c r="X425" s="186"/>
    </row>
    <row r="426" spans="1:24" ht="40.5" customHeight="1" x14ac:dyDescent="0.35">
      <c r="A426" s="188" t="str">
        <f>+'Matriz Nº4 Administración'!A426</f>
        <v>47. 3</v>
      </c>
      <c r="B426" s="189" t="str">
        <f>+'Matriz Nº4 Administración'!B426</f>
        <v/>
      </c>
      <c r="C426" s="190" t="str">
        <f>IF(B426&lt;&gt;"",'Matriz Nº1 Identificación'!B426,"")</f>
        <v/>
      </c>
      <c r="D426" s="191" t="str">
        <f>IF(C426&lt;&gt;"",'Matriz Nº4 Administración'!C426,"")</f>
        <v/>
      </c>
      <c r="E426" s="189" t="str">
        <f>IF(B426&lt;&gt;"",'Matriz Nº4 Administración'!F426,"")</f>
        <v/>
      </c>
      <c r="F426" s="189" t="str">
        <f>IF(B426&lt;&gt;"",'Matriz Nº4 Administración'!G426,"")</f>
        <v/>
      </c>
      <c r="G426" s="177"/>
      <c r="H426" s="178"/>
      <c r="I426" s="179"/>
      <c r="J426" s="179"/>
      <c r="K426" s="178"/>
      <c r="L426" s="186"/>
      <c r="M426" s="186"/>
      <c r="N426" s="186"/>
      <c r="O426" s="186"/>
      <c r="P426" s="186"/>
      <c r="Q426" s="186"/>
      <c r="R426" s="186"/>
      <c r="S426" s="186"/>
      <c r="T426" s="186"/>
      <c r="U426" s="186"/>
      <c r="V426" s="186"/>
      <c r="W426" s="186"/>
      <c r="X426" s="186"/>
    </row>
    <row r="427" spans="1:24" ht="48" customHeight="1" x14ac:dyDescent="0.35">
      <c r="A427" s="188" t="str">
        <f>+'Matriz Nº4 Administración'!A427</f>
        <v>47. 4</v>
      </c>
      <c r="B427" s="189" t="str">
        <f>+'Matriz Nº4 Administración'!B427</f>
        <v/>
      </c>
      <c r="C427" s="190" t="str">
        <f>IF(B427&lt;&gt;"",'Matriz Nº1 Identificación'!B427,"")</f>
        <v/>
      </c>
      <c r="D427" s="191" t="str">
        <f>IF(C427&lt;&gt;"",'Matriz Nº4 Administración'!C427,"")</f>
        <v/>
      </c>
      <c r="E427" s="189" t="str">
        <f>IF(B427&lt;&gt;"",'Matriz Nº4 Administración'!F427,"")</f>
        <v/>
      </c>
      <c r="F427" s="189" t="str">
        <f>IF(B427&lt;&gt;"",'Matriz Nº4 Administración'!G427,"")</f>
        <v/>
      </c>
      <c r="G427" s="177"/>
      <c r="H427" s="178"/>
      <c r="I427" s="179"/>
      <c r="J427" s="179"/>
      <c r="K427" s="178"/>
      <c r="L427" s="186"/>
      <c r="M427" s="186"/>
      <c r="N427" s="186"/>
      <c r="O427" s="186"/>
      <c r="P427" s="186"/>
      <c r="Q427" s="186"/>
      <c r="R427" s="186"/>
      <c r="S427" s="186"/>
      <c r="T427" s="186"/>
      <c r="U427" s="186"/>
      <c r="V427" s="186"/>
      <c r="W427" s="186"/>
      <c r="X427" s="186"/>
    </row>
    <row r="428" spans="1:24" ht="42.75" customHeight="1" x14ac:dyDescent="0.35">
      <c r="A428" s="188" t="str">
        <f>+'Matriz Nº4 Administración'!A428</f>
        <v>47. 5</v>
      </c>
      <c r="B428" s="189" t="str">
        <f>+'Matriz Nº4 Administración'!B428</f>
        <v/>
      </c>
      <c r="C428" s="190" t="str">
        <f>IF(B428&lt;&gt;"",'Matriz Nº1 Identificación'!B428,"")</f>
        <v/>
      </c>
      <c r="D428" s="191" t="str">
        <f>IF(C428&lt;&gt;"",'Matriz Nº4 Administración'!C428,"")</f>
        <v/>
      </c>
      <c r="E428" s="189" t="str">
        <f>IF(B428&lt;&gt;"",'Matriz Nº4 Administración'!F428,"")</f>
        <v/>
      </c>
      <c r="F428" s="189" t="str">
        <f>IF(B428&lt;&gt;"",'Matriz Nº4 Administración'!G428,"")</f>
        <v/>
      </c>
      <c r="G428" s="177"/>
      <c r="H428" s="178"/>
      <c r="I428" s="179"/>
      <c r="J428" s="179"/>
      <c r="K428" s="178"/>
      <c r="L428" s="186"/>
      <c r="M428" s="186"/>
      <c r="N428" s="186"/>
      <c r="O428" s="186"/>
      <c r="P428" s="186"/>
      <c r="Q428" s="186"/>
      <c r="R428" s="186"/>
      <c r="S428" s="186"/>
      <c r="T428" s="186"/>
      <c r="U428" s="186"/>
      <c r="V428" s="186"/>
      <c r="W428" s="186"/>
      <c r="X428" s="186"/>
    </row>
    <row r="429" spans="1:24" ht="40.5" customHeight="1" x14ac:dyDescent="0.35">
      <c r="A429" s="188" t="str">
        <f>+'Matriz Nº4 Administración'!A429</f>
        <v>47. 6</v>
      </c>
      <c r="B429" s="189" t="str">
        <f>+'Matriz Nº4 Administración'!B429</f>
        <v/>
      </c>
      <c r="C429" s="190" t="str">
        <f>IF(B429&lt;&gt;"",'Matriz Nº1 Identificación'!B429,"")</f>
        <v/>
      </c>
      <c r="D429" s="191" t="str">
        <f>IF(C429&lt;&gt;"",'Matriz Nº4 Administración'!C429,"")</f>
        <v/>
      </c>
      <c r="E429" s="189" t="str">
        <f>IF(B429&lt;&gt;"",'Matriz Nº4 Administración'!F429,"")</f>
        <v/>
      </c>
      <c r="F429" s="189" t="str">
        <f>IF(B429&lt;&gt;"",'Matriz Nº4 Administración'!G429,"")</f>
        <v/>
      </c>
      <c r="G429" s="177"/>
      <c r="H429" s="178"/>
      <c r="I429" s="179"/>
      <c r="J429" s="179"/>
      <c r="K429" s="178"/>
      <c r="L429" s="186"/>
      <c r="M429" s="186"/>
      <c r="N429" s="186"/>
      <c r="O429" s="186"/>
      <c r="P429" s="186"/>
      <c r="Q429" s="186"/>
      <c r="R429" s="186"/>
      <c r="S429" s="186"/>
      <c r="T429" s="186"/>
      <c r="U429" s="186"/>
      <c r="V429" s="186"/>
      <c r="W429" s="186"/>
      <c r="X429" s="186"/>
    </row>
    <row r="430" spans="1:24" ht="43.5" customHeight="1" thickBot="1" x14ac:dyDescent="0.4">
      <c r="A430" s="188" t="str">
        <f>+'Matriz Nº4 Administración'!A430</f>
        <v>47. 7</v>
      </c>
      <c r="B430" s="189" t="str">
        <f>+'Matriz Nº4 Administración'!B430</f>
        <v/>
      </c>
      <c r="C430" s="190" t="str">
        <f>IF(B430&lt;&gt;"",'Matriz Nº1 Identificación'!B430,"")</f>
        <v/>
      </c>
      <c r="D430" s="191" t="str">
        <f>IF(C430&lt;&gt;"",'Matriz Nº4 Administración'!C430,"")</f>
        <v/>
      </c>
      <c r="E430" s="189" t="str">
        <f>IF(B430&lt;&gt;"",'Matriz Nº4 Administración'!F430,"")</f>
        <v/>
      </c>
      <c r="F430" s="189" t="str">
        <f>IF(B430&lt;&gt;"",'Matriz Nº4 Administración'!G430,"")</f>
        <v/>
      </c>
      <c r="G430" s="177"/>
      <c r="H430" s="178"/>
      <c r="I430" s="179"/>
      <c r="J430" s="179"/>
      <c r="K430" s="178"/>
      <c r="L430" s="186"/>
      <c r="M430" s="186"/>
      <c r="N430" s="186"/>
      <c r="O430" s="186"/>
      <c r="P430" s="186"/>
      <c r="Q430" s="186"/>
      <c r="R430" s="186"/>
      <c r="S430" s="186"/>
      <c r="T430" s="186"/>
      <c r="U430" s="186"/>
      <c r="V430" s="186"/>
      <c r="W430" s="186"/>
      <c r="X430" s="186"/>
    </row>
    <row r="431" spans="1:24" ht="39.9" customHeight="1" thickBot="1" x14ac:dyDescent="0.4">
      <c r="A431" s="547" t="str">
        <f>'Matriz Nº4 Administración'!A431</f>
        <v xml:space="preserve">Objetivo Estratégico: </v>
      </c>
      <c r="B431" s="548"/>
      <c r="C431" s="547">
        <f>'Matriz Nº4 Administración'!B431</f>
        <v>0</v>
      </c>
      <c r="D431" s="549"/>
      <c r="E431" s="549"/>
      <c r="F431" s="549"/>
      <c r="G431" s="549"/>
      <c r="H431" s="549"/>
      <c r="I431" s="549"/>
      <c r="J431" s="549"/>
      <c r="K431" s="549"/>
      <c r="L431" s="187"/>
      <c r="M431" s="186"/>
      <c r="N431" s="186"/>
      <c r="O431" s="187"/>
      <c r="P431" s="187"/>
      <c r="Q431" s="187"/>
      <c r="R431" s="187"/>
      <c r="S431" s="187"/>
      <c r="T431" s="187"/>
      <c r="U431" s="187"/>
      <c r="V431" s="187"/>
      <c r="W431" s="187"/>
      <c r="X431" s="187"/>
    </row>
    <row r="432" spans="1:24" ht="39.9" customHeight="1" thickBot="1" x14ac:dyDescent="0.4">
      <c r="A432" s="544" t="str">
        <f>'Matriz Nº4 Administración'!A432</f>
        <v>Objetivo táctico</v>
      </c>
      <c r="B432" s="545"/>
      <c r="C432" s="546" t="str">
        <f>'Matriz Nº4 Administración'!B432</f>
        <v xml:space="preserve">48. </v>
      </c>
      <c r="D432" s="481"/>
      <c r="E432" s="481"/>
      <c r="F432" s="481"/>
      <c r="G432" s="481"/>
      <c r="H432" s="481"/>
      <c r="I432" s="481"/>
      <c r="J432" s="481"/>
      <c r="K432" s="482"/>
      <c r="L432" s="187"/>
      <c r="M432" s="187"/>
      <c r="N432" s="187"/>
      <c r="O432" s="187"/>
      <c r="P432" s="187"/>
      <c r="Q432" s="187"/>
      <c r="R432" s="187"/>
      <c r="S432" s="187"/>
      <c r="T432" s="187"/>
      <c r="U432" s="187"/>
      <c r="V432" s="187"/>
      <c r="W432" s="187"/>
      <c r="X432" s="187"/>
    </row>
    <row r="433" spans="1:24" ht="47.25" customHeight="1" x14ac:dyDescent="0.35">
      <c r="A433" s="188" t="str">
        <f>+'Matriz Nº4 Administración'!A433</f>
        <v>48. 1</v>
      </c>
      <c r="B433" s="189" t="str">
        <f>+'Matriz Nº4 Administración'!B433</f>
        <v/>
      </c>
      <c r="C433" s="190" t="str">
        <f>IF(B433&lt;&gt;"",'Matriz Nº1 Identificación'!B433,"")</f>
        <v/>
      </c>
      <c r="D433" s="191" t="str">
        <f>IF(C433&lt;&gt;"",'Matriz Nº4 Administración'!C433,"")</f>
        <v/>
      </c>
      <c r="E433" s="189" t="str">
        <f>IF(B433&lt;&gt;"",'Matriz Nº4 Administración'!F433,"")</f>
        <v/>
      </c>
      <c r="F433" s="189" t="str">
        <f>IF(B433&lt;&gt;"",'Matriz Nº4 Administración'!G433,"")</f>
        <v/>
      </c>
      <c r="G433" s="177"/>
      <c r="H433" s="178"/>
      <c r="I433" s="179"/>
      <c r="J433" s="179"/>
      <c r="K433" s="178"/>
      <c r="L433" s="186"/>
      <c r="M433" s="187"/>
      <c r="N433" s="187"/>
      <c r="O433" s="186"/>
      <c r="P433" s="186"/>
      <c r="Q433" s="186"/>
      <c r="R433" s="186"/>
      <c r="S433" s="186"/>
      <c r="T433" s="186"/>
      <c r="U433" s="186"/>
      <c r="V433" s="186"/>
      <c r="W433" s="186"/>
      <c r="X433" s="186"/>
    </row>
    <row r="434" spans="1:24" ht="43.5" customHeight="1" x14ac:dyDescent="0.35">
      <c r="A434" s="188" t="str">
        <f>+'Matriz Nº4 Administración'!A434</f>
        <v>48. 2</v>
      </c>
      <c r="B434" s="189" t="str">
        <f>+'Matriz Nº4 Administración'!B434</f>
        <v/>
      </c>
      <c r="C434" s="190" t="str">
        <f>IF(B434&lt;&gt;"",'Matriz Nº1 Identificación'!B434,"")</f>
        <v/>
      </c>
      <c r="D434" s="191" t="str">
        <f>IF(C434&lt;&gt;"",'Matriz Nº4 Administración'!C434,"")</f>
        <v/>
      </c>
      <c r="E434" s="189" t="str">
        <f>IF(B434&lt;&gt;"",'Matriz Nº4 Administración'!F434,"")</f>
        <v/>
      </c>
      <c r="F434" s="189" t="str">
        <f>IF(B434&lt;&gt;"",'Matriz Nº4 Administración'!G434,"")</f>
        <v/>
      </c>
      <c r="G434" s="177"/>
      <c r="H434" s="178"/>
      <c r="I434" s="179"/>
      <c r="J434" s="179"/>
      <c r="K434" s="178"/>
      <c r="L434" s="186"/>
      <c r="M434" s="186"/>
      <c r="N434" s="186"/>
      <c r="O434" s="186"/>
      <c r="P434" s="186"/>
      <c r="Q434" s="186"/>
      <c r="R434" s="186"/>
      <c r="S434" s="186"/>
      <c r="T434" s="186"/>
      <c r="U434" s="186"/>
      <c r="V434" s="186"/>
      <c r="W434" s="186"/>
      <c r="X434" s="186"/>
    </row>
    <row r="435" spans="1:24" ht="40.5" customHeight="1" x14ac:dyDescent="0.35">
      <c r="A435" s="188" t="str">
        <f>+'Matriz Nº4 Administración'!A435</f>
        <v>48. 3</v>
      </c>
      <c r="B435" s="189" t="str">
        <f>+'Matriz Nº4 Administración'!B435</f>
        <v/>
      </c>
      <c r="C435" s="190" t="str">
        <f>IF(B435&lt;&gt;"",'Matriz Nº1 Identificación'!B435,"")</f>
        <v/>
      </c>
      <c r="D435" s="191" t="str">
        <f>IF(C435&lt;&gt;"",'Matriz Nº4 Administración'!C435,"")</f>
        <v/>
      </c>
      <c r="E435" s="189" t="str">
        <f>IF(B435&lt;&gt;"",'Matriz Nº4 Administración'!F435,"")</f>
        <v/>
      </c>
      <c r="F435" s="189" t="str">
        <f>IF(B435&lt;&gt;"",'Matriz Nº4 Administración'!G435,"")</f>
        <v/>
      </c>
      <c r="G435" s="177"/>
      <c r="H435" s="178"/>
      <c r="I435" s="179"/>
      <c r="J435" s="179"/>
      <c r="K435" s="178"/>
      <c r="L435" s="186"/>
      <c r="M435" s="186"/>
      <c r="N435" s="186"/>
      <c r="O435" s="186"/>
      <c r="P435" s="186"/>
      <c r="Q435" s="186"/>
      <c r="R435" s="186"/>
      <c r="S435" s="186"/>
      <c r="T435" s="186"/>
      <c r="U435" s="186"/>
      <c r="V435" s="186"/>
      <c r="W435" s="186"/>
      <c r="X435" s="186"/>
    </row>
    <row r="436" spans="1:24" ht="48" customHeight="1" x14ac:dyDescent="0.35">
      <c r="A436" s="188" t="str">
        <f>+'Matriz Nº4 Administración'!A436</f>
        <v>48. 4</v>
      </c>
      <c r="B436" s="189" t="str">
        <f>+'Matriz Nº4 Administración'!B436</f>
        <v/>
      </c>
      <c r="C436" s="190" t="str">
        <f>IF(B436&lt;&gt;"",'Matriz Nº1 Identificación'!B436,"")</f>
        <v/>
      </c>
      <c r="D436" s="191" t="str">
        <f>IF(C436&lt;&gt;"",'Matriz Nº4 Administración'!C436,"")</f>
        <v/>
      </c>
      <c r="E436" s="189" t="str">
        <f>IF(B436&lt;&gt;"",'Matriz Nº4 Administración'!F436,"")</f>
        <v/>
      </c>
      <c r="F436" s="189" t="str">
        <f>IF(B436&lt;&gt;"",'Matriz Nº4 Administración'!G436,"")</f>
        <v/>
      </c>
      <c r="G436" s="177"/>
      <c r="H436" s="178"/>
      <c r="I436" s="179"/>
      <c r="J436" s="179"/>
      <c r="K436" s="178"/>
      <c r="L436" s="186"/>
      <c r="M436" s="186"/>
      <c r="N436" s="186"/>
      <c r="O436" s="186"/>
      <c r="P436" s="186"/>
      <c r="Q436" s="186"/>
      <c r="R436" s="186"/>
      <c r="S436" s="186"/>
      <c r="T436" s="186"/>
      <c r="U436" s="186"/>
      <c r="V436" s="186"/>
      <c r="W436" s="186"/>
      <c r="X436" s="186"/>
    </row>
    <row r="437" spans="1:24" ht="42.75" customHeight="1" x14ac:dyDescent="0.35">
      <c r="A437" s="188" t="str">
        <f>+'Matriz Nº4 Administración'!A437</f>
        <v>48. 5</v>
      </c>
      <c r="B437" s="189" t="str">
        <f>+'Matriz Nº4 Administración'!B437</f>
        <v/>
      </c>
      <c r="C437" s="190" t="str">
        <f>IF(B437&lt;&gt;"",'Matriz Nº1 Identificación'!B437,"")</f>
        <v/>
      </c>
      <c r="D437" s="191" t="str">
        <f>IF(C437&lt;&gt;"",'Matriz Nº4 Administración'!C437,"")</f>
        <v/>
      </c>
      <c r="E437" s="189" t="str">
        <f>IF(B437&lt;&gt;"",'Matriz Nº4 Administración'!F437,"")</f>
        <v/>
      </c>
      <c r="F437" s="189" t="str">
        <f>IF(B437&lt;&gt;"",'Matriz Nº4 Administración'!G437,"")</f>
        <v/>
      </c>
      <c r="G437" s="177"/>
      <c r="H437" s="178"/>
      <c r="I437" s="179"/>
      <c r="J437" s="179"/>
      <c r="K437" s="178"/>
      <c r="L437" s="186"/>
      <c r="M437" s="186"/>
      <c r="N437" s="186"/>
      <c r="O437" s="186"/>
      <c r="P437" s="186"/>
      <c r="Q437" s="186"/>
      <c r="R437" s="186"/>
      <c r="S437" s="186"/>
      <c r="T437" s="186"/>
      <c r="U437" s="186"/>
      <c r="V437" s="186"/>
      <c r="W437" s="186"/>
      <c r="X437" s="186"/>
    </row>
    <row r="438" spans="1:24" ht="40.5" customHeight="1" x14ac:dyDescent="0.35">
      <c r="A438" s="188" t="str">
        <f>+'Matriz Nº4 Administración'!A438</f>
        <v>48. 6</v>
      </c>
      <c r="B438" s="189" t="str">
        <f>+'Matriz Nº4 Administración'!B438</f>
        <v/>
      </c>
      <c r="C438" s="190" t="str">
        <f>IF(B438&lt;&gt;"",'Matriz Nº1 Identificación'!B438,"")</f>
        <v/>
      </c>
      <c r="D438" s="191" t="str">
        <f>IF(C438&lt;&gt;"",'Matriz Nº4 Administración'!C438,"")</f>
        <v/>
      </c>
      <c r="E438" s="189" t="str">
        <f>IF(B438&lt;&gt;"",'Matriz Nº4 Administración'!F438,"")</f>
        <v/>
      </c>
      <c r="F438" s="189" t="str">
        <f>IF(B438&lt;&gt;"",'Matriz Nº4 Administración'!G438,"")</f>
        <v/>
      </c>
      <c r="G438" s="177"/>
      <c r="H438" s="178"/>
      <c r="I438" s="179"/>
      <c r="J438" s="179"/>
      <c r="K438" s="178"/>
      <c r="L438" s="186"/>
      <c r="M438" s="186"/>
      <c r="N438" s="186"/>
      <c r="O438" s="186"/>
      <c r="P438" s="186"/>
      <c r="Q438" s="186"/>
      <c r="R438" s="186"/>
      <c r="S438" s="186"/>
      <c r="T438" s="186"/>
      <c r="U438" s="186"/>
      <c r="V438" s="186"/>
      <c r="W438" s="186"/>
      <c r="X438" s="186"/>
    </row>
    <row r="439" spans="1:24" ht="43.5" customHeight="1" thickBot="1" x14ac:dyDescent="0.4">
      <c r="A439" s="188" t="str">
        <f>+'Matriz Nº4 Administración'!A439</f>
        <v>48. 7</v>
      </c>
      <c r="B439" s="189" t="str">
        <f>+'Matriz Nº4 Administración'!B439</f>
        <v/>
      </c>
      <c r="C439" s="190" t="str">
        <f>IF(B439&lt;&gt;"",'Matriz Nº1 Identificación'!B439,"")</f>
        <v/>
      </c>
      <c r="D439" s="191" t="str">
        <f>IF(C439&lt;&gt;"",'Matriz Nº4 Administración'!C439,"")</f>
        <v/>
      </c>
      <c r="E439" s="189" t="str">
        <f>IF(B439&lt;&gt;"",'Matriz Nº4 Administración'!F439,"")</f>
        <v/>
      </c>
      <c r="F439" s="189" t="str">
        <f>IF(B439&lt;&gt;"",'Matriz Nº4 Administración'!G439,"")</f>
        <v/>
      </c>
      <c r="G439" s="177"/>
      <c r="H439" s="178"/>
      <c r="I439" s="179"/>
      <c r="J439" s="179"/>
      <c r="K439" s="178"/>
      <c r="L439" s="186"/>
      <c r="M439" s="186"/>
      <c r="N439" s="186"/>
      <c r="O439" s="186"/>
      <c r="P439" s="186"/>
      <c r="Q439" s="186"/>
      <c r="R439" s="186"/>
      <c r="S439" s="186"/>
      <c r="T439" s="186"/>
      <c r="U439" s="186"/>
      <c r="V439" s="186"/>
      <c r="W439" s="186"/>
      <c r="X439" s="186"/>
    </row>
    <row r="440" spans="1:24" ht="39.9" customHeight="1" thickBot="1" x14ac:dyDescent="0.4">
      <c r="A440" s="547" t="str">
        <f>'Matriz Nº4 Administración'!A440</f>
        <v xml:space="preserve">Objetivo Estratégico: </v>
      </c>
      <c r="B440" s="548"/>
      <c r="C440" s="547">
        <f>'Matriz Nº4 Administración'!B440</f>
        <v>0</v>
      </c>
      <c r="D440" s="549"/>
      <c r="E440" s="549"/>
      <c r="F440" s="549"/>
      <c r="G440" s="549"/>
      <c r="H440" s="549"/>
      <c r="I440" s="549"/>
      <c r="J440" s="549"/>
      <c r="K440" s="549"/>
      <c r="L440" s="187"/>
      <c r="M440" s="186"/>
      <c r="N440" s="186"/>
      <c r="O440" s="187"/>
      <c r="P440" s="187"/>
      <c r="Q440" s="187"/>
      <c r="R440" s="187"/>
      <c r="S440" s="187"/>
      <c r="T440" s="187"/>
      <c r="U440" s="187"/>
      <c r="V440" s="187"/>
      <c r="W440" s="187"/>
      <c r="X440" s="187"/>
    </row>
    <row r="441" spans="1:24" ht="39.9" customHeight="1" thickBot="1" x14ac:dyDescent="0.4">
      <c r="A441" s="544" t="str">
        <f>'Matriz Nº4 Administración'!A441</f>
        <v>Objetivo táctico</v>
      </c>
      <c r="B441" s="545"/>
      <c r="C441" s="546" t="str">
        <f>'Matriz Nº4 Administración'!B441</f>
        <v xml:space="preserve">49. </v>
      </c>
      <c r="D441" s="481"/>
      <c r="E441" s="481"/>
      <c r="F441" s="481"/>
      <c r="G441" s="481"/>
      <c r="H441" s="481"/>
      <c r="I441" s="481"/>
      <c r="J441" s="481"/>
      <c r="K441" s="482"/>
      <c r="L441" s="187"/>
      <c r="M441" s="187"/>
      <c r="N441" s="187"/>
      <c r="O441" s="187"/>
      <c r="P441" s="187"/>
      <c r="Q441" s="187"/>
      <c r="R441" s="187"/>
      <c r="S441" s="187"/>
      <c r="T441" s="187"/>
      <c r="U441" s="187"/>
      <c r="V441" s="187"/>
      <c r="W441" s="187"/>
      <c r="X441" s="187"/>
    </row>
    <row r="442" spans="1:24" ht="47.25" customHeight="1" x14ac:dyDescent="0.35">
      <c r="A442" s="188" t="str">
        <f>+'Matriz Nº4 Administración'!A442</f>
        <v>49. 1</v>
      </c>
      <c r="B442" s="189" t="str">
        <f>+'Matriz Nº4 Administración'!B442</f>
        <v/>
      </c>
      <c r="C442" s="190" t="str">
        <f>IF(B442&lt;&gt;"",'Matriz Nº1 Identificación'!B442,"")</f>
        <v/>
      </c>
      <c r="D442" s="191" t="str">
        <f>IF(C442&lt;&gt;"",'Matriz Nº4 Administración'!C442,"")</f>
        <v/>
      </c>
      <c r="E442" s="189" t="str">
        <f>IF(B442&lt;&gt;"",'Matriz Nº4 Administración'!F442,"")</f>
        <v/>
      </c>
      <c r="F442" s="189" t="str">
        <f>IF(B442&lt;&gt;"",'Matriz Nº4 Administración'!G442,"")</f>
        <v/>
      </c>
      <c r="G442" s="177"/>
      <c r="H442" s="178"/>
      <c r="I442" s="179"/>
      <c r="J442" s="179"/>
      <c r="K442" s="178"/>
      <c r="L442" s="186"/>
      <c r="M442" s="187"/>
      <c r="N442" s="187"/>
      <c r="O442" s="186"/>
      <c r="P442" s="186"/>
      <c r="Q442" s="186"/>
      <c r="R442" s="186"/>
      <c r="S442" s="186"/>
      <c r="T442" s="186"/>
      <c r="U442" s="186"/>
      <c r="V442" s="186"/>
      <c r="W442" s="186"/>
      <c r="X442" s="186"/>
    </row>
    <row r="443" spans="1:24" ht="43.5" customHeight="1" x14ac:dyDescent="0.35">
      <c r="A443" s="188" t="str">
        <f>+'Matriz Nº4 Administración'!A443</f>
        <v>49. 2</v>
      </c>
      <c r="B443" s="189" t="str">
        <f>+'Matriz Nº4 Administración'!B443</f>
        <v/>
      </c>
      <c r="C443" s="190" t="str">
        <f>IF(B443&lt;&gt;"",'Matriz Nº1 Identificación'!B443,"")</f>
        <v/>
      </c>
      <c r="D443" s="191" t="str">
        <f>IF(C443&lt;&gt;"",'Matriz Nº4 Administración'!C443,"")</f>
        <v/>
      </c>
      <c r="E443" s="189" t="str">
        <f>IF(B443&lt;&gt;"",'Matriz Nº4 Administración'!F443,"")</f>
        <v/>
      </c>
      <c r="F443" s="189" t="str">
        <f>IF(B443&lt;&gt;"",'Matriz Nº4 Administración'!G443,"")</f>
        <v/>
      </c>
      <c r="G443" s="177"/>
      <c r="H443" s="178"/>
      <c r="I443" s="179"/>
      <c r="J443" s="179"/>
      <c r="K443" s="178"/>
      <c r="L443" s="186"/>
      <c r="M443" s="186"/>
      <c r="N443" s="186"/>
      <c r="O443" s="186"/>
      <c r="P443" s="186"/>
      <c r="Q443" s="186"/>
      <c r="R443" s="186"/>
      <c r="S443" s="186"/>
      <c r="T443" s="186"/>
      <c r="U443" s="186"/>
      <c r="V443" s="186"/>
      <c r="W443" s="186"/>
      <c r="X443" s="186"/>
    </row>
    <row r="444" spans="1:24" ht="40.5" customHeight="1" x14ac:dyDescent="0.35">
      <c r="A444" s="188" t="str">
        <f>+'Matriz Nº4 Administración'!A444</f>
        <v>49. 3</v>
      </c>
      <c r="B444" s="189" t="str">
        <f>+'Matriz Nº4 Administración'!B444</f>
        <v/>
      </c>
      <c r="C444" s="190" t="str">
        <f>IF(B444&lt;&gt;"",'Matriz Nº1 Identificación'!B444,"")</f>
        <v/>
      </c>
      <c r="D444" s="191" t="str">
        <f>IF(C444&lt;&gt;"",'Matriz Nº4 Administración'!C444,"")</f>
        <v/>
      </c>
      <c r="E444" s="189" t="str">
        <f>IF(B444&lt;&gt;"",'Matriz Nº4 Administración'!F444,"")</f>
        <v/>
      </c>
      <c r="F444" s="189" t="str">
        <f>IF(B444&lt;&gt;"",'Matriz Nº4 Administración'!G444,"")</f>
        <v/>
      </c>
      <c r="G444" s="177"/>
      <c r="H444" s="178"/>
      <c r="I444" s="179"/>
      <c r="J444" s="179"/>
      <c r="K444" s="178"/>
      <c r="L444" s="186"/>
      <c r="M444" s="186"/>
      <c r="N444" s="186"/>
      <c r="O444" s="186"/>
      <c r="P444" s="186"/>
      <c r="Q444" s="186"/>
      <c r="R444" s="186"/>
      <c r="S444" s="186"/>
      <c r="T444" s="186"/>
      <c r="U444" s="186"/>
      <c r="V444" s="186"/>
      <c r="W444" s="186"/>
      <c r="X444" s="186"/>
    </row>
    <row r="445" spans="1:24" ht="48" customHeight="1" x14ac:dyDescent="0.35">
      <c r="A445" s="188" t="str">
        <f>+'Matriz Nº4 Administración'!A445</f>
        <v>49. 4</v>
      </c>
      <c r="B445" s="189" t="str">
        <f>+'Matriz Nº4 Administración'!B445</f>
        <v/>
      </c>
      <c r="C445" s="190" t="str">
        <f>IF(B445&lt;&gt;"",'Matriz Nº1 Identificación'!B445,"")</f>
        <v/>
      </c>
      <c r="D445" s="191" t="str">
        <f>IF(C445&lt;&gt;"",'Matriz Nº4 Administración'!C445,"")</f>
        <v/>
      </c>
      <c r="E445" s="189" t="str">
        <f>IF(B445&lt;&gt;"",'Matriz Nº4 Administración'!F445,"")</f>
        <v/>
      </c>
      <c r="F445" s="189" t="str">
        <f>IF(B445&lt;&gt;"",'Matriz Nº4 Administración'!G445,"")</f>
        <v/>
      </c>
      <c r="G445" s="177"/>
      <c r="H445" s="178"/>
      <c r="I445" s="179"/>
      <c r="J445" s="179"/>
      <c r="K445" s="178"/>
      <c r="L445" s="186"/>
      <c r="M445" s="186"/>
      <c r="N445" s="186"/>
      <c r="O445" s="186"/>
      <c r="P445" s="186"/>
      <c r="Q445" s="186"/>
      <c r="R445" s="186"/>
      <c r="S445" s="186"/>
      <c r="T445" s="186"/>
      <c r="U445" s="186"/>
      <c r="V445" s="186"/>
      <c r="W445" s="186"/>
      <c r="X445" s="186"/>
    </row>
    <row r="446" spans="1:24" ht="42.75" customHeight="1" x14ac:dyDescent="0.35">
      <c r="A446" s="188" t="str">
        <f>+'Matriz Nº4 Administración'!A446</f>
        <v>49. 5</v>
      </c>
      <c r="B446" s="189" t="str">
        <f>+'Matriz Nº4 Administración'!B446</f>
        <v/>
      </c>
      <c r="C446" s="190" t="str">
        <f>IF(B446&lt;&gt;"",'Matriz Nº1 Identificación'!B446,"")</f>
        <v/>
      </c>
      <c r="D446" s="191" t="str">
        <f>IF(C446&lt;&gt;"",'Matriz Nº4 Administración'!C446,"")</f>
        <v/>
      </c>
      <c r="E446" s="189" t="str">
        <f>IF(B446&lt;&gt;"",'Matriz Nº4 Administración'!F446,"")</f>
        <v/>
      </c>
      <c r="F446" s="189" t="str">
        <f>IF(B446&lt;&gt;"",'Matriz Nº4 Administración'!G446,"")</f>
        <v/>
      </c>
      <c r="G446" s="177"/>
      <c r="H446" s="178"/>
      <c r="I446" s="179"/>
      <c r="J446" s="179"/>
      <c r="K446" s="178"/>
      <c r="L446" s="186"/>
      <c r="M446" s="186"/>
      <c r="N446" s="186"/>
      <c r="O446" s="186"/>
      <c r="P446" s="186"/>
      <c r="Q446" s="186"/>
      <c r="R446" s="186"/>
      <c r="S446" s="186"/>
      <c r="T446" s="186"/>
      <c r="U446" s="186"/>
      <c r="V446" s="186"/>
      <c r="W446" s="186"/>
      <c r="X446" s="186"/>
    </row>
    <row r="447" spans="1:24" ht="40.5" customHeight="1" x14ac:dyDescent="0.35">
      <c r="A447" s="188" t="str">
        <f>+'Matriz Nº4 Administración'!A447</f>
        <v>49. 6</v>
      </c>
      <c r="B447" s="189" t="str">
        <f>+'Matriz Nº4 Administración'!B447</f>
        <v/>
      </c>
      <c r="C447" s="190" t="str">
        <f>IF(B447&lt;&gt;"",'Matriz Nº1 Identificación'!B447,"")</f>
        <v/>
      </c>
      <c r="D447" s="191" t="str">
        <f>IF(C447&lt;&gt;"",'Matriz Nº4 Administración'!C447,"")</f>
        <v/>
      </c>
      <c r="E447" s="189" t="str">
        <f>IF(B447&lt;&gt;"",'Matriz Nº4 Administración'!F447,"")</f>
        <v/>
      </c>
      <c r="F447" s="189" t="str">
        <f>IF(B447&lt;&gt;"",'Matriz Nº4 Administración'!G447,"")</f>
        <v/>
      </c>
      <c r="G447" s="177"/>
      <c r="H447" s="178"/>
      <c r="I447" s="179"/>
      <c r="J447" s="179"/>
      <c r="K447" s="178"/>
      <c r="L447" s="186"/>
      <c r="M447" s="186"/>
      <c r="N447" s="186"/>
      <c r="O447" s="186"/>
      <c r="P447" s="186"/>
      <c r="Q447" s="186"/>
      <c r="R447" s="186"/>
      <c r="S447" s="186"/>
      <c r="T447" s="186"/>
      <c r="U447" s="186"/>
      <c r="V447" s="186"/>
      <c r="W447" s="186"/>
      <c r="X447" s="186"/>
    </row>
    <row r="448" spans="1:24" ht="43.5" customHeight="1" thickBot="1" x14ac:dyDescent="0.4">
      <c r="A448" s="188" t="str">
        <f>+'Matriz Nº4 Administración'!A448</f>
        <v>49. 7</v>
      </c>
      <c r="B448" s="189" t="str">
        <f>+'Matriz Nº4 Administración'!B448</f>
        <v/>
      </c>
      <c r="C448" s="190" t="str">
        <f>IF(B448&lt;&gt;"",'Matriz Nº1 Identificación'!B448,"")</f>
        <v/>
      </c>
      <c r="D448" s="191" t="str">
        <f>IF(C448&lt;&gt;"",'Matriz Nº4 Administración'!C448,"")</f>
        <v/>
      </c>
      <c r="E448" s="189" t="str">
        <f>IF(B448&lt;&gt;"",'Matriz Nº4 Administración'!F448,"")</f>
        <v/>
      </c>
      <c r="F448" s="189" t="str">
        <f>IF(B448&lt;&gt;"",'Matriz Nº4 Administración'!G448,"")</f>
        <v/>
      </c>
      <c r="G448" s="177"/>
      <c r="H448" s="178"/>
      <c r="I448" s="179"/>
      <c r="J448" s="179"/>
      <c r="K448" s="178"/>
      <c r="L448" s="186"/>
      <c r="M448" s="186"/>
      <c r="N448" s="186"/>
      <c r="O448" s="186"/>
      <c r="P448" s="186"/>
      <c r="Q448" s="186"/>
      <c r="R448" s="186"/>
      <c r="S448" s="186"/>
      <c r="T448" s="186"/>
      <c r="U448" s="186"/>
      <c r="V448" s="186"/>
      <c r="W448" s="186"/>
      <c r="X448" s="186"/>
    </row>
    <row r="449" spans="1:24" ht="39.9" customHeight="1" thickBot="1" x14ac:dyDescent="0.4">
      <c r="A449" s="547" t="str">
        <f>'Matriz Nº4 Administración'!A449</f>
        <v xml:space="preserve">Objetivo Estratégico: </v>
      </c>
      <c r="B449" s="548"/>
      <c r="C449" s="547">
        <f>'Matriz Nº4 Administración'!B449</f>
        <v>0</v>
      </c>
      <c r="D449" s="549"/>
      <c r="E449" s="549"/>
      <c r="F449" s="549"/>
      <c r="G449" s="549"/>
      <c r="H449" s="549"/>
      <c r="I449" s="549"/>
      <c r="J449" s="549"/>
      <c r="K449" s="549"/>
      <c r="L449" s="187"/>
      <c r="M449" s="186"/>
      <c r="N449" s="186"/>
      <c r="O449" s="187"/>
      <c r="P449" s="187"/>
      <c r="Q449" s="187"/>
      <c r="R449" s="187"/>
      <c r="S449" s="187"/>
      <c r="T449" s="187"/>
      <c r="U449" s="187"/>
      <c r="V449" s="187"/>
      <c r="W449" s="187"/>
      <c r="X449" s="187"/>
    </row>
    <row r="450" spans="1:24" ht="39.9" customHeight="1" thickBot="1" x14ac:dyDescent="0.4">
      <c r="A450" s="544" t="str">
        <f>'Matriz Nº4 Administración'!A450</f>
        <v>Objetivo táctico</v>
      </c>
      <c r="B450" s="545"/>
      <c r="C450" s="546" t="str">
        <f>'Matriz Nº4 Administración'!B450</f>
        <v xml:space="preserve">50. </v>
      </c>
      <c r="D450" s="481"/>
      <c r="E450" s="481"/>
      <c r="F450" s="481"/>
      <c r="G450" s="481"/>
      <c r="H450" s="481"/>
      <c r="I450" s="481"/>
      <c r="J450" s="481"/>
      <c r="K450" s="482"/>
      <c r="L450" s="187"/>
      <c r="M450" s="187"/>
      <c r="N450" s="187"/>
      <c r="O450" s="187"/>
      <c r="P450" s="187"/>
      <c r="Q450" s="187"/>
      <c r="R450" s="187"/>
      <c r="S450" s="187"/>
      <c r="T450" s="187"/>
      <c r="U450" s="187"/>
      <c r="V450" s="187"/>
      <c r="W450" s="187"/>
      <c r="X450" s="187"/>
    </row>
    <row r="451" spans="1:24" ht="47.25" customHeight="1" x14ac:dyDescent="0.35">
      <c r="A451" s="188" t="str">
        <f>+'Matriz Nº4 Administración'!A451</f>
        <v>50. 1</v>
      </c>
      <c r="B451" s="189" t="str">
        <f>+'Matriz Nº4 Administración'!B451</f>
        <v/>
      </c>
      <c r="C451" s="190" t="str">
        <f>IF(B451&lt;&gt;"",'Matriz Nº1 Identificación'!B451,"")</f>
        <v/>
      </c>
      <c r="D451" s="191" t="str">
        <f>IF(C451&lt;&gt;"",'Matriz Nº4 Administración'!C451,"")</f>
        <v/>
      </c>
      <c r="E451" s="189" t="str">
        <f>IF(B451&lt;&gt;"",'Matriz Nº4 Administración'!F451,"")</f>
        <v/>
      </c>
      <c r="F451" s="189" t="str">
        <f>IF(B451&lt;&gt;"",'Matriz Nº4 Administración'!G451,"")</f>
        <v/>
      </c>
      <c r="G451" s="177"/>
      <c r="H451" s="178"/>
      <c r="I451" s="179"/>
      <c r="J451" s="179"/>
      <c r="K451" s="178"/>
      <c r="L451" s="186"/>
      <c r="M451" s="187"/>
      <c r="N451" s="187"/>
      <c r="O451" s="186"/>
      <c r="P451" s="186"/>
      <c r="Q451" s="186"/>
      <c r="R451" s="186"/>
      <c r="S451" s="186"/>
      <c r="T451" s="186"/>
      <c r="U451" s="186"/>
      <c r="V451" s="186"/>
      <c r="W451" s="186"/>
      <c r="X451" s="186"/>
    </row>
    <row r="452" spans="1:24" ht="43.5" customHeight="1" x14ac:dyDescent="0.35">
      <c r="A452" s="188" t="str">
        <f>+'Matriz Nº4 Administración'!A452</f>
        <v>50. 2</v>
      </c>
      <c r="B452" s="189" t="str">
        <f>+'Matriz Nº4 Administración'!B452</f>
        <v/>
      </c>
      <c r="C452" s="190" t="str">
        <f>IF(B452&lt;&gt;"",'Matriz Nº1 Identificación'!B452,"")</f>
        <v/>
      </c>
      <c r="D452" s="191" t="str">
        <f>IF(C452&lt;&gt;"",'Matriz Nº4 Administración'!C452,"")</f>
        <v/>
      </c>
      <c r="E452" s="189" t="str">
        <f>IF(B452&lt;&gt;"",'Matriz Nº4 Administración'!F452,"")</f>
        <v/>
      </c>
      <c r="F452" s="189" t="str">
        <f>IF(B452&lt;&gt;"",'Matriz Nº4 Administración'!G452,"")</f>
        <v/>
      </c>
      <c r="G452" s="177"/>
      <c r="H452" s="178"/>
      <c r="I452" s="179"/>
      <c r="J452" s="179"/>
      <c r="K452" s="178"/>
      <c r="L452" s="186"/>
      <c r="M452" s="186"/>
      <c r="N452" s="186"/>
      <c r="O452" s="186"/>
      <c r="P452" s="186"/>
      <c r="Q452" s="186"/>
      <c r="R452" s="186"/>
      <c r="S452" s="186"/>
      <c r="T452" s="186"/>
      <c r="U452" s="186"/>
      <c r="V452" s="186"/>
      <c r="W452" s="186"/>
      <c r="X452" s="186"/>
    </row>
    <row r="453" spans="1:24" ht="40.5" customHeight="1" x14ac:dyDescent="0.35">
      <c r="A453" s="188" t="str">
        <f>+'Matriz Nº4 Administración'!A453</f>
        <v>50. 3</v>
      </c>
      <c r="B453" s="189" t="str">
        <f>+'Matriz Nº4 Administración'!B453</f>
        <v/>
      </c>
      <c r="C453" s="190" t="str">
        <f>IF(B453&lt;&gt;"",'Matriz Nº1 Identificación'!B453,"")</f>
        <v/>
      </c>
      <c r="D453" s="191" t="str">
        <f>IF(C453&lt;&gt;"",'Matriz Nº4 Administración'!C453,"")</f>
        <v/>
      </c>
      <c r="E453" s="189" t="str">
        <f>IF(B453&lt;&gt;"",'Matriz Nº4 Administración'!F453,"")</f>
        <v/>
      </c>
      <c r="F453" s="189" t="str">
        <f>IF(B453&lt;&gt;"",'Matriz Nº4 Administración'!G453,"")</f>
        <v/>
      </c>
      <c r="G453" s="177"/>
      <c r="H453" s="178"/>
      <c r="I453" s="179"/>
      <c r="J453" s="179"/>
      <c r="K453" s="178"/>
      <c r="L453" s="186"/>
      <c r="M453" s="186"/>
      <c r="N453" s="186"/>
      <c r="O453" s="186"/>
      <c r="P453" s="186"/>
      <c r="Q453" s="186"/>
      <c r="R453" s="186"/>
      <c r="S453" s="186"/>
      <c r="T453" s="186"/>
      <c r="U453" s="186"/>
      <c r="V453" s="186"/>
      <c r="W453" s="186"/>
      <c r="X453" s="186"/>
    </row>
    <row r="454" spans="1:24" ht="48" customHeight="1" x14ac:dyDescent="0.35">
      <c r="A454" s="188" t="str">
        <f>+'Matriz Nº4 Administración'!A454</f>
        <v>50. 4</v>
      </c>
      <c r="B454" s="189" t="str">
        <f>+'Matriz Nº4 Administración'!B454</f>
        <v/>
      </c>
      <c r="C454" s="190" t="str">
        <f>IF(B454&lt;&gt;"",'Matriz Nº1 Identificación'!B454,"")</f>
        <v/>
      </c>
      <c r="D454" s="191" t="str">
        <f>IF(C454&lt;&gt;"",'Matriz Nº4 Administración'!C454,"")</f>
        <v/>
      </c>
      <c r="E454" s="189" t="str">
        <f>IF(B454&lt;&gt;"",'Matriz Nº4 Administración'!F454,"")</f>
        <v/>
      </c>
      <c r="F454" s="189" t="str">
        <f>IF(B454&lt;&gt;"",'Matriz Nº4 Administración'!G454,"")</f>
        <v/>
      </c>
      <c r="G454" s="177"/>
      <c r="H454" s="178"/>
      <c r="I454" s="179"/>
      <c r="J454" s="179"/>
      <c r="K454" s="178"/>
      <c r="L454" s="186"/>
      <c r="M454" s="186"/>
      <c r="N454" s="186"/>
      <c r="O454" s="186"/>
      <c r="P454" s="186"/>
      <c r="Q454" s="186"/>
      <c r="R454" s="186"/>
      <c r="S454" s="186"/>
      <c r="T454" s="186"/>
      <c r="U454" s="186"/>
      <c r="V454" s="186"/>
      <c r="W454" s="186"/>
      <c r="X454" s="186"/>
    </row>
    <row r="455" spans="1:24" ht="42.75" customHeight="1" x14ac:dyDescent="0.35">
      <c r="A455" s="188" t="str">
        <f>+'Matriz Nº4 Administración'!A455</f>
        <v>50. 5</v>
      </c>
      <c r="B455" s="189" t="str">
        <f>+'Matriz Nº4 Administración'!B455</f>
        <v/>
      </c>
      <c r="C455" s="190" t="str">
        <f>IF(B455&lt;&gt;"",'Matriz Nº1 Identificación'!B455,"")</f>
        <v/>
      </c>
      <c r="D455" s="191" t="str">
        <f>IF(C455&lt;&gt;"",'Matriz Nº4 Administración'!C455,"")</f>
        <v/>
      </c>
      <c r="E455" s="189" t="str">
        <f>IF(B455&lt;&gt;"",'Matriz Nº4 Administración'!F455,"")</f>
        <v/>
      </c>
      <c r="F455" s="189" t="str">
        <f>IF(B455&lt;&gt;"",'Matriz Nº4 Administración'!G455,"")</f>
        <v/>
      </c>
      <c r="G455" s="177"/>
      <c r="H455" s="178"/>
      <c r="I455" s="179"/>
      <c r="J455" s="179"/>
      <c r="K455" s="178"/>
      <c r="L455" s="186"/>
      <c r="M455" s="186"/>
      <c r="N455" s="186"/>
      <c r="O455" s="186"/>
      <c r="P455" s="186"/>
      <c r="Q455" s="186"/>
      <c r="R455" s="186"/>
      <c r="S455" s="186"/>
      <c r="T455" s="186"/>
      <c r="U455" s="186"/>
      <c r="V455" s="186"/>
      <c r="W455" s="186"/>
      <c r="X455" s="186"/>
    </row>
    <row r="456" spans="1:24" ht="40.5" customHeight="1" x14ac:dyDescent="0.35">
      <c r="A456" s="188" t="str">
        <f>+'Matriz Nº4 Administración'!A456</f>
        <v>50. 6</v>
      </c>
      <c r="B456" s="189" t="str">
        <f>+'Matriz Nº4 Administración'!B456</f>
        <v/>
      </c>
      <c r="C456" s="190" t="str">
        <f>IF(B456&lt;&gt;"",'Matriz Nº1 Identificación'!B456,"")</f>
        <v/>
      </c>
      <c r="D456" s="191" t="str">
        <f>IF(C456&lt;&gt;"",'Matriz Nº4 Administración'!C456,"")</f>
        <v/>
      </c>
      <c r="E456" s="189" t="str">
        <f>IF(B456&lt;&gt;"",'Matriz Nº4 Administración'!F456,"")</f>
        <v/>
      </c>
      <c r="F456" s="189" t="str">
        <f>IF(B456&lt;&gt;"",'Matriz Nº4 Administración'!G456,"")</f>
        <v/>
      </c>
      <c r="G456" s="177"/>
      <c r="H456" s="178"/>
      <c r="I456" s="179"/>
      <c r="J456" s="179"/>
      <c r="K456" s="178"/>
      <c r="L456" s="186"/>
      <c r="M456" s="186"/>
      <c r="N456" s="186"/>
      <c r="O456" s="186"/>
      <c r="P456" s="186"/>
      <c r="Q456" s="186"/>
      <c r="R456" s="186"/>
      <c r="S456" s="186"/>
      <c r="T456" s="186"/>
      <c r="U456" s="186"/>
      <c r="V456" s="186"/>
      <c r="W456" s="186"/>
      <c r="X456" s="186"/>
    </row>
    <row r="457" spans="1:24" ht="43.5" customHeight="1" thickBot="1" x14ac:dyDescent="0.4">
      <c r="A457" s="188" t="str">
        <f>+'Matriz Nº4 Administración'!A457</f>
        <v>50. 7</v>
      </c>
      <c r="B457" s="189" t="str">
        <f>+'Matriz Nº4 Administración'!B457</f>
        <v/>
      </c>
      <c r="C457" s="190" t="str">
        <f>IF(B457&lt;&gt;"",'Matriz Nº1 Identificación'!B457,"")</f>
        <v/>
      </c>
      <c r="D457" s="191" t="str">
        <f>IF(C457&lt;&gt;"",'Matriz Nº4 Administración'!C457,"")</f>
        <v/>
      </c>
      <c r="E457" s="189" t="str">
        <f>IF(B457&lt;&gt;"",'Matriz Nº4 Administración'!F457,"")</f>
        <v/>
      </c>
      <c r="F457" s="189" t="str">
        <f>IF(B457&lt;&gt;"",'Matriz Nº4 Administración'!G457,"")</f>
        <v/>
      </c>
      <c r="G457" s="177"/>
      <c r="H457" s="178"/>
      <c r="I457" s="179"/>
      <c r="J457" s="179"/>
      <c r="K457" s="178"/>
      <c r="L457" s="186"/>
      <c r="M457" s="186"/>
      <c r="N457" s="186"/>
      <c r="O457" s="186"/>
      <c r="P457" s="186"/>
      <c r="Q457" s="186"/>
      <c r="R457" s="186"/>
      <c r="S457" s="186"/>
      <c r="T457" s="186"/>
      <c r="U457" s="186"/>
      <c r="V457" s="186"/>
      <c r="W457" s="186"/>
      <c r="X457" s="186"/>
    </row>
    <row r="458" spans="1:24" ht="39.9" customHeight="1" thickBot="1" x14ac:dyDescent="0.4">
      <c r="A458" s="547" t="str">
        <f>'Matriz Nº4 Administración'!A458</f>
        <v xml:space="preserve">Objetivo Estratégico: </v>
      </c>
      <c r="B458" s="548"/>
      <c r="C458" s="547">
        <f>'Matriz Nº4 Administración'!B458</f>
        <v>0</v>
      </c>
      <c r="D458" s="549"/>
      <c r="E458" s="549"/>
      <c r="F458" s="549"/>
      <c r="G458" s="549"/>
      <c r="H458" s="549"/>
      <c r="I458" s="549"/>
      <c r="J458" s="549"/>
      <c r="K458" s="549"/>
      <c r="L458" s="187"/>
      <c r="M458" s="186"/>
      <c r="N458" s="186"/>
      <c r="O458" s="187"/>
      <c r="P458" s="187"/>
      <c r="Q458" s="187"/>
      <c r="R458" s="187"/>
      <c r="S458" s="187"/>
      <c r="T458" s="187"/>
      <c r="U458" s="187"/>
      <c r="V458" s="187"/>
      <c r="W458" s="187"/>
      <c r="X458" s="187"/>
    </row>
    <row r="459" spans="1:24" ht="39.9" customHeight="1" thickBot="1" x14ac:dyDescent="0.4">
      <c r="A459" s="544" t="str">
        <f>'Matriz Nº4 Administración'!A459</f>
        <v>Objetivo táctico</v>
      </c>
      <c r="B459" s="545"/>
      <c r="C459" s="546" t="str">
        <f>'Matriz Nº4 Administración'!B459</f>
        <v xml:space="preserve">51. </v>
      </c>
      <c r="D459" s="481"/>
      <c r="E459" s="481"/>
      <c r="F459" s="481"/>
      <c r="G459" s="481"/>
      <c r="H459" s="481"/>
      <c r="I459" s="481"/>
      <c r="J459" s="481"/>
      <c r="K459" s="482"/>
      <c r="L459" s="187"/>
      <c r="M459" s="187"/>
      <c r="N459" s="187"/>
      <c r="O459" s="187"/>
      <c r="P459" s="187"/>
      <c r="Q459" s="187"/>
      <c r="R459" s="187"/>
      <c r="S459" s="187"/>
      <c r="T459" s="187"/>
      <c r="U459" s="187"/>
      <c r="V459" s="187"/>
      <c r="W459" s="187"/>
      <c r="X459" s="187"/>
    </row>
    <row r="460" spans="1:24" ht="47.25" customHeight="1" x14ac:dyDescent="0.35">
      <c r="A460" s="188" t="str">
        <f>+'Matriz Nº4 Administración'!A460</f>
        <v>51. 1</v>
      </c>
      <c r="B460" s="189" t="str">
        <f>+'Matriz Nº4 Administración'!B460</f>
        <v/>
      </c>
      <c r="C460" s="190" t="str">
        <f>IF(B460&lt;&gt;"",'Matriz Nº1 Identificación'!B460,"")</f>
        <v/>
      </c>
      <c r="D460" s="191" t="str">
        <f>IF(C460&lt;&gt;"",'Matriz Nº4 Administración'!C460,"")</f>
        <v/>
      </c>
      <c r="E460" s="189" t="str">
        <f>IF(B460&lt;&gt;"",'Matriz Nº4 Administración'!F460,"")</f>
        <v/>
      </c>
      <c r="F460" s="189" t="str">
        <f>IF(B460&lt;&gt;"",'Matriz Nº4 Administración'!G460,"")</f>
        <v/>
      </c>
      <c r="G460" s="177"/>
      <c r="H460" s="178"/>
      <c r="I460" s="179"/>
      <c r="J460" s="179"/>
      <c r="K460" s="178"/>
      <c r="L460" s="186"/>
      <c r="M460" s="187"/>
      <c r="N460" s="187"/>
      <c r="O460" s="186"/>
      <c r="P460" s="186"/>
      <c r="Q460" s="186"/>
      <c r="R460" s="186"/>
      <c r="S460" s="186"/>
      <c r="T460" s="186"/>
      <c r="U460" s="186"/>
      <c r="V460" s="186"/>
      <c r="W460" s="186"/>
      <c r="X460" s="186"/>
    </row>
    <row r="461" spans="1:24" ht="43.5" customHeight="1" x14ac:dyDescent="0.35">
      <c r="A461" s="188" t="str">
        <f>+'Matriz Nº4 Administración'!A461</f>
        <v>51. 2</v>
      </c>
      <c r="B461" s="189" t="str">
        <f>+'Matriz Nº4 Administración'!B461</f>
        <v/>
      </c>
      <c r="C461" s="190" t="str">
        <f>IF(B461&lt;&gt;"",'Matriz Nº1 Identificación'!B461,"")</f>
        <v/>
      </c>
      <c r="D461" s="191" t="str">
        <f>IF(C461&lt;&gt;"",'Matriz Nº4 Administración'!C461,"")</f>
        <v/>
      </c>
      <c r="E461" s="189" t="str">
        <f>IF(B461&lt;&gt;"",'Matriz Nº4 Administración'!F461,"")</f>
        <v/>
      </c>
      <c r="F461" s="189" t="str">
        <f>IF(B461&lt;&gt;"",'Matriz Nº4 Administración'!G461,"")</f>
        <v/>
      </c>
      <c r="G461" s="177"/>
      <c r="H461" s="178"/>
      <c r="I461" s="179"/>
      <c r="J461" s="179"/>
      <c r="K461" s="178"/>
      <c r="L461" s="186"/>
      <c r="M461" s="186"/>
      <c r="N461" s="186"/>
      <c r="O461" s="186"/>
      <c r="P461" s="186"/>
      <c r="Q461" s="186"/>
      <c r="R461" s="186"/>
      <c r="S461" s="186"/>
      <c r="T461" s="186"/>
      <c r="U461" s="186"/>
      <c r="V461" s="186"/>
      <c r="W461" s="186"/>
      <c r="X461" s="186"/>
    </row>
    <row r="462" spans="1:24" ht="40.5" customHeight="1" x14ac:dyDescent="0.35">
      <c r="A462" s="188" t="str">
        <f>+'Matriz Nº4 Administración'!A462</f>
        <v>51. 3</v>
      </c>
      <c r="B462" s="189" t="str">
        <f>+'Matriz Nº4 Administración'!B462</f>
        <v/>
      </c>
      <c r="C462" s="190" t="str">
        <f>IF(B462&lt;&gt;"",'Matriz Nº1 Identificación'!B462,"")</f>
        <v/>
      </c>
      <c r="D462" s="191" t="str">
        <f>IF(C462&lt;&gt;"",'Matriz Nº4 Administración'!C462,"")</f>
        <v/>
      </c>
      <c r="E462" s="189" t="str">
        <f>IF(B462&lt;&gt;"",'Matriz Nº4 Administración'!F462,"")</f>
        <v/>
      </c>
      <c r="F462" s="189" t="str">
        <f>IF(B462&lt;&gt;"",'Matriz Nº4 Administración'!G462,"")</f>
        <v/>
      </c>
      <c r="G462" s="177"/>
      <c r="H462" s="178"/>
      <c r="I462" s="179"/>
      <c r="J462" s="179"/>
      <c r="K462" s="178"/>
      <c r="L462" s="186"/>
      <c r="M462" s="186"/>
      <c r="N462" s="186"/>
      <c r="O462" s="186"/>
      <c r="P462" s="186"/>
      <c r="Q462" s="186"/>
      <c r="R462" s="186"/>
      <c r="S462" s="186"/>
      <c r="T462" s="186"/>
      <c r="U462" s="186"/>
      <c r="V462" s="186"/>
      <c r="W462" s="186"/>
      <c r="X462" s="186"/>
    </row>
    <row r="463" spans="1:24" ht="48" customHeight="1" x14ac:dyDescent="0.35">
      <c r="A463" s="188" t="str">
        <f>+'Matriz Nº4 Administración'!A463</f>
        <v>51. 4</v>
      </c>
      <c r="B463" s="189" t="str">
        <f>+'Matriz Nº4 Administración'!B463</f>
        <v/>
      </c>
      <c r="C463" s="190" t="str">
        <f>IF(B463&lt;&gt;"",'Matriz Nº1 Identificación'!B463,"")</f>
        <v/>
      </c>
      <c r="D463" s="191" t="str">
        <f>IF(C463&lt;&gt;"",'Matriz Nº4 Administración'!C463,"")</f>
        <v/>
      </c>
      <c r="E463" s="189" t="str">
        <f>IF(B463&lt;&gt;"",'Matriz Nº4 Administración'!F463,"")</f>
        <v/>
      </c>
      <c r="F463" s="189" t="str">
        <f>IF(B463&lt;&gt;"",'Matriz Nº4 Administración'!G463,"")</f>
        <v/>
      </c>
      <c r="G463" s="177"/>
      <c r="H463" s="178"/>
      <c r="I463" s="179"/>
      <c r="J463" s="179"/>
      <c r="K463" s="178"/>
      <c r="L463" s="186"/>
      <c r="M463" s="186"/>
      <c r="N463" s="186"/>
      <c r="O463" s="186"/>
      <c r="P463" s="186"/>
      <c r="Q463" s="186"/>
      <c r="R463" s="186"/>
      <c r="S463" s="186"/>
      <c r="T463" s="186"/>
      <c r="U463" s="186"/>
      <c r="V463" s="186"/>
      <c r="W463" s="186"/>
      <c r="X463" s="186"/>
    </row>
    <row r="464" spans="1:24" ht="42.75" customHeight="1" x14ac:dyDescent="0.35">
      <c r="A464" s="188" t="str">
        <f>+'Matriz Nº4 Administración'!A464</f>
        <v>51. 5</v>
      </c>
      <c r="B464" s="189" t="str">
        <f>+'Matriz Nº4 Administración'!B464</f>
        <v/>
      </c>
      <c r="C464" s="190" t="str">
        <f>IF(B464&lt;&gt;"",'Matriz Nº1 Identificación'!B464,"")</f>
        <v/>
      </c>
      <c r="D464" s="191" t="str">
        <f>IF(C464&lt;&gt;"",'Matriz Nº4 Administración'!C464,"")</f>
        <v/>
      </c>
      <c r="E464" s="189" t="str">
        <f>IF(B464&lt;&gt;"",'Matriz Nº4 Administración'!F464,"")</f>
        <v/>
      </c>
      <c r="F464" s="189" t="str">
        <f>IF(B464&lt;&gt;"",'Matriz Nº4 Administración'!G464,"")</f>
        <v/>
      </c>
      <c r="G464" s="177"/>
      <c r="H464" s="178"/>
      <c r="I464" s="179"/>
      <c r="J464" s="179"/>
      <c r="K464" s="178"/>
      <c r="L464" s="186"/>
      <c r="M464" s="186"/>
      <c r="N464" s="186"/>
      <c r="O464" s="186"/>
      <c r="P464" s="186"/>
      <c r="Q464" s="186"/>
      <c r="R464" s="186"/>
      <c r="S464" s="186"/>
      <c r="T464" s="186"/>
      <c r="U464" s="186"/>
      <c r="V464" s="186"/>
      <c r="W464" s="186"/>
      <c r="X464" s="186"/>
    </row>
    <row r="465" spans="1:24" ht="40.5" customHeight="1" x14ac:dyDescent="0.35">
      <c r="A465" s="188" t="str">
        <f>+'Matriz Nº4 Administración'!A465</f>
        <v>51. 6</v>
      </c>
      <c r="B465" s="189" t="str">
        <f>+'Matriz Nº4 Administración'!B465</f>
        <v/>
      </c>
      <c r="C465" s="190" t="str">
        <f>IF(B465&lt;&gt;"",'Matriz Nº1 Identificación'!B465,"")</f>
        <v/>
      </c>
      <c r="D465" s="191" t="str">
        <f>IF(C465&lt;&gt;"",'Matriz Nº4 Administración'!C465,"")</f>
        <v/>
      </c>
      <c r="E465" s="189" t="str">
        <f>IF(B465&lt;&gt;"",'Matriz Nº4 Administración'!F465,"")</f>
        <v/>
      </c>
      <c r="F465" s="189" t="str">
        <f>IF(B465&lt;&gt;"",'Matriz Nº4 Administración'!G465,"")</f>
        <v/>
      </c>
      <c r="G465" s="177"/>
      <c r="H465" s="178"/>
      <c r="I465" s="179"/>
      <c r="J465" s="179"/>
      <c r="K465" s="178"/>
      <c r="L465" s="186"/>
      <c r="M465" s="186"/>
      <c r="N465" s="186"/>
      <c r="O465" s="186"/>
      <c r="P465" s="186"/>
      <c r="Q465" s="186"/>
      <c r="R465" s="186"/>
      <c r="S465" s="186"/>
      <c r="T465" s="186"/>
      <c r="U465" s="186"/>
      <c r="V465" s="186"/>
      <c r="W465" s="186"/>
      <c r="X465" s="186"/>
    </row>
    <row r="466" spans="1:24" ht="43.5" customHeight="1" thickBot="1" x14ac:dyDescent="0.4">
      <c r="A466" s="188" t="str">
        <f>+'Matriz Nº4 Administración'!A466</f>
        <v>51. 7</v>
      </c>
      <c r="B466" s="189" t="str">
        <f>+'Matriz Nº4 Administración'!B466</f>
        <v/>
      </c>
      <c r="C466" s="190" t="str">
        <f>IF(B466&lt;&gt;"",'Matriz Nº1 Identificación'!B466,"")</f>
        <v/>
      </c>
      <c r="D466" s="191" t="str">
        <f>IF(C466&lt;&gt;"",'Matriz Nº4 Administración'!C466,"")</f>
        <v/>
      </c>
      <c r="E466" s="189" t="str">
        <f>IF(B466&lt;&gt;"",'Matriz Nº4 Administración'!F466,"")</f>
        <v/>
      </c>
      <c r="F466" s="189" t="str">
        <f>IF(B466&lt;&gt;"",'Matriz Nº4 Administración'!G466,"")</f>
        <v/>
      </c>
      <c r="G466" s="177"/>
      <c r="H466" s="178"/>
      <c r="I466" s="179"/>
      <c r="J466" s="179"/>
      <c r="K466" s="178"/>
      <c r="L466" s="186"/>
      <c r="M466" s="186"/>
      <c r="N466" s="186"/>
      <c r="O466" s="186"/>
      <c r="P466" s="186"/>
      <c r="Q466" s="186"/>
      <c r="R466" s="186"/>
      <c r="S466" s="186"/>
      <c r="T466" s="186"/>
      <c r="U466" s="186"/>
      <c r="V466" s="186"/>
      <c r="W466" s="186"/>
      <c r="X466" s="186"/>
    </row>
    <row r="467" spans="1:24" ht="39.9" customHeight="1" thickBot="1" x14ac:dyDescent="0.4">
      <c r="A467" s="547" t="str">
        <f>'Matriz Nº4 Administración'!A467</f>
        <v xml:space="preserve">Objetivo Estratégico: </v>
      </c>
      <c r="B467" s="548"/>
      <c r="C467" s="547">
        <f>'Matriz Nº4 Administración'!B467</f>
        <v>0</v>
      </c>
      <c r="D467" s="549"/>
      <c r="E467" s="549"/>
      <c r="F467" s="549"/>
      <c r="G467" s="549"/>
      <c r="H467" s="549"/>
      <c r="I467" s="549"/>
      <c r="J467" s="549"/>
      <c r="K467" s="549"/>
      <c r="L467" s="187"/>
      <c r="M467" s="186"/>
      <c r="N467" s="186"/>
      <c r="O467" s="187"/>
      <c r="P467" s="187"/>
      <c r="Q467" s="187"/>
      <c r="R467" s="187"/>
      <c r="S467" s="187"/>
      <c r="T467" s="187"/>
      <c r="U467" s="187"/>
      <c r="V467" s="187"/>
      <c r="W467" s="187"/>
      <c r="X467" s="187"/>
    </row>
    <row r="468" spans="1:24" ht="39.9" customHeight="1" thickBot="1" x14ac:dyDescent="0.4">
      <c r="A468" s="544" t="str">
        <f>'Matriz Nº4 Administración'!A468</f>
        <v>Objetivo táctico</v>
      </c>
      <c r="B468" s="545"/>
      <c r="C468" s="546" t="str">
        <f>'Matriz Nº4 Administración'!B468</f>
        <v xml:space="preserve">52. </v>
      </c>
      <c r="D468" s="481"/>
      <c r="E468" s="481"/>
      <c r="F468" s="481"/>
      <c r="G468" s="481"/>
      <c r="H468" s="481"/>
      <c r="I468" s="481"/>
      <c r="J468" s="481"/>
      <c r="K468" s="482"/>
      <c r="L468" s="187"/>
      <c r="M468" s="187"/>
      <c r="N468" s="187"/>
      <c r="O468" s="187"/>
      <c r="P468" s="187"/>
      <c r="Q468" s="187"/>
      <c r="R468" s="187"/>
      <c r="S468" s="187"/>
      <c r="T468" s="187"/>
      <c r="U468" s="187"/>
      <c r="V468" s="187"/>
      <c r="W468" s="187"/>
      <c r="X468" s="187"/>
    </row>
    <row r="469" spans="1:24" ht="47.25" customHeight="1" x14ac:dyDescent="0.35">
      <c r="A469" s="188" t="str">
        <f>+'Matriz Nº4 Administración'!A469</f>
        <v>52. 1</v>
      </c>
      <c r="B469" s="189" t="str">
        <f>+'Matriz Nº4 Administración'!B469</f>
        <v/>
      </c>
      <c r="C469" s="190" t="str">
        <f>IF(B469&lt;&gt;"",'Matriz Nº1 Identificación'!B469,"")</f>
        <v/>
      </c>
      <c r="D469" s="191" t="str">
        <f>IF(C469&lt;&gt;"",'Matriz Nº4 Administración'!C469,"")</f>
        <v/>
      </c>
      <c r="E469" s="189" t="str">
        <f>IF(B469&lt;&gt;"",'Matriz Nº4 Administración'!F469,"")</f>
        <v/>
      </c>
      <c r="F469" s="189" t="str">
        <f>IF(B469&lt;&gt;"",'Matriz Nº4 Administración'!G469,"")</f>
        <v/>
      </c>
      <c r="G469" s="177"/>
      <c r="H469" s="178"/>
      <c r="I469" s="179"/>
      <c r="J469" s="179"/>
      <c r="K469" s="178"/>
      <c r="L469" s="186"/>
      <c r="M469" s="187"/>
      <c r="N469" s="187"/>
      <c r="O469" s="186"/>
      <c r="P469" s="186"/>
      <c r="Q469" s="186"/>
      <c r="R469" s="186"/>
      <c r="S469" s="186"/>
      <c r="T469" s="186"/>
      <c r="U469" s="186"/>
      <c r="V469" s="186"/>
      <c r="W469" s="186"/>
      <c r="X469" s="186"/>
    </row>
    <row r="470" spans="1:24" ht="43.5" customHeight="1" x14ac:dyDescent="0.35">
      <c r="A470" s="188" t="str">
        <f>+'Matriz Nº4 Administración'!A470</f>
        <v>52. 2</v>
      </c>
      <c r="B470" s="189" t="str">
        <f>+'Matriz Nº4 Administración'!B470</f>
        <v/>
      </c>
      <c r="C470" s="190" t="str">
        <f>IF(B470&lt;&gt;"",'Matriz Nº1 Identificación'!B470,"")</f>
        <v/>
      </c>
      <c r="D470" s="191" t="str">
        <f>IF(C470&lt;&gt;"",'Matriz Nº4 Administración'!C470,"")</f>
        <v/>
      </c>
      <c r="E470" s="189" t="str">
        <f>IF(B470&lt;&gt;"",'Matriz Nº4 Administración'!F470,"")</f>
        <v/>
      </c>
      <c r="F470" s="189" t="str">
        <f>IF(B470&lt;&gt;"",'Matriz Nº4 Administración'!G470,"")</f>
        <v/>
      </c>
      <c r="G470" s="177"/>
      <c r="H470" s="178"/>
      <c r="I470" s="179"/>
      <c r="J470" s="179"/>
      <c r="K470" s="178"/>
      <c r="L470" s="186"/>
      <c r="M470" s="186"/>
      <c r="N470" s="186"/>
      <c r="O470" s="186"/>
      <c r="P470" s="186"/>
      <c r="Q470" s="186"/>
      <c r="R470" s="186"/>
      <c r="S470" s="186"/>
      <c r="T470" s="186"/>
      <c r="U470" s="186"/>
      <c r="V470" s="186"/>
      <c r="W470" s="186"/>
      <c r="X470" s="186"/>
    </row>
    <row r="471" spans="1:24" ht="40.5" customHeight="1" x14ac:dyDescent="0.35">
      <c r="A471" s="188" t="str">
        <f>+'Matriz Nº4 Administración'!A471</f>
        <v>52. 3</v>
      </c>
      <c r="B471" s="189" t="str">
        <f>+'Matriz Nº4 Administración'!B471</f>
        <v/>
      </c>
      <c r="C471" s="190" t="str">
        <f>IF(B471&lt;&gt;"",'Matriz Nº1 Identificación'!B471,"")</f>
        <v/>
      </c>
      <c r="D471" s="191" t="str">
        <f>IF(C471&lt;&gt;"",'Matriz Nº4 Administración'!C471,"")</f>
        <v/>
      </c>
      <c r="E471" s="189" t="str">
        <f>IF(B471&lt;&gt;"",'Matriz Nº4 Administración'!F471,"")</f>
        <v/>
      </c>
      <c r="F471" s="189" t="str">
        <f>IF(B471&lt;&gt;"",'Matriz Nº4 Administración'!G471,"")</f>
        <v/>
      </c>
      <c r="G471" s="177"/>
      <c r="H471" s="178"/>
      <c r="I471" s="179"/>
      <c r="J471" s="179"/>
      <c r="K471" s="178"/>
      <c r="L471" s="186"/>
      <c r="M471" s="186"/>
      <c r="N471" s="186"/>
      <c r="O471" s="186"/>
      <c r="P471" s="186"/>
      <c r="Q471" s="186"/>
      <c r="R471" s="186"/>
      <c r="S471" s="186"/>
      <c r="T471" s="186"/>
      <c r="U471" s="186"/>
      <c r="V471" s="186"/>
      <c r="W471" s="186"/>
      <c r="X471" s="186"/>
    </row>
    <row r="472" spans="1:24" ht="48" customHeight="1" x14ac:dyDescent="0.35">
      <c r="A472" s="188" t="str">
        <f>+'Matriz Nº4 Administración'!A472</f>
        <v>52. 4</v>
      </c>
      <c r="B472" s="189" t="str">
        <f>+'Matriz Nº4 Administración'!B472</f>
        <v/>
      </c>
      <c r="C472" s="190" t="str">
        <f>IF(B472&lt;&gt;"",'Matriz Nº1 Identificación'!B472,"")</f>
        <v/>
      </c>
      <c r="D472" s="191" t="str">
        <f>IF(C472&lt;&gt;"",'Matriz Nº4 Administración'!C472,"")</f>
        <v/>
      </c>
      <c r="E472" s="189" t="str">
        <f>IF(B472&lt;&gt;"",'Matriz Nº4 Administración'!F472,"")</f>
        <v/>
      </c>
      <c r="F472" s="189" t="str">
        <f>IF(B472&lt;&gt;"",'Matriz Nº4 Administración'!G472,"")</f>
        <v/>
      </c>
      <c r="G472" s="177"/>
      <c r="H472" s="178"/>
      <c r="I472" s="179"/>
      <c r="J472" s="179"/>
      <c r="K472" s="178"/>
      <c r="L472" s="186"/>
      <c r="M472" s="186"/>
      <c r="N472" s="186"/>
      <c r="O472" s="186"/>
      <c r="P472" s="186"/>
      <c r="Q472" s="186"/>
      <c r="R472" s="186"/>
      <c r="S472" s="186"/>
      <c r="T472" s="186"/>
      <c r="U472" s="186"/>
      <c r="V472" s="186"/>
      <c r="W472" s="186"/>
      <c r="X472" s="186"/>
    </row>
    <row r="473" spans="1:24" ht="42.75" customHeight="1" x14ac:dyDescent="0.35">
      <c r="A473" s="188" t="str">
        <f>+'Matriz Nº4 Administración'!A473</f>
        <v>52. 5</v>
      </c>
      <c r="B473" s="189" t="str">
        <f>+'Matriz Nº4 Administración'!B473</f>
        <v/>
      </c>
      <c r="C473" s="190" t="str">
        <f>IF(B473&lt;&gt;"",'Matriz Nº1 Identificación'!B473,"")</f>
        <v/>
      </c>
      <c r="D473" s="191" t="str">
        <f>IF(C473&lt;&gt;"",'Matriz Nº4 Administración'!C473,"")</f>
        <v/>
      </c>
      <c r="E473" s="189" t="str">
        <f>IF(B473&lt;&gt;"",'Matriz Nº4 Administración'!F473,"")</f>
        <v/>
      </c>
      <c r="F473" s="189" t="str">
        <f>IF(B473&lt;&gt;"",'Matriz Nº4 Administración'!G473,"")</f>
        <v/>
      </c>
      <c r="G473" s="177"/>
      <c r="H473" s="178"/>
      <c r="I473" s="179"/>
      <c r="J473" s="179"/>
      <c r="K473" s="178"/>
      <c r="L473" s="186"/>
      <c r="M473" s="186"/>
      <c r="N473" s="186"/>
      <c r="O473" s="186"/>
      <c r="P473" s="186"/>
      <c r="Q473" s="186"/>
      <c r="R473" s="186"/>
      <c r="S473" s="186"/>
      <c r="T473" s="186"/>
      <c r="U473" s="186"/>
      <c r="V473" s="186"/>
      <c r="W473" s="186"/>
      <c r="X473" s="186"/>
    </row>
    <row r="474" spans="1:24" ht="40.5" customHeight="1" x14ac:dyDescent="0.35">
      <c r="A474" s="188" t="str">
        <f>+'Matriz Nº4 Administración'!A474</f>
        <v>52. 6</v>
      </c>
      <c r="B474" s="189" t="str">
        <f>+'Matriz Nº4 Administración'!B474</f>
        <v/>
      </c>
      <c r="C474" s="190" t="str">
        <f>IF(B474&lt;&gt;"",'Matriz Nº1 Identificación'!B474,"")</f>
        <v/>
      </c>
      <c r="D474" s="191" t="str">
        <f>IF(C474&lt;&gt;"",'Matriz Nº4 Administración'!C474,"")</f>
        <v/>
      </c>
      <c r="E474" s="189" t="str">
        <f>IF(B474&lt;&gt;"",'Matriz Nº4 Administración'!F474,"")</f>
        <v/>
      </c>
      <c r="F474" s="189" t="str">
        <f>IF(B474&lt;&gt;"",'Matriz Nº4 Administración'!G474,"")</f>
        <v/>
      </c>
      <c r="G474" s="177"/>
      <c r="H474" s="178"/>
      <c r="I474" s="179"/>
      <c r="J474" s="179"/>
      <c r="K474" s="178"/>
      <c r="L474" s="186"/>
      <c r="M474" s="186"/>
      <c r="N474" s="186"/>
      <c r="O474" s="186"/>
      <c r="P474" s="186"/>
      <c r="Q474" s="186"/>
      <c r="R474" s="186"/>
      <c r="S474" s="186"/>
      <c r="T474" s="186"/>
      <c r="U474" s="186"/>
      <c r="V474" s="186"/>
      <c r="W474" s="186"/>
      <c r="X474" s="186"/>
    </row>
    <row r="475" spans="1:24" ht="43.5" customHeight="1" thickBot="1" x14ac:dyDescent="0.4">
      <c r="A475" s="188" t="str">
        <f>+'Matriz Nº4 Administración'!A475</f>
        <v>52. 7</v>
      </c>
      <c r="B475" s="189" t="str">
        <f>+'Matriz Nº4 Administración'!B475</f>
        <v/>
      </c>
      <c r="C475" s="190" t="str">
        <f>IF(B475&lt;&gt;"",'Matriz Nº1 Identificación'!B475,"")</f>
        <v/>
      </c>
      <c r="D475" s="191" t="str">
        <f>IF(C475&lt;&gt;"",'Matriz Nº4 Administración'!C475,"")</f>
        <v/>
      </c>
      <c r="E475" s="189" t="str">
        <f>IF(B475&lt;&gt;"",'Matriz Nº4 Administración'!F475,"")</f>
        <v/>
      </c>
      <c r="F475" s="189" t="str">
        <f>IF(B475&lt;&gt;"",'Matriz Nº4 Administración'!G475,"")</f>
        <v/>
      </c>
      <c r="G475" s="177"/>
      <c r="H475" s="178"/>
      <c r="I475" s="179"/>
      <c r="J475" s="179"/>
      <c r="K475" s="178"/>
      <c r="L475" s="186"/>
      <c r="M475" s="186"/>
      <c r="N475" s="186"/>
      <c r="O475" s="186"/>
      <c r="P475" s="186"/>
      <c r="Q475" s="186"/>
      <c r="R475" s="186"/>
      <c r="S475" s="186"/>
      <c r="T475" s="186"/>
      <c r="U475" s="186"/>
      <c r="V475" s="186"/>
      <c r="W475" s="186"/>
      <c r="X475" s="186"/>
    </row>
    <row r="476" spans="1:24" ht="39.9" customHeight="1" thickBot="1" x14ac:dyDescent="0.4">
      <c r="A476" s="547" t="str">
        <f>'Matriz Nº4 Administración'!A476</f>
        <v xml:space="preserve">Objetivo Estratégico: </v>
      </c>
      <c r="B476" s="548"/>
      <c r="C476" s="547">
        <f>'Matriz Nº4 Administración'!B476</f>
        <v>0</v>
      </c>
      <c r="D476" s="549"/>
      <c r="E476" s="549"/>
      <c r="F476" s="549"/>
      <c r="G476" s="549"/>
      <c r="H476" s="549"/>
      <c r="I476" s="549"/>
      <c r="J476" s="549"/>
      <c r="K476" s="549"/>
      <c r="L476" s="187"/>
      <c r="M476" s="186"/>
      <c r="N476" s="186"/>
      <c r="O476" s="187"/>
      <c r="P476" s="187"/>
      <c r="Q476" s="187"/>
      <c r="R476" s="187"/>
      <c r="S476" s="187"/>
      <c r="T476" s="187"/>
      <c r="U476" s="187"/>
      <c r="V476" s="187"/>
      <c r="W476" s="187"/>
      <c r="X476" s="187"/>
    </row>
    <row r="477" spans="1:24" ht="39.9" customHeight="1" thickBot="1" x14ac:dyDescent="0.4">
      <c r="A477" s="544" t="str">
        <f>'Matriz Nº4 Administración'!A477</f>
        <v>Objetivo táctico</v>
      </c>
      <c r="B477" s="545"/>
      <c r="C477" s="546" t="str">
        <f>'Matriz Nº4 Administración'!B477</f>
        <v xml:space="preserve">53. </v>
      </c>
      <c r="D477" s="481"/>
      <c r="E477" s="481"/>
      <c r="F477" s="481"/>
      <c r="G477" s="481"/>
      <c r="H477" s="481"/>
      <c r="I477" s="481"/>
      <c r="J477" s="481"/>
      <c r="K477" s="482"/>
      <c r="L477" s="187"/>
      <c r="M477" s="187"/>
      <c r="N477" s="187"/>
      <c r="O477" s="187"/>
      <c r="P477" s="187"/>
      <c r="Q477" s="187"/>
      <c r="R477" s="187"/>
      <c r="S477" s="187"/>
      <c r="T477" s="187"/>
      <c r="U477" s="187"/>
      <c r="V477" s="187"/>
      <c r="W477" s="187"/>
      <c r="X477" s="187"/>
    </row>
    <row r="478" spans="1:24" ht="47.25" customHeight="1" x14ac:dyDescent="0.35">
      <c r="A478" s="188" t="str">
        <f>+'Matriz Nº4 Administración'!A478</f>
        <v>53. 1</v>
      </c>
      <c r="B478" s="189" t="str">
        <f>+'Matriz Nº4 Administración'!B478</f>
        <v/>
      </c>
      <c r="C478" s="190" t="str">
        <f>IF(B478&lt;&gt;"",'Matriz Nº1 Identificación'!B478,"")</f>
        <v/>
      </c>
      <c r="D478" s="191" t="str">
        <f>IF(C478&lt;&gt;"",'Matriz Nº4 Administración'!C478,"")</f>
        <v/>
      </c>
      <c r="E478" s="189" t="str">
        <f>IF(B478&lt;&gt;"",'Matriz Nº4 Administración'!F478,"")</f>
        <v/>
      </c>
      <c r="F478" s="189" t="str">
        <f>IF(B478&lt;&gt;"",'Matriz Nº4 Administración'!G478,"")</f>
        <v/>
      </c>
      <c r="G478" s="177"/>
      <c r="H478" s="178"/>
      <c r="I478" s="179"/>
      <c r="J478" s="179"/>
      <c r="K478" s="178"/>
      <c r="L478" s="186"/>
      <c r="M478" s="187"/>
      <c r="N478" s="187"/>
      <c r="O478" s="186"/>
      <c r="P478" s="186"/>
      <c r="Q478" s="186"/>
      <c r="R478" s="186"/>
      <c r="S478" s="186"/>
      <c r="T478" s="186"/>
      <c r="U478" s="186"/>
      <c r="V478" s="186"/>
      <c r="W478" s="186"/>
      <c r="X478" s="186"/>
    </row>
    <row r="479" spans="1:24" ht="43.5" customHeight="1" x14ac:dyDescent="0.35">
      <c r="A479" s="188" t="str">
        <f>+'Matriz Nº4 Administración'!A479</f>
        <v>53. 2</v>
      </c>
      <c r="B479" s="189" t="str">
        <f>+'Matriz Nº4 Administración'!B479</f>
        <v/>
      </c>
      <c r="C479" s="190" t="str">
        <f>IF(B479&lt;&gt;"",'Matriz Nº1 Identificación'!B479,"")</f>
        <v/>
      </c>
      <c r="D479" s="191" t="str">
        <f>IF(C479&lt;&gt;"",'Matriz Nº4 Administración'!C479,"")</f>
        <v/>
      </c>
      <c r="E479" s="189" t="str">
        <f>IF(B479&lt;&gt;"",'Matriz Nº4 Administración'!F479,"")</f>
        <v/>
      </c>
      <c r="F479" s="189" t="str">
        <f>IF(B479&lt;&gt;"",'Matriz Nº4 Administración'!G479,"")</f>
        <v/>
      </c>
      <c r="G479" s="177"/>
      <c r="H479" s="178"/>
      <c r="I479" s="179"/>
      <c r="J479" s="179"/>
      <c r="K479" s="178"/>
      <c r="L479" s="186"/>
      <c r="M479" s="186"/>
      <c r="N479" s="186"/>
      <c r="O479" s="186"/>
      <c r="P479" s="186"/>
      <c r="Q479" s="186"/>
      <c r="R479" s="186"/>
      <c r="S479" s="186"/>
      <c r="T479" s="186"/>
      <c r="U479" s="186"/>
      <c r="V479" s="186"/>
      <c r="W479" s="186"/>
      <c r="X479" s="186"/>
    </row>
    <row r="480" spans="1:24" ht="40.5" customHeight="1" x14ac:dyDescent="0.35">
      <c r="A480" s="188" t="str">
        <f>+'Matriz Nº4 Administración'!A480</f>
        <v>53. 3</v>
      </c>
      <c r="B480" s="189" t="str">
        <f>+'Matriz Nº4 Administración'!B480</f>
        <v/>
      </c>
      <c r="C480" s="190" t="str">
        <f>IF(B480&lt;&gt;"",'Matriz Nº1 Identificación'!B480,"")</f>
        <v/>
      </c>
      <c r="D480" s="191" t="str">
        <f>IF(C480&lt;&gt;"",'Matriz Nº4 Administración'!C480,"")</f>
        <v/>
      </c>
      <c r="E480" s="189" t="str">
        <f>IF(B480&lt;&gt;"",'Matriz Nº4 Administración'!F480,"")</f>
        <v/>
      </c>
      <c r="F480" s="189" t="str">
        <f>IF(B480&lt;&gt;"",'Matriz Nº4 Administración'!G480,"")</f>
        <v/>
      </c>
      <c r="G480" s="177"/>
      <c r="H480" s="178"/>
      <c r="I480" s="179"/>
      <c r="J480" s="179"/>
      <c r="K480" s="178"/>
      <c r="L480" s="186"/>
      <c r="M480" s="186"/>
      <c r="N480" s="186"/>
      <c r="O480" s="186"/>
      <c r="P480" s="186"/>
      <c r="Q480" s="186"/>
      <c r="R480" s="186"/>
      <c r="S480" s="186"/>
      <c r="T480" s="186"/>
      <c r="U480" s="186"/>
      <c r="V480" s="186"/>
      <c r="W480" s="186"/>
      <c r="X480" s="186"/>
    </row>
    <row r="481" spans="1:24" ht="48" customHeight="1" x14ac:dyDescent="0.35">
      <c r="A481" s="188" t="str">
        <f>+'Matriz Nº4 Administración'!A481</f>
        <v>53. 4</v>
      </c>
      <c r="B481" s="189" t="str">
        <f>+'Matriz Nº4 Administración'!B481</f>
        <v/>
      </c>
      <c r="C481" s="190" t="str">
        <f>IF(B481&lt;&gt;"",'Matriz Nº1 Identificación'!B481,"")</f>
        <v/>
      </c>
      <c r="D481" s="191" t="str">
        <f>IF(C481&lt;&gt;"",'Matriz Nº4 Administración'!C481,"")</f>
        <v/>
      </c>
      <c r="E481" s="189" t="str">
        <f>IF(B481&lt;&gt;"",'Matriz Nº4 Administración'!F481,"")</f>
        <v/>
      </c>
      <c r="F481" s="189" t="str">
        <f>IF(B481&lt;&gt;"",'Matriz Nº4 Administración'!G481,"")</f>
        <v/>
      </c>
      <c r="G481" s="177"/>
      <c r="H481" s="178"/>
      <c r="I481" s="179"/>
      <c r="J481" s="179"/>
      <c r="K481" s="178"/>
      <c r="L481" s="186"/>
      <c r="M481" s="186"/>
      <c r="N481" s="186"/>
      <c r="O481" s="186"/>
      <c r="P481" s="186"/>
      <c r="Q481" s="186"/>
      <c r="R481" s="186"/>
      <c r="S481" s="186"/>
      <c r="T481" s="186"/>
      <c r="U481" s="186"/>
      <c r="V481" s="186"/>
      <c r="W481" s="186"/>
      <c r="X481" s="186"/>
    </row>
    <row r="482" spans="1:24" ht="42.75" customHeight="1" x14ac:dyDescent="0.35">
      <c r="A482" s="188" t="str">
        <f>+'Matriz Nº4 Administración'!A482</f>
        <v>53. 5</v>
      </c>
      <c r="B482" s="189" t="str">
        <f>+'Matriz Nº4 Administración'!B482</f>
        <v/>
      </c>
      <c r="C482" s="190" t="str">
        <f>IF(B482&lt;&gt;"",'Matriz Nº1 Identificación'!B482,"")</f>
        <v/>
      </c>
      <c r="D482" s="191" t="str">
        <f>IF(C482&lt;&gt;"",'Matriz Nº4 Administración'!C482,"")</f>
        <v/>
      </c>
      <c r="E482" s="189" t="str">
        <f>IF(B482&lt;&gt;"",'Matriz Nº4 Administración'!F482,"")</f>
        <v/>
      </c>
      <c r="F482" s="189" t="str">
        <f>IF(B482&lt;&gt;"",'Matriz Nº4 Administración'!G482,"")</f>
        <v/>
      </c>
      <c r="G482" s="177"/>
      <c r="H482" s="178"/>
      <c r="I482" s="179"/>
      <c r="J482" s="179"/>
      <c r="K482" s="178"/>
      <c r="L482" s="186"/>
      <c r="M482" s="186"/>
      <c r="N482" s="186"/>
      <c r="O482" s="186"/>
      <c r="P482" s="186"/>
      <c r="Q482" s="186"/>
      <c r="R482" s="186"/>
      <c r="S482" s="186"/>
      <c r="T482" s="186"/>
      <c r="U482" s="186"/>
      <c r="V482" s="186"/>
      <c r="W482" s="186"/>
      <c r="X482" s="186"/>
    </row>
    <row r="483" spans="1:24" ht="40.5" customHeight="1" x14ac:dyDescent="0.35">
      <c r="A483" s="188" t="str">
        <f>+'Matriz Nº4 Administración'!A483</f>
        <v>53. 6</v>
      </c>
      <c r="B483" s="189" t="str">
        <f>+'Matriz Nº4 Administración'!B483</f>
        <v/>
      </c>
      <c r="C483" s="190" t="str">
        <f>IF(B483&lt;&gt;"",'Matriz Nº1 Identificación'!B483,"")</f>
        <v/>
      </c>
      <c r="D483" s="191" t="str">
        <f>IF(C483&lt;&gt;"",'Matriz Nº4 Administración'!C483,"")</f>
        <v/>
      </c>
      <c r="E483" s="189" t="str">
        <f>IF(B483&lt;&gt;"",'Matriz Nº4 Administración'!F483,"")</f>
        <v/>
      </c>
      <c r="F483" s="189" t="str">
        <f>IF(B483&lt;&gt;"",'Matriz Nº4 Administración'!G483,"")</f>
        <v/>
      </c>
      <c r="G483" s="177"/>
      <c r="H483" s="178"/>
      <c r="I483" s="179"/>
      <c r="J483" s="179"/>
      <c r="K483" s="178"/>
      <c r="L483" s="186"/>
      <c r="M483" s="186"/>
      <c r="N483" s="186"/>
      <c r="O483" s="186"/>
      <c r="P483" s="186"/>
      <c r="Q483" s="186"/>
      <c r="R483" s="186"/>
      <c r="S483" s="186"/>
      <c r="T483" s="186"/>
      <c r="U483" s="186"/>
      <c r="V483" s="186"/>
      <c r="W483" s="186"/>
      <c r="X483" s="186"/>
    </row>
    <row r="484" spans="1:24" ht="43.5" customHeight="1" thickBot="1" x14ac:dyDescent="0.4">
      <c r="A484" s="188" t="str">
        <f>+'Matriz Nº4 Administración'!A484</f>
        <v>53. 7</v>
      </c>
      <c r="B484" s="189" t="str">
        <f>+'Matriz Nº4 Administración'!B484</f>
        <v/>
      </c>
      <c r="C484" s="190" t="str">
        <f>IF(B484&lt;&gt;"",'Matriz Nº1 Identificación'!B484,"")</f>
        <v/>
      </c>
      <c r="D484" s="191" t="str">
        <f>IF(C484&lt;&gt;"",'Matriz Nº4 Administración'!C484,"")</f>
        <v/>
      </c>
      <c r="E484" s="189" t="str">
        <f>IF(B484&lt;&gt;"",'Matriz Nº4 Administración'!F484,"")</f>
        <v/>
      </c>
      <c r="F484" s="189" t="str">
        <f>IF(B484&lt;&gt;"",'Matriz Nº4 Administración'!G484,"")</f>
        <v/>
      </c>
      <c r="G484" s="177"/>
      <c r="H484" s="178"/>
      <c r="I484" s="179"/>
      <c r="J484" s="179"/>
      <c r="K484" s="178"/>
      <c r="L484" s="186"/>
      <c r="M484" s="186"/>
      <c r="N484" s="186"/>
      <c r="O484" s="186"/>
      <c r="P484" s="186"/>
      <c r="Q484" s="186"/>
      <c r="R484" s="186"/>
      <c r="S484" s="186"/>
      <c r="T484" s="186"/>
      <c r="U484" s="186"/>
      <c r="V484" s="186"/>
      <c r="W484" s="186"/>
      <c r="X484" s="186"/>
    </row>
    <row r="485" spans="1:24" ht="39.9" customHeight="1" thickBot="1" x14ac:dyDescent="0.4">
      <c r="A485" s="547" t="str">
        <f>'Matriz Nº4 Administración'!A485</f>
        <v xml:space="preserve">Objetivo Estratégico: </v>
      </c>
      <c r="B485" s="548"/>
      <c r="C485" s="547">
        <f>'Matriz Nº4 Administración'!B485</f>
        <v>0</v>
      </c>
      <c r="D485" s="549"/>
      <c r="E485" s="549"/>
      <c r="F485" s="549"/>
      <c r="G485" s="549"/>
      <c r="H485" s="549"/>
      <c r="I485" s="549"/>
      <c r="J485" s="549"/>
      <c r="K485" s="549"/>
      <c r="L485" s="187"/>
      <c r="M485" s="186"/>
      <c r="N485" s="186"/>
      <c r="O485" s="187"/>
      <c r="P485" s="187"/>
      <c r="Q485" s="187"/>
      <c r="R485" s="187"/>
      <c r="S485" s="187"/>
      <c r="T485" s="187"/>
      <c r="U485" s="187"/>
      <c r="V485" s="187"/>
      <c r="W485" s="187"/>
      <c r="X485" s="187"/>
    </row>
    <row r="486" spans="1:24" ht="39.9" customHeight="1" thickBot="1" x14ac:dyDescent="0.4">
      <c r="A486" s="544" t="str">
        <f>'Matriz Nº4 Administración'!A486</f>
        <v>Objetivo táctico</v>
      </c>
      <c r="B486" s="545"/>
      <c r="C486" s="546" t="str">
        <f>'Matriz Nº4 Administración'!B486</f>
        <v xml:space="preserve">54. </v>
      </c>
      <c r="D486" s="481"/>
      <c r="E486" s="481"/>
      <c r="F486" s="481"/>
      <c r="G486" s="481"/>
      <c r="H486" s="481"/>
      <c r="I486" s="481"/>
      <c r="J486" s="481"/>
      <c r="K486" s="482"/>
      <c r="L486" s="187"/>
      <c r="M486" s="187"/>
      <c r="N486" s="187"/>
      <c r="O486" s="187"/>
      <c r="P486" s="187"/>
      <c r="Q486" s="187"/>
      <c r="R486" s="187"/>
      <c r="S486" s="187"/>
      <c r="T486" s="187"/>
      <c r="U486" s="187"/>
      <c r="V486" s="187"/>
      <c r="W486" s="187"/>
      <c r="X486" s="187"/>
    </row>
    <row r="487" spans="1:24" ht="47.25" customHeight="1" x14ac:dyDescent="0.35">
      <c r="A487" s="188" t="str">
        <f>+'Matriz Nº4 Administración'!A487</f>
        <v>54. 1</v>
      </c>
      <c r="B487" s="189" t="str">
        <f>+'Matriz Nº4 Administración'!B487</f>
        <v/>
      </c>
      <c r="C487" s="190" t="str">
        <f>IF(B487&lt;&gt;"",'Matriz Nº1 Identificación'!B487,"")</f>
        <v/>
      </c>
      <c r="D487" s="191" t="str">
        <f>IF(C487&lt;&gt;"",'Matriz Nº4 Administración'!C487,"")</f>
        <v/>
      </c>
      <c r="E487" s="189" t="str">
        <f>IF(B487&lt;&gt;"",'Matriz Nº4 Administración'!F487,"")</f>
        <v/>
      </c>
      <c r="F487" s="189" t="str">
        <f>IF(B487&lt;&gt;"",'Matriz Nº4 Administración'!G487,"")</f>
        <v/>
      </c>
      <c r="G487" s="177"/>
      <c r="H487" s="178"/>
      <c r="I487" s="179"/>
      <c r="J487" s="179"/>
      <c r="K487" s="178"/>
      <c r="L487" s="186"/>
      <c r="M487" s="187"/>
      <c r="N487" s="187"/>
      <c r="O487" s="186"/>
      <c r="P487" s="186"/>
      <c r="Q487" s="186"/>
      <c r="R487" s="186"/>
      <c r="S487" s="186"/>
      <c r="T487" s="186"/>
      <c r="U487" s="186"/>
      <c r="V487" s="186"/>
      <c r="W487" s="186"/>
      <c r="X487" s="186"/>
    </row>
    <row r="488" spans="1:24" ht="43.5" customHeight="1" x14ac:dyDescent="0.35">
      <c r="A488" s="188" t="str">
        <f>+'Matriz Nº4 Administración'!A488</f>
        <v>54. 2</v>
      </c>
      <c r="B488" s="189" t="str">
        <f>+'Matriz Nº4 Administración'!B488</f>
        <v/>
      </c>
      <c r="C488" s="190" t="str">
        <f>IF(B488&lt;&gt;"",'Matriz Nº1 Identificación'!B488,"")</f>
        <v/>
      </c>
      <c r="D488" s="191" t="str">
        <f>IF(C488&lt;&gt;"",'Matriz Nº4 Administración'!C488,"")</f>
        <v/>
      </c>
      <c r="E488" s="189" t="str">
        <f>IF(B488&lt;&gt;"",'Matriz Nº4 Administración'!F488,"")</f>
        <v/>
      </c>
      <c r="F488" s="189" t="str">
        <f>IF(B488&lt;&gt;"",'Matriz Nº4 Administración'!G488,"")</f>
        <v/>
      </c>
      <c r="G488" s="177"/>
      <c r="H488" s="178"/>
      <c r="I488" s="179"/>
      <c r="J488" s="179"/>
      <c r="K488" s="178"/>
      <c r="L488" s="186"/>
      <c r="M488" s="186"/>
      <c r="N488" s="186"/>
      <c r="O488" s="186"/>
      <c r="P488" s="186"/>
      <c r="Q488" s="186"/>
      <c r="R488" s="186"/>
      <c r="S488" s="186"/>
      <c r="T488" s="186"/>
      <c r="U488" s="186"/>
      <c r="V488" s="186"/>
      <c r="W488" s="186"/>
      <c r="X488" s="186"/>
    </row>
    <row r="489" spans="1:24" ht="40.5" customHeight="1" x14ac:dyDescent="0.35">
      <c r="A489" s="188" t="str">
        <f>+'Matriz Nº4 Administración'!A489</f>
        <v>54. 3</v>
      </c>
      <c r="B489" s="189" t="str">
        <f>+'Matriz Nº4 Administración'!B489</f>
        <v/>
      </c>
      <c r="C489" s="190" t="str">
        <f>IF(B489&lt;&gt;"",'Matriz Nº1 Identificación'!B489,"")</f>
        <v/>
      </c>
      <c r="D489" s="191" t="str">
        <f>IF(C489&lt;&gt;"",'Matriz Nº4 Administración'!C489,"")</f>
        <v/>
      </c>
      <c r="E489" s="189" t="str">
        <f>IF(B489&lt;&gt;"",'Matriz Nº4 Administración'!F489,"")</f>
        <v/>
      </c>
      <c r="F489" s="189" t="str">
        <f>IF(B489&lt;&gt;"",'Matriz Nº4 Administración'!G489,"")</f>
        <v/>
      </c>
      <c r="G489" s="177"/>
      <c r="H489" s="178"/>
      <c r="I489" s="179"/>
      <c r="J489" s="179"/>
      <c r="K489" s="178"/>
      <c r="L489" s="186"/>
      <c r="M489" s="186"/>
      <c r="N489" s="186"/>
      <c r="O489" s="186"/>
      <c r="P489" s="186"/>
      <c r="Q489" s="186"/>
      <c r="R489" s="186"/>
      <c r="S489" s="186"/>
      <c r="T489" s="186"/>
      <c r="U489" s="186"/>
      <c r="V489" s="186"/>
      <c r="W489" s="186"/>
      <c r="X489" s="186"/>
    </row>
    <row r="490" spans="1:24" ht="48" customHeight="1" x14ac:dyDescent="0.35">
      <c r="A490" s="188" t="str">
        <f>+'Matriz Nº4 Administración'!A490</f>
        <v>54. 4</v>
      </c>
      <c r="B490" s="189" t="str">
        <f>+'Matriz Nº4 Administración'!B490</f>
        <v/>
      </c>
      <c r="C490" s="190" t="str">
        <f>IF(B490&lt;&gt;"",'Matriz Nº1 Identificación'!B490,"")</f>
        <v/>
      </c>
      <c r="D490" s="191" t="str">
        <f>IF(C490&lt;&gt;"",'Matriz Nº4 Administración'!C490,"")</f>
        <v/>
      </c>
      <c r="E490" s="189" t="str">
        <f>IF(B490&lt;&gt;"",'Matriz Nº4 Administración'!F490,"")</f>
        <v/>
      </c>
      <c r="F490" s="189" t="str">
        <f>IF(B490&lt;&gt;"",'Matriz Nº4 Administración'!G490,"")</f>
        <v/>
      </c>
      <c r="G490" s="177"/>
      <c r="H490" s="178"/>
      <c r="I490" s="179"/>
      <c r="J490" s="179"/>
      <c r="K490" s="178"/>
      <c r="L490" s="186"/>
      <c r="M490" s="186"/>
      <c r="N490" s="186"/>
      <c r="O490" s="186"/>
      <c r="P490" s="186"/>
      <c r="Q490" s="186"/>
      <c r="R490" s="186"/>
      <c r="S490" s="186"/>
      <c r="T490" s="186"/>
      <c r="U490" s="186"/>
      <c r="V490" s="186"/>
      <c r="W490" s="186"/>
      <c r="X490" s="186"/>
    </row>
    <row r="491" spans="1:24" ht="42.75" customHeight="1" x14ac:dyDescent="0.35">
      <c r="A491" s="188" t="str">
        <f>+'Matriz Nº4 Administración'!A491</f>
        <v>54. 5</v>
      </c>
      <c r="B491" s="189" t="str">
        <f>+'Matriz Nº4 Administración'!B491</f>
        <v/>
      </c>
      <c r="C491" s="190" t="str">
        <f>IF(B491&lt;&gt;"",'Matriz Nº1 Identificación'!B491,"")</f>
        <v/>
      </c>
      <c r="D491" s="191" t="str">
        <f>IF(C491&lt;&gt;"",'Matriz Nº4 Administración'!C491,"")</f>
        <v/>
      </c>
      <c r="E491" s="189" t="str">
        <f>IF(B491&lt;&gt;"",'Matriz Nº4 Administración'!F491,"")</f>
        <v/>
      </c>
      <c r="F491" s="189" t="str">
        <f>IF(B491&lt;&gt;"",'Matriz Nº4 Administración'!G491,"")</f>
        <v/>
      </c>
      <c r="G491" s="177"/>
      <c r="H491" s="178"/>
      <c r="I491" s="179"/>
      <c r="J491" s="179"/>
      <c r="K491" s="178"/>
      <c r="L491" s="186"/>
      <c r="M491" s="186"/>
      <c r="N491" s="186"/>
      <c r="O491" s="186"/>
      <c r="P491" s="186"/>
      <c r="Q491" s="186"/>
      <c r="R491" s="186"/>
      <c r="S491" s="186"/>
      <c r="T491" s="186"/>
      <c r="U491" s="186"/>
      <c r="V491" s="186"/>
      <c r="W491" s="186"/>
      <c r="X491" s="186"/>
    </row>
    <row r="492" spans="1:24" ht="40.5" customHeight="1" x14ac:dyDescent="0.35">
      <c r="A492" s="188" t="str">
        <f>+'Matriz Nº4 Administración'!A492</f>
        <v>54. 6</v>
      </c>
      <c r="B492" s="189" t="str">
        <f>+'Matriz Nº4 Administración'!B492</f>
        <v/>
      </c>
      <c r="C492" s="190" t="str">
        <f>IF(B492&lt;&gt;"",'Matriz Nº1 Identificación'!B492,"")</f>
        <v/>
      </c>
      <c r="D492" s="191" t="str">
        <f>IF(C492&lt;&gt;"",'Matriz Nº4 Administración'!C492,"")</f>
        <v/>
      </c>
      <c r="E492" s="189" t="str">
        <f>IF(B492&lt;&gt;"",'Matriz Nº4 Administración'!F492,"")</f>
        <v/>
      </c>
      <c r="F492" s="189" t="str">
        <f>IF(B492&lt;&gt;"",'Matriz Nº4 Administración'!G492,"")</f>
        <v/>
      </c>
      <c r="G492" s="177"/>
      <c r="H492" s="178"/>
      <c r="I492" s="179"/>
      <c r="J492" s="179"/>
      <c r="K492" s="178"/>
      <c r="L492" s="186"/>
      <c r="M492" s="186"/>
      <c r="N492" s="186"/>
      <c r="O492" s="186"/>
      <c r="P492" s="186"/>
      <c r="Q492" s="186"/>
      <c r="R492" s="186"/>
      <c r="S492" s="186"/>
      <c r="T492" s="186"/>
      <c r="U492" s="186"/>
      <c r="V492" s="186"/>
      <c r="W492" s="186"/>
      <c r="X492" s="186"/>
    </row>
    <row r="493" spans="1:24" ht="43.5" customHeight="1" thickBot="1" x14ac:dyDescent="0.4">
      <c r="A493" s="188" t="str">
        <f>+'Matriz Nº4 Administración'!A493</f>
        <v>54. 7</v>
      </c>
      <c r="B493" s="189" t="str">
        <f>+'Matriz Nº4 Administración'!B493</f>
        <v/>
      </c>
      <c r="C493" s="190" t="str">
        <f>IF(B493&lt;&gt;"",'Matriz Nº1 Identificación'!B493,"")</f>
        <v/>
      </c>
      <c r="D493" s="191" t="str">
        <f>IF(C493&lt;&gt;"",'Matriz Nº4 Administración'!C493,"")</f>
        <v/>
      </c>
      <c r="E493" s="189" t="str">
        <f>IF(B493&lt;&gt;"",'Matriz Nº4 Administración'!F493,"")</f>
        <v/>
      </c>
      <c r="F493" s="189" t="str">
        <f>IF(B493&lt;&gt;"",'Matriz Nº4 Administración'!G493,"")</f>
        <v/>
      </c>
      <c r="G493" s="177"/>
      <c r="H493" s="178"/>
      <c r="I493" s="179"/>
      <c r="J493" s="179"/>
      <c r="K493" s="178"/>
      <c r="L493" s="186"/>
      <c r="M493" s="186"/>
      <c r="N493" s="186"/>
      <c r="O493" s="186"/>
      <c r="P493" s="186"/>
      <c r="Q493" s="186"/>
      <c r="R493" s="186"/>
      <c r="S493" s="186"/>
      <c r="T493" s="186"/>
      <c r="U493" s="186"/>
      <c r="V493" s="186"/>
      <c r="W493" s="186"/>
      <c r="X493" s="186"/>
    </row>
    <row r="494" spans="1:24" ht="39.9" customHeight="1" thickBot="1" x14ac:dyDescent="0.4">
      <c r="A494" s="547" t="str">
        <f>'Matriz Nº4 Administración'!A494</f>
        <v xml:space="preserve">Objetivo Estratégico: </v>
      </c>
      <c r="B494" s="548"/>
      <c r="C494" s="547">
        <f>'Matriz Nº4 Administración'!B494</f>
        <v>0</v>
      </c>
      <c r="D494" s="549"/>
      <c r="E494" s="549"/>
      <c r="F494" s="549"/>
      <c r="G494" s="549"/>
      <c r="H494" s="549"/>
      <c r="I494" s="549"/>
      <c r="J494" s="549"/>
      <c r="K494" s="549"/>
      <c r="L494" s="187"/>
      <c r="M494" s="186"/>
      <c r="N494" s="186"/>
      <c r="O494" s="187"/>
      <c r="P494" s="187"/>
      <c r="Q494" s="187"/>
      <c r="R494" s="187"/>
      <c r="S494" s="187"/>
      <c r="T494" s="187"/>
      <c r="U494" s="187"/>
      <c r="V494" s="187"/>
      <c r="W494" s="187"/>
      <c r="X494" s="187"/>
    </row>
    <row r="495" spans="1:24" ht="39.9" customHeight="1" thickBot="1" x14ac:dyDescent="0.4">
      <c r="A495" s="544" t="str">
        <f>'Matriz Nº4 Administración'!A495</f>
        <v>Objetivo táctico</v>
      </c>
      <c r="B495" s="545"/>
      <c r="C495" s="546" t="str">
        <f>'Matriz Nº4 Administración'!B495</f>
        <v xml:space="preserve">55. </v>
      </c>
      <c r="D495" s="481"/>
      <c r="E495" s="481"/>
      <c r="F495" s="481"/>
      <c r="G495" s="481"/>
      <c r="H495" s="481"/>
      <c r="I495" s="481"/>
      <c r="J495" s="481"/>
      <c r="K495" s="482"/>
      <c r="L495" s="187"/>
      <c r="M495" s="187"/>
      <c r="N495" s="187"/>
      <c r="O495" s="187"/>
      <c r="P495" s="187"/>
      <c r="Q495" s="187"/>
      <c r="R495" s="187"/>
      <c r="S495" s="187"/>
      <c r="T495" s="187"/>
      <c r="U495" s="187"/>
      <c r="V495" s="187"/>
      <c r="W495" s="187"/>
      <c r="X495" s="187"/>
    </row>
    <row r="496" spans="1:24" ht="47.25" customHeight="1" x14ac:dyDescent="0.35">
      <c r="A496" s="188" t="str">
        <f>+'Matriz Nº4 Administración'!A496</f>
        <v>55. 1</v>
      </c>
      <c r="B496" s="189" t="str">
        <f>+'Matriz Nº4 Administración'!B496</f>
        <v/>
      </c>
      <c r="C496" s="190" t="str">
        <f>IF(B496&lt;&gt;"",'Matriz Nº1 Identificación'!B496,"")</f>
        <v/>
      </c>
      <c r="D496" s="191" t="str">
        <f>IF(C496&lt;&gt;"",'Matriz Nº4 Administración'!C496,"")</f>
        <v/>
      </c>
      <c r="E496" s="189" t="str">
        <f>IF(B496&lt;&gt;"",'Matriz Nº4 Administración'!F496,"")</f>
        <v/>
      </c>
      <c r="F496" s="189" t="str">
        <f>IF(B496&lt;&gt;"",'Matriz Nº4 Administración'!G496,"")</f>
        <v/>
      </c>
      <c r="G496" s="177"/>
      <c r="H496" s="178"/>
      <c r="I496" s="179"/>
      <c r="J496" s="179"/>
      <c r="K496" s="178"/>
      <c r="L496" s="186"/>
      <c r="M496" s="187"/>
      <c r="N496" s="187"/>
      <c r="O496" s="186"/>
      <c r="P496" s="186"/>
      <c r="Q496" s="186"/>
      <c r="R496" s="186"/>
      <c r="S496" s="186"/>
      <c r="T496" s="186"/>
      <c r="U496" s="186"/>
      <c r="V496" s="186"/>
      <c r="W496" s="186"/>
      <c r="X496" s="186"/>
    </row>
    <row r="497" spans="1:24" ht="43.5" customHeight="1" x14ac:dyDescent="0.35">
      <c r="A497" s="188" t="str">
        <f>+'Matriz Nº4 Administración'!A497</f>
        <v>55. 2</v>
      </c>
      <c r="B497" s="189" t="str">
        <f>+'Matriz Nº4 Administración'!B497</f>
        <v/>
      </c>
      <c r="C497" s="190" t="str">
        <f>IF(B497&lt;&gt;"",'Matriz Nº1 Identificación'!B497,"")</f>
        <v/>
      </c>
      <c r="D497" s="191" t="str">
        <f>IF(C497&lt;&gt;"",'Matriz Nº4 Administración'!C497,"")</f>
        <v/>
      </c>
      <c r="E497" s="189" t="str">
        <f>IF(B497&lt;&gt;"",'Matriz Nº4 Administración'!F497,"")</f>
        <v/>
      </c>
      <c r="F497" s="189" t="str">
        <f>IF(B497&lt;&gt;"",'Matriz Nº4 Administración'!G497,"")</f>
        <v/>
      </c>
      <c r="G497" s="177"/>
      <c r="H497" s="178"/>
      <c r="I497" s="179"/>
      <c r="J497" s="179"/>
      <c r="K497" s="178"/>
      <c r="L497" s="186"/>
      <c r="M497" s="186"/>
      <c r="N497" s="186"/>
      <c r="O497" s="186"/>
      <c r="P497" s="186"/>
      <c r="Q497" s="186"/>
      <c r="R497" s="186"/>
      <c r="S497" s="186"/>
      <c r="T497" s="186"/>
      <c r="U497" s="186"/>
      <c r="V497" s="186"/>
      <c r="W497" s="186"/>
      <c r="X497" s="186"/>
    </row>
    <row r="498" spans="1:24" ht="40.5" customHeight="1" x14ac:dyDescent="0.35">
      <c r="A498" s="188" t="str">
        <f>+'Matriz Nº4 Administración'!A498</f>
        <v>55. 3</v>
      </c>
      <c r="B498" s="189" t="str">
        <f>+'Matriz Nº4 Administración'!B498</f>
        <v/>
      </c>
      <c r="C498" s="190" t="str">
        <f>IF(B498&lt;&gt;"",'Matriz Nº1 Identificación'!B498,"")</f>
        <v/>
      </c>
      <c r="D498" s="191" t="str">
        <f>IF(C498&lt;&gt;"",'Matriz Nº4 Administración'!C498,"")</f>
        <v/>
      </c>
      <c r="E498" s="189" t="str">
        <f>IF(B498&lt;&gt;"",'Matriz Nº4 Administración'!F498,"")</f>
        <v/>
      </c>
      <c r="F498" s="189" t="str">
        <f>IF(B498&lt;&gt;"",'Matriz Nº4 Administración'!G498,"")</f>
        <v/>
      </c>
      <c r="G498" s="177"/>
      <c r="H498" s="178"/>
      <c r="I498" s="179"/>
      <c r="J498" s="179"/>
      <c r="K498" s="178"/>
      <c r="L498" s="186"/>
      <c r="M498" s="186"/>
      <c r="N498" s="186"/>
      <c r="O498" s="186"/>
      <c r="P498" s="186"/>
      <c r="Q498" s="186"/>
      <c r="R498" s="186"/>
      <c r="S498" s="186"/>
      <c r="T498" s="186"/>
      <c r="U498" s="186"/>
      <c r="V498" s="186"/>
      <c r="W498" s="186"/>
      <c r="X498" s="186"/>
    </row>
    <row r="499" spans="1:24" ht="48" customHeight="1" x14ac:dyDescent="0.35">
      <c r="A499" s="188" t="str">
        <f>+'Matriz Nº4 Administración'!A499</f>
        <v>55. 4</v>
      </c>
      <c r="B499" s="189" t="str">
        <f>+'Matriz Nº4 Administración'!B499</f>
        <v/>
      </c>
      <c r="C499" s="190" t="str">
        <f>IF(B499&lt;&gt;"",'Matriz Nº1 Identificación'!B499,"")</f>
        <v/>
      </c>
      <c r="D499" s="191" t="str">
        <f>IF(C499&lt;&gt;"",'Matriz Nº4 Administración'!C499,"")</f>
        <v/>
      </c>
      <c r="E499" s="189" t="str">
        <f>IF(B499&lt;&gt;"",'Matriz Nº4 Administración'!F499,"")</f>
        <v/>
      </c>
      <c r="F499" s="189" t="str">
        <f>IF(B499&lt;&gt;"",'Matriz Nº4 Administración'!G499,"")</f>
        <v/>
      </c>
      <c r="G499" s="177"/>
      <c r="H499" s="178"/>
      <c r="I499" s="179"/>
      <c r="J499" s="179"/>
      <c r="K499" s="178"/>
      <c r="L499" s="186"/>
      <c r="M499" s="186"/>
      <c r="N499" s="186"/>
      <c r="O499" s="186"/>
      <c r="P499" s="186"/>
      <c r="Q499" s="186"/>
      <c r="R499" s="186"/>
      <c r="S499" s="186"/>
      <c r="T499" s="186"/>
      <c r="U499" s="186"/>
      <c r="V499" s="186"/>
      <c r="W499" s="186"/>
      <c r="X499" s="186"/>
    </row>
    <row r="500" spans="1:24" ht="42.75" customHeight="1" x14ac:dyDescent="0.35">
      <c r="A500" s="188" t="str">
        <f>+'Matriz Nº4 Administración'!A500</f>
        <v>55. 5</v>
      </c>
      <c r="B500" s="189" t="str">
        <f>+'Matriz Nº4 Administración'!B500</f>
        <v/>
      </c>
      <c r="C500" s="190" t="str">
        <f>IF(B500&lt;&gt;"",'Matriz Nº1 Identificación'!B500,"")</f>
        <v/>
      </c>
      <c r="D500" s="191" t="str">
        <f>IF(C500&lt;&gt;"",'Matriz Nº4 Administración'!C500,"")</f>
        <v/>
      </c>
      <c r="E500" s="189" t="str">
        <f>IF(B500&lt;&gt;"",'Matriz Nº4 Administración'!F500,"")</f>
        <v/>
      </c>
      <c r="F500" s="189" t="str">
        <f>IF(B500&lt;&gt;"",'Matriz Nº4 Administración'!G500,"")</f>
        <v/>
      </c>
      <c r="G500" s="177"/>
      <c r="H500" s="178"/>
      <c r="I500" s="179"/>
      <c r="J500" s="179"/>
      <c r="K500" s="178"/>
      <c r="L500" s="186"/>
      <c r="M500" s="186"/>
      <c r="N500" s="186"/>
      <c r="O500" s="186"/>
      <c r="P500" s="186"/>
      <c r="Q500" s="186"/>
      <c r="R500" s="186"/>
      <c r="S500" s="186"/>
      <c r="T500" s="186"/>
      <c r="U500" s="186"/>
      <c r="V500" s="186"/>
      <c r="W500" s="186"/>
      <c r="X500" s="186"/>
    </row>
    <row r="501" spans="1:24" ht="40.5" customHeight="1" x14ac:dyDescent="0.35">
      <c r="A501" s="188" t="str">
        <f>+'Matriz Nº4 Administración'!A501</f>
        <v>55. 6</v>
      </c>
      <c r="B501" s="189" t="str">
        <f>+'Matriz Nº4 Administración'!B501</f>
        <v/>
      </c>
      <c r="C501" s="190" t="str">
        <f>IF(B501&lt;&gt;"",'Matriz Nº1 Identificación'!B501,"")</f>
        <v/>
      </c>
      <c r="D501" s="191" t="str">
        <f>IF(C501&lt;&gt;"",'Matriz Nº4 Administración'!C501,"")</f>
        <v/>
      </c>
      <c r="E501" s="189" t="str">
        <f>IF(B501&lt;&gt;"",'Matriz Nº4 Administración'!F501,"")</f>
        <v/>
      </c>
      <c r="F501" s="189" t="str">
        <f>IF(B501&lt;&gt;"",'Matriz Nº4 Administración'!G501,"")</f>
        <v/>
      </c>
      <c r="G501" s="177"/>
      <c r="H501" s="178"/>
      <c r="I501" s="179"/>
      <c r="J501" s="179"/>
      <c r="K501" s="178"/>
      <c r="L501" s="186"/>
      <c r="M501" s="186"/>
      <c r="N501" s="186"/>
      <c r="O501" s="186"/>
      <c r="P501" s="186"/>
      <c r="Q501" s="186"/>
      <c r="R501" s="186"/>
      <c r="S501" s="186"/>
      <c r="T501" s="186"/>
      <c r="U501" s="186"/>
      <c r="V501" s="186"/>
      <c r="W501" s="186"/>
      <c r="X501" s="186"/>
    </row>
    <row r="502" spans="1:24" ht="43.5" customHeight="1" thickBot="1" x14ac:dyDescent="0.4">
      <c r="A502" s="188" t="str">
        <f>+'Matriz Nº4 Administración'!A502</f>
        <v>55. 7</v>
      </c>
      <c r="B502" s="189" t="str">
        <f>+'Matriz Nº4 Administración'!B502</f>
        <v/>
      </c>
      <c r="C502" s="190" t="str">
        <f>IF(B502&lt;&gt;"",'Matriz Nº1 Identificación'!B502,"")</f>
        <v/>
      </c>
      <c r="D502" s="191" t="str">
        <f>IF(C502&lt;&gt;"",'Matriz Nº4 Administración'!C502,"")</f>
        <v/>
      </c>
      <c r="E502" s="189" t="str">
        <f>IF(B502&lt;&gt;"",'Matriz Nº4 Administración'!F502,"")</f>
        <v/>
      </c>
      <c r="F502" s="189" t="str">
        <f>IF(B502&lt;&gt;"",'Matriz Nº4 Administración'!G502,"")</f>
        <v/>
      </c>
      <c r="G502" s="177"/>
      <c r="H502" s="178"/>
      <c r="I502" s="179"/>
      <c r="J502" s="179"/>
      <c r="K502" s="178"/>
      <c r="L502" s="186"/>
      <c r="M502" s="186"/>
      <c r="N502" s="186"/>
      <c r="O502" s="186"/>
      <c r="P502" s="186"/>
      <c r="Q502" s="186"/>
      <c r="R502" s="186"/>
      <c r="S502" s="186"/>
      <c r="T502" s="186"/>
      <c r="U502" s="186"/>
      <c r="V502" s="186"/>
      <c r="W502" s="186"/>
      <c r="X502" s="186"/>
    </row>
    <row r="503" spans="1:24" ht="39.9" customHeight="1" thickBot="1" x14ac:dyDescent="0.4">
      <c r="A503" s="547" t="str">
        <f>'Matriz Nº4 Administración'!A503</f>
        <v xml:space="preserve">Objetivo Estratégico: </v>
      </c>
      <c r="B503" s="548"/>
      <c r="C503" s="547">
        <f>'Matriz Nº4 Administración'!B503</f>
        <v>0</v>
      </c>
      <c r="D503" s="549"/>
      <c r="E503" s="549"/>
      <c r="F503" s="549"/>
      <c r="G503" s="549"/>
      <c r="H503" s="549"/>
      <c r="I503" s="549"/>
      <c r="J503" s="549"/>
      <c r="K503" s="549"/>
      <c r="L503" s="187"/>
      <c r="M503" s="186"/>
      <c r="N503" s="186"/>
      <c r="O503" s="187"/>
      <c r="P503" s="187"/>
      <c r="Q503" s="187"/>
      <c r="R503" s="187"/>
      <c r="S503" s="187"/>
      <c r="T503" s="187"/>
      <c r="U503" s="187"/>
      <c r="V503" s="187"/>
      <c r="W503" s="187"/>
      <c r="X503" s="187"/>
    </row>
    <row r="504" spans="1:24" ht="39.9" customHeight="1" thickBot="1" x14ac:dyDescent="0.4">
      <c r="A504" s="544" t="str">
        <f>'Matriz Nº4 Administración'!A504</f>
        <v>Objetivo táctico</v>
      </c>
      <c r="B504" s="545"/>
      <c r="C504" s="546" t="str">
        <f>'Matriz Nº4 Administración'!B504</f>
        <v xml:space="preserve">56. </v>
      </c>
      <c r="D504" s="481"/>
      <c r="E504" s="481"/>
      <c r="F504" s="481"/>
      <c r="G504" s="481"/>
      <c r="H504" s="481"/>
      <c r="I504" s="481"/>
      <c r="J504" s="481"/>
      <c r="K504" s="482"/>
      <c r="L504" s="187"/>
      <c r="M504" s="187"/>
      <c r="N504" s="187"/>
      <c r="O504" s="187"/>
      <c r="P504" s="187"/>
      <c r="Q504" s="187"/>
      <c r="R504" s="187"/>
      <c r="S504" s="187"/>
      <c r="T504" s="187"/>
      <c r="U504" s="187"/>
      <c r="V504" s="187"/>
      <c r="W504" s="187"/>
      <c r="X504" s="187"/>
    </row>
    <row r="505" spans="1:24" ht="47.25" customHeight="1" x14ac:dyDescent="0.35">
      <c r="A505" s="188" t="str">
        <f>+'Matriz Nº4 Administración'!A505</f>
        <v>56. 1</v>
      </c>
      <c r="B505" s="189" t="str">
        <f>+'Matriz Nº4 Administración'!B505</f>
        <v/>
      </c>
      <c r="C505" s="190" t="str">
        <f>IF(B505&lt;&gt;"",'Matriz Nº1 Identificación'!B505,"")</f>
        <v/>
      </c>
      <c r="D505" s="191" t="str">
        <f>IF(C505&lt;&gt;"",'Matriz Nº4 Administración'!C505,"")</f>
        <v/>
      </c>
      <c r="E505" s="189" t="str">
        <f>IF(B505&lt;&gt;"",'Matriz Nº4 Administración'!F505,"")</f>
        <v/>
      </c>
      <c r="F505" s="189" t="str">
        <f>IF(B505&lt;&gt;"",'Matriz Nº4 Administración'!G505,"")</f>
        <v/>
      </c>
      <c r="G505" s="177"/>
      <c r="H505" s="178"/>
      <c r="I505" s="179"/>
      <c r="J505" s="179"/>
      <c r="K505" s="178"/>
      <c r="L505" s="186"/>
      <c r="M505" s="187"/>
      <c r="N505" s="187"/>
      <c r="O505" s="186"/>
      <c r="P505" s="186"/>
      <c r="Q505" s="186"/>
      <c r="R505" s="186"/>
      <c r="S505" s="186"/>
      <c r="T505" s="186"/>
      <c r="U505" s="186"/>
      <c r="V505" s="186"/>
      <c r="W505" s="186"/>
      <c r="X505" s="186"/>
    </row>
    <row r="506" spans="1:24" ht="43.5" customHeight="1" x14ac:dyDescent="0.35">
      <c r="A506" s="188" t="str">
        <f>+'Matriz Nº4 Administración'!A506</f>
        <v>56. 2</v>
      </c>
      <c r="B506" s="189" t="str">
        <f>+'Matriz Nº4 Administración'!B506</f>
        <v/>
      </c>
      <c r="C506" s="190" t="str">
        <f>IF(B506&lt;&gt;"",'Matriz Nº1 Identificación'!B506,"")</f>
        <v/>
      </c>
      <c r="D506" s="191" t="str">
        <f>IF(C506&lt;&gt;"",'Matriz Nº4 Administración'!C506,"")</f>
        <v/>
      </c>
      <c r="E506" s="189" t="str">
        <f>IF(B506&lt;&gt;"",'Matriz Nº4 Administración'!F506,"")</f>
        <v/>
      </c>
      <c r="F506" s="189" t="str">
        <f>IF(B506&lt;&gt;"",'Matriz Nº4 Administración'!G506,"")</f>
        <v/>
      </c>
      <c r="G506" s="177"/>
      <c r="H506" s="178"/>
      <c r="I506" s="179"/>
      <c r="J506" s="179"/>
      <c r="K506" s="178"/>
      <c r="L506" s="186"/>
      <c r="M506" s="186"/>
      <c r="N506" s="186"/>
      <c r="O506" s="186"/>
      <c r="P506" s="186"/>
      <c r="Q506" s="186"/>
      <c r="R506" s="186"/>
      <c r="S506" s="186"/>
      <c r="T506" s="186"/>
      <c r="U506" s="186"/>
      <c r="V506" s="186"/>
      <c r="W506" s="186"/>
      <c r="X506" s="186"/>
    </row>
    <row r="507" spans="1:24" ht="40.5" customHeight="1" x14ac:dyDescent="0.35">
      <c r="A507" s="188" t="str">
        <f>+'Matriz Nº4 Administración'!A507</f>
        <v>56. 3</v>
      </c>
      <c r="B507" s="189" t="str">
        <f>+'Matriz Nº4 Administración'!B507</f>
        <v/>
      </c>
      <c r="C507" s="190" t="str">
        <f>IF(B507&lt;&gt;"",'Matriz Nº1 Identificación'!B507,"")</f>
        <v/>
      </c>
      <c r="D507" s="191" t="str">
        <f>IF(C507&lt;&gt;"",'Matriz Nº4 Administración'!C507,"")</f>
        <v/>
      </c>
      <c r="E507" s="189" t="str">
        <f>IF(B507&lt;&gt;"",'Matriz Nº4 Administración'!F507,"")</f>
        <v/>
      </c>
      <c r="F507" s="189" t="str">
        <f>IF(B507&lt;&gt;"",'Matriz Nº4 Administración'!G507,"")</f>
        <v/>
      </c>
      <c r="G507" s="177"/>
      <c r="H507" s="178"/>
      <c r="I507" s="179"/>
      <c r="J507" s="179"/>
      <c r="K507" s="178"/>
      <c r="L507" s="186"/>
      <c r="M507" s="186"/>
      <c r="N507" s="186"/>
      <c r="O507" s="186"/>
      <c r="P507" s="186"/>
      <c r="Q507" s="186"/>
      <c r="R507" s="186"/>
      <c r="S507" s="186"/>
      <c r="T507" s="186"/>
      <c r="U507" s="186"/>
      <c r="V507" s="186"/>
      <c r="W507" s="186"/>
      <c r="X507" s="186"/>
    </row>
    <row r="508" spans="1:24" ht="48" customHeight="1" x14ac:dyDescent="0.35">
      <c r="A508" s="188" t="str">
        <f>+'Matriz Nº4 Administración'!A508</f>
        <v>56. 4</v>
      </c>
      <c r="B508" s="189" t="str">
        <f>+'Matriz Nº4 Administración'!B508</f>
        <v/>
      </c>
      <c r="C508" s="190" t="str">
        <f>IF(B508&lt;&gt;"",'Matriz Nº1 Identificación'!B508,"")</f>
        <v/>
      </c>
      <c r="D508" s="191" t="str">
        <f>IF(C508&lt;&gt;"",'Matriz Nº4 Administración'!C508,"")</f>
        <v/>
      </c>
      <c r="E508" s="189" t="str">
        <f>IF(B508&lt;&gt;"",'Matriz Nº4 Administración'!F508,"")</f>
        <v/>
      </c>
      <c r="F508" s="189" t="str">
        <f>IF(B508&lt;&gt;"",'Matriz Nº4 Administración'!G508,"")</f>
        <v/>
      </c>
      <c r="G508" s="177"/>
      <c r="H508" s="178"/>
      <c r="I508" s="179"/>
      <c r="J508" s="179"/>
      <c r="K508" s="178"/>
      <c r="L508" s="186"/>
      <c r="M508" s="186"/>
      <c r="N508" s="186"/>
      <c r="O508" s="186"/>
      <c r="P508" s="186"/>
      <c r="Q508" s="186"/>
      <c r="R508" s="186"/>
      <c r="S508" s="186"/>
      <c r="T508" s="186"/>
      <c r="U508" s="186"/>
      <c r="V508" s="186"/>
      <c r="W508" s="186"/>
      <c r="X508" s="186"/>
    </row>
    <row r="509" spans="1:24" ht="42.75" customHeight="1" x14ac:dyDescent="0.35">
      <c r="A509" s="188" t="str">
        <f>+'Matriz Nº4 Administración'!A509</f>
        <v>56. 5</v>
      </c>
      <c r="B509" s="189" t="str">
        <f>+'Matriz Nº4 Administración'!B509</f>
        <v/>
      </c>
      <c r="C509" s="190" t="str">
        <f>IF(B509&lt;&gt;"",'Matriz Nº1 Identificación'!B509,"")</f>
        <v/>
      </c>
      <c r="D509" s="191" t="str">
        <f>IF(C509&lt;&gt;"",'Matriz Nº4 Administración'!C509,"")</f>
        <v/>
      </c>
      <c r="E509" s="189" t="str">
        <f>IF(B509&lt;&gt;"",'Matriz Nº4 Administración'!F509,"")</f>
        <v/>
      </c>
      <c r="F509" s="189" t="str">
        <f>IF(B509&lt;&gt;"",'Matriz Nº4 Administración'!G509,"")</f>
        <v/>
      </c>
      <c r="G509" s="177"/>
      <c r="H509" s="178"/>
      <c r="I509" s="179"/>
      <c r="J509" s="179"/>
      <c r="K509" s="178"/>
      <c r="L509" s="186"/>
      <c r="M509" s="186"/>
      <c r="N509" s="186"/>
      <c r="O509" s="186"/>
      <c r="P509" s="186"/>
      <c r="Q509" s="186"/>
      <c r="R509" s="186"/>
      <c r="S509" s="186"/>
      <c r="T509" s="186"/>
      <c r="U509" s="186"/>
      <c r="V509" s="186"/>
      <c r="W509" s="186"/>
      <c r="X509" s="186"/>
    </row>
    <row r="510" spans="1:24" ht="40.5" customHeight="1" x14ac:dyDescent="0.35">
      <c r="A510" s="188" t="str">
        <f>+'Matriz Nº4 Administración'!A510</f>
        <v>56. 6</v>
      </c>
      <c r="B510" s="189" t="str">
        <f>+'Matriz Nº4 Administración'!B510</f>
        <v/>
      </c>
      <c r="C510" s="190" t="str">
        <f>IF(B510&lt;&gt;"",'Matriz Nº1 Identificación'!B510,"")</f>
        <v/>
      </c>
      <c r="D510" s="191" t="str">
        <f>IF(C510&lt;&gt;"",'Matriz Nº4 Administración'!C510,"")</f>
        <v/>
      </c>
      <c r="E510" s="189" t="str">
        <f>IF(B510&lt;&gt;"",'Matriz Nº4 Administración'!F510,"")</f>
        <v/>
      </c>
      <c r="F510" s="189" t="str">
        <f>IF(B510&lt;&gt;"",'Matriz Nº4 Administración'!G510,"")</f>
        <v/>
      </c>
      <c r="G510" s="177"/>
      <c r="H510" s="178"/>
      <c r="I510" s="179"/>
      <c r="J510" s="179"/>
      <c r="K510" s="178"/>
      <c r="L510" s="186"/>
      <c r="M510" s="186"/>
      <c r="N510" s="186"/>
      <c r="O510" s="186"/>
      <c r="P510" s="186"/>
      <c r="Q510" s="186"/>
      <c r="R510" s="186"/>
      <c r="S510" s="186"/>
      <c r="T510" s="186"/>
      <c r="U510" s="186"/>
      <c r="V510" s="186"/>
      <c r="W510" s="186"/>
      <c r="X510" s="186"/>
    </row>
    <row r="511" spans="1:24" ht="43.5" customHeight="1" thickBot="1" x14ac:dyDescent="0.4">
      <c r="A511" s="188" t="str">
        <f>+'Matriz Nº4 Administración'!A511</f>
        <v>56. 7</v>
      </c>
      <c r="B511" s="189" t="str">
        <f>+'Matriz Nº4 Administración'!B511</f>
        <v/>
      </c>
      <c r="C511" s="190" t="str">
        <f>IF(B511&lt;&gt;"",'Matriz Nº1 Identificación'!B511,"")</f>
        <v/>
      </c>
      <c r="D511" s="191" t="str">
        <f>IF(C511&lt;&gt;"",'Matriz Nº4 Administración'!C511,"")</f>
        <v/>
      </c>
      <c r="E511" s="189" t="str">
        <f>IF(B511&lt;&gt;"",'Matriz Nº4 Administración'!F511,"")</f>
        <v/>
      </c>
      <c r="F511" s="189" t="str">
        <f>IF(B511&lt;&gt;"",'Matriz Nº4 Administración'!G511,"")</f>
        <v/>
      </c>
      <c r="G511" s="177"/>
      <c r="H511" s="178"/>
      <c r="I511" s="179"/>
      <c r="J511" s="179"/>
      <c r="K511" s="178"/>
      <c r="L511" s="186"/>
      <c r="M511" s="186"/>
      <c r="N511" s="186"/>
      <c r="O511" s="186"/>
      <c r="P511" s="186"/>
      <c r="Q511" s="186"/>
      <c r="R511" s="186"/>
      <c r="S511" s="186"/>
      <c r="T511" s="186"/>
      <c r="U511" s="186"/>
      <c r="V511" s="186"/>
      <c r="W511" s="186"/>
      <c r="X511" s="186"/>
    </row>
    <row r="512" spans="1:24" ht="39.9" customHeight="1" thickBot="1" x14ac:dyDescent="0.4">
      <c r="A512" s="547" t="str">
        <f>'Matriz Nº4 Administración'!A512</f>
        <v xml:space="preserve">Objetivo Estratégico: </v>
      </c>
      <c r="B512" s="548"/>
      <c r="C512" s="547">
        <f>'Matriz Nº4 Administración'!B512</f>
        <v>0</v>
      </c>
      <c r="D512" s="549"/>
      <c r="E512" s="549"/>
      <c r="F512" s="549"/>
      <c r="G512" s="549"/>
      <c r="H512" s="549"/>
      <c r="I512" s="549"/>
      <c r="J512" s="549"/>
      <c r="K512" s="549"/>
      <c r="L512" s="187"/>
      <c r="M512" s="186"/>
      <c r="N512" s="186"/>
      <c r="O512" s="187"/>
      <c r="P512" s="187"/>
      <c r="Q512" s="187"/>
      <c r="R512" s="187"/>
      <c r="S512" s="187"/>
      <c r="T512" s="187"/>
      <c r="U512" s="187"/>
      <c r="V512" s="187"/>
      <c r="W512" s="187"/>
      <c r="X512" s="187"/>
    </row>
    <row r="513" spans="1:24" ht="39.9" customHeight="1" thickBot="1" x14ac:dyDescent="0.4">
      <c r="A513" s="544" t="str">
        <f>'Matriz Nº4 Administración'!A513</f>
        <v>Objetivo táctico</v>
      </c>
      <c r="B513" s="545"/>
      <c r="C513" s="546" t="str">
        <f>'Matriz Nº4 Administración'!B513</f>
        <v xml:space="preserve">57. </v>
      </c>
      <c r="D513" s="481"/>
      <c r="E513" s="481"/>
      <c r="F513" s="481"/>
      <c r="G513" s="481"/>
      <c r="H513" s="481"/>
      <c r="I513" s="481"/>
      <c r="J513" s="481"/>
      <c r="K513" s="482"/>
      <c r="L513" s="187"/>
      <c r="M513" s="187"/>
      <c r="N513" s="187"/>
      <c r="O513" s="187"/>
      <c r="P513" s="187"/>
      <c r="Q513" s="187"/>
      <c r="R513" s="187"/>
      <c r="S513" s="187"/>
      <c r="T513" s="187"/>
      <c r="U513" s="187"/>
      <c r="V513" s="187"/>
      <c r="W513" s="187"/>
      <c r="X513" s="187"/>
    </row>
    <row r="514" spans="1:24" ht="47.25" customHeight="1" x14ac:dyDescent="0.35">
      <c r="A514" s="188" t="str">
        <f>+'Matriz Nº4 Administración'!A514</f>
        <v>57. 1</v>
      </c>
      <c r="B514" s="189" t="str">
        <f>+'Matriz Nº4 Administración'!B514</f>
        <v/>
      </c>
      <c r="C514" s="190" t="str">
        <f>IF(B514&lt;&gt;"",'Matriz Nº1 Identificación'!B514,"")</f>
        <v/>
      </c>
      <c r="D514" s="191" t="str">
        <f>IF(C514&lt;&gt;"",'Matriz Nº4 Administración'!C514,"")</f>
        <v/>
      </c>
      <c r="E514" s="189" t="str">
        <f>IF(B514&lt;&gt;"",'Matriz Nº4 Administración'!F514,"")</f>
        <v/>
      </c>
      <c r="F514" s="189" t="str">
        <f>IF(B514&lt;&gt;"",'Matriz Nº4 Administración'!G514,"")</f>
        <v/>
      </c>
      <c r="G514" s="177"/>
      <c r="H514" s="178"/>
      <c r="I514" s="179"/>
      <c r="J514" s="179"/>
      <c r="K514" s="178"/>
      <c r="L514" s="186"/>
      <c r="M514" s="187"/>
      <c r="N514" s="187"/>
      <c r="O514" s="186"/>
      <c r="P514" s="186"/>
      <c r="Q514" s="186"/>
      <c r="R514" s="186"/>
      <c r="S514" s="186"/>
      <c r="T514" s="186"/>
      <c r="U514" s="186"/>
      <c r="V514" s="186"/>
      <c r="W514" s="186"/>
      <c r="X514" s="186"/>
    </row>
    <row r="515" spans="1:24" ht="43.5" customHeight="1" x14ac:dyDescent="0.35">
      <c r="A515" s="188" t="str">
        <f>+'Matriz Nº4 Administración'!A515</f>
        <v>57. 2</v>
      </c>
      <c r="B515" s="189" t="str">
        <f>+'Matriz Nº4 Administración'!B515</f>
        <v/>
      </c>
      <c r="C515" s="190" t="str">
        <f>IF(B515&lt;&gt;"",'Matriz Nº1 Identificación'!B515,"")</f>
        <v/>
      </c>
      <c r="D515" s="191" t="str">
        <f>IF(C515&lt;&gt;"",'Matriz Nº4 Administración'!C515,"")</f>
        <v/>
      </c>
      <c r="E515" s="189" t="str">
        <f>IF(B515&lt;&gt;"",'Matriz Nº4 Administración'!F515,"")</f>
        <v/>
      </c>
      <c r="F515" s="189" t="str">
        <f>IF(B515&lt;&gt;"",'Matriz Nº4 Administración'!G515,"")</f>
        <v/>
      </c>
      <c r="G515" s="177"/>
      <c r="H515" s="178"/>
      <c r="I515" s="179"/>
      <c r="J515" s="179"/>
      <c r="K515" s="178"/>
      <c r="L515" s="186"/>
      <c r="M515" s="186"/>
      <c r="N515" s="186"/>
      <c r="O515" s="186"/>
      <c r="P515" s="186"/>
      <c r="Q515" s="186"/>
      <c r="R515" s="186"/>
      <c r="S515" s="186"/>
      <c r="T515" s="186"/>
      <c r="U515" s="186"/>
      <c r="V515" s="186"/>
      <c r="W515" s="186"/>
      <c r="X515" s="186"/>
    </row>
    <row r="516" spans="1:24" ht="40.5" customHeight="1" x14ac:dyDescent="0.35">
      <c r="A516" s="188" t="str">
        <f>+'Matriz Nº4 Administración'!A516</f>
        <v>57. 3</v>
      </c>
      <c r="B516" s="189" t="str">
        <f>+'Matriz Nº4 Administración'!B516</f>
        <v/>
      </c>
      <c r="C516" s="190" t="str">
        <f>IF(B516&lt;&gt;"",'Matriz Nº1 Identificación'!B516,"")</f>
        <v/>
      </c>
      <c r="D516" s="191" t="str">
        <f>IF(C516&lt;&gt;"",'Matriz Nº4 Administración'!C516,"")</f>
        <v/>
      </c>
      <c r="E516" s="189" t="str">
        <f>IF(B516&lt;&gt;"",'Matriz Nº4 Administración'!F516,"")</f>
        <v/>
      </c>
      <c r="F516" s="189" t="str">
        <f>IF(B516&lt;&gt;"",'Matriz Nº4 Administración'!G516,"")</f>
        <v/>
      </c>
      <c r="G516" s="177"/>
      <c r="H516" s="178"/>
      <c r="I516" s="179"/>
      <c r="J516" s="179"/>
      <c r="K516" s="178"/>
      <c r="L516" s="186"/>
      <c r="M516" s="186"/>
      <c r="N516" s="186"/>
      <c r="O516" s="186"/>
      <c r="P516" s="186"/>
      <c r="Q516" s="186"/>
      <c r="R516" s="186"/>
      <c r="S516" s="186"/>
      <c r="T516" s="186"/>
      <c r="U516" s="186"/>
      <c r="V516" s="186"/>
      <c r="W516" s="186"/>
      <c r="X516" s="186"/>
    </row>
    <row r="517" spans="1:24" ht="48" customHeight="1" x14ac:dyDescent="0.35">
      <c r="A517" s="188" t="str">
        <f>+'Matriz Nº4 Administración'!A517</f>
        <v>57. 4</v>
      </c>
      <c r="B517" s="189" t="str">
        <f>+'Matriz Nº4 Administración'!B517</f>
        <v/>
      </c>
      <c r="C517" s="190" t="str">
        <f>IF(B517&lt;&gt;"",'Matriz Nº1 Identificación'!B517,"")</f>
        <v/>
      </c>
      <c r="D517" s="191" t="str">
        <f>IF(C517&lt;&gt;"",'Matriz Nº4 Administración'!C517,"")</f>
        <v/>
      </c>
      <c r="E517" s="189" t="str">
        <f>IF(B517&lt;&gt;"",'Matriz Nº4 Administración'!F517,"")</f>
        <v/>
      </c>
      <c r="F517" s="189" t="str">
        <f>IF(B517&lt;&gt;"",'Matriz Nº4 Administración'!G517,"")</f>
        <v/>
      </c>
      <c r="G517" s="177"/>
      <c r="H517" s="178"/>
      <c r="I517" s="179"/>
      <c r="J517" s="179"/>
      <c r="K517" s="178"/>
      <c r="L517" s="186"/>
      <c r="M517" s="186"/>
      <c r="N517" s="186"/>
      <c r="O517" s="186"/>
      <c r="P517" s="186"/>
      <c r="Q517" s="186"/>
      <c r="R517" s="186"/>
      <c r="S517" s="186"/>
      <c r="T517" s="186"/>
      <c r="U517" s="186"/>
      <c r="V517" s="186"/>
      <c r="W517" s="186"/>
      <c r="X517" s="186"/>
    </row>
    <row r="518" spans="1:24" ht="42.75" customHeight="1" x14ac:dyDescent="0.35">
      <c r="A518" s="188" t="str">
        <f>+'Matriz Nº4 Administración'!A518</f>
        <v>57. 5</v>
      </c>
      <c r="B518" s="189" t="str">
        <f>+'Matriz Nº4 Administración'!B518</f>
        <v/>
      </c>
      <c r="C518" s="190" t="str">
        <f>IF(B518&lt;&gt;"",'Matriz Nº1 Identificación'!B518,"")</f>
        <v/>
      </c>
      <c r="D518" s="191" t="str">
        <f>IF(C518&lt;&gt;"",'Matriz Nº4 Administración'!C518,"")</f>
        <v/>
      </c>
      <c r="E518" s="189" t="str">
        <f>IF(B518&lt;&gt;"",'Matriz Nº4 Administración'!F518,"")</f>
        <v/>
      </c>
      <c r="F518" s="189" t="str">
        <f>IF(B518&lt;&gt;"",'Matriz Nº4 Administración'!G518,"")</f>
        <v/>
      </c>
      <c r="G518" s="177"/>
      <c r="H518" s="178"/>
      <c r="I518" s="179"/>
      <c r="J518" s="179"/>
      <c r="K518" s="178"/>
      <c r="L518" s="186"/>
      <c r="M518" s="186"/>
      <c r="N518" s="186"/>
      <c r="O518" s="186"/>
      <c r="P518" s="186"/>
      <c r="Q518" s="186"/>
      <c r="R518" s="186"/>
      <c r="S518" s="186"/>
      <c r="T518" s="186"/>
      <c r="U518" s="186"/>
      <c r="V518" s="186"/>
      <c r="W518" s="186"/>
      <c r="X518" s="186"/>
    </row>
    <row r="519" spans="1:24" ht="40.5" customHeight="1" x14ac:dyDescent="0.35">
      <c r="A519" s="188" t="str">
        <f>+'Matriz Nº4 Administración'!A519</f>
        <v>57. 6</v>
      </c>
      <c r="B519" s="189" t="str">
        <f>+'Matriz Nº4 Administración'!B519</f>
        <v/>
      </c>
      <c r="C519" s="190" t="str">
        <f>IF(B519&lt;&gt;"",'Matriz Nº1 Identificación'!B519,"")</f>
        <v/>
      </c>
      <c r="D519" s="191" t="str">
        <f>IF(C519&lt;&gt;"",'Matriz Nº4 Administración'!C519,"")</f>
        <v/>
      </c>
      <c r="E519" s="189" t="str">
        <f>IF(B519&lt;&gt;"",'Matriz Nº4 Administración'!F519,"")</f>
        <v/>
      </c>
      <c r="F519" s="189" t="str">
        <f>IF(B519&lt;&gt;"",'Matriz Nº4 Administración'!G519,"")</f>
        <v/>
      </c>
      <c r="G519" s="177"/>
      <c r="H519" s="178"/>
      <c r="I519" s="179"/>
      <c r="J519" s="179"/>
      <c r="K519" s="178"/>
      <c r="L519" s="186"/>
      <c r="M519" s="186"/>
      <c r="N519" s="186"/>
      <c r="O519" s="186"/>
      <c r="P519" s="186"/>
      <c r="Q519" s="186"/>
      <c r="R519" s="186"/>
      <c r="S519" s="186"/>
      <c r="T519" s="186"/>
      <c r="U519" s="186"/>
      <c r="V519" s="186"/>
      <c r="W519" s="186"/>
      <c r="X519" s="186"/>
    </row>
    <row r="520" spans="1:24" ht="43.5" customHeight="1" thickBot="1" x14ac:dyDescent="0.4">
      <c r="A520" s="188" t="str">
        <f>+'Matriz Nº4 Administración'!A520</f>
        <v>57. 7</v>
      </c>
      <c r="B520" s="189" t="str">
        <f>+'Matriz Nº4 Administración'!B520</f>
        <v/>
      </c>
      <c r="C520" s="190" t="str">
        <f>IF(B520&lt;&gt;"",'Matriz Nº1 Identificación'!B520,"")</f>
        <v/>
      </c>
      <c r="D520" s="191" t="str">
        <f>IF(C520&lt;&gt;"",'Matriz Nº4 Administración'!C520,"")</f>
        <v/>
      </c>
      <c r="E520" s="189" t="str">
        <f>IF(B520&lt;&gt;"",'Matriz Nº4 Administración'!F520,"")</f>
        <v/>
      </c>
      <c r="F520" s="189" t="str">
        <f>IF(B520&lt;&gt;"",'Matriz Nº4 Administración'!G520,"")</f>
        <v/>
      </c>
      <c r="G520" s="177"/>
      <c r="H520" s="178"/>
      <c r="I520" s="179"/>
      <c r="J520" s="179"/>
      <c r="K520" s="178"/>
      <c r="L520" s="186"/>
      <c r="M520" s="186"/>
      <c r="N520" s="186"/>
      <c r="O520" s="186"/>
      <c r="P520" s="186"/>
      <c r="Q520" s="186"/>
      <c r="R520" s="186"/>
      <c r="S520" s="186"/>
      <c r="T520" s="186"/>
      <c r="U520" s="186"/>
      <c r="V520" s="186"/>
      <c r="W520" s="186"/>
      <c r="X520" s="186"/>
    </row>
    <row r="521" spans="1:24" ht="39.9" customHeight="1" thickBot="1" x14ac:dyDescent="0.4">
      <c r="A521" s="547" t="str">
        <f>'Matriz Nº4 Administración'!A521</f>
        <v xml:space="preserve">Objetivo Estratégico: </v>
      </c>
      <c r="B521" s="548"/>
      <c r="C521" s="547">
        <f>'Matriz Nº4 Administración'!B521</f>
        <v>0</v>
      </c>
      <c r="D521" s="549"/>
      <c r="E521" s="549"/>
      <c r="F521" s="549"/>
      <c r="G521" s="549"/>
      <c r="H521" s="549"/>
      <c r="I521" s="549"/>
      <c r="J521" s="549"/>
      <c r="K521" s="549"/>
      <c r="L521" s="187"/>
      <c r="M521" s="186"/>
      <c r="N521" s="186"/>
      <c r="O521" s="187"/>
      <c r="P521" s="187"/>
      <c r="Q521" s="187"/>
      <c r="R521" s="187"/>
      <c r="S521" s="187"/>
      <c r="T521" s="187"/>
      <c r="U521" s="187"/>
      <c r="V521" s="187"/>
      <c r="W521" s="187"/>
      <c r="X521" s="187"/>
    </row>
    <row r="522" spans="1:24" ht="39.9" customHeight="1" thickBot="1" x14ac:dyDescent="0.4">
      <c r="A522" s="544" t="str">
        <f>'Matriz Nº4 Administración'!A522</f>
        <v>Objetivo táctico</v>
      </c>
      <c r="B522" s="545"/>
      <c r="C522" s="546" t="str">
        <f>'Matriz Nº4 Administración'!B522</f>
        <v xml:space="preserve">58. </v>
      </c>
      <c r="D522" s="481"/>
      <c r="E522" s="481"/>
      <c r="F522" s="481"/>
      <c r="G522" s="481"/>
      <c r="H522" s="481"/>
      <c r="I522" s="481"/>
      <c r="J522" s="481"/>
      <c r="K522" s="482"/>
      <c r="L522" s="187"/>
      <c r="M522" s="187"/>
      <c r="N522" s="187"/>
      <c r="O522" s="187"/>
      <c r="P522" s="187"/>
      <c r="Q522" s="187"/>
      <c r="R522" s="187"/>
      <c r="S522" s="187"/>
      <c r="T522" s="187"/>
      <c r="U522" s="187"/>
      <c r="V522" s="187"/>
      <c r="W522" s="187"/>
      <c r="X522" s="187"/>
    </row>
    <row r="523" spans="1:24" ht="47.25" customHeight="1" x14ac:dyDescent="0.35">
      <c r="A523" s="188" t="str">
        <f>+'Matriz Nº4 Administración'!A523</f>
        <v>58. 1</v>
      </c>
      <c r="B523" s="189" t="str">
        <f>+'Matriz Nº4 Administración'!B523</f>
        <v/>
      </c>
      <c r="C523" s="190" t="str">
        <f>IF(B523&lt;&gt;"",'Matriz Nº1 Identificación'!B523,"")</f>
        <v/>
      </c>
      <c r="D523" s="191" t="str">
        <f>IF(C523&lt;&gt;"",'Matriz Nº4 Administración'!C523,"")</f>
        <v/>
      </c>
      <c r="E523" s="189" t="str">
        <f>IF(B523&lt;&gt;"",'Matriz Nº4 Administración'!F523,"")</f>
        <v/>
      </c>
      <c r="F523" s="189" t="str">
        <f>IF(B523&lt;&gt;"",'Matriz Nº4 Administración'!G523,"")</f>
        <v/>
      </c>
      <c r="G523" s="177"/>
      <c r="H523" s="178"/>
      <c r="I523" s="179"/>
      <c r="J523" s="179"/>
      <c r="K523" s="178"/>
      <c r="L523" s="186"/>
      <c r="M523" s="187"/>
      <c r="N523" s="187"/>
      <c r="O523" s="186"/>
      <c r="P523" s="186"/>
      <c r="Q523" s="186"/>
      <c r="R523" s="186"/>
      <c r="S523" s="186"/>
      <c r="T523" s="186"/>
      <c r="U523" s="186"/>
      <c r="V523" s="186"/>
      <c r="W523" s="186"/>
      <c r="X523" s="186"/>
    </row>
    <row r="524" spans="1:24" ht="43.5" customHeight="1" x14ac:dyDescent="0.35">
      <c r="A524" s="188" t="str">
        <f>+'Matriz Nº4 Administración'!A524</f>
        <v>58. 2</v>
      </c>
      <c r="B524" s="189" t="str">
        <f>+'Matriz Nº4 Administración'!B524</f>
        <v/>
      </c>
      <c r="C524" s="190" t="str">
        <f>IF(B524&lt;&gt;"",'Matriz Nº1 Identificación'!B524,"")</f>
        <v/>
      </c>
      <c r="D524" s="191" t="str">
        <f>IF(C524&lt;&gt;"",'Matriz Nº4 Administración'!C524,"")</f>
        <v/>
      </c>
      <c r="E524" s="189" t="str">
        <f>IF(B524&lt;&gt;"",'Matriz Nº4 Administración'!F524,"")</f>
        <v/>
      </c>
      <c r="F524" s="189" t="str">
        <f>IF(B524&lt;&gt;"",'Matriz Nº4 Administración'!G524,"")</f>
        <v/>
      </c>
      <c r="G524" s="177"/>
      <c r="H524" s="178"/>
      <c r="I524" s="179"/>
      <c r="J524" s="179"/>
      <c r="K524" s="178"/>
      <c r="L524" s="186"/>
      <c r="M524" s="186"/>
      <c r="N524" s="186"/>
      <c r="O524" s="186"/>
      <c r="P524" s="186"/>
      <c r="Q524" s="186"/>
      <c r="R524" s="186"/>
      <c r="S524" s="186"/>
      <c r="T524" s="186"/>
      <c r="U524" s="186"/>
      <c r="V524" s="186"/>
      <c r="W524" s="186"/>
      <c r="X524" s="186"/>
    </row>
    <row r="525" spans="1:24" ht="40.5" customHeight="1" x14ac:dyDescent="0.35">
      <c r="A525" s="188" t="str">
        <f>+'Matriz Nº4 Administración'!A525</f>
        <v>58. 3</v>
      </c>
      <c r="B525" s="189" t="str">
        <f>+'Matriz Nº4 Administración'!B525</f>
        <v/>
      </c>
      <c r="C525" s="190" t="str">
        <f>IF(B525&lt;&gt;"",'Matriz Nº1 Identificación'!B525,"")</f>
        <v/>
      </c>
      <c r="D525" s="191" t="str">
        <f>IF(C525&lt;&gt;"",'Matriz Nº4 Administración'!C525,"")</f>
        <v/>
      </c>
      <c r="E525" s="189" t="str">
        <f>IF(B525&lt;&gt;"",'Matriz Nº4 Administración'!F525,"")</f>
        <v/>
      </c>
      <c r="F525" s="189" t="str">
        <f>IF(B525&lt;&gt;"",'Matriz Nº4 Administración'!G525,"")</f>
        <v/>
      </c>
      <c r="G525" s="177"/>
      <c r="H525" s="178"/>
      <c r="I525" s="179"/>
      <c r="J525" s="179"/>
      <c r="K525" s="178"/>
      <c r="L525" s="186"/>
      <c r="M525" s="186"/>
      <c r="N525" s="186"/>
      <c r="O525" s="186"/>
      <c r="P525" s="186"/>
      <c r="Q525" s="186"/>
      <c r="R525" s="186"/>
      <c r="S525" s="186"/>
      <c r="T525" s="186"/>
      <c r="U525" s="186"/>
      <c r="V525" s="186"/>
      <c r="W525" s="186"/>
      <c r="X525" s="186"/>
    </row>
    <row r="526" spans="1:24" ht="48" customHeight="1" x14ac:dyDescent="0.35">
      <c r="A526" s="188" t="str">
        <f>+'Matriz Nº4 Administración'!A526</f>
        <v>58. 4</v>
      </c>
      <c r="B526" s="189" t="str">
        <f>+'Matriz Nº4 Administración'!B526</f>
        <v/>
      </c>
      <c r="C526" s="190" t="str">
        <f>IF(B526&lt;&gt;"",'Matriz Nº1 Identificación'!B526,"")</f>
        <v/>
      </c>
      <c r="D526" s="191" t="str">
        <f>IF(C526&lt;&gt;"",'Matriz Nº4 Administración'!C526,"")</f>
        <v/>
      </c>
      <c r="E526" s="189" t="str">
        <f>IF(B526&lt;&gt;"",'Matriz Nº4 Administración'!F526,"")</f>
        <v/>
      </c>
      <c r="F526" s="189" t="str">
        <f>IF(B526&lt;&gt;"",'Matriz Nº4 Administración'!G526,"")</f>
        <v/>
      </c>
      <c r="G526" s="177"/>
      <c r="H526" s="178"/>
      <c r="I526" s="179"/>
      <c r="J526" s="179"/>
      <c r="K526" s="178"/>
      <c r="L526" s="186"/>
      <c r="M526" s="186"/>
      <c r="N526" s="186"/>
      <c r="O526" s="186"/>
      <c r="P526" s="186"/>
      <c r="Q526" s="186"/>
      <c r="R526" s="186"/>
      <c r="S526" s="186"/>
      <c r="T526" s="186"/>
      <c r="U526" s="186"/>
      <c r="V526" s="186"/>
      <c r="W526" s="186"/>
      <c r="X526" s="186"/>
    </row>
    <row r="527" spans="1:24" ht="42.75" customHeight="1" x14ac:dyDescent="0.35">
      <c r="A527" s="188" t="str">
        <f>+'Matriz Nº4 Administración'!A527</f>
        <v>58. 5</v>
      </c>
      <c r="B527" s="189" t="str">
        <f>+'Matriz Nº4 Administración'!B527</f>
        <v/>
      </c>
      <c r="C527" s="190" t="str">
        <f>IF(B527&lt;&gt;"",'Matriz Nº1 Identificación'!B527,"")</f>
        <v/>
      </c>
      <c r="D527" s="191" t="str">
        <f>IF(C527&lt;&gt;"",'Matriz Nº4 Administración'!C527,"")</f>
        <v/>
      </c>
      <c r="E527" s="189" t="str">
        <f>IF(B527&lt;&gt;"",'Matriz Nº4 Administración'!F527,"")</f>
        <v/>
      </c>
      <c r="F527" s="189" t="str">
        <f>IF(B527&lt;&gt;"",'Matriz Nº4 Administración'!G527,"")</f>
        <v/>
      </c>
      <c r="G527" s="177"/>
      <c r="H527" s="178"/>
      <c r="I527" s="179"/>
      <c r="J527" s="179"/>
      <c r="K527" s="178"/>
      <c r="L527" s="186"/>
      <c r="M527" s="186"/>
      <c r="N527" s="186"/>
      <c r="O527" s="186"/>
      <c r="P527" s="186"/>
      <c r="Q527" s="186"/>
      <c r="R527" s="186"/>
      <c r="S527" s="186"/>
      <c r="T527" s="186"/>
      <c r="U527" s="186"/>
      <c r="V527" s="186"/>
      <c r="W527" s="186"/>
      <c r="X527" s="186"/>
    </row>
    <row r="528" spans="1:24" ht="40.5" customHeight="1" x14ac:dyDescent="0.35">
      <c r="A528" s="188" t="str">
        <f>+'Matriz Nº4 Administración'!A528</f>
        <v>58. 6</v>
      </c>
      <c r="B528" s="189" t="str">
        <f>+'Matriz Nº4 Administración'!B528</f>
        <v/>
      </c>
      <c r="C528" s="190" t="str">
        <f>IF(B528&lt;&gt;"",'Matriz Nº1 Identificación'!B528,"")</f>
        <v/>
      </c>
      <c r="D528" s="191" t="str">
        <f>IF(C528&lt;&gt;"",'Matriz Nº4 Administración'!C528,"")</f>
        <v/>
      </c>
      <c r="E528" s="189" t="str">
        <f>IF(B528&lt;&gt;"",'Matriz Nº4 Administración'!F528,"")</f>
        <v/>
      </c>
      <c r="F528" s="189" t="str">
        <f>IF(B528&lt;&gt;"",'Matriz Nº4 Administración'!G528,"")</f>
        <v/>
      </c>
      <c r="G528" s="177"/>
      <c r="H528" s="178"/>
      <c r="I528" s="179"/>
      <c r="J528" s="179"/>
      <c r="K528" s="178"/>
      <c r="L528" s="186"/>
      <c r="M528" s="186"/>
      <c r="N528" s="186"/>
      <c r="O528" s="186"/>
      <c r="P528" s="186"/>
      <c r="Q528" s="186"/>
      <c r="R528" s="186"/>
      <c r="S528" s="186"/>
      <c r="T528" s="186"/>
      <c r="U528" s="186"/>
      <c r="V528" s="186"/>
      <c r="W528" s="186"/>
      <c r="X528" s="186"/>
    </row>
    <row r="529" spans="1:24" ht="43.5" customHeight="1" thickBot="1" x14ac:dyDescent="0.4">
      <c r="A529" s="188" t="str">
        <f>+'Matriz Nº4 Administración'!A529</f>
        <v>58. 7</v>
      </c>
      <c r="B529" s="189" t="str">
        <f>+'Matriz Nº4 Administración'!B529</f>
        <v/>
      </c>
      <c r="C529" s="190" t="str">
        <f>IF(B529&lt;&gt;"",'Matriz Nº1 Identificación'!B529,"")</f>
        <v/>
      </c>
      <c r="D529" s="191" t="str">
        <f>IF(C529&lt;&gt;"",'Matriz Nº4 Administración'!C529,"")</f>
        <v/>
      </c>
      <c r="E529" s="189" t="str">
        <f>IF(B529&lt;&gt;"",'Matriz Nº4 Administración'!F529,"")</f>
        <v/>
      </c>
      <c r="F529" s="189" t="str">
        <f>IF(B529&lt;&gt;"",'Matriz Nº4 Administración'!G529,"")</f>
        <v/>
      </c>
      <c r="G529" s="177"/>
      <c r="H529" s="178"/>
      <c r="I529" s="179"/>
      <c r="J529" s="179"/>
      <c r="K529" s="178"/>
      <c r="L529" s="186"/>
      <c r="M529" s="186"/>
      <c r="N529" s="186"/>
      <c r="O529" s="186"/>
      <c r="P529" s="186"/>
      <c r="Q529" s="186"/>
      <c r="R529" s="186"/>
      <c r="S529" s="186"/>
      <c r="T529" s="186"/>
      <c r="U529" s="186"/>
      <c r="V529" s="186"/>
      <c r="W529" s="186"/>
      <c r="X529" s="186"/>
    </row>
    <row r="530" spans="1:24" ht="39.9" customHeight="1" thickBot="1" x14ac:dyDescent="0.4">
      <c r="A530" s="547" t="str">
        <f>'Matriz Nº4 Administración'!A530</f>
        <v xml:space="preserve">Objetivo Estratégico: </v>
      </c>
      <c r="B530" s="548"/>
      <c r="C530" s="547">
        <f>'Matriz Nº4 Administración'!B530</f>
        <v>0</v>
      </c>
      <c r="D530" s="549"/>
      <c r="E530" s="549"/>
      <c r="F530" s="549"/>
      <c r="G530" s="549"/>
      <c r="H530" s="549"/>
      <c r="I530" s="549"/>
      <c r="J530" s="549"/>
      <c r="K530" s="549"/>
      <c r="L530" s="187"/>
      <c r="M530" s="186"/>
      <c r="N530" s="186"/>
      <c r="O530" s="187"/>
      <c r="P530" s="187"/>
      <c r="Q530" s="187"/>
      <c r="R530" s="187"/>
      <c r="S530" s="187"/>
      <c r="T530" s="187"/>
      <c r="U530" s="187"/>
      <c r="V530" s="187"/>
      <c r="W530" s="187"/>
      <c r="X530" s="187"/>
    </row>
    <row r="531" spans="1:24" ht="39.9" customHeight="1" thickBot="1" x14ac:dyDescent="0.4">
      <c r="A531" s="544" t="str">
        <f>'Matriz Nº4 Administración'!A531</f>
        <v>Objetivo táctico</v>
      </c>
      <c r="B531" s="545"/>
      <c r="C531" s="546" t="str">
        <f>'Matriz Nº4 Administración'!B531</f>
        <v xml:space="preserve">59. </v>
      </c>
      <c r="D531" s="481"/>
      <c r="E531" s="481"/>
      <c r="F531" s="481"/>
      <c r="G531" s="481"/>
      <c r="H531" s="481"/>
      <c r="I531" s="481"/>
      <c r="J531" s="481"/>
      <c r="K531" s="482"/>
      <c r="L531" s="187"/>
      <c r="M531" s="187"/>
      <c r="N531" s="187"/>
      <c r="O531" s="187"/>
      <c r="P531" s="187"/>
      <c r="Q531" s="187"/>
      <c r="R531" s="187"/>
      <c r="S531" s="187"/>
      <c r="T531" s="187"/>
      <c r="U531" s="187"/>
      <c r="V531" s="187"/>
      <c r="W531" s="187"/>
      <c r="X531" s="187"/>
    </row>
    <row r="532" spans="1:24" ht="47.25" customHeight="1" x14ac:dyDescent="0.35">
      <c r="A532" s="188" t="str">
        <f>+'Matriz Nº4 Administración'!A532</f>
        <v>59. 1</v>
      </c>
      <c r="B532" s="189" t="str">
        <f>+'Matriz Nº4 Administración'!B532</f>
        <v/>
      </c>
      <c r="C532" s="190" t="str">
        <f>IF(B532&lt;&gt;"",'Matriz Nº1 Identificación'!B532,"")</f>
        <v/>
      </c>
      <c r="D532" s="191" t="str">
        <f>IF(C532&lt;&gt;"",'Matriz Nº4 Administración'!C532,"")</f>
        <v/>
      </c>
      <c r="E532" s="189" t="str">
        <f>IF(B532&lt;&gt;"",'Matriz Nº4 Administración'!F532,"")</f>
        <v/>
      </c>
      <c r="F532" s="189" t="str">
        <f>IF(B532&lt;&gt;"",'Matriz Nº4 Administración'!G532,"")</f>
        <v/>
      </c>
      <c r="G532" s="177"/>
      <c r="H532" s="178"/>
      <c r="I532" s="179"/>
      <c r="J532" s="179"/>
      <c r="K532" s="178"/>
      <c r="L532" s="186"/>
      <c r="M532" s="187"/>
      <c r="N532" s="187"/>
      <c r="O532" s="186"/>
      <c r="P532" s="186"/>
      <c r="Q532" s="186"/>
      <c r="R532" s="186"/>
      <c r="S532" s="186"/>
      <c r="T532" s="186"/>
      <c r="U532" s="186"/>
      <c r="V532" s="186"/>
      <c r="W532" s="186"/>
      <c r="X532" s="186"/>
    </row>
    <row r="533" spans="1:24" ht="43.5" customHeight="1" x14ac:dyDescent="0.35">
      <c r="A533" s="188" t="str">
        <f>+'Matriz Nº4 Administración'!A533</f>
        <v>59. 2</v>
      </c>
      <c r="B533" s="189" t="str">
        <f>+'Matriz Nº4 Administración'!B533</f>
        <v/>
      </c>
      <c r="C533" s="190" t="str">
        <f>IF(B533&lt;&gt;"",'Matriz Nº1 Identificación'!B533,"")</f>
        <v/>
      </c>
      <c r="D533" s="191" t="str">
        <f>IF(C533&lt;&gt;"",'Matriz Nº4 Administración'!C533,"")</f>
        <v/>
      </c>
      <c r="E533" s="189" t="str">
        <f>IF(B533&lt;&gt;"",'Matriz Nº4 Administración'!F533,"")</f>
        <v/>
      </c>
      <c r="F533" s="189" t="str">
        <f>IF(B533&lt;&gt;"",'Matriz Nº4 Administración'!G533,"")</f>
        <v/>
      </c>
      <c r="G533" s="177"/>
      <c r="H533" s="178"/>
      <c r="I533" s="179"/>
      <c r="J533" s="179"/>
      <c r="K533" s="178"/>
      <c r="L533" s="186"/>
      <c r="M533" s="186"/>
      <c r="N533" s="186"/>
      <c r="O533" s="186"/>
      <c r="P533" s="186"/>
      <c r="Q533" s="186"/>
      <c r="R533" s="186"/>
      <c r="S533" s="186"/>
      <c r="T533" s="186"/>
      <c r="U533" s="186"/>
      <c r="V533" s="186"/>
      <c r="W533" s="186"/>
      <c r="X533" s="186"/>
    </row>
    <row r="534" spans="1:24" ht="40.5" customHeight="1" x14ac:dyDescent="0.35">
      <c r="A534" s="188" t="str">
        <f>+'Matriz Nº4 Administración'!A534</f>
        <v>59. 3</v>
      </c>
      <c r="B534" s="189" t="str">
        <f>+'Matriz Nº4 Administración'!B534</f>
        <v/>
      </c>
      <c r="C534" s="190" t="str">
        <f>IF(B534&lt;&gt;"",'Matriz Nº1 Identificación'!B534,"")</f>
        <v/>
      </c>
      <c r="D534" s="191" t="str">
        <f>IF(C534&lt;&gt;"",'Matriz Nº4 Administración'!C534,"")</f>
        <v/>
      </c>
      <c r="E534" s="189" t="str">
        <f>IF(B534&lt;&gt;"",'Matriz Nº4 Administración'!F534,"")</f>
        <v/>
      </c>
      <c r="F534" s="189" t="str">
        <f>IF(B534&lt;&gt;"",'Matriz Nº4 Administración'!G534,"")</f>
        <v/>
      </c>
      <c r="G534" s="177"/>
      <c r="H534" s="178"/>
      <c r="I534" s="179"/>
      <c r="J534" s="179"/>
      <c r="K534" s="178"/>
      <c r="L534" s="186"/>
      <c r="M534" s="186"/>
      <c r="N534" s="186"/>
      <c r="O534" s="186"/>
      <c r="P534" s="186"/>
      <c r="Q534" s="186"/>
      <c r="R534" s="186"/>
      <c r="S534" s="186"/>
      <c r="T534" s="186"/>
      <c r="U534" s="186"/>
      <c r="V534" s="186"/>
      <c r="W534" s="186"/>
      <c r="X534" s="186"/>
    </row>
    <row r="535" spans="1:24" ht="48" customHeight="1" x14ac:dyDescent="0.35">
      <c r="A535" s="188" t="str">
        <f>+'Matriz Nº4 Administración'!A535</f>
        <v>59. 4</v>
      </c>
      <c r="B535" s="189" t="str">
        <f>+'Matriz Nº4 Administración'!B535</f>
        <v/>
      </c>
      <c r="C535" s="190" t="str">
        <f>IF(B535&lt;&gt;"",'Matriz Nº1 Identificación'!B535,"")</f>
        <v/>
      </c>
      <c r="D535" s="191" t="str">
        <f>IF(C535&lt;&gt;"",'Matriz Nº4 Administración'!C535,"")</f>
        <v/>
      </c>
      <c r="E535" s="189" t="str">
        <f>IF(B535&lt;&gt;"",'Matriz Nº4 Administración'!F535,"")</f>
        <v/>
      </c>
      <c r="F535" s="189" t="str">
        <f>IF(B535&lt;&gt;"",'Matriz Nº4 Administración'!G535,"")</f>
        <v/>
      </c>
      <c r="G535" s="177"/>
      <c r="H535" s="178"/>
      <c r="I535" s="179"/>
      <c r="J535" s="179"/>
      <c r="K535" s="178"/>
      <c r="L535" s="186"/>
      <c r="M535" s="186"/>
      <c r="N535" s="186"/>
      <c r="O535" s="186"/>
      <c r="P535" s="186"/>
      <c r="Q535" s="186"/>
      <c r="R535" s="186"/>
      <c r="S535" s="186"/>
      <c r="T535" s="186"/>
      <c r="U535" s="186"/>
      <c r="V535" s="186"/>
      <c r="W535" s="186"/>
      <c r="X535" s="186"/>
    </row>
    <row r="536" spans="1:24" ht="42.75" customHeight="1" x14ac:dyDescent="0.35">
      <c r="A536" s="188" t="str">
        <f>+'Matriz Nº4 Administración'!A536</f>
        <v>59. 5</v>
      </c>
      <c r="B536" s="189" t="str">
        <f>+'Matriz Nº4 Administración'!B536</f>
        <v/>
      </c>
      <c r="C536" s="190" t="str">
        <f>IF(B536&lt;&gt;"",'Matriz Nº1 Identificación'!B536,"")</f>
        <v/>
      </c>
      <c r="D536" s="191" t="str">
        <f>IF(C536&lt;&gt;"",'Matriz Nº4 Administración'!C536,"")</f>
        <v/>
      </c>
      <c r="E536" s="189" t="str">
        <f>IF(B536&lt;&gt;"",'Matriz Nº4 Administración'!F536,"")</f>
        <v/>
      </c>
      <c r="F536" s="189" t="str">
        <f>IF(B536&lt;&gt;"",'Matriz Nº4 Administración'!G536,"")</f>
        <v/>
      </c>
      <c r="G536" s="177"/>
      <c r="H536" s="178"/>
      <c r="I536" s="179"/>
      <c r="J536" s="179"/>
      <c r="K536" s="178"/>
      <c r="L536" s="186"/>
      <c r="M536" s="186"/>
      <c r="N536" s="186"/>
      <c r="O536" s="186"/>
      <c r="P536" s="186"/>
      <c r="Q536" s="186"/>
      <c r="R536" s="186"/>
      <c r="S536" s="186"/>
      <c r="T536" s="186"/>
      <c r="U536" s="186"/>
      <c r="V536" s="186"/>
      <c r="W536" s="186"/>
      <c r="X536" s="186"/>
    </row>
    <row r="537" spans="1:24" ht="40.5" customHeight="1" x14ac:dyDescent="0.35">
      <c r="A537" s="188" t="str">
        <f>+'Matriz Nº4 Administración'!A537</f>
        <v>59. 6</v>
      </c>
      <c r="B537" s="189" t="str">
        <f>+'Matriz Nº4 Administración'!B537</f>
        <v/>
      </c>
      <c r="C537" s="190" t="str">
        <f>IF(B537&lt;&gt;"",'Matriz Nº1 Identificación'!B537,"")</f>
        <v/>
      </c>
      <c r="D537" s="191" t="str">
        <f>IF(C537&lt;&gt;"",'Matriz Nº4 Administración'!C537,"")</f>
        <v/>
      </c>
      <c r="E537" s="189" t="str">
        <f>IF(B537&lt;&gt;"",'Matriz Nº4 Administración'!F537,"")</f>
        <v/>
      </c>
      <c r="F537" s="189" t="str">
        <f>IF(B537&lt;&gt;"",'Matriz Nº4 Administración'!G537,"")</f>
        <v/>
      </c>
      <c r="G537" s="177"/>
      <c r="H537" s="178"/>
      <c r="I537" s="179"/>
      <c r="J537" s="179"/>
      <c r="K537" s="178"/>
      <c r="L537" s="186"/>
      <c r="M537" s="186"/>
      <c r="N537" s="186"/>
      <c r="O537" s="186"/>
      <c r="P537" s="186"/>
      <c r="Q537" s="186"/>
      <c r="R537" s="186"/>
      <c r="S537" s="186"/>
      <c r="T537" s="186"/>
      <c r="U537" s="186"/>
      <c r="V537" s="186"/>
      <c r="W537" s="186"/>
      <c r="X537" s="186"/>
    </row>
    <row r="538" spans="1:24" ht="43.5" customHeight="1" thickBot="1" x14ac:dyDescent="0.4">
      <c r="A538" s="188" t="str">
        <f>+'Matriz Nº4 Administración'!A538</f>
        <v>59. 7</v>
      </c>
      <c r="B538" s="189" t="str">
        <f>+'Matriz Nº4 Administración'!B538</f>
        <v/>
      </c>
      <c r="C538" s="190" t="str">
        <f>IF(B538&lt;&gt;"",'Matriz Nº1 Identificación'!B538,"")</f>
        <v/>
      </c>
      <c r="D538" s="191" t="str">
        <f>IF(C538&lt;&gt;"",'Matriz Nº4 Administración'!C538,"")</f>
        <v/>
      </c>
      <c r="E538" s="189" t="str">
        <f>IF(B538&lt;&gt;"",'Matriz Nº4 Administración'!F538,"")</f>
        <v/>
      </c>
      <c r="F538" s="189" t="str">
        <f>IF(B538&lt;&gt;"",'Matriz Nº4 Administración'!G538,"")</f>
        <v/>
      </c>
      <c r="G538" s="177"/>
      <c r="H538" s="178"/>
      <c r="I538" s="179"/>
      <c r="J538" s="179"/>
      <c r="K538" s="178"/>
      <c r="L538" s="186"/>
      <c r="M538" s="186"/>
      <c r="N538" s="186"/>
      <c r="O538" s="186"/>
      <c r="P538" s="186"/>
      <c r="Q538" s="186"/>
      <c r="R538" s="186"/>
      <c r="S538" s="186"/>
      <c r="T538" s="186"/>
      <c r="U538" s="186"/>
      <c r="V538" s="186"/>
      <c r="W538" s="186"/>
      <c r="X538" s="186"/>
    </row>
    <row r="539" spans="1:24" ht="39.9" customHeight="1" thickBot="1" x14ac:dyDescent="0.4">
      <c r="A539" s="547" t="str">
        <f>'Matriz Nº4 Administración'!A539</f>
        <v xml:space="preserve">Objetivo Estratégico: </v>
      </c>
      <c r="B539" s="548"/>
      <c r="C539" s="547">
        <f>'Matriz Nº4 Administración'!B539</f>
        <v>0</v>
      </c>
      <c r="D539" s="549"/>
      <c r="E539" s="549"/>
      <c r="F539" s="549"/>
      <c r="G539" s="549"/>
      <c r="H539" s="549"/>
      <c r="I539" s="549"/>
      <c r="J539" s="549"/>
      <c r="K539" s="549"/>
      <c r="L539" s="187"/>
      <c r="M539" s="186"/>
      <c r="N539" s="186"/>
      <c r="O539" s="187"/>
      <c r="P539" s="187"/>
      <c r="Q539" s="187"/>
      <c r="R539" s="187"/>
      <c r="S539" s="187"/>
      <c r="T539" s="187"/>
      <c r="U539" s="187"/>
      <c r="V539" s="187"/>
      <c r="W539" s="187"/>
      <c r="X539" s="187"/>
    </row>
    <row r="540" spans="1:24" ht="39.9" customHeight="1" thickBot="1" x14ac:dyDescent="0.4">
      <c r="A540" s="544" t="str">
        <f>'Matriz Nº4 Administración'!A540</f>
        <v>Objetivo táctico</v>
      </c>
      <c r="B540" s="545"/>
      <c r="C540" s="546" t="str">
        <f>'Matriz Nº4 Administración'!B540</f>
        <v xml:space="preserve">60. </v>
      </c>
      <c r="D540" s="481"/>
      <c r="E540" s="481"/>
      <c r="F540" s="481"/>
      <c r="G540" s="481"/>
      <c r="H540" s="481"/>
      <c r="I540" s="481"/>
      <c r="J540" s="481"/>
      <c r="K540" s="482"/>
      <c r="L540" s="187"/>
      <c r="M540" s="187"/>
      <c r="N540" s="187"/>
      <c r="O540" s="187"/>
      <c r="P540" s="187"/>
      <c r="Q540" s="187"/>
      <c r="R540" s="187"/>
      <c r="S540" s="187"/>
      <c r="T540" s="187"/>
      <c r="U540" s="187"/>
      <c r="V540" s="187"/>
      <c r="W540" s="187"/>
      <c r="X540" s="187"/>
    </row>
    <row r="541" spans="1:24" ht="47.25" customHeight="1" x14ac:dyDescent="0.35">
      <c r="A541" s="188" t="str">
        <f>+'Matriz Nº4 Administración'!A541</f>
        <v>60. 1</v>
      </c>
      <c r="B541" s="189" t="str">
        <f>+'Matriz Nº4 Administración'!B541</f>
        <v/>
      </c>
      <c r="C541" s="190" t="str">
        <f>IF(B541&lt;&gt;"",'Matriz Nº1 Identificación'!B541,"")</f>
        <v/>
      </c>
      <c r="D541" s="191" t="str">
        <f>IF(C541&lt;&gt;"",'Matriz Nº4 Administración'!C541,"")</f>
        <v/>
      </c>
      <c r="E541" s="189" t="str">
        <f>IF(B541&lt;&gt;"",'Matriz Nº4 Administración'!F541,"")</f>
        <v/>
      </c>
      <c r="F541" s="189" t="str">
        <f>IF(B541&lt;&gt;"",'Matriz Nº4 Administración'!G541,"")</f>
        <v/>
      </c>
      <c r="G541" s="177"/>
      <c r="H541" s="178"/>
      <c r="I541" s="179"/>
      <c r="J541" s="179"/>
      <c r="K541" s="178"/>
      <c r="L541" s="186"/>
      <c r="M541" s="187"/>
      <c r="N541" s="187"/>
      <c r="O541" s="186"/>
      <c r="P541" s="186"/>
      <c r="Q541" s="186"/>
      <c r="R541" s="186"/>
      <c r="S541" s="186"/>
      <c r="T541" s="186"/>
      <c r="U541" s="186"/>
      <c r="V541" s="186"/>
      <c r="W541" s="186"/>
      <c r="X541" s="186"/>
    </row>
    <row r="542" spans="1:24" ht="43.5" customHeight="1" x14ac:dyDescent="0.35">
      <c r="A542" s="188" t="str">
        <f>+'Matriz Nº4 Administración'!A542</f>
        <v>60. 2</v>
      </c>
      <c r="B542" s="189" t="str">
        <f>+'Matriz Nº4 Administración'!B542</f>
        <v/>
      </c>
      <c r="C542" s="190" t="str">
        <f>IF(B542&lt;&gt;"",'Matriz Nº1 Identificación'!B542,"")</f>
        <v/>
      </c>
      <c r="D542" s="191" t="str">
        <f>IF(C542&lt;&gt;"",'Matriz Nº4 Administración'!C542,"")</f>
        <v/>
      </c>
      <c r="E542" s="189" t="str">
        <f>IF(B542&lt;&gt;"",'Matriz Nº4 Administración'!F542,"")</f>
        <v/>
      </c>
      <c r="F542" s="189" t="str">
        <f>IF(B542&lt;&gt;"",'Matriz Nº4 Administración'!G542,"")</f>
        <v/>
      </c>
      <c r="G542" s="177"/>
      <c r="H542" s="178"/>
      <c r="I542" s="179"/>
      <c r="J542" s="179"/>
      <c r="K542" s="178"/>
      <c r="L542" s="186"/>
      <c r="M542" s="186"/>
      <c r="N542" s="186"/>
      <c r="O542" s="186"/>
      <c r="P542" s="186"/>
      <c r="Q542" s="186"/>
      <c r="R542" s="186"/>
      <c r="S542" s="186"/>
      <c r="T542" s="186"/>
      <c r="U542" s="186"/>
      <c r="V542" s="186"/>
      <c r="W542" s="186"/>
      <c r="X542" s="186"/>
    </row>
    <row r="543" spans="1:24" ht="40.5" customHeight="1" x14ac:dyDescent="0.35">
      <c r="A543" s="188" t="str">
        <f>+'Matriz Nº4 Administración'!A543</f>
        <v>60. 3</v>
      </c>
      <c r="B543" s="189" t="str">
        <f>+'Matriz Nº4 Administración'!B543</f>
        <v/>
      </c>
      <c r="C543" s="190" t="str">
        <f>IF(B543&lt;&gt;"",'Matriz Nº1 Identificación'!B543,"")</f>
        <v/>
      </c>
      <c r="D543" s="191" t="str">
        <f>IF(C543&lt;&gt;"",'Matriz Nº4 Administración'!C543,"")</f>
        <v/>
      </c>
      <c r="E543" s="189" t="str">
        <f>IF(B543&lt;&gt;"",'Matriz Nº4 Administración'!F543,"")</f>
        <v/>
      </c>
      <c r="F543" s="189" t="str">
        <f>IF(B543&lt;&gt;"",'Matriz Nº4 Administración'!G543,"")</f>
        <v/>
      </c>
      <c r="G543" s="177"/>
      <c r="H543" s="178"/>
      <c r="I543" s="179"/>
      <c r="J543" s="179"/>
      <c r="K543" s="178"/>
      <c r="L543" s="186"/>
      <c r="M543" s="186"/>
      <c r="N543" s="186"/>
      <c r="O543" s="186"/>
      <c r="P543" s="186"/>
      <c r="Q543" s="186"/>
      <c r="R543" s="186"/>
      <c r="S543" s="186"/>
      <c r="T543" s="186"/>
      <c r="U543" s="186"/>
      <c r="V543" s="186"/>
      <c r="W543" s="186"/>
      <c r="X543" s="186"/>
    </row>
    <row r="544" spans="1:24" ht="48" customHeight="1" x14ac:dyDescent="0.35">
      <c r="A544" s="188" t="str">
        <f>+'Matriz Nº4 Administración'!A544</f>
        <v>60. 4</v>
      </c>
      <c r="B544" s="189" t="str">
        <f>+'Matriz Nº4 Administración'!B544</f>
        <v/>
      </c>
      <c r="C544" s="190" t="str">
        <f>IF(B544&lt;&gt;"",'Matriz Nº1 Identificación'!B544,"")</f>
        <v/>
      </c>
      <c r="D544" s="191" t="str">
        <f>IF(C544&lt;&gt;"",'Matriz Nº4 Administración'!C544,"")</f>
        <v/>
      </c>
      <c r="E544" s="189" t="str">
        <f>IF(B544&lt;&gt;"",'Matriz Nº4 Administración'!F544,"")</f>
        <v/>
      </c>
      <c r="F544" s="189" t="str">
        <f>IF(B544&lt;&gt;"",'Matriz Nº4 Administración'!G544,"")</f>
        <v/>
      </c>
      <c r="G544" s="177"/>
      <c r="H544" s="178"/>
      <c r="I544" s="179"/>
      <c r="J544" s="179"/>
      <c r="K544" s="178"/>
      <c r="L544" s="186"/>
      <c r="M544" s="186"/>
      <c r="N544" s="186"/>
      <c r="O544" s="186"/>
      <c r="P544" s="186"/>
      <c r="Q544" s="186"/>
      <c r="R544" s="186"/>
      <c r="S544" s="186"/>
      <c r="T544" s="186"/>
      <c r="U544" s="186"/>
      <c r="V544" s="186"/>
      <c r="W544" s="186"/>
      <c r="X544" s="186"/>
    </row>
    <row r="545" spans="1:24" ht="42.75" customHeight="1" x14ac:dyDescent="0.35">
      <c r="A545" s="188" t="str">
        <f>+'Matriz Nº4 Administración'!A545</f>
        <v>60. 5</v>
      </c>
      <c r="B545" s="189" t="str">
        <f>+'Matriz Nº4 Administración'!B545</f>
        <v/>
      </c>
      <c r="C545" s="190" t="str">
        <f>IF(B545&lt;&gt;"",'Matriz Nº1 Identificación'!B545,"")</f>
        <v/>
      </c>
      <c r="D545" s="191" t="str">
        <f>IF(C545&lt;&gt;"",'Matriz Nº4 Administración'!C545,"")</f>
        <v/>
      </c>
      <c r="E545" s="189" t="str">
        <f>IF(B545&lt;&gt;"",'Matriz Nº4 Administración'!F545,"")</f>
        <v/>
      </c>
      <c r="F545" s="189" t="str">
        <f>IF(B545&lt;&gt;"",'Matriz Nº4 Administración'!G545,"")</f>
        <v/>
      </c>
      <c r="G545" s="177"/>
      <c r="H545" s="178"/>
      <c r="I545" s="179"/>
      <c r="J545" s="179"/>
      <c r="K545" s="178"/>
      <c r="L545" s="186"/>
      <c r="M545" s="186"/>
      <c r="N545" s="186"/>
      <c r="O545" s="186"/>
      <c r="P545" s="186"/>
      <c r="Q545" s="186"/>
      <c r="R545" s="186"/>
      <c r="S545" s="186"/>
      <c r="T545" s="186"/>
      <c r="U545" s="186"/>
      <c r="V545" s="186"/>
      <c r="W545" s="186"/>
      <c r="X545" s="186"/>
    </row>
    <row r="546" spans="1:24" ht="40.5" customHeight="1" x14ac:dyDescent="0.35">
      <c r="A546" s="188" t="str">
        <f>+'Matriz Nº4 Administración'!A546</f>
        <v>60. 6</v>
      </c>
      <c r="B546" s="189" t="str">
        <f>+'Matriz Nº4 Administración'!B546</f>
        <v/>
      </c>
      <c r="C546" s="190" t="str">
        <f>IF(B546&lt;&gt;"",'Matriz Nº1 Identificación'!B546,"")</f>
        <v/>
      </c>
      <c r="D546" s="191" t="str">
        <f>IF(C546&lt;&gt;"",'Matriz Nº4 Administración'!C546,"")</f>
        <v/>
      </c>
      <c r="E546" s="189" t="str">
        <f>IF(B546&lt;&gt;"",'Matriz Nº4 Administración'!F546,"")</f>
        <v/>
      </c>
      <c r="F546" s="189" t="str">
        <f>IF(B546&lt;&gt;"",'Matriz Nº4 Administración'!G546,"")</f>
        <v/>
      </c>
      <c r="G546" s="177"/>
      <c r="H546" s="178"/>
      <c r="I546" s="179"/>
      <c r="J546" s="179"/>
      <c r="K546" s="178"/>
      <c r="L546" s="186"/>
      <c r="M546" s="186"/>
      <c r="N546" s="186"/>
      <c r="O546" s="186"/>
      <c r="P546" s="186"/>
      <c r="Q546" s="186"/>
      <c r="R546" s="186"/>
      <c r="S546" s="186"/>
      <c r="T546" s="186"/>
      <c r="U546" s="186"/>
      <c r="V546" s="186"/>
      <c r="W546" s="186"/>
      <c r="X546" s="186"/>
    </row>
    <row r="547" spans="1:24" ht="43.5" customHeight="1" thickBot="1" x14ac:dyDescent="0.4">
      <c r="A547" s="188" t="str">
        <f>+'Matriz Nº4 Administración'!A547</f>
        <v>60. 7</v>
      </c>
      <c r="B547" s="189" t="str">
        <f>+'Matriz Nº4 Administración'!B547</f>
        <v/>
      </c>
      <c r="C547" s="190" t="str">
        <f>IF(B547&lt;&gt;"",'Matriz Nº1 Identificación'!B547,"")</f>
        <v/>
      </c>
      <c r="D547" s="191" t="str">
        <f>IF(C547&lt;&gt;"",'Matriz Nº4 Administración'!C547,"")</f>
        <v/>
      </c>
      <c r="E547" s="189" t="str">
        <f>IF(B547&lt;&gt;"",'Matriz Nº4 Administración'!F547,"")</f>
        <v/>
      </c>
      <c r="F547" s="189" t="str">
        <f>IF(B547&lt;&gt;"",'Matriz Nº4 Administración'!G547,"")</f>
        <v/>
      </c>
      <c r="G547" s="177"/>
      <c r="H547" s="178"/>
      <c r="I547" s="179"/>
      <c r="J547" s="179"/>
      <c r="K547" s="178"/>
      <c r="L547" s="186"/>
      <c r="M547" s="186"/>
      <c r="N547" s="186"/>
      <c r="O547" s="186"/>
      <c r="P547" s="186"/>
      <c r="Q547" s="186"/>
      <c r="R547" s="186"/>
      <c r="S547" s="186"/>
      <c r="T547" s="186"/>
      <c r="U547" s="186"/>
      <c r="V547" s="186"/>
      <c r="W547" s="186"/>
      <c r="X547" s="186"/>
    </row>
    <row r="548" spans="1:24" ht="39.9" customHeight="1" thickBot="1" x14ac:dyDescent="0.4">
      <c r="A548" s="547" t="str">
        <f>'Matriz Nº4 Administración'!A548</f>
        <v xml:space="preserve">Objetivo Estratégico: </v>
      </c>
      <c r="B548" s="548"/>
      <c r="C548" s="547">
        <f>'Matriz Nº4 Administración'!B548</f>
        <v>0</v>
      </c>
      <c r="D548" s="549"/>
      <c r="E548" s="549"/>
      <c r="F548" s="549"/>
      <c r="G548" s="549"/>
      <c r="H548" s="549"/>
      <c r="I548" s="549"/>
      <c r="J548" s="549"/>
      <c r="K548" s="549"/>
      <c r="L548" s="187"/>
      <c r="M548" s="186"/>
      <c r="N548" s="186"/>
      <c r="O548" s="187"/>
      <c r="P548" s="187"/>
      <c r="Q548" s="187"/>
      <c r="R548" s="187"/>
      <c r="S548" s="187"/>
      <c r="T548" s="187"/>
      <c r="U548" s="187"/>
      <c r="V548" s="187"/>
      <c r="W548" s="187"/>
      <c r="X548" s="187"/>
    </row>
    <row r="549" spans="1:24" ht="39.9" customHeight="1" thickBot="1" x14ac:dyDescent="0.4">
      <c r="A549" s="544" t="str">
        <f>'Matriz Nº4 Administración'!A549</f>
        <v>Objetivo táctico</v>
      </c>
      <c r="B549" s="545"/>
      <c r="C549" s="546" t="str">
        <f>'Matriz Nº4 Administración'!B549</f>
        <v xml:space="preserve">61. </v>
      </c>
      <c r="D549" s="481"/>
      <c r="E549" s="481"/>
      <c r="F549" s="481"/>
      <c r="G549" s="481"/>
      <c r="H549" s="481"/>
      <c r="I549" s="481"/>
      <c r="J549" s="481"/>
      <c r="K549" s="482"/>
      <c r="L549" s="187"/>
      <c r="M549" s="187"/>
      <c r="N549" s="187"/>
      <c r="O549" s="187"/>
      <c r="P549" s="187"/>
      <c r="Q549" s="187"/>
      <c r="R549" s="187"/>
      <c r="S549" s="187"/>
      <c r="T549" s="187"/>
      <c r="U549" s="187"/>
      <c r="V549" s="187"/>
      <c r="W549" s="187"/>
      <c r="X549" s="187"/>
    </row>
    <row r="550" spans="1:24" ht="47.25" customHeight="1" x14ac:dyDescent="0.35">
      <c r="A550" s="188" t="str">
        <f>+'Matriz Nº4 Administración'!A550</f>
        <v>61. 1</v>
      </c>
      <c r="B550" s="189" t="str">
        <f>+'Matriz Nº4 Administración'!B550</f>
        <v/>
      </c>
      <c r="C550" s="190" t="str">
        <f>IF(B550&lt;&gt;"",'Matriz Nº1 Identificación'!B550,"")</f>
        <v/>
      </c>
      <c r="D550" s="191" t="str">
        <f>IF(C550&lt;&gt;"",'Matriz Nº4 Administración'!C550,"")</f>
        <v/>
      </c>
      <c r="E550" s="189" t="str">
        <f>IF(B550&lt;&gt;"",'Matriz Nº4 Administración'!F550,"")</f>
        <v/>
      </c>
      <c r="F550" s="189" t="str">
        <f>IF(B550&lt;&gt;"",'Matriz Nº4 Administración'!G550,"")</f>
        <v/>
      </c>
      <c r="G550" s="177"/>
      <c r="H550" s="178"/>
      <c r="I550" s="179"/>
      <c r="J550" s="179"/>
      <c r="K550" s="178"/>
      <c r="L550" s="186"/>
      <c r="M550" s="187"/>
      <c r="N550" s="187"/>
      <c r="O550" s="186"/>
      <c r="P550" s="186"/>
      <c r="Q550" s="186"/>
      <c r="R550" s="186"/>
      <c r="S550" s="186"/>
      <c r="T550" s="186"/>
      <c r="U550" s="186"/>
      <c r="V550" s="186"/>
      <c r="W550" s="186"/>
      <c r="X550" s="186"/>
    </row>
    <row r="551" spans="1:24" ht="43.5" customHeight="1" x14ac:dyDescent="0.35">
      <c r="A551" s="188" t="str">
        <f>+'Matriz Nº4 Administración'!A551</f>
        <v>61. 2</v>
      </c>
      <c r="B551" s="189" t="str">
        <f>+'Matriz Nº4 Administración'!B551</f>
        <v/>
      </c>
      <c r="C551" s="190" t="str">
        <f>IF(B551&lt;&gt;"",'Matriz Nº1 Identificación'!B551,"")</f>
        <v/>
      </c>
      <c r="D551" s="191" t="str">
        <f>IF(C551&lt;&gt;"",'Matriz Nº4 Administración'!C551,"")</f>
        <v/>
      </c>
      <c r="E551" s="189" t="str">
        <f>IF(B551&lt;&gt;"",'Matriz Nº4 Administración'!F551,"")</f>
        <v/>
      </c>
      <c r="F551" s="189" t="str">
        <f>IF(B551&lt;&gt;"",'Matriz Nº4 Administración'!G551,"")</f>
        <v/>
      </c>
      <c r="G551" s="177"/>
      <c r="H551" s="178"/>
      <c r="I551" s="179"/>
      <c r="J551" s="179"/>
      <c r="K551" s="178"/>
      <c r="L551" s="186"/>
      <c r="M551" s="186"/>
      <c r="N551" s="186"/>
      <c r="O551" s="186"/>
      <c r="P551" s="186"/>
      <c r="Q551" s="186"/>
      <c r="R551" s="186"/>
      <c r="S551" s="186"/>
      <c r="T551" s="186"/>
      <c r="U551" s="186"/>
      <c r="V551" s="186"/>
      <c r="W551" s="186"/>
      <c r="X551" s="186"/>
    </row>
    <row r="552" spans="1:24" ht="40.5" customHeight="1" x14ac:dyDescent="0.35">
      <c r="A552" s="188" t="str">
        <f>+'Matriz Nº4 Administración'!A552</f>
        <v>61. 3</v>
      </c>
      <c r="B552" s="189" t="str">
        <f>+'Matriz Nº4 Administración'!B552</f>
        <v/>
      </c>
      <c r="C552" s="190" t="str">
        <f>IF(B552&lt;&gt;"",'Matriz Nº1 Identificación'!B552,"")</f>
        <v/>
      </c>
      <c r="D552" s="191" t="str">
        <f>IF(C552&lt;&gt;"",'Matriz Nº4 Administración'!C552,"")</f>
        <v/>
      </c>
      <c r="E552" s="189" t="str">
        <f>IF(B552&lt;&gt;"",'Matriz Nº4 Administración'!F552,"")</f>
        <v/>
      </c>
      <c r="F552" s="189" t="str">
        <f>IF(B552&lt;&gt;"",'Matriz Nº4 Administración'!G552,"")</f>
        <v/>
      </c>
      <c r="G552" s="177"/>
      <c r="H552" s="178"/>
      <c r="I552" s="179"/>
      <c r="J552" s="179"/>
      <c r="K552" s="178"/>
      <c r="L552" s="186"/>
      <c r="M552" s="186"/>
      <c r="N552" s="186"/>
      <c r="O552" s="186"/>
      <c r="P552" s="186"/>
      <c r="Q552" s="186"/>
      <c r="R552" s="186"/>
      <c r="S552" s="186"/>
      <c r="T552" s="186"/>
      <c r="U552" s="186"/>
      <c r="V552" s="186"/>
      <c r="W552" s="186"/>
      <c r="X552" s="186"/>
    </row>
    <row r="553" spans="1:24" ht="48" customHeight="1" x14ac:dyDescent="0.35">
      <c r="A553" s="188" t="str">
        <f>+'Matriz Nº4 Administración'!A553</f>
        <v>61. 4</v>
      </c>
      <c r="B553" s="189" t="str">
        <f>+'Matriz Nº4 Administración'!B553</f>
        <v/>
      </c>
      <c r="C553" s="190" t="str">
        <f>IF(B553&lt;&gt;"",'Matriz Nº1 Identificación'!B553,"")</f>
        <v/>
      </c>
      <c r="D553" s="191" t="str">
        <f>IF(C553&lt;&gt;"",'Matriz Nº4 Administración'!C553,"")</f>
        <v/>
      </c>
      <c r="E553" s="189" t="str">
        <f>IF(B553&lt;&gt;"",'Matriz Nº4 Administración'!F553,"")</f>
        <v/>
      </c>
      <c r="F553" s="189" t="str">
        <f>IF(B553&lt;&gt;"",'Matriz Nº4 Administración'!G553,"")</f>
        <v/>
      </c>
      <c r="G553" s="177"/>
      <c r="H553" s="178"/>
      <c r="I553" s="179"/>
      <c r="J553" s="179"/>
      <c r="K553" s="178"/>
      <c r="L553" s="186"/>
      <c r="M553" s="186"/>
      <c r="N553" s="186"/>
      <c r="O553" s="186"/>
      <c r="P553" s="186"/>
      <c r="Q553" s="186"/>
      <c r="R553" s="186"/>
      <c r="S553" s="186"/>
      <c r="T553" s="186"/>
      <c r="U553" s="186"/>
      <c r="V553" s="186"/>
      <c r="W553" s="186"/>
      <c r="X553" s="186"/>
    </row>
    <row r="554" spans="1:24" ht="42.75" customHeight="1" x14ac:dyDescent="0.35">
      <c r="A554" s="188" t="str">
        <f>+'Matriz Nº4 Administración'!A554</f>
        <v>61. 5</v>
      </c>
      <c r="B554" s="189" t="str">
        <f>+'Matriz Nº4 Administración'!B554</f>
        <v/>
      </c>
      <c r="C554" s="190" t="str">
        <f>IF(B554&lt;&gt;"",'Matriz Nº1 Identificación'!B554,"")</f>
        <v/>
      </c>
      <c r="D554" s="191" t="str">
        <f>IF(C554&lt;&gt;"",'Matriz Nº4 Administración'!C554,"")</f>
        <v/>
      </c>
      <c r="E554" s="189" t="str">
        <f>IF(B554&lt;&gt;"",'Matriz Nº4 Administración'!F554,"")</f>
        <v/>
      </c>
      <c r="F554" s="189" t="str">
        <f>IF(B554&lt;&gt;"",'Matriz Nº4 Administración'!G554,"")</f>
        <v/>
      </c>
      <c r="G554" s="177"/>
      <c r="H554" s="178"/>
      <c r="I554" s="179"/>
      <c r="J554" s="179"/>
      <c r="K554" s="178"/>
      <c r="L554" s="186"/>
      <c r="M554" s="186"/>
      <c r="N554" s="186"/>
      <c r="O554" s="186"/>
      <c r="P554" s="186"/>
      <c r="Q554" s="186"/>
      <c r="R554" s="186"/>
      <c r="S554" s="186"/>
      <c r="T554" s="186"/>
      <c r="U554" s="186"/>
      <c r="V554" s="186"/>
      <c r="W554" s="186"/>
      <c r="X554" s="186"/>
    </row>
    <row r="555" spans="1:24" ht="40.5" customHeight="1" x14ac:dyDescent="0.35">
      <c r="A555" s="188" t="str">
        <f>+'Matriz Nº4 Administración'!A555</f>
        <v>61. 6</v>
      </c>
      <c r="B555" s="189" t="str">
        <f>+'Matriz Nº4 Administración'!B555</f>
        <v/>
      </c>
      <c r="C555" s="190" t="str">
        <f>IF(B555&lt;&gt;"",'Matriz Nº1 Identificación'!B555,"")</f>
        <v/>
      </c>
      <c r="D555" s="191" t="str">
        <f>IF(C555&lt;&gt;"",'Matriz Nº4 Administración'!C555,"")</f>
        <v/>
      </c>
      <c r="E555" s="189" t="str">
        <f>IF(B555&lt;&gt;"",'Matriz Nº4 Administración'!F555,"")</f>
        <v/>
      </c>
      <c r="F555" s="189" t="str">
        <f>IF(B555&lt;&gt;"",'Matriz Nº4 Administración'!G555,"")</f>
        <v/>
      </c>
      <c r="G555" s="177"/>
      <c r="H555" s="178"/>
      <c r="I555" s="179"/>
      <c r="J555" s="179"/>
      <c r="K555" s="178"/>
      <c r="L555" s="186"/>
      <c r="M555" s="186"/>
      <c r="N555" s="186"/>
      <c r="O555" s="186"/>
      <c r="P555" s="186"/>
      <c r="Q555" s="186"/>
      <c r="R555" s="186"/>
      <c r="S555" s="186"/>
      <c r="T555" s="186"/>
      <c r="U555" s="186"/>
      <c r="V555" s="186"/>
      <c r="W555" s="186"/>
      <c r="X555" s="186"/>
    </row>
    <row r="556" spans="1:24" ht="43.5" customHeight="1" thickBot="1" x14ac:dyDescent="0.4">
      <c r="A556" s="188" t="str">
        <f>+'Matriz Nº4 Administración'!A556</f>
        <v>61. 7</v>
      </c>
      <c r="B556" s="189" t="str">
        <f>+'Matriz Nº4 Administración'!B556</f>
        <v/>
      </c>
      <c r="C556" s="190" t="str">
        <f>IF(B556&lt;&gt;"",'Matriz Nº1 Identificación'!B556,"")</f>
        <v/>
      </c>
      <c r="D556" s="191" t="str">
        <f>IF(C556&lt;&gt;"",'Matriz Nº4 Administración'!C556,"")</f>
        <v/>
      </c>
      <c r="E556" s="189" t="str">
        <f>IF(B556&lt;&gt;"",'Matriz Nº4 Administración'!F556,"")</f>
        <v/>
      </c>
      <c r="F556" s="189" t="str">
        <f>IF(B556&lt;&gt;"",'Matriz Nº4 Administración'!G556,"")</f>
        <v/>
      </c>
      <c r="G556" s="177"/>
      <c r="H556" s="178"/>
      <c r="I556" s="179"/>
      <c r="J556" s="179"/>
      <c r="K556" s="178"/>
      <c r="L556" s="186"/>
      <c r="M556" s="186"/>
      <c r="N556" s="186"/>
      <c r="O556" s="186"/>
      <c r="P556" s="186"/>
      <c r="Q556" s="186"/>
      <c r="R556" s="186"/>
      <c r="S556" s="186"/>
      <c r="T556" s="186"/>
      <c r="U556" s="186"/>
      <c r="V556" s="186"/>
      <c r="W556" s="186"/>
      <c r="X556" s="186"/>
    </row>
    <row r="557" spans="1:24" ht="39.9" customHeight="1" thickBot="1" x14ac:dyDescent="0.4">
      <c r="A557" s="547" t="str">
        <f>'Matriz Nº4 Administración'!A557</f>
        <v xml:space="preserve">Objetivo Estratégico: </v>
      </c>
      <c r="B557" s="548"/>
      <c r="C557" s="547">
        <f>'Matriz Nº4 Administración'!B557</f>
        <v>0</v>
      </c>
      <c r="D557" s="549"/>
      <c r="E557" s="549"/>
      <c r="F557" s="549"/>
      <c r="G557" s="549"/>
      <c r="H557" s="549"/>
      <c r="I557" s="549"/>
      <c r="J557" s="549"/>
      <c r="K557" s="549"/>
      <c r="L557" s="187"/>
      <c r="M557" s="186"/>
      <c r="N557" s="186"/>
      <c r="O557" s="187"/>
      <c r="P557" s="187"/>
      <c r="Q557" s="187"/>
      <c r="R557" s="187"/>
      <c r="S557" s="187"/>
      <c r="T557" s="187"/>
      <c r="U557" s="187"/>
      <c r="V557" s="187"/>
      <c r="W557" s="187"/>
      <c r="X557" s="187"/>
    </row>
    <row r="558" spans="1:24" ht="39.9" customHeight="1" thickBot="1" x14ac:dyDescent="0.4">
      <c r="A558" s="544" t="str">
        <f>'Matriz Nº4 Administración'!A558</f>
        <v>Objetivo táctico</v>
      </c>
      <c r="B558" s="545"/>
      <c r="C558" s="546" t="str">
        <f>'Matriz Nº4 Administración'!B558</f>
        <v xml:space="preserve">62. </v>
      </c>
      <c r="D558" s="481"/>
      <c r="E558" s="481"/>
      <c r="F558" s="481"/>
      <c r="G558" s="481"/>
      <c r="H558" s="481"/>
      <c r="I558" s="481"/>
      <c r="J558" s="481"/>
      <c r="K558" s="482"/>
      <c r="L558" s="187"/>
      <c r="M558" s="187"/>
      <c r="N558" s="187"/>
      <c r="O558" s="187"/>
      <c r="P558" s="187"/>
      <c r="Q558" s="187"/>
      <c r="R558" s="187"/>
      <c r="S558" s="187"/>
      <c r="T558" s="187"/>
      <c r="U558" s="187"/>
      <c r="V558" s="187"/>
      <c r="W558" s="187"/>
      <c r="X558" s="187"/>
    </row>
    <row r="559" spans="1:24" ht="47.25" customHeight="1" x14ac:dyDescent="0.35">
      <c r="A559" s="188" t="str">
        <f>+'Matriz Nº4 Administración'!A559</f>
        <v>62. 1</v>
      </c>
      <c r="B559" s="189" t="str">
        <f>+'Matriz Nº4 Administración'!B559</f>
        <v/>
      </c>
      <c r="C559" s="190" t="str">
        <f>IF(B559&lt;&gt;"",'Matriz Nº1 Identificación'!B559,"")</f>
        <v/>
      </c>
      <c r="D559" s="191" t="str">
        <f>IF(C559&lt;&gt;"",'Matriz Nº4 Administración'!C559,"")</f>
        <v/>
      </c>
      <c r="E559" s="189" t="str">
        <f>IF(B559&lt;&gt;"",'Matriz Nº4 Administración'!F559,"")</f>
        <v/>
      </c>
      <c r="F559" s="189" t="str">
        <f>IF(B559&lt;&gt;"",'Matriz Nº4 Administración'!G559,"")</f>
        <v/>
      </c>
      <c r="G559" s="177"/>
      <c r="H559" s="178"/>
      <c r="I559" s="179"/>
      <c r="J559" s="179"/>
      <c r="K559" s="178"/>
      <c r="L559" s="186"/>
      <c r="M559" s="187"/>
      <c r="N559" s="187"/>
      <c r="O559" s="186"/>
      <c r="P559" s="186"/>
      <c r="Q559" s="186"/>
      <c r="R559" s="186"/>
      <c r="S559" s="186"/>
      <c r="T559" s="186"/>
      <c r="U559" s="186"/>
      <c r="V559" s="186"/>
      <c r="W559" s="186"/>
      <c r="X559" s="186"/>
    </row>
    <row r="560" spans="1:24" ht="43.5" customHeight="1" x14ac:dyDescent="0.35">
      <c r="A560" s="188" t="str">
        <f>+'Matriz Nº4 Administración'!A560</f>
        <v>62. 2</v>
      </c>
      <c r="B560" s="189" t="str">
        <f>+'Matriz Nº4 Administración'!B560</f>
        <v/>
      </c>
      <c r="C560" s="190" t="str">
        <f>IF(B560&lt;&gt;"",'Matriz Nº1 Identificación'!B560,"")</f>
        <v/>
      </c>
      <c r="D560" s="191" t="str">
        <f>IF(C560&lt;&gt;"",'Matriz Nº4 Administración'!C560,"")</f>
        <v/>
      </c>
      <c r="E560" s="189" t="str">
        <f>IF(B560&lt;&gt;"",'Matriz Nº4 Administración'!F560,"")</f>
        <v/>
      </c>
      <c r="F560" s="189" t="str">
        <f>IF(B560&lt;&gt;"",'Matriz Nº4 Administración'!G560,"")</f>
        <v/>
      </c>
      <c r="G560" s="177"/>
      <c r="H560" s="178"/>
      <c r="I560" s="179"/>
      <c r="J560" s="179"/>
      <c r="K560" s="178"/>
      <c r="L560" s="186"/>
      <c r="M560" s="186"/>
      <c r="N560" s="186"/>
      <c r="O560" s="186"/>
      <c r="P560" s="186"/>
      <c r="Q560" s="186"/>
      <c r="R560" s="186"/>
      <c r="S560" s="186"/>
      <c r="T560" s="186"/>
      <c r="U560" s="186"/>
      <c r="V560" s="186"/>
      <c r="W560" s="186"/>
      <c r="X560" s="186"/>
    </row>
    <row r="561" spans="1:24" ht="40.5" customHeight="1" x14ac:dyDescent="0.35">
      <c r="A561" s="188" t="str">
        <f>+'Matriz Nº4 Administración'!A561</f>
        <v>62. 3</v>
      </c>
      <c r="B561" s="189" t="str">
        <f>+'Matriz Nº4 Administración'!B561</f>
        <v/>
      </c>
      <c r="C561" s="190" t="str">
        <f>IF(B561&lt;&gt;"",'Matriz Nº1 Identificación'!B561,"")</f>
        <v/>
      </c>
      <c r="D561" s="191" t="str">
        <f>IF(C561&lt;&gt;"",'Matriz Nº4 Administración'!C561,"")</f>
        <v/>
      </c>
      <c r="E561" s="189" t="str">
        <f>IF(B561&lt;&gt;"",'Matriz Nº4 Administración'!F561,"")</f>
        <v/>
      </c>
      <c r="F561" s="189" t="str">
        <f>IF(B561&lt;&gt;"",'Matriz Nº4 Administración'!G561,"")</f>
        <v/>
      </c>
      <c r="G561" s="177"/>
      <c r="H561" s="178"/>
      <c r="I561" s="179"/>
      <c r="J561" s="179"/>
      <c r="K561" s="178"/>
      <c r="L561" s="186"/>
      <c r="M561" s="186"/>
      <c r="N561" s="186"/>
      <c r="O561" s="186"/>
      <c r="P561" s="186"/>
      <c r="Q561" s="186"/>
      <c r="R561" s="186"/>
      <c r="S561" s="186"/>
      <c r="T561" s="186"/>
      <c r="U561" s="186"/>
      <c r="V561" s="186"/>
      <c r="W561" s="186"/>
      <c r="X561" s="186"/>
    </row>
    <row r="562" spans="1:24" ht="48" customHeight="1" x14ac:dyDescent="0.35">
      <c r="A562" s="188" t="str">
        <f>+'Matriz Nº4 Administración'!A562</f>
        <v>62. 4</v>
      </c>
      <c r="B562" s="189" t="str">
        <f>+'Matriz Nº4 Administración'!B562</f>
        <v/>
      </c>
      <c r="C562" s="190" t="str">
        <f>IF(B562&lt;&gt;"",'Matriz Nº1 Identificación'!B562,"")</f>
        <v/>
      </c>
      <c r="D562" s="191" t="str">
        <f>IF(C562&lt;&gt;"",'Matriz Nº4 Administración'!C562,"")</f>
        <v/>
      </c>
      <c r="E562" s="189" t="str">
        <f>IF(B562&lt;&gt;"",'Matriz Nº4 Administración'!F562,"")</f>
        <v/>
      </c>
      <c r="F562" s="189" t="str">
        <f>IF(B562&lt;&gt;"",'Matriz Nº4 Administración'!G562,"")</f>
        <v/>
      </c>
      <c r="G562" s="177"/>
      <c r="H562" s="178"/>
      <c r="I562" s="179"/>
      <c r="J562" s="179"/>
      <c r="K562" s="178"/>
      <c r="L562" s="186"/>
      <c r="M562" s="186"/>
      <c r="N562" s="186"/>
      <c r="O562" s="186"/>
      <c r="P562" s="186"/>
      <c r="Q562" s="186"/>
      <c r="R562" s="186"/>
      <c r="S562" s="186"/>
      <c r="T562" s="186"/>
      <c r="U562" s="186"/>
      <c r="V562" s="186"/>
      <c r="W562" s="186"/>
      <c r="X562" s="186"/>
    </row>
    <row r="563" spans="1:24" ht="42.75" customHeight="1" x14ac:dyDescent="0.35">
      <c r="A563" s="188" t="str">
        <f>+'Matriz Nº4 Administración'!A563</f>
        <v>62. 5</v>
      </c>
      <c r="B563" s="189" t="str">
        <f>+'Matriz Nº4 Administración'!B563</f>
        <v/>
      </c>
      <c r="C563" s="190" t="str">
        <f>IF(B563&lt;&gt;"",'Matriz Nº1 Identificación'!B563,"")</f>
        <v/>
      </c>
      <c r="D563" s="191" t="str">
        <f>IF(C563&lt;&gt;"",'Matriz Nº4 Administración'!C563,"")</f>
        <v/>
      </c>
      <c r="E563" s="189" t="str">
        <f>IF(B563&lt;&gt;"",'Matriz Nº4 Administración'!F563,"")</f>
        <v/>
      </c>
      <c r="F563" s="189" t="str">
        <f>IF(B563&lt;&gt;"",'Matriz Nº4 Administración'!G563,"")</f>
        <v/>
      </c>
      <c r="G563" s="177"/>
      <c r="H563" s="178"/>
      <c r="I563" s="179"/>
      <c r="J563" s="179"/>
      <c r="K563" s="178"/>
      <c r="L563" s="186"/>
      <c r="M563" s="186"/>
      <c r="N563" s="186"/>
      <c r="O563" s="186"/>
      <c r="P563" s="186"/>
      <c r="Q563" s="186"/>
      <c r="R563" s="186"/>
      <c r="S563" s="186"/>
      <c r="T563" s="186"/>
      <c r="U563" s="186"/>
      <c r="V563" s="186"/>
      <c r="W563" s="186"/>
      <c r="X563" s="186"/>
    </row>
    <row r="564" spans="1:24" ht="40.5" customHeight="1" x14ac:dyDescent="0.35">
      <c r="A564" s="188" t="str">
        <f>+'Matriz Nº4 Administración'!A564</f>
        <v>62. 6</v>
      </c>
      <c r="B564" s="189" t="str">
        <f>+'Matriz Nº4 Administración'!B564</f>
        <v/>
      </c>
      <c r="C564" s="190" t="str">
        <f>IF(B564&lt;&gt;"",'Matriz Nº1 Identificación'!B564,"")</f>
        <v/>
      </c>
      <c r="D564" s="191" t="str">
        <f>IF(C564&lt;&gt;"",'Matriz Nº4 Administración'!C564,"")</f>
        <v/>
      </c>
      <c r="E564" s="189" t="str">
        <f>IF(B564&lt;&gt;"",'Matriz Nº4 Administración'!F564,"")</f>
        <v/>
      </c>
      <c r="F564" s="189" t="str">
        <f>IF(B564&lt;&gt;"",'Matriz Nº4 Administración'!G564,"")</f>
        <v/>
      </c>
      <c r="G564" s="177"/>
      <c r="H564" s="178"/>
      <c r="I564" s="179"/>
      <c r="J564" s="179"/>
      <c r="K564" s="178"/>
      <c r="L564" s="186"/>
      <c r="M564" s="186"/>
      <c r="N564" s="186"/>
      <c r="O564" s="186"/>
      <c r="P564" s="186"/>
      <c r="Q564" s="186"/>
      <c r="R564" s="186"/>
      <c r="S564" s="186"/>
      <c r="T564" s="186"/>
      <c r="U564" s="186"/>
      <c r="V564" s="186"/>
      <c r="W564" s="186"/>
      <c r="X564" s="186"/>
    </row>
    <row r="565" spans="1:24" ht="43.5" customHeight="1" thickBot="1" x14ac:dyDescent="0.4">
      <c r="A565" s="188" t="str">
        <f>+'Matriz Nº4 Administración'!A565</f>
        <v>62. 7</v>
      </c>
      <c r="B565" s="189" t="str">
        <f>+'Matriz Nº4 Administración'!B565</f>
        <v/>
      </c>
      <c r="C565" s="190" t="str">
        <f>IF(B565&lt;&gt;"",'Matriz Nº1 Identificación'!B565,"")</f>
        <v/>
      </c>
      <c r="D565" s="191" t="str">
        <f>IF(C565&lt;&gt;"",'Matriz Nº4 Administración'!C565,"")</f>
        <v/>
      </c>
      <c r="E565" s="189" t="str">
        <f>IF(B565&lt;&gt;"",'Matriz Nº4 Administración'!F565,"")</f>
        <v/>
      </c>
      <c r="F565" s="189" t="str">
        <f>IF(B565&lt;&gt;"",'Matriz Nº4 Administración'!G565,"")</f>
        <v/>
      </c>
      <c r="G565" s="177"/>
      <c r="H565" s="178"/>
      <c r="I565" s="179"/>
      <c r="J565" s="179"/>
      <c r="K565" s="178"/>
      <c r="L565" s="186"/>
      <c r="M565" s="186"/>
      <c r="N565" s="186"/>
      <c r="O565" s="186"/>
      <c r="P565" s="186"/>
      <c r="Q565" s="186"/>
      <c r="R565" s="186"/>
      <c r="S565" s="186"/>
      <c r="T565" s="186"/>
      <c r="U565" s="186"/>
      <c r="V565" s="186"/>
      <c r="W565" s="186"/>
      <c r="X565" s="186"/>
    </row>
    <row r="566" spans="1:24" ht="39.9" customHeight="1" thickBot="1" x14ac:dyDescent="0.4">
      <c r="A566" s="547" t="str">
        <f>'Matriz Nº4 Administración'!A566</f>
        <v xml:space="preserve">Objetivo Estratégico: </v>
      </c>
      <c r="B566" s="548"/>
      <c r="C566" s="547">
        <f>'Matriz Nº4 Administración'!B566</f>
        <v>0</v>
      </c>
      <c r="D566" s="549"/>
      <c r="E566" s="549"/>
      <c r="F566" s="549"/>
      <c r="G566" s="549"/>
      <c r="H566" s="549"/>
      <c r="I566" s="549"/>
      <c r="J566" s="549"/>
      <c r="K566" s="549"/>
      <c r="L566" s="187"/>
      <c r="M566" s="186"/>
      <c r="N566" s="186"/>
      <c r="O566" s="187"/>
      <c r="P566" s="187"/>
      <c r="Q566" s="187"/>
      <c r="R566" s="187"/>
      <c r="S566" s="187"/>
      <c r="T566" s="187"/>
      <c r="U566" s="187"/>
      <c r="V566" s="187"/>
      <c r="W566" s="187"/>
      <c r="X566" s="187"/>
    </row>
    <row r="567" spans="1:24" ht="39.9" customHeight="1" thickBot="1" x14ac:dyDescent="0.4">
      <c r="A567" s="544" t="str">
        <f>'Matriz Nº4 Administración'!A567</f>
        <v>Objetivo táctico</v>
      </c>
      <c r="B567" s="545"/>
      <c r="C567" s="546" t="str">
        <f>'Matriz Nº4 Administración'!B567</f>
        <v xml:space="preserve">63. </v>
      </c>
      <c r="D567" s="481"/>
      <c r="E567" s="481"/>
      <c r="F567" s="481"/>
      <c r="G567" s="481"/>
      <c r="H567" s="481"/>
      <c r="I567" s="481"/>
      <c r="J567" s="481"/>
      <c r="K567" s="482"/>
      <c r="L567" s="187"/>
      <c r="M567" s="187"/>
      <c r="N567" s="187"/>
      <c r="O567" s="187"/>
      <c r="P567" s="187"/>
      <c r="Q567" s="187"/>
      <c r="R567" s="187"/>
      <c r="S567" s="187"/>
      <c r="T567" s="187"/>
      <c r="U567" s="187"/>
      <c r="V567" s="187"/>
      <c r="W567" s="187"/>
      <c r="X567" s="187"/>
    </row>
    <row r="568" spans="1:24" ht="47.25" customHeight="1" x14ac:dyDescent="0.35">
      <c r="A568" s="188" t="str">
        <f>+'Matriz Nº4 Administración'!A568</f>
        <v>63. 1</v>
      </c>
      <c r="B568" s="189" t="str">
        <f>+'Matriz Nº4 Administración'!B568</f>
        <v/>
      </c>
      <c r="C568" s="190" t="str">
        <f>IF(B568&lt;&gt;"",'Matriz Nº1 Identificación'!B568,"")</f>
        <v/>
      </c>
      <c r="D568" s="191" t="str">
        <f>IF(C568&lt;&gt;"",'Matriz Nº4 Administración'!C568,"")</f>
        <v/>
      </c>
      <c r="E568" s="189" t="str">
        <f>IF(B568&lt;&gt;"",'Matriz Nº4 Administración'!F568,"")</f>
        <v/>
      </c>
      <c r="F568" s="189" t="str">
        <f>IF(B568&lt;&gt;"",'Matriz Nº4 Administración'!G568,"")</f>
        <v/>
      </c>
      <c r="G568" s="177"/>
      <c r="H568" s="178"/>
      <c r="I568" s="179"/>
      <c r="J568" s="179"/>
      <c r="K568" s="178"/>
      <c r="L568" s="186"/>
      <c r="M568" s="187"/>
      <c r="N568" s="187"/>
      <c r="O568" s="186"/>
      <c r="P568" s="186"/>
      <c r="Q568" s="186"/>
      <c r="R568" s="186"/>
      <c r="S568" s="186"/>
      <c r="T568" s="186"/>
      <c r="U568" s="186"/>
      <c r="V568" s="186"/>
      <c r="W568" s="186"/>
      <c r="X568" s="186"/>
    </row>
    <row r="569" spans="1:24" ht="43.5" customHeight="1" x14ac:dyDescent="0.35">
      <c r="A569" s="188" t="str">
        <f>+'Matriz Nº4 Administración'!A569</f>
        <v>63. 2</v>
      </c>
      <c r="B569" s="189" t="str">
        <f>+'Matriz Nº4 Administración'!B569</f>
        <v/>
      </c>
      <c r="C569" s="190" t="str">
        <f>IF(B569&lt;&gt;"",'Matriz Nº1 Identificación'!B569,"")</f>
        <v/>
      </c>
      <c r="D569" s="191" t="str">
        <f>IF(C569&lt;&gt;"",'Matriz Nº4 Administración'!C569,"")</f>
        <v/>
      </c>
      <c r="E569" s="189" t="str">
        <f>IF(B569&lt;&gt;"",'Matriz Nº4 Administración'!F569,"")</f>
        <v/>
      </c>
      <c r="F569" s="189" t="str">
        <f>IF(B569&lt;&gt;"",'Matriz Nº4 Administración'!G569,"")</f>
        <v/>
      </c>
      <c r="G569" s="177"/>
      <c r="H569" s="178"/>
      <c r="I569" s="179"/>
      <c r="J569" s="179"/>
      <c r="K569" s="178"/>
      <c r="L569" s="186"/>
      <c r="M569" s="186"/>
      <c r="N569" s="186"/>
      <c r="O569" s="186"/>
      <c r="P569" s="186"/>
      <c r="Q569" s="186"/>
      <c r="R569" s="186"/>
      <c r="S569" s="186"/>
      <c r="T569" s="186"/>
      <c r="U569" s="186"/>
      <c r="V569" s="186"/>
      <c r="W569" s="186"/>
      <c r="X569" s="186"/>
    </row>
    <row r="570" spans="1:24" ht="40.5" customHeight="1" x14ac:dyDescent="0.35">
      <c r="A570" s="188" t="str">
        <f>+'Matriz Nº4 Administración'!A570</f>
        <v>63. 3</v>
      </c>
      <c r="B570" s="189" t="str">
        <f>+'Matriz Nº4 Administración'!B570</f>
        <v/>
      </c>
      <c r="C570" s="190" t="str">
        <f>IF(B570&lt;&gt;"",'Matriz Nº1 Identificación'!B570,"")</f>
        <v/>
      </c>
      <c r="D570" s="191" t="str">
        <f>IF(C570&lt;&gt;"",'Matriz Nº4 Administración'!C570,"")</f>
        <v/>
      </c>
      <c r="E570" s="189" t="str">
        <f>IF(B570&lt;&gt;"",'Matriz Nº4 Administración'!F570,"")</f>
        <v/>
      </c>
      <c r="F570" s="189" t="str">
        <f>IF(B570&lt;&gt;"",'Matriz Nº4 Administración'!G570,"")</f>
        <v/>
      </c>
      <c r="G570" s="177"/>
      <c r="H570" s="178"/>
      <c r="I570" s="179"/>
      <c r="J570" s="179"/>
      <c r="K570" s="178"/>
      <c r="L570" s="186"/>
      <c r="M570" s="186"/>
      <c r="N570" s="186"/>
      <c r="O570" s="186"/>
      <c r="P570" s="186"/>
      <c r="Q570" s="186"/>
      <c r="R570" s="186"/>
      <c r="S570" s="186"/>
      <c r="T570" s="186"/>
      <c r="U570" s="186"/>
      <c r="V570" s="186"/>
      <c r="W570" s="186"/>
      <c r="X570" s="186"/>
    </row>
    <row r="571" spans="1:24" ht="48" customHeight="1" x14ac:dyDescent="0.35">
      <c r="A571" s="188" t="str">
        <f>+'Matriz Nº4 Administración'!A571</f>
        <v>63. 4</v>
      </c>
      <c r="B571" s="189" t="str">
        <f>+'Matriz Nº4 Administración'!B571</f>
        <v/>
      </c>
      <c r="C571" s="190" t="str">
        <f>IF(B571&lt;&gt;"",'Matriz Nº1 Identificación'!B571,"")</f>
        <v/>
      </c>
      <c r="D571" s="191" t="str">
        <f>IF(C571&lt;&gt;"",'Matriz Nº4 Administración'!C571,"")</f>
        <v/>
      </c>
      <c r="E571" s="189" t="str">
        <f>IF(B571&lt;&gt;"",'Matriz Nº4 Administración'!F571,"")</f>
        <v/>
      </c>
      <c r="F571" s="189" t="str">
        <f>IF(B571&lt;&gt;"",'Matriz Nº4 Administración'!G571,"")</f>
        <v/>
      </c>
      <c r="G571" s="177"/>
      <c r="H571" s="178"/>
      <c r="I571" s="179"/>
      <c r="J571" s="179"/>
      <c r="K571" s="178"/>
      <c r="L571" s="186"/>
      <c r="M571" s="186"/>
      <c r="N571" s="186"/>
      <c r="O571" s="186"/>
      <c r="P571" s="186"/>
      <c r="Q571" s="186"/>
      <c r="R571" s="186"/>
      <c r="S571" s="186"/>
      <c r="T571" s="186"/>
      <c r="U571" s="186"/>
      <c r="V571" s="186"/>
      <c r="W571" s="186"/>
      <c r="X571" s="186"/>
    </row>
    <row r="572" spans="1:24" ht="42.75" customHeight="1" x14ac:dyDescent="0.35">
      <c r="A572" s="188" t="str">
        <f>+'Matriz Nº4 Administración'!A572</f>
        <v>63. 5</v>
      </c>
      <c r="B572" s="189" t="str">
        <f>+'Matriz Nº4 Administración'!B572</f>
        <v/>
      </c>
      <c r="C572" s="190" t="str">
        <f>IF(B572&lt;&gt;"",'Matriz Nº1 Identificación'!B572,"")</f>
        <v/>
      </c>
      <c r="D572" s="191" t="str">
        <f>IF(C572&lt;&gt;"",'Matriz Nº4 Administración'!C572,"")</f>
        <v/>
      </c>
      <c r="E572" s="189" t="str">
        <f>IF(B572&lt;&gt;"",'Matriz Nº4 Administración'!F572,"")</f>
        <v/>
      </c>
      <c r="F572" s="189" t="str">
        <f>IF(B572&lt;&gt;"",'Matriz Nº4 Administración'!G572,"")</f>
        <v/>
      </c>
      <c r="G572" s="177"/>
      <c r="H572" s="178"/>
      <c r="I572" s="179"/>
      <c r="J572" s="179"/>
      <c r="K572" s="178"/>
      <c r="L572" s="186"/>
      <c r="M572" s="186"/>
      <c r="N572" s="186"/>
      <c r="O572" s="186"/>
      <c r="P572" s="186"/>
      <c r="Q572" s="186"/>
      <c r="R572" s="186"/>
      <c r="S572" s="186"/>
      <c r="T572" s="186"/>
      <c r="U572" s="186"/>
      <c r="V572" s="186"/>
      <c r="W572" s="186"/>
      <c r="X572" s="186"/>
    </row>
    <row r="573" spans="1:24" ht="40.5" customHeight="1" x14ac:dyDescent="0.35">
      <c r="A573" s="188" t="str">
        <f>+'Matriz Nº4 Administración'!A573</f>
        <v>63. 6</v>
      </c>
      <c r="B573" s="189" t="str">
        <f>+'Matriz Nº4 Administración'!B573</f>
        <v/>
      </c>
      <c r="C573" s="190" t="str">
        <f>IF(B573&lt;&gt;"",'Matriz Nº1 Identificación'!B573,"")</f>
        <v/>
      </c>
      <c r="D573" s="191" t="str">
        <f>IF(C573&lt;&gt;"",'Matriz Nº4 Administración'!C573,"")</f>
        <v/>
      </c>
      <c r="E573" s="189" t="str">
        <f>IF(B573&lt;&gt;"",'Matriz Nº4 Administración'!F573,"")</f>
        <v/>
      </c>
      <c r="F573" s="189" t="str">
        <f>IF(B573&lt;&gt;"",'Matriz Nº4 Administración'!G573,"")</f>
        <v/>
      </c>
      <c r="G573" s="177"/>
      <c r="H573" s="178"/>
      <c r="I573" s="179"/>
      <c r="J573" s="179"/>
      <c r="K573" s="178"/>
      <c r="L573" s="186"/>
      <c r="M573" s="186"/>
      <c r="N573" s="186"/>
      <c r="O573" s="186"/>
      <c r="P573" s="186"/>
      <c r="Q573" s="186"/>
      <c r="R573" s="186"/>
      <c r="S573" s="186"/>
      <c r="T573" s="186"/>
      <c r="U573" s="186"/>
      <c r="V573" s="186"/>
      <c r="W573" s="186"/>
      <c r="X573" s="186"/>
    </row>
    <row r="574" spans="1:24" ht="43.5" customHeight="1" thickBot="1" x14ac:dyDescent="0.4">
      <c r="A574" s="188" t="str">
        <f>+'Matriz Nº4 Administración'!A574</f>
        <v>63. 7</v>
      </c>
      <c r="B574" s="189" t="str">
        <f>+'Matriz Nº4 Administración'!B574</f>
        <v/>
      </c>
      <c r="C574" s="190" t="str">
        <f>IF(B574&lt;&gt;"",'Matriz Nº1 Identificación'!B574,"")</f>
        <v/>
      </c>
      <c r="D574" s="191" t="str">
        <f>IF(C574&lt;&gt;"",'Matriz Nº4 Administración'!C574,"")</f>
        <v/>
      </c>
      <c r="E574" s="189" t="str">
        <f>IF(B574&lt;&gt;"",'Matriz Nº4 Administración'!F574,"")</f>
        <v/>
      </c>
      <c r="F574" s="189" t="str">
        <f>IF(B574&lt;&gt;"",'Matriz Nº4 Administración'!G574,"")</f>
        <v/>
      </c>
      <c r="G574" s="177"/>
      <c r="H574" s="178"/>
      <c r="I574" s="179"/>
      <c r="J574" s="179"/>
      <c r="K574" s="178"/>
      <c r="L574" s="186"/>
      <c r="M574" s="186"/>
      <c r="N574" s="186"/>
      <c r="O574" s="186"/>
      <c r="P574" s="186"/>
      <c r="Q574" s="186"/>
      <c r="R574" s="186"/>
      <c r="S574" s="186"/>
      <c r="T574" s="186"/>
      <c r="U574" s="186"/>
      <c r="V574" s="186"/>
      <c r="W574" s="186"/>
      <c r="X574" s="186"/>
    </row>
    <row r="575" spans="1:24" ht="39.9" customHeight="1" thickBot="1" x14ac:dyDescent="0.4">
      <c r="A575" s="547" t="str">
        <f>'Matriz Nº4 Administración'!A575</f>
        <v xml:space="preserve">Objetivo Estratégico: </v>
      </c>
      <c r="B575" s="548"/>
      <c r="C575" s="547">
        <f>'Matriz Nº4 Administración'!B575</f>
        <v>0</v>
      </c>
      <c r="D575" s="549"/>
      <c r="E575" s="549"/>
      <c r="F575" s="549"/>
      <c r="G575" s="549"/>
      <c r="H575" s="549"/>
      <c r="I575" s="549"/>
      <c r="J575" s="549"/>
      <c r="K575" s="549"/>
      <c r="L575" s="187"/>
      <c r="M575" s="186"/>
      <c r="N575" s="186"/>
      <c r="O575" s="187"/>
      <c r="P575" s="187"/>
      <c r="Q575" s="187"/>
      <c r="R575" s="187"/>
      <c r="S575" s="187"/>
      <c r="T575" s="187"/>
      <c r="U575" s="187"/>
      <c r="V575" s="187"/>
      <c r="W575" s="187"/>
      <c r="X575" s="187"/>
    </row>
    <row r="576" spans="1:24" ht="39.9" customHeight="1" thickBot="1" x14ac:dyDescent="0.4">
      <c r="A576" s="544" t="str">
        <f>'Matriz Nº4 Administración'!A576</f>
        <v>Objetivo táctico</v>
      </c>
      <c r="B576" s="545"/>
      <c r="C576" s="546" t="str">
        <f>'Matriz Nº4 Administración'!B576</f>
        <v xml:space="preserve">64. </v>
      </c>
      <c r="D576" s="481"/>
      <c r="E576" s="481"/>
      <c r="F576" s="481"/>
      <c r="G576" s="481"/>
      <c r="H576" s="481"/>
      <c r="I576" s="481"/>
      <c r="J576" s="481"/>
      <c r="K576" s="482"/>
      <c r="L576" s="187"/>
      <c r="M576" s="187"/>
      <c r="N576" s="187"/>
      <c r="O576" s="187"/>
      <c r="P576" s="187"/>
      <c r="Q576" s="187"/>
      <c r="R576" s="187"/>
      <c r="S576" s="187"/>
      <c r="T576" s="187"/>
      <c r="U576" s="187"/>
      <c r="V576" s="187"/>
      <c r="W576" s="187"/>
      <c r="X576" s="187"/>
    </row>
    <row r="577" spans="1:24" ht="47.25" customHeight="1" x14ac:dyDescent="0.35">
      <c r="A577" s="188" t="str">
        <f>+'Matriz Nº4 Administración'!A577</f>
        <v>64. 1</v>
      </c>
      <c r="B577" s="189" t="str">
        <f>+'Matriz Nº4 Administración'!B577</f>
        <v/>
      </c>
      <c r="C577" s="190" t="str">
        <f>IF(B577&lt;&gt;"",'Matriz Nº1 Identificación'!B577,"")</f>
        <v/>
      </c>
      <c r="D577" s="191" t="str">
        <f>IF(C577&lt;&gt;"",'Matriz Nº4 Administración'!C577,"")</f>
        <v/>
      </c>
      <c r="E577" s="189" t="str">
        <f>IF(B577&lt;&gt;"",'Matriz Nº4 Administración'!F577,"")</f>
        <v/>
      </c>
      <c r="F577" s="189" t="str">
        <f>IF(B577&lt;&gt;"",'Matriz Nº4 Administración'!G577,"")</f>
        <v/>
      </c>
      <c r="G577" s="177"/>
      <c r="H577" s="178"/>
      <c r="I577" s="179"/>
      <c r="J577" s="179"/>
      <c r="K577" s="178"/>
      <c r="L577" s="186"/>
      <c r="M577" s="187"/>
      <c r="N577" s="187"/>
      <c r="O577" s="186"/>
      <c r="P577" s="186"/>
      <c r="Q577" s="186"/>
      <c r="R577" s="186"/>
      <c r="S577" s="186"/>
      <c r="T577" s="186"/>
      <c r="U577" s="186"/>
      <c r="V577" s="186"/>
      <c r="W577" s="186"/>
      <c r="X577" s="186"/>
    </row>
    <row r="578" spans="1:24" ht="43.5" customHeight="1" x14ac:dyDescent="0.35">
      <c r="A578" s="188" t="str">
        <f>+'Matriz Nº4 Administración'!A578</f>
        <v>64. 2</v>
      </c>
      <c r="B578" s="189" t="str">
        <f>+'Matriz Nº4 Administración'!B578</f>
        <v/>
      </c>
      <c r="C578" s="190" t="str">
        <f>IF(B578&lt;&gt;"",'Matriz Nº1 Identificación'!B578,"")</f>
        <v/>
      </c>
      <c r="D578" s="191" t="str">
        <f>IF(C578&lt;&gt;"",'Matriz Nº4 Administración'!C578,"")</f>
        <v/>
      </c>
      <c r="E578" s="189" t="str">
        <f>IF(B578&lt;&gt;"",'Matriz Nº4 Administración'!F578,"")</f>
        <v/>
      </c>
      <c r="F578" s="189" t="str">
        <f>IF(B578&lt;&gt;"",'Matriz Nº4 Administración'!G578,"")</f>
        <v/>
      </c>
      <c r="G578" s="177"/>
      <c r="H578" s="178"/>
      <c r="I578" s="179"/>
      <c r="J578" s="179"/>
      <c r="K578" s="178"/>
      <c r="L578" s="186"/>
      <c r="M578" s="186"/>
      <c r="N578" s="186"/>
      <c r="O578" s="186"/>
      <c r="P578" s="186"/>
      <c r="Q578" s="186"/>
      <c r="R578" s="186"/>
      <c r="S578" s="186"/>
      <c r="T578" s="186"/>
      <c r="U578" s="186"/>
      <c r="V578" s="186"/>
      <c r="W578" s="186"/>
      <c r="X578" s="186"/>
    </row>
    <row r="579" spans="1:24" ht="40.5" customHeight="1" x14ac:dyDescent="0.35">
      <c r="A579" s="188" t="str">
        <f>+'Matriz Nº4 Administración'!A579</f>
        <v>64. 3</v>
      </c>
      <c r="B579" s="189" t="str">
        <f>+'Matriz Nº4 Administración'!B579</f>
        <v/>
      </c>
      <c r="C579" s="190" t="str">
        <f>IF(B579&lt;&gt;"",'Matriz Nº1 Identificación'!B579,"")</f>
        <v/>
      </c>
      <c r="D579" s="191" t="str">
        <f>IF(C579&lt;&gt;"",'Matriz Nº4 Administración'!C579,"")</f>
        <v/>
      </c>
      <c r="E579" s="189" t="str">
        <f>IF(B579&lt;&gt;"",'Matriz Nº4 Administración'!F579,"")</f>
        <v/>
      </c>
      <c r="F579" s="189" t="str">
        <f>IF(B579&lt;&gt;"",'Matriz Nº4 Administración'!G579,"")</f>
        <v/>
      </c>
      <c r="G579" s="177"/>
      <c r="H579" s="178"/>
      <c r="I579" s="179"/>
      <c r="J579" s="179"/>
      <c r="K579" s="178"/>
      <c r="L579" s="186"/>
      <c r="M579" s="186"/>
      <c r="N579" s="186"/>
      <c r="O579" s="186"/>
      <c r="P579" s="186"/>
      <c r="Q579" s="186"/>
      <c r="R579" s="186"/>
      <c r="S579" s="186"/>
      <c r="T579" s="186"/>
      <c r="U579" s="186"/>
      <c r="V579" s="186"/>
      <c r="W579" s="186"/>
      <c r="X579" s="186"/>
    </row>
    <row r="580" spans="1:24" ht="48" customHeight="1" x14ac:dyDescent="0.35">
      <c r="A580" s="188" t="str">
        <f>+'Matriz Nº4 Administración'!A580</f>
        <v>64. 4</v>
      </c>
      <c r="B580" s="189" t="str">
        <f>+'Matriz Nº4 Administración'!B580</f>
        <v/>
      </c>
      <c r="C580" s="190" t="str">
        <f>IF(B580&lt;&gt;"",'Matriz Nº1 Identificación'!B580,"")</f>
        <v/>
      </c>
      <c r="D580" s="191" t="str">
        <f>IF(C580&lt;&gt;"",'Matriz Nº4 Administración'!C580,"")</f>
        <v/>
      </c>
      <c r="E580" s="189" t="str">
        <f>IF(B580&lt;&gt;"",'Matriz Nº4 Administración'!F580,"")</f>
        <v/>
      </c>
      <c r="F580" s="189" t="str">
        <f>IF(B580&lt;&gt;"",'Matriz Nº4 Administración'!G580,"")</f>
        <v/>
      </c>
      <c r="G580" s="177"/>
      <c r="H580" s="178"/>
      <c r="I580" s="179"/>
      <c r="J580" s="179"/>
      <c r="K580" s="178"/>
      <c r="L580" s="186"/>
      <c r="M580" s="186"/>
      <c r="N580" s="186"/>
      <c r="O580" s="186"/>
      <c r="P580" s="186"/>
      <c r="Q580" s="186"/>
      <c r="R580" s="186"/>
      <c r="S580" s="186"/>
      <c r="T580" s="186"/>
      <c r="U580" s="186"/>
      <c r="V580" s="186"/>
      <c r="W580" s="186"/>
      <c r="X580" s="186"/>
    </row>
    <row r="581" spans="1:24" ht="42.75" customHeight="1" x14ac:dyDescent="0.35">
      <c r="A581" s="188" t="str">
        <f>+'Matriz Nº4 Administración'!A581</f>
        <v>64. 5</v>
      </c>
      <c r="B581" s="189" t="str">
        <f>+'Matriz Nº4 Administración'!B581</f>
        <v/>
      </c>
      <c r="C581" s="190" t="str">
        <f>IF(B581&lt;&gt;"",'Matriz Nº1 Identificación'!B581,"")</f>
        <v/>
      </c>
      <c r="D581" s="191" t="str">
        <f>IF(C581&lt;&gt;"",'Matriz Nº4 Administración'!C581,"")</f>
        <v/>
      </c>
      <c r="E581" s="189" t="str">
        <f>IF(B581&lt;&gt;"",'Matriz Nº4 Administración'!F581,"")</f>
        <v/>
      </c>
      <c r="F581" s="189" t="str">
        <f>IF(B581&lt;&gt;"",'Matriz Nº4 Administración'!G581,"")</f>
        <v/>
      </c>
      <c r="G581" s="177"/>
      <c r="H581" s="178"/>
      <c r="I581" s="179"/>
      <c r="J581" s="179"/>
      <c r="K581" s="178"/>
      <c r="L581" s="186"/>
      <c r="M581" s="186"/>
      <c r="N581" s="186"/>
      <c r="O581" s="186"/>
      <c r="P581" s="186"/>
      <c r="Q581" s="186"/>
      <c r="R581" s="186"/>
      <c r="S581" s="186"/>
      <c r="T581" s="186"/>
      <c r="U581" s="186"/>
      <c r="V581" s="186"/>
      <c r="W581" s="186"/>
      <c r="X581" s="186"/>
    </row>
    <row r="582" spans="1:24" ht="40.5" customHeight="1" x14ac:dyDescent="0.35">
      <c r="A582" s="188" t="str">
        <f>+'Matriz Nº4 Administración'!A582</f>
        <v>64. 6</v>
      </c>
      <c r="B582" s="189" t="str">
        <f>+'Matriz Nº4 Administración'!B582</f>
        <v/>
      </c>
      <c r="C582" s="190" t="str">
        <f>IF(B582&lt;&gt;"",'Matriz Nº1 Identificación'!B582,"")</f>
        <v/>
      </c>
      <c r="D582" s="191" t="str">
        <f>IF(C582&lt;&gt;"",'Matriz Nº4 Administración'!C582,"")</f>
        <v/>
      </c>
      <c r="E582" s="189" t="str">
        <f>IF(B582&lt;&gt;"",'Matriz Nº4 Administración'!F582,"")</f>
        <v/>
      </c>
      <c r="F582" s="189" t="str">
        <f>IF(B582&lt;&gt;"",'Matriz Nº4 Administración'!G582,"")</f>
        <v/>
      </c>
      <c r="G582" s="177"/>
      <c r="H582" s="178"/>
      <c r="I582" s="179"/>
      <c r="J582" s="179"/>
      <c r="K582" s="178"/>
      <c r="L582" s="186"/>
      <c r="M582" s="186"/>
      <c r="N582" s="186"/>
      <c r="O582" s="186"/>
      <c r="P582" s="186"/>
      <c r="Q582" s="186"/>
      <c r="R582" s="186"/>
      <c r="S582" s="186"/>
      <c r="T582" s="186"/>
      <c r="U582" s="186"/>
      <c r="V582" s="186"/>
      <c r="W582" s="186"/>
      <c r="X582" s="186"/>
    </row>
    <row r="583" spans="1:24" ht="43.5" customHeight="1" thickBot="1" x14ac:dyDescent="0.4">
      <c r="A583" s="188" t="str">
        <f>+'Matriz Nº4 Administración'!A583</f>
        <v>64. 7</v>
      </c>
      <c r="B583" s="189" t="str">
        <f>+'Matriz Nº4 Administración'!B583</f>
        <v/>
      </c>
      <c r="C583" s="190" t="str">
        <f>IF(B583&lt;&gt;"",'Matriz Nº1 Identificación'!B583,"")</f>
        <v/>
      </c>
      <c r="D583" s="191" t="str">
        <f>IF(C583&lt;&gt;"",'Matriz Nº4 Administración'!C583,"")</f>
        <v/>
      </c>
      <c r="E583" s="189" t="str">
        <f>IF(B583&lt;&gt;"",'Matriz Nº4 Administración'!F583,"")</f>
        <v/>
      </c>
      <c r="F583" s="189" t="str">
        <f>IF(B583&lt;&gt;"",'Matriz Nº4 Administración'!G583,"")</f>
        <v/>
      </c>
      <c r="G583" s="177"/>
      <c r="H583" s="178"/>
      <c r="I583" s="179"/>
      <c r="J583" s="179"/>
      <c r="K583" s="178"/>
      <c r="L583" s="186"/>
      <c r="M583" s="186"/>
      <c r="N583" s="186"/>
      <c r="O583" s="186"/>
      <c r="P583" s="186"/>
      <c r="Q583" s="186"/>
      <c r="R583" s="186"/>
      <c r="S583" s="186"/>
      <c r="T583" s="186"/>
      <c r="U583" s="186"/>
      <c r="V583" s="186"/>
      <c r="W583" s="186"/>
      <c r="X583" s="186"/>
    </row>
    <row r="584" spans="1:24" ht="39.9" customHeight="1" thickBot="1" x14ac:dyDescent="0.4">
      <c r="A584" s="547" t="str">
        <f>'Matriz Nº4 Administración'!A584</f>
        <v xml:space="preserve">Objetivo Estratégico: </v>
      </c>
      <c r="B584" s="548"/>
      <c r="C584" s="547">
        <f>'Matriz Nº4 Administración'!B584</f>
        <v>0</v>
      </c>
      <c r="D584" s="549"/>
      <c r="E584" s="549"/>
      <c r="F584" s="549"/>
      <c r="G584" s="549"/>
      <c r="H584" s="549"/>
      <c r="I584" s="549"/>
      <c r="J584" s="549"/>
      <c r="K584" s="549"/>
      <c r="L584" s="187"/>
      <c r="M584" s="186"/>
      <c r="N584" s="186"/>
      <c r="O584" s="187"/>
      <c r="P584" s="187"/>
      <c r="Q584" s="187"/>
      <c r="R584" s="187"/>
      <c r="S584" s="187"/>
      <c r="T584" s="187"/>
      <c r="U584" s="187"/>
      <c r="V584" s="187"/>
      <c r="W584" s="187"/>
      <c r="X584" s="187"/>
    </row>
    <row r="585" spans="1:24" ht="39.9" customHeight="1" thickBot="1" x14ac:dyDescent="0.4">
      <c r="A585" s="544" t="str">
        <f>'Matriz Nº4 Administración'!A585</f>
        <v>Objetivo táctico</v>
      </c>
      <c r="B585" s="545"/>
      <c r="C585" s="546" t="str">
        <f>'Matriz Nº4 Administración'!B585</f>
        <v xml:space="preserve">65. </v>
      </c>
      <c r="D585" s="481"/>
      <c r="E585" s="481"/>
      <c r="F585" s="481"/>
      <c r="G585" s="481"/>
      <c r="H585" s="481"/>
      <c r="I585" s="481"/>
      <c r="J585" s="481"/>
      <c r="K585" s="482"/>
      <c r="L585" s="187"/>
      <c r="M585" s="187"/>
      <c r="N585" s="187"/>
      <c r="O585" s="187"/>
      <c r="P585" s="187"/>
      <c r="Q585" s="187"/>
      <c r="R585" s="187"/>
      <c r="S585" s="187"/>
      <c r="T585" s="187"/>
      <c r="U585" s="187"/>
      <c r="V585" s="187"/>
      <c r="W585" s="187"/>
      <c r="X585" s="187"/>
    </row>
    <row r="586" spans="1:24" ht="47.25" customHeight="1" x14ac:dyDescent="0.35">
      <c r="A586" s="188" t="str">
        <f>+'Matriz Nº4 Administración'!A586</f>
        <v>65. 1</v>
      </c>
      <c r="B586" s="189" t="str">
        <f>+'Matriz Nº4 Administración'!B586</f>
        <v/>
      </c>
      <c r="C586" s="190" t="str">
        <f>IF(B586&lt;&gt;"",'Matriz Nº1 Identificación'!B586,"")</f>
        <v/>
      </c>
      <c r="D586" s="191" t="str">
        <f>IF(C586&lt;&gt;"",'Matriz Nº4 Administración'!C586,"")</f>
        <v/>
      </c>
      <c r="E586" s="189" t="str">
        <f>IF(B586&lt;&gt;"",'Matriz Nº4 Administración'!F586,"")</f>
        <v/>
      </c>
      <c r="F586" s="189" t="str">
        <f>IF(B586&lt;&gt;"",'Matriz Nº4 Administración'!G586,"")</f>
        <v/>
      </c>
      <c r="G586" s="177"/>
      <c r="H586" s="178"/>
      <c r="I586" s="179"/>
      <c r="J586" s="179"/>
      <c r="K586" s="178"/>
      <c r="L586" s="186"/>
      <c r="M586" s="187"/>
      <c r="N586" s="187"/>
      <c r="O586" s="186"/>
      <c r="P586" s="186"/>
      <c r="Q586" s="186"/>
      <c r="R586" s="186"/>
      <c r="S586" s="186"/>
      <c r="T586" s="186"/>
      <c r="U586" s="186"/>
      <c r="V586" s="186"/>
      <c r="W586" s="186"/>
      <c r="X586" s="186"/>
    </row>
    <row r="587" spans="1:24" ht="43.5" customHeight="1" x14ac:dyDescent="0.35">
      <c r="A587" s="188" t="str">
        <f>+'Matriz Nº4 Administración'!A587</f>
        <v>65. 2</v>
      </c>
      <c r="B587" s="189" t="str">
        <f>+'Matriz Nº4 Administración'!B587</f>
        <v/>
      </c>
      <c r="C587" s="190" t="str">
        <f>IF(B587&lt;&gt;"",'Matriz Nº1 Identificación'!B587,"")</f>
        <v/>
      </c>
      <c r="D587" s="191" t="str">
        <f>IF(C587&lt;&gt;"",'Matriz Nº4 Administración'!C587,"")</f>
        <v/>
      </c>
      <c r="E587" s="189" t="str">
        <f>IF(B587&lt;&gt;"",'Matriz Nº4 Administración'!F587,"")</f>
        <v/>
      </c>
      <c r="F587" s="189" t="str">
        <f>IF(B587&lt;&gt;"",'Matriz Nº4 Administración'!G587,"")</f>
        <v/>
      </c>
      <c r="G587" s="177"/>
      <c r="H587" s="178"/>
      <c r="I587" s="179"/>
      <c r="J587" s="179"/>
      <c r="K587" s="178"/>
      <c r="L587" s="186"/>
      <c r="M587" s="186"/>
      <c r="N587" s="186"/>
      <c r="O587" s="186"/>
      <c r="P587" s="186"/>
      <c r="Q587" s="186"/>
      <c r="R587" s="186"/>
      <c r="S587" s="186"/>
      <c r="T587" s="186"/>
      <c r="U587" s="186"/>
      <c r="V587" s="186"/>
      <c r="W587" s="186"/>
      <c r="X587" s="186"/>
    </row>
    <row r="588" spans="1:24" ht="40.5" customHeight="1" x14ac:dyDescent="0.35">
      <c r="A588" s="188" t="str">
        <f>+'Matriz Nº4 Administración'!A588</f>
        <v>65. 3</v>
      </c>
      <c r="B588" s="189" t="str">
        <f>+'Matriz Nº4 Administración'!B588</f>
        <v/>
      </c>
      <c r="C588" s="190" t="str">
        <f>IF(B588&lt;&gt;"",'Matriz Nº1 Identificación'!B588,"")</f>
        <v/>
      </c>
      <c r="D588" s="191" t="str">
        <f>IF(C588&lt;&gt;"",'Matriz Nº4 Administración'!C588,"")</f>
        <v/>
      </c>
      <c r="E588" s="189" t="str">
        <f>IF(B588&lt;&gt;"",'Matriz Nº4 Administración'!F588,"")</f>
        <v/>
      </c>
      <c r="F588" s="189" t="str">
        <f>IF(B588&lt;&gt;"",'Matriz Nº4 Administración'!G588,"")</f>
        <v/>
      </c>
      <c r="G588" s="177"/>
      <c r="H588" s="178"/>
      <c r="I588" s="179"/>
      <c r="J588" s="179"/>
      <c r="K588" s="178"/>
      <c r="L588" s="186"/>
      <c r="M588" s="186"/>
      <c r="N588" s="186"/>
      <c r="O588" s="186"/>
      <c r="P588" s="186"/>
      <c r="Q588" s="186"/>
      <c r="R588" s="186"/>
      <c r="S588" s="186"/>
      <c r="T588" s="186"/>
      <c r="U588" s="186"/>
      <c r="V588" s="186"/>
      <c r="W588" s="186"/>
      <c r="X588" s="186"/>
    </row>
    <row r="589" spans="1:24" ht="48" customHeight="1" x14ac:dyDescent="0.35">
      <c r="A589" s="188" t="str">
        <f>+'Matriz Nº4 Administración'!A589</f>
        <v>65. 4</v>
      </c>
      <c r="B589" s="189" t="str">
        <f>+'Matriz Nº4 Administración'!B589</f>
        <v/>
      </c>
      <c r="C589" s="190" t="str">
        <f>IF(B589&lt;&gt;"",'Matriz Nº1 Identificación'!B589,"")</f>
        <v/>
      </c>
      <c r="D589" s="191" t="str">
        <f>IF(C589&lt;&gt;"",'Matriz Nº4 Administración'!C589,"")</f>
        <v/>
      </c>
      <c r="E589" s="189" t="str">
        <f>IF(B589&lt;&gt;"",'Matriz Nº4 Administración'!F589,"")</f>
        <v/>
      </c>
      <c r="F589" s="189" t="str">
        <f>IF(B589&lt;&gt;"",'Matriz Nº4 Administración'!G589,"")</f>
        <v/>
      </c>
      <c r="G589" s="177"/>
      <c r="H589" s="178"/>
      <c r="I589" s="179"/>
      <c r="J589" s="179"/>
      <c r="K589" s="178"/>
      <c r="L589" s="186"/>
      <c r="M589" s="186"/>
      <c r="N589" s="186"/>
      <c r="O589" s="186"/>
      <c r="P589" s="186"/>
      <c r="Q589" s="186"/>
      <c r="R589" s="186"/>
      <c r="S589" s="186"/>
      <c r="T589" s="186"/>
      <c r="U589" s="186"/>
      <c r="V589" s="186"/>
      <c r="W589" s="186"/>
      <c r="X589" s="186"/>
    </row>
    <row r="590" spans="1:24" ht="42.75" customHeight="1" x14ac:dyDescent="0.35">
      <c r="A590" s="188" t="str">
        <f>+'Matriz Nº4 Administración'!A590</f>
        <v>65. 5</v>
      </c>
      <c r="B590" s="189" t="str">
        <f>+'Matriz Nº4 Administración'!B590</f>
        <v/>
      </c>
      <c r="C590" s="190" t="str">
        <f>IF(B590&lt;&gt;"",'Matriz Nº1 Identificación'!B590,"")</f>
        <v/>
      </c>
      <c r="D590" s="191" t="str">
        <f>IF(C590&lt;&gt;"",'Matriz Nº4 Administración'!C590,"")</f>
        <v/>
      </c>
      <c r="E590" s="189" t="str">
        <f>IF(B590&lt;&gt;"",'Matriz Nº4 Administración'!F590,"")</f>
        <v/>
      </c>
      <c r="F590" s="189" t="str">
        <f>IF(B590&lt;&gt;"",'Matriz Nº4 Administración'!G590,"")</f>
        <v/>
      </c>
      <c r="G590" s="177"/>
      <c r="H590" s="178"/>
      <c r="I590" s="179"/>
      <c r="J590" s="179"/>
      <c r="K590" s="178"/>
      <c r="L590" s="186"/>
      <c r="M590" s="186"/>
      <c r="N590" s="186"/>
      <c r="O590" s="186"/>
      <c r="P590" s="186"/>
      <c r="Q590" s="186"/>
      <c r="R590" s="186"/>
      <c r="S590" s="186"/>
      <c r="T590" s="186"/>
      <c r="U590" s="186"/>
      <c r="V590" s="186"/>
      <c r="W590" s="186"/>
      <c r="X590" s="186"/>
    </row>
    <row r="591" spans="1:24" ht="40.5" customHeight="1" x14ac:dyDescent="0.35">
      <c r="A591" s="188" t="str">
        <f>+'Matriz Nº4 Administración'!A591</f>
        <v>65. 6</v>
      </c>
      <c r="B591" s="189" t="str">
        <f>+'Matriz Nº4 Administración'!B591</f>
        <v/>
      </c>
      <c r="C591" s="190" t="str">
        <f>IF(B591&lt;&gt;"",'Matriz Nº1 Identificación'!B591,"")</f>
        <v/>
      </c>
      <c r="D591" s="191" t="str">
        <f>IF(C591&lt;&gt;"",'Matriz Nº4 Administración'!C591,"")</f>
        <v/>
      </c>
      <c r="E591" s="189" t="str">
        <f>IF(B591&lt;&gt;"",'Matriz Nº4 Administración'!F591,"")</f>
        <v/>
      </c>
      <c r="F591" s="189" t="str">
        <f>IF(B591&lt;&gt;"",'Matriz Nº4 Administración'!G591,"")</f>
        <v/>
      </c>
      <c r="G591" s="177"/>
      <c r="H591" s="178"/>
      <c r="I591" s="179"/>
      <c r="J591" s="179"/>
      <c r="K591" s="178"/>
      <c r="L591" s="186"/>
      <c r="M591" s="186"/>
      <c r="N591" s="186"/>
      <c r="O591" s="186"/>
      <c r="P591" s="186"/>
      <c r="Q591" s="186"/>
      <c r="R591" s="186"/>
      <c r="S591" s="186"/>
      <c r="T591" s="186"/>
      <c r="U591" s="186"/>
      <c r="V591" s="186"/>
      <c r="W591" s="186"/>
      <c r="X591" s="186"/>
    </row>
    <row r="592" spans="1:24" ht="43.5" customHeight="1" thickBot="1" x14ac:dyDescent="0.4">
      <c r="A592" s="188" t="str">
        <f>+'Matriz Nº4 Administración'!A592</f>
        <v>65. 7</v>
      </c>
      <c r="B592" s="189" t="str">
        <f>+'Matriz Nº4 Administración'!B592</f>
        <v/>
      </c>
      <c r="C592" s="190" t="str">
        <f>IF(B592&lt;&gt;"",'Matriz Nº1 Identificación'!B592,"")</f>
        <v/>
      </c>
      <c r="D592" s="191" t="str">
        <f>IF(C592&lt;&gt;"",'Matriz Nº4 Administración'!C592,"")</f>
        <v/>
      </c>
      <c r="E592" s="189" t="str">
        <f>IF(B592&lt;&gt;"",'Matriz Nº4 Administración'!F592,"")</f>
        <v/>
      </c>
      <c r="F592" s="189" t="str">
        <f>IF(B592&lt;&gt;"",'Matriz Nº4 Administración'!G592,"")</f>
        <v/>
      </c>
      <c r="G592" s="177"/>
      <c r="H592" s="178"/>
      <c r="I592" s="179"/>
      <c r="J592" s="179"/>
      <c r="K592" s="178"/>
      <c r="L592" s="186"/>
      <c r="M592" s="186"/>
      <c r="N592" s="186"/>
      <c r="O592" s="186"/>
      <c r="P592" s="186"/>
      <c r="Q592" s="186"/>
      <c r="R592" s="186"/>
      <c r="S592" s="186"/>
      <c r="T592" s="186"/>
      <c r="U592" s="186"/>
      <c r="V592" s="186"/>
      <c r="W592" s="186"/>
      <c r="X592" s="186"/>
    </row>
    <row r="593" spans="1:24" ht="39.9" customHeight="1" thickBot="1" x14ac:dyDescent="0.4">
      <c r="A593" s="547" t="str">
        <f>'Matriz Nº4 Administración'!A593</f>
        <v xml:space="preserve">Objetivo Estratégico: </v>
      </c>
      <c r="B593" s="548"/>
      <c r="C593" s="547">
        <f>'Matriz Nº4 Administración'!B593</f>
        <v>0</v>
      </c>
      <c r="D593" s="549"/>
      <c r="E593" s="549"/>
      <c r="F593" s="549"/>
      <c r="G593" s="549"/>
      <c r="H593" s="549"/>
      <c r="I593" s="549"/>
      <c r="J593" s="549"/>
      <c r="K593" s="549"/>
      <c r="L593" s="187"/>
      <c r="M593" s="186"/>
      <c r="N593" s="186"/>
      <c r="O593" s="187"/>
      <c r="P593" s="187"/>
      <c r="Q593" s="187"/>
      <c r="R593" s="187"/>
      <c r="S593" s="187"/>
      <c r="T593" s="187"/>
      <c r="U593" s="187"/>
      <c r="V593" s="187"/>
      <c r="W593" s="187"/>
      <c r="X593" s="187"/>
    </row>
    <row r="594" spans="1:24" ht="39.9" customHeight="1" thickBot="1" x14ac:dyDescent="0.4">
      <c r="A594" s="544" t="str">
        <f>'Matriz Nº4 Administración'!A594</f>
        <v>Objetivo táctico</v>
      </c>
      <c r="B594" s="545"/>
      <c r="C594" s="546" t="str">
        <f>'Matriz Nº4 Administración'!B594</f>
        <v xml:space="preserve">66. </v>
      </c>
      <c r="D594" s="481"/>
      <c r="E594" s="481"/>
      <c r="F594" s="481"/>
      <c r="G594" s="481"/>
      <c r="H594" s="481"/>
      <c r="I594" s="481"/>
      <c r="J594" s="481"/>
      <c r="K594" s="482"/>
      <c r="L594" s="187"/>
      <c r="M594" s="187"/>
      <c r="N594" s="187"/>
      <c r="O594" s="187"/>
      <c r="P594" s="187"/>
      <c r="Q594" s="187"/>
      <c r="R594" s="187"/>
      <c r="S594" s="187"/>
      <c r="T594" s="187"/>
      <c r="U594" s="187"/>
      <c r="V594" s="187"/>
      <c r="W594" s="187"/>
      <c r="X594" s="187"/>
    </row>
    <row r="595" spans="1:24" ht="47.25" customHeight="1" x14ac:dyDescent="0.35">
      <c r="A595" s="188" t="str">
        <f>+'Matriz Nº4 Administración'!A595</f>
        <v>66. 1</v>
      </c>
      <c r="B595" s="189" t="str">
        <f>+'Matriz Nº4 Administración'!B595</f>
        <v/>
      </c>
      <c r="C595" s="190" t="str">
        <f>IF(B595&lt;&gt;"",'Matriz Nº1 Identificación'!B595,"")</f>
        <v/>
      </c>
      <c r="D595" s="191" t="str">
        <f>IF(C595&lt;&gt;"",'Matriz Nº4 Administración'!C595,"")</f>
        <v/>
      </c>
      <c r="E595" s="189" t="str">
        <f>IF(B595&lt;&gt;"",'Matriz Nº4 Administración'!F595,"")</f>
        <v/>
      </c>
      <c r="F595" s="189" t="str">
        <f>IF(B595&lt;&gt;"",'Matriz Nº4 Administración'!G595,"")</f>
        <v/>
      </c>
      <c r="G595" s="177"/>
      <c r="H595" s="178"/>
      <c r="I595" s="179"/>
      <c r="J595" s="179"/>
      <c r="K595" s="178"/>
      <c r="L595" s="186"/>
      <c r="M595" s="187"/>
      <c r="N595" s="187"/>
      <c r="O595" s="186"/>
      <c r="P595" s="186"/>
      <c r="Q595" s="186"/>
      <c r="R595" s="186"/>
      <c r="S595" s="186"/>
      <c r="T595" s="186"/>
      <c r="U595" s="186"/>
      <c r="V595" s="186"/>
      <c r="W595" s="186"/>
      <c r="X595" s="186"/>
    </row>
    <row r="596" spans="1:24" ht="43.5" customHeight="1" x14ac:dyDescent="0.35">
      <c r="A596" s="188" t="str">
        <f>+'Matriz Nº4 Administración'!A596</f>
        <v>66. 2</v>
      </c>
      <c r="B596" s="189" t="str">
        <f>+'Matriz Nº4 Administración'!B596</f>
        <v/>
      </c>
      <c r="C596" s="190" t="str">
        <f>IF(B596&lt;&gt;"",'Matriz Nº1 Identificación'!B596,"")</f>
        <v/>
      </c>
      <c r="D596" s="191" t="str">
        <f>IF(C596&lt;&gt;"",'Matriz Nº4 Administración'!C596,"")</f>
        <v/>
      </c>
      <c r="E596" s="189" t="str">
        <f>IF(B596&lt;&gt;"",'Matriz Nº4 Administración'!F596,"")</f>
        <v/>
      </c>
      <c r="F596" s="189" t="str">
        <f>IF(B596&lt;&gt;"",'Matriz Nº4 Administración'!G596,"")</f>
        <v/>
      </c>
      <c r="G596" s="177"/>
      <c r="H596" s="178"/>
      <c r="I596" s="179"/>
      <c r="J596" s="179"/>
      <c r="K596" s="178"/>
      <c r="L596" s="186"/>
      <c r="M596" s="186"/>
      <c r="N596" s="186"/>
      <c r="O596" s="186"/>
      <c r="P596" s="186"/>
      <c r="Q596" s="186"/>
      <c r="R596" s="186"/>
      <c r="S596" s="186"/>
      <c r="T596" s="186"/>
      <c r="U596" s="186"/>
      <c r="V596" s="186"/>
      <c r="W596" s="186"/>
      <c r="X596" s="186"/>
    </row>
    <row r="597" spans="1:24" ht="40.5" customHeight="1" x14ac:dyDescent="0.35">
      <c r="A597" s="188" t="str">
        <f>+'Matriz Nº4 Administración'!A597</f>
        <v>66. 3</v>
      </c>
      <c r="B597" s="189" t="str">
        <f>+'Matriz Nº4 Administración'!B597</f>
        <v/>
      </c>
      <c r="C597" s="190" t="str">
        <f>IF(B597&lt;&gt;"",'Matriz Nº1 Identificación'!B597,"")</f>
        <v/>
      </c>
      <c r="D597" s="191" t="str">
        <f>IF(C597&lt;&gt;"",'Matriz Nº4 Administración'!C597,"")</f>
        <v/>
      </c>
      <c r="E597" s="189" t="str">
        <f>IF(B597&lt;&gt;"",'Matriz Nº4 Administración'!F597,"")</f>
        <v/>
      </c>
      <c r="F597" s="189" t="str">
        <f>IF(B597&lt;&gt;"",'Matriz Nº4 Administración'!G597,"")</f>
        <v/>
      </c>
      <c r="G597" s="177"/>
      <c r="H597" s="178"/>
      <c r="I597" s="179"/>
      <c r="J597" s="179"/>
      <c r="K597" s="178"/>
      <c r="L597" s="186"/>
      <c r="M597" s="186"/>
      <c r="N597" s="186"/>
      <c r="O597" s="186"/>
      <c r="P597" s="186"/>
      <c r="Q597" s="186"/>
      <c r="R597" s="186"/>
      <c r="S597" s="186"/>
      <c r="T597" s="186"/>
      <c r="U597" s="186"/>
      <c r="V597" s="186"/>
      <c r="W597" s="186"/>
      <c r="X597" s="186"/>
    </row>
    <row r="598" spans="1:24" ht="48" customHeight="1" x14ac:dyDescent="0.35">
      <c r="A598" s="188" t="str">
        <f>+'Matriz Nº4 Administración'!A598</f>
        <v>66. 4</v>
      </c>
      <c r="B598" s="189" t="str">
        <f>+'Matriz Nº4 Administración'!B598</f>
        <v/>
      </c>
      <c r="C598" s="190" t="str">
        <f>IF(B598&lt;&gt;"",'Matriz Nº1 Identificación'!B598,"")</f>
        <v/>
      </c>
      <c r="D598" s="191" t="str">
        <f>IF(C598&lt;&gt;"",'Matriz Nº4 Administración'!C598,"")</f>
        <v/>
      </c>
      <c r="E598" s="189" t="str">
        <f>IF(B598&lt;&gt;"",'Matriz Nº4 Administración'!F598,"")</f>
        <v/>
      </c>
      <c r="F598" s="189" t="str">
        <f>IF(B598&lt;&gt;"",'Matriz Nº4 Administración'!G598,"")</f>
        <v/>
      </c>
      <c r="G598" s="177"/>
      <c r="H598" s="178"/>
      <c r="I598" s="179"/>
      <c r="J598" s="179"/>
      <c r="K598" s="178"/>
      <c r="L598" s="186"/>
      <c r="M598" s="186"/>
      <c r="N598" s="186"/>
      <c r="O598" s="186"/>
      <c r="P598" s="186"/>
      <c r="Q598" s="186"/>
      <c r="R598" s="186"/>
      <c r="S598" s="186"/>
      <c r="T598" s="186"/>
      <c r="U598" s="186"/>
      <c r="V598" s="186"/>
      <c r="W598" s="186"/>
      <c r="X598" s="186"/>
    </row>
    <row r="599" spans="1:24" ht="42.75" customHeight="1" x14ac:dyDescent="0.35">
      <c r="A599" s="188" t="str">
        <f>+'Matriz Nº4 Administración'!A599</f>
        <v>66. 5</v>
      </c>
      <c r="B599" s="189" t="str">
        <f>+'Matriz Nº4 Administración'!B599</f>
        <v/>
      </c>
      <c r="C599" s="190" t="str">
        <f>IF(B599&lt;&gt;"",'Matriz Nº1 Identificación'!B599,"")</f>
        <v/>
      </c>
      <c r="D599" s="191" t="str">
        <f>IF(C599&lt;&gt;"",'Matriz Nº4 Administración'!C599,"")</f>
        <v/>
      </c>
      <c r="E599" s="189" t="str">
        <f>IF(B599&lt;&gt;"",'Matriz Nº4 Administración'!F599,"")</f>
        <v/>
      </c>
      <c r="F599" s="189" t="str">
        <f>IF(B599&lt;&gt;"",'Matriz Nº4 Administración'!G599,"")</f>
        <v/>
      </c>
      <c r="G599" s="177"/>
      <c r="H599" s="178"/>
      <c r="I599" s="179"/>
      <c r="J599" s="179"/>
      <c r="K599" s="178"/>
      <c r="L599" s="186"/>
      <c r="M599" s="186"/>
      <c r="N599" s="186"/>
      <c r="O599" s="186"/>
      <c r="P599" s="186"/>
      <c r="Q599" s="186"/>
      <c r="R599" s="186"/>
      <c r="S599" s="186"/>
      <c r="T599" s="186"/>
      <c r="U599" s="186"/>
      <c r="V599" s="186"/>
      <c r="W599" s="186"/>
      <c r="X599" s="186"/>
    </row>
    <row r="600" spans="1:24" ht="40.5" customHeight="1" x14ac:dyDescent="0.35">
      <c r="A600" s="188" t="str">
        <f>+'Matriz Nº4 Administración'!A600</f>
        <v>66. 6</v>
      </c>
      <c r="B600" s="189" t="str">
        <f>+'Matriz Nº4 Administración'!B600</f>
        <v/>
      </c>
      <c r="C600" s="190" t="str">
        <f>IF(B600&lt;&gt;"",'Matriz Nº1 Identificación'!B600,"")</f>
        <v/>
      </c>
      <c r="D600" s="191" t="str">
        <f>IF(C600&lt;&gt;"",'Matriz Nº4 Administración'!C600,"")</f>
        <v/>
      </c>
      <c r="E600" s="189" t="str">
        <f>IF(B600&lt;&gt;"",'Matriz Nº4 Administración'!F600,"")</f>
        <v/>
      </c>
      <c r="F600" s="189" t="str">
        <f>IF(B600&lt;&gt;"",'Matriz Nº4 Administración'!G600,"")</f>
        <v/>
      </c>
      <c r="G600" s="177"/>
      <c r="H600" s="178"/>
      <c r="I600" s="179"/>
      <c r="J600" s="179"/>
      <c r="K600" s="178"/>
      <c r="L600" s="186"/>
      <c r="M600" s="186"/>
      <c r="N600" s="186"/>
      <c r="O600" s="186"/>
      <c r="P600" s="186"/>
      <c r="Q600" s="186"/>
      <c r="R600" s="186"/>
      <c r="S600" s="186"/>
      <c r="T600" s="186"/>
      <c r="U600" s="186"/>
      <c r="V600" s="186"/>
      <c r="W600" s="186"/>
      <c r="X600" s="186"/>
    </row>
    <row r="601" spans="1:24" ht="43.5" customHeight="1" thickBot="1" x14ac:dyDescent="0.4">
      <c r="A601" s="188" t="str">
        <f>+'Matriz Nº4 Administración'!A601</f>
        <v>66. 7</v>
      </c>
      <c r="B601" s="189" t="str">
        <f>+'Matriz Nº4 Administración'!B601</f>
        <v/>
      </c>
      <c r="C601" s="190" t="str">
        <f>IF(B601&lt;&gt;"",'Matriz Nº1 Identificación'!B601,"")</f>
        <v/>
      </c>
      <c r="D601" s="191" t="str">
        <f>IF(C601&lt;&gt;"",'Matriz Nº4 Administración'!C601,"")</f>
        <v/>
      </c>
      <c r="E601" s="189" t="str">
        <f>IF(B601&lt;&gt;"",'Matriz Nº4 Administración'!F601,"")</f>
        <v/>
      </c>
      <c r="F601" s="189" t="str">
        <f>IF(B601&lt;&gt;"",'Matriz Nº4 Administración'!G601,"")</f>
        <v/>
      </c>
      <c r="G601" s="177"/>
      <c r="H601" s="178"/>
      <c r="I601" s="179"/>
      <c r="J601" s="179"/>
      <c r="K601" s="178"/>
      <c r="L601" s="186"/>
      <c r="M601" s="186"/>
      <c r="N601" s="186"/>
      <c r="O601" s="186"/>
      <c r="P601" s="186"/>
      <c r="Q601" s="186"/>
      <c r="R601" s="186"/>
      <c r="S601" s="186"/>
      <c r="T601" s="186"/>
      <c r="U601" s="186"/>
      <c r="V601" s="186"/>
      <c r="W601" s="186"/>
      <c r="X601" s="186"/>
    </row>
    <row r="602" spans="1:24" ht="39.9" customHeight="1" thickBot="1" x14ac:dyDescent="0.4">
      <c r="A602" s="547" t="str">
        <f>'Matriz Nº4 Administración'!A602</f>
        <v xml:space="preserve">Objetivo Estratégico: </v>
      </c>
      <c r="B602" s="548"/>
      <c r="C602" s="547">
        <f>'Matriz Nº4 Administración'!B602</f>
        <v>0</v>
      </c>
      <c r="D602" s="549"/>
      <c r="E602" s="549"/>
      <c r="F602" s="549"/>
      <c r="G602" s="549"/>
      <c r="H602" s="549"/>
      <c r="I602" s="549"/>
      <c r="J602" s="549"/>
      <c r="K602" s="549"/>
      <c r="L602" s="187"/>
      <c r="M602" s="186"/>
      <c r="N602" s="186"/>
      <c r="O602" s="187"/>
      <c r="P602" s="187"/>
      <c r="Q602" s="187"/>
      <c r="R602" s="187"/>
      <c r="S602" s="187"/>
      <c r="T602" s="187"/>
      <c r="U602" s="187"/>
      <c r="V602" s="187"/>
      <c r="W602" s="187"/>
      <c r="X602" s="187"/>
    </row>
    <row r="603" spans="1:24" ht="39.9" customHeight="1" thickBot="1" x14ac:dyDescent="0.4">
      <c r="A603" s="544" t="str">
        <f>'Matriz Nº4 Administración'!A603</f>
        <v>Objetivo táctico</v>
      </c>
      <c r="B603" s="545"/>
      <c r="C603" s="546" t="str">
        <f>'Matriz Nº4 Administración'!B603</f>
        <v xml:space="preserve">67. </v>
      </c>
      <c r="D603" s="481"/>
      <c r="E603" s="481"/>
      <c r="F603" s="481"/>
      <c r="G603" s="481"/>
      <c r="H603" s="481"/>
      <c r="I603" s="481"/>
      <c r="J603" s="481"/>
      <c r="K603" s="482"/>
      <c r="L603" s="187"/>
      <c r="M603" s="187"/>
      <c r="N603" s="187"/>
      <c r="O603" s="187"/>
      <c r="P603" s="187"/>
      <c r="Q603" s="187"/>
      <c r="R603" s="187"/>
      <c r="S603" s="187"/>
      <c r="T603" s="187"/>
      <c r="U603" s="187"/>
      <c r="V603" s="187"/>
      <c r="W603" s="187"/>
      <c r="X603" s="187"/>
    </row>
    <row r="604" spans="1:24" ht="47.25" customHeight="1" x14ac:dyDescent="0.35">
      <c r="A604" s="188" t="str">
        <f>+'Matriz Nº4 Administración'!A604</f>
        <v>67. 1</v>
      </c>
      <c r="B604" s="189" t="str">
        <f>+'Matriz Nº4 Administración'!B604</f>
        <v/>
      </c>
      <c r="C604" s="190" t="str">
        <f>IF(B604&lt;&gt;"",'Matriz Nº1 Identificación'!B604,"")</f>
        <v/>
      </c>
      <c r="D604" s="191" t="str">
        <f>IF(C604&lt;&gt;"",'Matriz Nº4 Administración'!C604,"")</f>
        <v/>
      </c>
      <c r="E604" s="189" t="str">
        <f>IF(B604&lt;&gt;"",'Matriz Nº4 Administración'!F604,"")</f>
        <v/>
      </c>
      <c r="F604" s="189" t="str">
        <f>IF(B604&lt;&gt;"",'Matriz Nº4 Administración'!G604,"")</f>
        <v/>
      </c>
      <c r="G604" s="177"/>
      <c r="H604" s="178"/>
      <c r="I604" s="179"/>
      <c r="J604" s="179"/>
      <c r="K604" s="178"/>
      <c r="L604" s="186"/>
      <c r="M604" s="187"/>
      <c r="N604" s="187"/>
      <c r="O604" s="186"/>
      <c r="P604" s="186"/>
      <c r="Q604" s="186"/>
      <c r="R604" s="186"/>
      <c r="S604" s="186"/>
      <c r="T604" s="186"/>
      <c r="U604" s="186"/>
      <c r="V604" s="186"/>
      <c r="W604" s="186"/>
      <c r="X604" s="186"/>
    </row>
    <row r="605" spans="1:24" ht="43.5" customHeight="1" x14ac:dyDescent="0.35">
      <c r="A605" s="188" t="str">
        <f>+'Matriz Nº4 Administración'!A605</f>
        <v>67. 2</v>
      </c>
      <c r="B605" s="189" t="str">
        <f>+'Matriz Nº4 Administración'!B605</f>
        <v/>
      </c>
      <c r="C605" s="190" t="str">
        <f>IF(B605&lt;&gt;"",'Matriz Nº1 Identificación'!B605,"")</f>
        <v/>
      </c>
      <c r="D605" s="191" t="str">
        <f>IF(C605&lt;&gt;"",'Matriz Nº4 Administración'!C605,"")</f>
        <v/>
      </c>
      <c r="E605" s="189" t="str">
        <f>IF(B605&lt;&gt;"",'Matriz Nº4 Administración'!F605,"")</f>
        <v/>
      </c>
      <c r="F605" s="189" t="str">
        <f>IF(B605&lt;&gt;"",'Matriz Nº4 Administración'!G605,"")</f>
        <v/>
      </c>
      <c r="G605" s="177"/>
      <c r="H605" s="178"/>
      <c r="I605" s="179"/>
      <c r="J605" s="179"/>
      <c r="K605" s="178"/>
      <c r="L605" s="186"/>
      <c r="M605" s="186"/>
      <c r="N605" s="186"/>
      <c r="O605" s="186"/>
      <c r="P605" s="186"/>
      <c r="Q605" s="186"/>
      <c r="R605" s="186"/>
      <c r="S605" s="186"/>
      <c r="T605" s="186"/>
      <c r="U605" s="186"/>
      <c r="V605" s="186"/>
      <c r="W605" s="186"/>
      <c r="X605" s="186"/>
    </row>
    <row r="606" spans="1:24" ht="40.5" customHeight="1" x14ac:dyDescent="0.35">
      <c r="A606" s="188" t="str">
        <f>+'Matriz Nº4 Administración'!A606</f>
        <v>67. 3</v>
      </c>
      <c r="B606" s="189" t="str">
        <f>+'Matriz Nº4 Administración'!B606</f>
        <v/>
      </c>
      <c r="C606" s="190" t="str">
        <f>IF(B606&lt;&gt;"",'Matriz Nº1 Identificación'!B606,"")</f>
        <v/>
      </c>
      <c r="D606" s="191" t="str">
        <f>IF(C606&lt;&gt;"",'Matriz Nº4 Administración'!C606,"")</f>
        <v/>
      </c>
      <c r="E606" s="189" t="str">
        <f>IF(B606&lt;&gt;"",'Matriz Nº4 Administración'!F606,"")</f>
        <v/>
      </c>
      <c r="F606" s="189" t="str">
        <f>IF(B606&lt;&gt;"",'Matriz Nº4 Administración'!G606,"")</f>
        <v/>
      </c>
      <c r="G606" s="177"/>
      <c r="H606" s="178"/>
      <c r="I606" s="179"/>
      <c r="J606" s="179"/>
      <c r="K606" s="178"/>
      <c r="L606" s="186"/>
      <c r="M606" s="186"/>
      <c r="N606" s="186"/>
      <c r="O606" s="186"/>
      <c r="P606" s="186"/>
      <c r="Q606" s="186"/>
      <c r="R606" s="186"/>
      <c r="S606" s="186"/>
      <c r="T606" s="186"/>
      <c r="U606" s="186"/>
      <c r="V606" s="186"/>
      <c r="W606" s="186"/>
      <c r="X606" s="186"/>
    </row>
    <row r="607" spans="1:24" ht="48" customHeight="1" x14ac:dyDescent="0.35">
      <c r="A607" s="188" t="str">
        <f>+'Matriz Nº4 Administración'!A607</f>
        <v>67. 4</v>
      </c>
      <c r="B607" s="189" t="str">
        <f>+'Matriz Nº4 Administración'!B607</f>
        <v/>
      </c>
      <c r="C607" s="190" t="str">
        <f>IF(B607&lt;&gt;"",'Matriz Nº1 Identificación'!B607,"")</f>
        <v/>
      </c>
      <c r="D607" s="191" t="str">
        <f>IF(C607&lt;&gt;"",'Matriz Nº4 Administración'!C607,"")</f>
        <v/>
      </c>
      <c r="E607" s="189" t="str">
        <f>IF(B607&lt;&gt;"",'Matriz Nº4 Administración'!F607,"")</f>
        <v/>
      </c>
      <c r="F607" s="189" t="str">
        <f>IF(B607&lt;&gt;"",'Matriz Nº4 Administración'!G607,"")</f>
        <v/>
      </c>
      <c r="G607" s="177"/>
      <c r="H607" s="178"/>
      <c r="I607" s="179"/>
      <c r="J607" s="179"/>
      <c r="K607" s="178"/>
      <c r="L607" s="186"/>
      <c r="M607" s="186"/>
      <c r="N607" s="186"/>
      <c r="O607" s="186"/>
      <c r="P607" s="186"/>
      <c r="Q607" s="186"/>
      <c r="R607" s="186"/>
      <c r="S607" s="186"/>
      <c r="T607" s="186"/>
      <c r="U607" s="186"/>
      <c r="V607" s="186"/>
      <c r="W607" s="186"/>
      <c r="X607" s="186"/>
    </row>
    <row r="608" spans="1:24" ht="42.75" customHeight="1" x14ac:dyDescent="0.35">
      <c r="A608" s="188" t="str">
        <f>+'Matriz Nº4 Administración'!A608</f>
        <v>67. 5</v>
      </c>
      <c r="B608" s="189" t="str">
        <f>+'Matriz Nº4 Administración'!B608</f>
        <v/>
      </c>
      <c r="C608" s="190" t="str">
        <f>IF(B608&lt;&gt;"",'Matriz Nº1 Identificación'!B608,"")</f>
        <v/>
      </c>
      <c r="D608" s="191" t="str">
        <f>IF(C608&lt;&gt;"",'Matriz Nº4 Administración'!C608,"")</f>
        <v/>
      </c>
      <c r="E608" s="189" t="str">
        <f>IF(B608&lt;&gt;"",'Matriz Nº4 Administración'!F608,"")</f>
        <v/>
      </c>
      <c r="F608" s="189" t="str">
        <f>IF(B608&lt;&gt;"",'Matriz Nº4 Administración'!G608,"")</f>
        <v/>
      </c>
      <c r="G608" s="177"/>
      <c r="H608" s="178"/>
      <c r="I608" s="179"/>
      <c r="J608" s="179"/>
      <c r="K608" s="178"/>
      <c r="L608" s="186"/>
      <c r="M608" s="186"/>
      <c r="N608" s="186"/>
      <c r="O608" s="186"/>
      <c r="P608" s="186"/>
      <c r="Q608" s="186"/>
      <c r="R608" s="186"/>
      <c r="S608" s="186"/>
      <c r="T608" s="186"/>
      <c r="U608" s="186"/>
      <c r="V608" s="186"/>
      <c r="W608" s="186"/>
      <c r="X608" s="186"/>
    </row>
    <row r="609" spans="1:24" ht="40.5" customHeight="1" x14ac:dyDescent="0.35">
      <c r="A609" s="188" t="str">
        <f>+'Matriz Nº4 Administración'!A609</f>
        <v>67. 6</v>
      </c>
      <c r="B609" s="189" t="str">
        <f>+'Matriz Nº4 Administración'!B609</f>
        <v/>
      </c>
      <c r="C609" s="190" t="str">
        <f>IF(B609&lt;&gt;"",'Matriz Nº1 Identificación'!B609,"")</f>
        <v/>
      </c>
      <c r="D609" s="191" t="str">
        <f>IF(C609&lt;&gt;"",'Matriz Nº4 Administración'!C609,"")</f>
        <v/>
      </c>
      <c r="E609" s="189" t="str">
        <f>IF(B609&lt;&gt;"",'Matriz Nº4 Administración'!F609,"")</f>
        <v/>
      </c>
      <c r="F609" s="189" t="str">
        <f>IF(B609&lt;&gt;"",'Matriz Nº4 Administración'!G609,"")</f>
        <v/>
      </c>
      <c r="G609" s="177"/>
      <c r="H609" s="178"/>
      <c r="I609" s="179"/>
      <c r="J609" s="179"/>
      <c r="K609" s="178"/>
      <c r="L609" s="186"/>
      <c r="M609" s="186"/>
      <c r="N609" s="186"/>
      <c r="O609" s="186"/>
      <c r="P609" s="186"/>
      <c r="Q609" s="186"/>
      <c r="R609" s="186"/>
      <c r="S609" s="186"/>
      <c r="T609" s="186"/>
      <c r="U609" s="186"/>
      <c r="V609" s="186"/>
      <c r="W609" s="186"/>
      <c r="X609" s="186"/>
    </row>
    <row r="610" spans="1:24" ht="43.5" customHeight="1" thickBot="1" x14ac:dyDescent="0.4">
      <c r="A610" s="188" t="str">
        <f>+'Matriz Nº4 Administración'!A610</f>
        <v>67. 7</v>
      </c>
      <c r="B610" s="189" t="str">
        <f>+'Matriz Nº4 Administración'!B610</f>
        <v/>
      </c>
      <c r="C610" s="190" t="str">
        <f>IF(B610&lt;&gt;"",'Matriz Nº1 Identificación'!B610,"")</f>
        <v/>
      </c>
      <c r="D610" s="191" t="str">
        <f>IF(C610&lt;&gt;"",'Matriz Nº4 Administración'!C610,"")</f>
        <v/>
      </c>
      <c r="E610" s="189" t="str">
        <f>IF(B610&lt;&gt;"",'Matriz Nº4 Administración'!F610,"")</f>
        <v/>
      </c>
      <c r="F610" s="189" t="str">
        <f>IF(B610&lt;&gt;"",'Matriz Nº4 Administración'!G610,"")</f>
        <v/>
      </c>
      <c r="G610" s="177"/>
      <c r="H610" s="178"/>
      <c r="I610" s="179"/>
      <c r="J610" s="179"/>
      <c r="K610" s="178"/>
      <c r="L610" s="186"/>
      <c r="M610" s="186"/>
      <c r="N610" s="186"/>
      <c r="O610" s="186"/>
      <c r="P610" s="186"/>
      <c r="Q610" s="186"/>
      <c r="R610" s="186"/>
      <c r="S610" s="186"/>
      <c r="T610" s="186"/>
      <c r="U610" s="186"/>
      <c r="V610" s="186"/>
      <c r="W610" s="186"/>
      <c r="X610" s="186"/>
    </row>
    <row r="611" spans="1:24" ht="39.9" customHeight="1" thickBot="1" x14ac:dyDescent="0.4">
      <c r="A611" s="547" t="str">
        <f>'Matriz Nº4 Administración'!A611</f>
        <v xml:space="preserve">Objetivo Estratégico: </v>
      </c>
      <c r="B611" s="548"/>
      <c r="C611" s="547">
        <f>'Matriz Nº4 Administración'!B611</f>
        <v>0</v>
      </c>
      <c r="D611" s="549"/>
      <c r="E611" s="549"/>
      <c r="F611" s="549"/>
      <c r="G611" s="549"/>
      <c r="H611" s="549"/>
      <c r="I611" s="549"/>
      <c r="J611" s="549"/>
      <c r="K611" s="549"/>
      <c r="L611" s="187"/>
      <c r="M611" s="186"/>
      <c r="N611" s="186"/>
      <c r="O611" s="187"/>
      <c r="P611" s="187"/>
      <c r="Q611" s="187"/>
      <c r="R611" s="187"/>
      <c r="S611" s="187"/>
      <c r="T611" s="187"/>
      <c r="U611" s="187"/>
      <c r="V611" s="187"/>
      <c r="W611" s="187"/>
      <c r="X611" s="187"/>
    </row>
    <row r="612" spans="1:24" ht="39.9" customHeight="1" thickBot="1" x14ac:dyDescent="0.4">
      <c r="A612" s="544" t="str">
        <f>'Matriz Nº4 Administración'!A612</f>
        <v>Objetivo táctico</v>
      </c>
      <c r="B612" s="545"/>
      <c r="C612" s="546" t="str">
        <f>'Matriz Nº4 Administración'!B612</f>
        <v xml:space="preserve">68. </v>
      </c>
      <c r="D612" s="481"/>
      <c r="E612" s="481"/>
      <c r="F612" s="481"/>
      <c r="G612" s="481"/>
      <c r="H612" s="481"/>
      <c r="I612" s="481"/>
      <c r="J612" s="481"/>
      <c r="K612" s="482"/>
      <c r="L612" s="187"/>
      <c r="M612" s="187"/>
      <c r="N612" s="187"/>
      <c r="O612" s="187"/>
      <c r="P612" s="187"/>
      <c r="Q612" s="187"/>
      <c r="R612" s="187"/>
      <c r="S612" s="187"/>
      <c r="T612" s="187"/>
      <c r="U612" s="187"/>
      <c r="V612" s="187"/>
      <c r="W612" s="187"/>
      <c r="X612" s="187"/>
    </row>
    <row r="613" spans="1:24" ht="47.25" customHeight="1" x14ac:dyDescent="0.35">
      <c r="A613" s="188" t="str">
        <f>+'Matriz Nº4 Administración'!A613</f>
        <v>68. 1</v>
      </c>
      <c r="B613" s="189" t="str">
        <f>+'Matriz Nº4 Administración'!B613</f>
        <v/>
      </c>
      <c r="C613" s="190" t="str">
        <f>IF(B613&lt;&gt;"",'Matriz Nº1 Identificación'!B613,"")</f>
        <v/>
      </c>
      <c r="D613" s="191" t="str">
        <f>IF(C613&lt;&gt;"",'Matriz Nº4 Administración'!C613,"")</f>
        <v/>
      </c>
      <c r="E613" s="189" t="str">
        <f>IF(B613&lt;&gt;"",'Matriz Nº4 Administración'!F613,"")</f>
        <v/>
      </c>
      <c r="F613" s="189" t="str">
        <f>IF(B613&lt;&gt;"",'Matriz Nº4 Administración'!G613,"")</f>
        <v/>
      </c>
      <c r="G613" s="177"/>
      <c r="H613" s="178"/>
      <c r="I613" s="179"/>
      <c r="J613" s="179"/>
      <c r="K613" s="178"/>
      <c r="L613" s="186"/>
      <c r="M613" s="187"/>
      <c r="N613" s="187"/>
      <c r="O613" s="186"/>
      <c r="P613" s="186"/>
      <c r="Q613" s="186"/>
      <c r="R613" s="186"/>
      <c r="S613" s="186"/>
      <c r="T613" s="186"/>
      <c r="U613" s="186"/>
      <c r="V613" s="186"/>
      <c r="W613" s="186"/>
      <c r="X613" s="186"/>
    </row>
    <row r="614" spans="1:24" ht="43.5" customHeight="1" x14ac:dyDescent="0.35">
      <c r="A614" s="188" t="str">
        <f>+'Matriz Nº4 Administración'!A614</f>
        <v>68. 2</v>
      </c>
      <c r="B614" s="189" t="str">
        <f>+'Matriz Nº4 Administración'!B614</f>
        <v/>
      </c>
      <c r="C614" s="190" t="str">
        <f>IF(B614&lt;&gt;"",'Matriz Nº1 Identificación'!B614,"")</f>
        <v/>
      </c>
      <c r="D614" s="191" t="str">
        <f>IF(C614&lt;&gt;"",'Matriz Nº4 Administración'!C614,"")</f>
        <v/>
      </c>
      <c r="E614" s="189" t="str">
        <f>IF(B614&lt;&gt;"",'Matriz Nº4 Administración'!F614,"")</f>
        <v/>
      </c>
      <c r="F614" s="189" t="str">
        <f>IF(B614&lt;&gt;"",'Matriz Nº4 Administración'!G614,"")</f>
        <v/>
      </c>
      <c r="G614" s="177"/>
      <c r="H614" s="178"/>
      <c r="I614" s="179"/>
      <c r="J614" s="179"/>
      <c r="K614" s="178"/>
      <c r="L614" s="186"/>
      <c r="M614" s="186"/>
      <c r="N614" s="186"/>
      <c r="O614" s="186"/>
      <c r="P614" s="186"/>
      <c r="Q614" s="186"/>
      <c r="R614" s="186"/>
      <c r="S614" s="186"/>
      <c r="T614" s="186"/>
      <c r="U614" s="186"/>
      <c r="V614" s="186"/>
      <c r="W614" s="186"/>
      <c r="X614" s="186"/>
    </row>
    <row r="615" spans="1:24" ht="40.5" customHeight="1" x14ac:dyDescent="0.35">
      <c r="A615" s="188" t="str">
        <f>+'Matriz Nº4 Administración'!A615</f>
        <v>68. 3</v>
      </c>
      <c r="B615" s="189" t="str">
        <f>+'Matriz Nº4 Administración'!B615</f>
        <v/>
      </c>
      <c r="C615" s="190" t="str">
        <f>IF(B615&lt;&gt;"",'Matriz Nº1 Identificación'!B615,"")</f>
        <v/>
      </c>
      <c r="D615" s="191" t="str">
        <f>IF(C615&lt;&gt;"",'Matriz Nº4 Administración'!C615,"")</f>
        <v/>
      </c>
      <c r="E615" s="189" t="str">
        <f>IF(B615&lt;&gt;"",'Matriz Nº4 Administración'!F615,"")</f>
        <v/>
      </c>
      <c r="F615" s="189" t="str">
        <f>IF(B615&lt;&gt;"",'Matriz Nº4 Administración'!G615,"")</f>
        <v/>
      </c>
      <c r="G615" s="177"/>
      <c r="H615" s="178"/>
      <c r="I615" s="179"/>
      <c r="J615" s="179"/>
      <c r="K615" s="178"/>
      <c r="L615" s="186"/>
      <c r="M615" s="186"/>
      <c r="N615" s="186"/>
      <c r="O615" s="186"/>
      <c r="P615" s="186"/>
      <c r="Q615" s="186"/>
      <c r="R615" s="186"/>
      <c r="S615" s="186"/>
      <c r="T615" s="186"/>
      <c r="U615" s="186"/>
      <c r="V615" s="186"/>
      <c r="W615" s="186"/>
      <c r="X615" s="186"/>
    </row>
    <row r="616" spans="1:24" ht="48" customHeight="1" x14ac:dyDescent="0.35">
      <c r="A616" s="188" t="str">
        <f>+'Matriz Nº4 Administración'!A616</f>
        <v>68. 4</v>
      </c>
      <c r="B616" s="189" t="str">
        <f>+'Matriz Nº4 Administración'!B616</f>
        <v/>
      </c>
      <c r="C616" s="190" t="str">
        <f>IF(B616&lt;&gt;"",'Matriz Nº1 Identificación'!B616,"")</f>
        <v/>
      </c>
      <c r="D616" s="191" t="str">
        <f>IF(C616&lt;&gt;"",'Matriz Nº4 Administración'!C616,"")</f>
        <v/>
      </c>
      <c r="E616" s="189" t="str">
        <f>IF(B616&lt;&gt;"",'Matriz Nº4 Administración'!F616,"")</f>
        <v/>
      </c>
      <c r="F616" s="189" t="str">
        <f>IF(B616&lt;&gt;"",'Matriz Nº4 Administración'!G616,"")</f>
        <v/>
      </c>
      <c r="G616" s="177"/>
      <c r="H616" s="178"/>
      <c r="I616" s="179"/>
      <c r="J616" s="179"/>
      <c r="K616" s="178"/>
      <c r="L616" s="186"/>
      <c r="M616" s="186"/>
      <c r="N616" s="186"/>
      <c r="O616" s="186"/>
      <c r="P616" s="186"/>
      <c r="Q616" s="186"/>
      <c r="R616" s="186"/>
      <c r="S616" s="186"/>
      <c r="T616" s="186"/>
      <c r="U616" s="186"/>
      <c r="V616" s="186"/>
      <c r="W616" s="186"/>
      <c r="X616" s="186"/>
    </row>
    <row r="617" spans="1:24" ht="42.75" customHeight="1" x14ac:dyDescent="0.35">
      <c r="A617" s="188" t="str">
        <f>+'Matriz Nº4 Administración'!A617</f>
        <v>68. 5</v>
      </c>
      <c r="B617" s="189" t="str">
        <f>+'Matriz Nº4 Administración'!B617</f>
        <v/>
      </c>
      <c r="C617" s="190" t="str">
        <f>IF(B617&lt;&gt;"",'Matriz Nº1 Identificación'!B617,"")</f>
        <v/>
      </c>
      <c r="D617" s="191" t="str">
        <f>IF(C617&lt;&gt;"",'Matriz Nº4 Administración'!C617,"")</f>
        <v/>
      </c>
      <c r="E617" s="189" t="str">
        <f>IF(B617&lt;&gt;"",'Matriz Nº4 Administración'!F617,"")</f>
        <v/>
      </c>
      <c r="F617" s="189" t="str">
        <f>IF(B617&lt;&gt;"",'Matriz Nº4 Administración'!G617,"")</f>
        <v/>
      </c>
      <c r="G617" s="177"/>
      <c r="H617" s="178"/>
      <c r="I617" s="179"/>
      <c r="J617" s="179"/>
      <c r="K617" s="178"/>
      <c r="L617" s="186"/>
      <c r="M617" s="186"/>
      <c r="N617" s="186"/>
      <c r="O617" s="186"/>
      <c r="P617" s="186"/>
      <c r="Q617" s="186"/>
      <c r="R617" s="186"/>
      <c r="S617" s="186"/>
      <c r="T617" s="186"/>
      <c r="U617" s="186"/>
      <c r="V617" s="186"/>
      <c r="W617" s="186"/>
      <c r="X617" s="186"/>
    </row>
    <row r="618" spans="1:24" ht="40.5" customHeight="1" x14ac:dyDescent="0.35">
      <c r="A618" s="188" t="str">
        <f>+'Matriz Nº4 Administración'!A618</f>
        <v>68. 6</v>
      </c>
      <c r="B618" s="189" t="str">
        <f>+'Matriz Nº4 Administración'!B618</f>
        <v/>
      </c>
      <c r="C618" s="190" t="str">
        <f>IF(B618&lt;&gt;"",'Matriz Nº1 Identificación'!B618,"")</f>
        <v/>
      </c>
      <c r="D618" s="191" t="str">
        <f>IF(C618&lt;&gt;"",'Matriz Nº4 Administración'!C618,"")</f>
        <v/>
      </c>
      <c r="E618" s="189" t="str">
        <f>IF(B618&lt;&gt;"",'Matriz Nº4 Administración'!F618,"")</f>
        <v/>
      </c>
      <c r="F618" s="189" t="str">
        <f>IF(B618&lt;&gt;"",'Matriz Nº4 Administración'!G618,"")</f>
        <v/>
      </c>
      <c r="G618" s="177"/>
      <c r="H618" s="178"/>
      <c r="I618" s="179"/>
      <c r="J618" s="179"/>
      <c r="K618" s="178"/>
      <c r="L618" s="186"/>
      <c r="M618" s="186"/>
      <c r="N618" s="186"/>
      <c r="O618" s="186"/>
      <c r="P618" s="186"/>
      <c r="Q618" s="186"/>
      <c r="R618" s="186"/>
      <c r="S618" s="186"/>
      <c r="T618" s="186"/>
      <c r="U618" s="186"/>
      <c r="V618" s="186"/>
      <c r="W618" s="186"/>
      <c r="X618" s="186"/>
    </row>
    <row r="619" spans="1:24" ht="43.5" customHeight="1" thickBot="1" x14ac:dyDescent="0.4">
      <c r="A619" s="188" t="str">
        <f>+'Matriz Nº4 Administración'!A619</f>
        <v>68. 7</v>
      </c>
      <c r="B619" s="189" t="str">
        <f>+'Matriz Nº4 Administración'!B619</f>
        <v/>
      </c>
      <c r="C619" s="190" t="str">
        <f>IF(B619&lt;&gt;"",'Matriz Nº1 Identificación'!B619,"")</f>
        <v/>
      </c>
      <c r="D619" s="191" t="str">
        <f>IF(C619&lt;&gt;"",'Matriz Nº4 Administración'!C619,"")</f>
        <v/>
      </c>
      <c r="E619" s="189" t="str">
        <f>IF(B619&lt;&gt;"",'Matriz Nº4 Administración'!F619,"")</f>
        <v/>
      </c>
      <c r="F619" s="189" t="str">
        <f>IF(B619&lt;&gt;"",'Matriz Nº4 Administración'!G619,"")</f>
        <v/>
      </c>
      <c r="G619" s="177"/>
      <c r="H619" s="178"/>
      <c r="I619" s="179"/>
      <c r="J619" s="179"/>
      <c r="K619" s="178"/>
      <c r="L619" s="186"/>
      <c r="M619" s="186"/>
      <c r="N619" s="186"/>
      <c r="O619" s="186"/>
      <c r="P619" s="186"/>
      <c r="Q619" s="186"/>
      <c r="R619" s="186"/>
      <c r="S619" s="186"/>
      <c r="T619" s="186"/>
      <c r="U619" s="186"/>
      <c r="V619" s="186"/>
      <c r="W619" s="186"/>
      <c r="X619" s="186"/>
    </row>
    <row r="620" spans="1:24" ht="39.9" customHeight="1" thickBot="1" x14ac:dyDescent="0.4">
      <c r="A620" s="547" t="str">
        <f>'Matriz Nº4 Administración'!A620</f>
        <v xml:space="preserve">Objetivo Estratégico: </v>
      </c>
      <c r="B620" s="548"/>
      <c r="C620" s="547">
        <f>'Matriz Nº4 Administración'!B620</f>
        <v>0</v>
      </c>
      <c r="D620" s="549"/>
      <c r="E620" s="549"/>
      <c r="F620" s="549"/>
      <c r="G620" s="549"/>
      <c r="H620" s="549"/>
      <c r="I620" s="549"/>
      <c r="J620" s="549"/>
      <c r="K620" s="549"/>
      <c r="L620" s="187"/>
      <c r="M620" s="186"/>
      <c r="N620" s="186"/>
      <c r="O620" s="187"/>
      <c r="P620" s="187"/>
      <c r="Q620" s="187"/>
      <c r="R620" s="187"/>
      <c r="S620" s="187"/>
      <c r="T620" s="187"/>
      <c r="U620" s="187"/>
      <c r="V620" s="187"/>
      <c r="W620" s="187"/>
      <c r="X620" s="187"/>
    </row>
    <row r="621" spans="1:24" ht="39.9" customHeight="1" thickBot="1" x14ac:dyDescent="0.4">
      <c r="A621" s="544" t="str">
        <f>'Matriz Nº4 Administración'!A621</f>
        <v>Objetivo táctico</v>
      </c>
      <c r="B621" s="545"/>
      <c r="C621" s="546" t="str">
        <f>'Matriz Nº4 Administración'!B621</f>
        <v xml:space="preserve">69. </v>
      </c>
      <c r="D621" s="481"/>
      <c r="E621" s="481"/>
      <c r="F621" s="481"/>
      <c r="G621" s="481"/>
      <c r="H621" s="481"/>
      <c r="I621" s="481"/>
      <c r="J621" s="481"/>
      <c r="K621" s="482"/>
      <c r="L621" s="187"/>
      <c r="M621" s="187"/>
      <c r="N621" s="187"/>
      <c r="O621" s="187"/>
      <c r="P621" s="187"/>
      <c r="Q621" s="187"/>
      <c r="R621" s="187"/>
      <c r="S621" s="187"/>
      <c r="T621" s="187"/>
      <c r="U621" s="187"/>
      <c r="V621" s="187"/>
      <c r="W621" s="187"/>
      <c r="X621" s="187"/>
    </row>
    <row r="622" spans="1:24" ht="47.25" customHeight="1" x14ac:dyDescent="0.35">
      <c r="A622" s="188" t="str">
        <f>+'Matriz Nº4 Administración'!A622</f>
        <v>69. 1</v>
      </c>
      <c r="B622" s="189" t="str">
        <f>+'Matriz Nº4 Administración'!B622</f>
        <v/>
      </c>
      <c r="C622" s="190" t="str">
        <f>IF(B622&lt;&gt;"",'Matriz Nº1 Identificación'!B622,"")</f>
        <v/>
      </c>
      <c r="D622" s="191" t="str">
        <f>IF(C622&lt;&gt;"",'Matriz Nº4 Administración'!C622,"")</f>
        <v/>
      </c>
      <c r="E622" s="189" t="str">
        <f>IF(B622&lt;&gt;"",'Matriz Nº4 Administración'!F622,"")</f>
        <v/>
      </c>
      <c r="F622" s="189" t="str">
        <f>IF(B622&lt;&gt;"",'Matriz Nº4 Administración'!G622,"")</f>
        <v/>
      </c>
      <c r="G622" s="177"/>
      <c r="H622" s="178"/>
      <c r="I622" s="179"/>
      <c r="J622" s="179"/>
      <c r="K622" s="178"/>
      <c r="L622" s="186"/>
      <c r="M622" s="187"/>
      <c r="N622" s="187"/>
      <c r="O622" s="186"/>
      <c r="P622" s="186"/>
      <c r="Q622" s="186"/>
      <c r="R622" s="186"/>
      <c r="S622" s="186"/>
      <c r="T622" s="186"/>
      <c r="U622" s="186"/>
      <c r="V622" s="186"/>
      <c r="W622" s="186"/>
      <c r="X622" s="186"/>
    </row>
    <row r="623" spans="1:24" ht="43.5" customHeight="1" x14ac:dyDescent="0.35">
      <c r="A623" s="188" t="str">
        <f>+'Matriz Nº4 Administración'!A623</f>
        <v>69. 2</v>
      </c>
      <c r="B623" s="189" t="str">
        <f>+'Matriz Nº4 Administración'!B623</f>
        <v/>
      </c>
      <c r="C623" s="190" t="str">
        <f>IF(B623&lt;&gt;"",'Matriz Nº1 Identificación'!B623,"")</f>
        <v/>
      </c>
      <c r="D623" s="191" t="str">
        <f>IF(C623&lt;&gt;"",'Matriz Nº4 Administración'!C623,"")</f>
        <v/>
      </c>
      <c r="E623" s="189" t="str">
        <f>IF(B623&lt;&gt;"",'Matriz Nº4 Administración'!F623,"")</f>
        <v/>
      </c>
      <c r="F623" s="189" t="str">
        <f>IF(B623&lt;&gt;"",'Matriz Nº4 Administración'!G623,"")</f>
        <v/>
      </c>
      <c r="G623" s="177"/>
      <c r="H623" s="178"/>
      <c r="I623" s="179"/>
      <c r="J623" s="179"/>
      <c r="K623" s="178"/>
      <c r="L623" s="186"/>
      <c r="M623" s="186"/>
      <c r="N623" s="186"/>
      <c r="O623" s="186"/>
      <c r="P623" s="186"/>
      <c r="Q623" s="186"/>
      <c r="R623" s="186"/>
      <c r="S623" s="186"/>
      <c r="T623" s="186"/>
      <c r="U623" s="186"/>
      <c r="V623" s="186"/>
      <c r="W623" s="186"/>
      <c r="X623" s="186"/>
    </row>
    <row r="624" spans="1:24" ht="40.5" customHeight="1" x14ac:dyDescent="0.35">
      <c r="A624" s="188" t="str">
        <f>+'Matriz Nº4 Administración'!A624</f>
        <v>69. 3</v>
      </c>
      <c r="B624" s="189" t="str">
        <f>+'Matriz Nº4 Administración'!B624</f>
        <v/>
      </c>
      <c r="C624" s="190" t="str">
        <f>IF(B624&lt;&gt;"",'Matriz Nº1 Identificación'!B624,"")</f>
        <v/>
      </c>
      <c r="D624" s="191" t="str">
        <f>IF(C624&lt;&gt;"",'Matriz Nº4 Administración'!C624,"")</f>
        <v/>
      </c>
      <c r="E624" s="189" t="str">
        <f>IF(B624&lt;&gt;"",'Matriz Nº4 Administración'!F624,"")</f>
        <v/>
      </c>
      <c r="F624" s="189" t="str">
        <f>IF(B624&lt;&gt;"",'Matriz Nº4 Administración'!G624,"")</f>
        <v/>
      </c>
      <c r="G624" s="177"/>
      <c r="H624" s="178"/>
      <c r="I624" s="179"/>
      <c r="J624" s="179"/>
      <c r="K624" s="178"/>
      <c r="L624" s="186"/>
      <c r="M624" s="186"/>
      <c r="N624" s="186"/>
      <c r="O624" s="186"/>
      <c r="P624" s="186"/>
      <c r="Q624" s="186"/>
      <c r="R624" s="186"/>
      <c r="S624" s="186"/>
      <c r="T624" s="186"/>
      <c r="U624" s="186"/>
      <c r="V624" s="186"/>
      <c r="W624" s="186"/>
      <c r="X624" s="186"/>
    </row>
    <row r="625" spans="1:24" ht="48" customHeight="1" x14ac:dyDescent="0.35">
      <c r="A625" s="188" t="str">
        <f>+'Matriz Nº4 Administración'!A625</f>
        <v>69. 4</v>
      </c>
      <c r="B625" s="189" t="str">
        <f>+'Matriz Nº4 Administración'!B625</f>
        <v/>
      </c>
      <c r="C625" s="190" t="str">
        <f>IF(B625&lt;&gt;"",'Matriz Nº1 Identificación'!B625,"")</f>
        <v/>
      </c>
      <c r="D625" s="191" t="str">
        <f>IF(C625&lt;&gt;"",'Matriz Nº4 Administración'!C625,"")</f>
        <v/>
      </c>
      <c r="E625" s="189" t="str">
        <f>IF(B625&lt;&gt;"",'Matriz Nº4 Administración'!F625,"")</f>
        <v/>
      </c>
      <c r="F625" s="189" t="str">
        <f>IF(B625&lt;&gt;"",'Matriz Nº4 Administración'!G625,"")</f>
        <v/>
      </c>
      <c r="G625" s="177"/>
      <c r="H625" s="178"/>
      <c r="I625" s="179"/>
      <c r="J625" s="179"/>
      <c r="K625" s="178"/>
      <c r="L625" s="186"/>
      <c r="M625" s="186"/>
      <c r="N625" s="186"/>
      <c r="O625" s="186"/>
      <c r="P625" s="186"/>
      <c r="Q625" s="186"/>
      <c r="R625" s="186"/>
      <c r="S625" s="186"/>
      <c r="T625" s="186"/>
      <c r="U625" s="186"/>
      <c r="V625" s="186"/>
      <c r="W625" s="186"/>
      <c r="X625" s="186"/>
    </row>
    <row r="626" spans="1:24" ht="42.75" customHeight="1" x14ac:dyDescent="0.35">
      <c r="A626" s="188" t="str">
        <f>+'Matriz Nº4 Administración'!A626</f>
        <v>69. 5</v>
      </c>
      <c r="B626" s="189" t="str">
        <f>+'Matriz Nº4 Administración'!B626</f>
        <v/>
      </c>
      <c r="C626" s="190" t="str">
        <f>IF(B626&lt;&gt;"",'Matriz Nº1 Identificación'!B626,"")</f>
        <v/>
      </c>
      <c r="D626" s="191" t="str">
        <f>IF(C626&lt;&gt;"",'Matriz Nº4 Administración'!C626,"")</f>
        <v/>
      </c>
      <c r="E626" s="189" t="str">
        <f>IF(B626&lt;&gt;"",'Matriz Nº4 Administración'!F626,"")</f>
        <v/>
      </c>
      <c r="F626" s="189" t="str">
        <f>IF(B626&lt;&gt;"",'Matriz Nº4 Administración'!G626,"")</f>
        <v/>
      </c>
      <c r="G626" s="177"/>
      <c r="H626" s="178"/>
      <c r="I626" s="179"/>
      <c r="J626" s="179"/>
      <c r="K626" s="178"/>
      <c r="L626" s="186"/>
      <c r="M626" s="186"/>
      <c r="N626" s="186"/>
      <c r="O626" s="186"/>
      <c r="P626" s="186"/>
      <c r="Q626" s="186"/>
      <c r="R626" s="186"/>
      <c r="S626" s="186"/>
      <c r="T626" s="186"/>
      <c r="U626" s="186"/>
      <c r="V626" s="186"/>
      <c r="W626" s="186"/>
      <c r="X626" s="186"/>
    </row>
    <row r="627" spans="1:24" ht="40.5" customHeight="1" x14ac:dyDescent="0.35">
      <c r="A627" s="188" t="str">
        <f>+'Matriz Nº4 Administración'!A627</f>
        <v>69. 6</v>
      </c>
      <c r="B627" s="189" t="str">
        <f>+'Matriz Nº4 Administración'!B627</f>
        <v/>
      </c>
      <c r="C627" s="190" t="str">
        <f>IF(B627&lt;&gt;"",'Matriz Nº1 Identificación'!B627,"")</f>
        <v/>
      </c>
      <c r="D627" s="191" t="str">
        <f>IF(C627&lt;&gt;"",'Matriz Nº4 Administración'!C627,"")</f>
        <v/>
      </c>
      <c r="E627" s="189" t="str">
        <f>IF(B627&lt;&gt;"",'Matriz Nº4 Administración'!F627,"")</f>
        <v/>
      </c>
      <c r="F627" s="189" t="str">
        <f>IF(B627&lt;&gt;"",'Matriz Nº4 Administración'!G627,"")</f>
        <v/>
      </c>
      <c r="G627" s="177"/>
      <c r="H627" s="178"/>
      <c r="I627" s="179"/>
      <c r="J627" s="179"/>
      <c r="K627" s="178"/>
      <c r="L627" s="186"/>
      <c r="M627" s="186"/>
      <c r="N627" s="186"/>
      <c r="O627" s="186"/>
      <c r="P627" s="186"/>
      <c r="Q627" s="186"/>
      <c r="R627" s="186"/>
      <c r="S627" s="186"/>
      <c r="T627" s="186"/>
      <c r="U627" s="186"/>
      <c r="V627" s="186"/>
      <c r="W627" s="186"/>
      <c r="X627" s="186"/>
    </row>
    <row r="628" spans="1:24" ht="43.5" customHeight="1" thickBot="1" x14ac:dyDescent="0.4">
      <c r="A628" s="188" t="str">
        <f>+'Matriz Nº4 Administración'!A628</f>
        <v>69. 7</v>
      </c>
      <c r="B628" s="189" t="str">
        <f>+'Matriz Nº4 Administración'!B628</f>
        <v/>
      </c>
      <c r="C628" s="190" t="str">
        <f>IF(B628&lt;&gt;"",'Matriz Nº1 Identificación'!B628,"")</f>
        <v/>
      </c>
      <c r="D628" s="191" t="str">
        <f>IF(C628&lt;&gt;"",'Matriz Nº4 Administración'!C628,"")</f>
        <v/>
      </c>
      <c r="E628" s="189" t="str">
        <f>IF(B628&lt;&gt;"",'Matriz Nº4 Administración'!F628,"")</f>
        <v/>
      </c>
      <c r="F628" s="189" t="str">
        <f>IF(B628&lt;&gt;"",'Matriz Nº4 Administración'!G628,"")</f>
        <v/>
      </c>
      <c r="G628" s="177"/>
      <c r="H628" s="178"/>
      <c r="I628" s="179"/>
      <c r="J628" s="179"/>
      <c r="K628" s="178"/>
      <c r="L628" s="186"/>
      <c r="M628" s="186"/>
      <c r="N628" s="186"/>
      <c r="O628" s="186"/>
      <c r="P628" s="186"/>
      <c r="Q628" s="186"/>
      <c r="R628" s="186"/>
      <c r="S628" s="186"/>
      <c r="T628" s="186"/>
      <c r="U628" s="186"/>
      <c r="V628" s="186"/>
      <c r="W628" s="186"/>
      <c r="X628" s="186"/>
    </row>
    <row r="629" spans="1:24" ht="39.9" customHeight="1" thickBot="1" x14ac:dyDescent="0.4">
      <c r="A629" s="547" t="str">
        <f>'Matriz Nº4 Administración'!A629</f>
        <v xml:space="preserve">Objetivo Estratégico: </v>
      </c>
      <c r="B629" s="548"/>
      <c r="C629" s="547">
        <f>'Matriz Nº4 Administración'!B629</f>
        <v>0</v>
      </c>
      <c r="D629" s="549"/>
      <c r="E629" s="549"/>
      <c r="F629" s="549"/>
      <c r="G629" s="549"/>
      <c r="H629" s="549"/>
      <c r="I629" s="549"/>
      <c r="J629" s="549"/>
      <c r="K629" s="549"/>
      <c r="L629" s="187"/>
      <c r="M629" s="186"/>
      <c r="N629" s="186"/>
      <c r="O629" s="187"/>
      <c r="P629" s="187"/>
      <c r="Q629" s="187"/>
      <c r="R629" s="187"/>
      <c r="S629" s="187"/>
      <c r="T629" s="187"/>
      <c r="U629" s="187"/>
      <c r="V629" s="187"/>
      <c r="W629" s="187"/>
      <c r="X629" s="187"/>
    </row>
    <row r="630" spans="1:24" ht="39.9" customHeight="1" thickBot="1" x14ac:dyDescent="0.4">
      <c r="A630" s="544" t="str">
        <f>'Matriz Nº4 Administración'!A630</f>
        <v>Objetivo táctico</v>
      </c>
      <c r="B630" s="545"/>
      <c r="C630" s="546" t="str">
        <f>'Matriz Nº4 Administración'!B630</f>
        <v xml:space="preserve">70. </v>
      </c>
      <c r="D630" s="481"/>
      <c r="E630" s="481"/>
      <c r="F630" s="481"/>
      <c r="G630" s="481"/>
      <c r="H630" s="481"/>
      <c r="I630" s="481"/>
      <c r="J630" s="481"/>
      <c r="K630" s="482"/>
      <c r="L630" s="187"/>
      <c r="M630" s="187"/>
      <c r="N630" s="187"/>
      <c r="O630" s="187"/>
      <c r="P630" s="187"/>
      <c r="Q630" s="187"/>
      <c r="R630" s="187"/>
      <c r="S630" s="187"/>
      <c r="T630" s="187"/>
      <c r="U630" s="187"/>
      <c r="V630" s="187"/>
      <c r="W630" s="187"/>
      <c r="X630" s="187"/>
    </row>
    <row r="631" spans="1:24" ht="47.25" customHeight="1" x14ac:dyDescent="0.35">
      <c r="A631" s="188" t="str">
        <f>+'Matriz Nº4 Administración'!A631</f>
        <v>70. 1</v>
      </c>
      <c r="B631" s="189" t="str">
        <f>+'Matriz Nº4 Administración'!B631</f>
        <v/>
      </c>
      <c r="C631" s="190" t="str">
        <f>IF(B631&lt;&gt;"",'Matriz Nº1 Identificación'!B631,"")</f>
        <v/>
      </c>
      <c r="D631" s="191" t="str">
        <f>IF(C631&lt;&gt;"",'Matriz Nº4 Administración'!C631,"")</f>
        <v/>
      </c>
      <c r="E631" s="189" t="str">
        <f>IF(B631&lt;&gt;"",'Matriz Nº4 Administración'!F631,"")</f>
        <v/>
      </c>
      <c r="F631" s="189" t="str">
        <f>IF(B631&lt;&gt;"",'Matriz Nº4 Administración'!G631,"")</f>
        <v/>
      </c>
      <c r="G631" s="177"/>
      <c r="H631" s="178"/>
      <c r="I631" s="179"/>
      <c r="J631" s="179"/>
      <c r="K631" s="178"/>
      <c r="L631" s="186"/>
      <c r="M631" s="187"/>
      <c r="N631" s="187"/>
      <c r="O631" s="186"/>
      <c r="P631" s="186"/>
      <c r="Q631" s="186"/>
      <c r="R631" s="186"/>
      <c r="S631" s="186"/>
      <c r="T631" s="186"/>
      <c r="U631" s="186"/>
      <c r="V631" s="186"/>
      <c r="W631" s="186"/>
      <c r="X631" s="186"/>
    </row>
    <row r="632" spans="1:24" ht="43.5" customHeight="1" x14ac:dyDescent="0.35">
      <c r="A632" s="188" t="str">
        <f>+'Matriz Nº4 Administración'!A632</f>
        <v>70. 2</v>
      </c>
      <c r="B632" s="189" t="str">
        <f>+'Matriz Nº4 Administración'!B632</f>
        <v/>
      </c>
      <c r="C632" s="190" t="str">
        <f>IF(B632&lt;&gt;"",'Matriz Nº1 Identificación'!B632,"")</f>
        <v/>
      </c>
      <c r="D632" s="191" t="str">
        <f>IF(C632&lt;&gt;"",'Matriz Nº4 Administración'!C632,"")</f>
        <v/>
      </c>
      <c r="E632" s="189" t="str">
        <f>IF(B632&lt;&gt;"",'Matriz Nº4 Administración'!F632,"")</f>
        <v/>
      </c>
      <c r="F632" s="189" t="str">
        <f>IF(B632&lt;&gt;"",'Matriz Nº4 Administración'!G632,"")</f>
        <v/>
      </c>
      <c r="G632" s="177"/>
      <c r="H632" s="178"/>
      <c r="I632" s="179"/>
      <c r="J632" s="179"/>
      <c r="K632" s="178"/>
      <c r="L632" s="186"/>
      <c r="M632" s="186"/>
      <c r="N632" s="186"/>
      <c r="O632" s="186"/>
      <c r="P632" s="186"/>
      <c r="Q632" s="186"/>
      <c r="R632" s="186"/>
      <c r="S632" s="186"/>
      <c r="T632" s="186"/>
      <c r="U632" s="186"/>
      <c r="V632" s="186"/>
      <c r="W632" s="186"/>
      <c r="X632" s="186"/>
    </row>
    <row r="633" spans="1:24" ht="40.5" customHeight="1" x14ac:dyDescent="0.35">
      <c r="A633" s="188" t="str">
        <f>+'Matriz Nº4 Administración'!A633</f>
        <v>70. 3</v>
      </c>
      <c r="B633" s="189" t="str">
        <f>+'Matriz Nº4 Administración'!B633</f>
        <v/>
      </c>
      <c r="C633" s="190" t="str">
        <f>IF(B633&lt;&gt;"",'Matriz Nº1 Identificación'!B633,"")</f>
        <v/>
      </c>
      <c r="D633" s="191" t="str">
        <f>IF(C633&lt;&gt;"",'Matriz Nº4 Administración'!C633,"")</f>
        <v/>
      </c>
      <c r="E633" s="189" t="str">
        <f>IF(B633&lt;&gt;"",'Matriz Nº4 Administración'!F633,"")</f>
        <v/>
      </c>
      <c r="F633" s="189" t="str">
        <f>IF(B633&lt;&gt;"",'Matriz Nº4 Administración'!G633,"")</f>
        <v/>
      </c>
      <c r="G633" s="177"/>
      <c r="H633" s="178"/>
      <c r="I633" s="179"/>
      <c r="J633" s="179"/>
      <c r="K633" s="178"/>
      <c r="L633" s="186"/>
      <c r="M633" s="186"/>
      <c r="N633" s="186"/>
      <c r="O633" s="186"/>
      <c r="P633" s="186"/>
      <c r="Q633" s="186"/>
      <c r="R633" s="186"/>
      <c r="S633" s="186"/>
      <c r="T633" s="186"/>
      <c r="U633" s="186"/>
      <c r="V633" s="186"/>
      <c r="W633" s="186"/>
      <c r="X633" s="186"/>
    </row>
    <row r="634" spans="1:24" ht="48" customHeight="1" x14ac:dyDescent="0.35">
      <c r="A634" s="188" t="str">
        <f>+'Matriz Nº4 Administración'!A634</f>
        <v>70. 4</v>
      </c>
      <c r="B634" s="189" t="str">
        <f>+'Matriz Nº4 Administración'!B634</f>
        <v/>
      </c>
      <c r="C634" s="190" t="str">
        <f>IF(B634&lt;&gt;"",'Matriz Nº1 Identificación'!B634,"")</f>
        <v/>
      </c>
      <c r="D634" s="191" t="str">
        <f>IF(C634&lt;&gt;"",'Matriz Nº4 Administración'!C634,"")</f>
        <v/>
      </c>
      <c r="E634" s="189" t="str">
        <f>IF(B634&lt;&gt;"",'Matriz Nº4 Administración'!F634,"")</f>
        <v/>
      </c>
      <c r="F634" s="189" t="str">
        <f>IF(B634&lt;&gt;"",'Matriz Nº4 Administración'!G634,"")</f>
        <v/>
      </c>
      <c r="G634" s="177"/>
      <c r="H634" s="178"/>
      <c r="I634" s="179"/>
      <c r="J634" s="179"/>
      <c r="K634" s="178"/>
      <c r="L634" s="186"/>
      <c r="M634" s="186"/>
      <c r="N634" s="186"/>
      <c r="O634" s="186"/>
      <c r="P634" s="186"/>
      <c r="Q634" s="186"/>
      <c r="R634" s="186"/>
      <c r="S634" s="186"/>
      <c r="T634" s="186"/>
      <c r="U634" s="186"/>
      <c r="V634" s="186"/>
      <c r="W634" s="186"/>
      <c r="X634" s="186"/>
    </row>
    <row r="635" spans="1:24" ht="42.75" customHeight="1" x14ac:dyDescent="0.35">
      <c r="A635" s="188" t="str">
        <f>+'Matriz Nº4 Administración'!A635</f>
        <v>70. 5</v>
      </c>
      <c r="B635" s="189" t="str">
        <f>+'Matriz Nº4 Administración'!B635</f>
        <v/>
      </c>
      <c r="C635" s="190" t="str">
        <f>IF(B635&lt;&gt;"",'Matriz Nº1 Identificación'!B635,"")</f>
        <v/>
      </c>
      <c r="D635" s="191" t="str">
        <f>IF(C635&lt;&gt;"",'Matriz Nº4 Administración'!C635,"")</f>
        <v/>
      </c>
      <c r="E635" s="189" t="str">
        <f>IF(B635&lt;&gt;"",'Matriz Nº4 Administración'!F635,"")</f>
        <v/>
      </c>
      <c r="F635" s="189" t="str">
        <f>IF(B635&lt;&gt;"",'Matriz Nº4 Administración'!G635,"")</f>
        <v/>
      </c>
      <c r="G635" s="177"/>
      <c r="H635" s="178"/>
      <c r="I635" s="179"/>
      <c r="J635" s="179"/>
      <c r="K635" s="178"/>
      <c r="L635" s="186"/>
      <c r="M635" s="186"/>
      <c r="N635" s="186"/>
      <c r="O635" s="186"/>
      <c r="P635" s="186"/>
      <c r="Q635" s="186"/>
      <c r="R635" s="186"/>
      <c r="S635" s="186"/>
      <c r="T635" s="186"/>
      <c r="U635" s="186"/>
      <c r="V635" s="186"/>
      <c r="W635" s="186"/>
      <c r="X635" s="186"/>
    </row>
    <row r="636" spans="1:24" ht="40.5" customHeight="1" x14ac:dyDescent="0.35">
      <c r="A636" s="188" t="str">
        <f>+'Matriz Nº4 Administración'!A636</f>
        <v>70. 6</v>
      </c>
      <c r="B636" s="189" t="str">
        <f>+'Matriz Nº4 Administración'!B636</f>
        <v/>
      </c>
      <c r="C636" s="190" t="str">
        <f>IF(B636&lt;&gt;"",'Matriz Nº1 Identificación'!B636,"")</f>
        <v/>
      </c>
      <c r="D636" s="191" t="str">
        <f>IF(C636&lt;&gt;"",'Matriz Nº4 Administración'!C636,"")</f>
        <v/>
      </c>
      <c r="E636" s="189" t="str">
        <f>IF(B636&lt;&gt;"",'Matriz Nº4 Administración'!F636,"")</f>
        <v/>
      </c>
      <c r="F636" s="189" t="str">
        <f>IF(B636&lt;&gt;"",'Matriz Nº4 Administración'!G636,"")</f>
        <v/>
      </c>
      <c r="G636" s="177"/>
      <c r="H636" s="178"/>
      <c r="I636" s="179"/>
      <c r="J636" s="179"/>
      <c r="K636" s="178"/>
      <c r="L636" s="186"/>
      <c r="M636" s="186"/>
      <c r="N636" s="186"/>
      <c r="O636" s="186"/>
      <c r="P636" s="186"/>
      <c r="Q636" s="186"/>
      <c r="R636" s="186"/>
      <c r="S636" s="186"/>
      <c r="T636" s="186"/>
      <c r="U636" s="186"/>
      <c r="V636" s="186"/>
      <c r="W636" s="186"/>
      <c r="X636" s="186"/>
    </row>
    <row r="637" spans="1:24" ht="43.5" customHeight="1" thickBot="1" x14ac:dyDescent="0.4">
      <c r="A637" s="188" t="str">
        <f>+'Matriz Nº4 Administración'!A637</f>
        <v>70. 7</v>
      </c>
      <c r="B637" s="189" t="str">
        <f>+'Matriz Nº4 Administración'!B637</f>
        <v/>
      </c>
      <c r="C637" s="190" t="str">
        <f>IF(B637&lt;&gt;"",'Matriz Nº1 Identificación'!B637,"")</f>
        <v/>
      </c>
      <c r="D637" s="191" t="str">
        <f>IF(C637&lt;&gt;"",'Matriz Nº4 Administración'!C637,"")</f>
        <v/>
      </c>
      <c r="E637" s="189" t="str">
        <f>IF(B637&lt;&gt;"",'Matriz Nº4 Administración'!F637,"")</f>
        <v/>
      </c>
      <c r="F637" s="189" t="str">
        <f>IF(B637&lt;&gt;"",'Matriz Nº4 Administración'!G637,"")</f>
        <v/>
      </c>
      <c r="G637" s="177"/>
      <c r="H637" s="178"/>
      <c r="I637" s="179"/>
      <c r="J637" s="179"/>
      <c r="K637" s="178"/>
      <c r="L637" s="186"/>
      <c r="M637" s="186"/>
      <c r="N637" s="186"/>
      <c r="O637" s="186"/>
      <c r="P637" s="186"/>
      <c r="Q637" s="186"/>
      <c r="R637" s="186"/>
      <c r="S637" s="186"/>
      <c r="T637" s="186"/>
      <c r="U637" s="186"/>
      <c r="V637" s="186"/>
      <c r="W637" s="186"/>
      <c r="X637" s="186"/>
    </row>
    <row r="638" spans="1:24" ht="39.9" customHeight="1" thickBot="1" x14ac:dyDescent="0.4">
      <c r="A638" s="547" t="str">
        <f>'Matriz Nº4 Administración'!A638</f>
        <v xml:space="preserve">Objetivo Estratégico: </v>
      </c>
      <c r="B638" s="548"/>
      <c r="C638" s="547">
        <f>'Matriz Nº4 Administración'!B638</f>
        <v>0</v>
      </c>
      <c r="D638" s="549"/>
      <c r="E638" s="549"/>
      <c r="F638" s="549"/>
      <c r="G638" s="549"/>
      <c r="H638" s="549"/>
      <c r="I638" s="549"/>
      <c r="J638" s="549"/>
      <c r="K638" s="549"/>
      <c r="L638" s="187"/>
      <c r="M638" s="186"/>
      <c r="N638" s="186"/>
      <c r="O638" s="187"/>
      <c r="P638" s="187"/>
      <c r="Q638" s="187"/>
      <c r="R638" s="187"/>
      <c r="S638" s="187"/>
      <c r="T638" s="187"/>
      <c r="U638" s="187"/>
      <c r="V638" s="187"/>
      <c r="W638" s="187"/>
      <c r="X638" s="187"/>
    </row>
    <row r="639" spans="1:24" ht="39.9" customHeight="1" thickBot="1" x14ac:dyDescent="0.4">
      <c r="A639" s="544" t="str">
        <f>'Matriz Nº4 Administración'!A639</f>
        <v>Objetivo táctico</v>
      </c>
      <c r="B639" s="545"/>
      <c r="C639" s="546" t="str">
        <f>'Matriz Nº4 Administración'!B639</f>
        <v xml:space="preserve">71. </v>
      </c>
      <c r="D639" s="481"/>
      <c r="E639" s="481"/>
      <c r="F639" s="481"/>
      <c r="G639" s="481"/>
      <c r="H639" s="481"/>
      <c r="I639" s="481"/>
      <c r="J639" s="481"/>
      <c r="K639" s="482"/>
      <c r="L639" s="187"/>
      <c r="M639" s="187"/>
      <c r="N639" s="187"/>
      <c r="O639" s="187"/>
      <c r="P639" s="187"/>
      <c r="Q639" s="187"/>
      <c r="R639" s="187"/>
      <c r="S639" s="187"/>
      <c r="T639" s="187"/>
      <c r="U639" s="187"/>
      <c r="V639" s="187"/>
      <c r="W639" s="187"/>
      <c r="X639" s="187"/>
    </row>
    <row r="640" spans="1:24" ht="47.25" customHeight="1" x14ac:dyDescent="0.35">
      <c r="A640" s="188" t="str">
        <f>+'Matriz Nº4 Administración'!A640</f>
        <v>71. 1</v>
      </c>
      <c r="B640" s="189" t="str">
        <f>+'Matriz Nº4 Administración'!B640</f>
        <v/>
      </c>
      <c r="C640" s="190" t="str">
        <f>IF(B640&lt;&gt;"",'Matriz Nº1 Identificación'!B640,"")</f>
        <v/>
      </c>
      <c r="D640" s="191" t="str">
        <f>IF(C640&lt;&gt;"",'Matriz Nº4 Administración'!C640,"")</f>
        <v/>
      </c>
      <c r="E640" s="189" t="str">
        <f>IF(B640&lt;&gt;"",'Matriz Nº4 Administración'!F640,"")</f>
        <v/>
      </c>
      <c r="F640" s="189" t="str">
        <f>IF(B640&lt;&gt;"",'Matriz Nº4 Administración'!G640,"")</f>
        <v/>
      </c>
      <c r="G640" s="177"/>
      <c r="H640" s="178"/>
      <c r="I640" s="179"/>
      <c r="J640" s="179"/>
      <c r="K640" s="178"/>
      <c r="L640" s="186"/>
      <c r="M640" s="187"/>
      <c r="N640" s="187"/>
      <c r="O640" s="186"/>
      <c r="P640" s="186"/>
      <c r="Q640" s="186"/>
      <c r="R640" s="186"/>
      <c r="S640" s="186"/>
      <c r="T640" s="186"/>
      <c r="U640" s="186"/>
      <c r="V640" s="186"/>
      <c r="W640" s="186"/>
      <c r="X640" s="186"/>
    </row>
    <row r="641" spans="1:24" ht="43.5" customHeight="1" x14ac:dyDescent="0.35">
      <c r="A641" s="188" t="str">
        <f>+'Matriz Nº4 Administración'!A641</f>
        <v>71. 2</v>
      </c>
      <c r="B641" s="189" t="str">
        <f>+'Matriz Nº4 Administración'!B641</f>
        <v/>
      </c>
      <c r="C641" s="190" t="str">
        <f>IF(B641&lt;&gt;"",'Matriz Nº1 Identificación'!B641,"")</f>
        <v/>
      </c>
      <c r="D641" s="191" t="str">
        <f>IF(C641&lt;&gt;"",'Matriz Nº4 Administración'!C641,"")</f>
        <v/>
      </c>
      <c r="E641" s="189" t="str">
        <f>IF(B641&lt;&gt;"",'Matriz Nº4 Administración'!F641,"")</f>
        <v/>
      </c>
      <c r="F641" s="189" t="str">
        <f>IF(B641&lt;&gt;"",'Matriz Nº4 Administración'!G641,"")</f>
        <v/>
      </c>
      <c r="G641" s="177"/>
      <c r="H641" s="178"/>
      <c r="I641" s="179"/>
      <c r="J641" s="179"/>
      <c r="K641" s="178"/>
      <c r="L641" s="186"/>
      <c r="M641" s="186"/>
      <c r="N641" s="186"/>
      <c r="O641" s="186"/>
      <c r="P641" s="186"/>
      <c r="Q641" s="186"/>
      <c r="R641" s="186"/>
      <c r="S641" s="186"/>
      <c r="T641" s="186"/>
      <c r="U641" s="186"/>
      <c r="V641" s="186"/>
      <c r="W641" s="186"/>
      <c r="X641" s="186"/>
    </row>
    <row r="642" spans="1:24" ht="40.5" customHeight="1" x14ac:dyDescent="0.35">
      <c r="A642" s="188" t="str">
        <f>+'Matriz Nº4 Administración'!A642</f>
        <v>71. 3</v>
      </c>
      <c r="B642" s="189" t="str">
        <f>+'Matriz Nº4 Administración'!B642</f>
        <v/>
      </c>
      <c r="C642" s="190" t="str">
        <f>IF(B642&lt;&gt;"",'Matriz Nº1 Identificación'!B642,"")</f>
        <v/>
      </c>
      <c r="D642" s="191" t="str">
        <f>IF(C642&lt;&gt;"",'Matriz Nº4 Administración'!C642,"")</f>
        <v/>
      </c>
      <c r="E642" s="189" t="str">
        <f>IF(B642&lt;&gt;"",'Matriz Nº4 Administración'!F642,"")</f>
        <v/>
      </c>
      <c r="F642" s="189" t="str">
        <f>IF(B642&lt;&gt;"",'Matriz Nº4 Administración'!G642,"")</f>
        <v/>
      </c>
      <c r="G642" s="177"/>
      <c r="H642" s="178"/>
      <c r="I642" s="179"/>
      <c r="J642" s="179"/>
      <c r="K642" s="178"/>
      <c r="L642" s="186"/>
      <c r="M642" s="186"/>
      <c r="N642" s="186"/>
      <c r="O642" s="186"/>
      <c r="P642" s="186"/>
      <c r="Q642" s="186"/>
      <c r="R642" s="186"/>
      <c r="S642" s="186"/>
      <c r="T642" s="186"/>
      <c r="U642" s="186"/>
      <c r="V642" s="186"/>
      <c r="W642" s="186"/>
      <c r="X642" s="186"/>
    </row>
    <row r="643" spans="1:24" ht="48" customHeight="1" x14ac:dyDescent="0.35">
      <c r="A643" s="188" t="str">
        <f>+'Matriz Nº4 Administración'!A643</f>
        <v>71. 4</v>
      </c>
      <c r="B643" s="189" t="str">
        <f>+'Matriz Nº4 Administración'!B643</f>
        <v/>
      </c>
      <c r="C643" s="190" t="str">
        <f>IF(B643&lt;&gt;"",'Matriz Nº1 Identificación'!B643,"")</f>
        <v/>
      </c>
      <c r="D643" s="191" t="str">
        <f>IF(C643&lt;&gt;"",'Matriz Nº4 Administración'!C643,"")</f>
        <v/>
      </c>
      <c r="E643" s="189" t="str">
        <f>IF(B643&lt;&gt;"",'Matriz Nº4 Administración'!F643,"")</f>
        <v/>
      </c>
      <c r="F643" s="189" t="str">
        <f>IF(B643&lt;&gt;"",'Matriz Nº4 Administración'!G643,"")</f>
        <v/>
      </c>
      <c r="G643" s="177"/>
      <c r="H643" s="178"/>
      <c r="I643" s="179"/>
      <c r="J643" s="179"/>
      <c r="K643" s="178"/>
      <c r="L643" s="186"/>
      <c r="M643" s="186"/>
      <c r="N643" s="186"/>
      <c r="O643" s="186"/>
      <c r="P643" s="186"/>
      <c r="Q643" s="186"/>
      <c r="R643" s="186"/>
      <c r="S643" s="186"/>
      <c r="T643" s="186"/>
      <c r="U643" s="186"/>
      <c r="V643" s="186"/>
      <c r="W643" s="186"/>
      <c r="X643" s="186"/>
    </row>
    <row r="644" spans="1:24" ht="42.75" customHeight="1" x14ac:dyDescent="0.35">
      <c r="A644" s="188" t="str">
        <f>+'Matriz Nº4 Administración'!A644</f>
        <v>71. 5</v>
      </c>
      <c r="B644" s="189" t="str">
        <f>+'Matriz Nº4 Administración'!B644</f>
        <v/>
      </c>
      <c r="C644" s="190" t="str">
        <f>IF(B644&lt;&gt;"",'Matriz Nº1 Identificación'!B644,"")</f>
        <v/>
      </c>
      <c r="D644" s="191" t="str">
        <f>IF(C644&lt;&gt;"",'Matriz Nº4 Administración'!C644,"")</f>
        <v/>
      </c>
      <c r="E644" s="189" t="str">
        <f>IF(B644&lt;&gt;"",'Matriz Nº4 Administración'!F644,"")</f>
        <v/>
      </c>
      <c r="F644" s="189" t="str">
        <f>IF(B644&lt;&gt;"",'Matriz Nº4 Administración'!G644,"")</f>
        <v/>
      </c>
      <c r="G644" s="177"/>
      <c r="H644" s="178"/>
      <c r="I644" s="179"/>
      <c r="J644" s="179"/>
      <c r="K644" s="178"/>
      <c r="L644" s="186"/>
      <c r="M644" s="186"/>
      <c r="N644" s="186"/>
      <c r="O644" s="186"/>
      <c r="P644" s="186"/>
      <c r="Q644" s="186"/>
      <c r="R644" s="186"/>
      <c r="S644" s="186"/>
      <c r="T644" s="186"/>
      <c r="U644" s="186"/>
      <c r="V644" s="186"/>
      <c r="W644" s="186"/>
      <c r="X644" s="186"/>
    </row>
    <row r="645" spans="1:24" ht="40.5" customHeight="1" x14ac:dyDescent="0.35">
      <c r="A645" s="188" t="str">
        <f>+'Matriz Nº4 Administración'!A645</f>
        <v>71. 6</v>
      </c>
      <c r="B645" s="189" t="str">
        <f>+'Matriz Nº4 Administración'!B645</f>
        <v/>
      </c>
      <c r="C645" s="190" t="str">
        <f>IF(B645&lt;&gt;"",'Matriz Nº1 Identificación'!B645,"")</f>
        <v/>
      </c>
      <c r="D645" s="191" t="str">
        <f>IF(C645&lt;&gt;"",'Matriz Nº4 Administración'!C645,"")</f>
        <v/>
      </c>
      <c r="E645" s="189" t="str">
        <f>IF(B645&lt;&gt;"",'Matriz Nº4 Administración'!F645,"")</f>
        <v/>
      </c>
      <c r="F645" s="189" t="str">
        <f>IF(B645&lt;&gt;"",'Matriz Nº4 Administración'!G645,"")</f>
        <v/>
      </c>
      <c r="G645" s="177"/>
      <c r="H645" s="178"/>
      <c r="I645" s="179"/>
      <c r="J645" s="179"/>
      <c r="K645" s="178"/>
      <c r="L645" s="186"/>
      <c r="M645" s="186"/>
      <c r="N645" s="186"/>
      <c r="O645" s="186"/>
      <c r="P645" s="186"/>
      <c r="Q645" s="186"/>
      <c r="R645" s="186"/>
      <c r="S645" s="186"/>
      <c r="T645" s="186"/>
      <c r="U645" s="186"/>
      <c r="V645" s="186"/>
      <c r="W645" s="186"/>
      <c r="X645" s="186"/>
    </row>
    <row r="646" spans="1:24" ht="43.5" customHeight="1" thickBot="1" x14ac:dyDescent="0.4">
      <c r="A646" s="188" t="str">
        <f>+'Matriz Nº4 Administración'!A646</f>
        <v>71. 7</v>
      </c>
      <c r="B646" s="189" t="str">
        <f>+'Matriz Nº4 Administración'!B646</f>
        <v/>
      </c>
      <c r="C646" s="190" t="str">
        <f>IF(B646&lt;&gt;"",'Matriz Nº1 Identificación'!B646,"")</f>
        <v/>
      </c>
      <c r="D646" s="191" t="str">
        <f>IF(C646&lt;&gt;"",'Matriz Nº4 Administración'!C646,"")</f>
        <v/>
      </c>
      <c r="E646" s="189" t="str">
        <f>IF(B646&lt;&gt;"",'Matriz Nº4 Administración'!F646,"")</f>
        <v/>
      </c>
      <c r="F646" s="189" t="str">
        <f>IF(B646&lt;&gt;"",'Matriz Nº4 Administración'!G646,"")</f>
        <v/>
      </c>
      <c r="G646" s="177"/>
      <c r="H646" s="178"/>
      <c r="I646" s="179"/>
      <c r="J646" s="179"/>
      <c r="K646" s="178"/>
      <c r="L646" s="186"/>
      <c r="M646" s="186"/>
      <c r="N646" s="186"/>
      <c r="O646" s="186"/>
      <c r="P646" s="186"/>
      <c r="Q646" s="186"/>
      <c r="R646" s="186"/>
      <c r="S646" s="186"/>
      <c r="T646" s="186"/>
      <c r="U646" s="186"/>
      <c r="V646" s="186"/>
      <c r="W646" s="186"/>
      <c r="X646" s="186"/>
    </row>
    <row r="647" spans="1:24" ht="39.9" customHeight="1" thickBot="1" x14ac:dyDescent="0.4">
      <c r="A647" s="547" t="str">
        <f>'Matriz Nº4 Administración'!A647</f>
        <v xml:space="preserve">Objetivo Estratégico: </v>
      </c>
      <c r="B647" s="548"/>
      <c r="C647" s="547">
        <f>'Matriz Nº4 Administración'!B647</f>
        <v>0</v>
      </c>
      <c r="D647" s="549"/>
      <c r="E647" s="549"/>
      <c r="F647" s="549"/>
      <c r="G647" s="549"/>
      <c r="H647" s="549"/>
      <c r="I647" s="549"/>
      <c r="J647" s="549"/>
      <c r="K647" s="549"/>
      <c r="L647" s="187"/>
      <c r="M647" s="186"/>
      <c r="N647" s="186"/>
      <c r="O647" s="187"/>
      <c r="P647" s="187"/>
      <c r="Q647" s="187"/>
      <c r="R647" s="187"/>
      <c r="S647" s="187"/>
      <c r="T647" s="187"/>
      <c r="U647" s="187"/>
      <c r="V647" s="187"/>
      <c r="W647" s="187"/>
      <c r="X647" s="187"/>
    </row>
    <row r="648" spans="1:24" ht="39.9" customHeight="1" thickBot="1" x14ac:dyDescent="0.4">
      <c r="A648" s="544" t="str">
        <f>'Matriz Nº4 Administración'!A648</f>
        <v>Objetivo táctico</v>
      </c>
      <c r="B648" s="545"/>
      <c r="C648" s="546" t="str">
        <f>'Matriz Nº4 Administración'!B648</f>
        <v xml:space="preserve">72. </v>
      </c>
      <c r="D648" s="481"/>
      <c r="E648" s="481"/>
      <c r="F648" s="481"/>
      <c r="G648" s="481"/>
      <c r="H648" s="481"/>
      <c r="I648" s="481"/>
      <c r="J648" s="481"/>
      <c r="K648" s="482"/>
      <c r="L648" s="187"/>
      <c r="M648" s="187"/>
      <c r="N648" s="187"/>
      <c r="O648" s="187"/>
      <c r="P648" s="187"/>
      <c r="Q648" s="187"/>
      <c r="R648" s="187"/>
      <c r="S648" s="187"/>
      <c r="T648" s="187"/>
      <c r="U648" s="187"/>
      <c r="V648" s="187"/>
      <c r="W648" s="187"/>
      <c r="X648" s="187"/>
    </row>
    <row r="649" spans="1:24" ht="47.25" customHeight="1" x14ac:dyDescent="0.35">
      <c r="A649" s="188" t="str">
        <f>+'Matriz Nº4 Administración'!A649</f>
        <v>72. 1</v>
      </c>
      <c r="B649" s="189" t="str">
        <f>+'Matriz Nº4 Administración'!B649</f>
        <v/>
      </c>
      <c r="C649" s="190" t="str">
        <f>IF(B649&lt;&gt;"",'Matriz Nº1 Identificación'!B649,"")</f>
        <v/>
      </c>
      <c r="D649" s="191" t="str">
        <f>IF(C649&lt;&gt;"",'Matriz Nº4 Administración'!C649,"")</f>
        <v/>
      </c>
      <c r="E649" s="189" t="str">
        <f>IF(B649&lt;&gt;"",'Matriz Nº4 Administración'!F649,"")</f>
        <v/>
      </c>
      <c r="F649" s="189" t="str">
        <f>IF(B649&lt;&gt;"",'Matriz Nº4 Administración'!G649,"")</f>
        <v/>
      </c>
      <c r="G649" s="177"/>
      <c r="H649" s="178"/>
      <c r="I649" s="179"/>
      <c r="J649" s="179"/>
      <c r="K649" s="178"/>
      <c r="L649" s="186"/>
      <c r="M649" s="187"/>
      <c r="N649" s="187"/>
      <c r="O649" s="186"/>
      <c r="P649" s="186"/>
      <c r="Q649" s="186"/>
      <c r="R649" s="186"/>
      <c r="S649" s="186"/>
      <c r="T649" s="186"/>
      <c r="U649" s="186"/>
      <c r="V649" s="186"/>
      <c r="W649" s="186"/>
      <c r="X649" s="186"/>
    </row>
    <row r="650" spans="1:24" ht="43.5" customHeight="1" x14ac:dyDescent="0.35">
      <c r="A650" s="188" t="str">
        <f>+'Matriz Nº4 Administración'!A650</f>
        <v>72. 2</v>
      </c>
      <c r="B650" s="189" t="str">
        <f>+'Matriz Nº4 Administración'!B650</f>
        <v/>
      </c>
      <c r="C650" s="190" t="str">
        <f>IF(B650&lt;&gt;"",'Matriz Nº1 Identificación'!B650,"")</f>
        <v/>
      </c>
      <c r="D650" s="191" t="str">
        <f>IF(C650&lt;&gt;"",'Matriz Nº4 Administración'!C650,"")</f>
        <v/>
      </c>
      <c r="E650" s="189" t="str">
        <f>IF(B650&lt;&gt;"",'Matriz Nº4 Administración'!F650,"")</f>
        <v/>
      </c>
      <c r="F650" s="189" t="str">
        <f>IF(B650&lt;&gt;"",'Matriz Nº4 Administración'!G650,"")</f>
        <v/>
      </c>
      <c r="G650" s="177"/>
      <c r="H650" s="178"/>
      <c r="I650" s="179"/>
      <c r="J650" s="179"/>
      <c r="K650" s="178"/>
      <c r="L650" s="186"/>
      <c r="M650" s="186"/>
      <c r="N650" s="186"/>
      <c r="O650" s="186"/>
      <c r="P650" s="186"/>
      <c r="Q650" s="186"/>
      <c r="R650" s="186"/>
      <c r="S650" s="186"/>
      <c r="T650" s="186"/>
      <c r="U650" s="186"/>
      <c r="V650" s="186"/>
      <c r="W650" s="186"/>
      <c r="X650" s="186"/>
    </row>
    <row r="651" spans="1:24" ht="40.5" customHeight="1" x14ac:dyDescent="0.35">
      <c r="A651" s="188" t="str">
        <f>+'Matriz Nº4 Administración'!A651</f>
        <v>72. 3</v>
      </c>
      <c r="B651" s="189" t="str">
        <f>+'Matriz Nº4 Administración'!B651</f>
        <v/>
      </c>
      <c r="C651" s="190" t="str">
        <f>IF(B651&lt;&gt;"",'Matriz Nº1 Identificación'!B651,"")</f>
        <v/>
      </c>
      <c r="D651" s="191" t="str">
        <f>IF(C651&lt;&gt;"",'Matriz Nº4 Administración'!C651,"")</f>
        <v/>
      </c>
      <c r="E651" s="189" t="str">
        <f>IF(B651&lt;&gt;"",'Matriz Nº4 Administración'!F651,"")</f>
        <v/>
      </c>
      <c r="F651" s="189" t="str">
        <f>IF(B651&lt;&gt;"",'Matriz Nº4 Administración'!G651,"")</f>
        <v/>
      </c>
      <c r="G651" s="177"/>
      <c r="H651" s="178"/>
      <c r="I651" s="179"/>
      <c r="J651" s="179"/>
      <c r="K651" s="178"/>
      <c r="L651" s="186"/>
      <c r="M651" s="186"/>
      <c r="N651" s="186"/>
      <c r="O651" s="186"/>
      <c r="P651" s="186"/>
      <c r="Q651" s="186"/>
      <c r="R651" s="186"/>
      <c r="S651" s="186"/>
      <c r="T651" s="186"/>
      <c r="U651" s="186"/>
      <c r="V651" s="186"/>
      <c r="W651" s="186"/>
      <c r="X651" s="186"/>
    </row>
    <row r="652" spans="1:24" ht="48" customHeight="1" x14ac:dyDescent="0.35">
      <c r="A652" s="188" t="str">
        <f>+'Matriz Nº4 Administración'!A652</f>
        <v>72. 4</v>
      </c>
      <c r="B652" s="189" t="str">
        <f>+'Matriz Nº4 Administración'!B652</f>
        <v/>
      </c>
      <c r="C652" s="190" t="str">
        <f>IF(B652&lt;&gt;"",'Matriz Nº1 Identificación'!B652,"")</f>
        <v/>
      </c>
      <c r="D652" s="191" t="str">
        <f>IF(C652&lt;&gt;"",'Matriz Nº4 Administración'!C652,"")</f>
        <v/>
      </c>
      <c r="E652" s="189" t="str">
        <f>IF(B652&lt;&gt;"",'Matriz Nº4 Administración'!F652,"")</f>
        <v/>
      </c>
      <c r="F652" s="189" t="str">
        <f>IF(B652&lt;&gt;"",'Matriz Nº4 Administración'!G652,"")</f>
        <v/>
      </c>
      <c r="G652" s="177"/>
      <c r="H652" s="178"/>
      <c r="I652" s="179"/>
      <c r="J652" s="179"/>
      <c r="K652" s="178"/>
      <c r="L652" s="186"/>
      <c r="M652" s="186"/>
      <c r="N652" s="186"/>
      <c r="O652" s="186"/>
      <c r="P652" s="186"/>
      <c r="Q652" s="186"/>
      <c r="R652" s="186"/>
      <c r="S652" s="186"/>
      <c r="T652" s="186"/>
      <c r="U652" s="186"/>
      <c r="V652" s="186"/>
      <c r="W652" s="186"/>
      <c r="X652" s="186"/>
    </row>
    <row r="653" spans="1:24" ht="42.75" customHeight="1" x14ac:dyDescent="0.35">
      <c r="A653" s="188" t="str">
        <f>+'Matriz Nº4 Administración'!A653</f>
        <v>72. 5</v>
      </c>
      <c r="B653" s="189" t="str">
        <f>+'Matriz Nº4 Administración'!B653</f>
        <v/>
      </c>
      <c r="C653" s="190" t="str">
        <f>IF(B653&lt;&gt;"",'Matriz Nº1 Identificación'!B653,"")</f>
        <v/>
      </c>
      <c r="D653" s="191" t="str">
        <f>IF(C653&lt;&gt;"",'Matriz Nº4 Administración'!C653,"")</f>
        <v/>
      </c>
      <c r="E653" s="189" t="str">
        <f>IF(B653&lt;&gt;"",'Matriz Nº4 Administración'!F653,"")</f>
        <v/>
      </c>
      <c r="F653" s="189" t="str">
        <f>IF(B653&lt;&gt;"",'Matriz Nº4 Administración'!G653,"")</f>
        <v/>
      </c>
      <c r="G653" s="177"/>
      <c r="H653" s="178"/>
      <c r="I653" s="179"/>
      <c r="J653" s="179"/>
      <c r="K653" s="178"/>
      <c r="L653" s="186"/>
      <c r="M653" s="186"/>
      <c r="N653" s="186"/>
      <c r="O653" s="186"/>
      <c r="P653" s="186"/>
      <c r="Q653" s="186"/>
      <c r="R653" s="186"/>
      <c r="S653" s="186"/>
      <c r="T653" s="186"/>
      <c r="U653" s="186"/>
      <c r="V653" s="186"/>
      <c r="W653" s="186"/>
      <c r="X653" s="186"/>
    </row>
    <row r="654" spans="1:24" ht="40.5" customHeight="1" x14ac:dyDescent="0.35">
      <c r="A654" s="188" t="str">
        <f>+'Matriz Nº4 Administración'!A654</f>
        <v>72. 6</v>
      </c>
      <c r="B654" s="189" t="str">
        <f>+'Matriz Nº4 Administración'!B654</f>
        <v/>
      </c>
      <c r="C654" s="190" t="str">
        <f>IF(B654&lt;&gt;"",'Matriz Nº1 Identificación'!B654,"")</f>
        <v/>
      </c>
      <c r="D654" s="191" t="str">
        <f>IF(C654&lt;&gt;"",'Matriz Nº4 Administración'!C654,"")</f>
        <v/>
      </c>
      <c r="E654" s="189" t="str">
        <f>IF(B654&lt;&gt;"",'Matriz Nº4 Administración'!F654,"")</f>
        <v/>
      </c>
      <c r="F654" s="189" t="str">
        <f>IF(B654&lt;&gt;"",'Matriz Nº4 Administración'!G654,"")</f>
        <v/>
      </c>
      <c r="G654" s="177"/>
      <c r="H654" s="178"/>
      <c r="I654" s="179"/>
      <c r="J654" s="179"/>
      <c r="K654" s="178"/>
      <c r="L654" s="186"/>
      <c r="M654" s="186"/>
      <c r="N654" s="186"/>
      <c r="O654" s="186"/>
      <c r="P654" s="186"/>
      <c r="Q654" s="186"/>
      <c r="R654" s="186"/>
      <c r="S654" s="186"/>
      <c r="T654" s="186"/>
      <c r="U654" s="186"/>
      <c r="V654" s="186"/>
      <c r="W654" s="186"/>
      <c r="X654" s="186"/>
    </row>
    <row r="655" spans="1:24" ht="43.5" customHeight="1" thickBot="1" x14ac:dyDescent="0.4">
      <c r="A655" s="188" t="str">
        <f>+'Matriz Nº4 Administración'!A655</f>
        <v>72. 7</v>
      </c>
      <c r="B655" s="189" t="str">
        <f>+'Matriz Nº4 Administración'!B655</f>
        <v/>
      </c>
      <c r="C655" s="190" t="str">
        <f>IF(B655&lt;&gt;"",'Matriz Nº1 Identificación'!B655,"")</f>
        <v/>
      </c>
      <c r="D655" s="191" t="str">
        <f>IF(C655&lt;&gt;"",'Matriz Nº4 Administración'!C655,"")</f>
        <v/>
      </c>
      <c r="E655" s="189" t="str">
        <f>IF(B655&lt;&gt;"",'Matriz Nº4 Administración'!F655,"")</f>
        <v/>
      </c>
      <c r="F655" s="189" t="str">
        <f>IF(B655&lt;&gt;"",'Matriz Nº4 Administración'!G655,"")</f>
        <v/>
      </c>
      <c r="G655" s="177"/>
      <c r="H655" s="178"/>
      <c r="I655" s="179"/>
      <c r="J655" s="179"/>
      <c r="K655" s="178"/>
      <c r="L655" s="186"/>
      <c r="M655" s="186"/>
      <c r="N655" s="186"/>
      <c r="O655" s="186"/>
      <c r="P655" s="186"/>
      <c r="Q655" s="186"/>
      <c r="R655" s="186"/>
      <c r="S655" s="186"/>
      <c r="T655" s="186"/>
      <c r="U655" s="186"/>
      <c r="V655" s="186"/>
      <c r="W655" s="186"/>
      <c r="X655" s="186"/>
    </row>
    <row r="656" spans="1:24" ht="39.9" customHeight="1" thickBot="1" x14ac:dyDescent="0.4">
      <c r="A656" s="547" t="str">
        <f>'Matriz Nº4 Administración'!A656</f>
        <v xml:space="preserve">Objetivo Estratégico: </v>
      </c>
      <c r="B656" s="548"/>
      <c r="C656" s="547">
        <f>'Matriz Nº4 Administración'!B656</f>
        <v>0</v>
      </c>
      <c r="D656" s="549"/>
      <c r="E656" s="549"/>
      <c r="F656" s="549"/>
      <c r="G656" s="549"/>
      <c r="H656" s="549"/>
      <c r="I656" s="549"/>
      <c r="J656" s="549"/>
      <c r="K656" s="549"/>
      <c r="L656" s="187"/>
      <c r="M656" s="186"/>
      <c r="N656" s="186"/>
      <c r="O656" s="187"/>
      <c r="P656" s="187"/>
      <c r="Q656" s="187"/>
      <c r="R656" s="187"/>
      <c r="S656" s="187"/>
      <c r="T656" s="187"/>
      <c r="U656" s="187"/>
      <c r="V656" s="187"/>
      <c r="W656" s="187"/>
      <c r="X656" s="187"/>
    </row>
    <row r="657" spans="1:24" ht="39.9" customHeight="1" thickBot="1" x14ac:dyDescent="0.4">
      <c r="A657" s="544" t="str">
        <f>'Matriz Nº4 Administración'!A657</f>
        <v>Objetivo táctico</v>
      </c>
      <c r="B657" s="545"/>
      <c r="C657" s="546" t="str">
        <f>'Matriz Nº4 Administración'!B657</f>
        <v xml:space="preserve">73. </v>
      </c>
      <c r="D657" s="481"/>
      <c r="E657" s="481"/>
      <c r="F657" s="481"/>
      <c r="G657" s="481"/>
      <c r="H657" s="481"/>
      <c r="I657" s="481"/>
      <c r="J657" s="481"/>
      <c r="K657" s="482"/>
      <c r="L657" s="187"/>
      <c r="M657" s="187"/>
      <c r="N657" s="187"/>
      <c r="O657" s="187"/>
      <c r="P657" s="187"/>
      <c r="Q657" s="187"/>
      <c r="R657" s="187"/>
      <c r="S657" s="187"/>
      <c r="T657" s="187"/>
      <c r="U657" s="187"/>
      <c r="V657" s="187"/>
      <c r="W657" s="187"/>
      <c r="X657" s="187"/>
    </row>
    <row r="658" spans="1:24" ht="47.25" customHeight="1" x14ac:dyDescent="0.35">
      <c r="A658" s="188" t="str">
        <f>+'Matriz Nº4 Administración'!A658</f>
        <v>73. 1</v>
      </c>
      <c r="B658" s="189" t="str">
        <f>+'Matriz Nº4 Administración'!B658</f>
        <v/>
      </c>
      <c r="C658" s="190" t="str">
        <f>IF(B658&lt;&gt;"",'Matriz Nº1 Identificación'!B658,"")</f>
        <v/>
      </c>
      <c r="D658" s="191" t="str">
        <f>IF(C658&lt;&gt;"",'Matriz Nº4 Administración'!C658,"")</f>
        <v/>
      </c>
      <c r="E658" s="189" t="str">
        <f>IF(B658&lt;&gt;"",'Matriz Nº4 Administración'!F658,"")</f>
        <v/>
      </c>
      <c r="F658" s="189" t="str">
        <f>IF(B658&lt;&gt;"",'Matriz Nº4 Administración'!G658,"")</f>
        <v/>
      </c>
      <c r="G658" s="177"/>
      <c r="H658" s="178"/>
      <c r="I658" s="179"/>
      <c r="J658" s="179"/>
      <c r="K658" s="178"/>
      <c r="L658" s="186"/>
      <c r="M658" s="187"/>
      <c r="N658" s="187"/>
      <c r="O658" s="186"/>
      <c r="P658" s="186"/>
      <c r="Q658" s="186"/>
      <c r="R658" s="186"/>
      <c r="S658" s="186"/>
      <c r="T658" s="186"/>
      <c r="U658" s="186"/>
      <c r="V658" s="186"/>
      <c r="W658" s="186"/>
      <c r="X658" s="186"/>
    </row>
    <row r="659" spans="1:24" ht="43.5" customHeight="1" x14ac:dyDescent="0.35">
      <c r="A659" s="188" t="str">
        <f>+'Matriz Nº4 Administración'!A659</f>
        <v>73. 2</v>
      </c>
      <c r="B659" s="189" t="str">
        <f>+'Matriz Nº4 Administración'!B659</f>
        <v/>
      </c>
      <c r="C659" s="190" t="str">
        <f>IF(B659&lt;&gt;"",'Matriz Nº1 Identificación'!B659,"")</f>
        <v/>
      </c>
      <c r="D659" s="191" t="str">
        <f>IF(C659&lt;&gt;"",'Matriz Nº4 Administración'!C659,"")</f>
        <v/>
      </c>
      <c r="E659" s="189" t="str">
        <f>IF(B659&lt;&gt;"",'Matriz Nº4 Administración'!F659,"")</f>
        <v/>
      </c>
      <c r="F659" s="189" t="str">
        <f>IF(B659&lt;&gt;"",'Matriz Nº4 Administración'!G659,"")</f>
        <v/>
      </c>
      <c r="G659" s="177"/>
      <c r="H659" s="178"/>
      <c r="I659" s="179"/>
      <c r="J659" s="179"/>
      <c r="K659" s="178"/>
      <c r="L659" s="186"/>
      <c r="M659" s="186"/>
      <c r="N659" s="186"/>
      <c r="O659" s="186"/>
      <c r="P659" s="186"/>
      <c r="Q659" s="186"/>
      <c r="R659" s="186"/>
      <c r="S659" s="186"/>
      <c r="T659" s="186"/>
      <c r="U659" s="186"/>
      <c r="V659" s="186"/>
      <c r="W659" s="186"/>
      <c r="X659" s="186"/>
    </row>
    <row r="660" spans="1:24" ht="40.5" customHeight="1" x14ac:dyDescent="0.35">
      <c r="A660" s="188" t="str">
        <f>+'Matriz Nº4 Administración'!A660</f>
        <v>73. 3</v>
      </c>
      <c r="B660" s="189" t="str">
        <f>+'Matriz Nº4 Administración'!B660</f>
        <v/>
      </c>
      <c r="C660" s="190" t="str">
        <f>IF(B660&lt;&gt;"",'Matriz Nº1 Identificación'!B660,"")</f>
        <v/>
      </c>
      <c r="D660" s="191" t="str">
        <f>IF(C660&lt;&gt;"",'Matriz Nº4 Administración'!C660,"")</f>
        <v/>
      </c>
      <c r="E660" s="189" t="str">
        <f>IF(B660&lt;&gt;"",'Matriz Nº4 Administración'!F660,"")</f>
        <v/>
      </c>
      <c r="F660" s="189" t="str">
        <f>IF(B660&lt;&gt;"",'Matriz Nº4 Administración'!G660,"")</f>
        <v/>
      </c>
      <c r="G660" s="177"/>
      <c r="H660" s="178"/>
      <c r="I660" s="179"/>
      <c r="J660" s="179"/>
      <c r="K660" s="178"/>
      <c r="L660" s="186"/>
      <c r="M660" s="186"/>
      <c r="N660" s="186"/>
      <c r="O660" s="186"/>
      <c r="P660" s="186"/>
      <c r="Q660" s="186"/>
      <c r="R660" s="186"/>
      <c r="S660" s="186"/>
      <c r="T660" s="186"/>
      <c r="U660" s="186"/>
      <c r="V660" s="186"/>
      <c r="W660" s="186"/>
      <c r="X660" s="186"/>
    </row>
    <row r="661" spans="1:24" ht="48" customHeight="1" x14ac:dyDescent="0.35">
      <c r="A661" s="188" t="str">
        <f>+'Matriz Nº4 Administración'!A661</f>
        <v>73. 4</v>
      </c>
      <c r="B661" s="189" t="str">
        <f>+'Matriz Nº4 Administración'!B661</f>
        <v/>
      </c>
      <c r="C661" s="190" t="str">
        <f>IF(B661&lt;&gt;"",'Matriz Nº1 Identificación'!B661,"")</f>
        <v/>
      </c>
      <c r="D661" s="191" t="str">
        <f>IF(C661&lt;&gt;"",'Matriz Nº4 Administración'!C661,"")</f>
        <v/>
      </c>
      <c r="E661" s="189" t="str">
        <f>IF(B661&lt;&gt;"",'Matriz Nº4 Administración'!F661,"")</f>
        <v/>
      </c>
      <c r="F661" s="189" t="str">
        <f>IF(B661&lt;&gt;"",'Matriz Nº4 Administración'!G661,"")</f>
        <v/>
      </c>
      <c r="G661" s="177"/>
      <c r="H661" s="178"/>
      <c r="I661" s="179"/>
      <c r="J661" s="179"/>
      <c r="K661" s="178"/>
      <c r="L661" s="186"/>
      <c r="M661" s="186"/>
      <c r="N661" s="186"/>
      <c r="O661" s="186"/>
      <c r="P661" s="186"/>
      <c r="Q661" s="186"/>
      <c r="R661" s="186"/>
      <c r="S661" s="186"/>
      <c r="T661" s="186"/>
      <c r="U661" s="186"/>
      <c r="V661" s="186"/>
      <c r="W661" s="186"/>
      <c r="X661" s="186"/>
    </row>
    <row r="662" spans="1:24" ht="42.75" customHeight="1" x14ac:dyDescent="0.35">
      <c r="A662" s="188" t="str">
        <f>+'Matriz Nº4 Administración'!A662</f>
        <v>73. 5</v>
      </c>
      <c r="B662" s="189" t="str">
        <f>+'Matriz Nº4 Administración'!B662</f>
        <v/>
      </c>
      <c r="C662" s="190" t="str">
        <f>IF(B662&lt;&gt;"",'Matriz Nº1 Identificación'!B662,"")</f>
        <v/>
      </c>
      <c r="D662" s="191" t="str">
        <f>IF(C662&lt;&gt;"",'Matriz Nº4 Administración'!C662,"")</f>
        <v/>
      </c>
      <c r="E662" s="189" t="str">
        <f>IF(B662&lt;&gt;"",'Matriz Nº4 Administración'!F662,"")</f>
        <v/>
      </c>
      <c r="F662" s="189" t="str">
        <f>IF(B662&lt;&gt;"",'Matriz Nº4 Administración'!G662,"")</f>
        <v/>
      </c>
      <c r="G662" s="177"/>
      <c r="H662" s="178"/>
      <c r="I662" s="179"/>
      <c r="J662" s="179"/>
      <c r="K662" s="178"/>
      <c r="L662" s="186"/>
      <c r="M662" s="186"/>
      <c r="N662" s="186"/>
      <c r="O662" s="186"/>
      <c r="P662" s="186"/>
      <c r="Q662" s="186"/>
      <c r="R662" s="186"/>
      <c r="S662" s="186"/>
      <c r="T662" s="186"/>
      <c r="U662" s="186"/>
      <c r="V662" s="186"/>
      <c r="W662" s="186"/>
      <c r="X662" s="186"/>
    </row>
    <row r="663" spans="1:24" ht="40.5" customHeight="1" x14ac:dyDescent="0.35">
      <c r="A663" s="188" t="str">
        <f>+'Matriz Nº4 Administración'!A663</f>
        <v>73. 6</v>
      </c>
      <c r="B663" s="189" t="str">
        <f>+'Matriz Nº4 Administración'!B663</f>
        <v/>
      </c>
      <c r="C663" s="190" t="str">
        <f>IF(B663&lt;&gt;"",'Matriz Nº1 Identificación'!B663,"")</f>
        <v/>
      </c>
      <c r="D663" s="191" t="str">
        <f>IF(C663&lt;&gt;"",'Matriz Nº4 Administración'!C663,"")</f>
        <v/>
      </c>
      <c r="E663" s="189" t="str">
        <f>IF(B663&lt;&gt;"",'Matriz Nº4 Administración'!F663,"")</f>
        <v/>
      </c>
      <c r="F663" s="189" t="str">
        <f>IF(B663&lt;&gt;"",'Matriz Nº4 Administración'!G663,"")</f>
        <v/>
      </c>
      <c r="G663" s="177"/>
      <c r="H663" s="178"/>
      <c r="I663" s="179"/>
      <c r="J663" s="179"/>
      <c r="K663" s="178"/>
      <c r="L663" s="186"/>
      <c r="M663" s="186"/>
      <c r="N663" s="186"/>
      <c r="O663" s="186"/>
      <c r="P663" s="186"/>
      <c r="Q663" s="186"/>
      <c r="R663" s="186"/>
      <c r="S663" s="186"/>
      <c r="T663" s="186"/>
      <c r="U663" s="186"/>
      <c r="V663" s="186"/>
      <c r="W663" s="186"/>
      <c r="X663" s="186"/>
    </row>
    <row r="664" spans="1:24" ht="43.5" customHeight="1" thickBot="1" x14ac:dyDescent="0.4">
      <c r="A664" s="188" t="str">
        <f>+'Matriz Nº4 Administración'!A664</f>
        <v>73. 7</v>
      </c>
      <c r="B664" s="189" t="str">
        <f>+'Matriz Nº4 Administración'!B664</f>
        <v/>
      </c>
      <c r="C664" s="190" t="str">
        <f>IF(B664&lt;&gt;"",'Matriz Nº1 Identificación'!B664,"")</f>
        <v/>
      </c>
      <c r="D664" s="191" t="str">
        <f>IF(C664&lt;&gt;"",'Matriz Nº4 Administración'!C664,"")</f>
        <v/>
      </c>
      <c r="E664" s="189" t="str">
        <f>IF(B664&lt;&gt;"",'Matriz Nº4 Administración'!F664,"")</f>
        <v/>
      </c>
      <c r="F664" s="189" t="str">
        <f>IF(B664&lt;&gt;"",'Matriz Nº4 Administración'!G664,"")</f>
        <v/>
      </c>
      <c r="G664" s="177"/>
      <c r="H664" s="178"/>
      <c r="I664" s="179"/>
      <c r="J664" s="179"/>
      <c r="K664" s="178"/>
      <c r="L664" s="186"/>
      <c r="M664" s="186"/>
      <c r="N664" s="186"/>
      <c r="O664" s="186"/>
      <c r="P664" s="186"/>
      <c r="Q664" s="186"/>
      <c r="R664" s="186"/>
      <c r="S664" s="186"/>
      <c r="T664" s="186"/>
      <c r="U664" s="186"/>
      <c r="V664" s="186"/>
      <c r="W664" s="186"/>
      <c r="X664" s="186"/>
    </row>
    <row r="665" spans="1:24" ht="39.9" customHeight="1" thickBot="1" x14ac:dyDescent="0.4">
      <c r="A665" s="547" t="str">
        <f>'Matriz Nº4 Administración'!A665</f>
        <v xml:space="preserve">Objetivo Estratégico: </v>
      </c>
      <c r="B665" s="548"/>
      <c r="C665" s="547">
        <f>'Matriz Nº4 Administración'!B665</f>
        <v>0</v>
      </c>
      <c r="D665" s="549"/>
      <c r="E665" s="549"/>
      <c r="F665" s="549"/>
      <c r="G665" s="549"/>
      <c r="H665" s="549"/>
      <c r="I665" s="549"/>
      <c r="J665" s="549"/>
      <c r="K665" s="549"/>
      <c r="L665" s="187"/>
      <c r="M665" s="186"/>
      <c r="N665" s="186"/>
      <c r="O665" s="187"/>
      <c r="P665" s="187"/>
      <c r="Q665" s="187"/>
      <c r="R665" s="187"/>
      <c r="S665" s="187"/>
      <c r="T665" s="187"/>
      <c r="U665" s="187"/>
      <c r="V665" s="187"/>
      <c r="W665" s="187"/>
      <c r="X665" s="187"/>
    </row>
    <row r="666" spans="1:24" ht="39.9" customHeight="1" thickBot="1" x14ac:dyDescent="0.4">
      <c r="A666" s="544" t="str">
        <f>'Matriz Nº4 Administración'!A666</f>
        <v>Objetivo táctico</v>
      </c>
      <c r="B666" s="545"/>
      <c r="C666" s="546" t="str">
        <f>'Matriz Nº4 Administración'!B666</f>
        <v xml:space="preserve">74. </v>
      </c>
      <c r="D666" s="481"/>
      <c r="E666" s="481"/>
      <c r="F666" s="481"/>
      <c r="G666" s="481"/>
      <c r="H666" s="481"/>
      <c r="I666" s="481"/>
      <c r="J666" s="481"/>
      <c r="K666" s="482"/>
      <c r="L666" s="187"/>
      <c r="M666" s="187"/>
      <c r="N666" s="187"/>
      <c r="O666" s="187"/>
      <c r="P666" s="187"/>
      <c r="Q666" s="187"/>
      <c r="R666" s="187"/>
      <c r="S666" s="187"/>
      <c r="T666" s="187"/>
      <c r="U666" s="187"/>
      <c r="V666" s="187"/>
      <c r="W666" s="187"/>
      <c r="X666" s="187"/>
    </row>
    <row r="667" spans="1:24" ht="47.25" customHeight="1" x14ac:dyDescent="0.35">
      <c r="A667" s="188" t="str">
        <f>+'Matriz Nº4 Administración'!A667</f>
        <v>74. 1</v>
      </c>
      <c r="B667" s="189" t="str">
        <f>+'Matriz Nº4 Administración'!B667</f>
        <v/>
      </c>
      <c r="C667" s="190" t="str">
        <f>IF(B667&lt;&gt;"",'Matriz Nº1 Identificación'!B667,"")</f>
        <v/>
      </c>
      <c r="D667" s="191" t="str">
        <f>IF(C667&lt;&gt;"",'Matriz Nº4 Administración'!C667,"")</f>
        <v/>
      </c>
      <c r="E667" s="189" t="str">
        <f>IF(B667&lt;&gt;"",'Matriz Nº4 Administración'!F667,"")</f>
        <v/>
      </c>
      <c r="F667" s="189" t="str">
        <f>IF(B667&lt;&gt;"",'Matriz Nº4 Administración'!G667,"")</f>
        <v/>
      </c>
      <c r="G667" s="177"/>
      <c r="H667" s="178"/>
      <c r="I667" s="179"/>
      <c r="J667" s="179"/>
      <c r="K667" s="178"/>
      <c r="L667" s="186"/>
      <c r="M667" s="187"/>
      <c r="N667" s="187"/>
      <c r="O667" s="186"/>
      <c r="P667" s="186"/>
      <c r="Q667" s="186"/>
      <c r="R667" s="186"/>
      <c r="S667" s="186"/>
      <c r="T667" s="186"/>
      <c r="U667" s="186"/>
      <c r="V667" s="186"/>
      <c r="W667" s="186"/>
      <c r="X667" s="186"/>
    </row>
    <row r="668" spans="1:24" ht="43.5" customHeight="1" x14ac:dyDescent="0.35">
      <c r="A668" s="188" t="str">
        <f>+'Matriz Nº4 Administración'!A668</f>
        <v>74. 2</v>
      </c>
      <c r="B668" s="189" t="str">
        <f>+'Matriz Nº4 Administración'!B668</f>
        <v/>
      </c>
      <c r="C668" s="190" t="str">
        <f>IF(B668&lt;&gt;"",'Matriz Nº1 Identificación'!B668,"")</f>
        <v/>
      </c>
      <c r="D668" s="191" t="str">
        <f>IF(C668&lt;&gt;"",'Matriz Nº4 Administración'!C668,"")</f>
        <v/>
      </c>
      <c r="E668" s="189" t="str">
        <f>IF(B668&lt;&gt;"",'Matriz Nº4 Administración'!F668,"")</f>
        <v/>
      </c>
      <c r="F668" s="189" t="str">
        <f>IF(B668&lt;&gt;"",'Matriz Nº4 Administración'!G668,"")</f>
        <v/>
      </c>
      <c r="G668" s="177"/>
      <c r="H668" s="178"/>
      <c r="I668" s="179"/>
      <c r="J668" s="179"/>
      <c r="K668" s="178"/>
      <c r="L668" s="186"/>
      <c r="M668" s="186"/>
      <c r="N668" s="186"/>
      <c r="O668" s="186"/>
      <c r="P668" s="186"/>
      <c r="Q668" s="186"/>
      <c r="R668" s="186"/>
      <c r="S668" s="186"/>
      <c r="T668" s="186"/>
      <c r="U668" s="186"/>
      <c r="V668" s="186"/>
      <c r="W668" s="186"/>
      <c r="X668" s="186"/>
    </row>
    <row r="669" spans="1:24" ht="40.5" customHeight="1" x14ac:dyDescent="0.35">
      <c r="A669" s="188" t="str">
        <f>+'Matriz Nº4 Administración'!A669</f>
        <v>74. 3</v>
      </c>
      <c r="B669" s="189" t="str">
        <f>+'Matriz Nº4 Administración'!B669</f>
        <v/>
      </c>
      <c r="C669" s="190" t="str">
        <f>IF(B669&lt;&gt;"",'Matriz Nº1 Identificación'!B669,"")</f>
        <v/>
      </c>
      <c r="D669" s="191" t="str">
        <f>IF(C669&lt;&gt;"",'Matriz Nº4 Administración'!C669,"")</f>
        <v/>
      </c>
      <c r="E669" s="189" t="str">
        <f>IF(B669&lt;&gt;"",'Matriz Nº4 Administración'!F669,"")</f>
        <v/>
      </c>
      <c r="F669" s="189" t="str">
        <f>IF(B669&lt;&gt;"",'Matriz Nº4 Administración'!G669,"")</f>
        <v/>
      </c>
      <c r="G669" s="177"/>
      <c r="H669" s="178"/>
      <c r="I669" s="179"/>
      <c r="J669" s="179"/>
      <c r="K669" s="178"/>
      <c r="L669" s="186"/>
      <c r="M669" s="186"/>
      <c r="N669" s="186"/>
      <c r="O669" s="186"/>
      <c r="P669" s="186"/>
      <c r="Q669" s="186"/>
      <c r="R669" s="186"/>
      <c r="S669" s="186"/>
      <c r="T669" s="186"/>
      <c r="U669" s="186"/>
      <c r="V669" s="186"/>
      <c r="W669" s="186"/>
      <c r="X669" s="186"/>
    </row>
    <row r="670" spans="1:24" ht="48" customHeight="1" x14ac:dyDescent="0.35">
      <c r="A670" s="188" t="str">
        <f>+'Matriz Nº4 Administración'!A670</f>
        <v>74. 4</v>
      </c>
      <c r="B670" s="189" t="str">
        <f>+'Matriz Nº4 Administración'!B670</f>
        <v/>
      </c>
      <c r="C670" s="190" t="str">
        <f>IF(B670&lt;&gt;"",'Matriz Nº1 Identificación'!B670,"")</f>
        <v/>
      </c>
      <c r="D670" s="191" t="str">
        <f>IF(C670&lt;&gt;"",'Matriz Nº4 Administración'!C670,"")</f>
        <v/>
      </c>
      <c r="E670" s="189" t="str">
        <f>IF(B670&lt;&gt;"",'Matriz Nº4 Administración'!F670,"")</f>
        <v/>
      </c>
      <c r="F670" s="189" t="str">
        <f>IF(B670&lt;&gt;"",'Matriz Nº4 Administración'!G670,"")</f>
        <v/>
      </c>
      <c r="G670" s="177"/>
      <c r="H670" s="178"/>
      <c r="I670" s="179"/>
      <c r="J670" s="179"/>
      <c r="K670" s="178"/>
      <c r="L670" s="186"/>
      <c r="M670" s="186"/>
      <c r="N670" s="186"/>
      <c r="O670" s="186"/>
      <c r="P670" s="186"/>
      <c r="Q670" s="186"/>
      <c r="R670" s="186"/>
      <c r="S670" s="186"/>
      <c r="T670" s="186"/>
      <c r="U670" s="186"/>
      <c r="V670" s="186"/>
      <c r="W670" s="186"/>
      <c r="X670" s="186"/>
    </row>
    <row r="671" spans="1:24" ht="42.75" customHeight="1" x14ac:dyDescent="0.35">
      <c r="A671" s="188" t="str">
        <f>+'Matriz Nº4 Administración'!A671</f>
        <v>74. 5</v>
      </c>
      <c r="B671" s="189" t="str">
        <f>+'Matriz Nº4 Administración'!B671</f>
        <v/>
      </c>
      <c r="C671" s="190" t="str">
        <f>IF(B671&lt;&gt;"",'Matriz Nº1 Identificación'!B671,"")</f>
        <v/>
      </c>
      <c r="D671" s="191" t="str">
        <f>IF(C671&lt;&gt;"",'Matriz Nº4 Administración'!C671,"")</f>
        <v/>
      </c>
      <c r="E671" s="189" t="str">
        <f>IF(B671&lt;&gt;"",'Matriz Nº4 Administración'!F671,"")</f>
        <v/>
      </c>
      <c r="F671" s="189" t="str">
        <f>IF(B671&lt;&gt;"",'Matriz Nº4 Administración'!G671,"")</f>
        <v/>
      </c>
      <c r="G671" s="177"/>
      <c r="H671" s="178"/>
      <c r="I671" s="179"/>
      <c r="J671" s="179"/>
      <c r="K671" s="178"/>
      <c r="L671" s="186"/>
      <c r="M671" s="186"/>
      <c r="N671" s="186"/>
      <c r="O671" s="186"/>
      <c r="P671" s="186"/>
      <c r="Q671" s="186"/>
      <c r="R671" s="186"/>
      <c r="S671" s="186"/>
      <c r="T671" s="186"/>
      <c r="U671" s="186"/>
      <c r="V671" s="186"/>
      <c r="W671" s="186"/>
      <c r="X671" s="186"/>
    </row>
    <row r="672" spans="1:24" ht="40.5" customHeight="1" x14ac:dyDescent="0.35">
      <c r="A672" s="188" t="str">
        <f>+'Matriz Nº4 Administración'!A672</f>
        <v>74. 6</v>
      </c>
      <c r="B672" s="189" t="str">
        <f>+'Matriz Nº4 Administración'!B672</f>
        <v/>
      </c>
      <c r="C672" s="190" t="str">
        <f>IF(B672&lt;&gt;"",'Matriz Nº1 Identificación'!B672,"")</f>
        <v/>
      </c>
      <c r="D672" s="191" t="str">
        <f>IF(C672&lt;&gt;"",'Matriz Nº4 Administración'!C672,"")</f>
        <v/>
      </c>
      <c r="E672" s="189" t="str">
        <f>IF(B672&lt;&gt;"",'Matriz Nº4 Administración'!F672,"")</f>
        <v/>
      </c>
      <c r="F672" s="189" t="str">
        <f>IF(B672&lt;&gt;"",'Matriz Nº4 Administración'!G672,"")</f>
        <v/>
      </c>
      <c r="G672" s="177"/>
      <c r="H672" s="178"/>
      <c r="I672" s="179"/>
      <c r="J672" s="179"/>
      <c r="K672" s="178"/>
      <c r="L672" s="186"/>
      <c r="M672" s="186"/>
      <c r="N672" s="186"/>
      <c r="O672" s="186"/>
      <c r="P672" s="186"/>
      <c r="Q672" s="186"/>
      <c r="R672" s="186"/>
      <c r="S672" s="186"/>
      <c r="T672" s="186"/>
      <c r="U672" s="186"/>
      <c r="V672" s="186"/>
      <c r="W672" s="186"/>
      <c r="X672" s="186"/>
    </row>
    <row r="673" spans="1:24" ht="43.5" customHeight="1" thickBot="1" x14ac:dyDescent="0.4">
      <c r="A673" s="188" t="str">
        <f>+'Matriz Nº4 Administración'!A673</f>
        <v>74. 7</v>
      </c>
      <c r="B673" s="189" t="str">
        <f>+'Matriz Nº4 Administración'!B673</f>
        <v/>
      </c>
      <c r="C673" s="190" t="str">
        <f>IF(B673&lt;&gt;"",'Matriz Nº1 Identificación'!B673,"")</f>
        <v/>
      </c>
      <c r="D673" s="191" t="str">
        <f>IF(C673&lt;&gt;"",'Matriz Nº4 Administración'!C673,"")</f>
        <v/>
      </c>
      <c r="E673" s="189" t="str">
        <f>IF(B673&lt;&gt;"",'Matriz Nº4 Administración'!F673,"")</f>
        <v/>
      </c>
      <c r="F673" s="189" t="str">
        <f>IF(B673&lt;&gt;"",'Matriz Nº4 Administración'!G673,"")</f>
        <v/>
      </c>
      <c r="G673" s="177"/>
      <c r="H673" s="178"/>
      <c r="I673" s="179"/>
      <c r="J673" s="179"/>
      <c r="K673" s="178"/>
      <c r="L673" s="186"/>
      <c r="M673" s="186"/>
      <c r="N673" s="186"/>
      <c r="O673" s="186"/>
      <c r="P673" s="186"/>
      <c r="Q673" s="186"/>
      <c r="R673" s="186"/>
      <c r="S673" s="186"/>
      <c r="T673" s="186"/>
      <c r="U673" s="186"/>
      <c r="V673" s="186"/>
      <c r="W673" s="186"/>
      <c r="X673" s="186"/>
    </row>
    <row r="674" spans="1:24" ht="39.9" customHeight="1" thickBot="1" x14ac:dyDescent="0.4">
      <c r="A674" s="547" t="str">
        <f>'Matriz Nº4 Administración'!A674</f>
        <v xml:space="preserve">Objetivo Estratégico: </v>
      </c>
      <c r="B674" s="548"/>
      <c r="C674" s="547">
        <f>'Matriz Nº4 Administración'!B674</f>
        <v>0</v>
      </c>
      <c r="D674" s="549"/>
      <c r="E674" s="549"/>
      <c r="F674" s="549"/>
      <c r="G674" s="549"/>
      <c r="H674" s="549"/>
      <c r="I674" s="549"/>
      <c r="J674" s="549"/>
      <c r="K674" s="549"/>
      <c r="L674" s="187"/>
      <c r="M674" s="186"/>
      <c r="N674" s="186"/>
      <c r="O674" s="187"/>
      <c r="P674" s="187"/>
      <c r="Q674" s="187"/>
      <c r="R674" s="187"/>
      <c r="S674" s="187"/>
      <c r="T674" s="187"/>
      <c r="U674" s="187"/>
      <c r="V674" s="187"/>
      <c r="W674" s="187"/>
      <c r="X674" s="187"/>
    </row>
    <row r="675" spans="1:24" ht="39.9" customHeight="1" thickBot="1" x14ac:dyDescent="0.4">
      <c r="A675" s="544" t="str">
        <f>'Matriz Nº4 Administración'!A675</f>
        <v>Objetivo táctico</v>
      </c>
      <c r="B675" s="545"/>
      <c r="C675" s="546" t="str">
        <f>'Matriz Nº4 Administración'!B675</f>
        <v xml:space="preserve">75. </v>
      </c>
      <c r="D675" s="481"/>
      <c r="E675" s="481"/>
      <c r="F675" s="481"/>
      <c r="G675" s="481"/>
      <c r="H675" s="481"/>
      <c r="I675" s="481"/>
      <c r="J675" s="481"/>
      <c r="K675" s="482"/>
      <c r="L675" s="187"/>
      <c r="M675" s="187"/>
      <c r="N675" s="187"/>
      <c r="O675" s="187"/>
      <c r="P675" s="187"/>
      <c r="Q675" s="187"/>
      <c r="R675" s="187"/>
      <c r="S675" s="187"/>
      <c r="T675" s="187"/>
      <c r="U675" s="187"/>
      <c r="V675" s="187"/>
      <c r="W675" s="187"/>
      <c r="X675" s="187"/>
    </row>
    <row r="676" spans="1:24" ht="47.25" customHeight="1" x14ac:dyDescent="0.35">
      <c r="A676" s="188" t="str">
        <f>+'Matriz Nº4 Administración'!A676</f>
        <v>75. 1</v>
      </c>
      <c r="B676" s="189" t="str">
        <f>+'Matriz Nº4 Administración'!B676</f>
        <v/>
      </c>
      <c r="C676" s="190" t="str">
        <f>IF(B676&lt;&gt;"",'Matriz Nº1 Identificación'!B676,"")</f>
        <v/>
      </c>
      <c r="D676" s="191" t="str">
        <f>IF(C676&lt;&gt;"",'Matriz Nº4 Administración'!C676,"")</f>
        <v/>
      </c>
      <c r="E676" s="189" t="str">
        <f>IF(B676&lt;&gt;"",'Matriz Nº4 Administración'!F676,"")</f>
        <v/>
      </c>
      <c r="F676" s="189" t="str">
        <f>IF(B676&lt;&gt;"",'Matriz Nº4 Administración'!G676,"")</f>
        <v/>
      </c>
      <c r="G676" s="177"/>
      <c r="H676" s="178"/>
      <c r="I676" s="179"/>
      <c r="J676" s="179"/>
      <c r="K676" s="178"/>
      <c r="L676" s="186"/>
      <c r="M676" s="187"/>
      <c r="N676" s="187"/>
      <c r="O676" s="186"/>
      <c r="P676" s="186"/>
      <c r="Q676" s="186"/>
      <c r="R676" s="186"/>
      <c r="S676" s="186"/>
      <c r="T676" s="186"/>
      <c r="U676" s="186"/>
      <c r="V676" s="186"/>
      <c r="W676" s="186"/>
      <c r="X676" s="186"/>
    </row>
    <row r="677" spans="1:24" ht="43.5" customHeight="1" x14ac:dyDescent="0.35">
      <c r="A677" s="188" t="str">
        <f>+'Matriz Nº4 Administración'!A677</f>
        <v>75. 2</v>
      </c>
      <c r="B677" s="189" t="str">
        <f>+'Matriz Nº4 Administración'!B677</f>
        <v/>
      </c>
      <c r="C677" s="190" t="str">
        <f>IF(B677&lt;&gt;"",'Matriz Nº1 Identificación'!B677,"")</f>
        <v/>
      </c>
      <c r="D677" s="191" t="str">
        <f>IF(C677&lt;&gt;"",'Matriz Nº4 Administración'!C677,"")</f>
        <v/>
      </c>
      <c r="E677" s="189" t="str">
        <f>IF(B677&lt;&gt;"",'Matriz Nº4 Administración'!F677,"")</f>
        <v/>
      </c>
      <c r="F677" s="189" t="str">
        <f>IF(B677&lt;&gt;"",'Matriz Nº4 Administración'!G677,"")</f>
        <v/>
      </c>
      <c r="G677" s="177"/>
      <c r="H677" s="178"/>
      <c r="I677" s="179"/>
      <c r="J677" s="179"/>
      <c r="K677" s="178"/>
      <c r="L677" s="186"/>
      <c r="M677" s="186"/>
      <c r="N677" s="186"/>
      <c r="O677" s="186"/>
      <c r="P677" s="186"/>
      <c r="Q677" s="186"/>
      <c r="R677" s="186"/>
      <c r="S677" s="186"/>
      <c r="T677" s="186"/>
      <c r="U677" s="186"/>
      <c r="V677" s="186"/>
      <c r="W677" s="186"/>
      <c r="X677" s="186"/>
    </row>
    <row r="678" spans="1:24" ht="40.5" customHeight="1" x14ac:dyDescent="0.35">
      <c r="A678" s="188" t="str">
        <f>+'Matriz Nº4 Administración'!A678</f>
        <v>75. 3</v>
      </c>
      <c r="B678" s="189" t="str">
        <f>+'Matriz Nº4 Administración'!B678</f>
        <v/>
      </c>
      <c r="C678" s="190" t="str">
        <f>IF(B678&lt;&gt;"",'Matriz Nº1 Identificación'!B678,"")</f>
        <v/>
      </c>
      <c r="D678" s="191" t="str">
        <f>IF(C678&lt;&gt;"",'Matriz Nº4 Administración'!C678,"")</f>
        <v/>
      </c>
      <c r="E678" s="189" t="str">
        <f>IF(B678&lt;&gt;"",'Matriz Nº4 Administración'!F678,"")</f>
        <v/>
      </c>
      <c r="F678" s="189" t="str">
        <f>IF(B678&lt;&gt;"",'Matriz Nº4 Administración'!G678,"")</f>
        <v/>
      </c>
      <c r="G678" s="177"/>
      <c r="H678" s="178"/>
      <c r="I678" s="179"/>
      <c r="J678" s="179"/>
      <c r="K678" s="178"/>
      <c r="L678" s="186"/>
      <c r="M678" s="186"/>
      <c r="N678" s="186"/>
      <c r="O678" s="186"/>
      <c r="P678" s="186"/>
      <c r="Q678" s="186"/>
      <c r="R678" s="186"/>
      <c r="S678" s="186"/>
      <c r="T678" s="186"/>
      <c r="U678" s="186"/>
      <c r="V678" s="186"/>
      <c r="W678" s="186"/>
      <c r="X678" s="186"/>
    </row>
    <row r="679" spans="1:24" ht="48" customHeight="1" x14ac:dyDescent="0.35">
      <c r="A679" s="188" t="str">
        <f>+'Matriz Nº4 Administración'!A679</f>
        <v>75. 4</v>
      </c>
      <c r="B679" s="189" t="str">
        <f>+'Matriz Nº4 Administración'!B679</f>
        <v/>
      </c>
      <c r="C679" s="190" t="str">
        <f>IF(B679&lt;&gt;"",'Matriz Nº1 Identificación'!B679,"")</f>
        <v/>
      </c>
      <c r="D679" s="191" t="str">
        <f>IF(C679&lt;&gt;"",'Matriz Nº4 Administración'!C679,"")</f>
        <v/>
      </c>
      <c r="E679" s="189" t="str">
        <f>IF(B679&lt;&gt;"",'Matriz Nº4 Administración'!F679,"")</f>
        <v/>
      </c>
      <c r="F679" s="189" t="str">
        <f>IF(B679&lt;&gt;"",'Matriz Nº4 Administración'!G679,"")</f>
        <v/>
      </c>
      <c r="G679" s="177"/>
      <c r="H679" s="178"/>
      <c r="I679" s="179"/>
      <c r="J679" s="179"/>
      <c r="K679" s="178"/>
      <c r="L679" s="186"/>
      <c r="M679" s="186"/>
      <c r="N679" s="186"/>
      <c r="O679" s="186"/>
      <c r="P679" s="186"/>
      <c r="Q679" s="186"/>
      <c r="R679" s="186"/>
      <c r="S679" s="186"/>
      <c r="T679" s="186"/>
      <c r="U679" s="186"/>
      <c r="V679" s="186"/>
      <c r="W679" s="186"/>
      <c r="X679" s="186"/>
    </row>
    <row r="680" spans="1:24" ht="42.75" customHeight="1" x14ac:dyDescent="0.35">
      <c r="A680" s="188" t="str">
        <f>+'Matriz Nº4 Administración'!A680</f>
        <v>75. 5</v>
      </c>
      <c r="B680" s="189" t="str">
        <f>+'Matriz Nº4 Administración'!B680</f>
        <v/>
      </c>
      <c r="C680" s="190" t="str">
        <f>IF(B680&lt;&gt;"",'Matriz Nº1 Identificación'!B680,"")</f>
        <v/>
      </c>
      <c r="D680" s="191" t="str">
        <f>IF(C680&lt;&gt;"",'Matriz Nº4 Administración'!C680,"")</f>
        <v/>
      </c>
      <c r="E680" s="189" t="str">
        <f>IF(B680&lt;&gt;"",'Matriz Nº4 Administración'!F680,"")</f>
        <v/>
      </c>
      <c r="F680" s="189" t="str">
        <f>IF(B680&lt;&gt;"",'Matriz Nº4 Administración'!G680,"")</f>
        <v/>
      </c>
      <c r="G680" s="177"/>
      <c r="H680" s="178"/>
      <c r="I680" s="179"/>
      <c r="J680" s="179"/>
      <c r="K680" s="178"/>
      <c r="L680" s="186"/>
      <c r="M680" s="186"/>
      <c r="N680" s="186"/>
      <c r="O680" s="186"/>
      <c r="P680" s="186"/>
      <c r="Q680" s="186"/>
      <c r="R680" s="186"/>
      <c r="S680" s="186"/>
      <c r="T680" s="186"/>
      <c r="U680" s="186"/>
      <c r="V680" s="186"/>
      <c r="W680" s="186"/>
      <c r="X680" s="186"/>
    </row>
    <row r="681" spans="1:24" ht="40.5" customHeight="1" x14ac:dyDescent="0.35">
      <c r="A681" s="188" t="str">
        <f>+'Matriz Nº4 Administración'!A681</f>
        <v>75. 6</v>
      </c>
      <c r="B681" s="189" t="str">
        <f>+'Matriz Nº4 Administración'!B681</f>
        <v/>
      </c>
      <c r="C681" s="190" t="str">
        <f>IF(B681&lt;&gt;"",'Matriz Nº1 Identificación'!B681,"")</f>
        <v/>
      </c>
      <c r="D681" s="191" t="str">
        <f>IF(C681&lt;&gt;"",'Matriz Nº4 Administración'!C681,"")</f>
        <v/>
      </c>
      <c r="E681" s="189" t="str">
        <f>IF(B681&lt;&gt;"",'Matriz Nº4 Administración'!F681,"")</f>
        <v/>
      </c>
      <c r="F681" s="189" t="str">
        <f>IF(B681&lt;&gt;"",'Matriz Nº4 Administración'!G681,"")</f>
        <v/>
      </c>
      <c r="G681" s="177"/>
      <c r="H681" s="178"/>
      <c r="I681" s="179"/>
      <c r="J681" s="179"/>
      <c r="K681" s="178"/>
      <c r="L681" s="186"/>
      <c r="M681" s="186"/>
      <c r="N681" s="186"/>
      <c r="O681" s="186"/>
      <c r="P681" s="186"/>
      <c r="Q681" s="186"/>
      <c r="R681" s="186"/>
      <c r="S681" s="186"/>
      <c r="T681" s="186"/>
      <c r="U681" s="186"/>
      <c r="V681" s="186"/>
      <c r="W681" s="186"/>
      <c r="X681" s="186"/>
    </row>
    <row r="682" spans="1:24" ht="43.5" customHeight="1" thickBot="1" x14ac:dyDescent="0.4">
      <c r="A682" s="188" t="str">
        <f>+'Matriz Nº4 Administración'!A682</f>
        <v>75. 7</v>
      </c>
      <c r="B682" s="189" t="str">
        <f>+'Matriz Nº4 Administración'!B682</f>
        <v/>
      </c>
      <c r="C682" s="190" t="str">
        <f>IF(B682&lt;&gt;"",'Matriz Nº1 Identificación'!B682,"")</f>
        <v/>
      </c>
      <c r="D682" s="191" t="str">
        <f>IF(C682&lt;&gt;"",'Matriz Nº4 Administración'!C682,"")</f>
        <v/>
      </c>
      <c r="E682" s="189" t="str">
        <f>IF(B682&lt;&gt;"",'Matriz Nº4 Administración'!F682,"")</f>
        <v/>
      </c>
      <c r="F682" s="189" t="str">
        <f>IF(B682&lt;&gt;"",'Matriz Nº4 Administración'!G682,"")</f>
        <v/>
      </c>
      <c r="G682" s="177"/>
      <c r="H682" s="178"/>
      <c r="I682" s="179"/>
      <c r="J682" s="179"/>
      <c r="K682" s="178"/>
      <c r="L682" s="186"/>
      <c r="M682" s="186"/>
      <c r="N682" s="186"/>
      <c r="O682" s="186"/>
      <c r="P682" s="186"/>
      <c r="Q682" s="186"/>
      <c r="R682" s="186"/>
      <c r="S682" s="186"/>
      <c r="T682" s="186"/>
      <c r="U682" s="186"/>
      <c r="V682" s="186"/>
      <c r="W682" s="186"/>
      <c r="X682" s="186"/>
    </row>
    <row r="683" spans="1:24" ht="39.9" customHeight="1" thickBot="1" x14ac:dyDescent="0.4">
      <c r="A683" s="547" t="str">
        <f>'Matriz Nº4 Administración'!A683</f>
        <v xml:space="preserve">Objetivo Estratégico: </v>
      </c>
      <c r="B683" s="548"/>
      <c r="C683" s="547">
        <f>'Matriz Nº4 Administración'!B683</f>
        <v>0</v>
      </c>
      <c r="D683" s="549"/>
      <c r="E683" s="549"/>
      <c r="F683" s="549"/>
      <c r="G683" s="549"/>
      <c r="H683" s="549"/>
      <c r="I683" s="549"/>
      <c r="J683" s="549"/>
      <c r="K683" s="549"/>
      <c r="L683" s="187"/>
      <c r="M683" s="186"/>
      <c r="N683" s="186"/>
      <c r="O683" s="187"/>
      <c r="P683" s="187"/>
      <c r="Q683" s="187"/>
      <c r="R683" s="187"/>
      <c r="S683" s="187"/>
      <c r="T683" s="187"/>
      <c r="U683" s="187"/>
      <c r="V683" s="187"/>
      <c r="W683" s="187"/>
      <c r="X683" s="187"/>
    </row>
    <row r="684" spans="1:24" ht="39.9" customHeight="1" thickBot="1" x14ac:dyDescent="0.4">
      <c r="A684" s="544" t="str">
        <f>'Matriz Nº4 Administración'!A684</f>
        <v>Objetivo táctico</v>
      </c>
      <c r="B684" s="545"/>
      <c r="C684" s="546" t="str">
        <f>'Matriz Nº4 Administración'!B684</f>
        <v xml:space="preserve">76. </v>
      </c>
      <c r="D684" s="481"/>
      <c r="E684" s="481"/>
      <c r="F684" s="481"/>
      <c r="G684" s="481"/>
      <c r="H684" s="481"/>
      <c r="I684" s="481"/>
      <c r="J684" s="481"/>
      <c r="K684" s="482"/>
      <c r="L684" s="187"/>
      <c r="M684" s="187"/>
      <c r="N684" s="187"/>
      <c r="O684" s="187"/>
      <c r="P684" s="187"/>
      <c r="Q684" s="187"/>
      <c r="R684" s="187"/>
      <c r="S684" s="187"/>
      <c r="T684" s="187"/>
      <c r="U684" s="187"/>
      <c r="V684" s="187"/>
      <c r="W684" s="187"/>
      <c r="X684" s="187"/>
    </row>
    <row r="685" spans="1:24" ht="47.25" customHeight="1" x14ac:dyDescent="0.35">
      <c r="A685" s="188" t="str">
        <f>+'Matriz Nº4 Administración'!A685</f>
        <v>76. 1</v>
      </c>
      <c r="B685" s="189" t="str">
        <f>+'Matriz Nº4 Administración'!B685</f>
        <v/>
      </c>
      <c r="C685" s="190" t="str">
        <f>IF(B685&lt;&gt;"",'Matriz Nº1 Identificación'!B685,"")</f>
        <v/>
      </c>
      <c r="D685" s="191" t="str">
        <f>IF(C685&lt;&gt;"",'Matriz Nº4 Administración'!C685,"")</f>
        <v/>
      </c>
      <c r="E685" s="189" t="str">
        <f>IF(B685&lt;&gt;"",'Matriz Nº4 Administración'!F685,"")</f>
        <v/>
      </c>
      <c r="F685" s="189" t="str">
        <f>IF(B685&lt;&gt;"",'Matriz Nº4 Administración'!G685,"")</f>
        <v/>
      </c>
      <c r="G685" s="177"/>
      <c r="H685" s="178"/>
      <c r="I685" s="179"/>
      <c r="J685" s="179"/>
      <c r="K685" s="178"/>
      <c r="L685" s="186"/>
      <c r="M685" s="187"/>
      <c r="N685" s="187"/>
      <c r="O685" s="186"/>
      <c r="P685" s="186"/>
      <c r="Q685" s="186"/>
      <c r="R685" s="186"/>
      <c r="S685" s="186"/>
      <c r="T685" s="186"/>
      <c r="U685" s="186"/>
      <c r="V685" s="186"/>
      <c r="W685" s="186"/>
      <c r="X685" s="186"/>
    </row>
    <row r="686" spans="1:24" ht="43.5" customHeight="1" x14ac:dyDescent="0.35">
      <c r="A686" s="188" t="str">
        <f>+'Matriz Nº4 Administración'!A686</f>
        <v>76. 2</v>
      </c>
      <c r="B686" s="189" t="str">
        <f>+'Matriz Nº4 Administración'!B686</f>
        <v/>
      </c>
      <c r="C686" s="190" t="str">
        <f>IF(B686&lt;&gt;"",'Matriz Nº1 Identificación'!B686,"")</f>
        <v/>
      </c>
      <c r="D686" s="191" t="str">
        <f>IF(C686&lt;&gt;"",'Matriz Nº4 Administración'!C686,"")</f>
        <v/>
      </c>
      <c r="E686" s="189" t="str">
        <f>IF(B686&lt;&gt;"",'Matriz Nº4 Administración'!F686,"")</f>
        <v/>
      </c>
      <c r="F686" s="189" t="str">
        <f>IF(B686&lt;&gt;"",'Matriz Nº4 Administración'!G686,"")</f>
        <v/>
      </c>
      <c r="G686" s="177"/>
      <c r="H686" s="178"/>
      <c r="I686" s="179"/>
      <c r="J686" s="179"/>
      <c r="K686" s="178"/>
      <c r="L686" s="186"/>
      <c r="M686" s="186"/>
      <c r="N686" s="186"/>
      <c r="O686" s="186"/>
      <c r="P686" s="186"/>
      <c r="Q686" s="186"/>
      <c r="R686" s="186"/>
      <c r="S686" s="186"/>
      <c r="T686" s="186"/>
      <c r="U686" s="186"/>
      <c r="V686" s="186"/>
      <c r="W686" s="186"/>
      <c r="X686" s="186"/>
    </row>
    <row r="687" spans="1:24" ht="40.5" customHeight="1" x14ac:dyDescent="0.35">
      <c r="A687" s="188" t="str">
        <f>+'Matriz Nº4 Administración'!A687</f>
        <v>76. 3</v>
      </c>
      <c r="B687" s="189" t="str">
        <f>+'Matriz Nº4 Administración'!B687</f>
        <v/>
      </c>
      <c r="C687" s="190" t="str">
        <f>IF(B687&lt;&gt;"",'Matriz Nº1 Identificación'!B687,"")</f>
        <v/>
      </c>
      <c r="D687" s="191" t="str">
        <f>IF(C687&lt;&gt;"",'Matriz Nº4 Administración'!C687,"")</f>
        <v/>
      </c>
      <c r="E687" s="189" t="str">
        <f>IF(B687&lt;&gt;"",'Matriz Nº4 Administración'!F687,"")</f>
        <v/>
      </c>
      <c r="F687" s="189" t="str">
        <f>IF(B687&lt;&gt;"",'Matriz Nº4 Administración'!G687,"")</f>
        <v/>
      </c>
      <c r="G687" s="177"/>
      <c r="H687" s="178"/>
      <c r="I687" s="179"/>
      <c r="J687" s="179"/>
      <c r="K687" s="178"/>
      <c r="L687" s="186"/>
      <c r="M687" s="186"/>
      <c r="N687" s="186"/>
      <c r="O687" s="186"/>
      <c r="P687" s="186"/>
      <c r="Q687" s="186"/>
      <c r="R687" s="186"/>
      <c r="S687" s="186"/>
      <c r="T687" s="186"/>
      <c r="U687" s="186"/>
      <c r="V687" s="186"/>
      <c r="W687" s="186"/>
      <c r="X687" s="186"/>
    </row>
    <row r="688" spans="1:24" ht="48" customHeight="1" x14ac:dyDescent="0.35">
      <c r="A688" s="188" t="str">
        <f>+'Matriz Nº4 Administración'!A688</f>
        <v>76. 4</v>
      </c>
      <c r="B688" s="189" t="str">
        <f>+'Matriz Nº4 Administración'!B688</f>
        <v/>
      </c>
      <c r="C688" s="190" t="str">
        <f>IF(B688&lt;&gt;"",'Matriz Nº1 Identificación'!B688,"")</f>
        <v/>
      </c>
      <c r="D688" s="191" t="str">
        <f>IF(C688&lt;&gt;"",'Matriz Nº4 Administración'!C688,"")</f>
        <v/>
      </c>
      <c r="E688" s="189" t="str">
        <f>IF(B688&lt;&gt;"",'Matriz Nº4 Administración'!F688,"")</f>
        <v/>
      </c>
      <c r="F688" s="189" t="str">
        <f>IF(B688&lt;&gt;"",'Matriz Nº4 Administración'!G688,"")</f>
        <v/>
      </c>
      <c r="G688" s="177"/>
      <c r="H688" s="178"/>
      <c r="I688" s="179"/>
      <c r="J688" s="179"/>
      <c r="K688" s="178"/>
      <c r="L688" s="186"/>
      <c r="M688" s="186"/>
      <c r="N688" s="186"/>
      <c r="O688" s="186"/>
      <c r="P688" s="186"/>
      <c r="Q688" s="186"/>
      <c r="R688" s="186"/>
      <c r="S688" s="186"/>
      <c r="T688" s="186"/>
      <c r="U688" s="186"/>
      <c r="V688" s="186"/>
      <c r="W688" s="186"/>
      <c r="X688" s="186"/>
    </row>
    <row r="689" spans="1:24" ht="42.75" customHeight="1" x14ac:dyDescent="0.35">
      <c r="A689" s="188" t="str">
        <f>+'Matriz Nº4 Administración'!A689</f>
        <v>76. 5</v>
      </c>
      <c r="B689" s="189" t="str">
        <f>+'Matriz Nº4 Administración'!B689</f>
        <v/>
      </c>
      <c r="C689" s="190" t="str">
        <f>IF(B689&lt;&gt;"",'Matriz Nº1 Identificación'!B689,"")</f>
        <v/>
      </c>
      <c r="D689" s="191" t="str">
        <f>IF(C689&lt;&gt;"",'Matriz Nº4 Administración'!C689,"")</f>
        <v/>
      </c>
      <c r="E689" s="189" t="str">
        <f>IF(B689&lt;&gt;"",'Matriz Nº4 Administración'!F689,"")</f>
        <v/>
      </c>
      <c r="F689" s="189" t="str">
        <f>IF(B689&lt;&gt;"",'Matriz Nº4 Administración'!G689,"")</f>
        <v/>
      </c>
      <c r="G689" s="177"/>
      <c r="H689" s="178"/>
      <c r="I689" s="179"/>
      <c r="J689" s="179"/>
      <c r="K689" s="178"/>
      <c r="L689" s="186"/>
      <c r="M689" s="186"/>
      <c r="N689" s="186"/>
      <c r="O689" s="186"/>
      <c r="P689" s="186"/>
      <c r="Q689" s="186"/>
      <c r="R689" s="186"/>
      <c r="S689" s="186"/>
      <c r="T689" s="186"/>
      <c r="U689" s="186"/>
      <c r="V689" s="186"/>
      <c r="W689" s="186"/>
      <c r="X689" s="186"/>
    </row>
    <row r="690" spans="1:24" ht="40.5" customHeight="1" x14ac:dyDescent="0.35">
      <c r="A690" s="188" t="str">
        <f>+'Matriz Nº4 Administración'!A690</f>
        <v>76. 6</v>
      </c>
      <c r="B690" s="189" t="str">
        <f>+'Matriz Nº4 Administración'!B690</f>
        <v/>
      </c>
      <c r="C690" s="190" t="str">
        <f>IF(B690&lt;&gt;"",'Matriz Nº1 Identificación'!B690,"")</f>
        <v/>
      </c>
      <c r="D690" s="191" t="str">
        <f>IF(C690&lt;&gt;"",'Matriz Nº4 Administración'!C690,"")</f>
        <v/>
      </c>
      <c r="E690" s="189" t="str">
        <f>IF(B690&lt;&gt;"",'Matriz Nº4 Administración'!F690,"")</f>
        <v/>
      </c>
      <c r="F690" s="189" t="str">
        <f>IF(B690&lt;&gt;"",'Matriz Nº4 Administración'!G690,"")</f>
        <v/>
      </c>
      <c r="G690" s="177"/>
      <c r="H690" s="178"/>
      <c r="I690" s="179"/>
      <c r="J690" s="179"/>
      <c r="K690" s="178"/>
      <c r="L690" s="186"/>
      <c r="M690" s="186"/>
      <c r="N690" s="186"/>
      <c r="O690" s="186"/>
      <c r="P690" s="186"/>
      <c r="Q690" s="186"/>
      <c r="R690" s="186"/>
      <c r="S690" s="186"/>
      <c r="T690" s="186"/>
      <c r="U690" s="186"/>
      <c r="V690" s="186"/>
      <c r="W690" s="186"/>
      <c r="X690" s="186"/>
    </row>
    <row r="691" spans="1:24" ht="43.5" customHeight="1" thickBot="1" x14ac:dyDescent="0.4">
      <c r="A691" s="188" t="str">
        <f>+'Matriz Nº4 Administración'!A691</f>
        <v>76. 7</v>
      </c>
      <c r="B691" s="189" t="str">
        <f>+'Matriz Nº4 Administración'!B691</f>
        <v/>
      </c>
      <c r="C691" s="190" t="str">
        <f>IF(B691&lt;&gt;"",'Matriz Nº1 Identificación'!B691,"")</f>
        <v/>
      </c>
      <c r="D691" s="191" t="str">
        <f>IF(C691&lt;&gt;"",'Matriz Nº4 Administración'!C691,"")</f>
        <v/>
      </c>
      <c r="E691" s="189" t="str">
        <f>IF(B691&lt;&gt;"",'Matriz Nº4 Administración'!F691,"")</f>
        <v/>
      </c>
      <c r="F691" s="189" t="str">
        <f>IF(B691&lt;&gt;"",'Matriz Nº4 Administración'!G691,"")</f>
        <v/>
      </c>
      <c r="G691" s="177"/>
      <c r="H691" s="178"/>
      <c r="I691" s="179"/>
      <c r="J691" s="179"/>
      <c r="K691" s="178"/>
      <c r="L691" s="186"/>
      <c r="M691" s="186"/>
      <c r="N691" s="186"/>
      <c r="O691" s="186"/>
      <c r="P691" s="186"/>
      <c r="Q691" s="186"/>
      <c r="R691" s="186"/>
      <c r="S691" s="186"/>
      <c r="T691" s="186"/>
      <c r="U691" s="186"/>
      <c r="V691" s="186"/>
      <c r="W691" s="186"/>
      <c r="X691" s="186"/>
    </row>
    <row r="692" spans="1:24" ht="39.9" customHeight="1" thickBot="1" x14ac:dyDescent="0.4">
      <c r="A692" s="547" t="str">
        <f>'Matriz Nº4 Administración'!A692</f>
        <v xml:space="preserve">Objetivo Estratégico: </v>
      </c>
      <c r="B692" s="548"/>
      <c r="C692" s="547">
        <f>'Matriz Nº4 Administración'!B692</f>
        <v>0</v>
      </c>
      <c r="D692" s="549"/>
      <c r="E692" s="549"/>
      <c r="F692" s="549"/>
      <c r="G692" s="549"/>
      <c r="H692" s="549"/>
      <c r="I692" s="549"/>
      <c r="J692" s="549"/>
      <c r="K692" s="549"/>
      <c r="L692" s="187"/>
      <c r="M692" s="186"/>
      <c r="N692" s="186"/>
      <c r="O692" s="187"/>
      <c r="P692" s="187"/>
      <c r="Q692" s="187"/>
      <c r="R692" s="187"/>
      <c r="S692" s="187"/>
      <c r="T692" s="187"/>
      <c r="U692" s="187"/>
      <c r="V692" s="187"/>
      <c r="W692" s="187"/>
      <c r="X692" s="187"/>
    </row>
    <row r="693" spans="1:24" ht="39.9" customHeight="1" thickBot="1" x14ac:dyDescent="0.4">
      <c r="A693" s="544" t="str">
        <f>'Matriz Nº4 Administración'!A693</f>
        <v>Objetivo táctico</v>
      </c>
      <c r="B693" s="545"/>
      <c r="C693" s="546" t="str">
        <f>'Matriz Nº4 Administración'!B693</f>
        <v xml:space="preserve">77. </v>
      </c>
      <c r="D693" s="481"/>
      <c r="E693" s="481"/>
      <c r="F693" s="481"/>
      <c r="G693" s="481"/>
      <c r="H693" s="481"/>
      <c r="I693" s="481"/>
      <c r="J693" s="481"/>
      <c r="K693" s="482"/>
      <c r="L693" s="187"/>
      <c r="M693" s="187"/>
      <c r="N693" s="187"/>
      <c r="O693" s="187"/>
      <c r="P693" s="187"/>
      <c r="Q693" s="187"/>
      <c r="R693" s="187"/>
      <c r="S693" s="187"/>
      <c r="T693" s="187"/>
      <c r="U693" s="187"/>
      <c r="V693" s="187"/>
      <c r="W693" s="187"/>
      <c r="X693" s="187"/>
    </row>
    <row r="694" spans="1:24" ht="47.25" customHeight="1" x14ac:dyDescent="0.35">
      <c r="A694" s="188" t="str">
        <f>+'Matriz Nº4 Administración'!A694</f>
        <v>77. 1</v>
      </c>
      <c r="B694" s="189" t="str">
        <f>+'Matriz Nº4 Administración'!B694</f>
        <v/>
      </c>
      <c r="C694" s="190" t="str">
        <f>IF(B694&lt;&gt;"",'Matriz Nº1 Identificación'!B694,"")</f>
        <v/>
      </c>
      <c r="D694" s="191" t="str">
        <f>IF(C694&lt;&gt;"",'Matriz Nº4 Administración'!C694,"")</f>
        <v/>
      </c>
      <c r="E694" s="189" t="str">
        <f>IF(B694&lt;&gt;"",'Matriz Nº4 Administración'!F694,"")</f>
        <v/>
      </c>
      <c r="F694" s="189" t="str">
        <f>IF(B694&lt;&gt;"",'Matriz Nº4 Administración'!G694,"")</f>
        <v/>
      </c>
      <c r="G694" s="177"/>
      <c r="H694" s="178"/>
      <c r="I694" s="179"/>
      <c r="J694" s="179"/>
      <c r="K694" s="178"/>
      <c r="L694" s="186"/>
      <c r="M694" s="187"/>
      <c r="N694" s="187"/>
      <c r="O694" s="186"/>
      <c r="P694" s="186"/>
      <c r="Q694" s="186"/>
      <c r="R694" s="186"/>
      <c r="S694" s="186"/>
      <c r="T694" s="186"/>
      <c r="U694" s="186"/>
      <c r="V694" s="186"/>
      <c r="W694" s="186"/>
      <c r="X694" s="186"/>
    </row>
    <row r="695" spans="1:24" ht="43.5" customHeight="1" x14ac:dyDescent="0.35">
      <c r="A695" s="188" t="str">
        <f>+'Matriz Nº4 Administración'!A695</f>
        <v>77. 2</v>
      </c>
      <c r="B695" s="189" t="str">
        <f>+'Matriz Nº4 Administración'!B695</f>
        <v/>
      </c>
      <c r="C695" s="190" t="str">
        <f>IF(B695&lt;&gt;"",'Matriz Nº1 Identificación'!B695,"")</f>
        <v/>
      </c>
      <c r="D695" s="191" t="str">
        <f>IF(C695&lt;&gt;"",'Matriz Nº4 Administración'!C695,"")</f>
        <v/>
      </c>
      <c r="E695" s="189" t="str">
        <f>IF(B695&lt;&gt;"",'Matriz Nº4 Administración'!F695,"")</f>
        <v/>
      </c>
      <c r="F695" s="189" t="str">
        <f>IF(B695&lt;&gt;"",'Matriz Nº4 Administración'!G695,"")</f>
        <v/>
      </c>
      <c r="G695" s="177"/>
      <c r="H695" s="178"/>
      <c r="I695" s="179"/>
      <c r="J695" s="179"/>
      <c r="K695" s="178"/>
      <c r="L695" s="186"/>
      <c r="M695" s="186"/>
      <c r="N695" s="186"/>
      <c r="O695" s="186"/>
      <c r="P695" s="186"/>
      <c r="Q695" s="186"/>
      <c r="R695" s="186"/>
      <c r="S695" s="186"/>
      <c r="T695" s="186"/>
      <c r="U695" s="186"/>
      <c r="V695" s="186"/>
      <c r="W695" s="186"/>
      <c r="X695" s="186"/>
    </row>
    <row r="696" spans="1:24" ht="40.5" customHeight="1" x14ac:dyDescent="0.35">
      <c r="A696" s="188" t="str">
        <f>+'Matriz Nº4 Administración'!A696</f>
        <v>77. 3</v>
      </c>
      <c r="B696" s="189" t="str">
        <f>+'Matriz Nº4 Administración'!B696</f>
        <v/>
      </c>
      <c r="C696" s="190" t="str">
        <f>IF(B696&lt;&gt;"",'Matriz Nº1 Identificación'!B696,"")</f>
        <v/>
      </c>
      <c r="D696" s="191" t="str">
        <f>IF(C696&lt;&gt;"",'Matriz Nº4 Administración'!C696,"")</f>
        <v/>
      </c>
      <c r="E696" s="189" t="str">
        <f>IF(B696&lt;&gt;"",'Matriz Nº4 Administración'!F696,"")</f>
        <v/>
      </c>
      <c r="F696" s="189" t="str">
        <f>IF(B696&lt;&gt;"",'Matriz Nº4 Administración'!G696,"")</f>
        <v/>
      </c>
      <c r="G696" s="177"/>
      <c r="H696" s="178"/>
      <c r="I696" s="179"/>
      <c r="J696" s="179"/>
      <c r="K696" s="178"/>
      <c r="L696" s="186"/>
      <c r="M696" s="186"/>
      <c r="N696" s="186"/>
      <c r="O696" s="186"/>
      <c r="P696" s="186"/>
      <c r="Q696" s="186"/>
      <c r="R696" s="186"/>
      <c r="S696" s="186"/>
      <c r="T696" s="186"/>
      <c r="U696" s="186"/>
      <c r="V696" s="186"/>
      <c r="W696" s="186"/>
      <c r="X696" s="186"/>
    </row>
    <row r="697" spans="1:24" ht="48" customHeight="1" x14ac:dyDescent="0.35">
      <c r="A697" s="188" t="str">
        <f>+'Matriz Nº4 Administración'!A697</f>
        <v>77. 4</v>
      </c>
      <c r="B697" s="189" t="str">
        <f>+'Matriz Nº4 Administración'!B697</f>
        <v/>
      </c>
      <c r="C697" s="190" t="str">
        <f>IF(B697&lt;&gt;"",'Matriz Nº1 Identificación'!B697,"")</f>
        <v/>
      </c>
      <c r="D697" s="191" t="str">
        <f>IF(C697&lt;&gt;"",'Matriz Nº4 Administración'!C697,"")</f>
        <v/>
      </c>
      <c r="E697" s="189" t="str">
        <f>IF(B697&lt;&gt;"",'Matriz Nº4 Administración'!F697,"")</f>
        <v/>
      </c>
      <c r="F697" s="189" t="str">
        <f>IF(B697&lt;&gt;"",'Matriz Nº4 Administración'!G697,"")</f>
        <v/>
      </c>
      <c r="G697" s="177"/>
      <c r="H697" s="178"/>
      <c r="I697" s="179"/>
      <c r="J697" s="179"/>
      <c r="K697" s="178"/>
      <c r="L697" s="186"/>
      <c r="M697" s="186"/>
      <c r="N697" s="186"/>
      <c r="O697" s="186"/>
      <c r="P697" s="186"/>
      <c r="Q697" s="186"/>
      <c r="R697" s="186"/>
      <c r="S697" s="186"/>
      <c r="T697" s="186"/>
      <c r="U697" s="186"/>
      <c r="V697" s="186"/>
      <c r="W697" s="186"/>
      <c r="X697" s="186"/>
    </row>
    <row r="698" spans="1:24" ht="42.75" customHeight="1" x14ac:dyDescent="0.35">
      <c r="A698" s="188" t="str">
        <f>+'Matriz Nº4 Administración'!A698</f>
        <v>77. 5</v>
      </c>
      <c r="B698" s="189" t="str">
        <f>+'Matriz Nº4 Administración'!B698</f>
        <v/>
      </c>
      <c r="C698" s="190" t="str">
        <f>IF(B698&lt;&gt;"",'Matriz Nº1 Identificación'!B698,"")</f>
        <v/>
      </c>
      <c r="D698" s="191" t="str">
        <f>IF(C698&lt;&gt;"",'Matriz Nº4 Administración'!C698,"")</f>
        <v/>
      </c>
      <c r="E698" s="189" t="str">
        <f>IF(B698&lt;&gt;"",'Matriz Nº4 Administración'!F698,"")</f>
        <v/>
      </c>
      <c r="F698" s="189" t="str">
        <f>IF(B698&lt;&gt;"",'Matriz Nº4 Administración'!G698,"")</f>
        <v/>
      </c>
      <c r="G698" s="177"/>
      <c r="H698" s="178"/>
      <c r="I698" s="179"/>
      <c r="J698" s="179"/>
      <c r="K698" s="178"/>
      <c r="L698" s="186"/>
      <c r="M698" s="186"/>
      <c r="N698" s="186"/>
      <c r="O698" s="186"/>
      <c r="P698" s="186"/>
      <c r="Q698" s="186"/>
      <c r="R698" s="186"/>
      <c r="S698" s="186"/>
      <c r="T698" s="186"/>
      <c r="U698" s="186"/>
      <c r="V698" s="186"/>
      <c r="W698" s="186"/>
      <c r="X698" s="186"/>
    </row>
    <row r="699" spans="1:24" ht="40.5" customHeight="1" x14ac:dyDescent="0.35">
      <c r="A699" s="188" t="str">
        <f>+'Matriz Nº4 Administración'!A699</f>
        <v>77. 6</v>
      </c>
      <c r="B699" s="189" t="str">
        <f>+'Matriz Nº4 Administración'!B699</f>
        <v/>
      </c>
      <c r="C699" s="190" t="str">
        <f>IF(B699&lt;&gt;"",'Matriz Nº1 Identificación'!B699,"")</f>
        <v/>
      </c>
      <c r="D699" s="191" t="str">
        <f>IF(C699&lt;&gt;"",'Matriz Nº4 Administración'!C699,"")</f>
        <v/>
      </c>
      <c r="E699" s="189" t="str">
        <f>IF(B699&lt;&gt;"",'Matriz Nº4 Administración'!F699,"")</f>
        <v/>
      </c>
      <c r="F699" s="189" t="str">
        <f>IF(B699&lt;&gt;"",'Matriz Nº4 Administración'!G699,"")</f>
        <v/>
      </c>
      <c r="G699" s="177"/>
      <c r="H699" s="178"/>
      <c r="I699" s="179"/>
      <c r="J699" s="179"/>
      <c r="K699" s="178"/>
      <c r="L699" s="186"/>
      <c r="M699" s="186"/>
      <c r="N699" s="186"/>
      <c r="O699" s="186"/>
      <c r="P699" s="186"/>
      <c r="Q699" s="186"/>
      <c r="R699" s="186"/>
      <c r="S699" s="186"/>
      <c r="T699" s="186"/>
      <c r="U699" s="186"/>
      <c r="V699" s="186"/>
      <c r="W699" s="186"/>
      <c r="X699" s="186"/>
    </row>
    <row r="700" spans="1:24" ht="43.5" customHeight="1" thickBot="1" x14ac:dyDescent="0.4">
      <c r="A700" s="188" t="str">
        <f>+'Matriz Nº4 Administración'!A700</f>
        <v>77. 7</v>
      </c>
      <c r="B700" s="189" t="str">
        <f>+'Matriz Nº4 Administración'!B700</f>
        <v/>
      </c>
      <c r="C700" s="190" t="str">
        <f>IF(B700&lt;&gt;"",'Matriz Nº1 Identificación'!B700,"")</f>
        <v/>
      </c>
      <c r="D700" s="191" t="str">
        <f>IF(C700&lt;&gt;"",'Matriz Nº4 Administración'!C700,"")</f>
        <v/>
      </c>
      <c r="E700" s="189" t="str">
        <f>IF(B700&lt;&gt;"",'Matriz Nº4 Administración'!F700,"")</f>
        <v/>
      </c>
      <c r="F700" s="189" t="str">
        <f>IF(B700&lt;&gt;"",'Matriz Nº4 Administración'!G700,"")</f>
        <v/>
      </c>
      <c r="G700" s="177"/>
      <c r="H700" s="178"/>
      <c r="I700" s="179"/>
      <c r="J700" s="179"/>
      <c r="K700" s="178"/>
      <c r="L700" s="186"/>
      <c r="M700" s="186"/>
      <c r="N700" s="186"/>
      <c r="O700" s="186"/>
      <c r="P700" s="186"/>
      <c r="Q700" s="186"/>
      <c r="R700" s="186"/>
      <c r="S700" s="186"/>
      <c r="T700" s="186"/>
      <c r="U700" s="186"/>
      <c r="V700" s="186"/>
      <c r="W700" s="186"/>
      <c r="X700" s="186"/>
    </row>
    <row r="701" spans="1:24" ht="39.9" customHeight="1" thickBot="1" x14ac:dyDescent="0.4">
      <c r="A701" s="547" t="str">
        <f>'Matriz Nº4 Administración'!A701</f>
        <v xml:space="preserve">Objetivo Estratégico: </v>
      </c>
      <c r="B701" s="548"/>
      <c r="C701" s="547">
        <f>'Matriz Nº4 Administración'!B701</f>
        <v>0</v>
      </c>
      <c r="D701" s="549"/>
      <c r="E701" s="549"/>
      <c r="F701" s="549"/>
      <c r="G701" s="549"/>
      <c r="H701" s="549"/>
      <c r="I701" s="549"/>
      <c r="J701" s="549"/>
      <c r="K701" s="549"/>
      <c r="L701" s="187"/>
      <c r="M701" s="186"/>
      <c r="N701" s="186"/>
      <c r="O701" s="187"/>
      <c r="P701" s="187"/>
      <c r="Q701" s="187"/>
      <c r="R701" s="187"/>
      <c r="S701" s="187"/>
      <c r="T701" s="187"/>
      <c r="U701" s="187"/>
      <c r="V701" s="187"/>
      <c r="W701" s="187"/>
      <c r="X701" s="187"/>
    </row>
    <row r="702" spans="1:24" ht="39.9" customHeight="1" thickBot="1" x14ac:dyDescent="0.4">
      <c r="A702" s="544" t="str">
        <f>'Matriz Nº4 Administración'!A702</f>
        <v>Objetivo táctico</v>
      </c>
      <c r="B702" s="545"/>
      <c r="C702" s="546" t="str">
        <f>'Matriz Nº4 Administración'!B702</f>
        <v xml:space="preserve">78. </v>
      </c>
      <c r="D702" s="481"/>
      <c r="E702" s="481"/>
      <c r="F702" s="481"/>
      <c r="G702" s="481"/>
      <c r="H702" s="481"/>
      <c r="I702" s="481"/>
      <c r="J702" s="481"/>
      <c r="K702" s="482"/>
      <c r="L702" s="187"/>
      <c r="M702" s="187"/>
      <c r="N702" s="187"/>
      <c r="O702" s="187"/>
      <c r="P702" s="187"/>
      <c r="Q702" s="187"/>
      <c r="R702" s="187"/>
      <c r="S702" s="187"/>
      <c r="T702" s="187"/>
      <c r="U702" s="187"/>
      <c r="V702" s="187"/>
      <c r="W702" s="187"/>
      <c r="X702" s="187"/>
    </row>
    <row r="703" spans="1:24" ht="47.25" customHeight="1" x14ac:dyDescent="0.35">
      <c r="A703" s="188" t="str">
        <f>+'Matriz Nº4 Administración'!A703</f>
        <v>78. 1</v>
      </c>
      <c r="B703" s="189" t="str">
        <f>+'Matriz Nº4 Administración'!B703</f>
        <v/>
      </c>
      <c r="C703" s="190" t="str">
        <f>IF(B703&lt;&gt;"",'Matriz Nº1 Identificación'!B703,"")</f>
        <v/>
      </c>
      <c r="D703" s="191" t="str">
        <f>IF(C703&lt;&gt;"",'Matriz Nº4 Administración'!C703,"")</f>
        <v/>
      </c>
      <c r="E703" s="189" t="str">
        <f>IF(B703&lt;&gt;"",'Matriz Nº4 Administración'!F703,"")</f>
        <v/>
      </c>
      <c r="F703" s="189" t="str">
        <f>IF(B703&lt;&gt;"",'Matriz Nº4 Administración'!G703,"")</f>
        <v/>
      </c>
      <c r="G703" s="177"/>
      <c r="H703" s="178"/>
      <c r="I703" s="179"/>
      <c r="J703" s="179"/>
      <c r="K703" s="178"/>
      <c r="L703" s="186"/>
      <c r="M703" s="187"/>
      <c r="N703" s="187"/>
      <c r="O703" s="186"/>
      <c r="P703" s="186"/>
      <c r="Q703" s="186"/>
      <c r="R703" s="186"/>
      <c r="S703" s="186"/>
      <c r="T703" s="186"/>
      <c r="U703" s="186"/>
      <c r="V703" s="186"/>
      <c r="W703" s="186"/>
      <c r="X703" s="186"/>
    </row>
    <row r="704" spans="1:24" ht="43.5" customHeight="1" x14ac:dyDescent="0.35">
      <c r="A704" s="188" t="str">
        <f>+'Matriz Nº4 Administración'!A704</f>
        <v>78. 2</v>
      </c>
      <c r="B704" s="189" t="str">
        <f>+'Matriz Nº4 Administración'!B704</f>
        <v/>
      </c>
      <c r="C704" s="190" t="str">
        <f>IF(B704&lt;&gt;"",'Matriz Nº1 Identificación'!B704,"")</f>
        <v/>
      </c>
      <c r="D704" s="191" t="str">
        <f>IF(C704&lt;&gt;"",'Matriz Nº4 Administración'!C704,"")</f>
        <v/>
      </c>
      <c r="E704" s="189" t="str">
        <f>IF(B704&lt;&gt;"",'Matriz Nº4 Administración'!F704,"")</f>
        <v/>
      </c>
      <c r="F704" s="189" t="str">
        <f>IF(B704&lt;&gt;"",'Matriz Nº4 Administración'!G704,"")</f>
        <v/>
      </c>
      <c r="G704" s="177"/>
      <c r="H704" s="178"/>
      <c r="I704" s="179"/>
      <c r="J704" s="179"/>
      <c r="K704" s="178"/>
      <c r="L704" s="186"/>
      <c r="M704" s="186"/>
      <c r="N704" s="186"/>
      <c r="O704" s="186"/>
      <c r="P704" s="186"/>
      <c r="Q704" s="186"/>
      <c r="R704" s="186"/>
      <c r="S704" s="186"/>
      <c r="T704" s="186"/>
      <c r="U704" s="186"/>
      <c r="V704" s="186"/>
      <c r="W704" s="186"/>
      <c r="X704" s="186"/>
    </row>
    <row r="705" spans="1:24" ht="40.5" customHeight="1" x14ac:dyDescent="0.35">
      <c r="A705" s="188" t="str">
        <f>+'Matriz Nº4 Administración'!A705</f>
        <v>78. 3</v>
      </c>
      <c r="B705" s="189" t="str">
        <f>+'Matriz Nº4 Administración'!B705</f>
        <v/>
      </c>
      <c r="C705" s="190" t="str">
        <f>IF(B705&lt;&gt;"",'Matriz Nº1 Identificación'!B705,"")</f>
        <v/>
      </c>
      <c r="D705" s="191" t="str">
        <f>IF(C705&lt;&gt;"",'Matriz Nº4 Administración'!C705,"")</f>
        <v/>
      </c>
      <c r="E705" s="189" t="str">
        <f>IF(B705&lt;&gt;"",'Matriz Nº4 Administración'!F705,"")</f>
        <v/>
      </c>
      <c r="F705" s="189" t="str">
        <f>IF(B705&lt;&gt;"",'Matriz Nº4 Administración'!G705,"")</f>
        <v/>
      </c>
      <c r="G705" s="177"/>
      <c r="H705" s="178"/>
      <c r="I705" s="179"/>
      <c r="J705" s="179"/>
      <c r="K705" s="178"/>
      <c r="L705" s="186"/>
      <c r="M705" s="186"/>
      <c r="N705" s="186"/>
      <c r="O705" s="186"/>
      <c r="P705" s="186"/>
      <c r="Q705" s="186"/>
      <c r="R705" s="186"/>
      <c r="S705" s="186"/>
      <c r="T705" s="186"/>
      <c r="U705" s="186"/>
      <c r="V705" s="186"/>
      <c r="W705" s="186"/>
      <c r="X705" s="186"/>
    </row>
    <row r="706" spans="1:24" ht="48" customHeight="1" x14ac:dyDescent="0.35">
      <c r="A706" s="188" t="str">
        <f>+'Matriz Nº4 Administración'!A706</f>
        <v>78. 4</v>
      </c>
      <c r="B706" s="189" t="str">
        <f>+'Matriz Nº4 Administración'!B706</f>
        <v/>
      </c>
      <c r="C706" s="190" t="str">
        <f>IF(B706&lt;&gt;"",'Matriz Nº1 Identificación'!B706,"")</f>
        <v/>
      </c>
      <c r="D706" s="191" t="str">
        <f>IF(C706&lt;&gt;"",'Matriz Nº4 Administración'!C706,"")</f>
        <v/>
      </c>
      <c r="E706" s="189" t="str">
        <f>IF(B706&lt;&gt;"",'Matriz Nº4 Administración'!F706,"")</f>
        <v/>
      </c>
      <c r="F706" s="189" t="str">
        <f>IF(B706&lt;&gt;"",'Matriz Nº4 Administración'!G706,"")</f>
        <v/>
      </c>
      <c r="G706" s="177"/>
      <c r="H706" s="178"/>
      <c r="I706" s="179"/>
      <c r="J706" s="179"/>
      <c r="K706" s="178"/>
      <c r="L706" s="186"/>
      <c r="M706" s="186"/>
      <c r="N706" s="186"/>
      <c r="O706" s="186"/>
      <c r="P706" s="186"/>
      <c r="Q706" s="186"/>
      <c r="R706" s="186"/>
      <c r="S706" s="186"/>
      <c r="T706" s="186"/>
      <c r="U706" s="186"/>
      <c r="V706" s="186"/>
      <c r="W706" s="186"/>
      <c r="X706" s="186"/>
    </row>
    <row r="707" spans="1:24" ht="42.75" customHeight="1" x14ac:dyDescent="0.35">
      <c r="A707" s="188" t="str">
        <f>+'Matriz Nº4 Administración'!A707</f>
        <v>78. 5</v>
      </c>
      <c r="B707" s="189" t="str">
        <f>+'Matriz Nº4 Administración'!B707</f>
        <v/>
      </c>
      <c r="C707" s="190" t="str">
        <f>IF(B707&lt;&gt;"",'Matriz Nº1 Identificación'!B707,"")</f>
        <v/>
      </c>
      <c r="D707" s="191" t="str">
        <f>IF(C707&lt;&gt;"",'Matriz Nº4 Administración'!C707,"")</f>
        <v/>
      </c>
      <c r="E707" s="189" t="str">
        <f>IF(B707&lt;&gt;"",'Matriz Nº4 Administración'!F707,"")</f>
        <v/>
      </c>
      <c r="F707" s="189" t="str">
        <f>IF(B707&lt;&gt;"",'Matriz Nº4 Administración'!G707,"")</f>
        <v/>
      </c>
      <c r="G707" s="177"/>
      <c r="H707" s="178"/>
      <c r="I707" s="179"/>
      <c r="J707" s="179"/>
      <c r="K707" s="178"/>
      <c r="L707" s="186"/>
      <c r="M707" s="186"/>
      <c r="N707" s="186"/>
      <c r="O707" s="186"/>
      <c r="P707" s="186"/>
      <c r="Q707" s="186"/>
      <c r="R707" s="186"/>
      <c r="S707" s="186"/>
      <c r="T707" s="186"/>
      <c r="U707" s="186"/>
      <c r="V707" s="186"/>
      <c r="W707" s="186"/>
      <c r="X707" s="186"/>
    </row>
    <row r="708" spans="1:24" ht="40.5" customHeight="1" x14ac:dyDescent="0.35">
      <c r="A708" s="188" t="str">
        <f>+'Matriz Nº4 Administración'!A708</f>
        <v>78. 6</v>
      </c>
      <c r="B708" s="189" t="str">
        <f>+'Matriz Nº4 Administración'!B708</f>
        <v/>
      </c>
      <c r="C708" s="190" t="str">
        <f>IF(B708&lt;&gt;"",'Matriz Nº1 Identificación'!B708,"")</f>
        <v/>
      </c>
      <c r="D708" s="191" t="str">
        <f>IF(C708&lt;&gt;"",'Matriz Nº4 Administración'!C708,"")</f>
        <v/>
      </c>
      <c r="E708" s="189" t="str">
        <f>IF(B708&lt;&gt;"",'Matriz Nº4 Administración'!F708,"")</f>
        <v/>
      </c>
      <c r="F708" s="189" t="str">
        <f>IF(B708&lt;&gt;"",'Matriz Nº4 Administración'!G708,"")</f>
        <v/>
      </c>
      <c r="G708" s="177"/>
      <c r="H708" s="178"/>
      <c r="I708" s="179"/>
      <c r="J708" s="179"/>
      <c r="K708" s="178"/>
      <c r="L708" s="186"/>
      <c r="M708" s="186"/>
      <c r="N708" s="186"/>
      <c r="O708" s="186"/>
      <c r="P708" s="186"/>
      <c r="Q708" s="186"/>
      <c r="R708" s="186"/>
      <c r="S708" s="186"/>
      <c r="T708" s="186"/>
      <c r="U708" s="186"/>
      <c r="V708" s="186"/>
      <c r="W708" s="186"/>
      <c r="X708" s="186"/>
    </row>
    <row r="709" spans="1:24" ht="43.5" customHeight="1" thickBot="1" x14ac:dyDescent="0.4">
      <c r="A709" s="188" t="str">
        <f>+'Matriz Nº4 Administración'!A709</f>
        <v>78. 7</v>
      </c>
      <c r="B709" s="189" t="str">
        <f>+'Matriz Nº4 Administración'!B709</f>
        <v/>
      </c>
      <c r="C709" s="190" t="str">
        <f>IF(B709&lt;&gt;"",'Matriz Nº1 Identificación'!B709,"")</f>
        <v/>
      </c>
      <c r="D709" s="191" t="str">
        <f>IF(C709&lt;&gt;"",'Matriz Nº4 Administración'!C709,"")</f>
        <v/>
      </c>
      <c r="E709" s="189" t="str">
        <f>IF(B709&lt;&gt;"",'Matriz Nº4 Administración'!F709,"")</f>
        <v/>
      </c>
      <c r="F709" s="189" t="str">
        <f>IF(B709&lt;&gt;"",'Matriz Nº4 Administración'!G709,"")</f>
        <v/>
      </c>
      <c r="G709" s="177"/>
      <c r="H709" s="178"/>
      <c r="I709" s="179"/>
      <c r="J709" s="179"/>
      <c r="K709" s="178"/>
      <c r="L709" s="186"/>
      <c r="M709" s="186"/>
      <c r="N709" s="186"/>
      <c r="O709" s="186"/>
      <c r="P709" s="186"/>
      <c r="Q709" s="186"/>
      <c r="R709" s="186"/>
      <c r="S709" s="186"/>
      <c r="T709" s="186"/>
      <c r="U709" s="186"/>
      <c r="V709" s="186"/>
      <c r="W709" s="186"/>
      <c r="X709" s="186"/>
    </row>
    <row r="710" spans="1:24" ht="39.9" customHeight="1" thickBot="1" x14ac:dyDescent="0.4">
      <c r="A710" s="547" t="str">
        <f>'Matriz Nº4 Administración'!A710</f>
        <v xml:space="preserve">Objetivo Estratégico: </v>
      </c>
      <c r="B710" s="548"/>
      <c r="C710" s="547">
        <f>'Matriz Nº4 Administración'!B710</f>
        <v>0</v>
      </c>
      <c r="D710" s="549"/>
      <c r="E710" s="549"/>
      <c r="F710" s="549"/>
      <c r="G710" s="549"/>
      <c r="H710" s="549"/>
      <c r="I710" s="549"/>
      <c r="J710" s="549"/>
      <c r="K710" s="549"/>
      <c r="L710" s="187"/>
      <c r="M710" s="186"/>
      <c r="N710" s="186"/>
      <c r="O710" s="187"/>
      <c r="P710" s="187"/>
      <c r="Q710" s="187"/>
      <c r="R710" s="187"/>
      <c r="S710" s="187"/>
      <c r="T710" s="187"/>
      <c r="U710" s="187"/>
      <c r="V710" s="187"/>
      <c r="W710" s="187"/>
      <c r="X710" s="187"/>
    </row>
    <row r="711" spans="1:24" ht="39.9" customHeight="1" thickBot="1" x14ac:dyDescent="0.4">
      <c r="A711" s="544" t="str">
        <f>'Matriz Nº4 Administración'!A711</f>
        <v>Objetivo táctico</v>
      </c>
      <c r="B711" s="545"/>
      <c r="C711" s="546" t="str">
        <f>'Matriz Nº4 Administración'!B711</f>
        <v xml:space="preserve">79. </v>
      </c>
      <c r="D711" s="481"/>
      <c r="E711" s="481"/>
      <c r="F711" s="481"/>
      <c r="G711" s="481"/>
      <c r="H711" s="481"/>
      <c r="I711" s="481"/>
      <c r="J711" s="481"/>
      <c r="K711" s="482"/>
      <c r="L711" s="187"/>
      <c r="M711" s="187"/>
      <c r="N711" s="187"/>
      <c r="O711" s="187"/>
      <c r="P711" s="187"/>
      <c r="Q711" s="187"/>
      <c r="R711" s="187"/>
      <c r="S711" s="187"/>
      <c r="T711" s="187"/>
      <c r="U711" s="187"/>
      <c r="V711" s="187"/>
      <c r="W711" s="187"/>
      <c r="X711" s="187"/>
    </row>
    <row r="712" spans="1:24" ht="47.25" customHeight="1" x14ac:dyDescent="0.35">
      <c r="A712" s="188" t="str">
        <f>+'Matriz Nº4 Administración'!A712</f>
        <v>79. 1</v>
      </c>
      <c r="B712" s="189" t="str">
        <f>+'Matriz Nº4 Administración'!B712</f>
        <v/>
      </c>
      <c r="C712" s="190" t="str">
        <f>IF(B712&lt;&gt;"",'Matriz Nº1 Identificación'!B712,"")</f>
        <v/>
      </c>
      <c r="D712" s="191" t="str">
        <f>IF(C712&lt;&gt;"",'Matriz Nº4 Administración'!C712,"")</f>
        <v/>
      </c>
      <c r="E712" s="189" t="str">
        <f>IF(B712&lt;&gt;"",'Matriz Nº4 Administración'!F712,"")</f>
        <v/>
      </c>
      <c r="F712" s="189" t="str">
        <f>IF(B712&lt;&gt;"",'Matriz Nº4 Administración'!G712,"")</f>
        <v/>
      </c>
      <c r="G712" s="177"/>
      <c r="H712" s="178"/>
      <c r="I712" s="179"/>
      <c r="J712" s="179"/>
      <c r="K712" s="178"/>
      <c r="L712" s="186"/>
      <c r="M712" s="187"/>
      <c r="N712" s="187"/>
      <c r="O712" s="186"/>
      <c r="P712" s="186"/>
      <c r="Q712" s="186"/>
      <c r="R712" s="186"/>
      <c r="S712" s="186"/>
      <c r="T712" s="186"/>
      <c r="U712" s="186"/>
      <c r="V712" s="186"/>
      <c r="W712" s="186"/>
      <c r="X712" s="186"/>
    </row>
    <row r="713" spans="1:24" ht="43.5" customHeight="1" x14ac:dyDescent="0.35">
      <c r="A713" s="188" t="str">
        <f>+'Matriz Nº4 Administración'!A713</f>
        <v>79. 2</v>
      </c>
      <c r="B713" s="189" t="str">
        <f>+'Matriz Nº4 Administración'!B713</f>
        <v/>
      </c>
      <c r="C713" s="190" t="str">
        <f>IF(B713&lt;&gt;"",'Matriz Nº1 Identificación'!B713,"")</f>
        <v/>
      </c>
      <c r="D713" s="191" t="str">
        <f>IF(C713&lt;&gt;"",'Matriz Nº4 Administración'!C713,"")</f>
        <v/>
      </c>
      <c r="E713" s="189" t="str">
        <f>IF(B713&lt;&gt;"",'Matriz Nº4 Administración'!F713,"")</f>
        <v/>
      </c>
      <c r="F713" s="189" t="str">
        <f>IF(B713&lt;&gt;"",'Matriz Nº4 Administración'!G713,"")</f>
        <v/>
      </c>
      <c r="G713" s="177"/>
      <c r="H713" s="178"/>
      <c r="I713" s="179"/>
      <c r="J713" s="179"/>
      <c r="K713" s="178"/>
      <c r="L713" s="186"/>
      <c r="M713" s="186"/>
      <c r="N713" s="186"/>
      <c r="O713" s="186"/>
      <c r="P713" s="186"/>
      <c r="Q713" s="186"/>
      <c r="R713" s="186"/>
      <c r="S713" s="186"/>
      <c r="T713" s="186"/>
      <c r="U713" s="186"/>
      <c r="V713" s="186"/>
      <c r="W713" s="186"/>
      <c r="X713" s="186"/>
    </row>
    <row r="714" spans="1:24" ht="40.5" customHeight="1" x14ac:dyDescent="0.35">
      <c r="A714" s="188" t="str">
        <f>+'Matriz Nº4 Administración'!A714</f>
        <v>79. 3</v>
      </c>
      <c r="B714" s="189" t="str">
        <f>+'Matriz Nº4 Administración'!B714</f>
        <v/>
      </c>
      <c r="C714" s="190" t="str">
        <f>IF(B714&lt;&gt;"",'Matriz Nº1 Identificación'!B714,"")</f>
        <v/>
      </c>
      <c r="D714" s="191" t="str">
        <f>IF(C714&lt;&gt;"",'Matriz Nº4 Administración'!C714,"")</f>
        <v/>
      </c>
      <c r="E714" s="189" t="str">
        <f>IF(B714&lt;&gt;"",'Matriz Nº4 Administración'!F714,"")</f>
        <v/>
      </c>
      <c r="F714" s="189" t="str">
        <f>IF(B714&lt;&gt;"",'Matriz Nº4 Administración'!G714,"")</f>
        <v/>
      </c>
      <c r="G714" s="177"/>
      <c r="H714" s="178"/>
      <c r="I714" s="179"/>
      <c r="J714" s="179"/>
      <c r="K714" s="178"/>
      <c r="L714" s="186"/>
      <c r="M714" s="186"/>
      <c r="N714" s="186"/>
      <c r="O714" s="186"/>
      <c r="P714" s="186"/>
      <c r="Q714" s="186"/>
      <c r="R714" s="186"/>
      <c r="S714" s="186"/>
      <c r="T714" s="186"/>
      <c r="U714" s="186"/>
      <c r="V714" s="186"/>
      <c r="W714" s="186"/>
      <c r="X714" s="186"/>
    </row>
    <row r="715" spans="1:24" ht="48" customHeight="1" x14ac:dyDescent="0.35">
      <c r="A715" s="188" t="str">
        <f>+'Matriz Nº4 Administración'!A715</f>
        <v>79. 4</v>
      </c>
      <c r="B715" s="189" t="str">
        <f>+'Matriz Nº4 Administración'!B715</f>
        <v/>
      </c>
      <c r="C715" s="190" t="str">
        <f>IF(B715&lt;&gt;"",'Matriz Nº1 Identificación'!B715,"")</f>
        <v/>
      </c>
      <c r="D715" s="191" t="str">
        <f>IF(C715&lt;&gt;"",'Matriz Nº4 Administración'!C715,"")</f>
        <v/>
      </c>
      <c r="E715" s="189" t="str">
        <f>IF(B715&lt;&gt;"",'Matriz Nº4 Administración'!F715,"")</f>
        <v/>
      </c>
      <c r="F715" s="189" t="str">
        <f>IF(B715&lt;&gt;"",'Matriz Nº4 Administración'!G715,"")</f>
        <v/>
      </c>
      <c r="G715" s="177"/>
      <c r="H715" s="178"/>
      <c r="I715" s="179"/>
      <c r="J715" s="179"/>
      <c r="K715" s="178"/>
      <c r="L715" s="186"/>
      <c r="M715" s="186"/>
      <c r="N715" s="186"/>
      <c r="O715" s="186"/>
      <c r="P715" s="186"/>
      <c r="Q715" s="186"/>
      <c r="R715" s="186"/>
      <c r="S715" s="186"/>
      <c r="T715" s="186"/>
      <c r="U715" s="186"/>
      <c r="V715" s="186"/>
      <c r="W715" s="186"/>
      <c r="X715" s="186"/>
    </row>
    <row r="716" spans="1:24" ht="42.75" customHeight="1" x14ac:dyDescent="0.35">
      <c r="A716" s="188" t="str">
        <f>+'Matriz Nº4 Administración'!A716</f>
        <v>79. 5</v>
      </c>
      <c r="B716" s="189" t="str">
        <f>+'Matriz Nº4 Administración'!B716</f>
        <v/>
      </c>
      <c r="C716" s="190" t="str">
        <f>IF(B716&lt;&gt;"",'Matriz Nº1 Identificación'!B716,"")</f>
        <v/>
      </c>
      <c r="D716" s="191" t="str">
        <f>IF(C716&lt;&gt;"",'Matriz Nº4 Administración'!C716,"")</f>
        <v/>
      </c>
      <c r="E716" s="189" t="str">
        <f>IF(B716&lt;&gt;"",'Matriz Nº4 Administración'!F716,"")</f>
        <v/>
      </c>
      <c r="F716" s="189" t="str">
        <f>IF(B716&lt;&gt;"",'Matriz Nº4 Administración'!G716,"")</f>
        <v/>
      </c>
      <c r="G716" s="177"/>
      <c r="H716" s="178"/>
      <c r="I716" s="179"/>
      <c r="J716" s="179"/>
      <c r="K716" s="178"/>
      <c r="L716" s="186"/>
      <c r="M716" s="186"/>
      <c r="N716" s="186"/>
      <c r="O716" s="186"/>
      <c r="P716" s="186"/>
      <c r="Q716" s="186"/>
      <c r="R716" s="186"/>
      <c r="S716" s="186"/>
      <c r="T716" s="186"/>
      <c r="U716" s="186"/>
      <c r="V716" s="186"/>
      <c r="W716" s="186"/>
      <c r="X716" s="186"/>
    </row>
    <row r="717" spans="1:24" ht="40.5" customHeight="1" x14ac:dyDescent="0.35">
      <c r="A717" s="188" t="str">
        <f>+'Matriz Nº4 Administración'!A717</f>
        <v>79. 6</v>
      </c>
      <c r="B717" s="189" t="str">
        <f>+'Matriz Nº4 Administración'!B717</f>
        <v/>
      </c>
      <c r="C717" s="190" t="str">
        <f>IF(B717&lt;&gt;"",'Matriz Nº1 Identificación'!B717,"")</f>
        <v/>
      </c>
      <c r="D717" s="191" t="str">
        <f>IF(C717&lt;&gt;"",'Matriz Nº4 Administración'!C717,"")</f>
        <v/>
      </c>
      <c r="E717" s="189" t="str">
        <f>IF(B717&lt;&gt;"",'Matriz Nº4 Administración'!F717,"")</f>
        <v/>
      </c>
      <c r="F717" s="189" t="str">
        <f>IF(B717&lt;&gt;"",'Matriz Nº4 Administración'!G717,"")</f>
        <v/>
      </c>
      <c r="G717" s="177"/>
      <c r="H717" s="178"/>
      <c r="I717" s="179"/>
      <c r="J717" s="179"/>
      <c r="K717" s="178"/>
      <c r="L717" s="186"/>
      <c r="M717" s="186"/>
      <c r="N717" s="186"/>
      <c r="O717" s="186"/>
      <c r="P717" s="186"/>
      <c r="Q717" s="186"/>
      <c r="R717" s="186"/>
      <c r="S717" s="186"/>
      <c r="T717" s="186"/>
      <c r="U717" s="186"/>
      <c r="V717" s="186"/>
      <c r="W717" s="186"/>
      <c r="X717" s="186"/>
    </row>
    <row r="718" spans="1:24" ht="43.5" customHeight="1" thickBot="1" x14ac:dyDescent="0.4">
      <c r="A718" s="188" t="str">
        <f>+'Matriz Nº4 Administración'!A718</f>
        <v>79. 7</v>
      </c>
      <c r="B718" s="189" t="str">
        <f>+'Matriz Nº4 Administración'!B718</f>
        <v/>
      </c>
      <c r="C718" s="190" t="str">
        <f>IF(B718&lt;&gt;"",'Matriz Nº1 Identificación'!B718,"")</f>
        <v/>
      </c>
      <c r="D718" s="191" t="str">
        <f>IF(C718&lt;&gt;"",'Matriz Nº4 Administración'!C718,"")</f>
        <v/>
      </c>
      <c r="E718" s="189" t="str">
        <f>IF(B718&lt;&gt;"",'Matriz Nº4 Administración'!F718,"")</f>
        <v/>
      </c>
      <c r="F718" s="189" t="str">
        <f>IF(B718&lt;&gt;"",'Matriz Nº4 Administración'!G718,"")</f>
        <v/>
      </c>
      <c r="G718" s="177"/>
      <c r="H718" s="178"/>
      <c r="I718" s="179"/>
      <c r="J718" s="179"/>
      <c r="K718" s="178"/>
      <c r="L718" s="186"/>
      <c r="M718" s="186"/>
      <c r="N718" s="186"/>
      <c r="O718" s="186"/>
      <c r="P718" s="186"/>
      <c r="Q718" s="186"/>
      <c r="R718" s="186"/>
      <c r="S718" s="186"/>
      <c r="T718" s="186"/>
      <c r="U718" s="186"/>
      <c r="V718" s="186"/>
      <c r="W718" s="186"/>
      <c r="X718" s="186"/>
    </row>
    <row r="719" spans="1:24" ht="39.9" customHeight="1" thickBot="1" x14ac:dyDescent="0.4">
      <c r="A719" s="547" t="str">
        <f>'Matriz Nº4 Administración'!A719</f>
        <v xml:space="preserve">Objetivo Estratégico: </v>
      </c>
      <c r="B719" s="548"/>
      <c r="C719" s="547">
        <f>'Matriz Nº4 Administración'!B719</f>
        <v>0</v>
      </c>
      <c r="D719" s="549"/>
      <c r="E719" s="549"/>
      <c r="F719" s="549"/>
      <c r="G719" s="549"/>
      <c r="H719" s="549"/>
      <c r="I719" s="549"/>
      <c r="J719" s="549"/>
      <c r="K719" s="549"/>
      <c r="L719" s="187"/>
      <c r="M719" s="186"/>
      <c r="N719" s="186"/>
      <c r="O719" s="187"/>
      <c r="P719" s="187"/>
      <c r="Q719" s="187"/>
      <c r="R719" s="187"/>
      <c r="S719" s="187"/>
      <c r="T719" s="187"/>
      <c r="U719" s="187"/>
      <c r="V719" s="187"/>
      <c r="W719" s="187"/>
      <c r="X719" s="187"/>
    </row>
    <row r="720" spans="1:24" ht="39.9" customHeight="1" thickBot="1" x14ac:dyDescent="0.4">
      <c r="A720" s="544" t="str">
        <f>'Matriz Nº4 Administración'!A720</f>
        <v>Objetivo táctico</v>
      </c>
      <c r="B720" s="545"/>
      <c r="C720" s="546" t="str">
        <f>'Matriz Nº4 Administración'!B720</f>
        <v xml:space="preserve">80. </v>
      </c>
      <c r="D720" s="481"/>
      <c r="E720" s="481"/>
      <c r="F720" s="481"/>
      <c r="G720" s="481"/>
      <c r="H720" s="481"/>
      <c r="I720" s="481"/>
      <c r="J720" s="481"/>
      <c r="K720" s="482"/>
      <c r="L720" s="187"/>
      <c r="M720" s="187"/>
      <c r="N720" s="187"/>
      <c r="O720" s="187"/>
      <c r="P720" s="187"/>
      <c r="Q720" s="187"/>
      <c r="R720" s="187"/>
      <c r="S720" s="187"/>
      <c r="T720" s="187"/>
      <c r="U720" s="187"/>
      <c r="V720" s="187"/>
      <c r="W720" s="187"/>
      <c r="X720" s="187"/>
    </row>
    <row r="721" spans="1:24" ht="47.25" customHeight="1" x14ac:dyDescent="0.35">
      <c r="A721" s="188" t="str">
        <f>+'Matriz Nº4 Administración'!A721</f>
        <v>80. 1</v>
      </c>
      <c r="B721" s="189" t="str">
        <f>+'Matriz Nº4 Administración'!B721</f>
        <v/>
      </c>
      <c r="C721" s="190" t="str">
        <f>IF(B721&lt;&gt;"",'Matriz Nº1 Identificación'!B721,"")</f>
        <v/>
      </c>
      <c r="D721" s="191" t="str">
        <f>IF(C721&lt;&gt;"",'Matriz Nº4 Administración'!C721,"")</f>
        <v/>
      </c>
      <c r="E721" s="189" t="str">
        <f>IF(B721&lt;&gt;"",'Matriz Nº4 Administración'!F721,"")</f>
        <v/>
      </c>
      <c r="F721" s="189" t="str">
        <f>IF(B721&lt;&gt;"",'Matriz Nº4 Administración'!G721,"")</f>
        <v/>
      </c>
      <c r="G721" s="177"/>
      <c r="H721" s="178"/>
      <c r="I721" s="179"/>
      <c r="J721" s="179"/>
      <c r="K721" s="178"/>
      <c r="L721" s="186"/>
      <c r="M721" s="187"/>
      <c r="N721" s="187"/>
      <c r="O721" s="186"/>
      <c r="P721" s="186"/>
      <c r="Q721" s="186"/>
      <c r="R721" s="186"/>
      <c r="S721" s="186"/>
      <c r="T721" s="186"/>
      <c r="U721" s="186"/>
      <c r="V721" s="186"/>
      <c r="W721" s="186"/>
      <c r="X721" s="186"/>
    </row>
    <row r="722" spans="1:24" ht="43.5" customHeight="1" x14ac:dyDescent="0.35">
      <c r="A722" s="188" t="str">
        <f>+'Matriz Nº4 Administración'!A722</f>
        <v>80. 2</v>
      </c>
      <c r="B722" s="189" t="str">
        <f>+'Matriz Nº4 Administración'!B722</f>
        <v/>
      </c>
      <c r="C722" s="190" t="str">
        <f>IF(B722&lt;&gt;"",'Matriz Nº1 Identificación'!B722,"")</f>
        <v/>
      </c>
      <c r="D722" s="191" t="str">
        <f>IF(C722&lt;&gt;"",'Matriz Nº4 Administración'!C722,"")</f>
        <v/>
      </c>
      <c r="E722" s="189" t="str">
        <f>IF(B722&lt;&gt;"",'Matriz Nº4 Administración'!F722,"")</f>
        <v/>
      </c>
      <c r="F722" s="189" t="str">
        <f>IF(B722&lt;&gt;"",'Matriz Nº4 Administración'!G722,"")</f>
        <v/>
      </c>
      <c r="G722" s="177"/>
      <c r="H722" s="178"/>
      <c r="I722" s="179"/>
      <c r="J722" s="179"/>
      <c r="K722" s="178"/>
      <c r="L722" s="186"/>
      <c r="M722" s="186"/>
      <c r="N722" s="186"/>
      <c r="O722" s="186"/>
      <c r="P722" s="186"/>
      <c r="Q722" s="186"/>
      <c r="R722" s="186"/>
      <c r="S722" s="186"/>
      <c r="T722" s="186"/>
      <c r="U722" s="186"/>
      <c r="V722" s="186"/>
      <c r="W722" s="186"/>
      <c r="X722" s="186"/>
    </row>
    <row r="723" spans="1:24" ht="40.5" customHeight="1" x14ac:dyDescent="0.35">
      <c r="A723" s="188" t="str">
        <f>+'Matriz Nº4 Administración'!A723</f>
        <v>80. 3</v>
      </c>
      <c r="B723" s="189" t="str">
        <f>+'Matriz Nº4 Administración'!B723</f>
        <v/>
      </c>
      <c r="C723" s="190" t="str">
        <f>IF(B723&lt;&gt;"",'Matriz Nº1 Identificación'!B723,"")</f>
        <v/>
      </c>
      <c r="D723" s="191" t="str">
        <f>IF(C723&lt;&gt;"",'Matriz Nº4 Administración'!C723,"")</f>
        <v/>
      </c>
      <c r="E723" s="189" t="str">
        <f>IF(B723&lt;&gt;"",'Matriz Nº4 Administración'!F723,"")</f>
        <v/>
      </c>
      <c r="F723" s="189" t="str">
        <f>IF(B723&lt;&gt;"",'Matriz Nº4 Administración'!G723,"")</f>
        <v/>
      </c>
      <c r="G723" s="177"/>
      <c r="H723" s="178"/>
      <c r="I723" s="179"/>
      <c r="J723" s="179"/>
      <c r="K723" s="178"/>
      <c r="L723" s="186"/>
      <c r="M723" s="186"/>
      <c r="N723" s="186"/>
      <c r="O723" s="186"/>
      <c r="P723" s="186"/>
      <c r="Q723" s="186"/>
      <c r="R723" s="186"/>
      <c r="S723" s="186"/>
      <c r="T723" s="186"/>
      <c r="U723" s="186"/>
      <c r="V723" s="186"/>
      <c r="W723" s="186"/>
      <c r="X723" s="186"/>
    </row>
    <row r="724" spans="1:24" ht="48" customHeight="1" x14ac:dyDescent="0.35">
      <c r="A724" s="188" t="str">
        <f>+'Matriz Nº4 Administración'!A724</f>
        <v>80. 4</v>
      </c>
      <c r="B724" s="189" t="str">
        <f>+'Matriz Nº4 Administración'!B724</f>
        <v/>
      </c>
      <c r="C724" s="190" t="str">
        <f>IF(B724&lt;&gt;"",'Matriz Nº1 Identificación'!B724,"")</f>
        <v/>
      </c>
      <c r="D724" s="191" t="str">
        <f>IF(C724&lt;&gt;"",'Matriz Nº4 Administración'!C724,"")</f>
        <v/>
      </c>
      <c r="E724" s="189" t="str">
        <f>IF(B724&lt;&gt;"",'Matriz Nº4 Administración'!F724,"")</f>
        <v/>
      </c>
      <c r="F724" s="189" t="str">
        <f>IF(B724&lt;&gt;"",'Matriz Nº4 Administración'!G724,"")</f>
        <v/>
      </c>
      <c r="G724" s="177"/>
      <c r="H724" s="178"/>
      <c r="I724" s="179"/>
      <c r="J724" s="179"/>
      <c r="K724" s="178"/>
      <c r="L724" s="186"/>
      <c r="M724" s="186"/>
      <c r="N724" s="186"/>
      <c r="O724" s="186"/>
      <c r="P724" s="186"/>
      <c r="Q724" s="186"/>
      <c r="R724" s="186"/>
      <c r="S724" s="186"/>
      <c r="T724" s="186"/>
      <c r="U724" s="186"/>
      <c r="V724" s="186"/>
      <c r="W724" s="186"/>
      <c r="X724" s="186"/>
    </row>
    <row r="725" spans="1:24" ht="42.75" customHeight="1" x14ac:dyDescent="0.35">
      <c r="A725" s="188" t="str">
        <f>+'Matriz Nº4 Administración'!A725</f>
        <v>80. 5</v>
      </c>
      <c r="B725" s="189" t="str">
        <f>+'Matriz Nº4 Administración'!B725</f>
        <v/>
      </c>
      <c r="C725" s="190" t="str">
        <f>IF(B725&lt;&gt;"",'Matriz Nº1 Identificación'!B725,"")</f>
        <v/>
      </c>
      <c r="D725" s="191" t="str">
        <f>IF(C725&lt;&gt;"",'Matriz Nº4 Administración'!C725,"")</f>
        <v/>
      </c>
      <c r="E725" s="189" t="str">
        <f>IF(B725&lt;&gt;"",'Matriz Nº4 Administración'!F725,"")</f>
        <v/>
      </c>
      <c r="F725" s="189" t="str">
        <f>IF(B725&lt;&gt;"",'Matriz Nº4 Administración'!G725,"")</f>
        <v/>
      </c>
      <c r="G725" s="177"/>
      <c r="H725" s="178"/>
      <c r="I725" s="179"/>
      <c r="J725" s="179"/>
      <c r="K725" s="178"/>
      <c r="L725" s="186"/>
      <c r="M725" s="186"/>
      <c r="N725" s="186"/>
      <c r="O725" s="186"/>
      <c r="P725" s="186"/>
      <c r="Q725" s="186"/>
      <c r="R725" s="186"/>
      <c r="S725" s="186"/>
      <c r="T725" s="186"/>
      <c r="U725" s="186"/>
      <c r="V725" s="186"/>
      <c r="W725" s="186"/>
      <c r="X725" s="186"/>
    </row>
    <row r="726" spans="1:24" ht="40.5" customHeight="1" x14ac:dyDescent="0.35">
      <c r="A726" s="188" t="str">
        <f>+'Matriz Nº4 Administración'!A726</f>
        <v>80. 6</v>
      </c>
      <c r="B726" s="189" t="str">
        <f>+'Matriz Nº4 Administración'!B726</f>
        <v/>
      </c>
      <c r="C726" s="190" t="str">
        <f>IF(B726&lt;&gt;"",'Matriz Nº1 Identificación'!B726,"")</f>
        <v/>
      </c>
      <c r="D726" s="191" t="str">
        <f>IF(C726&lt;&gt;"",'Matriz Nº4 Administración'!C726,"")</f>
        <v/>
      </c>
      <c r="E726" s="189" t="str">
        <f>IF(B726&lt;&gt;"",'Matriz Nº4 Administración'!F726,"")</f>
        <v/>
      </c>
      <c r="F726" s="189" t="str">
        <f>IF(B726&lt;&gt;"",'Matriz Nº4 Administración'!G726,"")</f>
        <v/>
      </c>
      <c r="G726" s="177"/>
      <c r="H726" s="178"/>
      <c r="I726" s="179"/>
      <c r="J726" s="179"/>
      <c r="K726" s="178"/>
      <c r="L726" s="186"/>
      <c r="M726" s="186"/>
      <c r="N726" s="186"/>
      <c r="O726" s="186"/>
      <c r="P726" s="186"/>
      <c r="Q726" s="186"/>
      <c r="R726" s="186"/>
      <c r="S726" s="186"/>
      <c r="T726" s="186"/>
      <c r="U726" s="186"/>
      <c r="V726" s="186"/>
      <c r="W726" s="186"/>
      <c r="X726" s="186"/>
    </row>
    <row r="727" spans="1:24" ht="43.5" customHeight="1" thickBot="1" x14ac:dyDescent="0.4">
      <c r="A727" s="188" t="str">
        <f>+'Matriz Nº4 Administración'!A727</f>
        <v>80. 7</v>
      </c>
      <c r="B727" s="189" t="str">
        <f>+'Matriz Nº4 Administración'!B727</f>
        <v/>
      </c>
      <c r="C727" s="190" t="str">
        <f>IF(B727&lt;&gt;"",'Matriz Nº1 Identificación'!B727,"")</f>
        <v/>
      </c>
      <c r="D727" s="191" t="str">
        <f>IF(C727&lt;&gt;"",'Matriz Nº4 Administración'!C727,"")</f>
        <v/>
      </c>
      <c r="E727" s="189" t="str">
        <f>IF(B727&lt;&gt;"",'Matriz Nº4 Administración'!F727,"")</f>
        <v/>
      </c>
      <c r="F727" s="189" t="str">
        <f>IF(B727&lt;&gt;"",'Matriz Nº4 Administración'!G727,"")</f>
        <v/>
      </c>
      <c r="G727" s="177"/>
      <c r="H727" s="178"/>
      <c r="I727" s="179"/>
      <c r="J727" s="179"/>
      <c r="K727" s="178"/>
      <c r="L727" s="186"/>
      <c r="M727" s="186"/>
      <c r="N727" s="186"/>
      <c r="O727" s="186"/>
      <c r="P727" s="186"/>
      <c r="Q727" s="186"/>
      <c r="R727" s="186"/>
      <c r="S727" s="186"/>
      <c r="T727" s="186"/>
      <c r="U727" s="186"/>
      <c r="V727" s="186"/>
      <c r="W727" s="186"/>
      <c r="X727" s="186"/>
    </row>
    <row r="728" spans="1:24" ht="39.9" customHeight="1" thickBot="1" x14ac:dyDescent="0.4">
      <c r="A728" s="547" t="str">
        <f>'Matriz Nº4 Administración'!A728</f>
        <v xml:space="preserve">Objetivo Estratégico: </v>
      </c>
      <c r="B728" s="548"/>
      <c r="C728" s="547">
        <f>'Matriz Nº4 Administración'!B728</f>
        <v>0</v>
      </c>
      <c r="D728" s="549"/>
      <c r="E728" s="549"/>
      <c r="F728" s="549"/>
      <c r="G728" s="549"/>
      <c r="H728" s="549"/>
      <c r="I728" s="549"/>
      <c r="J728" s="549"/>
      <c r="K728" s="549"/>
      <c r="L728" s="187"/>
      <c r="M728" s="186"/>
      <c r="N728" s="186"/>
      <c r="O728" s="187"/>
      <c r="P728" s="187"/>
      <c r="Q728" s="187"/>
      <c r="R728" s="187"/>
      <c r="S728" s="187"/>
      <c r="T728" s="187"/>
      <c r="U728" s="187"/>
      <c r="V728" s="187"/>
      <c r="W728" s="187"/>
      <c r="X728" s="187"/>
    </row>
    <row r="729" spans="1:24" ht="39.9" customHeight="1" thickBot="1" x14ac:dyDescent="0.4">
      <c r="A729" s="544" t="str">
        <f>'Matriz Nº4 Administración'!A729</f>
        <v>Objetivo táctico</v>
      </c>
      <c r="B729" s="545"/>
      <c r="C729" s="546" t="str">
        <f>'Matriz Nº4 Administración'!B729</f>
        <v xml:space="preserve">81. </v>
      </c>
      <c r="D729" s="481"/>
      <c r="E729" s="481"/>
      <c r="F729" s="481"/>
      <c r="G729" s="481"/>
      <c r="H729" s="481"/>
      <c r="I729" s="481"/>
      <c r="J729" s="481"/>
      <c r="K729" s="482"/>
      <c r="L729" s="187"/>
      <c r="M729" s="187"/>
      <c r="N729" s="187"/>
      <c r="O729" s="187"/>
      <c r="P729" s="187"/>
      <c r="Q729" s="187"/>
      <c r="R729" s="187"/>
      <c r="S729" s="187"/>
      <c r="T729" s="187"/>
      <c r="U729" s="187"/>
      <c r="V729" s="187"/>
      <c r="W729" s="187"/>
      <c r="X729" s="187"/>
    </row>
    <row r="730" spans="1:24" ht="47.25" customHeight="1" x14ac:dyDescent="0.35">
      <c r="A730" s="188" t="str">
        <f>+'Matriz Nº4 Administración'!A730</f>
        <v>81. 1</v>
      </c>
      <c r="B730" s="189" t="str">
        <f>+'Matriz Nº4 Administración'!B730</f>
        <v/>
      </c>
      <c r="C730" s="190" t="str">
        <f>IF(B730&lt;&gt;"",'Matriz Nº1 Identificación'!B730,"")</f>
        <v/>
      </c>
      <c r="D730" s="191" t="str">
        <f>IF(C730&lt;&gt;"",'Matriz Nº4 Administración'!C730,"")</f>
        <v/>
      </c>
      <c r="E730" s="189" t="str">
        <f>IF(B730&lt;&gt;"",'Matriz Nº4 Administración'!F730,"")</f>
        <v/>
      </c>
      <c r="F730" s="189" t="str">
        <f>IF(B730&lt;&gt;"",'Matriz Nº4 Administración'!G730,"")</f>
        <v/>
      </c>
      <c r="G730" s="177"/>
      <c r="H730" s="178"/>
      <c r="I730" s="179"/>
      <c r="J730" s="179"/>
      <c r="K730" s="178"/>
      <c r="L730" s="186"/>
      <c r="M730" s="187"/>
      <c r="N730" s="187"/>
      <c r="O730" s="186"/>
      <c r="P730" s="186"/>
      <c r="Q730" s="186"/>
      <c r="R730" s="186"/>
      <c r="S730" s="186"/>
      <c r="T730" s="186"/>
      <c r="U730" s="186"/>
      <c r="V730" s="186"/>
      <c r="W730" s="186"/>
      <c r="X730" s="186"/>
    </row>
    <row r="731" spans="1:24" ht="43.5" customHeight="1" x14ac:dyDescent="0.35">
      <c r="A731" s="188" t="str">
        <f>+'Matriz Nº4 Administración'!A731</f>
        <v>81. 2</v>
      </c>
      <c r="B731" s="189" t="str">
        <f>+'Matriz Nº4 Administración'!B731</f>
        <v/>
      </c>
      <c r="C731" s="190" t="str">
        <f>IF(B731&lt;&gt;"",'Matriz Nº1 Identificación'!B731,"")</f>
        <v/>
      </c>
      <c r="D731" s="191" t="str">
        <f>IF(C731&lt;&gt;"",'Matriz Nº4 Administración'!C731,"")</f>
        <v/>
      </c>
      <c r="E731" s="189" t="str">
        <f>IF(B731&lt;&gt;"",'Matriz Nº4 Administración'!F731,"")</f>
        <v/>
      </c>
      <c r="F731" s="189" t="str">
        <f>IF(B731&lt;&gt;"",'Matriz Nº4 Administración'!G731,"")</f>
        <v/>
      </c>
      <c r="G731" s="177"/>
      <c r="H731" s="178"/>
      <c r="I731" s="179"/>
      <c r="J731" s="179"/>
      <c r="K731" s="178"/>
      <c r="L731" s="186"/>
      <c r="M731" s="186"/>
      <c r="N731" s="186"/>
      <c r="O731" s="186"/>
      <c r="P731" s="186"/>
      <c r="Q731" s="186"/>
      <c r="R731" s="186"/>
      <c r="S731" s="186"/>
      <c r="T731" s="186"/>
      <c r="U731" s="186"/>
      <c r="V731" s="186"/>
      <c r="W731" s="186"/>
      <c r="X731" s="186"/>
    </row>
    <row r="732" spans="1:24" ht="40.5" customHeight="1" x14ac:dyDescent="0.35">
      <c r="A732" s="188" t="str">
        <f>+'Matriz Nº4 Administración'!A732</f>
        <v>81. 3</v>
      </c>
      <c r="B732" s="189" t="str">
        <f>+'Matriz Nº4 Administración'!B732</f>
        <v/>
      </c>
      <c r="C732" s="190" t="str">
        <f>IF(B732&lt;&gt;"",'Matriz Nº1 Identificación'!B732,"")</f>
        <v/>
      </c>
      <c r="D732" s="191" t="str">
        <f>IF(C732&lt;&gt;"",'Matriz Nº4 Administración'!C732,"")</f>
        <v/>
      </c>
      <c r="E732" s="189" t="str">
        <f>IF(B732&lt;&gt;"",'Matriz Nº4 Administración'!F732,"")</f>
        <v/>
      </c>
      <c r="F732" s="189" t="str">
        <f>IF(B732&lt;&gt;"",'Matriz Nº4 Administración'!G732,"")</f>
        <v/>
      </c>
      <c r="G732" s="177"/>
      <c r="H732" s="178"/>
      <c r="I732" s="179"/>
      <c r="J732" s="179"/>
      <c r="K732" s="178"/>
      <c r="L732" s="186"/>
      <c r="M732" s="186"/>
      <c r="N732" s="186"/>
      <c r="O732" s="186"/>
      <c r="P732" s="186"/>
      <c r="Q732" s="186"/>
      <c r="R732" s="186"/>
      <c r="S732" s="186"/>
      <c r="T732" s="186"/>
      <c r="U732" s="186"/>
      <c r="V732" s="186"/>
      <c r="W732" s="186"/>
      <c r="X732" s="186"/>
    </row>
    <row r="733" spans="1:24" ht="48" customHeight="1" x14ac:dyDescent="0.35">
      <c r="A733" s="188" t="str">
        <f>+'Matriz Nº4 Administración'!A733</f>
        <v>81. 4</v>
      </c>
      <c r="B733" s="189" t="str">
        <f>+'Matriz Nº4 Administración'!B733</f>
        <v/>
      </c>
      <c r="C733" s="190" t="str">
        <f>IF(B733&lt;&gt;"",'Matriz Nº1 Identificación'!B733,"")</f>
        <v/>
      </c>
      <c r="D733" s="191" t="str">
        <f>IF(C733&lt;&gt;"",'Matriz Nº4 Administración'!C733,"")</f>
        <v/>
      </c>
      <c r="E733" s="189" t="str">
        <f>IF(B733&lt;&gt;"",'Matriz Nº4 Administración'!F733,"")</f>
        <v/>
      </c>
      <c r="F733" s="189" t="str">
        <f>IF(B733&lt;&gt;"",'Matriz Nº4 Administración'!G733,"")</f>
        <v/>
      </c>
      <c r="G733" s="177"/>
      <c r="H733" s="178"/>
      <c r="I733" s="179"/>
      <c r="J733" s="179"/>
      <c r="K733" s="178"/>
      <c r="L733" s="186"/>
      <c r="M733" s="186"/>
      <c r="N733" s="186"/>
      <c r="O733" s="186"/>
      <c r="P733" s="186"/>
      <c r="Q733" s="186"/>
      <c r="R733" s="186"/>
      <c r="S733" s="186"/>
      <c r="T733" s="186"/>
      <c r="U733" s="186"/>
      <c r="V733" s="186"/>
      <c r="W733" s="186"/>
      <c r="X733" s="186"/>
    </row>
    <row r="734" spans="1:24" ht="42.75" customHeight="1" x14ac:dyDescent="0.35">
      <c r="A734" s="188" t="str">
        <f>+'Matriz Nº4 Administración'!A734</f>
        <v>81. 5</v>
      </c>
      <c r="B734" s="189" t="str">
        <f>+'Matriz Nº4 Administración'!B734</f>
        <v/>
      </c>
      <c r="C734" s="190" t="str">
        <f>IF(B734&lt;&gt;"",'Matriz Nº1 Identificación'!B734,"")</f>
        <v/>
      </c>
      <c r="D734" s="191" t="str">
        <f>IF(C734&lt;&gt;"",'Matriz Nº4 Administración'!C734,"")</f>
        <v/>
      </c>
      <c r="E734" s="189" t="str">
        <f>IF(B734&lt;&gt;"",'Matriz Nº4 Administración'!F734,"")</f>
        <v/>
      </c>
      <c r="F734" s="189" t="str">
        <f>IF(B734&lt;&gt;"",'Matriz Nº4 Administración'!G734,"")</f>
        <v/>
      </c>
      <c r="G734" s="177"/>
      <c r="H734" s="178"/>
      <c r="I734" s="179"/>
      <c r="J734" s="179"/>
      <c r="K734" s="178"/>
      <c r="L734" s="186"/>
      <c r="M734" s="186"/>
      <c r="N734" s="186"/>
      <c r="O734" s="186"/>
      <c r="P734" s="186"/>
      <c r="Q734" s="186"/>
      <c r="R734" s="186"/>
      <c r="S734" s="186"/>
      <c r="T734" s="186"/>
      <c r="U734" s="186"/>
      <c r="V734" s="186"/>
      <c r="W734" s="186"/>
      <c r="X734" s="186"/>
    </row>
    <row r="735" spans="1:24" ht="40.5" customHeight="1" x14ac:dyDescent="0.35">
      <c r="A735" s="188" t="str">
        <f>+'Matriz Nº4 Administración'!A735</f>
        <v>81. 6</v>
      </c>
      <c r="B735" s="189" t="str">
        <f>+'Matriz Nº4 Administración'!B735</f>
        <v/>
      </c>
      <c r="C735" s="190" t="str">
        <f>IF(B735&lt;&gt;"",'Matriz Nº1 Identificación'!B735,"")</f>
        <v/>
      </c>
      <c r="D735" s="191" t="str">
        <f>IF(C735&lt;&gt;"",'Matriz Nº4 Administración'!C735,"")</f>
        <v/>
      </c>
      <c r="E735" s="189" t="str">
        <f>IF(B735&lt;&gt;"",'Matriz Nº4 Administración'!F735,"")</f>
        <v/>
      </c>
      <c r="F735" s="189" t="str">
        <f>IF(B735&lt;&gt;"",'Matriz Nº4 Administración'!G735,"")</f>
        <v/>
      </c>
      <c r="G735" s="177"/>
      <c r="H735" s="178"/>
      <c r="I735" s="179"/>
      <c r="J735" s="179"/>
      <c r="K735" s="178"/>
      <c r="L735" s="186"/>
      <c r="M735" s="186"/>
      <c r="N735" s="186"/>
      <c r="O735" s="186"/>
      <c r="P735" s="186"/>
      <c r="Q735" s="186"/>
      <c r="R735" s="186"/>
      <c r="S735" s="186"/>
      <c r="T735" s="186"/>
      <c r="U735" s="186"/>
      <c r="V735" s="186"/>
      <c r="W735" s="186"/>
      <c r="X735" s="186"/>
    </row>
    <row r="736" spans="1:24" ht="43.5" customHeight="1" thickBot="1" x14ac:dyDescent="0.4">
      <c r="A736" s="188" t="str">
        <f>+'Matriz Nº4 Administración'!A736</f>
        <v>81. 7</v>
      </c>
      <c r="B736" s="189" t="str">
        <f>+'Matriz Nº4 Administración'!B736</f>
        <v/>
      </c>
      <c r="C736" s="190" t="str">
        <f>IF(B736&lt;&gt;"",'Matriz Nº1 Identificación'!B736,"")</f>
        <v/>
      </c>
      <c r="D736" s="191" t="str">
        <f>IF(C736&lt;&gt;"",'Matriz Nº4 Administración'!C736,"")</f>
        <v/>
      </c>
      <c r="E736" s="189" t="str">
        <f>IF(B736&lt;&gt;"",'Matriz Nº4 Administración'!F736,"")</f>
        <v/>
      </c>
      <c r="F736" s="189" t="str">
        <f>IF(B736&lt;&gt;"",'Matriz Nº4 Administración'!G736,"")</f>
        <v/>
      </c>
      <c r="G736" s="177"/>
      <c r="H736" s="178"/>
      <c r="I736" s="179"/>
      <c r="J736" s="179"/>
      <c r="K736" s="178"/>
      <c r="L736" s="186"/>
      <c r="M736" s="186"/>
      <c r="N736" s="186"/>
      <c r="O736" s="186"/>
      <c r="P736" s="186"/>
      <c r="Q736" s="186"/>
      <c r="R736" s="186"/>
      <c r="S736" s="186"/>
      <c r="T736" s="186"/>
      <c r="U736" s="186"/>
      <c r="V736" s="186"/>
      <c r="W736" s="186"/>
      <c r="X736" s="186"/>
    </row>
    <row r="737" spans="1:24" ht="39.9" customHeight="1" thickBot="1" x14ac:dyDescent="0.4">
      <c r="A737" s="547" t="str">
        <f>'Matriz Nº4 Administración'!A737</f>
        <v xml:space="preserve">Objetivo Estratégico: </v>
      </c>
      <c r="B737" s="548"/>
      <c r="C737" s="547">
        <f>'Matriz Nº4 Administración'!B737</f>
        <v>0</v>
      </c>
      <c r="D737" s="549"/>
      <c r="E737" s="549"/>
      <c r="F737" s="549"/>
      <c r="G737" s="549"/>
      <c r="H737" s="549"/>
      <c r="I737" s="549"/>
      <c r="J737" s="549"/>
      <c r="K737" s="549"/>
      <c r="L737" s="187"/>
      <c r="M737" s="186"/>
      <c r="N737" s="186"/>
      <c r="O737" s="187"/>
      <c r="P737" s="187"/>
      <c r="Q737" s="187"/>
      <c r="R737" s="187"/>
      <c r="S737" s="187"/>
      <c r="T737" s="187"/>
      <c r="U737" s="187"/>
      <c r="V737" s="187"/>
      <c r="W737" s="187"/>
      <c r="X737" s="187"/>
    </row>
    <row r="738" spans="1:24" ht="39.9" customHeight="1" thickBot="1" x14ac:dyDescent="0.4">
      <c r="A738" s="544" t="str">
        <f>'Matriz Nº4 Administración'!A738</f>
        <v>Objetivo táctico</v>
      </c>
      <c r="B738" s="545"/>
      <c r="C738" s="546" t="str">
        <f>'Matriz Nº4 Administración'!B738</f>
        <v xml:space="preserve">82. </v>
      </c>
      <c r="D738" s="481"/>
      <c r="E738" s="481"/>
      <c r="F738" s="481"/>
      <c r="G738" s="481"/>
      <c r="H738" s="481"/>
      <c r="I738" s="481"/>
      <c r="J738" s="481"/>
      <c r="K738" s="482"/>
      <c r="L738" s="187"/>
      <c r="M738" s="187"/>
      <c r="N738" s="187"/>
      <c r="O738" s="187"/>
      <c r="P738" s="187"/>
      <c r="Q738" s="187"/>
      <c r="R738" s="187"/>
      <c r="S738" s="187"/>
      <c r="T738" s="187"/>
      <c r="U738" s="187"/>
      <c r="V738" s="187"/>
      <c r="W738" s="187"/>
      <c r="X738" s="187"/>
    </row>
    <row r="739" spans="1:24" ht="47.25" customHeight="1" x14ac:dyDescent="0.35">
      <c r="A739" s="188" t="str">
        <f>+'Matriz Nº4 Administración'!A739</f>
        <v>82. 1</v>
      </c>
      <c r="B739" s="189" t="str">
        <f>+'Matriz Nº4 Administración'!B739</f>
        <v/>
      </c>
      <c r="C739" s="190" t="str">
        <f>IF(B739&lt;&gt;"",'Matriz Nº1 Identificación'!B739,"")</f>
        <v/>
      </c>
      <c r="D739" s="191" t="str">
        <f>IF(C739&lt;&gt;"",'Matriz Nº4 Administración'!C739,"")</f>
        <v/>
      </c>
      <c r="E739" s="189" t="str">
        <f>IF(B739&lt;&gt;"",'Matriz Nº4 Administración'!F739,"")</f>
        <v/>
      </c>
      <c r="F739" s="189" t="str">
        <f>IF(B739&lt;&gt;"",'Matriz Nº4 Administración'!G739,"")</f>
        <v/>
      </c>
      <c r="G739" s="177"/>
      <c r="H739" s="178"/>
      <c r="I739" s="179"/>
      <c r="J739" s="179"/>
      <c r="K739" s="178"/>
      <c r="L739" s="186"/>
      <c r="M739" s="187"/>
      <c r="N739" s="187"/>
      <c r="O739" s="186"/>
      <c r="P739" s="186"/>
      <c r="Q739" s="186"/>
      <c r="R739" s="186"/>
      <c r="S739" s="186"/>
      <c r="T739" s="186"/>
      <c r="U739" s="186"/>
      <c r="V739" s="186"/>
      <c r="W739" s="186"/>
      <c r="X739" s="186"/>
    </row>
    <row r="740" spans="1:24" ht="43.5" customHeight="1" x14ac:dyDescent="0.35">
      <c r="A740" s="188" t="str">
        <f>+'Matriz Nº4 Administración'!A740</f>
        <v>82. 2</v>
      </c>
      <c r="B740" s="189" t="str">
        <f>+'Matriz Nº4 Administración'!B740</f>
        <v/>
      </c>
      <c r="C740" s="190" t="str">
        <f>IF(B740&lt;&gt;"",'Matriz Nº1 Identificación'!B740,"")</f>
        <v/>
      </c>
      <c r="D740" s="191" t="str">
        <f>IF(C740&lt;&gt;"",'Matriz Nº4 Administración'!C740,"")</f>
        <v/>
      </c>
      <c r="E740" s="189" t="str">
        <f>IF(B740&lt;&gt;"",'Matriz Nº4 Administración'!F740,"")</f>
        <v/>
      </c>
      <c r="F740" s="189" t="str">
        <f>IF(B740&lt;&gt;"",'Matriz Nº4 Administración'!G740,"")</f>
        <v/>
      </c>
      <c r="G740" s="177"/>
      <c r="H740" s="178"/>
      <c r="I740" s="179"/>
      <c r="J740" s="179"/>
      <c r="K740" s="178"/>
      <c r="L740" s="186"/>
      <c r="M740" s="186"/>
      <c r="N740" s="186"/>
      <c r="O740" s="186"/>
      <c r="P740" s="186"/>
      <c r="Q740" s="186"/>
      <c r="R740" s="186"/>
      <c r="S740" s="186"/>
      <c r="T740" s="186"/>
      <c r="U740" s="186"/>
      <c r="V740" s="186"/>
      <c r="W740" s="186"/>
      <c r="X740" s="186"/>
    </row>
    <row r="741" spans="1:24" ht="40.5" customHeight="1" x14ac:dyDescent="0.35">
      <c r="A741" s="188" t="str">
        <f>+'Matriz Nº4 Administración'!A741</f>
        <v>82. 3</v>
      </c>
      <c r="B741" s="189" t="str">
        <f>+'Matriz Nº4 Administración'!B741</f>
        <v/>
      </c>
      <c r="C741" s="190" t="str">
        <f>IF(B741&lt;&gt;"",'Matriz Nº1 Identificación'!B741,"")</f>
        <v/>
      </c>
      <c r="D741" s="191" t="str">
        <f>IF(C741&lt;&gt;"",'Matriz Nº4 Administración'!C741,"")</f>
        <v/>
      </c>
      <c r="E741" s="189" t="str">
        <f>IF(B741&lt;&gt;"",'Matriz Nº4 Administración'!F741,"")</f>
        <v/>
      </c>
      <c r="F741" s="189" t="str">
        <f>IF(B741&lt;&gt;"",'Matriz Nº4 Administración'!G741,"")</f>
        <v/>
      </c>
      <c r="G741" s="177"/>
      <c r="H741" s="178"/>
      <c r="I741" s="179"/>
      <c r="J741" s="179"/>
      <c r="K741" s="178"/>
      <c r="L741" s="186"/>
      <c r="M741" s="186"/>
      <c r="N741" s="186"/>
      <c r="O741" s="186"/>
      <c r="P741" s="186"/>
      <c r="Q741" s="186"/>
      <c r="R741" s="186"/>
      <c r="S741" s="186"/>
      <c r="T741" s="186"/>
      <c r="U741" s="186"/>
      <c r="V741" s="186"/>
      <c r="W741" s="186"/>
      <c r="X741" s="186"/>
    </row>
    <row r="742" spans="1:24" ht="48" customHeight="1" x14ac:dyDescent="0.35">
      <c r="A742" s="188" t="str">
        <f>+'Matriz Nº4 Administración'!A742</f>
        <v>82. 4</v>
      </c>
      <c r="B742" s="189" t="str">
        <f>+'Matriz Nº4 Administración'!B742</f>
        <v/>
      </c>
      <c r="C742" s="190" t="str">
        <f>IF(B742&lt;&gt;"",'Matriz Nº1 Identificación'!B742,"")</f>
        <v/>
      </c>
      <c r="D742" s="191" t="str">
        <f>IF(C742&lt;&gt;"",'Matriz Nº4 Administración'!C742,"")</f>
        <v/>
      </c>
      <c r="E742" s="189" t="str">
        <f>IF(B742&lt;&gt;"",'Matriz Nº4 Administración'!F742,"")</f>
        <v/>
      </c>
      <c r="F742" s="189" t="str">
        <f>IF(B742&lt;&gt;"",'Matriz Nº4 Administración'!G742,"")</f>
        <v/>
      </c>
      <c r="G742" s="177"/>
      <c r="H742" s="178"/>
      <c r="I742" s="179"/>
      <c r="J742" s="179"/>
      <c r="K742" s="178"/>
      <c r="L742" s="186"/>
      <c r="M742" s="186"/>
      <c r="N742" s="186"/>
      <c r="O742" s="186"/>
      <c r="P742" s="186"/>
      <c r="Q742" s="186"/>
      <c r="R742" s="186"/>
      <c r="S742" s="186"/>
      <c r="T742" s="186"/>
      <c r="U742" s="186"/>
      <c r="V742" s="186"/>
      <c r="W742" s="186"/>
      <c r="X742" s="186"/>
    </row>
    <row r="743" spans="1:24" ht="42.75" customHeight="1" x14ac:dyDescent="0.35">
      <c r="A743" s="188" t="str">
        <f>+'Matriz Nº4 Administración'!A743</f>
        <v>82. 5</v>
      </c>
      <c r="B743" s="189" t="str">
        <f>+'Matriz Nº4 Administración'!B743</f>
        <v/>
      </c>
      <c r="C743" s="190" t="str">
        <f>IF(B743&lt;&gt;"",'Matriz Nº1 Identificación'!B743,"")</f>
        <v/>
      </c>
      <c r="D743" s="191" t="str">
        <f>IF(C743&lt;&gt;"",'Matriz Nº4 Administración'!C743,"")</f>
        <v/>
      </c>
      <c r="E743" s="189" t="str">
        <f>IF(B743&lt;&gt;"",'Matriz Nº4 Administración'!F743,"")</f>
        <v/>
      </c>
      <c r="F743" s="189" t="str">
        <f>IF(B743&lt;&gt;"",'Matriz Nº4 Administración'!G743,"")</f>
        <v/>
      </c>
      <c r="G743" s="177"/>
      <c r="H743" s="178"/>
      <c r="I743" s="179"/>
      <c r="J743" s="179"/>
      <c r="K743" s="178"/>
      <c r="L743" s="186"/>
      <c r="M743" s="186"/>
      <c r="N743" s="186"/>
      <c r="O743" s="186"/>
      <c r="P743" s="186"/>
      <c r="Q743" s="186"/>
      <c r="R743" s="186"/>
      <c r="S743" s="186"/>
      <c r="T743" s="186"/>
      <c r="U743" s="186"/>
      <c r="V743" s="186"/>
      <c r="W743" s="186"/>
      <c r="X743" s="186"/>
    </row>
    <row r="744" spans="1:24" ht="40.5" customHeight="1" x14ac:dyDescent="0.35">
      <c r="A744" s="188" t="str">
        <f>+'Matriz Nº4 Administración'!A744</f>
        <v>82. 6</v>
      </c>
      <c r="B744" s="189" t="str">
        <f>+'Matriz Nº4 Administración'!B744</f>
        <v/>
      </c>
      <c r="C744" s="190" t="str">
        <f>IF(B744&lt;&gt;"",'Matriz Nº1 Identificación'!B744,"")</f>
        <v/>
      </c>
      <c r="D744" s="191" t="str">
        <f>IF(C744&lt;&gt;"",'Matriz Nº4 Administración'!C744,"")</f>
        <v/>
      </c>
      <c r="E744" s="189" t="str">
        <f>IF(B744&lt;&gt;"",'Matriz Nº4 Administración'!F744,"")</f>
        <v/>
      </c>
      <c r="F744" s="189" t="str">
        <f>IF(B744&lt;&gt;"",'Matriz Nº4 Administración'!G744,"")</f>
        <v/>
      </c>
      <c r="G744" s="177"/>
      <c r="H744" s="178"/>
      <c r="I744" s="179"/>
      <c r="J744" s="179"/>
      <c r="K744" s="178"/>
      <c r="L744" s="186"/>
      <c r="M744" s="186"/>
      <c r="N744" s="186"/>
      <c r="O744" s="186"/>
      <c r="P744" s="186"/>
      <c r="Q744" s="186"/>
      <c r="R744" s="186"/>
      <c r="S744" s="186"/>
      <c r="T744" s="186"/>
      <c r="U744" s="186"/>
      <c r="V744" s="186"/>
      <c r="W744" s="186"/>
      <c r="X744" s="186"/>
    </row>
    <row r="745" spans="1:24" ht="43.5" customHeight="1" thickBot="1" x14ac:dyDescent="0.4">
      <c r="A745" s="188" t="str">
        <f>+'Matriz Nº4 Administración'!A745</f>
        <v>82. 7</v>
      </c>
      <c r="B745" s="189" t="str">
        <f>+'Matriz Nº4 Administración'!B745</f>
        <v/>
      </c>
      <c r="C745" s="190" t="str">
        <f>IF(B745&lt;&gt;"",'Matriz Nº1 Identificación'!B745,"")</f>
        <v/>
      </c>
      <c r="D745" s="191" t="str">
        <f>IF(C745&lt;&gt;"",'Matriz Nº4 Administración'!C745,"")</f>
        <v/>
      </c>
      <c r="E745" s="189" t="str">
        <f>IF(B745&lt;&gt;"",'Matriz Nº4 Administración'!F745,"")</f>
        <v/>
      </c>
      <c r="F745" s="189" t="str">
        <f>IF(B745&lt;&gt;"",'Matriz Nº4 Administración'!G745,"")</f>
        <v/>
      </c>
      <c r="G745" s="177"/>
      <c r="H745" s="178"/>
      <c r="I745" s="179"/>
      <c r="J745" s="179"/>
      <c r="K745" s="178"/>
      <c r="L745" s="186"/>
      <c r="M745" s="186"/>
      <c r="N745" s="186"/>
      <c r="O745" s="186"/>
      <c r="P745" s="186"/>
      <c r="Q745" s="186"/>
      <c r="R745" s="186"/>
      <c r="S745" s="186"/>
      <c r="T745" s="186"/>
      <c r="U745" s="186"/>
      <c r="V745" s="186"/>
      <c r="W745" s="186"/>
      <c r="X745" s="186"/>
    </row>
    <row r="746" spans="1:24" ht="39.9" customHeight="1" thickBot="1" x14ac:dyDescent="0.4">
      <c r="A746" s="547" t="str">
        <f>'Matriz Nº4 Administración'!A746</f>
        <v xml:space="preserve">Objetivo Estratégico: </v>
      </c>
      <c r="B746" s="548"/>
      <c r="C746" s="547">
        <f>'Matriz Nº4 Administración'!B746</f>
        <v>0</v>
      </c>
      <c r="D746" s="549"/>
      <c r="E746" s="549"/>
      <c r="F746" s="549"/>
      <c r="G746" s="549"/>
      <c r="H746" s="549"/>
      <c r="I746" s="549"/>
      <c r="J746" s="549"/>
      <c r="K746" s="549"/>
      <c r="L746" s="187"/>
      <c r="M746" s="186"/>
      <c r="N746" s="186"/>
      <c r="O746" s="187"/>
      <c r="P746" s="187"/>
      <c r="Q746" s="187"/>
      <c r="R746" s="187"/>
      <c r="S746" s="187"/>
      <c r="T746" s="187"/>
      <c r="U746" s="187"/>
      <c r="V746" s="187"/>
      <c r="W746" s="187"/>
      <c r="X746" s="187"/>
    </row>
    <row r="747" spans="1:24" ht="39.9" customHeight="1" thickBot="1" x14ac:dyDescent="0.4">
      <c r="A747" s="544" t="str">
        <f>'Matriz Nº4 Administración'!A747</f>
        <v>Objetivo táctico</v>
      </c>
      <c r="B747" s="545"/>
      <c r="C747" s="546" t="str">
        <f>'Matriz Nº4 Administración'!B747</f>
        <v xml:space="preserve">83. </v>
      </c>
      <c r="D747" s="481"/>
      <c r="E747" s="481"/>
      <c r="F747" s="481"/>
      <c r="G747" s="481"/>
      <c r="H747" s="481"/>
      <c r="I747" s="481"/>
      <c r="J747" s="481"/>
      <c r="K747" s="482"/>
      <c r="L747" s="187"/>
      <c r="M747" s="187"/>
      <c r="N747" s="187"/>
      <c r="O747" s="187"/>
      <c r="P747" s="187"/>
      <c r="Q747" s="187"/>
      <c r="R747" s="187"/>
      <c r="S747" s="187"/>
      <c r="T747" s="187"/>
      <c r="U747" s="187"/>
      <c r="V747" s="187"/>
      <c r="W747" s="187"/>
      <c r="X747" s="187"/>
    </row>
    <row r="748" spans="1:24" ht="47.25" customHeight="1" x14ac:dyDescent="0.35">
      <c r="A748" s="188" t="str">
        <f>+'Matriz Nº4 Administración'!A748</f>
        <v>83. 1</v>
      </c>
      <c r="B748" s="189" t="str">
        <f>+'Matriz Nº4 Administración'!B748</f>
        <v/>
      </c>
      <c r="C748" s="190" t="str">
        <f>IF(B748&lt;&gt;"",'Matriz Nº1 Identificación'!B748,"")</f>
        <v/>
      </c>
      <c r="D748" s="191" t="str">
        <f>IF(C748&lt;&gt;"",'Matriz Nº4 Administración'!C748,"")</f>
        <v/>
      </c>
      <c r="E748" s="189" t="str">
        <f>IF(B748&lt;&gt;"",'Matriz Nº4 Administración'!F748,"")</f>
        <v/>
      </c>
      <c r="F748" s="189" t="str">
        <f>IF(B748&lt;&gt;"",'Matriz Nº4 Administración'!G748,"")</f>
        <v/>
      </c>
      <c r="G748" s="177"/>
      <c r="H748" s="178"/>
      <c r="I748" s="179"/>
      <c r="J748" s="179"/>
      <c r="K748" s="178"/>
      <c r="L748" s="186"/>
      <c r="M748" s="187"/>
      <c r="N748" s="187"/>
      <c r="O748" s="186"/>
      <c r="P748" s="186"/>
      <c r="Q748" s="186"/>
      <c r="R748" s="186"/>
      <c r="S748" s="186"/>
      <c r="T748" s="186"/>
      <c r="U748" s="186"/>
      <c r="V748" s="186"/>
      <c r="W748" s="186"/>
      <c r="X748" s="186"/>
    </row>
    <row r="749" spans="1:24" ht="43.5" customHeight="1" x14ac:dyDescent="0.35">
      <c r="A749" s="188" t="str">
        <f>+'Matriz Nº4 Administración'!A749</f>
        <v>83. 2</v>
      </c>
      <c r="B749" s="189" t="str">
        <f>+'Matriz Nº4 Administración'!B749</f>
        <v/>
      </c>
      <c r="C749" s="190" t="str">
        <f>IF(B749&lt;&gt;"",'Matriz Nº1 Identificación'!B749,"")</f>
        <v/>
      </c>
      <c r="D749" s="191" t="str">
        <f>IF(C749&lt;&gt;"",'Matriz Nº4 Administración'!C749,"")</f>
        <v/>
      </c>
      <c r="E749" s="189" t="str">
        <f>IF(B749&lt;&gt;"",'Matriz Nº4 Administración'!F749,"")</f>
        <v/>
      </c>
      <c r="F749" s="189" t="str">
        <f>IF(B749&lt;&gt;"",'Matriz Nº4 Administración'!G749,"")</f>
        <v/>
      </c>
      <c r="G749" s="177"/>
      <c r="H749" s="178"/>
      <c r="I749" s="179"/>
      <c r="J749" s="179"/>
      <c r="K749" s="178"/>
      <c r="L749" s="186"/>
      <c r="M749" s="186"/>
      <c r="N749" s="186"/>
      <c r="O749" s="186"/>
      <c r="P749" s="186"/>
      <c r="Q749" s="186"/>
      <c r="R749" s="186"/>
      <c r="S749" s="186"/>
      <c r="T749" s="186"/>
      <c r="U749" s="186"/>
      <c r="V749" s="186"/>
      <c r="W749" s="186"/>
      <c r="X749" s="186"/>
    </row>
    <row r="750" spans="1:24" ht="40.5" customHeight="1" x14ac:dyDescent="0.35">
      <c r="A750" s="188" t="str">
        <f>+'Matriz Nº4 Administración'!A750</f>
        <v>83. 3</v>
      </c>
      <c r="B750" s="189" t="str">
        <f>+'Matriz Nº4 Administración'!B750</f>
        <v/>
      </c>
      <c r="C750" s="190" t="str">
        <f>IF(B750&lt;&gt;"",'Matriz Nº1 Identificación'!B750,"")</f>
        <v/>
      </c>
      <c r="D750" s="191" t="str">
        <f>IF(C750&lt;&gt;"",'Matriz Nº4 Administración'!C750,"")</f>
        <v/>
      </c>
      <c r="E750" s="189" t="str">
        <f>IF(B750&lt;&gt;"",'Matriz Nº4 Administración'!F750,"")</f>
        <v/>
      </c>
      <c r="F750" s="189" t="str">
        <f>IF(B750&lt;&gt;"",'Matriz Nº4 Administración'!G750,"")</f>
        <v/>
      </c>
      <c r="G750" s="177"/>
      <c r="H750" s="178"/>
      <c r="I750" s="179"/>
      <c r="J750" s="179"/>
      <c r="K750" s="178"/>
      <c r="L750" s="186"/>
      <c r="M750" s="186"/>
      <c r="N750" s="186"/>
      <c r="O750" s="186"/>
      <c r="P750" s="186"/>
      <c r="Q750" s="186"/>
      <c r="R750" s="186"/>
      <c r="S750" s="186"/>
      <c r="T750" s="186"/>
      <c r="U750" s="186"/>
      <c r="V750" s="186"/>
      <c r="W750" s="186"/>
      <c r="X750" s="186"/>
    </row>
    <row r="751" spans="1:24" ht="48" customHeight="1" x14ac:dyDescent="0.35">
      <c r="A751" s="188" t="str">
        <f>+'Matriz Nº4 Administración'!A751</f>
        <v>83. 4</v>
      </c>
      <c r="B751" s="189" t="str">
        <f>+'Matriz Nº4 Administración'!B751</f>
        <v/>
      </c>
      <c r="C751" s="190" t="str">
        <f>IF(B751&lt;&gt;"",'Matriz Nº1 Identificación'!B751,"")</f>
        <v/>
      </c>
      <c r="D751" s="191" t="str">
        <f>IF(C751&lt;&gt;"",'Matriz Nº4 Administración'!C751,"")</f>
        <v/>
      </c>
      <c r="E751" s="189" t="str">
        <f>IF(B751&lt;&gt;"",'Matriz Nº4 Administración'!F751,"")</f>
        <v/>
      </c>
      <c r="F751" s="189" t="str">
        <f>IF(B751&lt;&gt;"",'Matriz Nº4 Administración'!G751,"")</f>
        <v/>
      </c>
      <c r="G751" s="177"/>
      <c r="H751" s="178"/>
      <c r="I751" s="179"/>
      <c r="J751" s="179"/>
      <c r="K751" s="178"/>
      <c r="L751" s="186"/>
      <c r="M751" s="186"/>
      <c r="N751" s="186"/>
      <c r="O751" s="186"/>
      <c r="P751" s="186"/>
      <c r="Q751" s="186"/>
      <c r="R751" s="186"/>
      <c r="S751" s="186"/>
      <c r="T751" s="186"/>
      <c r="U751" s="186"/>
      <c r="V751" s="186"/>
      <c r="W751" s="186"/>
      <c r="X751" s="186"/>
    </row>
    <row r="752" spans="1:24" ht="42.75" customHeight="1" x14ac:dyDescent="0.35">
      <c r="A752" s="188" t="str">
        <f>+'Matriz Nº4 Administración'!A752</f>
        <v>83. 5</v>
      </c>
      <c r="B752" s="189" t="str">
        <f>+'Matriz Nº4 Administración'!B752</f>
        <v/>
      </c>
      <c r="C752" s="190" t="str">
        <f>IF(B752&lt;&gt;"",'Matriz Nº1 Identificación'!B752,"")</f>
        <v/>
      </c>
      <c r="D752" s="191" t="str">
        <f>IF(C752&lt;&gt;"",'Matriz Nº4 Administración'!C752,"")</f>
        <v/>
      </c>
      <c r="E752" s="189" t="str">
        <f>IF(B752&lt;&gt;"",'Matriz Nº4 Administración'!F752,"")</f>
        <v/>
      </c>
      <c r="F752" s="189" t="str">
        <f>IF(B752&lt;&gt;"",'Matriz Nº4 Administración'!G752,"")</f>
        <v/>
      </c>
      <c r="G752" s="177"/>
      <c r="H752" s="178"/>
      <c r="I752" s="179"/>
      <c r="J752" s="179"/>
      <c r="K752" s="178"/>
      <c r="L752" s="186"/>
      <c r="M752" s="186"/>
      <c r="N752" s="186"/>
      <c r="O752" s="186"/>
      <c r="P752" s="186"/>
      <c r="Q752" s="186"/>
      <c r="R752" s="186"/>
      <c r="S752" s="186"/>
      <c r="T752" s="186"/>
      <c r="U752" s="186"/>
      <c r="V752" s="186"/>
      <c r="W752" s="186"/>
      <c r="X752" s="186"/>
    </row>
    <row r="753" spans="1:24" ht="40.5" customHeight="1" x14ac:dyDescent="0.35">
      <c r="A753" s="188" t="str">
        <f>+'Matriz Nº4 Administración'!A753</f>
        <v>83. 6</v>
      </c>
      <c r="B753" s="189" t="str">
        <f>+'Matriz Nº4 Administración'!B753</f>
        <v/>
      </c>
      <c r="C753" s="190" t="str">
        <f>IF(B753&lt;&gt;"",'Matriz Nº1 Identificación'!B753,"")</f>
        <v/>
      </c>
      <c r="D753" s="191" t="str">
        <f>IF(C753&lt;&gt;"",'Matriz Nº4 Administración'!C753,"")</f>
        <v/>
      </c>
      <c r="E753" s="189" t="str">
        <f>IF(B753&lt;&gt;"",'Matriz Nº4 Administración'!F753,"")</f>
        <v/>
      </c>
      <c r="F753" s="189" t="str">
        <f>IF(B753&lt;&gt;"",'Matriz Nº4 Administración'!G753,"")</f>
        <v/>
      </c>
      <c r="G753" s="177"/>
      <c r="H753" s="178"/>
      <c r="I753" s="179"/>
      <c r="J753" s="179"/>
      <c r="K753" s="178"/>
      <c r="L753" s="186"/>
      <c r="M753" s="186"/>
      <c r="N753" s="186"/>
      <c r="O753" s="186"/>
      <c r="P753" s="186"/>
      <c r="Q753" s="186"/>
      <c r="R753" s="186"/>
      <c r="S753" s="186"/>
      <c r="T753" s="186"/>
      <c r="U753" s="186"/>
      <c r="V753" s="186"/>
      <c r="W753" s="186"/>
      <c r="X753" s="186"/>
    </row>
    <row r="754" spans="1:24" ht="43.5" customHeight="1" thickBot="1" x14ac:dyDescent="0.4">
      <c r="A754" s="188" t="str">
        <f>+'Matriz Nº4 Administración'!A754</f>
        <v>83. 7</v>
      </c>
      <c r="B754" s="189" t="str">
        <f>+'Matriz Nº4 Administración'!B754</f>
        <v/>
      </c>
      <c r="C754" s="190" t="str">
        <f>IF(B754&lt;&gt;"",'Matriz Nº1 Identificación'!B754,"")</f>
        <v/>
      </c>
      <c r="D754" s="191" t="str">
        <f>IF(C754&lt;&gt;"",'Matriz Nº4 Administración'!C754,"")</f>
        <v/>
      </c>
      <c r="E754" s="189" t="str">
        <f>IF(B754&lt;&gt;"",'Matriz Nº4 Administración'!F754,"")</f>
        <v/>
      </c>
      <c r="F754" s="189" t="str">
        <f>IF(B754&lt;&gt;"",'Matriz Nº4 Administración'!G754,"")</f>
        <v/>
      </c>
      <c r="G754" s="177"/>
      <c r="H754" s="178"/>
      <c r="I754" s="179"/>
      <c r="J754" s="179"/>
      <c r="K754" s="178"/>
      <c r="L754" s="186"/>
      <c r="M754" s="186"/>
      <c r="N754" s="186"/>
      <c r="O754" s="186"/>
      <c r="P754" s="186"/>
      <c r="Q754" s="186"/>
      <c r="R754" s="186"/>
      <c r="S754" s="186"/>
      <c r="T754" s="186"/>
      <c r="U754" s="186"/>
      <c r="V754" s="186"/>
      <c r="W754" s="186"/>
      <c r="X754" s="186"/>
    </row>
    <row r="755" spans="1:24" ht="39.9" customHeight="1" thickBot="1" x14ac:dyDescent="0.4">
      <c r="A755" s="547" t="str">
        <f>'Matriz Nº4 Administración'!A755</f>
        <v xml:space="preserve">Objetivo Estratégico: </v>
      </c>
      <c r="B755" s="548"/>
      <c r="C755" s="547">
        <f>'Matriz Nº4 Administración'!B755</f>
        <v>0</v>
      </c>
      <c r="D755" s="549"/>
      <c r="E755" s="549"/>
      <c r="F755" s="549"/>
      <c r="G755" s="549"/>
      <c r="H755" s="549"/>
      <c r="I755" s="549"/>
      <c r="J755" s="549"/>
      <c r="K755" s="549"/>
      <c r="L755" s="187"/>
      <c r="M755" s="186"/>
      <c r="N755" s="186"/>
      <c r="O755" s="187"/>
      <c r="P755" s="187"/>
      <c r="Q755" s="187"/>
      <c r="R755" s="187"/>
      <c r="S755" s="187"/>
      <c r="T755" s="187"/>
      <c r="U755" s="187"/>
      <c r="V755" s="187"/>
      <c r="W755" s="187"/>
      <c r="X755" s="187"/>
    </row>
    <row r="756" spans="1:24" ht="39.9" customHeight="1" thickBot="1" x14ac:dyDescent="0.4">
      <c r="A756" s="544" t="str">
        <f>'Matriz Nº4 Administración'!A756</f>
        <v>Objetivo táctico</v>
      </c>
      <c r="B756" s="545"/>
      <c r="C756" s="546" t="str">
        <f>'Matriz Nº4 Administración'!B756</f>
        <v xml:space="preserve">84. </v>
      </c>
      <c r="D756" s="481"/>
      <c r="E756" s="481"/>
      <c r="F756" s="481"/>
      <c r="G756" s="481"/>
      <c r="H756" s="481"/>
      <c r="I756" s="481"/>
      <c r="J756" s="481"/>
      <c r="K756" s="482"/>
      <c r="L756" s="187"/>
      <c r="M756" s="187"/>
      <c r="N756" s="187"/>
      <c r="O756" s="187"/>
      <c r="P756" s="187"/>
      <c r="Q756" s="187"/>
      <c r="R756" s="187"/>
      <c r="S756" s="187"/>
      <c r="T756" s="187"/>
      <c r="U756" s="187"/>
      <c r="V756" s="187"/>
      <c r="W756" s="187"/>
      <c r="X756" s="187"/>
    </row>
    <row r="757" spans="1:24" ht="47.25" customHeight="1" x14ac:dyDescent="0.35">
      <c r="A757" s="188" t="str">
        <f>+'Matriz Nº4 Administración'!A757</f>
        <v>84. 1</v>
      </c>
      <c r="B757" s="189" t="str">
        <f>+'Matriz Nº4 Administración'!B757</f>
        <v/>
      </c>
      <c r="C757" s="190" t="str">
        <f>IF(B757&lt;&gt;"",'Matriz Nº1 Identificación'!B757,"")</f>
        <v/>
      </c>
      <c r="D757" s="191" t="str">
        <f>IF(C757&lt;&gt;"",'Matriz Nº4 Administración'!C757,"")</f>
        <v/>
      </c>
      <c r="E757" s="189" t="str">
        <f>IF(B757&lt;&gt;"",'Matriz Nº4 Administración'!F757,"")</f>
        <v/>
      </c>
      <c r="F757" s="189" t="str">
        <f>IF(B757&lt;&gt;"",'Matriz Nº4 Administración'!G757,"")</f>
        <v/>
      </c>
      <c r="G757" s="177"/>
      <c r="H757" s="178"/>
      <c r="I757" s="179"/>
      <c r="J757" s="179"/>
      <c r="K757" s="178"/>
      <c r="L757" s="186"/>
      <c r="M757" s="187"/>
      <c r="N757" s="187"/>
      <c r="O757" s="186"/>
      <c r="P757" s="186"/>
      <c r="Q757" s="186"/>
      <c r="R757" s="186"/>
      <c r="S757" s="186"/>
      <c r="T757" s="186"/>
      <c r="U757" s="186"/>
      <c r="V757" s="186"/>
      <c r="W757" s="186"/>
      <c r="X757" s="186"/>
    </row>
    <row r="758" spans="1:24" ht="43.5" customHeight="1" x14ac:dyDescent="0.35">
      <c r="A758" s="188" t="str">
        <f>+'Matriz Nº4 Administración'!A758</f>
        <v>84. 2</v>
      </c>
      <c r="B758" s="189" t="str">
        <f>+'Matriz Nº4 Administración'!B758</f>
        <v/>
      </c>
      <c r="C758" s="190" t="str">
        <f>IF(B758&lt;&gt;"",'Matriz Nº1 Identificación'!B758,"")</f>
        <v/>
      </c>
      <c r="D758" s="191" t="str">
        <f>IF(C758&lt;&gt;"",'Matriz Nº4 Administración'!C758,"")</f>
        <v/>
      </c>
      <c r="E758" s="189" t="str">
        <f>IF(B758&lt;&gt;"",'Matriz Nº4 Administración'!F758,"")</f>
        <v/>
      </c>
      <c r="F758" s="189" t="str">
        <f>IF(B758&lt;&gt;"",'Matriz Nº4 Administración'!G758,"")</f>
        <v/>
      </c>
      <c r="G758" s="177"/>
      <c r="H758" s="178"/>
      <c r="I758" s="179"/>
      <c r="J758" s="179"/>
      <c r="K758" s="178"/>
      <c r="L758" s="186"/>
      <c r="M758" s="186"/>
      <c r="N758" s="186"/>
      <c r="O758" s="186"/>
      <c r="P758" s="186"/>
      <c r="Q758" s="186"/>
      <c r="R758" s="186"/>
      <c r="S758" s="186"/>
      <c r="T758" s="186"/>
      <c r="U758" s="186"/>
      <c r="V758" s="186"/>
      <c r="W758" s="186"/>
      <c r="X758" s="186"/>
    </row>
    <row r="759" spans="1:24" ht="40.5" customHeight="1" x14ac:dyDescent="0.35">
      <c r="A759" s="188" t="str">
        <f>+'Matriz Nº4 Administración'!A759</f>
        <v>84. 3</v>
      </c>
      <c r="B759" s="189" t="str">
        <f>+'Matriz Nº4 Administración'!B759</f>
        <v/>
      </c>
      <c r="C759" s="190" t="str">
        <f>IF(B759&lt;&gt;"",'Matriz Nº1 Identificación'!B759,"")</f>
        <v/>
      </c>
      <c r="D759" s="191" t="str">
        <f>IF(C759&lt;&gt;"",'Matriz Nº4 Administración'!C759,"")</f>
        <v/>
      </c>
      <c r="E759" s="189" t="str">
        <f>IF(B759&lt;&gt;"",'Matriz Nº4 Administración'!F759,"")</f>
        <v/>
      </c>
      <c r="F759" s="189" t="str">
        <f>IF(B759&lt;&gt;"",'Matriz Nº4 Administración'!G759,"")</f>
        <v/>
      </c>
      <c r="G759" s="177"/>
      <c r="H759" s="178"/>
      <c r="I759" s="179"/>
      <c r="J759" s="179"/>
      <c r="K759" s="178"/>
      <c r="L759" s="186"/>
      <c r="M759" s="186"/>
      <c r="N759" s="186"/>
      <c r="O759" s="186"/>
      <c r="P759" s="186"/>
      <c r="Q759" s="186"/>
      <c r="R759" s="186"/>
      <c r="S759" s="186"/>
      <c r="T759" s="186"/>
      <c r="U759" s="186"/>
      <c r="V759" s="186"/>
      <c r="W759" s="186"/>
      <c r="X759" s="186"/>
    </row>
    <row r="760" spans="1:24" ht="48" customHeight="1" x14ac:dyDescent="0.35">
      <c r="A760" s="188" t="str">
        <f>+'Matriz Nº4 Administración'!A760</f>
        <v>84. 4</v>
      </c>
      <c r="B760" s="189" t="str">
        <f>+'Matriz Nº4 Administración'!B760</f>
        <v/>
      </c>
      <c r="C760" s="190" t="str">
        <f>IF(B760&lt;&gt;"",'Matriz Nº1 Identificación'!B760,"")</f>
        <v/>
      </c>
      <c r="D760" s="191" t="str">
        <f>IF(C760&lt;&gt;"",'Matriz Nº4 Administración'!C760,"")</f>
        <v/>
      </c>
      <c r="E760" s="189" t="str">
        <f>IF(B760&lt;&gt;"",'Matriz Nº4 Administración'!F760,"")</f>
        <v/>
      </c>
      <c r="F760" s="189" t="str">
        <f>IF(B760&lt;&gt;"",'Matriz Nº4 Administración'!G760,"")</f>
        <v/>
      </c>
      <c r="G760" s="177"/>
      <c r="H760" s="178"/>
      <c r="I760" s="179"/>
      <c r="J760" s="179"/>
      <c r="K760" s="178"/>
      <c r="L760" s="186"/>
      <c r="M760" s="186"/>
      <c r="N760" s="186"/>
      <c r="O760" s="186"/>
      <c r="P760" s="186"/>
      <c r="Q760" s="186"/>
      <c r="R760" s="186"/>
      <c r="S760" s="186"/>
      <c r="T760" s="186"/>
      <c r="U760" s="186"/>
      <c r="V760" s="186"/>
      <c r="W760" s="186"/>
      <c r="X760" s="186"/>
    </row>
    <row r="761" spans="1:24" ht="42.75" customHeight="1" x14ac:dyDescent="0.35">
      <c r="A761" s="188" t="str">
        <f>+'Matriz Nº4 Administración'!A761</f>
        <v>84. 5</v>
      </c>
      <c r="B761" s="189" t="str">
        <f>+'Matriz Nº4 Administración'!B761</f>
        <v/>
      </c>
      <c r="C761" s="190" t="str">
        <f>IF(B761&lt;&gt;"",'Matriz Nº1 Identificación'!B761,"")</f>
        <v/>
      </c>
      <c r="D761" s="191" t="str">
        <f>IF(C761&lt;&gt;"",'Matriz Nº4 Administración'!C761,"")</f>
        <v/>
      </c>
      <c r="E761" s="189" t="str">
        <f>IF(B761&lt;&gt;"",'Matriz Nº4 Administración'!F761,"")</f>
        <v/>
      </c>
      <c r="F761" s="189" t="str">
        <f>IF(B761&lt;&gt;"",'Matriz Nº4 Administración'!G761,"")</f>
        <v/>
      </c>
      <c r="G761" s="177"/>
      <c r="H761" s="178"/>
      <c r="I761" s="179"/>
      <c r="J761" s="179"/>
      <c r="K761" s="178"/>
      <c r="L761" s="186"/>
      <c r="M761" s="186"/>
      <c r="N761" s="186"/>
      <c r="O761" s="186"/>
      <c r="P761" s="186"/>
      <c r="Q761" s="186"/>
      <c r="R761" s="186"/>
      <c r="S761" s="186"/>
      <c r="T761" s="186"/>
      <c r="U761" s="186"/>
      <c r="V761" s="186"/>
      <c r="W761" s="186"/>
      <c r="X761" s="186"/>
    </row>
    <row r="762" spans="1:24" ht="40.5" customHeight="1" x14ac:dyDescent="0.35">
      <c r="A762" s="188" t="str">
        <f>+'Matriz Nº4 Administración'!A762</f>
        <v>84. 6</v>
      </c>
      <c r="B762" s="189" t="str">
        <f>+'Matriz Nº4 Administración'!B762</f>
        <v/>
      </c>
      <c r="C762" s="190" t="str">
        <f>IF(B762&lt;&gt;"",'Matriz Nº1 Identificación'!B762,"")</f>
        <v/>
      </c>
      <c r="D762" s="191" t="str">
        <f>IF(C762&lt;&gt;"",'Matriz Nº4 Administración'!C762,"")</f>
        <v/>
      </c>
      <c r="E762" s="189" t="str">
        <f>IF(B762&lt;&gt;"",'Matriz Nº4 Administración'!F762,"")</f>
        <v/>
      </c>
      <c r="F762" s="189" t="str">
        <f>IF(B762&lt;&gt;"",'Matriz Nº4 Administración'!G762,"")</f>
        <v/>
      </c>
      <c r="G762" s="177"/>
      <c r="H762" s="178"/>
      <c r="I762" s="179"/>
      <c r="J762" s="179"/>
      <c r="K762" s="178"/>
      <c r="L762" s="186"/>
      <c r="M762" s="186"/>
      <c r="N762" s="186"/>
      <c r="O762" s="186"/>
      <c r="P762" s="186"/>
      <c r="Q762" s="186"/>
      <c r="R762" s="186"/>
      <c r="S762" s="186"/>
      <c r="T762" s="186"/>
      <c r="U762" s="186"/>
      <c r="V762" s="186"/>
      <c r="W762" s="186"/>
      <c r="X762" s="186"/>
    </row>
    <row r="763" spans="1:24" ht="43.5" customHeight="1" thickBot="1" x14ac:dyDescent="0.4">
      <c r="A763" s="188" t="str">
        <f>+'Matriz Nº4 Administración'!A763</f>
        <v>84. 7</v>
      </c>
      <c r="B763" s="189" t="str">
        <f>+'Matriz Nº4 Administración'!B763</f>
        <v/>
      </c>
      <c r="C763" s="190" t="str">
        <f>IF(B763&lt;&gt;"",'Matriz Nº1 Identificación'!B763,"")</f>
        <v/>
      </c>
      <c r="D763" s="191" t="str">
        <f>IF(C763&lt;&gt;"",'Matriz Nº4 Administración'!C763,"")</f>
        <v/>
      </c>
      <c r="E763" s="189" t="str">
        <f>IF(B763&lt;&gt;"",'Matriz Nº4 Administración'!F763,"")</f>
        <v/>
      </c>
      <c r="F763" s="189" t="str">
        <f>IF(B763&lt;&gt;"",'Matriz Nº4 Administración'!G763,"")</f>
        <v/>
      </c>
      <c r="G763" s="177"/>
      <c r="H763" s="178"/>
      <c r="I763" s="179"/>
      <c r="J763" s="179"/>
      <c r="K763" s="178"/>
      <c r="L763" s="186"/>
      <c r="M763" s="186"/>
      <c r="N763" s="186"/>
      <c r="O763" s="186"/>
      <c r="P763" s="186"/>
      <c r="Q763" s="186"/>
      <c r="R763" s="186"/>
      <c r="S763" s="186"/>
      <c r="T763" s="186"/>
      <c r="U763" s="186"/>
      <c r="V763" s="186"/>
      <c r="W763" s="186"/>
      <c r="X763" s="186"/>
    </row>
    <row r="764" spans="1:24" ht="39.9" customHeight="1" thickBot="1" x14ac:dyDescent="0.4">
      <c r="A764" s="547" t="str">
        <f>'Matriz Nº4 Administración'!A764</f>
        <v xml:space="preserve">Objetivo Estratégico: </v>
      </c>
      <c r="B764" s="548"/>
      <c r="C764" s="547">
        <f>'Matriz Nº4 Administración'!B764</f>
        <v>0</v>
      </c>
      <c r="D764" s="549"/>
      <c r="E764" s="549"/>
      <c r="F764" s="549"/>
      <c r="G764" s="549"/>
      <c r="H764" s="549"/>
      <c r="I764" s="549"/>
      <c r="J764" s="549"/>
      <c r="K764" s="549"/>
      <c r="L764" s="187"/>
      <c r="M764" s="186"/>
      <c r="N764" s="186"/>
      <c r="O764" s="187"/>
      <c r="P764" s="187"/>
      <c r="Q764" s="187"/>
      <c r="R764" s="187"/>
      <c r="S764" s="187"/>
      <c r="T764" s="187"/>
      <c r="U764" s="187"/>
      <c r="V764" s="187"/>
      <c r="W764" s="187"/>
      <c r="X764" s="187"/>
    </row>
    <row r="765" spans="1:24" ht="39.9" customHeight="1" thickBot="1" x14ac:dyDescent="0.4">
      <c r="A765" s="544" t="str">
        <f>'Matriz Nº4 Administración'!A765</f>
        <v>Objetivo táctico</v>
      </c>
      <c r="B765" s="545"/>
      <c r="C765" s="546" t="str">
        <f>'Matriz Nº4 Administración'!B765</f>
        <v xml:space="preserve">85. </v>
      </c>
      <c r="D765" s="481"/>
      <c r="E765" s="481"/>
      <c r="F765" s="481"/>
      <c r="G765" s="481"/>
      <c r="H765" s="481"/>
      <c r="I765" s="481"/>
      <c r="J765" s="481"/>
      <c r="K765" s="482"/>
      <c r="L765" s="187"/>
      <c r="M765" s="187"/>
      <c r="N765" s="187"/>
      <c r="O765" s="187"/>
      <c r="P765" s="187"/>
      <c r="Q765" s="187"/>
      <c r="R765" s="187"/>
      <c r="S765" s="187"/>
      <c r="T765" s="187"/>
      <c r="U765" s="187"/>
      <c r="V765" s="187"/>
      <c r="W765" s="187"/>
      <c r="X765" s="187"/>
    </row>
    <row r="766" spans="1:24" ht="47.25" customHeight="1" x14ac:dyDescent="0.35">
      <c r="A766" s="188" t="str">
        <f>+'Matriz Nº4 Administración'!A766</f>
        <v>85. 1</v>
      </c>
      <c r="B766" s="189" t="str">
        <f>+'Matriz Nº4 Administración'!B766</f>
        <v/>
      </c>
      <c r="C766" s="190" t="str">
        <f>IF(B766&lt;&gt;"",'Matriz Nº1 Identificación'!B766,"")</f>
        <v/>
      </c>
      <c r="D766" s="191" t="str">
        <f>IF(C766&lt;&gt;"",'Matriz Nº4 Administración'!C766,"")</f>
        <v/>
      </c>
      <c r="E766" s="189" t="str">
        <f>IF(B766&lt;&gt;"",'Matriz Nº4 Administración'!F766,"")</f>
        <v/>
      </c>
      <c r="F766" s="189" t="str">
        <f>IF(B766&lt;&gt;"",'Matriz Nº4 Administración'!G766,"")</f>
        <v/>
      </c>
      <c r="G766" s="177"/>
      <c r="H766" s="178"/>
      <c r="I766" s="179"/>
      <c r="J766" s="179"/>
      <c r="K766" s="178"/>
      <c r="L766" s="186"/>
      <c r="M766" s="187"/>
      <c r="N766" s="187"/>
      <c r="O766" s="186"/>
      <c r="P766" s="186"/>
      <c r="Q766" s="186"/>
      <c r="R766" s="186"/>
      <c r="S766" s="186"/>
      <c r="T766" s="186"/>
      <c r="U766" s="186"/>
      <c r="V766" s="186"/>
      <c r="W766" s="186"/>
      <c r="X766" s="186"/>
    </row>
    <row r="767" spans="1:24" ht="43.5" customHeight="1" x14ac:dyDescent="0.35">
      <c r="A767" s="188" t="str">
        <f>+'Matriz Nº4 Administración'!A767</f>
        <v>85. 2</v>
      </c>
      <c r="B767" s="189" t="str">
        <f>+'Matriz Nº4 Administración'!B767</f>
        <v/>
      </c>
      <c r="C767" s="190" t="str">
        <f>IF(B767&lt;&gt;"",'Matriz Nº1 Identificación'!B767,"")</f>
        <v/>
      </c>
      <c r="D767" s="191" t="str">
        <f>IF(C767&lt;&gt;"",'Matriz Nº4 Administración'!C767,"")</f>
        <v/>
      </c>
      <c r="E767" s="189" t="str">
        <f>IF(B767&lt;&gt;"",'Matriz Nº4 Administración'!F767,"")</f>
        <v/>
      </c>
      <c r="F767" s="189" t="str">
        <f>IF(B767&lt;&gt;"",'Matriz Nº4 Administración'!G767,"")</f>
        <v/>
      </c>
      <c r="G767" s="177"/>
      <c r="H767" s="178"/>
      <c r="I767" s="179"/>
      <c r="J767" s="179"/>
      <c r="K767" s="178"/>
      <c r="L767" s="186"/>
      <c r="M767" s="186"/>
      <c r="N767" s="186"/>
      <c r="O767" s="186"/>
      <c r="P767" s="186"/>
      <c r="Q767" s="186"/>
      <c r="R767" s="186"/>
      <c r="S767" s="186"/>
      <c r="T767" s="186"/>
      <c r="U767" s="186"/>
      <c r="V767" s="186"/>
      <c r="W767" s="186"/>
      <c r="X767" s="186"/>
    </row>
    <row r="768" spans="1:24" ht="40.5" customHeight="1" x14ac:dyDescent="0.35">
      <c r="A768" s="188" t="str">
        <f>+'Matriz Nº4 Administración'!A768</f>
        <v>85. 3</v>
      </c>
      <c r="B768" s="189" t="str">
        <f>+'Matriz Nº4 Administración'!B768</f>
        <v/>
      </c>
      <c r="C768" s="190" t="str">
        <f>IF(B768&lt;&gt;"",'Matriz Nº1 Identificación'!B768,"")</f>
        <v/>
      </c>
      <c r="D768" s="191" t="str">
        <f>IF(C768&lt;&gt;"",'Matriz Nº4 Administración'!C768,"")</f>
        <v/>
      </c>
      <c r="E768" s="189" t="str">
        <f>IF(B768&lt;&gt;"",'Matriz Nº4 Administración'!F768,"")</f>
        <v/>
      </c>
      <c r="F768" s="189" t="str">
        <f>IF(B768&lt;&gt;"",'Matriz Nº4 Administración'!G768,"")</f>
        <v/>
      </c>
      <c r="G768" s="177"/>
      <c r="H768" s="178"/>
      <c r="I768" s="179"/>
      <c r="J768" s="179"/>
      <c r="K768" s="178"/>
      <c r="L768" s="186"/>
      <c r="M768" s="186"/>
      <c r="N768" s="186"/>
      <c r="O768" s="186"/>
      <c r="P768" s="186"/>
      <c r="Q768" s="186"/>
      <c r="R768" s="186"/>
      <c r="S768" s="186"/>
      <c r="T768" s="186"/>
      <c r="U768" s="186"/>
      <c r="V768" s="186"/>
      <c r="W768" s="186"/>
      <c r="X768" s="186"/>
    </row>
    <row r="769" spans="1:24" ht="48" customHeight="1" x14ac:dyDescent="0.35">
      <c r="A769" s="188" t="str">
        <f>+'Matriz Nº4 Administración'!A769</f>
        <v>85. 4</v>
      </c>
      <c r="B769" s="189" t="str">
        <f>+'Matriz Nº4 Administración'!B769</f>
        <v/>
      </c>
      <c r="C769" s="190" t="str">
        <f>IF(B769&lt;&gt;"",'Matriz Nº1 Identificación'!B769,"")</f>
        <v/>
      </c>
      <c r="D769" s="191" t="str">
        <f>IF(C769&lt;&gt;"",'Matriz Nº4 Administración'!C769,"")</f>
        <v/>
      </c>
      <c r="E769" s="189" t="str">
        <f>IF(B769&lt;&gt;"",'Matriz Nº4 Administración'!F769,"")</f>
        <v/>
      </c>
      <c r="F769" s="189" t="str">
        <f>IF(B769&lt;&gt;"",'Matriz Nº4 Administración'!G769,"")</f>
        <v/>
      </c>
      <c r="G769" s="177"/>
      <c r="H769" s="178"/>
      <c r="I769" s="179"/>
      <c r="J769" s="179"/>
      <c r="K769" s="178"/>
      <c r="L769" s="186"/>
      <c r="M769" s="186"/>
      <c r="N769" s="186"/>
      <c r="O769" s="186"/>
      <c r="P769" s="186"/>
      <c r="Q769" s="186"/>
      <c r="R769" s="186"/>
      <c r="S769" s="186"/>
      <c r="T769" s="186"/>
      <c r="U769" s="186"/>
      <c r="V769" s="186"/>
      <c r="W769" s="186"/>
      <c r="X769" s="186"/>
    </row>
    <row r="770" spans="1:24" ht="42.75" customHeight="1" x14ac:dyDescent="0.35">
      <c r="A770" s="188" t="str">
        <f>+'Matriz Nº4 Administración'!A770</f>
        <v>85. 5</v>
      </c>
      <c r="B770" s="189" t="str">
        <f>+'Matriz Nº4 Administración'!B770</f>
        <v/>
      </c>
      <c r="C770" s="190" t="str">
        <f>IF(B770&lt;&gt;"",'Matriz Nº1 Identificación'!B770,"")</f>
        <v/>
      </c>
      <c r="D770" s="191" t="str">
        <f>IF(C770&lt;&gt;"",'Matriz Nº4 Administración'!C770,"")</f>
        <v/>
      </c>
      <c r="E770" s="189" t="str">
        <f>IF(B770&lt;&gt;"",'Matriz Nº4 Administración'!F770,"")</f>
        <v/>
      </c>
      <c r="F770" s="189" t="str">
        <f>IF(B770&lt;&gt;"",'Matriz Nº4 Administración'!G770,"")</f>
        <v/>
      </c>
      <c r="G770" s="177"/>
      <c r="H770" s="178"/>
      <c r="I770" s="179"/>
      <c r="J770" s="179"/>
      <c r="K770" s="178"/>
      <c r="L770" s="186"/>
      <c r="M770" s="186"/>
      <c r="N770" s="186"/>
      <c r="O770" s="186"/>
      <c r="P770" s="186"/>
      <c r="Q770" s="186"/>
      <c r="R770" s="186"/>
      <c r="S770" s="186"/>
      <c r="T770" s="186"/>
      <c r="U770" s="186"/>
      <c r="V770" s="186"/>
      <c r="W770" s="186"/>
      <c r="X770" s="186"/>
    </row>
    <row r="771" spans="1:24" ht="40.5" customHeight="1" x14ac:dyDescent="0.35">
      <c r="A771" s="188" t="str">
        <f>+'Matriz Nº4 Administración'!A771</f>
        <v>85. 6</v>
      </c>
      <c r="B771" s="189" t="str">
        <f>+'Matriz Nº4 Administración'!B771</f>
        <v/>
      </c>
      <c r="C771" s="190" t="str">
        <f>IF(B771&lt;&gt;"",'Matriz Nº1 Identificación'!B771,"")</f>
        <v/>
      </c>
      <c r="D771" s="191" t="str">
        <f>IF(C771&lt;&gt;"",'Matriz Nº4 Administración'!C771,"")</f>
        <v/>
      </c>
      <c r="E771" s="189" t="str">
        <f>IF(B771&lt;&gt;"",'Matriz Nº4 Administración'!F771,"")</f>
        <v/>
      </c>
      <c r="F771" s="189" t="str">
        <f>IF(B771&lt;&gt;"",'Matriz Nº4 Administración'!G771,"")</f>
        <v/>
      </c>
      <c r="G771" s="177"/>
      <c r="H771" s="178"/>
      <c r="I771" s="179"/>
      <c r="J771" s="179"/>
      <c r="K771" s="178"/>
      <c r="L771" s="186"/>
      <c r="M771" s="186"/>
      <c r="N771" s="186"/>
      <c r="O771" s="186"/>
      <c r="P771" s="186"/>
      <c r="Q771" s="186"/>
      <c r="R771" s="186"/>
      <c r="S771" s="186"/>
      <c r="T771" s="186"/>
      <c r="U771" s="186"/>
      <c r="V771" s="186"/>
      <c r="W771" s="186"/>
      <c r="X771" s="186"/>
    </row>
    <row r="772" spans="1:24" ht="43.5" customHeight="1" thickBot="1" x14ac:dyDescent="0.4">
      <c r="A772" s="188" t="str">
        <f>+'Matriz Nº4 Administración'!A772</f>
        <v>85. 7</v>
      </c>
      <c r="B772" s="189" t="str">
        <f>+'Matriz Nº4 Administración'!B772</f>
        <v/>
      </c>
      <c r="C772" s="190" t="str">
        <f>IF(B772&lt;&gt;"",'Matriz Nº1 Identificación'!B772,"")</f>
        <v/>
      </c>
      <c r="D772" s="191" t="str">
        <f>IF(C772&lt;&gt;"",'Matriz Nº4 Administración'!C772,"")</f>
        <v/>
      </c>
      <c r="E772" s="189" t="str">
        <f>IF(B772&lt;&gt;"",'Matriz Nº4 Administración'!F772,"")</f>
        <v/>
      </c>
      <c r="F772" s="189" t="str">
        <f>IF(B772&lt;&gt;"",'Matriz Nº4 Administración'!G772,"")</f>
        <v/>
      </c>
      <c r="G772" s="177"/>
      <c r="H772" s="178"/>
      <c r="I772" s="179"/>
      <c r="J772" s="179"/>
      <c r="K772" s="178"/>
      <c r="L772" s="186"/>
      <c r="M772" s="186"/>
      <c r="N772" s="186"/>
      <c r="O772" s="186"/>
      <c r="P772" s="186"/>
      <c r="Q772" s="186"/>
      <c r="R772" s="186"/>
      <c r="S772" s="186"/>
      <c r="T772" s="186"/>
      <c r="U772" s="186"/>
      <c r="V772" s="186"/>
      <c r="W772" s="186"/>
      <c r="X772" s="186"/>
    </row>
    <row r="773" spans="1:24" ht="39.9" customHeight="1" thickBot="1" x14ac:dyDescent="0.4">
      <c r="A773" s="547" t="str">
        <f>'Matriz Nº4 Administración'!A773</f>
        <v xml:space="preserve">Objetivo Estratégico: </v>
      </c>
      <c r="B773" s="548"/>
      <c r="C773" s="547">
        <f>'Matriz Nº4 Administración'!B773</f>
        <v>0</v>
      </c>
      <c r="D773" s="549"/>
      <c r="E773" s="549"/>
      <c r="F773" s="549"/>
      <c r="G773" s="549"/>
      <c r="H773" s="549"/>
      <c r="I773" s="549"/>
      <c r="J773" s="549"/>
      <c r="K773" s="549"/>
      <c r="L773" s="187"/>
      <c r="M773" s="186"/>
      <c r="N773" s="186"/>
      <c r="O773" s="187"/>
      <c r="P773" s="187"/>
      <c r="Q773" s="187"/>
      <c r="R773" s="187"/>
      <c r="S773" s="187"/>
      <c r="T773" s="187"/>
      <c r="U773" s="187"/>
      <c r="V773" s="187"/>
      <c r="W773" s="187"/>
      <c r="X773" s="187"/>
    </row>
    <row r="774" spans="1:24" ht="39.9" customHeight="1" thickBot="1" x14ac:dyDescent="0.4">
      <c r="A774" s="544" t="str">
        <f>'Matriz Nº4 Administración'!A774</f>
        <v>Objetivo táctico</v>
      </c>
      <c r="B774" s="545"/>
      <c r="C774" s="546" t="str">
        <f>'Matriz Nº4 Administración'!B774</f>
        <v xml:space="preserve">86. </v>
      </c>
      <c r="D774" s="481"/>
      <c r="E774" s="481"/>
      <c r="F774" s="481"/>
      <c r="G774" s="481"/>
      <c r="H774" s="481"/>
      <c r="I774" s="481"/>
      <c r="J774" s="481"/>
      <c r="K774" s="482"/>
      <c r="L774" s="187"/>
      <c r="M774" s="187"/>
      <c r="N774" s="187"/>
      <c r="O774" s="187"/>
      <c r="P774" s="187"/>
      <c r="Q774" s="187"/>
      <c r="R774" s="187"/>
      <c r="S774" s="187"/>
      <c r="T774" s="187"/>
      <c r="U774" s="187"/>
      <c r="V774" s="187"/>
      <c r="W774" s="187"/>
      <c r="X774" s="187"/>
    </row>
    <row r="775" spans="1:24" ht="47.25" customHeight="1" x14ac:dyDescent="0.35">
      <c r="A775" s="188" t="str">
        <f>+'Matriz Nº4 Administración'!A775</f>
        <v>86. 1</v>
      </c>
      <c r="B775" s="189" t="str">
        <f>+'Matriz Nº4 Administración'!B775</f>
        <v/>
      </c>
      <c r="C775" s="190" t="str">
        <f>IF(B775&lt;&gt;"",'Matriz Nº1 Identificación'!B775,"")</f>
        <v/>
      </c>
      <c r="D775" s="191" t="str">
        <f>IF(C775&lt;&gt;"",'Matriz Nº4 Administración'!C775,"")</f>
        <v/>
      </c>
      <c r="E775" s="189" t="str">
        <f>IF(B775&lt;&gt;"",'Matriz Nº4 Administración'!F775,"")</f>
        <v/>
      </c>
      <c r="F775" s="189" t="str">
        <f>IF(B775&lt;&gt;"",'Matriz Nº4 Administración'!G775,"")</f>
        <v/>
      </c>
      <c r="G775" s="177"/>
      <c r="H775" s="178"/>
      <c r="I775" s="179"/>
      <c r="J775" s="179"/>
      <c r="K775" s="178"/>
      <c r="L775" s="186"/>
      <c r="M775" s="187"/>
      <c r="N775" s="187"/>
      <c r="O775" s="186"/>
      <c r="P775" s="186"/>
      <c r="Q775" s="186"/>
      <c r="R775" s="186"/>
      <c r="S775" s="186"/>
      <c r="T775" s="186"/>
      <c r="U775" s="186"/>
      <c r="V775" s="186"/>
      <c r="W775" s="186"/>
      <c r="X775" s="186"/>
    </row>
    <row r="776" spans="1:24" ht="43.5" customHeight="1" x14ac:dyDescent="0.35">
      <c r="A776" s="188" t="str">
        <f>+'Matriz Nº4 Administración'!A776</f>
        <v>86. 2</v>
      </c>
      <c r="B776" s="189" t="str">
        <f>+'Matriz Nº4 Administración'!B776</f>
        <v/>
      </c>
      <c r="C776" s="190" t="str">
        <f>IF(B776&lt;&gt;"",'Matriz Nº1 Identificación'!B776,"")</f>
        <v/>
      </c>
      <c r="D776" s="191" t="str">
        <f>IF(C776&lt;&gt;"",'Matriz Nº4 Administración'!C776,"")</f>
        <v/>
      </c>
      <c r="E776" s="189" t="str">
        <f>IF(B776&lt;&gt;"",'Matriz Nº4 Administración'!F776,"")</f>
        <v/>
      </c>
      <c r="F776" s="189" t="str">
        <f>IF(B776&lt;&gt;"",'Matriz Nº4 Administración'!G776,"")</f>
        <v/>
      </c>
      <c r="G776" s="177"/>
      <c r="H776" s="178"/>
      <c r="I776" s="179"/>
      <c r="J776" s="179"/>
      <c r="K776" s="178"/>
      <c r="L776" s="186"/>
      <c r="M776" s="186"/>
      <c r="N776" s="186"/>
      <c r="O776" s="186"/>
      <c r="P776" s="186"/>
      <c r="Q776" s="186"/>
      <c r="R776" s="186"/>
      <c r="S776" s="186"/>
      <c r="T776" s="186"/>
      <c r="U776" s="186"/>
      <c r="V776" s="186"/>
      <c r="W776" s="186"/>
      <c r="X776" s="186"/>
    </row>
    <row r="777" spans="1:24" ht="40.5" customHeight="1" x14ac:dyDescent="0.35">
      <c r="A777" s="188" t="str">
        <f>+'Matriz Nº4 Administración'!A777</f>
        <v>86. 3</v>
      </c>
      <c r="B777" s="189" t="str">
        <f>+'Matriz Nº4 Administración'!B777</f>
        <v/>
      </c>
      <c r="C777" s="190" t="str">
        <f>IF(B777&lt;&gt;"",'Matriz Nº1 Identificación'!B777,"")</f>
        <v/>
      </c>
      <c r="D777" s="191" t="str">
        <f>IF(C777&lt;&gt;"",'Matriz Nº4 Administración'!C777,"")</f>
        <v/>
      </c>
      <c r="E777" s="189" t="str">
        <f>IF(B777&lt;&gt;"",'Matriz Nº4 Administración'!F777,"")</f>
        <v/>
      </c>
      <c r="F777" s="189" t="str">
        <f>IF(B777&lt;&gt;"",'Matriz Nº4 Administración'!G777,"")</f>
        <v/>
      </c>
      <c r="G777" s="177"/>
      <c r="H777" s="178"/>
      <c r="I777" s="179"/>
      <c r="J777" s="179"/>
      <c r="K777" s="178"/>
      <c r="L777" s="186"/>
      <c r="M777" s="186"/>
      <c r="N777" s="186"/>
      <c r="O777" s="186"/>
      <c r="P777" s="186"/>
      <c r="Q777" s="186"/>
      <c r="R777" s="186"/>
      <c r="S777" s="186"/>
      <c r="T777" s="186"/>
      <c r="U777" s="186"/>
      <c r="V777" s="186"/>
      <c r="W777" s="186"/>
      <c r="X777" s="186"/>
    </row>
    <row r="778" spans="1:24" ht="48" customHeight="1" x14ac:dyDescent="0.35">
      <c r="A778" s="188" t="str">
        <f>+'Matriz Nº4 Administración'!A778</f>
        <v>86. 4</v>
      </c>
      <c r="B778" s="189" t="str">
        <f>+'Matriz Nº4 Administración'!B778</f>
        <v/>
      </c>
      <c r="C778" s="190" t="str">
        <f>IF(B778&lt;&gt;"",'Matriz Nº1 Identificación'!B778,"")</f>
        <v/>
      </c>
      <c r="D778" s="191" t="str">
        <f>IF(C778&lt;&gt;"",'Matriz Nº4 Administración'!C778,"")</f>
        <v/>
      </c>
      <c r="E778" s="189" t="str">
        <f>IF(B778&lt;&gt;"",'Matriz Nº4 Administración'!F778,"")</f>
        <v/>
      </c>
      <c r="F778" s="189" t="str">
        <f>IF(B778&lt;&gt;"",'Matriz Nº4 Administración'!G778,"")</f>
        <v/>
      </c>
      <c r="G778" s="177"/>
      <c r="H778" s="178"/>
      <c r="I778" s="179"/>
      <c r="J778" s="179"/>
      <c r="K778" s="178"/>
      <c r="L778" s="186"/>
      <c r="M778" s="186"/>
      <c r="N778" s="186"/>
      <c r="O778" s="186"/>
      <c r="P778" s="186"/>
      <c r="Q778" s="186"/>
      <c r="R778" s="186"/>
      <c r="S778" s="186"/>
      <c r="T778" s="186"/>
      <c r="U778" s="186"/>
      <c r="V778" s="186"/>
      <c r="W778" s="186"/>
      <c r="X778" s="186"/>
    </row>
    <row r="779" spans="1:24" ht="42.75" customHeight="1" x14ac:dyDescent="0.35">
      <c r="A779" s="188" t="str">
        <f>+'Matriz Nº4 Administración'!A779</f>
        <v>86. 5</v>
      </c>
      <c r="B779" s="189" t="str">
        <f>+'Matriz Nº4 Administración'!B779</f>
        <v/>
      </c>
      <c r="C779" s="190" t="str">
        <f>IF(B779&lt;&gt;"",'Matriz Nº1 Identificación'!B779,"")</f>
        <v/>
      </c>
      <c r="D779" s="191" t="str">
        <f>IF(C779&lt;&gt;"",'Matriz Nº4 Administración'!C779,"")</f>
        <v/>
      </c>
      <c r="E779" s="189" t="str">
        <f>IF(B779&lt;&gt;"",'Matriz Nº4 Administración'!F779,"")</f>
        <v/>
      </c>
      <c r="F779" s="189" t="str">
        <f>IF(B779&lt;&gt;"",'Matriz Nº4 Administración'!G779,"")</f>
        <v/>
      </c>
      <c r="G779" s="177"/>
      <c r="H779" s="178"/>
      <c r="I779" s="179"/>
      <c r="J779" s="179"/>
      <c r="K779" s="178"/>
      <c r="L779" s="186"/>
      <c r="M779" s="186"/>
      <c r="N779" s="186"/>
      <c r="O779" s="186"/>
      <c r="P779" s="186"/>
      <c r="Q779" s="186"/>
      <c r="R779" s="186"/>
      <c r="S779" s="186"/>
      <c r="T779" s="186"/>
      <c r="U779" s="186"/>
      <c r="V779" s="186"/>
      <c r="W779" s="186"/>
      <c r="X779" s="186"/>
    </row>
    <row r="780" spans="1:24" ht="40.5" customHeight="1" x14ac:dyDescent="0.35">
      <c r="A780" s="188" t="str">
        <f>+'Matriz Nº4 Administración'!A780</f>
        <v>86. 6</v>
      </c>
      <c r="B780" s="189" t="str">
        <f>+'Matriz Nº4 Administración'!B780</f>
        <v/>
      </c>
      <c r="C780" s="190" t="str">
        <f>IF(B780&lt;&gt;"",'Matriz Nº1 Identificación'!B780,"")</f>
        <v/>
      </c>
      <c r="D780" s="191" t="str">
        <f>IF(C780&lt;&gt;"",'Matriz Nº4 Administración'!C780,"")</f>
        <v/>
      </c>
      <c r="E780" s="189" t="str">
        <f>IF(B780&lt;&gt;"",'Matriz Nº4 Administración'!F780,"")</f>
        <v/>
      </c>
      <c r="F780" s="189" t="str">
        <f>IF(B780&lt;&gt;"",'Matriz Nº4 Administración'!G780,"")</f>
        <v/>
      </c>
      <c r="G780" s="177"/>
      <c r="H780" s="178"/>
      <c r="I780" s="179"/>
      <c r="J780" s="179"/>
      <c r="K780" s="178"/>
      <c r="L780" s="186"/>
      <c r="M780" s="186"/>
      <c r="N780" s="186"/>
      <c r="O780" s="186"/>
      <c r="P780" s="186"/>
      <c r="Q780" s="186"/>
      <c r="R780" s="186"/>
      <c r="S780" s="186"/>
      <c r="T780" s="186"/>
      <c r="U780" s="186"/>
      <c r="V780" s="186"/>
      <c r="W780" s="186"/>
      <c r="X780" s="186"/>
    </row>
    <row r="781" spans="1:24" ht="43.5" customHeight="1" thickBot="1" x14ac:dyDescent="0.4">
      <c r="A781" s="188" t="str">
        <f>+'Matriz Nº4 Administración'!A781</f>
        <v>86. 7</v>
      </c>
      <c r="B781" s="189" t="str">
        <f>+'Matriz Nº4 Administración'!B781</f>
        <v/>
      </c>
      <c r="C781" s="190" t="str">
        <f>IF(B781&lt;&gt;"",'Matriz Nº1 Identificación'!B781,"")</f>
        <v/>
      </c>
      <c r="D781" s="191" t="str">
        <f>IF(C781&lt;&gt;"",'Matriz Nº4 Administración'!C781,"")</f>
        <v/>
      </c>
      <c r="E781" s="189" t="str">
        <f>IF(B781&lt;&gt;"",'Matriz Nº4 Administración'!F781,"")</f>
        <v/>
      </c>
      <c r="F781" s="189" t="str">
        <f>IF(B781&lt;&gt;"",'Matriz Nº4 Administración'!G781,"")</f>
        <v/>
      </c>
      <c r="G781" s="177"/>
      <c r="H781" s="178"/>
      <c r="I781" s="179"/>
      <c r="J781" s="179"/>
      <c r="K781" s="178"/>
      <c r="L781" s="186"/>
      <c r="M781" s="186"/>
      <c r="N781" s="186"/>
      <c r="O781" s="186"/>
      <c r="P781" s="186"/>
      <c r="Q781" s="186"/>
      <c r="R781" s="186"/>
      <c r="S781" s="186"/>
      <c r="T781" s="186"/>
      <c r="U781" s="186"/>
      <c r="V781" s="186"/>
      <c r="W781" s="186"/>
      <c r="X781" s="186"/>
    </row>
    <row r="782" spans="1:24" ht="39.9" customHeight="1" thickBot="1" x14ac:dyDescent="0.4">
      <c r="A782" s="547" t="str">
        <f>'Matriz Nº4 Administración'!A782</f>
        <v xml:space="preserve">Objetivo Estratégico: </v>
      </c>
      <c r="B782" s="548"/>
      <c r="C782" s="547">
        <f>'Matriz Nº4 Administración'!B782</f>
        <v>0</v>
      </c>
      <c r="D782" s="549"/>
      <c r="E782" s="549"/>
      <c r="F782" s="549"/>
      <c r="G782" s="549"/>
      <c r="H782" s="549"/>
      <c r="I782" s="549"/>
      <c r="J782" s="549"/>
      <c r="K782" s="549"/>
      <c r="L782" s="187"/>
      <c r="M782" s="186"/>
      <c r="N782" s="186"/>
      <c r="O782" s="187"/>
      <c r="P782" s="187"/>
      <c r="Q782" s="187"/>
      <c r="R782" s="187"/>
      <c r="S782" s="187"/>
      <c r="T782" s="187"/>
      <c r="U782" s="187"/>
      <c r="V782" s="187"/>
      <c r="W782" s="187"/>
      <c r="X782" s="187"/>
    </row>
    <row r="783" spans="1:24" ht="39.9" customHeight="1" thickBot="1" x14ac:dyDescent="0.4">
      <c r="A783" s="544" t="str">
        <f>'Matriz Nº4 Administración'!A783</f>
        <v>Objetivo táctico</v>
      </c>
      <c r="B783" s="545"/>
      <c r="C783" s="546" t="str">
        <f>'Matriz Nº4 Administración'!B783</f>
        <v xml:space="preserve">87. </v>
      </c>
      <c r="D783" s="481"/>
      <c r="E783" s="481"/>
      <c r="F783" s="481"/>
      <c r="G783" s="481"/>
      <c r="H783" s="481"/>
      <c r="I783" s="481"/>
      <c r="J783" s="481"/>
      <c r="K783" s="482"/>
      <c r="L783" s="187"/>
      <c r="M783" s="187"/>
      <c r="N783" s="187"/>
      <c r="O783" s="187"/>
      <c r="P783" s="187"/>
      <c r="Q783" s="187"/>
      <c r="R783" s="187"/>
      <c r="S783" s="187"/>
      <c r="T783" s="187"/>
      <c r="U783" s="187"/>
      <c r="V783" s="187"/>
      <c r="W783" s="187"/>
      <c r="X783" s="187"/>
    </row>
    <row r="784" spans="1:24" ht="47.25" customHeight="1" x14ac:dyDescent="0.35">
      <c r="A784" s="188" t="str">
        <f>+'Matriz Nº4 Administración'!A784</f>
        <v>87. 1</v>
      </c>
      <c r="B784" s="189" t="str">
        <f>+'Matriz Nº4 Administración'!B784</f>
        <v/>
      </c>
      <c r="C784" s="190" t="str">
        <f>IF(B784&lt;&gt;"",'Matriz Nº1 Identificación'!B784,"")</f>
        <v/>
      </c>
      <c r="D784" s="191" t="str">
        <f>IF(C784&lt;&gt;"",'Matriz Nº4 Administración'!C784,"")</f>
        <v/>
      </c>
      <c r="E784" s="189" t="str">
        <f>IF(B784&lt;&gt;"",'Matriz Nº4 Administración'!F784,"")</f>
        <v/>
      </c>
      <c r="F784" s="189" t="str">
        <f>IF(B784&lt;&gt;"",'Matriz Nº4 Administración'!G784,"")</f>
        <v/>
      </c>
      <c r="G784" s="177"/>
      <c r="H784" s="178"/>
      <c r="I784" s="179"/>
      <c r="J784" s="179"/>
      <c r="K784" s="178"/>
      <c r="L784" s="186"/>
      <c r="M784" s="187"/>
      <c r="N784" s="187"/>
      <c r="O784" s="186"/>
      <c r="P784" s="186"/>
      <c r="Q784" s="186"/>
      <c r="R784" s="186"/>
      <c r="S784" s="186"/>
      <c r="T784" s="186"/>
      <c r="U784" s="186"/>
      <c r="V784" s="186"/>
      <c r="W784" s="186"/>
      <c r="X784" s="186"/>
    </row>
    <row r="785" spans="1:24" ht="43.5" customHeight="1" x14ac:dyDescent="0.35">
      <c r="A785" s="188" t="str">
        <f>+'Matriz Nº4 Administración'!A785</f>
        <v>87. 2</v>
      </c>
      <c r="B785" s="189" t="str">
        <f>+'Matriz Nº4 Administración'!B785</f>
        <v/>
      </c>
      <c r="C785" s="190" t="str">
        <f>IF(B785&lt;&gt;"",'Matriz Nº1 Identificación'!B785,"")</f>
        <v/>
      </c>
      <c r="D785" s="191" t="str">
        <f>IF(C785&lt;&gt;"",'Matriz Nº4 Administración'!C785,"")</f>
        <v/>
      </c>
      <c r="E785" s="189" t="str">
        <f>IF(B785&lt;&gt;"",'Matriz Nº4 Administración'!F785,"")</f>
        <v/>
      </c>
      <c r="F785" s="189" t="str">
        <f>IF(B785&lt;&gt;"",'Matriz Nº4 Administración'!G785,"")</f>
        <v/>
      </c>
      <c r="G785" s="177"/>
      <c r="H785" s="178"/>
      <c r="I785" s="179"/>
      <c r="J785" s="179"/>
      <c r="K785" s="178"/>
      <c r="L785" s="186"/>
      <c r="M785" s="186"/>
      <c r="N785" s="186"/>
      <c r="O785" s="186"/>
      <c r="P785" s="186"/>
      <c r="Q785" s="186"/>
      <c r="R785" s="186"/>
      <c r="S785" s="186"/>
      <c r="T785" s="186"/>
      <c r="U785" s="186"/>
      <c r="V785" s="186"/>
      <c r="W785" s="186"/>
      <c r="X785" s="186"/>
    </row>
    <row r="786" spans="1:24" ht="40.5" customHeight="1" x14ac:dyDescent="0.35">
      <c r="A786" s="188" t="str">
        <f>+'Matriz Nº4 Administración'!A786</f>
        <v>87. 3</v>
      </c>
      <c r="B786" s="189" t="str">
        <f>+'Matriz Nº4 Administración'!B786</f>
        <v/>
      </c>
      <c r="C786" s="190" t="str">
        <f>IF(B786&lt;&gt;"",'Matriz Nº1 Identificación'!B786,"")</f>
        <v/>
      </c>
      <c r="D786" s="191" t="str">
        <f>IF(C786&lt;&gt;"",'Matriz Nº4 Administración'!C786,"")</f>
        <v/>
      </c>
      <c r="E786" s="189" t="str">
        <f>IF(B786&lt;&gt;"",'Matriz Nº4 Administración'!F786,"")</f>
        <v/>
      </c>
      <c r="F786" s="189" t="str">
        <f>IF(B786&lt;&gt;"",'Matriz Nº4 Administración'!G786,"")</f>
        <v/>
      </c>
      <c r="G786" s="177"/>
      <c r="H786" s="178"/>
      <c r="I786" s="179"/>
      <c r="J786" s="179"/>
      <c r="K786" s="178"/>
      <c r="L786" s="186"/>
      <c r="M786" s="186"/>
      <c r="N786" s="186"/>
      <c r="O786" s="186"/>
      <c r="P786" s="186"/>
      <c r="Q786" s="186"/>
      <c r="R786" s="186"/>
      <c r="S786" s="186"/>
      <c r="T786" s="186"/>
      <c r="U786" s="186"/>
      <c r="V786" s="186"/>
      <c r="W786" s="186"/>
      <c r="X786" s="186"/>
    </row>
    <row r="787" spans="1:24" ht="48" customHeight="1" x14ac:dyDescent="0.35">
      <c r="A787" s="188" t="str">
        <f>+'Matriz Nº4 Administración'!A787</f>
        <v>87. 4</v>
      </c>
      <c r="B787" s="189" t="str">
        <f>+'Matriz Nº4 Administración'!B787</f>
        <v/>
      </c>
      <c r="C787" s="190" t="str">
        <f>IF(B787&lt;&gt;"",'Matriz Nº1 Identificación'!B787,"")</f>
        <v/>
      </c>
      <c r="D787" s="191" t="str">
        <f>IF(C787&lt;&gt;"",'Matriz Nº4 Administración'!C787,"")</f>
        <v/>
      </c>
      <c r="E787" s="189" t="str">
        <f>IF(B787&lt;&gt;"",'Matriz Nº4 Administración'!F787,"")</f>
        <v/>
      </c>
      <c r="F787" s="189" t="str">
        <f>IF(B787&lt;&gt;"",'Matriz Nº4 Administración'!G787,"")</f>
        <v/>
      </c>
      <c r="G787" s="177"/>
      <c r="H787" s="178"/>
      <c r="I787" s="179"/>
      <c r="J787" s="179"/>
      <c r="K787" s="178"/>
      <c r="L787" s="186"/>
      <c r="M787" s="186"/>
      <c r="N787" s="186"/>
      <c r="O787" s="186"/>
      <c r="P787" s="186"/>
      <c r="Q787" s="186"/>
      <c r="R787" s="186"/>
      <c r="S787" s="186"/>
      <c r="T787" s="186"/>
      <c r="U787" s="186"/>
      <c r="V787" s="186"/>
      <c r="W787" s="186"/>
      <c r="X787" s="186"/>
    </row>
    <row r="788" spans="1:24" ht="42.75" customHeight="1" x14ac:dyDescent="0.35">
      <c r="A788" s="188" t="str">
        <f>+'Matriz Nº4 Administración'!A788</f>
        <v>87. 5</v>
      </c>
      <c r="B788" s="189" t="str">
        <f>+'Matriz Nº4 Administración'!B788</f>
        <v/>
      </c>
      <c r="C788" s="190" t="str">
        <f>IF(B788&lt;&gt;"",'Matriz Nº1 Identificación'!B788,"")</f>
        <v/>
      </c>
      <c r="D788" s="191" t="str">
        <f>IF(C788&lt;&gt;"",'Matriz Nº4 Administración'!C788,"")</f>
        <v/>
      </c>
      <c r="E788" s="189" t="str">
        <f>IF(B788&lt;&gt;"",'Matriz Nº4 Administración'!F788,"")</f>
        <v/>
      </c>
      <c r="F788" s="189" t="str">
        <f>IF(B788&lt;&gt;"",'Matriz Nº4 Administración'!G788,"")</f>
        <v/>
      </c>
      <c r="G788" s="177"/>
      <c r="H788" s="178"/>
      <c r="I788" s="179"/>
      <c r="J788" s="179"/>
      <c r="K788" s="178"/>
      <c r="L788" s="186"/>
      <c r="M788" s="186"/>
      <c r="N788" s="186"/>
      <c r="O788" s="186"/>
      <c r="P788" s="186"/>
      <c r="Q788" s="186"/>
      <c r="R788" s="186"/>
      <c r="S788" s="186"/>
      <c r="T788" s="186"/>
      <c r="U788" s="186"/>
      <c r="V788" s="186"/>
      <c r="W788" s="186"/>
      <c r="X788" s="186"/>
    </row>
    <row r="789" spans="1:24" ht="40.5" customHeight="1" x14ac:dyDescent="0.35">
      <c r="A789" s="188" t="str">
        <f>+'Matriz Nº4 Administración'!A789</f>
        <v>87. 6</v>
      </c>
      <c r="B789" s="189" t="str">
        <f>+'Matriz Nº4 Administración'!B789</f>
        <v/>
      </c>
      <c r="C789" s="190" t="str">
        <f>IF(B789&lt;&gt;"",'Matriz Nº1 Identificación'!B789,"")</f>
        <v/>
      </c>
      <c r="D789" s="191" t="str">
        <f>IF(C789&lt;&gt;"",'Matriz Nº4 Administración'!C789,"")</f>
        <v/>
      </c>
      <c r="E789" s="189" t="str">
        <f>IF(B789&lt;&gt;"",'Matriz Nº4 Administración'!F789,"")</f>
        <v/>
      </c>
      <c r="F789" s="189" t="str">
        <f>IF(B789&lt;&gt;"",'Matriz Nº4 Administración'!G789,"")</f>
        <v/>
      </c>
      <c r="G789" s="177"/>
      <c r="H789" s="178"/>
      <c r="I789" s="179"/>
      <c r="J789" s="179"/>
      <c r="K789" s="178"/>
      <c r="L789" s="186"/>
      <c r="M789" s="186"/>
      <c r="N789" s="186"/>
      <c r="O789" s="186"/>
      <c r="P789" s="186"/>
      <c r="Q789" s="186"/>
      <c r="R789" s="186"/>
      <c r="S789" s="186"/>
      <c r="T789" s="186"/>
      <c r="U789" s="186"/>
      <c r="V789" s="186"/>
      <c r="W789" s="186"/>
      <c r="X789" s="186"/>
    </row>
    <row r="790" spans="1:24" ht="43.5" customHeight="1" thickBot="1" x14ac:dyDescent="0.4">
      <c r="A790" s="188" t="str">
        <f>+'Matriz Nº4 Administración'!A790</f>
        <v>87. 7</v>
      </c>
      <c r="B790" s="189" t="str">
        <f>+'Matriz Nº4 Administración'!B790</f>
        <v/>
      </c>
      <c r="C790" s="190" t="str">
        <f>IF(B790&lt;&gt;"",'Matriz Nº1 Identificación'!B790,"")</f>
        <v/>
      </c>
      <c r="D790" s="191" t="str">
        <f>IF(C790&lt;&gt;"",'Matriz Nº4 Administración'!C790,"")</f>
        <v/>
      </c>
      <c r="E790" s="189" t="str">
        <f>IF(B790&lt;&gt;"",'Matriz Nº4 Administración'!F790,"")</f>
        <v/>
      </c>
      <c r="F790" s="189" t="str">
        <f>IF(B790&lt;&gt;"",'Matriz Nº4 Administración'!G790,"")</f>
        <v/>
      </c>
      <c r="G790" s="177"/>
      <c r="H790" s="178"/>
      <c r="I790" s="179"/>
      <c r="J790" s="179"/>
      <c r="K790" s="178"/>
      <c r="L790" s="186"/>
      <c r="M790" s="186"/>
      <c r="N790" s="186"/>
      <c r="O790" s="186"/>
      <c r="P790" s="186"/>
      <c r="Q790" s="186"/>
      <c r="R790" s="186"/>
      <c r="S790" s="186"/>
      <c r="T790" s="186"/>
      <c r="U790" s="186"/>
      <c r="V790" s="186"/>
      <c r="W790" s="186"/>
      <c r="X790" s="186"/>
    </row>
    <row r="791" spans="1:24" ht="39.9" customHeight="1" thickBot="1" x14ac:dyDescent="0.4">
      <c r="A791" s="547" t="str">
        <f>'Matriz Nº4 Administración'!A791</f>
        <v xml:space="preserve">Objetivo Estratégico: </v>
      </c>
      <c r="B791" s="548"/>
      <c r="C791" s="547">
        <f>'Matriz Nº4 Administración'!B791</f>
        <v>0</v>
      </c>
      <c r="D791" s="549"/>
      <c r="E791" s="549"/>
      <c r="F791" s="549"/>
      <c r="G791" s="549"/>
      <c r="H791" s="549"/>
      <c r="I791" s="549"/>
      <c r="J791" s="549"/>
      <c r="K791" s="549"/>
      <c r="L791" s="187"/>
      <c r="M791" s="186"/>
      <c r="N791" s="186"/>
      <c r="O791" s="187"/>
      <c r="P791" s="187"/>
      <c r="Q791" s="187"/>
      <c r="R791" s="187"/>
      <c r="S791" s="187"/>
      <c r="T791" s="187"/>
      <c r="U791" s="187"/>
      <c r="V791" s="187"/>
      <c r="W791" s="187"/>
      <c r="X791" s="187"/>
    </row>
    <row r="792" spans="1:24" ht="39.9" customHeight="1" thickBot="1" x14ac:dyDescent="0.4">
      <c r="A792" s="544" t="str">
        <f>'Matriz Nº4 Administración'!A792</f>
        <v>Objetivo táctico</v>
      </c>
      <c r="B792" s="545"/>
      <c r="C792" s="546" t="str">
        <f>'Matriz Nº4 Administración'!B792</f>
        <v xml:space="preserve">88. </v>
      </c>
      <c r="D792" s="481"/>
      <c r="E792" s="481"/>
      <c r="F792" s="481"/>
      <c r="G792" s="481"/>
      <c r="H792" s="481"/>
      <c r="I792" s="481"/>
      <c r="J792" s="481"/>
      <c r="K792" s="482"/>
      <c r="L792" s="187"/>
      <c r="M792" s="187"/>
      <c r="N792" s="187"/>
      <c r="O792" s="187"/>
      <c r="P792" s="187"/>
      <c r="Q792" s="187"/>
      <c r="R792" s="187"/>
      <c r="S792" s="187"/>
      <c r="T792" s="187"/>
      <c r="U792" s="187"/>
      <c r="V792" s="187"/>
      <c r="W792" s="187"/>
      <c r="X792" s="187"/>
    </row>
    <row r="793" spans="1:24" ht="47.25" customHeight="1" x14ac:dyDescent="0.35">
      <c r="A793" s="188" t="str">
        <f>+'Matriz Nº4 Administración'!A793</f>
        <v>88. 1</v>
      </c>
      <c r="B793" s="189" t="str">
        <f>+'Matriz Nº4 Administración'!B793</f>
        <v/>
      </c>
      <c r="C793" s="190" t="str">
        <f>IF(B793&lt;&gt;"",'Matriz Nº1 Identificación'!B793,"")</f>
        <v/>
      </c>
      <c r="D793" s="191" t="str">
        <f>IF(C793&lt;&gt;"",'Matriz Nº4 Administración'!C793,"")</f>
        <v/>
      </c>
      <c r="E793" s="189" t="str">
        <f>IF(B793&lt;&gt;"",'Matriz Nº4 Administración'!F793,"")</f>
        <v/>
      </c>
      <c r="F793" s="189" t="str">
        <f>IF(B793&lt;&gt;"",'Matriz Nº4 Administración'!G793,"")</f>
        <v/>
      </c>
      <c r="G793" s="177"/>
      <c r="H793" s="178"/>
      <c r="I793" s="179"/>
      <c r="J793" s="179"/>
      <c r="K793" s="178"/>
      <c r="L793" s="186"/>
      <c r="M793" s="187"/>
      <c r="N793" s="187"/>
      <c r="O793" s="186"/>
      <c r="P793" s="186"/>
      <c r="Q793" s="186"/>
      <c r="R793" s="186"/>
      <c r="S793" s="186"/>
      <c r="T793" s="186"/>
      <c r="U793" s="186"/>
      <c r="V793" s="186"/>
      <c r="W793" s="186"/>
      <c r="X793" s="186"/>
    </row>
    <row r="794" spans="1:24" ht="43.5" customHeight="1" x14ac:dyDescent="0.35">
      <c r="A794" s="188" t="str">
        <f>+'Matriz Nº4 Administración'!A794</f>
        <v>88. 2</v>
      </c>
      <c r="B794" s="189" t="str">
        <f>+'Matriz Nº4 Administración'!B794</f>
        <v/>
      </c>
      <c r="C794" s="190" t="str">
        <f>IF(B794&lt;&gt;"",'Matriz Nº1 Identificación'!B794,"")</f>
        <v/>
      </c>
      <c r="D794" s="191" t="str">
        <f>IF(C794&lt;&gt;"",'Matriz Nº4 Administración'!C794,"")</f>
        <v/>
      </c>
      <c r="E794" s="189" t="str">
        <f>IF(B794&lt;&gt;"",'Matriz Nº4 Administración'!F794,"")</f>
        <v/>
      </c>
      <c r="F794" s="189" t="str">
        <f>IF(B794&lt;&gt;"",'Matriz Nº4 Administración'!G794,"")</f>
        <v/>
      </c>
      <c r="G794" s="177"/>
      <c r="H794" s="178"/>
      <c r="I794" s="179"/>
      <c r="J794" s="179"/>
      <c r="K794" s="178"/>
      <c r="L794" s="186"/>
      <c r="M794" s="186"/>
      <c r="N794" s="186"/>
      <c r="O794" s="186"/>
      <c r="P794" s="186"/>
      <c r="Q794" s="186"/>
      <c r="R794" s="186"/>
      <c r="S794" s="186"/>
      <c r="T794" s="186"/>
      <c r="U794" s="186"/>
      <c r="V794" s="186"/>
      <c r="W794" s="186"/>
      <c r="X794" s="186"/>
    </row>
    <row r="795" spans="1:24" ht="40.5" customHeight="1" x14ac:dyDescent="0.35">
      <c r="A795" s="188" t="str">
        <f>+'Matriz Nº4 Administración'!A795</f>
        <v>88. 3</v>
      </c>
      <c r="B795" s="189" t="str">
        <f>+'Matriz Nº4 Administración'!B795</f>
        <v/>
      </c>
      <c r="C795" s="190" t="str">
        <f>IF(B795&lt;&gt;"",'Matriz Nº1 Identificación'!B795,"")</f>
        <v/>
      </c>
      <c r="D795" s="191" t="str">
        <f>IF(C795&lt;&gt;"",'Matriz Nº4 Administración'!C795,"")</f>
        <v/>
      </c>
      <c r="E795" s="189" t="str">
        <f>IF(B795&lt;&gt;"",'Matriz Nº4 Administración'!F795,"")</f>
        <v/>
      </c>
      <c r="F795" s="189" t="str">
        <f>IF(B795&lt;&gt;"",'Matriz Nº4 Administración'!G795,"")</f>
        <v/>
      </c>
      <c r="G795" s="177"/>
      <c r="H795" s="178"/>
      <c r="I795" s="179"/>
      <c r="J795" s="179"/>
      <c r="K795" s="178"/>
      <c r="L795" s="186"/>
      <c r="M795" s="186"/>
      <c r="N795" s="186"/>
      <c r="O795" s="186"/>
      <c r="P795" s="186"/>
      <c r="Q795" s="186"/>
      <c r="R795" s="186"/>
      <c r="S795" s="186"/>
      <c r="T795" s="186"/>
      <c r="U795" s="186"/>
      <c r="V795" s="186"/>
      <c r="W795" s="186"/>
      <c r="X795" s="186"/>
    </row>
    <row r="796" spans="1:24" ht="48" customHeight="1" x14ac:dyDescent="0.35">
      <c r="A796" s="188" t="str">
        <f>+'Matriz Nº4 Administración'!A796</f>
        <v>88. 4</v>
      </c>
      <c r="B796" s="189" t="str">
        <f>+'Matriz Nº4 Administración'!B796</f>
        <v/>
      </c>
      <c r="C796" s="190" t="str">
        <f>IF(B796&lt;&gt;"",'Matriz Nº1 Identificación'!B796,"")</f>
        <v/>
      </c>
      <c r="D796" s="191" t="str">
        <f>IF(C796&lt;&gt;"",'Matriz Nº4 Administración'!C796,"")</f>
        <v/>
      </c>
      <c r="E796" s="189" t="str">
        <f>IF(B796&lt;&gt;"",'Matriz Nº4 Administración'!F796,"")</f>
        <v/>
      </c>
      <c r="F796" s="189" t="str">
        <f>IF(B796&lt;&gt;"",'Matriz Nº4 Administración'!G796,"")</f>
        <v/>
      </c>
      <c r="G796" s="177"/>
      <c r="H796" s="178"/>
      <c r="I796" s="179"/>
      <c r="J796" s="179"/>
      <c r="K796" s="178"/>
      <c r="L796" s="186"/>
      <c r="M796" s="186"/>
      <c r="N796" s="186"/>
      <c r="O796" s="186"/>
      <c r="P796" s="186"/>
      <c r="Q796" s="186"/>
      <c r="R796" s="186"/>
      <c r="S796" s="186"/>
      <c r="T796" s="186"/>
      <c r="U796" s="186"/>
      <c r="V796" s="186"/>
      <c r="W796" s="186"/>
      <c r="X796" s="186"/>
    </row>
    <row r="797" spans="1:24" ht="42.75" customHeight="1" x14ac:dyDescent="0.35">
      <c r="A797" s="188" t="str">
        <f>+'Matriz Nº4 Administración'!A797</f>
        <v>88. 5</v>
      </c>
      <c r="B797" s="189" t="str">
        <f>+'Matriz Nº4 Administración'!B797</f>
        <v/>
      </c>
      <c r="C797" s="190" t="str">
        <f>IF(B797&lt;&gt;"",'Matriz Nº1 Identificación'!B797,"")</f>
        <v/>
      </c>
      <c r="D797" s="191" t="str">
        <f>IF(C797&lt;&gt;"",'Matriz Nº4 Administración'!C797,"")</f>
        <v/>
      </c>
      <c r="E797" s="189" t="str">
        <f>IF(B797&lt;&gt;"",'Matriz Nº4 Administración'!F797,"")</f>
        <v/>
      </c>
      <c r="F797" s="189" t="str">
        <f>IF(B797&lt;&gt;"",'Matriz Nº4 Administración'!G797,"")</f>
        <v/>
      </c>
      <c r="G797" s="177"/>
      <c r="H797" s="178"/>
      <c r="I797" s="179"/>
      <c r="J797" s="179"/>
      <c r="K797" s="178"/>
      <c r="L797" s="186"/>
      <c r="M797" s="186"/>
      <c r="N797" s="186"/>
      <c r="O797" s="186"/>
      <c r="P797" s="186"/>
      <c r="Q797" s="186"/>
      <c r="R797" s="186"/>
      <c r="S797" s="186"/>
      <c r="T797" s="186"/>
      <c r="U797" s="186"/>
      <c r="V797" s="186"/>
      <c r="W797" s="186"/>
      <c r="X797" s="186"/>
    </row>
    <row r="798" spans="1:24" ht="40.5" customHeight="1" x14ac:dyDescent="0.35">
      <c r="A798" s="188" t="str">
        <f>+'Matriz Nº4 Administración'!A798</f>
        <v>88. 6</v>
      </c>
      <c r="B798" s="189" t="str">
        <f>+'Matriz Nº4 Administración'!B798</f>
        <v/>
      </c>
      <c r="C798" s="190" t="str">
        <f>IF(B798&lt;&gt;"",'Matriz Nº1 Identificación'!B798,"")</f>
        <v/>
      </c>
      <c r="D798" s="191" t="str">
        <f>IF(C798&lt;&gt;"",'Matriz Nº4 Administración'!C798,"")</f>
        <v/>
      </c>
      <c r="E798" s="189" t="str">
        <f>IF(B798&lt;&gt;"",'Matriz Nº4 Administración'!F798,"")</f>
        <v/>
      </c>
      <c r="F798" s="189" t="str">
        <f>IF(B798&lt;&gt;"",'Matriz Nº4 Administración'!G798,"")</f>
        <v/>
      </c>
      <c r="G798" s="177"/>
      <c r="H798" s="178"/>
      <c r="I798" s="179"/>
      <c r="J798" s="179"/>
      <c r="K798" s="178"/>
      <c r="L798" s="186"/>
      <c r="M798" s="186"/>
      <c r="N798" s="186"/>
      <c r="O798" s="186"/>
      <c r="P798" s="186"/>
      <c r="Q798" s="186"/>
      <c r="R798" s="186"/>
      <c r="S798" s="186"/>
      <c r="T798" s="186"/>
      <c r="U798" s="186"/>
      <c r="V798" s="186"/>
      <c r="W798" s="186"/>
      <c r="X798" s="186"/>
    </row>
    <row r="799" spans="1:24" ht="43.5" customHeight="1" thickBot="1" x14ac:dyDescent="0.4">
      <c r="A799" s="188" t="str">
        <f>+'Matriz Nº4 Administración'!A799</f>
        <v>88. 7</v>
      </c>
      <c r="B799" s="189" t="str">
        <f>+'Matriz Nº4 Administración'!B799</f>
        <v/>
      </c>
      <c r="C799" s="190" t="str">
        <f>IF(B799&lt;&gt;"",'Matriz Nº1 Identificación'!B799,"")</f>
        <v/>
      </c>
      <c r="D799" s="191" t="str">
        <f>IF(C799&lt;&gt;"",'Matriz Nº4 Administración'!C799,"")</f>
        <v/>
      </c>
      <c r="E799" s="189" t="str">
        <f>IF(B799&lt;&gt;"",'Matriz Nº4 Administración'!F799,"")</f>
        <v/>
      </c>
      <c r="F799" s="189" t="str">
        <f>IF(B799&lt;&gt;"",'Matriz Nº4 Administración'!G799,"")</f>
        <v/>
      </c>
      <c r="G799" s="177"/>
      <c r="H799" s="178"/>
      <c r="I799" s="179"/>
      <c r="J799" s="179"/>
      <c r="K799" s="178"/>
      <c r="L799" s="186"/>
      <c r="M799" s="186"/>
      <c r="N799" s="186"/>
      <c r="O799" s="186"/>
      <c r="P799" s="186"/>
      <c r="Q799" s="186"/>
      <c r="R799" s="186"/>
      <c r="S799" s="186"/>
      <c r="T799" s="186"/>
      <c r="U799" s="186"/>
      <c r="V799" s="186"/>
      <c r="W799" s="186"/>
      <c r="X799" s="186"/>
    </row>
    <row r="800" spans="1:24" ht="39.9" customHeight="1" thickBot="1" x14ac:dyDescent="0.4">
      <c r="A800" s="547" t="str">
        <f>'Matriz Nº4 Administración'!A800</f>
        <v xml:space="preserve">Objetivo Estratégico: </v>
      </c>
      <c r="B800" s="548"/>
      <c r="C800" s="547">
        <f>'Matriz Nº4 Administración'!B800</f>
        <v>0</v>
      </c>
      <c r="D800" s="549"/>
      <c r="E800" s="549"/>
      <c r="F800" s="549"/>
      <c r="G800" s="549"/>
      <c r="H800" s="549"/>
      <c r="I800" s="549"/>
      <c r="J800" s="549"/>
      <c r="K800" s="549"/>
      <c r="L800" s="187"/>
      <c r="M800" s="186"/>
      <c r="N800" s="186"/>
      <c r="O800" s="187"/>
      <c r="P800" s="187"/>
      <c r="Q800" s="187"/>
      <c r="R800" s="187"/>
      <c r="S800" s="187"/>
      <c r="T800" s="187"/>
      <c r="U800" s="187"/>
      <c r="V800" s="187"/>
      <c r="W800" s="187"/>
      <c r="X800" s="187"/>
    </row>
    <row r="801" spans="1:24" ht="39.9" customHeight="1" thickBot="1" x14ac:dyDescent="0.4">
      <c r="A801" s="544" t="str">
        <f>'Matriz Nº4 Administración'!A801</f>
        <v>Objetivo táctico</v>
      </c>
      <c r="B801" s="545"/>
      <c r="C801" s="546" t="str">
        <f>'Matriz Nº4 Administración'!B801</f>
        <v xml:space="preserve">89. </v>
      </c>
      <c r="D801" s="481"/>
      <c r="E801" s="481"/>
      <c r="F801" s="481"/>
      <c r="G801" s="481"/>
      <c r="H801" s="481"/>
      <c r="I801" s="481"/>
      <c r="J801" s="481"/>
      <c r="K801" s="482"/>
      <c r="L801" s="187"/>
      <c r="M801" s="187"/>
      <c r="N801" s="187"/>
      <c r="O801" s="187"/>
      <c r="P801" s="187"/>
      <c r="Q801" s="187"/>
      <c r="R801" s="187"/>
      <c r="S801" s="187"/>
      <c r="T801" s="187"/>
      <c r="U801" s="187"/>
      <c r="V801" s="187"/>
      <c r="W801" s="187"/>
      <c r="X801" s="187"/>
    </row>
    <row r="802" spans="1:24" ht="47.25" customHeight="1" x14ac:dyDescent="0.35">
      <c r="A802" s="188" t="str">
        <f>+'Matriz Nº4 Administración'!A802</f>
        <v>89. 1</v>
      </c>
      <c r="B802" s="189" t="str">
        <f>+'Matriz Nº4 Administración'!B802</f>
        <v/>
      </c>
      <c r="C802" s="190" t="str">
        <f>IF(B802&lt;&gt;"",'Matriz Nº1 Identificación'!B802,"")</f>
        <v/>
      </c>
      <c r="D802" s="191" t="str">
        <f>IF(C802&lt;&gt;"",'Matriz Nº4 Administración'!C802,"")</f>
        <v/>
      </c>
      <c r="E802" s="189" t="str">
        <f>IF(B802&lt;&gt;"",'Matriz Nº4 Administración'!F802,"")</f>
        <v/>
      </c>
      <c r="F802" s="189" t="str">
        <f>IF(B802&lt;&gt;"",'Matriz Nº4 Administración'!G802,"")</f>
        <v/>
      </c>
      <c r="G802" s="177"/>
      <c r="H802" s="178"/>
      <c r="I802" s="179"/>
      <c r="J802" s="179"/>
      <c r="K802" s="178"/>
      <c r="L802" s="186"/>
      <c r="M802" s="187"/>
      <c r="N802" s="187"/>
      <c r="O802" s="186"/>
      <c r="P802" s="186"/>
      <c r="Q802" s="186"/>
      <c r="R802" s="186"/>
      <c r="S802" s="186"/>
      <c r="T802" s="186"/>
      <c r="U802" s="186"/>
      <c r="V802" s="186"/>
      <c r="W802" s="186"/>
      <c r="X802" s="186"/>
    </row>
    <row r="803" spans="1:24" ht="43.5" customHeight="1" x14ac:dyDescent="0.35">
      <c r="A803" s="188" t="str">
        <f>+'Matriz Nº4 Administración'!A803</f>
        <v>89. 2</v>
      </c>
      <c r="B803" s="189" t="str">
        <f>+'Matriz Nº4 Administración'!B803</f>
        <v/>
      </c>
      <c r="C803" s="190" t="str">
        <f>IF(B803&lt;&gt;"",'Matriz Nº1 Identificación'!B803,"")</f>
        <v/>
      </c>
      <c r="D803" s="191" t="str">
        <f>IF(C803&lt;&gt;"",'Matriz Nº4 Administración'!C803,"")</f>
        <v/>
      </c>
      <c r="E803" s="189" t="str">
        <f>IF(B803&lt;&gt;"",'Matriz Nº4 Administración'!F803,"")</f>
        <v/>
      </c>
      <c r="F803" s="189" t="str">
        <f>IF(B803&lt;&gt;"",'Matriz Nº4 Administración'!G803,"")</f>
        <v/>
      </c>
      <c r="G803" s="177"/>
      <c r="H803" s="178"/>
      <c r="I803" s="179"/>
      <c r="J803" s="179"/>
      <c r="K803" s="178"/>
      <c r="L803" s="186"/>
      <c r="M803" s="186"/>
      <c r="N803" s="186"/>
      <c r="O803" s="186"/>
      <c r="P803" s="186"/>
      <c r="Q803" s="186"/>
      <c r="R803" s="186"/>
      <c r="S803" s="186"/>
      <c r="T803" s="186"/>
      <c r="U803" s="186"/>
      <c r="V803" s="186"/>
      <c r="W803" s="186"/>
      <c r="X803" s="186"/>
    </row>
    <row r="804" spans="1:24" ht="40.5" customHeight="1" x14ac:dyDescent="0.35">
      <c r="A804" s="188" t="str">
        <f>+'Matriz Nº4 Administración'!A804</f>
        <v>89. 3</v>
      </c>
      <c r="B804" s="189" t="str">
        <f>+'Matriz Nº4 Administración'!B804</f>
        <v/>
      </c>
      <c r="C804" s="190" t="str">
        <f>IF(B804&lt;&gt;"",'Matriz Nº1 Identificación'!B804,"")</f>
        <v/>
      </c>
      <c r="D804" s="191" t="str">
        <f>IF(C804&lt;&gt;"",'Matriz Nº4 Administración'!C804,"")</f>
        <v/>
      </c>
      <c r="E804" s="189" t="str">
        <f>IF(B804&lt;&gt;"",'Matriz Nº4 Administración'!F804,"")</f>
        <v/>
      </c>
      <c r="F804" s="189" t="str">
        <f>IF(B804&lt;&gt;"",'Matriz Nº4 Administración'!G804,"")</f>
        <v/>
      </c>
      <c r="G804" s="177"/>
      <c r="H804" s="178"/>
      <c r="I804" s="179"/>
      <c r="J804" s="179"/>
      <c r="K804" s="178"/>
      <c r="L804" s="186"/>
      <c r="M804" s="186"/>
      <c r="N804" s="186"/>
      <c r="O804" s="186"/>
      <c r="P804" s="186"/>
      <c r="Q804" s="186"/>
      <c r="R804" s="186"/>
      <c r="S804" s="186"/>
      <c r="T804" s="186"/>
      <c r="U804" s="186"/>
      <c r="V804" s="186"/>
      <c r="W804" s="186"/>
      <c r="X804" s="186"/>
    </row>
    <row r="805" spans="1:24" ht="48" customHeight="1" x14ac:dyDescent="0.35">
      <c r="A805" s="188" t="str">
        <f>+'Matriz Nº4 Administración'!A805</f>
        <v>89. 4</v>
      </c>
      <c r="B805" s="189" t="str">
        <f>+'Matriz Nº4 Administración'!B805</f>
        <v/>
      </c>
      <c r="C805" s="190" t="str">
        <f>IF(B805&lt;&gt;"",'Matriz Nº1 Identificación'!B805,"")</f>
        <v/>
      </c>
      <c r="D805" s="191" t="str">
        <f>IF(C805&lt;&gt;"",'Matriz Nº4 Administración'!C805,"")</f>
        <v/>
      </c>
      <c r="E805" s="189" t="str">
        <f>IF(B805&lt;&gt;"",'Matriz Nº4 Administración'!F805,"")</f>
        <v/>
      </c>
      <c r="F805" s="189" t="str">
        <f>IF(B805&lt;&gt;"",'Matriz Nº4 Administración'!G805,"")</f>
        <v/>
      </c>
      <c r="G805" s="177"/>
      <c r="H805" s="178"/>
      <c r="I805" s="179"/>
      <c r="J805" s="179"/>
      <c r="K805" s="178"/>
      <c r="L805" s="186"/>
      <c r="M805" s="186"/>
      <c r="N805" s="186"/>
      <c r="O805" s="186"/>
      <c r="P805" s="186"/>
      <c r="Q805" s="186"/>
      <c r="R805" s="186"/>
      <c r="S805" s="186"/>
      <c r="T805" s="186"/>
      <c r="U805" s="186"/>
      <c r="V805" s="186"/>
      <c r="W805" s="186"/>
      <c r="X805" s="186"/>
    </row>
    <row r="806" spans="1:24" ht="42.75" customHeight="1" x14ac:dyDescent="0.35">
      <c r="A806" s="188" t="str">
        <f>+'Matriz Nº4 Administración'!A806</f>
        <v>89. 5</v>
      </c>
      <c r="B806" s="189" t="str">
        <f>+'Matriz Nº4 Administración'!B806</f>
        <v/>
      </c>
      <c r="C806" s="190" t="str">
        <f>IF(B806&lt;&gt;"",'Matriz Nº1 Identificación'!B806,"")</f>
        <v/>
      </c>
      <c r="D806" s="191" t="str">
        <f>IF(C806&lt;&gt;"",'Matriz Nº4 Administración'!C806,"")</f>
        <v/>
      </c>
      <c r="E806" s="189" t="str">
        <f>IF(B806&lt;&gt;"",'Matriz Nº4 Administración'!F806,"")</f>
        <v/>
      </c>
      <c r="F806" s="189" t="str">
        <f>IF(B806&lt;&gt;"",'Matriz Nº4 Administración'!G806,"")</f>
        <v/>
      </c>
      <c r="G806" s="177"/>
      <c r="H806" s="178"/>
      <c r="I806" s="179"/>
      <c r="J806" s="179"/>
      <c r="K806" s="178"/>
      <c r="L806" s="186"/>
      <c r="M806" s="186"/>
      <c r="N806" s="186"/>
      <c r="O806" s="186"/>
      <c r="P806" s="186"/>
      <c r="Q806" s="186"/>
      <c r="R806" s="186"/>
      <c r="S806" s="186"/>
      <c r="T806" s="186"/>
      <c r="U806" s="186"/>
      <c r="V806" s="186"/>
      <c r="W806" s="186"/>
      <c r="X806" s="186"/>
    </row>
    <row r="807" spans="1:24" ht="40.5" customHeight="1" x14ac:dyDescent="0.35">
      <c r="A807" s="188" t="str">
        <f>+'Matriz Nº4 Administración'!A807</f>
        <v>89. 6</v>
      </c>
      <c r="B807" s="189" t="str">
        <f>+'Matriz Nº4 Administración'!B807</f>
        <v/>
      </c>
      <c r="C807" s="190" t="str">
        <f>IF(B807&lt;&gt;"",'Matriz Nº1 Identificación'!B807,"")</f>
        <v/>
      </c>
      <c r="D807" s="191" t="str">
        <f>IF(C807&lt;&gt;"",'Matriz Nº4 Administración'!C807,"")</f>
        <v/>
      </c>
      <c r="E807" s="189" t="str">
        <f>IF(B807&lt;&gt;"",'Matriz Nº4 Administración'!F807,"")</f>
        <v/>
      </c>
      <c r="F807" s="189" t="str">
        <f>IF(B807&lt;&gt;"",'Matriz Nº4 Administración'!G807,"")</f>
        <v/>
      </c>
      <c r="G807" s="177"/>
      <c r="H807" s="178"/>
      <c r="I807" s="179"/>
      <c r="J807" s="179"/>
      <c r="K807" s="178"/>
      <c r="L807" s="186"/>
      <c r="M807" s="186"/>
      <c r="N807" s="186"/>
      <c r="O807" s="186"/>
      <c r="P807" s="186"/>
      <c r="Q807" s="186"/>
      <c r="R807" s="186"/>
      <c r="S807" s="186"/>
      <c r="T807" s="186"/>
      <c r="U807" s="186"/>
      <c r="V807" s="186"/>
      <c r="W807" s="186"/>
      <c r="X807" s="186"/>
    </row>
    <row r="808" spans="1:24" ht="43.5" customHeight="1" thickBot="1" x14ac:dyDescent="0.4">
      <c r="A808" s="188" t="str">
        <f>+'Matriz Nº4 Administración'!A808</f>
        <v>89. 7</v>
      </c>
      <c r="B808" s="189" t="str">
        <f>+'Matriz Nº4 Administración'!B808</f>
        <v/>
      </c>
      <c r="C808" s="190" t="str">
        <f>IF(B808&lt;&gt;"",'Matriz Nº1 Identificación'!B808,"")</f>
        <v/>
      </c>
      <c r="D808" s="191" t="str">
        <f>IF(C808&lt;&gt;"",'Matriz Nº4 Administración'!C808,"")</f>
        <v/>
      </c>
      <c r="E808" s="189" t="str">
        <f>IF(B808&lt;&gt;"",'Matriz Nº4 Administración'!F808,"")</f>
        <v/>
      </c>
      <c r="F808" s="189" t="str">
        <f>IF(B808&lt;&gt;"",'Matriz Nº4 Administración'!G808,"")</f>
        <v/>
      </c>
      <c r="G808" s="177"/>
      <c r="H808" s="178"/>
      <c r="I808" s="179"/>
      <c r="J808" s="179"/>
      <c r="K808" s="178"/>
      <c r="L808" s="186"/>
      <c r="M808" s="186"/>
      <c r="N808" s="186"/>
      <c r="O808" s="186"/>
      <c r="P808" s="186"/>
      <c r="Q808" s="186"/>
      <c r="R808" s="186"/>
      <c r="S808" s="186"/>
      <c r="T808" s="186"/>
      <c r="U808" s="186"/>
      <c r="V808" s="186"/>
      <c r="W808" s="186"/>
      <c r="X808" s="186"/>
    </row>
    <row r="809" spans="1:24" ht="39.9" customHeight="1" thickBot="1" x14ac:dyDescent="0.4">
      <c r="A809" s="547" t="str">
        <f>'Matriz Nº4 Administración'!A809</f>
        <v xml:space="preserve">Objetivo Estratégico: </v>
      </c>
      <c r="B809" s="548"/>
      <c r="C809" s="547">
        <f>'Matriz Nº4 Administración'!B809</f>
        <v>0</v>
      </c>
      <c r="D809" s="549"/>
      <c r="E809" s="549"/>
      <c r="F809" s="549"/>
      <c r="G809" s="549"/>
      <c r="H809" s="549"/>
      <c r="I809" s="549"/>
      <c r="J809" s="549"/>
      <c r="K809" s="549"/>
      <c r="L809" s="187"/>
      <c r="M809" s="186"/>
      <c r="N809" s="186"/>
      <c r="O809" s="187"/>
      <c r="P809" s="187"/>
      <c r="Q809" s="187"/>
      <c r="R809" s="187"/>
      <c r="S809" s="187"/>
      <c r="T809" s="187"/>
      <c r="U809" s="187"/>
      <c r="V809" s="187"/>
      <c r="W809" s="187"/>
      <c r="X809" s="187"/>
    </row>
    <row r="810" spans="1:24" ht="39.9" customHeight="1" thickBot="1" x14ac:dyDescent="0.4">
      <c r="A810" s="544" t="str">
        <f>'Matriz Nº4 Administración'!A810</f>
        <v>Objetivo táctico</v>
      </c>
      <c r="B810" s="545"/>
      <c r="C810" s="546" t="str">
        <f>'Matriz Nº4 Administración'!B810</f>
        <v xml:space="preserve">90. </v>
      </c>
      <c r="D810" s="481"/>
      <c r="E810" s="481"/>
      <c r="F810" s="481"/>
      <c r="G810" s="481"/>
      <c r="H810" s="481"/>
      <c r="I810" s="481"/>
      <c r="J810" s="481"/>
      <c r="K810" s="482"/>
      <c r="L810" s="187"/>
      <c r="M810" s="187"/>
      <c r="N810" s="187"/>
      <c r="O810" s="187"/>
      <c r="P810" s="187"/>
      <c r="Q810" s="187"/>
      <c r="R810" s="187"/>
      <c r="S810" s="187"/>
      <c r="T810" s="187"/>
      <c r="U810" s="187"/>
      <c r="V810" s="187"/>
      <c r="W810" s="187"/>
      <c r="X810" s="187"/>
    </row>
    <row r="811" spans="1:24" ht="47.25" customHeight="1" x14ac:dyDescent="0.35">
      <c r="A811" s="188" t="str">
        <f>+'Matriz Nº4 Administración'!A811</f>
        <v>90. 1</v>
      </c>
      <c r="B811" s="189" t="str">
        <f>+'Matriz Nº4 Administración'!B811</f>
        <v/>
      </c>
      <c r="C811" s="190" t="str">
        <f>IF(B811&lt;&gt;"",'Matriz Nº1 Identificación'!B811,"")</f>
        <v/>
      </c>
      <c r="D811" s="191" t="str">
        <f>IF(C811&lt;&gt;"",'Matriz Nº4 Administración'!C811,"")</f>
        <v/>
      </c>
      <c r="E811" s="189" t="str">
        <f>IF(B811&lt;&gt;"",'Matriz Nº4 Administración'!F811,"")</f>
        <v/>
      </c>
      <c r="F811" s="189" t="str">
        <f>IF(B811&lt;&gt;"",'Matriz Nº4 Administración'!G811,"")</f>
        <v/>
      </c>
      <c r="G811" s="177"/>
      <c r="H811" s="178"/>
      <c r="I811" s="179"/>
      <c r="J811" s="179"/>
      <c r="K811" s="178"/>
      <c r="L811" s="186"/>
      <c r="M811" s="187"/>
      <c r="N811" s="187"/>
      <c r="O811" s="186"/>
      <c r="P811" s="186"/>
      <c r="Q811" s="186"/>
      <c r="R811" s="186"/>
      <c r="S811" s="186"/>
      <c r="T811" s="186"/>
      <c r="U811" s="186"/>
      <c r="V811" s="186"/>
      <c r="W811" s="186"/>
      <c r="X811" s="186"/>
    </row>
    <row r="812" spans="1:24" ht="43.5" customHeight="1" x14ac:dyDescent="0.35">
      <c r="A812" s="188" t="str">
        <f>+'Matriz Nº4 Administración'!A812</f>
        <v>90. 2</v>
      </c>
      <c r="B812" s="189" t="str">
        <f>+'Matriz Nº4 Administración'!B812</f>
        <v/>
      </c>
      <c r="C812" s="190" t="str">
        <f>IF(B812&lt;&gt;"",'Matriz Nº1 Identificación'!B812,"")</f>
        <v/>
      </c>
      <c r="D812" s="191" t="str">
        <f>IF(C812&lt;&gt;"",'Matriz Nº4 Administración'!C812,"")</f>
        <v/>
      </c>
      <c r="E812" s="189" t="str">
        <f>IF(B812&lt;&gt;"",'Matriz Nº4 Administración'!F812,"")</f>
        <v/>
      </c>
      <c r="F812" s="189" t="str">
        <f>IF(B812&lt;&gt;"",'Matriz Nº4 Administración'!G812,"")</f>
        <v/>
      </c>
      <c r="G812" s="177"/>
      <c r="H812" s="178"/>
      <c r="I812" s="179"/>
      <c r="J812" s="179"/>
      <c r="K812" s="178"/>
      <c r="L812" s="186"/>
      <c r="M812" s="186"/>
      <c r="N812" s="186"/>
      <c r="O812" s="186"/>
      <c r="P812" s="186"/>
      <c r="Q812" s="186"/>
      <c r="R812" s="186"/>
      <c r="S812" s="186"/>
      <c r="T812" s="186"/>
      <c r="U812" s="186"/>
      <c r="V812" s="186"/>
      <c r="W812" s="186"/>
      <c r="X812" s="186"/>
    </row>
    <row r="813" spans="1:24" ht="40.5" customHeight="1" x14ac:dyDescent="0.35">
      <c r="A813" s="188" t="str">
        <f>+'Matriz Nº4 Administración'!A813</f>
        <v>90. 3</v>
      </c>
      <c r="B813" s="189" t="str">
        <f>+'Matriz Nº4 Administración'!B813</f>
        <v/>
      </c>
      <c r="C813" s="190" t="str">
        <f>IF(B813&lt;&gt;"",'Matriz Nº1 Identificación'!B813,"")</f>
        <v/>
      </c>
      <c r="D813" s="191" t="str">
        <f>IF(C813&lt;&gt;"",'Matriz Nº4 Administración'!C813,"")</f>
        <v/>
      </c>
      <c r="E813" s="189" t="str">
        <f>IF(B813&lt;&gt;"",'Matriz Nº4 Administración'!F813,"")</f>
        <v/>
      </c>
      <c r="F813" s="189" t="str">
        <f>IF(B813&lt;&gt;"",'Matriz Nº4 Administración'!G813,"")</f>
        <v/>
      </c>
      <c r="G813" s="177"/>
      <c r="H813" s="178"/>
      <c r="I813" s="179"/>
      <c r="J813" s="179"/>
      <c r="K813" s="178"/>
      <c r="L813" s="186"/>
      <c r="M813" s="186"/>
      <c r="N813" s="186"/>
      <c r="O813" s="186"/>
      <c r="P813" s="186"/>
      <c r="Q813" s="186"/>
      <c r="R813" s="186"/>
      <c r="S813" s="186"/>
      <c r="T813" s="186"/>
      <c r="U813" s="186"/>
      <c r="V813" s="186"/>
      <c r="W813" s="186"/>
      <c r="X813" s="186"/>
    </row>
    <row r="814" spans="1:24" ht="48" customHeight="1" x14ac:dyDescent="0.35">
      <c r="A814" s="188" t="str">
        <f>+'Matriz Nº4 Administración'!A814</f>
        <v>90. 4</v>
      </c>
      <c r="B814" s="189" t="str">
        <f>+'Matriz Nº4 Administración'!B814</f>
        <v/>
      </c>
      <c r="C814" s="190" t="str">
        <f>IF(B814&lt;&gt;"",'Matriz Nº1 Identificación'!B814,"")</f>
        <v/>
      </c>
      <c r="D814" s="191" t="str">
        <f>IF(C814&lt;&gt;"",'Matriz Nº4 Administración'!C814,"")</f>
        <v/>
      </c>
      <c r="E814" s="189" t="str">
        <f>IF(B814&lt;&gt;"",'Matriz Nº4 Administración'!F814,"")</f>
        <v/>
      </c>
      <c r="F814" s="189" t="str">
        <f>IF(B814&lt;&gt;"",'Matriz Nº4 Administración'!G814,"")</f>
        <v/>
      </c>
      <c r="G814" s="177"/>
      <c r="H814" s="178"/>
      <c r="I814" s="179"/>
      <c r="J814" s="179"/>
      <c r="K814" s="178"/>
      <c r="L814" s="186"/>
      <c r="M814" s="186"/>
      <c r="N814" s="186"/>
      <c r="O814" s="186"/>
      <c r="P814" s="186"/>
      <c r="Q814" s="186"/>
      <c r="R814" s="186"/>
      <c r="S814" s="186"/>
      <c r="T814" s="186"/>
      <c r="U814" s="186"/>
      <c r="V814" s="186"/>
      <c r="W814" s="186"/>
      <c r="X814" s="186"/>
    </row>
    <row r="815" spans="1:24" ht="42.75" customHeight="1" x14ac:dyDescent="0.35">
      <c r="A815" s="188" t="str">
        <f>+'Matriz Nº4 Administración'!A815</f>
        <v>90. 5</v>
      </c>
      <c r="B815" s="189" t="str">
        <f>+'Matriz Nº4 Administración'!B815</f>
        <v/>
      </c>
      <c r="C815" s="190" t="str">
        <f>IF(B815&lt;&gt;"",'Matriz Nº1 Identificación'!B815,"")</f>
        <v/>
      </c>
      <c r="D815" s="191" t="str">
        <f>IF(C815&lt;&gt;"",'Matriz Nº4 Administración'!C815,"")</f>
        <v/>
      </c>
      <c r="E815" s="189" t="str">
        <f>IF(B815&lt;&gt;"",'Matriz Nº4 Administración'!F815,"")</f>
        <v/>
      </c>
      <c r="F815" s="189" t="str">
        <f>IF(B815&lt;&gt;"",'Matriz Nº4 Administración'!G815,"")</f>
        <v/>
      </c>
      <c r="G815" s="177"/>
      <c r="H815" s="178"/>
      <c r="I815" s="179"/>
      <c r="J815" s="179"/>
      <c r="K815" s="178"/>
      <c r="L815" s="186"/>
      <c r="M815" s="186"/>
      <c r="N815" s="186"/>
      <c r="O815" s="186"/>
      <c r="P815" s="186"/>
      <c r="Q815" s="186"/>
      <c r="R815" s="186"/>
      <c r="S815" s="186"/>
      <c r="T815" s="186"/>
      <c r="U815" s="186"/>
      <c r="V815" s="186"/>
      <c r="W815" s="186"/>
      <c r="X815" s="186"/>
    </row>
    <row r="816" spans="1:24" ht="40.5" customHeight="1" x14ac:dyDescent="0.35">
      <c r="A816" s="188" t="str">
        <f>+'Matriz Nº4 Administración'!A816</f>
        <v>90. 6</v>
      </c>
      <c r="B816" s="189" t="str">
        <f>+'Matriz Nº4 Administración'!B816</f>
        <v/>
      </c>
      <c r="C816" s="190" t="str">
        <f>IF(B816&lt;&gt;"",'Matriz Nº1 Identificación'!B816,"")</f>
        <v/>
      </c>
      <c r="D816" s="191" t="str">
        <f>IF(C816&lt;&gt;"",'Matriz Nº4 Administración'!C816,"")</f>
        <v/>
      </c>
      <c r="E816" s="189" t="str">
        <f>IF(B816&lt;&gt;"",'Matriz Nº4 Administración'!F816,"")</f>
        <v/>
      </c>
      <c r="F816" s="189" t="str">
        <f>IF(B816&lt;&gt;"",'Matriz Nº4 Administración'!G816,"")</f>
        <v/>
      </c>
      <c r="G816" s="177"/>
      <c r="H816" s="178"/>
      <c r="I816" s="179"/>
      <c r="J816" s="179"/>
      <c r="K816" s="178"/>
      <c r="L816" s="186"/>
      <c r="M816" s="186"/>
      <c r="N816" s="186"/>
      <c r="O816" s="186"/>
      <c r="P816" s="186"/>
      <c r="Q816" s="186"/>
      <c r="R816" s="186"/>
      <c r="S816" s="186"/>
      <c r="T816" s="186"/>
      <c r="U816" s="186"/>
      <c r="V816" s="186"/>
      <c r="W816" s="186"/>
      <c r="X816" s="186"/>
    </row>
    <row r="817" spans="1:24" ht="43.5" customHeight="1" thickBot="1" x14ac:dyDescent="0.4">
      <c r="A817" s="188" t="str">
        <f>+'Matriz Nº4 Administración'!A817</f>
        <v>90. 7</v>
      </c>
      <c r="B817" s="189" t="str">
        <f>+'Matriz Nº4 Administración'!B817</f>
        <v/>
      </c>
      <c r="C817" s="190" t="str">
        <f>IF(B817&lt;&gt;"",'Matriz Nº1 Identificación'!B817,"")</f>
        <v/>
      </c>
      <c r="D817" s="191" t="str">
        <f>IF(C817&lt;&gt;"",'Matriz Nº4 Administración'!C817,"")</f>
        <v/>
      </c>
      <c r="E817" s="189" t="str">
        <f>IF(B817&lt;&gt;"",'Matriz Nº4 Administración'!F817,"")</f>
        <v/>
      </c>
      <c r="F817" s="189" t="str">
        <f>IF(B817&lt;&gt;"",'Matriz Nº4 Administración'!G817,"")</f>
        <v/>
      </c>
      <c r="G817" s="177"/>
      <c r="H817" s="178"/>
      <c r="I817" s="179"/>
      <c r="J817" s="179"/>
      <c r="K817" s="178"/>
      <c r="L817" s="186"/>
      <c r="M817" s="186"/>
      <c r="N817" s="186"/>
      <c r="O817" s="186"/>
      <c r="P817" s="186"/>
      <c r="Q817" s="186"/>
      <c r="R817" s="186"/>
      <c r="S817" s="186"/>
      <c r="T817" s="186"/>
      <c r="U817" s="186"/>
      <c r="V817" s="186"/>
      <c r="W817" s="186"/>
      <c r="X817" s="186"/>
    </row>
    <row r="818" spans="1:24" ht="39.9" customHeight="1" thickBot="1" x14ac:dyDescent="0.4">
      <c r="A818" s="547" t="str">
        <f>'Matriz Nº4 Administración'!A818</f>
        <v xml:space="preserve">Objetivo Estratégico: </v>
      </c>
      <c r="B818" s="548"/>
      <c r="C818" s="547">
        <f>'Matriz Nº4 Administración'!B818</f>
        <v>0</v>
      </c>
      <c r="D818" s="549"/>
      <c r="E818" s="549"/>
      <c r="F818" s="549"/>
      <c r="G818" s="549"/>
      <c r="H818" s="549"/>
      <c r="I818" s="549"/>
      <c r="J818" s="549"/>
      <c r="K818" s="549"/>
      <c r="L818" s="187"/>
      <c r="M818" s="186"/>
      <c r="N818" s="186"/>
      <c r="O818" s="187"/>
      <c r="P818" s="187"/>
      <c r="Q818" s="187"/>
      <c r="R818" s="187"/>
      <c r="S818" s="187"/>
      <c r="T818" s="187"/>
      <c r="U818" s="187"/>
      <c r="V818" s="187"/>
      <c r="W818" s="187"/>
      <c r="X818" s="187"/>
    </row>
    <row r="819" spans="1:24" ht="39.9" customHeight="1" thickBot="1" x14ac:dyDescent="0.4">
      <c r="A819" s="544" t="str">
        <f>'Matriz Nº4 Administración'!A819</f>
        <v>Objetivo táctico</v>
      </c>
      <c r="B819" s="545"/>
      <c r="C819" s="546" t="str">
        <f>'Matriz Nº4 Administración'!B819</f>
        <v xml:space="preserve">91. </v>
      </c>
      <c r="D819" s="481"/>
      <c r="E819" s="481"/>
      <c r="F819" s="481"/>
      <c r="G819" s="481"/>
      <c r="H819" s="481"/>
      <c r="I819" s="481"/>
      <c r="J819" s="481"/>
      <c r="K819" s="482"/>
      <c r="L819" s="187"/>
      <c r="M819" s="187"/>
      <c r="N819" s="187"/>
      <c r="O819" s="187"/>
      <c r="P819" s="187"/>
      <c r="Q819" s="187"/>
      <c r="R819" s="187"/>
      <c r="S819" s="187"/>
      <c r="T819" s="187"/>
      <c r="U819" s="187"/>
      <c r="V819" s="187"/>
      <c r="W819" s="187"/>
      <c r="X819" s="187"/>
    </row>
    <row r="820" spans="1:24" ht="47.25" customHeight="1" x14ac:dyDescent="0.35">
      <c r="A820" s="188" t="str">
        <f>+'Matriz Nº4 Administración'!A820</f>
        <v>91. 1</v>
      </c>
      <c r="B820" s="189" t="str">
        <f>+'Matriz Nº4 Administración'!B820</f>
        <v/>
      </c>
      <c r="C820" s="190" t="str">
        <f>IF(B820&lt;&gt;"",'Matriz Nº1 Identificación'!B820,"")</f>
        <v/>
      </c>
      <c r="D820" s="191" t="str">
        <f>IF(C820&lt;&gt;"",'Matriz Nº4 Administración'!C820,"")</f>
        <v/>
      </c>
      <c r="E820" s="189" t="str">
        <f>IF(B820&lt;&gt;"",'Matriz Nº4 Administración'!F820,"")</f>
        <v/>
      </c>
      <c r="F820" s="189" t="str">
        <f>IF(B820&lt;&gt;"",'Matriz Nº4 Administración'!G820,"")</f>
        <v/>
      </c>
      <c r="G820" s="177"/>
      <c r="H820" s="178"/>
      <c r="I820" s="179"/>
      <c r="J820" s="179"/>
      <c r="K820" s="178"/>
      <c r="L820" s="186"/>
      <c r="M820" s="187"/>
      <c r="N820" s="187"/>
      <c r="O820" s="186"/>
      <c r="P820" s="186"/>
      <c r="Q820" s="186"/>
      <c r="R820" s="186"/>
      <c r="S820" s="186"/>
      <c r="T820" s="186"/>
      <c r="U820" s="186"/>
      <c r="V820" s="186"/>
      <c r="W820" s="186"/>
      <c r="X820" s="186"/>
    </row>
    <row r="821" spans="1:24" ht="43.5" customHeight="1" x14ac:dyDescent="0.35">
      <c r="A821" s="188" t="str">
        <f>+'Matriz Nº4 Administración'!A821</f>
        <v>91. 2</v>
      </c>
      <c r="B821" s="189" t="str">
        <f>+'Matriz Nº4 Administración'!B821</f>
        <v/>
      </c>
      <c r="C821" s="190" t="str">
        <f>IF(B821&lt;&gt;"",'Matriz Nº1 Identificación'!B821,"")</f>
        <v/>
      </c>
      <c r="D821" s="191" t="str">
        <f>IF(C821&lt;&gt;"",'Matriz Nº4 Administración'!C821,"")</f>
        <v/>
      </c>
      <c r="E821" s="189" t="str">
        <f>IF(B821&lt;&gt;"",'Matriz Nº4 Administración'!F821,"")</f>
        <v/>
      </c>
      <c r="F821" s="189" t="str">
        <f>IF(B821&lt;&gt;"",'Matriz Nº4 Administración'!G821,"")</f>
        <v/>
      </c>
      <c r="G821" s="177"/>
      <c r="H821" s="178"/>
      <c r="I821" s="179"/>
      <c r="J821" s="179"/>
      <c r="K821" s="178"/>
      <c r="L821" s="186"/>
      <c r="M821" s="186"/>
      <c r="N821" s="186"/>
      <c r="O821" s="186"/>
      <c r="P821" s="186"/>
      <c r="Q821" s="186"/>
      <c r="R821" s="186"/>
      <c r="S821" s="186"/>
      <c r="T821" s="186"/>
      <c r="U821" s="186"/>
      <c r="V821" s="186"/>
      <c r="W821" s="186"/>
      <c r="X821" s="186"/>
    </row>
    <row r="822" spans="1:24" ht="40.5" customHeight="1" x14ac:dyDescent="0.35">
      <c r="A822" s="188" t="str">
        <f>+'Matriz Nº4 Administración'!A822</f>
        <v>91. 3</v>
      </c>
      <c r="B822" s="189" t="str">
        <f>+'Matriz Nº4 Administración'!B822</f>
        <v/>
      </c>
      <c r="C822" s="190" t="str">
        <f>IF(B822&lt;&gt;"",'Matriz Nº1 Identificación'!B822,"")</f>
        <v/>
      </c>
      <c r="D822" s="191" t="str">
        <f>IF(C822&lt;&gt;"",'Matriz Nº4 Administración'!C822,"")</f>
        <v/>
      </c>
      <c r="E822" s="189" t="str">
        <f>IF(B822&lt;&gt;"",'Matriz Nº4 Administración'!F822,"")</f>
        <v/>
      </c>
      <c r="F822" s="189" t="str">
        <f>IF(B822&lt;&gt;"",'Matriz Nº4 Administración'!G822,"")</f>
        <v/>
      </c>
      <c r="G822" s="177"/>
      <c r="H822" s="178"/>
      <c r="I822" s="179"/>
      <c r="J822" s="179"/>
      <c r="K822" s="178"/>
      <c r="L822" s="186"/>
      <c r="M822" s="186"/>
      <c r="N822" s="186"/>
      <c r="O822" s="186"/>
      <c r="P822" s="186"/>
      <c r="Q822" s="186"/>
      <c r="R822" s="186"/>
      <c r="S822" s="186"/>
      <c r="T822" s="186"/>
      <c r="U822" s="186"/>
      <c r="V822" s="186"/>
      <c r="W822" s="186"/>
      <c r="X822" s="186"/>
    </row>
    <row r="823" spans="1:24" ht="48" customHeight="1" x14ac:dyDescent="0.35">
      <c r="A823" s="188" t="str">
        <f>+'Matriz Nº4 Administración'!A823</f>
        <v>91. 4</v>
      </c>
      <c r="B823" s="189" t="str">
        <f>+'Matriz Nº4 Administración'!B823</f>
        <v/>
      </c>
      <c r="C823" s="190" t="str">
        <f>IF(B823&lt;&gt;"",'Matriz Nº1 Identificación'!B823,"")</f>
        <v/>
      </c>
      <c r="D823" s="191" t="str">
        <f>IF(C823&lt;&gt;"",'Matriz Nº4 Administración'!C823,"")</f>
        <v/>
      </c>
      <c r="E823" s="189" t="str">
        <f>IF(B823&lt;&gt;"",'Matriz Nº4 Administración'!F823,"")</f>
        <v/>
      </c>
      <c r="F823" s="189" t="str">
        <f>IF(B823&lt;&gt;"",'Matriz Nº4 Administración'!G823,"")</f>
        <v/>
      </c>
      <c r="G823" s="177"/>
      <c r="H823" s="178"/>
      <c r="I823" s="179"/>
      <c r="J823" s="179"/>
      <c r="K823" s="178"/>
      <c r="L823" s="186"/>
      <c r="M823" s="186"/>
      <c r="N823" s="186"/>
      <c r="O823" s="186"/>
      <c r="P823" s="186"/>
      <c r="Q823" s="186"/>
      <c r="R823" s="186"/>
      <c r="S823" s="186"/>
      <c r="T823" s="186"/>
      <c r="U823" s="186"/>
      <c r="V823" s="186"/>
      <c r="W823" s="186"/>
      <c r="X823" s="186"/>
    </row>
    <row r="824" spans="1:24" ht="42.75" customHeight="1" x14ac:dyDescent="0.35">
      <c r="A824" s="188" t="str">
        <f>+'Matriz Nº4 Administración'!A824</f>
        <v>91. 5</v>
      </c>
      <c r="B824" s="189" t="str">
        <f>+'Matriz Nº4 Administración'!B824</f>
        <v/>
      </c>
      <c r="C824" s="190" t="str">
        <f>IF(B824&lt;&gt;"",'Matriz Nº1 Identificación'!B824,"")</f>
        <v/>
      </c>
      <c r="D824" s="191" t="str">
        <f>IF(C824&lt;&gt;"",'Matriz Nº4 Administración'!C824,"")</f>
        <v/>
      </c>
      <c r="E824" s="189" t="str">
        <f>IF(B824&lt;&gt;"",'Matriz Nº4 Administración'!F824,"")</f>
        <v/>
      </c>
      <c r="F824" s="189" t="str">
        <f>IF(B824&lt;&gt;"",'Matriz Nº4 Administración'!G824,"")</f>
        <v/>
      </c>
      <c r="G824" s="177"/>
      <c r="H824" s="178"/>
      <c r="I824" s="179"/>
      <c r="J824" s="179"/>
      <c r="K824" s="178"/>
      <c r="L824" s="186"/>
      <c r="M824" s="186"/>
      <c r="N824" s="186"/>
      <c r="O824" s="186"/>
      <c r="P824" s="186"/>
      <c r="Q824" s="186"/>
      <c r="R824" s="186"/>
      <c r="S824" s="186"/>
      <c r="T824" s="186"/>
      <c r="U824" s="186"/>
      <c r="V824" s="186"/>
      <c r="W824" s="186"/>
      <c r="X824" s="186"/>
    </row>
    <row r="825" spans="1:24" ht="40.5" customHeight="1" x14ac:dyDescent="0.35">
      <c r="A825" s="188" t="str">
        <f>+'Matriz Nº4 Administración'!A825</f>
        <v>91. 6</v>
      </c>
      <c r="B825" s="189" t="str">
        <f>+'Matriz Nº4 Administración'!B825</f>
        <v/>
      </c>
      <c r="C825" s="190" t="str">
        <f>IF(B825&lt;&gt;"",'Matriz Nº1 Identificación'!B825,"")</f>
        <v/>
      </c>
      <c r="D825" s="191" t="str">
        <f>IF(C825&lt;&gt;"",'Matriz Nº4 Administración'!C825,"")</f>
        <v/>
      </c>
      <c r="E825" s="189" t="str">
        <f>IF(B825&lt;&gt;"",'Matriz Nº4 Administración'!F825,"")</f>
        <v/>
      </c>
      <c r="F825" s="189" t="str">
        <f>IF(B825&lt;&gt;"",'Matriz Nº4 Administración'!G825,"")</f>
        <v/>
      </c>
      <c r="G825" s="177"/>
      <c r="H825" s="178"/>
      <c r="I825" s="179"/>
      <c r="J825" s="179"/>
      <c r="K825" s="178"/>
      <c r="L825" s="186"/>
      <c r="M825" s="186"/>
      <c r="N825" s="186"/>
      <c r="O825" s="186"/>
      <c r="P825" s="186"/>
      <c r="Q825" s="186"/>
      <c r="R825" s="186"/>
      <c r="S825" s="186"/>
      <c r="T825" s="186"/>
      <c r="U825" s="186"/>
      <c r="V825" s="186"/>
      <c r="W825" s="186"/>
      <c r="X825" s="186"/>
    </row>
    <row r="826" spans="1:24" ht="43.5" customHeight="1" thickBot="1" x14ac:dyDescent="0.4">
      <c r="A826" s="188" t="str">
        <f>+'Matriz Nº4 Administración'!A826</f>
        <v>91. 7</v>
      </c>
      <c r="B826" s="189" t="str">
        <f>+'Matriz Nº4 Administración'!B826</f>
        <v/>
      </c>
      <c r="C826" s="190" t="str">
        <f>IF(B826&lt;&gt;"",'Matriz Nº1 Identificación'!B826,"")</f>
        <v/>
      </c>
      <c r="D826" s="191" t="str">
        <f>IF(C826&lt;&gt;"",'Matriz Nº4 Administración'!C826,"")</f>
        <v/>
      </c>
      <c r="E826" s="189" t="str">
        <f>IF(B826&lt;&gt;"",'Matriz Nº4 Administración'!F826,"")</f>
        <v/>
      </c>
      <c r="F826" s="189" t="str">
        <f>IF(B826&lt;&gt;"",'Matriz Nº4 Administración'!G826,"")</f>
        <v/>
      </c>
      <c r="G826" s="177"/>
      <c r="H826" s="178"/>
      <c r="I826" s="179"/>
      <c r="J826" s="179"/>
      <c r="K826" s="178"/>
      <c r="L826" s="186"/>
      <c r="M826" s="186"/>
      <c r="N826" s="186"/>
      <c r="O826" s="186"/>
      <c r="P826" s="186"/>
      <c r="Q826" s="186"/>
      <c r="R826" s="186"/>
      <c r="S826" s="186"/>
      <c r="T826" s="186"/>
      <c r="U826" s="186"/>
      <c r="V826" s="186"/>
      <c r="W826" s="186"/>
      <c r="X826" s="186"/>
    </row>
    <row r="827" spans="1:24" ht="39.9" customHeight="1" thickBot="1" x14ac:dyDescent="0.4">
      <c r="A827" s="547" t="str">
        <f>'Matriz Nº4 Administración'!A827</f>
        <v xml:space="preserve">Objetivo Estratégico: </v>
      </c>
      <c r="B827" s="548"/>
      <c r="C827" s="547">
        <f>'Matriz Nº4 Administración'!B827</f>
        <v>0</v>
      </c>
      <c r="D827" s="549"/>
      <c r="E827" s="549"/>
      <c r="F827" s="549"/>
      <c r="G827" s="549"/>
      <c r="H827" s="549"/>
      <c r="I827" s="549"/>
      <c r="J827" s="549"/>
      <c r="K827" s="549"/>
      <c r="L827" s="187"/>
      <c r="M827" s="186"/>
      <c r="N827" s="186"/>
      <c r="O827" s="187"/>
      <c r="P827" s="187"/>
      <c r="Q827" s="187"/>
      <c r="R827" s="187"/>
      <c r="S827" s="187"/>
      <c r="T827" s="187"/>
      <c r="U827" s="187"/>
      <c r="V827" s="187"/>
      <c r="W827" s="187"/>
      <c r="X827" s="187"/>
    </row>
    <row r="828" spans="1:24" ht="39.9" customHeight="1" thickBot="1" x14ac:dyDescent="0.4">
      <c r="A828" s="544" t="str">
        <f>'Matriz Nº4 Administración'!A828</f>
        <v>Objetivo táctico</v>
      </c>
      <c r="B828" s="545"/>
      <c r="C828" s="546" t="str">
        <f>'Matriz Nº4 Administración'!B828</f>
        <v xml:space="preserve">92. </v>
      </c>
      <c r="D828" s="481"/>
      <c r="E828" s="481"/>
      <c r="F828" s="481"/>
      <c r="G828" s="481"/>
      <c r="H828" s="481"/>
      <c r="I828" s="481"/>
      <c r="J828" s="481"/>
      <c r="K828" s="482"/>
      <c r="L828" s="187"/>
      <c r="M828" s="187"/>
      <c r="N828" s="187"/>
      <c r="O828" s="187"/>
      <c r="P828" s="187"/>
      <c r="Q828" s="187"/>
      <c r="R828" s="187"/>
      <c r="S828" s="187"/>
      <c r="T828" s="187"/>
      <c r="U828" s="187"/>
      <c r="V828" s="187"/>
      <c r="W828" s="187"/>
      <c r="X828" s="187"/>
    </row>
    <row r="829" spans="1:24" ht="47.25" customHeight="1" x14ac:dyDescent="0.35">
      <c r="A829" s="188" t="str">
        <f>+'Matriz Nº4 Administración'!A829</f>
        <v>92. 1</v>
      </c>
      <c r="B829" s="189" t="str">
        <f>+'Matriz Nº4 Administración'!B829</f>
        <v/>
      </c>
      <c r="C829" s="190" t="str">
        <f>IF(B829&lt;&gt;"",'Matriz Nº1 Identificación'!B829,"")</f>
        <v/>
      </c>
      <c r="D829" s="191" t="str">
        <f>IF(C829&lt;&gt;"",'Matriz Nº4 Administración'!C829,"")</f>
        <v/>
      </c>
      <c r="E829" s="189" t="str">
        <f>IF(B829&lt;&gt;"",'Matriz Nº4 Administración'!F829,"")</f>
        <v/>
      </c>
      <c r="F829" s="189" t="str">
        <f>IF(B829&lt;&gt;"",'Matriz Nº4 Administración'!G829,"")</f>
        <v/>
      </c>
      <c r="G829" s="177"/>
      <c r="H829" s="178"/>
      <c r="I829" s="179"/>
      <c r="J829" s="179"/>
      <c r="K829" s="178"/>
      <c r="L829" s="186"/>
      <c r="M829" s="187"/>
      <c r="N829" s="187"/>
      <c r="O829" s="186"/>
      <c r="P829" s="186"/>
      <c r="Q829" s="186"/>
      <c r="R829" s="186"/>
      <c r="S829" s="186"/>
      <c r="T829" s="186"/>
      <c r="U829" s="186"/>
      <c r="V829" s="186"/>
      <c r="W829" s="186"/>
      <c r="X829" s="186"/>
    </row>
    <row r="830" spans="1:24" ht="43.5" customHeight="1" x14ac:dyDescent="0.35">
      <c r="A830" s="188" t="str">
        <f>+'Matriz Nº4 Administración'!A830</f>
        <v>92. 2</v>
      </c>
      <c r="B830" s="189" t="str">
        <f>+'Matriz Nº4 Administración'!B830</f>
        <v/>
      </c>
      <c r="C830" s="190" t="str">
        <f>IF(B830&lt;&gt;"",'Matriz Nº1 Identificación'!B830,"")</f>
        <v/>
      </c>
      <c r="D830" s="191" t="str">
        <f>IF(C830&lt;&gt;"",'Matriz Nº4 Administración'!C830,"")</f>
        <v/>
      </c>
      <c r="E830" s="189" t="str">
        <f>IF(B830&lt;&gt;"",'Matriz Nº4 Administración'!F830,"")</f>
        <v/>
      </c>
      <c r="F830" s="189" t="str">
        <f>IF(B830&lt;&gt;"",'Matriz Nº4 Administración'!G830,"")</f>
        <v/>
      </c>
      <c r="G830" s="177"/>
      <c r="H830" s="178"/>
      <c r="I830" s="179"/>
      <c r="J830" s="179"/>
      <c r="K830" s="178"/>
      <c r="L830" s="186"/>
      <c r="M830" s="186"/>
      <c r="N830" s="186"/>
      <c r="O830" s="186"/>
      <c r="P830" s="186"/>
      <c r="Q830" s="186"/>
      <c r="R830" s="186"/>
      <c r="S830" s="186"/>
      <c r="T830" s="186"/>
      <c r="U830" s="186"/>
      <c r="V830" s="186"/>
      <c r="W830" s="186"/>
      <c r="X830" s="186"/>
    </row>
    <row r="831" spans="1:24" ht="40.5" customHeight="1" x14ac:dyDescent="0.35">
      <c r="A831" s="188" t="str">
        <f>+'Matriz Nº4 Administración'!A831</f>
        <v>92. 3</v>
      </c>
      <c r="B831" s="189" t="str">
        <f>+'Matriz Nº4 Administración'!B831</f>
        <v/>
      </c>
      <c r="C831" s="190" t="str">
        <f>IF(B831&lt;&gt;"",'Matriz Nº1 Identificación'!B831,"")</f>
        <v/>
      </c>
      <c r="D831" s="191" t="str">
        <f>IF(C831&lt;&gt;"",'Matriz Nº4 Administración'!C831,"")</f>
        <v/>
      </c>
      <c r="E831" s="189" t="str">
        <f>IF(B831&lt;&gt;"",'Matriz Nº4 Administración'!F831,"")</f>
        <v/>
      </c>
      <c r="F831" s="189" t="str">
        <f>IF(B831&lt;&gt;"",'Matriz Nº4 Administración'!G831,"")</f>
        <v/>
      </c>
      <c r="G831" s="177"/>
      <c r="H831" s="178"/>
      <c r="I831" s="179"/>
      <c r="J831" s="179"/>
      <c r="K831" s="178"/>
      <c r="L831" s="186"/>
      <c r="M831" s="186"/>
      <c r="N831" s="186"/>
      <c r="O831" s="186"/>
      <c r="P831" s="186"/>
      <c r="Q831" s="186"/>
      <c r="R831" s="186"/>
      <c r="S831" s="186"/>
      <c r="T831" s="186"/>
      <c r="U831" s="186"/>
      <c r="V831" s="186"/>
      <c r="W831" s="186"/>
      <c r="X831" s="186"/>
    </row>
    <row r="832" spans="1:24" ht="48" customHeight="1" x14ac:dyDescent="0.35">
      <c r="A832" s="188" t="str">
        <f>+'Matriz Nº4 Administración'!A832</f>
        <v>92. 4</v>
      </c>
      <c r="B832" s="189" t="str">
        <f>+'Matriz Nº4 Administración'!B832</f>
        <v/>
      </c>
      <c r="C832" s="190" t="str">
        <f>IF(B832&lt;&gt;"",'Matriz Nº1 Identificación'!B832,"")</f>
        <v/>
      </c>
      <c r="D832" s="191" t="str">
        <f>IF(C832&lt;&gt;"",'Matriz Nº4 Administración'!C832,"")</f>
        <v/>
      </c>
      <c r="E832" s="189" t="str">
        <f>IF(B832&lt;&gt;"",'Matriz Nº4 Administración'!F832,"")</f>
        <v/>
      </c>
      <c r="F832" s="189" t="str">
        <f>IF(B832&lt;&gt;"",'Matriz Nº4 Administración'!G832,"")</f>
        <v/>
      </c>
      <c r="G832" s="177"/>
      <c r="H832" s="178"/>
      <c r="I832" s="179"/>
      <c r="J832" s="179"/>
      <c r="K832" s="178"/>
      <c r="L832" s="186"/>
      <c r="M832" s="186"/>
      <c r="N832" s="186"/>
      <c r="O832" s="186"/>
      <c r="P832" s="186"/>
      <c r="Q832" s="186"/>
      <c r="R832" s="186"/>
      <c r="S832" s="186"/>
      <c r="T832" s="186"/>
      <c r="U832" s="186"/>
      <c r="V832" s="186"/>
      <c r="W832" s="186"/>
      <c r="X832" s="186"/>
    </row>
    <row r="833" spans="1:24" ht="42.75" customHeight="1" x14ac:dyDescent="0.35">
      <c r="A833" s="188" t="str">
        <f>+'Matriz Nº4 Administración'!A833</f>
        <v>92. 5</v>
      </c>
      <c r="B833" s="189" t="str">
        <f>+'Matriz Nº4 Administración'!B833</f>
        <v/>
      </c>
      <c r="C833" s="190" t="str">
        <f>IF(B833&lt;&gt;"",'Matriz Nº1 Identificación'!B833,"")</f>
        <v/>
      </c>
      <c r="D833" s="191" t="str">
        <f>IF(C833&lt;&gt;"",'Matriz Nº4 Administración'!C833,"")</f>
        <v/>
      </c>
      <c r="E833" s="189" t="str">
        <f>IF(B833&lt;&gt;"",'Matriz Nº4 Administración'!F833,"")</f>
        <v/>
      </c>
      <c r="F833" s="189" t="str">
        <f>IF(B833&lt;&gt;"",'Matriz Nº4 Administración'!G833,"")</f>
        <v/>
      </c>
      <c r="G833" s="177"/>
      <c r="H833" s="178"/>
      <c r="I833" s="179"/>
      <c r="J833" s="179"/>
      <c r="K833" s="178"/>
      <c r="L833" s="186"/>
      <c r="M833" s="186"/>
      <c r="N833" s="186"/>
      <c r="O833" s="186"/>
      <c r="P833" s="186"/>
      <c r="Q833" s="186"/>
      <c r="R833" s="186"/>
      <c r="S833" s="186"/>
      <c r="T833" s="186"/>
      <c r="U833" s="186"/>
      <c r="V833" s="186"/>
      <c r="W833" s="186"/>
      <c r="X833" s="186"/>
    </row>
    <row r="834" spans="1:24" ht="40.5" customHeight="1" x14ac:dyDescent="0.35">
      <c r="A834" s="188" t="str">
        <f>+'Matriz Nº4 Administración'!A834</f>
        <v>92. 6</v>
      </c>
      <c r="B834" s="189" t="str">
        <f>+'Matriz Nº4 Administración'!B834</f>
        <v/>
      </c>
      <c r="C834" s="190" t="str">
        <f>IF(B834&lt;&gt;"",'Matriz Nº1 Identificación'!B834,"")</f>
        <v/>
      </c>
      <c r="D834" s="191" t="str">
        <f>IF(C834&lt;&gt;"",'Matriz Nº4 Administración'!C834,"")</f>
        <v/>
      </c>
      <c r="E834" s="189" t="str">
        <f>IF(B834&lt;&gt;"",'Matriz Nº4 Administración'!F834,"")</f>
        <v/>
      </c>
      <c r="F834" s="189" t="str">
        <f>IF(B834&lt;&gt;"",'Matriz Nº4 Administración'!G834,"")</f>
        <v/>
      </c>
      <c r="G834" s="177"/>
      <c r="H834" s="178"/>
      <c r="I834" s="179"/>
      <c r="J834" s="179"/>
      <c r="K834" s="178"/>
      <c r="L834" s="186"/>
      <c r="M834" s="186"/>
      <c r="N834" s="186"/>
      <c r="O834" s="186"/>
      <c r="P834" s="186"/>
      <c r="Q834" s="186"/>
      <c r="R834" s="186"/>
      <c r="S834" s="186"/>
      <c r="T834" s="186"/>
      <c r="U834" s="186"/>
      <c r="V834" s="186"/>
      <c r="W834" s="186"/>
      <c r="X834" s="186"/>
    </row>
    <row r="835" spans="1:24" ht="43.5" customHeight="1" thickBot="1" x14ac:dyDescent="0.4">
      <c r="A835" s="188" t="str">
        <f>+'Matriz Nº4 Administración'!A835</f>
        <v>92. 7</v>
      </c>
      <c r="B835" s="189" t="str">
        <f>+'Matriz Nº4 Administración'!B835</f>
        <v/>
      </c>
      <c r="C835" s="190" t="str">
        <f>IF(B835&lt;&gt;"",'Matriz Nº1 Identificación'!B835,"")</f>
        <v/>
      </c>
      <c r="D835" s="191" t="str">
        <f>IF(C835&lt;&gt;"",'Matriz Nº4 Administración'!C835,"")</f>
        <v/>
      </c>
      <c r="E835" s="189" t="str">
        <f>IF(B835&lt;&gt;"",'Matriz Nº4 Administración'!F835,"")</f>
        <v/>
      </c>
      <c r="F835" s="189" t="str">
        <f>IF(B835&lt;&gt;"",'Matriz Nº4 Administración'!G835,"")</f>
        <v/>
      </c>
      <c r="G835" s="177"/>
      <c r="H835" s="178"/>
      <c r="I835" s="179"/>
      <c r="J835" s="179"/>
      <c r="K835" s="178"/>
      <c r="L835" s="186"/>
      <c r="M835" s="186"/>
      <c r="N835" s="186"/>
      <c r="O835" s="186"/>
      <c r="P835" s="186"/>
      <c r="Q835" s="186"/>
      <c r="R835" s="186"/>
      <c r="S835" s="186"/>
      <c r="T835" s="186"/>
      <c r="U835" s="186"/>
      <c r="V835" s="186"/>
      <c r="W835" s="186"/>
      <c r="X835" s="186"/>
    </row>
    <row r="836" spans="1:24" ht="39.9" customHeight="1" thickBot="1" x14ac:dyDescent="0.4">
      <c r="A836" s="547" t="str">
        <f>'Matriz Nº4 Administración'!A836</f>
        <v xml:space="preserve">Objetivo Estratégico: </v>
      </c>
      <c r="B836" s="548"/>
      <c r="C836" s="547">
        <f>'Matriz Nº4 Administración'!B836</f>
        <v>0</v>
      </c>
      <c r="D836" s="549"/>
      <c r="E836" s="549"/>
      <c r="F836" s="549"/>
      <c r="G836" s="549"/>
      <c r="H836" s="549"/>
      <c r="I836" s="549"/>
      <c r="J836" s="549"/>
      <c r="K836" s="549"/>
      <c r="L836" s="187"/>
      <c r="M836" s="186"/>
      <c r="N836" s="186"/>
      <c r="O836" s="187"/>
      <c r="P836" s="187"/>
      <c r="Q836" s="187"/>
      <c r="R836" s="187"/>
      <c r="S836" s="187"/>
      <c r="T836" s="187"/>
      <c r="U836" s="187"/>
      <c r="V836" s="187"/>
      <c r="W836" s="187"/>
      <c r="X836" s="187"/>
    </row>
    <row r="837" spans="1:24" ht="39.9" customHeight="1" thickBot="1" x14ac:dyDescent="0.4">
      <c r="A837" s="544" t="str">
        <f>'Matriz Nº4 Administración'!A837</f>
        <v>Objetivo táctico</v>
      </c>
      <c r="B837" s="545"/>
      <c r="C837" s="546" t="str">
        <f>'Matriz Nº4 Administración'!B837</f>
        <v xml:space="preserve">93. </v>
      </c>
      <c r="D837" s="481"/>
      <c r="E837" s="481"/>
      <c r="F837" s="481"/>
      <c r="G837" s="481"/>
      <c r="H837" s="481"/>
      <c r="I837" s="481"/>
      <c r="J837" s="481"/>
      <c r="K837" s="482"/>
      <c r="L837" s="187"/>
      <c r="M837" s="187"/>
      <c r="N837" s="187"/>
      <c r="O837" s="187"/>
      <c r="P837" s="187"/>
      <c r="Q837" s="187"/>
      <c r="R837" s="187"/>
      <c r="S837" s="187"/>
      <c r="T837" s="187"/>
      <c r="U837" s="187"/>
      <c r="V837" s="187"/>
      <c r="W837" s="187"/>
      <c r="X837" s="187"/>
    </row>
    <row r="838" spans="1:24" ht="47.25" customHeight="1" x14ac:dyDescent="0.35">
      <c r="A838" s="188" t="str">
        <f>+'Matriz Nº4 Administración'!A838</f>
        <v>93. 1</v>
      </c>
      <c r="B838" s="189" t="str">
        <f>+'Matriz Nº4 Administración'!B838</f>
        <v/>
      </c>
      <c r="C838" s="190" t="str">
        <f>IF(B838&lt;&gt;"",'Matriz Nº1 Identificación'!B838,"")</f>
        <v/>
      </c>
      <c r="D838" s="191" t="str">
        <f>IF(C838&lt;&gt;"",'Matriz Nº4 Administración'!C838,"")</f>
        <v/>
      </c>
      <c r="E838" s="189" t="str">
        <f>IF(B838&lt;&gt;"",'Matriz Nº4 Administración'!F838,"")</f>
        <v/>
      </c>
      <c r="F838" s="189" t="str">
        <f>IF(B838&lt;&gt;"",'Matriz Nº4 Administración'!G838,"")</f>
        <v/>
      </c>
      <c r="G838" s="177"/>
      <c r="H838" s="178"/>
      <c r="I838" s="179"/>
      <c r="J838" s="179"/>
      <c r="K838" s="178"/>
      <c r="L838" s="186"/>
      <c r="M838" s="187"/>
      <c r="N838" s="187"/>
      <c r="O838" s="186"/>
      <c r="P838" s="186"/>
      <c r="Q838" s="186"/>
      <c r="R838" s="186"/>
      <c r="S838" s="186"/>
      <c r="T838" s="186"/>
      <c r="U838" s="186"/>
      <c r="V838" s="186"/>
      <c r="W838" s="186"/>
      <c r="X838" s="186"/>
    </row>
    <row r="839" spans="1:24" ht="43.5" customHeight="1" x14ac:dyDescent="0.35">
      <c r="A839" s="188" t="str">
        <f>+'Matriz Nº4 Administración'!A839</f>
        <v>93. 2</v>
      </c>
      <c r="B839" s="189" t="str">
        <f>+'Matriz Nº4 Administración'!B839</f>
        <v/>
      </c>
      <c r="C839" s="190" t="str">
        <f>IF(B839&lt;&gt;"",'Matriz Nº1 Identificación'!B839,"")</f>
        <v/>
      </c>
      <c r="D839" s="191" t="str">
        <f>IF(C839&lt;&gt;"",'Matriz Nº4 Administración'!C839,"")</f>
        <v/>
      </c>
      <c r="E839" s="189" t="str">
        <f>IF(B839&lt;&gt;"",'Matriz Nº4 Administración'!F839,"")</f>
        <v/>
      </c>
      <c r="F839" s="189" t="str">
        <f>IF(B839&lt;&gt;"",'Matriz Nº4 Administración'!G839,"")</f>
        <v/>
      </c>
      <c r="G839" s="177"/>
      <c r="H839" s="178"/>
      <c r="I839" s="179"/>
      <c r="J839" s="179"/>
      <c r="K839" s="178"/>
      <c r="L839" s="186"/>
      <c r="M839" s="186"/>
      <c r="N839" s="186"/>
      <c r="O839" s="186"/>
      <c r="P839" s="186"/>
      <c r="Q839" s="186"/>
      <c r="R839" s="186"/>
      <c r="S839" s="186"/>
      <c r="T839" s="186"/>
      <c r="U839" s="186"/>
      <c r="V839" s="186"/>
      <c r="W839" s="186"/>
      <c r="X839" s="186"/>
    </row>
    <row r="840" spans="1:24" ht="40.5" customHeight="1" x14ac:dyDescent="0.35">
      <c r="A840" s="188" t="str">
        <f>+'Matriz Nº4 Administración'!A840</f>
        <v>93. 3</v>
      </c>
      <c r="B840" s="189" t="str">
        <f>+'Matriz Nº4 Administración'!B840</f>
        <v/>
      </c>
      <c r="C840" s="190" t="str">
        <f>IF(B840&lt;&gt;"",'Matriz Nº1 Identificación'!B840,"")</f>
        <v/>
      </c>
      <c r="D840" s="191" t="str">
        <f>IF(C840&lt;&gt;"",'Matriz Nº4 Administración'!C840,"")</f>
        <v/>
      </c>
      <c r="E840" s="189" t="str">
        <f>IF(B840&lt;&gt;"",'Matriz Nº4 Administración'!F840,"")</f>
        <v/>
      </c>
      <c r="F840" s="189" t="str">
        <f>IF(B840&lt;&gt;"",'Matriz Nº4 Administración'!G840,"")</f>
        <v/>
      </c>
      <c r="G840" s="177"/>
      <c r="H840" s="178"/>
      <c r="I840" s="179"/>
      <c r="J840" s="179"/>
      <c r="K840" s="178"/>
      <c r="L840" s="186"/>
      <c r="M840" s="186"/>
      <c r="N840" s="186"/>
      <c r="O840" s="186"/>
      <c r="P840" s="186"/>
      <c r="Q840" s="186"/>
      <c r="R840" s="186"/>
      <c r="S840" s="186"/>
      <c r="T840" s="186"/>
      <c r="U840" s="186"/>
      <c r="V840" s="186"/>
      <c r="W840" s="186"/>
      <c r="X840" s="186"/>
    </row>
    <row r="841" spans="1:24" ht="48" customHeight="1" x14ac:dyDescent="0.35">
      <c r="A841" s="188" t="str">
        <f>+'Matriz Nº4 Administración'!A841</f>
        <v>93. 4</v>
      </c>
      <c r="B841" s="189" t="str">
        <f>+'Matriz Nº4 Administración'!B841</f>
        <v/>
      </c>
      <c r="C841" s="190" t="str">
        <f>IF(B841&lt;&gt;"",'Matriz Nº1 Identificación'!B841,"")</f>
        <v/>
      </c>
      <c r="D841" s="191" t="str">
        <f>IF(C841&lt;&gt;"",'Matriz Nº4 Administración'!C841,"")</f>
        <v/>
      </c>
      <c r="E841" s="189" t="str">
        <f>IF(B841&lt;&gt;"",'Matriz Nº4 Administración'!F841,"")</f>
        <v/>
      </c>
      <c r="F841" s="189" t="str">
        <f>IF(B841&lt;&gt;"",'Matriz Nº4 Administración'!G841,"")</f>
        <v/>
      </c>
      <c r="G841" s="177"/>
      <c r="H841" s="178"/>
      <c r="I841" s="179"/>
      <c r="J841" s="179"/>
      <c r="K841" s="178"/>
      <c r="L841" s="186"/>
      <c r="M841" s="186"/>
      <c r="N841" s="186"/>
      <c r="O841" s="186"/>
      <c r="P841" s="186"/>
      <c r="Q841" s="186"/>
      <c r="R841" s="186"/>
      <c r="S841" s="186"/>
      <c r="T841" s="186"/>
      <c r="U841" s="186"/>
      <c r="V841" s="186"/>
      <c r="W841" s="186"/>
      <c r="X841" s="186"/>
    </row>
    <row r="842" spans="1:24" ht="42.75" customHeight="1" x14ac:dyDescent="0.35">
      <c r="A842" s="188" t="str">
        <f>+'Matriz Nº4 Administración'!A842</f>
        <v>93. 5</v>
      </c>
      <c r="B842" s="189" t="str">
        <f>+'Matriz Nº4 Administración'!B842</f>
        <v/>
      </c>
      <c r="C842" s="190" t="str">
        <f>IF(B842&lt;&gt;"",'Matriz Nº1 Identificación'!B842,"")</f>
        <v/>
      </c>
      <c r="D842" s="191" t="str">
        <f>IF(C842&lt;&gt;"",'Matriz Nº4 Administración'!C842,"")</f>
        <v/>
      </c>
      <c r="E842" s="189" t="str">
        <f>IF(B842&lt;&gt;"",'Matriz Nº4 Administración'!F842,"")</f>
        <v/>
      </c>
      <c r="F842" s="189" t="str">
        <f>IF(B842&lt;&gt;"",'Matriz Nº4 Administración'!G842,"")</f>
        <v/>
      </c>
      <c r="G842" s="177"/>
      <c r="H842" s="178"/>
      <c r="I842" s="179"/>
      <c r="J842" s="179"/>
      <c r="K842" s="178"/>
      <c r="L842" s="186"/>
      <c r="M842" s="186"/>
      <c r="N842" s="186"/>
      <c r="O842" s="186"/>
      <c r="P842" s="186"/>
      <c r="Q842" s="186"/>
      <c r="R842" s="186"/>
      <c r="S842" s="186"/>
      <c r="T842" s="186"/>
      <c r="U842" s="186"/>
      <c r="V842" s="186"/>
      <c r="W842" s="186"/>
      <c r="X842" s="186"/>
    </row>
    <row r="843" spans="1:24" ht="40.5" customHeight="1" x14ac:dyDescent="0.35">
      <c r="A843" s="188" t="str">
        <f>+'Matriz Nº4 Administración'!A843</f>
        <v>93. 6</v>
      </c>
      <c r="B843" s="189" t="str">
        <f>+'Matriz Nº4 Administración'!B843</f>
        <v/>
      </c>
      <c r="C843" s="190" t="str">
        <f>IF(B843&lt;&gt;"",'Matriz Nº1 Identificación'!B843,"")</f>
        <v/>
      </c>
      <c r="D843" s="191" t="str">
        <f>IF(C843&lt;&gt;"",'Matriz Nº4 Administración'!C843,"")</f>
        <v/>
      </c>
      <c r="E843" s="189" t="str">
        <f>IF(B843&lt;&gt;"",'Matriz Nº4 Administración'!F843,"")</f>
        <v/>
      </c>
      <c r="F843" s="189" t="str">
        <f>IF(B843&lt;&gt;"",'Matriz Nº4 Administración'!G843,"")</f>
        <v/>
      </c>
      <c r="G843" s="177"/>
      <c r="H843" s="178"/>
      <c r="I843" s="179"/>
      <c r="J843" s="179"/>
      <c r="K843" s="178"/>
      <c r="L843" s="186"/>
      <c r="M843" s="186"/>
      <c r="N843" s="186"/>
      <c r="O843" s="186"/>
      <c r="P843" s="186"/>
      <c r="Q843" s="186"/>
      <c r="R843" s="186"/>
      <c r="S843" s="186"/>
      <c r="T843" s="186"/>
      <c r="U843" s="186"/>
      <c r="V843" s="186"/>
      <c r="W843" s="186"/>
      <c r="X843" s="186"/>
    </row>
    <row r="844" spans="1:24" ht="43.5" customHeight="1" thickBot="1" x14ac:dyDescent="0.4">
      <c r="A844" s="188" t="str">
        <f>+'Matriz Nº4 Administración'!A844</f>
        <v>93. 7</v>
      </c>
      <c r="B844" s="189" t="str">
        <f>+'Matriz Nº4 Administración'!B844</f>
        <v/>
      </c>
      <c r="C844" s="190" t="str">
        <f>IF(B844&lt;&gt;"",'Matriz Nº1 Identificación'!B844,"")</f>
        <v/>
      </c>
      <c r="D844" s="191" t="str">
        <f>IF(C844&lt;&gt;"",'Matriz Nº4 Administración'!C844,"")</f>
        <v/>
      </c>
      <c r="E844" s="189" t="str">
        <f>IF(B844&lt;&gt;"",'Matriz Nº4 Administración'!F844,"")</f>
        <v/>
      </c>
      <c r="F844" s="189" t="str">
        <f>IF(B844&lt;&gt;"",'Matriz Nº4 Administración'!G844,"")</f>
        <v/>
      </c>
      <c r="G844" s="177"/>
      <c r="H844" s="178"/>
      <c r="I844" s="179"/>
      <c r="J844" s="179"/>
      <c r="K844" s="178"/>
      <c r="L844" s="186"/>
      <c r="M844" s="186"/>
      <c r="N844" s="186"/>
      <c r="O844" s="186"/>
      <c r="P844" s="186"/>
      <c r="Q844" s="186"/>
      <c r="R844" s="186"/>
      <c r="S844" s="186"/>
      <c r="T844" s="186"/>
      <c r="U844" s="186"/>
      <c r="V844" s="186"/>
      <c r="W844" s="186"/>
      <c r="X844" s="186"/>
    </row>
    <row r="845" spans="1:24" ht="39.9" customHeight="1" thickBot="1" x14ac:dyDescent="0.4">
      <c r="A845" s="547" t="str">
        <f>'Matriz Nº4 Administración'!A845</f>
        <v xml:space="preserve">Objetivo Estratégico: </v>
      </c>
      <c r="B845" s="548"/>
      <c r="C845" s="547">
        <f>'Matriz Nº4 Administración'!B845</f>
        <v>0</v>
      </c>
      <c r="D845" s="549"/>
      <c r="E845" s="549"/>
      <c r="F845" s="549"/>
      <c r="G845" s="549"/>
      <c r="H845" s="549"/>
      <c r="I845" s="549"/>
      <c r="J845" s="549"/>
      <c r="K845" s="549"/>
      <c r="L845" s="187"/>
      <c r="M845" s="186"/>
      <c r="N845" s="186"/>
      <c r="O845" s="187"/>
      <c r="P845" s="187"/>
      <c r="Q845" s="187"/>
      <c r="R845" s="187"/>
      <c r="S845" s="187"/>
      <c r="T845" s="187"/>
      <c r="U845" s="187"/>
      <c r="V845" s="187"/>
      <c r="W845" s="187"/>
      <c r="X845" s="187"/>
    </row>
    <row r="846" spans="1:24" ht="39.9" customHeight="1" thickBot="1" x14ac:dyDescent="0.4">
      <c r="A846" s="544" t="str">
        <f>'Matriz Nº4 Administración'!A846</f>
        <v>Objetivo táctico</v>
      </c>
      <c r="B846" s="545"/>
      <c r="C846" s="546" t="str">
        <f>'Matriz Nº4 Administración'!B846</f>
        <v xml:space="preserve">94. </v>
      </c>
      <c r="D846" s="481"/>
      <c r="E846" s="481"/>
      <c r="F846" s="481"/>
      <c r="G846" s="481"/>
      <c r="H846" s="481"/>
      <c r="I846" s="481"/>
      <c r="J846" s="481"/>
      <c r="K846" s="482"/>
      <c r="L846" s="187"/>
      <c r="M846" s="187"/>
      <c r="N846" s="187"/>
      <c r="O846" s="187"/>
      <c r="P846" s="187"/>
      <c r="Q846" s="187"/>
      <c r="R846" s="187"/>
      <c r="S846" s="187"/>
      <c r="T846" s="187"/>
      <c r="U846" s="187"/>
      <c r="V846" s="187"/>
      <c r="W846" s="187"/>
      <c r="X846" s="187"/>
    </row>
    <row r="847" spans="1:24" ht="47.25" customHeight="1" x14ac:dyDescent="0.35">
      <c r="A847" s="188" t="str">
        <f>+'Matriz Nº4 Administración'!A847</f>
        <v>94. 1</v>
      </c>
      <c r="B847" s="189" t="str">
        <f>+'Matriz Nº4 Administración'!B847</f>
        <v/>
      </c>
      <c r="C847" s="190" t="str">
        <f>IF(B847&lt;&gt;"",'Matriz Nº1 Identificación'!B847,"")</f>
        <v/>
      </c>
      <c r="D847" s="191" t="str">
        <f>IF(C847&lt;&gt;"",'Matriz Nº4 Administración'!C847,"")</f>
        <v/>
      </c>
      <c r="E847" s="189" t="str">
        <f>IF(B847&lt;&gt;"",'Matriz Nº4 Administración'!F847,"")</f>
        <v/>
      </c>
      <c r="F847" s="189" t="str">
        <f>IF(B847&lt;&gt;"",'Matriz Nº4 Administración'!G847,"")</f>
        <v/>
      </c>
      <c r="G847" s="177"/>
      <c r="H847" s="178"/>
      <c r="I847" s="179"/>
      <c r="J847" s="179"/>
      <c r="K847" s="178"/>
      <c r="L847" s="186"/>
      <c r="M847" s="187"/>
      <c r="N847" s="187"/>
      <c r="O847" s="186"/>
      <c r="P847" s="186"/>
      <c r="Q847" s="186"/>
      <c r="R847" s="186"/>
      <c r="S847" s="186"/>
      <c r="T847" s="186"/>
      <c r="U847" s="186"/>
      <c r="V847" s="186"/>
      <c r="W847" s="186"/>
      <c r="X847" s="186"/>
    </row>
    <row r="848" spans="1:24" ht="43.5" customHeight="1" x14ac:dyDescent="0.35">
      <c r="A848" s="188" t="str">
        <f>+'Matriz Nº4 Administración'!A848</f>
        <v>94. 2</v>
      </c>
      <c r="B848" s="189" t="str">
        <f>+'Matriz Nº4 Administración'!B848</f>
        <v/>
      </c>
      <c r="C848" s="190" t="str">
        <f>IF(B848&lt;&gt;"",'Matriz Nº1 Identificación'!B848,"")</f>
        <v/>
      </c>
      <c r="D848" s="191" t="str">
        <f>IF(C848&lt;&gt;"",'Matriz Nº4 Administración'!C848,"")</f>
        <v/>
      </c>
      <c r="E848" s="189" t="str">
        <f>IF(B848&lt;&gt;"",'Matriz Nº4 Administración'!F848,"")</f>
        <v/>
      </c>
      <c r="F848" s="189" t="str">
        <f>IF(B848&lt;&gt;"",'Matriz Nº4 Administración'!G848,"")</f>
        <v/>
      </c>
      <c r="G848" s="177"/>
      <c r="H848" s="178"/>
      <c r="I848" s="179"/>
      <c r="J848" s="179"/>
      <c r="K848" s="178"/>
      <c r="L848" s="186"/>
      <c r="M848" s="186"/>
      <c r="N848" s="186"/>
      <c r="O848" s="186"/>
      <c r="P848" s="186"/>
      <c r="Q848" s="186"/>
      <c r="R848" s="186"/>
      <c r="S848" s="186"/>
      <c r="T848" s="186"/>
      <c r="U848" s="186"/>
      <c r="V848" s="186"/>
      <c r="W848" s="186"/>
      <c r="X848" s="186"/>
    </row>
    <row r="849" spans="1:24" ht="40.5" customHeight="1" x14ac:dyDescent="0.35">
      <c r="A849" s="188" t="str">
        <f>+'Matriz Nº4 Administración'!A849</f>
        <v>94. 3</v>
      </c>
      <c r="B849" s="189" t="str">
        <f>+'Matriz Nº4 Administración'!B849</f>
        <v/>
      </c>
      <c r="C849" s="190" t="str">
        <f>IF(B849&lt;&gt;"",'Matriz Nº1 Identificación'!B849,"")</f>
        <v/>
      </c>
      <c r="D849" s="191" t="str">
        <f>IF(C849&lt;&gt;"",'Matriz Nº4 Administración'!C849,"")</f>
        <v/>
      </c>
      <c r="E849" s="189" t="str">
        <f>IF(B849&lt;&gt;"",'Matriz Nº4 Administración'!F849,"")</f>
        <v/>
      </c>
      <c r="F849" s="189" t="str">
        <f>IF(B849&lt;&gt;"",'Matriz Nº4 Administración'!G849,"")</f>
        <v/>
      </c>
      <c r="G849" s="177"/>
      <c r="H849" s="178"/>
      <c r="I849" s="179"/>
      <c r="J849" s="179"/>
      <c r="K849" s="178"/>
      <c r="L849" s="186"/>
      <c r="M849" s="186"/>
      <c r="N849" s="186"/>
      <c r="O849" s="186"/>
      <c r="P849" s="186"/>
      <c r="Q849" s="186"/>
      <c r="R849" s="186"/>
      <c r="S849" s="186"/>
      <c r="T849" s="186"/>
      <c r="U849" s="186"/>
      <c r="V849" s="186"/>
      <c r="W849" s="186"/>
      <c r="X849" s="186"/>
    </row>
    <row r="850" spans="1:24" ht="48" customHeight="1" x14ac:dyDescent="0.35">
      <c r="A850" s="188" t="str">
        <f>+'Matriz Nº4 Administración'!A850</f>
        <v>94. 4</v>
      </c>
      <c r="B850" s="189" t="str">
        <f>+'Matriz Nº4 Administración'!B850</f>
        <v/>
      </c>
      <c r="C850" s="190" t="str">
        <f>IF(B850&lt;&gt;"",'Matriz Nº1 Identificación'!B850,"")</f>
        <v/>
      </c>
      <c r="D850" s="191" t="str">
        <f>IF(C850&lt;&gt;"",'Matriz Nº4 Administración'!C850,"")</f>
        <v/>
      </c>
      <c r="E850" s="189" t="str">
        <f>IF(B850&lt;&gt;"",'Matriz Nº4 Administración'!F850,"")</f>
        <v/>
      </c>
      <c r="F850" s="189" t="str">
        <f>IF(B850&lt;&gt;"",'Matriz Nº4 Administración'!G850,"")</f>
        <v/>
      </c>
      <c r="G850" s="177"/>
      <c r="H850" s="178"/>
      <c r="I850" s="179"/>
      <c r="J850" s="179"/>
      <c r="K850" s="178"/>
      <c r="L850" s="186"/>
      <c r="M850" s="186"/>
      <c r="N850" s="186"/>
      <c r="O850" s="186"/>
      <c r="P850" s="186"/>
      <c r="Q850" s="186"/>
      <c r="R850" s="186"/>
      <c r="S850" s="186"/>
      <c r="T850" s="186"/>
      <c r="U850" s="186"/>
      <c r="V850" s="186"/>
      <c r="W850" s="186"/>
      <c r="X850" s="186"/>
    </row>
    <row r="851" spans="1:24" ht="42.75" customHeight="1" x14ac:dyDescent="0.35">
      <c r="A851" s="188" t="str">
        <f>+'Matriz Nº4 Administración'!A851</f>
        <v>94. 5</v>
      </c>
      <c r="B851" s="189" t="str">
        <f>+'Matriz Nº4 Administración'!B851</f>
        <v/>
      </c>
      <c r="C851" s="190" t="str">
        <f>IF(B851&lt;&gt;"",'Matriz Nº1 Identificación'!B851,"")</f>
        <v/>
      </c>
      <c r="D851" s="191" t="str">
        <f>IF(C851&lt;&gt;"",'Matriz Nº4 Administración'!C851,"")</f>
        <v/>
      </c>
      <c r="E851" s="189" t="str">
        <f>IF(B851&lt;&gt;"",'Matriz Nº4 Administración'!F851,"")</f>
        <v/>
      </c>
      <c r="F851" s="189" t="str">
        <f>IF(B851&lt;&gt;"",'Matriz Nº4 Administración'!G851,"")</f>
        <v/>
      </c>
      <c r="G851" s="177"/>
      <c r="H851" s="178"/>
      <c r="I851" s="179"/>
      <c r="J851" s="179"/>
      <c r="K851" s="178"/>
      <c r="L851" s="186"/>
      <c r="M851" s="186"/>
      <c r="N851" s="186"/>
      <c r="O851" s="186"/>
      <c r="P851" s="186"/>
      <c r="Q851" s="186"/>
      <c r="R851" s="186"/>
      <c r="S851" s="186"/>
      <c r="T851" s="186"/>
      <c r="U851" s="186"/>
      <c r="V851" s="186"/>
      <c r="W851" s="186"/>
      <c r="X851" s="186"/>
    </row>
    <row r="852" spans="1:24" ht="40.5" customHeight="1" x14ac:dyDescent="0.35">
      <c r="A852" s="188" t="str">
        <f>+'Matriz Nº4 Administración'!A852</f>
        <v>94. 6</v>
      </c>
      <c r="B852" s="189" t="str">
        <f>+'Matriz Nº4 Administración'!B852</f>
        <v/>
      </c>
      <c r="C852" s="190" t="str">
        <f>IF(B852&lt;&gt;"",'Matriz Nº1 Identificación'!B852,"")</f>
        <v/>
      </c>
      <c r="D852" s="191" t="str">
        <f>IF(C852&lt;&gt;"",'Matriz Nº4 Administración'!C852,"")</f>
        <v/>
      </c>
      <c r="E852" s="189" t="str">
        <f>IF(B852&lt;&gt;"",'Matriz Nº4 Administración'!F852,"")</f>
        <v/>
      </c>
      <c r="F852" s="189" t="str">
        <f>IF(B852&lt;&gt;"",'Matriz Nº4 Administración'!G852,"")</f>
        <v/>
      </c>
      <c r="G852" s="177"/>
      <c r="H852" s="178"/>
      <c r="I852" s="179"/>
      <c r="J852" s="179"/>
      <c r="K852" s="178"/>
      <c r="L852" s="186"/>
      <c r="M852" s="186"/>
      <c r="N852" s="186"/>
      <c r="O852" s="186"/>
      <c r="P852" s="186"/>
      <c r="Q852" s="186"/>
      <c r="R852" s="186"/>
      <c r="S852" s="186"/>
      <c r="T852" s="186"/>
      <c r="U852" s="186"/>
      <c r="V852" s="186"/>
      <c r="W852" s="186"/>
      <c r="X852" s="186"/>
    </row>
    <row r="853" spans="1:24" ht="43.5" customHeight="1" thickBot="1" x14ac:dyDescent="0.4">
      <c r="A853" s="188" t="str">
        <f>+'Matriz Nº4 Administración'!A853</f>
        <v>94. 7</v>
      </c>
      <c r="B853" s="189" t="str">
        <f>+'Matriz Nº4 Administración'!B853</f>
        <v/>
      </c>
      <c r="C853" s="190" t="str">
        <f>IF(B853&lt;&gt;"",'Matriz Nº1 Identificación'!B853,"")</f>
        <v/>
      </c>
      <c r="D853" s="191" t="str">
        <f>IF(C853&lt;&gt;"",'Matriz Nº4 Administración'!C853,"")</f>
        <v/>
      </c>
      <c r="E853" s="189" t="str">
        <f>IF(B853&lt;&gt;"",'Matriz Nº4 Administración'!F853,"")</f>
        <v/>
      </c>
      <c r="F853" s="189" t="str">
        <f>IF(B853&lt;&gt;"",'Matriz Nº4 Administración'!G853,"")</f>
        <v/>
      </c>
      <c r="G853" s="177"/>
      <c r="H853" s="178"/>
      <c r="I853" s="179"/>
      <c r="J853" s="179"/>
      <c r="K853" s="178"/>
      <c r="L853" s="186"/>
      <c r="M853" s="186"/>
      <c r="N853" s="186"/>
      <c r="O853" s="186"/>
      <c r="P853" s="186"/>
      <c r="Q853" s="186"/>
      <c r="R853" s="186"/>
      <c r="S853" s="186"/>
      <c r="T853" s="186"/>
      <c r="U853" s="186"/>
      <c r="V853" s="186"/>
      <c r="W853" s="186"/>
      <c r="X853" s="186"/>
    </row>
    <row r="854" spans="1:24" ht="39.9" customHeight="1" thickBot="1" x14ac:dyDescent="0.4">
      <c r="A854" s="547" t="str">
        <f>'Matriz Nº4 Administración'!A854</f>
        <v xml:space="preserve">Objetivo Estratégico: </v>
      </c>
      <c r="B854" s="548"/>
      <c r="C854" s="547">
        <f>'Matriz Nº4 Administración'!B854</f>
        <v>0</v>
      </c>
      <c r="D854" s="549"/>
      <c r="E854" s="549"/>
      <c r="F854" s="549"/>
      <c r="G854" s="549"/>
      <c r="H854" s="549"/>
      <c r="I854" s="549"/>
      <c r="J854" s="549"/>
      <c r="K854" s="549"/>
      <c r="L854" s="187"/>
      <c r="M854" s="186"/>
      <c r="N854" s="186"/>
      <c r="O854" s="187"/>
      <c r="P854" s="187"/>
      <c r="Q854" s="187"/>
      <c r="R854" s="187"/>
      <c r="S854" s="187"/>
      <c r="T854" s="187"/>
      <c r="U854" s="187"/>
      <c r="V854" s="187"/>
      <c r="W854" s="187"/>
      <c r="X854" s="187"/>
    </row>
    <row r="855" spans="1:24" ht="39.9" customHeight="1" thickBot="1" x14ac:dyDescent="0.4">
      <c r="A855" s="544" t="str">
        <f>'Matriz Nº4 Administración'!A855</f>
        <v>Objetivo táctico</v>
      </c>
      <c r="B855" s="545"/>
      <c r="C855" s="546" t="str">
        <f>'Matriz Nº4 Administración'!B855</f>
        <v xml:space="preserve">95. </v>
      </c>
      <c r="D855" s="481"/>
      <c r="E855" s="481"/>
      <c r="F855" s="481"/>
      <c r="G855" s="481"/>
      <c r="H855" s="481"/>
      <c r="I855" s="481"/>
      <c r="J855" s="481"/>
      <c r="K855" s="482"/>
      <c r="L855" s="187"/>
      <c r="M855" s="187"/>
      <c r="N855" s="187"/>
      <c r="O855" s="187"/>
      <c r="P855" s="187"/>
      <c r="Q855" s="187"/>
      <c r="R855" s="187"/>
      <c r="S855" s="187"/>
      <c r="T855" s="187"/>
      <c r="U855" s="187"/>
      <c r="V855" s="187"/>
      <c r="W855" s="187"/>
      <c r="X855" s="187"/>
    </row>
    <row r="856" spans="1:24" ht="47.25" customHeight="1" x14ac:dyDescent="0.35">
      <c r="A856" s="188" t="str">
        <f>+'Matriz Nº4 Administración'!A856</f>
        <v>95. 1</v>
      </c>
      <c r="B856" s="189" t="str">
        <f>+'Matriz Nº4 Administración'!B856</f>
        <v/>
      </c>
      <c r="C856" s="190" t="str">
        <f>IF(B856&lt;&gt;"",'Matriz Nº1 Identificación'!B856,"")</f>
        <v/>
      </c>
      <c r="D856" s="191" t="str">
        <f>IF(C856&lt;&gt;"",'Matriz Nº4 Administración'!C856,"")</f>
        <v/>
      </c>
      <c r="E856" s="189" t="str">
        <f>IF(B856&lt;&gt;"",'Matriz Nº4 Administración'!F856,"")</f>
        <v/>
      </c>
      <c r="F856" s="189" t="str">
        <f>IF(B856&lt;&gt;"",'Matriz Nº4 Administración'!G856,"")</f>
        <v/>
      </c>
      <c r="G856" s="177"/>
      <c r="H856" s="178"/>
      <c r="I856" s="179"/>
      <c r="J856" s="179"/>
      <c r="K856" s="178"/>
      <c r="L856" s="186"/>
      <c r="M856" s="187"/>
      <c r="N856" s="187"/>
      <c r="O856" s="186"/>
      <c r="P856" s="186"/>
      <c r="Q856" s="186"/>
      <c r="R856" s="186"/>
      <c r="S856" s="186"/>
      <c r="T856" s="186"/>
      <c r="U856" s="186"/>
      <c r="V856" s="186"/>
      <c r="W856" s="186"/>
      <c r="X856" s="186"/>
    </row>
    <row r="857" spans="1:24" ht="43.5" customHeight="1" x14ac:dyDescent="0.35">
      <c r="A857" s="188" t="str">
        <f>+'Matriz Nº4 Administración'!A857</f>
        <v>95. 2</v>
      </c>
      <c r="B857" s="189" t="str">
        <f>+'Matriz Nº4 Administración'!B857</f>
        <v/>
      </c>
      <c r="C857" s="190" t="str">
        <f>IF(B857&lt;&gt;"",'Matriz Nº1 Identificación'!B857,"")</f>
        <v/>
      </c>
      <c r="D857" s="191" t="str">
        <f>IF(C857&lt;&gt;"",'Matriz Nº4 Administración'!C857,"")</f>
        <v/>
      </c>
      <c r="E857" s="189" t="str">
        <f>IF(B857&lt;&gt;"",'Matriz Nº4 Administración'!F857,"")</f>
        <v/>
      </c>
      <c r="F857" s="189" t="str">
        <f>IF(B857&lt;&gt;"",'Matriz Nº4 Administración'!G857,"")</f>
        <v/>
      </c>
      <c r="G857" s="177"/>
      <c r="H857" s="178"/>
      <c r="I857" s="179"/>
      <c r="J857" s="179"/>
      <c r="K857" s="178"/>
      <c r="L857" s="186"/>
      <c r="M857" s="186"/>
      <c r="N857" s="186"/>
      <c r="O857" s="186"/>
      <c r="P857" s="186"/>
      <c r="Q857" s="186"/>
      <c r="R857" s="186"/>
      <c r="S857" s="186"/>
      <c r="T857" s="186"/>
      <c r="U857" s="186"/>
      <c r="V857" s="186"/>
      <c r="W857" s="186"/>
      <c r="X857" s="186"/>
    </row>
    <row r="858" spans="1:24" ht="40.5" customHeight="1" x14ac:dyDescent="0.35">
      <c r="A858" s="188" t="str">
        <f>+'Matriz Nº4 Administración'!A858</f>
        <v>95. 3</v>
      </c>
      <c r="B858" s="189" t="str">
        <f>+'Matriz Nº4 Administración'!B858</f>
        <v/>
      </c>
      <c r="C858" s="190" t="str">
        <f>IF(B858&lt;&gt;"",'Matriz Nº1 Identificación'!B858,"")</f>
        <v/>
      </c>
      <c r="D858" s="191" t="str">
        <f>IF(C858&lt;&gt;"",'Matriz Nº4 Administración'!C858,"")</f>
        <v/>
      </c>
      <c r="E858" s="189" t="str">
        <f>IF(B858&lt;&gt;"",'Matriz Nº4 Administración'!F858,"")</f>
        <v/>
      </c>
      <c r="F858" s="189" t="str">
        <f>IF(B858&lt;&gt;"",'Matriz Nº4 Administración'!G858,"")</f>
        <v/>
      </c>
      <c r="G858" s="177"/>
      <c r="H858" s="178"/>
      <c r="I858" s="179"/>
      <c r="J858" s="179"/>
      <c r="K858" s="178"/>
      <c r="L858" s="186"/>
      <c r="M858" s="186"/>
      <c r="N858" s="186"/>
      <c r="O858" s="186"/>
      <c r="P858" s="186"/>
      <c r="Q858" s="186"/>
      <c r="R858" s="186"/>
      <c r="S858" s="186"/>
      <c r="T858" s="186"/>
      <c r="U858" s="186"/>
      <c r="V858" s="186"/>
      <c r="W858" s="186"/>
      <c r="X858" s="186"/>
    </row>
    <row r="859" spans="1:24" ht="48" customHeight="1" x14ac:dyDescent="0.35">
      <c r="A859" s="188" t="str">
        <f>+'Matriz Nº4 Administración'!A859</f>
        <v>95. 4</v>
      </c>
      <c r="B859" s="189" t="str">
        <f>+'Matriz Nº4 Administración'!B859</f>
        <v/>
      </c>
      <c r="C859" s="190" t="str">
        <f>IF(B859&lt;&gt;"",'Matriz Nº1 Identificación'!B859,"")</f>
        <v/>
      </c>
      <c r="D859" s="191" t="str">
        <f>IF(C859&lt;&gt;"",'Matriz Nº4 Administración'!C859,"")</f>
        <v/>
      </c>
      <c r="E859" s="189" t="str">
        <f>IF(B859&lt;&gt;"",'Matriz Nº4 Administración'!F859,"")</f>
        <v/>
      </c>
      <c r="F859" s="189" t="str">
        <f>IF(B859&lt;&gt;"",'Matriz Nº4 Administración'!G859,"")</f>
        <v/>
      </c>
      <c r="G859" s="177"/>
      <c r="H859" s="178"/>
      <c r="I859" s="179"/>
      <c r="J859" s="179"/>
      <c r="K859" s="178"/>
      <c r="L859" s="186"/>
      <c r="M859" s="186"/>
      <c r="N859" s="186"/>
      <c r="O859" s="186"/>
      <c r="P859" s="186"/>
      <c r="Q859" s="186"/>
      <c r="R859" s="186"/>
      <c r="S859" s="186"/>
      <c r="T859" s="186"/>
      <c r="U859" s="186"/>
      <c r="V859" s="186"/>
      <c r="W859" s="186"/>
      <c r="X859" s="186"/>
    </row>
    <row r="860" spans="1:24" ht="42.75" customHeight="1" x14ac:dyDescent="0.35">
      <c r="A860" s="188" t="str">
        <f>+'Matriz Nº4 Administración'!A860</f>
        <v>95. 5</v>
      </c>
      <c r="B860" s="189" t="str">
        <f>+'Matriz Nº4 Administración'!B860</f>
        <v/>
      </c>
      <c r="C860" s="190" t="str">
        <f>IF(B860&lt;&gt;"",'Matriz Nº1 Identificación'!B860,"")</f>
        <v/>
      </c>
      <c r="D860" s="191" t="str">
        <f>IF(C860&lt;&gt;"",'Matriz Nº4 Administración'!C860,"")</f>
        <v/>
      </c>
      <c r="E860" s="189" t="str">
        <f>IF(B860&lt;&gt;"",'Matriz Nº4 Administración'!F860,"")</f>
        <v/>
      </c>
      <c r="F860" s="189" t="str">
        <f>IF(B860&lt;&gt;"",'Matriz Nº4 Administración'!G860,"")</f>
        <v/>
      </c>
      <c r="G860" s="177"/>
      <c r="H860" s="178"/>
      <c r="I860" s="179"/>
      <c r="J860" s="179"/>
      <c r="K860" s="178"/>
      <c r="L860" s="186"/>
      <c r="M860" s="186"/>
      <c r="N860" s="186"/>
      <c r="O860" s="186"/>
      <c r="P860" s="186"/>
      <c r="Q860" s="186"/>
      <c r="R860" s="186"/>
      <c r="S860" s="186"/>
      <c r="T860" s="186"/>
      <c r="U860" s="186"/>
      <c r="V860" s="186"/>
      <c r="W860" s="186"/>
      <c r="X860" s="186"/>
    </row>
    <row r="861" spans="1:24" ht="40.5" customHeight="1" x14ac:dyDescent="0.35">
      <c r="A861" s="188" t="str">
        <f>+'Matriz Nº4 Administración'!A861</f>
        <v>95. 6</v>
      </c>
      <c r="B861" s="189" t="str">
        <f>+'Matriz Nº4 Administración'!B861</f>
        <v/>
      </c>
      <c r="C861" s="190" t="str">
        <f>IF(B861&lt;&gt;"",'Matriz Nº1 Identificación'!B861,"")</f>
        <v/>
      </c>
      <c r="D861" s="191" t="str">
        <f>IF(C861&lt;&gt;"",'Matriz Nº4 Administración'!C861,"")</f>
        <v/>
      </c>
      <c r="E861" s="189" t="str">
        <f>IF(B861&lt;&gt;"",'Matriz Nº4 Administración'!F861,"")</f>
        <v/>
      </c>
      <c r="F861" s="189" t="str">
        <f>IF(B861&lt;&gt;"",'Matriz Nº4 Administración'!G861,"")</f>
        <v/>
      </c>
      <c r="G861" s="177"/>
      <c r="H861" s="178"/>
      <c r="I861" s="179"/>
      <c r="J861" s="179"/>
      <c r="K861" s="178"/>
      <c r="L861" s="186"/>
      <c r="M861" s="186"/>
      <c r="N861" s="186"/>
      <c r="O861" s="186"/>
      <c r="P861" s="186"/>
      <c r="Q861" s="186"/>
      <c r="R861" s="186"/>
      <c r="S861" s="186"/>
      <c r="T861" s="186"/>
      <c r="U861" s="186"/>
      <c r="V861" s="186"/>
      <c r="W861" s="186"/>
      <c r="X861" s="186"/>
    </row>
    <row r="862" spans="1:24" ht="43.5" customHeight="1" thickBot="1" x14ac:dyDescent="0.4">
      <c r="A862" s="188" t="str">
        <f>+'Matriz Nº4 Administración'!A862</f>
        <v>95. 7</v>
      </c>
      <c r="B862" s="189" t="str">
        <f>+'Matriz Nº4 Administración'!B862</f>
        <v/>
      </c>
      <c r="C862" s="190" t="str">
        <f>IF(B862&lt;&gt;"",'Matriz Nº1 Identificación'!B862,"")</f>
        <v/>
      </c>
      <c r="D862" s="191" t="str">
        <f>IF(C862&lt;&gt;"",'Matriz Nº4 Administración'!C862,"")</f>
        <v/>
      </c>
      <c r="E862" s="189" t="str">
        <f>IF(B862&lt;&gt;"",'Matriz Nº4 Administración'!F862,"")</f>
        <v/>
      </c>
      <c r="F862" s="189" t="str">
        <f>IF(B862&lt;&gt;"",'Matriz Nº4 Administración'!G862,"")</f>
        <v/>
      </c>
      <c r="G862" s="177"/>
      <c r="H862" s="178"/>
      <c r="I862" s="179"/>
      <c r="J862" s="179"/>
      <c r="K862" s="178"/>
      <c r="L862" s="186"/>
      <c r="M862" s="186"/>
      <c r="N862" s="186"/>
      <c r="O862" s="186"/>
      <c r="P862" s="186"/>
      <c r="Q862" s="186"/>
      <c r="R862" s="186"/>
      <c r="S862" s="186"/>
      <c r="T862" s="186"/>
      <c r="U862" s="186"/>
      <c r="V862" s="186"/>
      <c r="W862" s="186"/>
      <c r="X862" s="186"/>
    </row>
    <row r="863" spans="1:24" ht="39.9" customHeight="1" thickBot="1" x14ac:dyDescent="0.4">
      <c r="A863" s="547" t="str">
        <f>'Matriz Nº4 Administración'!A863</f>
        <v xml:space="preserve">Objetivo Estratégico: </v>
      </c>
      <c r="B863" s="548"/>
      <c r="C863" s="547">
        <f>'Matriz Nº4 Administración'!B863</f>
        <v>0</v>
      </c>
      <c r="D863" s="549"/>
      <c r="E863" s="549"/>
      <c r="F863" s="549"/>
      <c r="G863" s="549"/>
      <c r="H863" s="549"/>
      <c r="I863" s="549"/>
      <c r="J863" s="549"/>
      <c r="K863" s="549"/>
      <c r="L863" s="187"/>
      <c r="M863" s="186"/>
      <c r="N863" s="186"/>
      <c r="O863" s="187"/>
      <c r="P863" s="187"/>
      <c r="Q863" s="187"/>
      <c r="R863" s="187"/>
      <c r="S863" s="187"/>
      <c r="T863" s="187"/>
      <c r="U863" s="187"/>
      <c r="V863" s="187"/>
      <c r="W863" s="187"/>
      <c r="X863" s="187"/>
    </row>
    <row r="864" spans="1:24" ht="39.9" customHeight="1" thickBot="1" x14ac:dyDescent="0.4">
      <c r="A864" s="544" t="str">
        <f>'Matriz Nº4 Administración'!A864</f>
        <v>Objetivo táctico</v>
      </c>
      <c r="B864" s="545"/>
      <c r="C864" s="546" t="str">
        <f>'Matriz Nº4 Administración'!B864</f>
        <v xml:space="preserve">96. </v>
      </c>
      <c r="D864" s="481"/>
      <c r="E864" s="481"/>
      <c r="F864" s="481"/>
      <c r="G864" s="481"/>
      <c r="H864" s="481"/>
      <c r="I864" s="481"/>
      <c r="J864" s="481"/>
      <c r="K864" s="482"/>
      <c r="L864" s="187"/>
      <c r="M864" s="187"/>
      <c r="N864" s="187"/>
      <c r="O864" s="187"/>
      <c r="P864" s="187"/>
      <c r="Q864" s="187"/>
      <c r="R864" s="187"/>
      <c r="S864" s="187"/>
      <c r="T864" s="187"/>
      <c r="U864" s="187"/>
      <c r="V864" s="187"/>
      <c r="W864" s="187"/>
      <c r="X864" s="187"/>
    </row>
    <row r="865" spans="1:24" ht="47.25" customHeight="1" x14ac:dyDescent="0.35">
      <c r="A865" s="188" t="str">
        <f>+'Matriz Nº4 Administración'!A865</f>
        <v>96. 1</v>
      </c>
      <c r="B865" s="189" t="str">
        <f>+'Matriz Nº4 Administración'!B865</f>
        <v/>
      </c>
      <c r="C865" s="190" t="str">
        <f>IF(B865&lt;&gt;"",'Matriz Nº1 Identificación'!B865,"")</f>
        <v/>
      </c>
      <c r="D865" s="191" t="str">
        <f>IF(C865&lt;&gt;"",'Matriz Nº4 Administración'!C865,"")</f>
        <v/>
      </c>
      <c r="E865" s="189" t="str">
        <f>IF(B865&lt;&gt;"",'Matriz Nº4 Administración'!F865,"")</f>
        <v/>
      </c>
      <c r="F865" s="189" t="str">
        <f>IF(B865&lt;&gt;"",'Matriz Nº4 Administración'!G865,"")</f>
        <v/>
      </c>
      <c r="G865" s="177"/>
      <c r="H865" s="178"/>
      <c r="I865" s="179"/>
      <c r="J865" s="179"/>
      <c r="K865" s="178"/>
      <c r="L865" s="186"/>
      <c r="M865" s="187"/>
      <c r="N865" s="187"/>
      <c r="O865" s="186"/>
      <c r="P865" s="186"/>
      <c r="Q865" s="186"/>
      <c r="R865" s="186"/>
      <c r="S865" s="186"/>
      <c r="T865" s="186"/>
      <c r="U865" s="186"/>
      <c r="V865" s="186"/>
      <c r="W865" s="186"/>
      <c r="X865" s="186"/>
    </row>
    <row r="866" spans="1:24" ht="43.5" customHeight="1" x14ac:dyDescent="0.35">
      <c r="A866" s="188" t="str">
        <f>+'Matriz Nº4 Administración'!A866</f>
        <v>96. 2</v>
      </c>
      <c r="B866" s="189" t="str">
        <f>+'Matriz Nº4 Administración'!B866</f>
        <v/>
      </c>
      <c r="C866" s="190" t="str">
        <f>IF(B866&lt;&gt;"",'Matriz Nº1 Identificación'!B866,"")</f>
        <v/>
      </c>
      <c r="D866" s="191" t="str">
        <f>IF(C866&lt;&gt;"",'Matriz Nº4 Administración'!C866,"")</f>
        <v/>
      </c>
      <c r="E866" s="189" t="str">
        <f>IF(B866&lt;&gt;"",'Matriz Nº4 Administración'!F866,"")</f>
        <v/>
      </c>
      <c r="F866" s="189" t="str">
        <f>IF(B866&lt;&gt;"",'Matriz Nº4 Administración'!G866,"")</f>
        <v/>
      </c>
      <c r="G866" s="177"/>
      <c r="H866" s="178"/>
      <c r="I866" s="179"/>
      <c r="J866" s="179"/>
      <c r="K866" s="178"/>
      <c r="L866" s="186"/>
      <c r="M866" s="186"/>
      <c r="N866" s="186"/>
      <c r="O866" s="186"/>
      <c r="P866" s="186"/>
      <c r="Q866" s="186"/>
      <c r="R866" s="186"/>
      <c r="S866" s="186"/>
      <c r="T866" s="186"/>
      <c r="U866" s="186"/>
      <c r="V866" s="186"/>
      <c r="W866" s="186"/>
      <c r="X866" s="186"/>
    </row>
    <row r="867" spans="1:24" ht="40.5" customHeight="1" x14ac:dyDescent="0.35">
      <c r="A867" s="188" t="str">
        <f>+'Matriz Nº4 Administración'!A867</f>
        <v>96. 3</v>
      </c>
      <c r="B867" s="189" t="str">
        <f>+'Matriz Nº4 Administración'!B867</f>
        <v/>
      </c>
      <c r="C867" s="190" t="str">
        <f>IF(B867&lt;&gt;"",'Matriz Nº1 Identificación'!B867,"")</f>
        <v/>
      </c>
      <c r="D867" s="191" t="str">
        <f>IF(C867&lt;&gt;"",'Matriz Nº4 Administración'!C867,"")</f>
        <v/>
      </c>
      <c r="E867" s="189" t="str">
        <f>IF(B867&lt;&gt;"",'Matriz Nº4 Administración'!F867,"")</f>
        <v/>
      </c>
      <c r="F867" s="189" t="str">
        <f>IF(B867&lt;&gt;"",'Matriz Nº4 Administración'!G867,"")</f>
        <v/>
      </c>
      <c r="G867" s="177"/>
      <c r="H867" s="178"/>
      <c r="I867" s="179"/>
      <c r="J867" s="179"/>
      <c r="K867" s="178"/>
      <c r="L867" s="186"/>
      <c r="M867" s="186"/>
      <c r="N867" s="186"/>
      <c r="O867" s="186"/>
      <c r="P867" s="186"/>
      <c r="Q867" s="186"/>
      <c r="R867" s="186"/>
      <c r="S867" s="186"/>
      <c r="T867" s="186"/>
      <c r="U867" s="186"/>
      <c r="V867" s="186"/>
      <c r="W867" s="186"/>
      <c r="X867" s="186"/>
    </row>
    <row r="868" spans="1:24" ht="48" customHeight="1" x14ac:dyDescent="0.35">
      <c r="A868" s="188" t="str">
        <f>+'Matriz Nº4 Administración'!A868</f>
        <v>96. 4</v>
      </c>
      <c r="B868" s="189" t="str">
        <f>+'Matriz Nº4 Administración'!B868</f>
        <v/>
      </c>
      <c r="C868" s="190" t="str">
        <f>IF(B868&lt;&gt;"",'Matriz Nº1 Identificación'!B868,"")</f>
        <v/>
      </c>
      <c r="D868" s="191" t="str">
        <f>IF(C868&lt;&gt;"",'Matriz Nº4 Administración'!C868,"")</f>
        <v/>
      </c>
      <c r="E868" s="189" t="str">
        <f>IF(B868&lt;&gt;"",'Matriz Nº4 Administración'!F868,"")</f>
        <v/>
      </c>
      <c r="F868" s="189" t="str">
        <f>IF(B868&lt;&gt;"",'Matriz Nº4 Administración'!G868,"")</f>
        <v/>
      </c>
      <c r="G868" s="177"/>
      <c r="H868" s="178"/>
      <c r="I868" s="179"/>
      <c r="J868" s="179"/>
      <c r="K868" s="178"/>
      <c r="L868" s="186"/>
      <c r="M868" s="186"/>
      <c r="N868" s="186"/>
      <c r="O868" s="186"/>
      <c r="P868" s="186"/>
      <c r="Q868" s="186"/>
      <c r="R868" s="186"/>
      <c r="S868" s="186"/>
      <c r="T868" s="186"/>
      <c r="U868" s="186"/>
      <c r="V868" s="186"/>
      <c r="W868" s="186"/>
      <c r="X868" s="186"/>
    </row>
    <row r="869" spans="1:24" ht="42.75" customHeight="1" x14ac:dyDescent="0.35">
      <c r="A869" s="188" t="str">
        <f>+'Matriz Nº4 Administración'!A869</f>
        <v>96. 5</v>
      </c>
      <c r="B869" s="189" t="str">
        <f>+'Matriz Nº4 Administración'!B869</f>
        <v/>
      </c>
      <c r="C869" s="190" t="str">
        <f>IF(B869&lt;&gt;"",'Matriz Nº1 Identificación'!B869,"")</f>
        <v/>
      </c>
      <c r="D869" s="191" t="str">
        <f>IF(C869&lt;&gt;"",'Matriz Nº4 Administración'!C869,"")</f>
        <v/>
      </c>
      <c r="E869" s="189" t="str">
        <f>IF(B869&lt;&gt;"",'Matriz Nº4 Administración'!F869,"")</f>
        <v/>
      </c>
      <c r="F869" s="189" t="str">
        <f>IF(B869&lt;&gt;"",'Matriz Nº4 Administración'!G869,"")</f>
        <v/>
      </c>
      <c r="G869" s="177"/>
      <c r="H869" s="178"/>
      <c r="I869" s="179"/>
      <c r="J869" s="179"/>
      <c r="K869" s="178"/>
      <c r="L869" s="186"/>
      <c r="M869" s="186"/>
      <c r="N869" s="186"/>
      <c r="O869" s="186"/>
      <c r="P869" s="186"/>
      <c r="Q869" s="186"/>
      <c r="R869" s="186"/>
      <c r="S869" s="186"/>
      <c r="T869" s="186"/>
      <c r="U869" s="186"/>
      <c r="V869" s="186"/>
      <c r="W869" s="186"/>
      <c r="X869" s="186"/>
    </row>
    <row r="870" spans="1:24" ht="40.5" customHeight="1" x14ac:dyDescent="0.35">
      <c r="A870" s="188" t="str">
        <f>+'Matriz Nº4 Administración'!A870</f>
        <v>96. 6</v>
      </c>
      <c r="B870" s="189" t="str">
        <f>+'Matriz Nº4 Administración'!B870</f>
        <v/>
      </c>
      <c r="C870" s="190" t="str">
        <f>IF(B870&lt;&gt;"",'Matriz Nº1 Identificación'!B870,"")</f>
        <v/>
      </c>
      <c r="D870" s="191" t="str">
        <f>IF(C870&lt;&gt;"",'Matriz Nº4 Administración'!C870,"")</f>
        <v/>
      </c>
      <c r="E870" s="189" t="str">
        <f>IF(B870&lt;&gt;"",'Matriz Nº4 Administración'!F870,"")</f>
        <v/>
      </c>
      <c r="F870" s="189" t="str">
        <f>IF(B870&lt;&gt;"",'Matriz Nº4 Administración'!G870,"")</f>
        <v/>
      </c>
      <c r="G870" s="177"/>
      <c r="H870" s="178"/>
      <c r="I870" s="179"/>
      <c r="J870" s="179"/>
      <c r="K870" s="178"/>
      <c r="L870" s="186"/>
      <c r="M870" s="186"/>
      <c r="N870" s="186"/>
      <c r="O870" s="186"/>
      <c r="P870" s="186"/>
      <c r="Q870" s="186"/>
      <c r="R870" s="186"/>
      <c r="S870" s="186"/>
      <c r="T870" s="186"/>
      <c r="U870" s="186"/>
      <c r="V870" s="186"/>
      <c r="W870" s="186"/>
      <c r="X870" s="186"/>
    </row>
    <row r="871" spans="1:24" ht="43.5" customHeight="1" thickBot="1" x14ac:dyDescent="0.4">
      <c r="A871" s="188" t="str">
        <f>+'Matriz Nº4 Administración'!A871</f>
        <v>96. 7</v>
      </c>
      <c r="B871" s="189" t="str">
        <f>+'Matriz Nº4 Administración'!B871</f>
        <v/>
      </c>
      <c r="C871" s="190" t="str">
        <f>IF(B871&lt;&gt;"",'Matriz Nº1 Identificación'!B871,"")</f>
        <v/>
      </c>
      <c r="D871" s="191" t="str">
        <f>IF(C871&lt;&gt;"",'Matriz Nº4 Administración'!C871,"")</f>
        <v/>
      </c>
      <c r="E871" s="189" t="str">
        <f>IF(B871&lt;&gt;"",'Matriz Nº4 Administración'!F871,"")</f>
        <v/>
      </c>
      <c r="F871" s="189" t="str">
        <f>IF(B871&lt;&gt;"",'Matriz Nº4 Administración'!G871,"")</f>
        <v/>
      </c>
      <c r="G871" s="177"/>
      <c r="H871" s="178"/>
      <c r="I871" s="179"/>
      <c r="J871" s="179"/>
      <c r="K871" s="178"/>
      <c r="L871" s="186"/>
      <c r="M871" s="186"/>
      <c r="N871" s="186"/>
      <c r="O871" s="186"/>
      <c r="P871" s="186"/>
      <c r="Q871" s="186"/>
      <c r="R871" s="186"/>
      <c r="S871" s="186"/>
      <c r="T871" s="186"/>
      <c r="U871" s="186"/>
      <c r="V871" s="186"/>
      <c r="W871" s="186"/>
      <c r="X871" s="186"/>
    </row>
    <row r="872" spans="1:24" ht="39.9" customHeight="1" thickBot="1" x14ac:dyDescent="0.4">
      <c r="A872" s="547" t="str">
        <f>'Matriz Nº4 Administración'!A872</f>
        <v xml:space="preserve">Objetivo Estratégico: </v>
      </c>
      <c r="B872" s="548"/>
      <c r="C872" s="547">
        <f>'Matriz Nº4 Administración'!B872</f>
        <v>0</v>
      </c>
      <c r="D872" s="549"/>
      <c r="E872" s="549"/>
      <c r="F872" s="549"/>
      <c r="G872" s="549"/>
      <c r="H872" s="549"/>
      <c r="I872" s="549"/>
      <c r="J872" s="549"/>
      <c r="K872" s="549"/>
      <c r="L872" s="187"/>
      <c r="M872" s="186"/>
      <c r="N872" s="186"/>
      <c r="O872" s="187"/>
      <c r="P872" s="187"/>
      <c r="Q872" s="187"/>
      <c r="R872" s="187"/>
      <c r="S872" s="187"/>
      <c r="T872" s="187"/>
      <c r="U872" s="187"/>
      <c r="V872" s="187"/>
      <c r="W872" s="187"/>
      <c r="X872" s="187"/>
    </row>
    <row r="873" spans="1:24" ht="39.9" customHeight="1" thickBot="1" x14ac:dyDescent="0.4">
      <c r="A873" s="544" t="str">
        <f>'Matriz Nº4 Administración'!A873</f>
        <v>Objetivo táctico</v>
      </c>
      <c r="B873" s="545"/>
      <c r="C873" s="546" t="str">
        <f>'Matriz Nº4 Administración'!B873</f>
        <v xml:space="preserve">97. </v>
      </c>
      <c r="D873" s="481"/>
      <c r="E873" s="481"/>
      <c r="F873" s="481"/>
      <c r="G873" s="481"/>
      <c r="H873" s="481"/>
      <c r="I873" s="481"/>
      <c r="J873" s="481"/>
      <c r="K873" s="482"/>
      <c r="L873" s="187"/>
      <c r="M873" s="187"/>
      <c r="N873" s="187"/>
      <c r="O873" s="187"/>
      <c r="P873" s="187"/>
      <c r="Q873" s="187"/>
      <c r="R873" s="187"/>
      <c r="S873" s="187"/>
      <c r="T873" s="187"/>
      <c r="U873" s="187"/>
      <c r="V873" s="187"/>
      <c r="W873" s="187"/>
      <c r="X873" s="187"/>
    </row>
    <row r="874" spans="1:24" ht="47.25" customHeight="1" x14ac:dyDescent="0.35">
      <c r="A874" s="188" t="str">
        <f>+'Matriz Nº4 Administración'!A874</f>
        <v>97. 1</v>
      </c>
      <c r="B874" s="189" t="str">
        <f>+'Matriz Nº4 Administración'!B874</f>
        <v/>
      </c>
      <c r="C874" s="190" t="str">
        <f>IF(B874&lt;&gt;"",'Matriz Nº1 Identificación'!B874,"")</f>
        <v/>
      </c>
      <c r="D874" s="191" t="str">
        <f>IF(C874&lt;&gt;"",'Matriz Nº4 Administración'!C874,"")</f>
        <v/>
      </c>
      <c r="E874" s="189" t="str">
        <f>IF(B874&lt;&gt;"",'Matriz Nº4 Administración'!F874,"")</f>
        <v/>
      </c>
      <c r="F874" s="189" t="str">
        <f>IF(B874&lt;&gt;"",'Matriz Nº4 Administración'!G874,"")</f>
        <v/>
      </c>
      <c r="G874" s="177"/>
      <c r="H874" s="178"/>
      <c r="I874" s="179"/>
      <c r="J874" s="179"/>
      <c r="K874" s="178"/>
      <c r="L874" s="186"/>
      <c r="M874" s="187"/>
      <c r="N874" s="187"/>
      <c r="O874" s="186"/>
      <c r="P874" s="186"/>
      <c r="Q874" s="186"/>
      <c r="R874" s="186"/>
      <c r="S874" s="186"/>
      <c r="T874" s="186"/>
      <c r="U874" s="186"/>
      <c r="V874" s="186"/>
      <c r="W874" s="186"/>
      <c r="X874" s="186"/>
    </row>
    <row r="875" spans="1:24" ht="43.5" customHeight="1" x14ac:dyDescent="0.35">
      <c r="A875" s="188" t="str">
        <f>+'Matriz Nº4 Administración'!A875</f>
        <v>97. 2</v>
      </c>
      <c r="B875" s="189" t="str">
        <f>+'Matriz Nº4 Administración'!B875</f>
        <v/>
      </c>
      <c r="C875" s="190" t="str">
        <f>IF(B875&lt;&gt;"",'Matriz Nº1 Identificación'!B875,"")</f>
        <v/>
      </c>
      <c r="D875" s="191" t="str">
        <f>IF(C875&lt;&gt;"",'Matriz Nº4 Administración'!C875,"")</f>
        <v/>
      </c>
      <c r="E875" s="189" t="str">
        <f>IF(B875&lt;&gt;"",'Matriz Nº4 Administración'!F875,"")</f>
        <v/>
      </c>
      <c r="F875" s="189" t="str">
        <f>IF(B875&lt;&gt;"",'Matriz Nº4 Administración'!G875,"")</f>
        <v/>
      </c>
      <c r="G875" s="177"/>
      <c r="H875" s="178"/>
      <c r="I875" s="179"/>
      <c r="J875" s="179"/>
      <c r="K875" s="178"/>
      <c r="L875" s="186"/>
      <c r="M875" s="186"/>
      <c r="N875" s="186"/>
      <c r="O875" s="186"/>
      <c r="P875" s="186"/>
      <c r="Q875" s="186"/>
      <c r="R875" s="186"/>
      <c r="S875" s="186"/>
      <c r="T875" s="186"/>
      <c r="U875" s="186"/>
      <c r="V875" s="186"/>
      <c r="W875" s="186"/>
      <c r="X875" s="186"/>
    </row>
    <row r="876" spans="1:24" ht="40.5" customHeight="1" x14ac:dyDescent="0.35">
      <c r="A876" s="188" t="str">
        <f>+'Matriz Nº4 Administración'!A876</f>
        <v>97. 3</v>
      </c>
      <c r="B876" s="189" t="str">
        <f>+'Matriz Nº4 Administración'!B876</f>
        <v/>
      </c>
      <c r="C876" s="190" t="str">
        <f>IF(B876&lt;&gt;"",'Matriz Nº1 Identificación'!B876,"")</f>
        <v/>
      </c>
      <c r="D876" s="191" t="str">
        <f>IF(C876&lt;&gt;"",'Matriz Nº4 Administración'!C876,"")</f>
        <v/>
      </c>
      <c r="E876" s="189" t="str">
        <f>IF(B876&lt;&gt;"",'Matriz Nº4 Administración'!F876,"")</f>
        <v/>
      </c>
      <c r="F876" s="189" t="str">
        <f>IF(B876&lt;&gt;"",'Matriz Nº4 Administración'!G876,"")</f>
        <v/>
      </c>
      <c r="G876" s="177"/>
      <c r="H876" s="178"/>
      <c r="I876" s="179"/>
      <c r="J876" s="179"/>
      <c r="K876" s="178"/>
      <c r="L876" s="186"/>
      <c r="M876" s="186"/>
      <c r="N876" s="186"/>
      <c r="O876" s="186"/>
      <c r="P876" s="186"/>
      <c r="Q876" s="186"/>
      <c r="R876" s="186"/>
      <c r="S876" s="186"/>
      <c r="T876" s="186"/>
      <c r="U876" s="186"/>
      <c r="V876" s="186"/>
      <c r="W876" s="186"/>
      <c r="X876" s="186"/>
    </row>
    <row r="877" spans="1:24" ht="48" customHeight="1" x14ac:dyDescent="0.35">
      <c r="A877" s="188" t="str">
        <f>+'Matriz Nº4 Administración'!A877</f>
        <v>97. 4</v>
      </c>
      <c r="B877" s="189" t="str">
        <f>+'Matriz Nº4 Administración'!B877</f>
        <v/>
      </c>
      <c r="C877" s="190" t="str">
        <f>IF(B877&lt;&gt;"",'Matriz Nº1 Identificación'!B877,"")</f>
        <v/>
      </c>
      <c r="D877" s="191" t="str">
        <f>IF(C877&lt;&gt;"",'Matriz Nº4 Administración'!C877,"")</f>
        <v/>
      </c>
      <c r="E877" s="189" t="str">
        <f>IF(B877&lt;&gt;"",'Matriz Nº4 Administración'!F877,"")</f>
        <v/>
      </c>
      <c r="F877" s="189" t="str">
        <f>IF(B877&lt;&gt;"",'Matriz Nº4 Administración'!G877,"")</f>
        <v/>
      </c>
      <c r="G877" s="177"/>
      <c r="H877" s="178"/>
      <c r="I877" s="179"/>
      <c r="J877" s="179"/>
      <c r="K877" s="178"/>
      <c r="L877" s="186"/>
      <c r="M877" s="186"/>
      <c r="N877" s="186"/>
      <c r="O877" s="186"/>
      <c r="P877" s="186"/>
      <c r="Q877" s="186"/>
      <c r="R877" s="186"/>
      <c r="S877" s="186"/>
      <c r="T877" s="186"/>
      <c r="U877" s="186"/>
      <c r="V877" s="186"/>
      <c r="W877" s="186"/>
      <c r="X877" s="186"/>
    </row>
    <row r="878" spans="1:24" ht="42.75" customHeight="1" x14ac:dyDescent="0.35">
      <c r="A878" s="188" t="str">
        <f>+'Matriz Nº4 Administración'!A878</f>
        <v>97. 5</v>
      </c>
      <c r="B878" s="189" t="str">
        <f>+'Matriz Nº4 Administración'!B878</f>
        <v/>
      </c>
      <c r="C878" s="190" t="str">
        <f>IF(B878&lt;&gt;"",'Matriz Nº1 Identificación'!B878,"")</f>
        <v/>
      </c>
      <c r="D878" s="191" t="str">
        <f>IF(C878&lt;&gt;"",'Matriz Nº4 Administración'!C878,"")</f>
        <v/>
      </c>
      <c r="E878" s="189" t="str">
        <f>IF(B878&lt;&gt;"",'Matriz Nº4 Administración'!F878,"")</f>
        <v/>
      </c>
      <c r="F878" s="189" t="str">
        <f>IF(B878&lt;&gt;"",'Matriz Nº4 Administración'!G878,"")</f>
        <v/>
      </c>
      <c r="G878" s="177"/>
      <c r="H878" s="178"/>
      <c r="I878" s="179"/>
      <c r="J878" s="179"/>
      <c r="K878" s="178"/>
      <c r="L878" s="186"/>
      <c r="M878" s="186"/>
      <c r="N878" s="186"/>
      <c r="O878" s="186"/>
      <c r="P878" s="186"/>
      <c r="Q878" s="186"/>
      <c r="R878" s="186"/>
      <c r="S878" s="186"/>
      <c r="T878" s="186"/>
      <c r="U878" s="186"/>
      <c r="V878" s="186"/>
      <c r="W878" s="186"/>
      <c r="X878" s="186"/>
    </row>
    <row r="879" spans="1:24" ht="40.5" customHeight="1" x14ac:dyDescent="0.35">
      <c r="A879" s="188" t="str">
        <f>+'Matriz Nº4 Administración'!A879</f>
        <v>97. 6</v>
      </c>
      <c r="B879" s="189" t="str">
        <f>+'Matriz Nº4 Administración'!B879</f>
        <v/>
      </c>
      <c r="C879" s="190" t="str">
        <f>IF(B879&lt;&gt;"",'Matriz Nº1 Identificación'!B879,"")</f>
        <v/>
      </c>
      <c r="D879" s="191" t="str">
        <f>IF(C879&lt;&gt;"",'Matriz Nº4 Administración'!C879,"")</f>
        <v/>
      </c>
      <c r="E879" s="189" t="str">
        <f>IF(B879&lt;&gt;"",'Matriz Nº4 Administración'!F879,"")</f>
        <v/>
      </c>
      <c r="F879" s="189" t="str">
        <f>IF(B879&lt;&gt;"",'Matriz Nº4 Administración'!G879,"")</f>
        <v/>
      </c>
      <c r="G879" s="177"/>
      <c r="H879" s="178"/>
      <c r="I879" s="179"/>
      <c r="J879" s="179"/>
      <c r="K879" s="178"/>
      <c r="L879" s="186"/>
      <c r="M879" s="186"/>
      <c r="N879" s="186"/>
      <c r="O879" s="186"/>
      <c r="P879" s="186"/>
      <c r="Q879" s="186"/>
      <c r="R879" s="186"/>
      <c r="S879" s="186"/>
      <c r="T879" s="186"/>
      <c r="U879" s="186"/>
      <c r="V879" s="186"/>
      <c r="W879" s="186"/>
      <c r="X879" s="186"/>
    </row>
    <row r="880" spans="1:24" ht="43.5" customHeight="1" thickBot="1" x14ac:dyDescent="0.4">
      <c r="A880" s="188" t="str">
        <f>+'Matriz Nº4 Administración'!A880</f>
        <v>97. 7</v>
      </c>
      <c r="B880" s="189" t="str">
        <f>+'Matriz Nº4 Administración'!B880</f>
        <v/>
      </c>
      <c r="C880" s="190" t="str">
        <f>IF(B880&lt;&gt;"",'Matriz Nº1 Identificación'!B880,"")</f>
        <v/>
      </c>
      <c r="D880" s="191" t="str">
        <f>IF(C880&lt;&gt;"",'Matriz Nº4 Administración'!C880,"")</f>
        <v/>
      </c>
      <c r="E880" s="189" t="str">
        <f>IF(B880&lt;&gt;"",'Matriz Nº4 Administración'!F880,"")</f>
        <v/>
      </c>
      <c r="F880" s="189" t="str">
        <f>IF(B880&lt;&gt;"",'Matriz Nº4 Administración'!G880,"")</f>
        <v/>
      </c>
      <c r="G880" s="177"/>
      <c r="H880" s="178"/>
      <c r="I880" s="179"/>
      <c r="J880" s="179"/>
      <c r="K880" s="178"/>
      <c r="L880" s="186"/>
      <c r="M880" s="186"/>
      <c r="N880" s="186"/>
      <c r="O880" s="186"/>
      <c r="P880" s="186"/>
      <c r="Q880" s="186"/>
      <c r="R880" s="186"/>
      <c r="S880" s="186"/>
      <c r="T880" s="186"/>
      <c r="U880" s="186"/>
      <c r="V880" s="186"/>
      <c r="W880" s="186"/>
      <c r="X880" s="186"/>
    </row>
    <row r="881" spans="1:24" ht="39.9" customHeight="1" thickBot="1" x14ac:dyDescent="0.4">
      <c r="A881" s="547" t="str">
        <f>'Matriz Nº4 Administración'!A881</f>
        <v xml:space="preserve">Objetivo Estratégico: </v>
      </c>
      <c r="B881" s="548"/>
      <c r="C881" s="547">
        <f>'Matriz Nº4 Administración'!B881</f>
        <v>0</v>
      </c>
      <c r="D881" s="549"/>
      <c r="E881" s="549"/>
      <c r="F881" s="549"/>
      <c r="G881" s="549"/>
      <c r="H881" s="549"/>
      <c r="I881" s="549"/>
      <c r="J881" s="549"/>
      <c r="K881" s="549"/>
      <c r="L881" s="187"/>
      <c r="M881" s="186"/>
      <c r="N881" s="186"/>
      <c r="O881" s="187"/>
      <c r="P881" s="187"/>
      <c r="Q881" s="187"/>
      <c r="R881" s="187"/>
      <c r="S881" s="187"/>
      <c r="T881" s="187"/>
      <c r="U881" s="187"/>
      <c r="V881" s="187"/>
      <c r="W881" s="187"/>
      <c r="X881" s="187"/>
    </row>
    <row r="882" spans="1:24" ht="39.9" customHeight="1" thickBot="1" x14ac:dyDescent="0.4">
      <c r="A882" s="544" t="str">
        <f>'Matriz Nº4 Administración'!A882</f>
        <v>Objetivo táctico</v>
      </c>
      <c r="B882" s="545"/>
      <c r="C882" s="546" t="str">
        <f>'Matriz Nº4 Administración'!B882</f>
        <v xml:space="preserve">98. </v>
      </c>
      <c r="D882" s="481"/>
      <c r="E882" s="481"/>
      <c r="F882" s="481"/>
      <c r="G882" s="481"/>
      <c r="H882" s="481"/>
      <c r="I882" s="481"/>
      <c r="J882" s="481"/>
      <c r="K882" s="482"/>
      <c r="L882" s="187"/>
      <c r="M882" s="187"/>
      <c r="N882" s="187"/>
      <c r="O882" s="187"/>
      <c r="P882" s="187"/>
      <c r="Q882" s="187"/>
      <c r="R882" s="187"/>
      <c r="S882" s="187"/>
      <c r="T882" s="187"/>
      <c r="U882" s="187"/>
      <c r="V882" s="187"/>
      <c r="W882" s="187"/>
      <c r="X882" s="187"/>
    </row>
    <row r="883" spans="1:24" ht="47.25" customHeight="1" x14ac:dyDescent="0.35">
      <c r="A883" s="188" t="str">
        <f>+'Matriz Nº4 Administración'!A883</f>
        <v>98. 1</v>
      </c>
      <c r="B883" s="189" t="str">
        <f>+'Matriz Nº4 Administración'!B883</f>
        <v/>
      </c>
      <c r="C883" s="190" t="str">
        <f>IF(B883&lt;&gt;"",'Matriz Nº1 Identificación'!B883,"")</f>
        <v/>
      </c>
      <c r="D883" s="191" t="str">
        <f>IF(C883&lt;&gt;"",'Matriz Nº4 Administración'!C883,"")</f>
        <v/>
      </c>
      <c r="E883" s="189" t="str">
        <f>IF(B883&lt;&gt;"",'Matriz Nº4 Administración'!F883,"")</f>
        <v/>
      </c>
      <c r="F883" s="189" t="str">
        <f>IF(B883&lt;&gt;"",'Matriz Nº4 Administración'!G883,"")</f>
        <v/>
      </c>
      <c r="G883" s="177"/>
      <c r="H883" s="178"/>
      <c r="I883" s="179"/>
      <c r="J883" s="179"/>
      <c r="K883" s="178"/>
      <c r="L883" s="186"/>
      <c r="M883" s="187"/>
      <c r="N883" s="187"/>
      <c r="O883" s="186"/>
      <c r="P883" s="186"/>
      <c r="Q883" s="186"/>
      <c r="R883" s="186"/>
      <c r="S883" s="186"/>
      <c r="T883" s="186"/>
      <c r="U883" s="186"/>
      <c r="V883" s="186"/>
      <c r="W883" s="186"/>
      <c r="X883" s="186"/>
    </row>
    <row r="884" spans="1:24" ht="43.5" customHeight="1" x14ac:dyDescent="0.35">
      <c r="A884" s="188" t="str">
        <f>+'Matriz Nº4 Administración'!A884</f>
        <v>98. 2</v>
      </c>
      <c r="B884" s="189" t="str">
        <f>+'Matriz Nº4 Administración'!B884</f>
        <v/>
      </c>
      <c r="C884" s="190" t="str">
        <f>IF(B884&lt;&gt;"",'Matriz Nº1 Identificación'!B884,"")</f>
        <v/>
      </c>
      <c r="D884" s="191" t="str">
        <f>IF(C884&lt;&gt;"",'Matriz Nº4 Administración'!C884,"")</f>
        <v/>
      </c>
      <c r="E884" s="189" t="str">
        <f>IF(B884&lt;&gt;"",'Matriz Nº4 Administración'!F884,"")</f>
        <v/>
      </c>
      <c r="F884" s="189" t="str">
        <f>IF(B884&lt;&gt;"",'Matriz Nº4 Administración'!G884,"")</f>
        <v/>
      </c>
      <c r="G884" s="177"/>
      <c r="H884" s="178"/>
      <c r="I884" s="179"/>
      <c r="J884" s="179"/>
      <c r="K884" s="178"/>
      <c r="L884" s="186"/>
      <c r="M884" s="186"/>
      <c r="N884" s="186"/>
      <c r="O884" s="186"/>
      <c r="P884" s="186"/>
      <c r="Q884" s="186"/>
      <c r="R884" s="186"/>
      <c r="S884" s="186"/>
      <c r="T884" s="186"/>
      <c r="U884" s="186"/>
      <c r="V884" s="186"/>
      <c r="W884" s="186"/>
      <c r="X884" s="186"/>
    </row>
    <row r="885" spans="1:24" ht="40.5" customHeight="1" x14ac:dyDescent="0.35">
      <c r="A885" s="188" t="str">
        <f>+'Matriz Nº4 Administración'!A885</f>
        <v>98. 3</v>
      </c>
      <c r="B885" s="189" t="str">
        <f>+'Matriz Nº4 Administración'!B885</f>
        <v/>
      </c>
      <c r="C885" s="190" t="str">
        <f>IF(B885&lt;&gt;"",'Matriz Nº1 Identificación'!B885,"")</f>
        <v/>
      </c>
      <c r="D885" s="191" t="str">
        <f>IF(C885&lt;&gt;"",'Matriz Nº4 Administración'!C885,"")</f>
        <v/>
      </c>
      <c r="E885" s="189" t="str">
        <f>IF(B885&lt;&gt;"",'Matriz Nº4 Administración'!F885,"")</f>
        <v/>
      </c>
      <c r="F885" s="189" t="str">
        <f>IF(B885&lt;&gt;"",'Matriz Nº4 Administración'!G885,"")</f>
        <v/>
      </c>
      <c r="G885" s="177"/>
      <c r="H885" s="178"/>
      <c r="I885" s="179"/>
      <c r="J885" s="179"/>
      <c r="K885" s="178"/>
      <c r="L885" s="186"/>
      <c r="M885" s="186"/>
      <c r="N885" s="186"/>
      <c r="O885" s="186"/>
      <c r="P885" s="186"/>
      <c r="Q885" s="186"/>
      <c r="R885" s="186"/>
      <c r="S885" s="186"/>
      <c r="T885" s="186"/>
      <c r="U885" s="186"/>
      <c r="V885" s="186"/>
      <c r="W885" s="186"/>
      <c r="X885" s="186"/>
    </row>
    <row r="886" spans="1:24" ht="48" customHeight="1" x14ac:dyDescent="0.35">
      <c r="A886" s="188" t="str">
        <f>+'Matriz Nº4 Administración'!A886</f>
        <v>98. 4</v>
      </c>
      <c r="B886" s="189" t="str">
        <f>+'Matriz Nº4 Administración'!B886</f>
        <v/>
      </c>
      <c r="C886" s="190" t="str">
        <f>IF(B886&lt;&gt;"",'Matriz Nº1 Identificación'!B886,"")</f>
        <v/>
      </c>
      <c r="D886" s="191" t="str">
        <f>IF(C886&lt;&gt;"",'Matriz Nº4 Administración'!C886,"")</f>
        <v/>
      </c>
      <c r="E886" s="189" t="str">
        <f>IF(B886&lt;&gt;"",'Matriz Nº4 Administración'!F886,"")</f>
        <v/>
      </c>
      <c r="F886" s="189" t="str">
        <f>IF(B886&lt;&gt;"",'Matriz Nº4 Administración'!G886,"")</f>
        <v/>
      </c>
      <c r="G886" s="177"/>
      <c r="H886" s="178"/>
      <c r="I886" s="179"/>
      <c r="J886" s="179"/>
      <c r="K886" s="178"/>
      <c r="L886" s="186"/>
      <c r="M886" s="186"/>
      <c r="N886" s="186"/>
      <c r="O886" s="186"/>
      <c r="P886" s="186"/>
      <c r="Q886" s="186"/>
      <c r="R886" s="186"/>
      <c r="S886" s="186"/>
      <c r="T886" s="186"/>
      <c r="U886" s="186"/>
      <c r="V886" s="186"/>
      <c r="W886" s="186"/>
      <c r="X886" s="186"/>
    </row>
    <row r="887" spans="1:24" ht="42.75" customHeight="1" x14ac:dyDescent="0.35">
      <c r="A887" s="188" t="str">
        <f>+'Matriz Nº4 Administración'!A887</f>
        <v>98. 5</v>
      </c>
      <c r="B887" s="189" t="str">
        <f>+'Matriz Nº4 Administración'!B887</f>
        <v/>
      </c>
      <c r="C887" s="190" t="str">
        <f>IF(B887&lt;&gt;"",'Matriz Nº1 Identificación'!B887,"")</f>
        <v/>
      </c>
      <c r="D887" s="191" t="str">
        <f>IF(C887&lt;&gt;"",'Matriz Nº4 Administración'!C887,"")</f>
        <v/>
      </c>
      <c r="E887" s="189" t="str">
        <f>IF(B887&lt;&gt;"",'Matriz Nº4 Administración'!F887,"")</f>
        <v/>
      </c>
      <c r="F887" s="189" t="str">
        <f>IF(B887&lt;&gt;"",'Matriz Nº4 Administración'!G887,"")</f>
        <v/>
      </c>
      <c r="G887" s="177"/>
      <c r="H887" s="178"/>
      <c r="I887" s="179"/>
      <c r="J887" s="179"/>
      <c r="K887" s="178"/>
      <c r="L887" s="186"/>
      <c r="M887" s="186"/>
      <c r="N887" s="186"/>
      <c r="O887" s="186"/>
      <c r="P887" s="186"/>
      <c r="Q887" s="186"/>
      <c r="R887" s="186"/>
      <c r="S887" s="186"/>
      <c r="T887" s="186"/>
      <c r="U887" s="186"/>
      <c r="V887" s="186"/>
      <c r="W887" s="186"/>
      <c r="X887" s="186"/>
    </row>
    <row r="888" spans="1:24" ht="40.5" customHeight="1" x14ac:dyDescent="0.35">
      <c r="A888" s="188" t="str">
        <f>+'Matriz Nº4 Administración'!A888</f>
        <v>98. 6</v>
      </c>
      <c r="B888" s="189" t="str">
        <f>+'Matriz Nº4 Administración'!B888</f>
        <v/>
      </c>
      <c r="C888" s="190" t="str">
        <f>IF(B888&lt;&gt;"",'Matriz Nº1 Identificación'!B888,"")</f>
        <v/>
      </c>
      <c r="D888" s="191" t="str">
        <f>IF(C888&lt;&gt;"",'Matriz Nº4 Administración'!C888,"")</f>
        <v/>
      </c>
      <c r="E888" s="189" t="str">
        <f>IF(B888&lt;&gt;"",'Matriz Nº4 Administración'!F888,"")</f>
        <v/>
      </c>
      <c r="F888" s="189" t="str">
        <f>IF(B888&lt;&gt;"",'Matriz Nº4 Administración'!G888,"")</f>
        <v/>
      </c>
      <c r="G888" s="177"/>
      <c r="H888" s="178"/>
      <c r="I888" s="179"/>
      <c r="J888" s="179"/>
      <c r="K888" s="178"/>
      <c r="L888" s="186"/>
      <c r="M888" s="186"/>
      <c r="N888" s="186"/>
      <c r="O888" s="186"/>
      <c r="P888" s="186"/>
      <c r="Q888" s="186"/>
      <c r="R888" s="186"/>
      <c r="S888" s="186"/>
      <c r="T888" s="186"/>
      <c r="U888" s="186"/>
      <c r="V888" s="186"/>
      <c r="W888" s="186"/>
      <c r="X888" s="186"/>
    </row>
    <row r="889" spans="1:24" ht="43.5" customHeight="1" thickBot="1" x14ac:dyDescent="0.4">
      <c r="A889" s="188" t="str">
        <f>+'Matriz Nº4 Administración'!A889</f>
        <v>98. 7</v>
      </c>
      <c r="B889" s="189" t="str">
        <f>+'Matriz Nº4 Administración'!B889</f>
        <v/>
      </c>
      <c r="C889" s="190" t="str">
        <f>IF(B889&lt;&gt;"",'Matriz Nº1 Identificación'!B889,"")</f>
        <v/>
      </c>
      <c r="D889" s="191" t="str">
        <f>IF(C889&lt;&gt;"",'Matriz Nº4 Administración'!C889,"")</f>
        <v/>
      </c>
      <c r="E889" s="189" t="str">
        <f>IF(B889&lt;&gt;"",'Matriz Nº4 Administración'!F889,"")</f>
        <v/>
      </c>
      <c r="F889" s="189" t="str">
        <f>IF(B889&lt;&gt;"",'Matriz Nº4 Administración'!G889,"")</f>
        <v/>
      </c>
      <c r="G889" s="177"/>
      <c r="H889" s="178"/>
      <c r="I889" s="179"/>
      <c r="J889" s="179"/>
      <c r="K889" s="178"/>
      <c r="L889" s="186"/>
      <c r="M889" s="186"/>
      <c r="N889" s="186"/>
      <c r="O889" s="186"/>
      <c r="P889" s="186"/>
      <c r="Q889" s="186"/>
      <c r="R889" s="186"/>
      <c r="S889" s="186"/>
      <c r="T889" s="186"/>
      <c r="U889" s="186"/>
      <c r="V889" s="186"/>
      <c r="W889" s="186"/>
      <c r="X889" s="186"/>
    </row>
    <row r="890" spans="1:24" ht="39.9" customHeight="1" thickBot="1" x14ac:dyDescent="0.4">
      <c r="A890" s="547" t="str">
        <f>'Matriz Nº4 Administración'!A890</f>
        <v xml:space="preserve">Objetivo Estratégico: </v>
      </c>
      <c r="B890" s="548"/>
      <c r="C890" s="547">
        <f>'Matriz Nº4 Administración'!B890</f>
        <v>0</v>
      </c>
      <c r="D890" s="549"/>
      <c r="E890" s="549"/>
      <c r="F890" s="549"/>
      <c r="G890" s="549"/>
      <c r="H890" s="549"/>
      <c r="I890" s="549"/>
      <c r="J890" s="549"/>
      <c r="K890" s="549"/>
      <c r="L890" s="187"/>
      <c r="M890" s="186"/>
      <c r="N890" s="186"/>
      <c r="O890" s="187"/>
      <c r="P890" s="187"/>
      <c r="Q890" s="187"/>
      <c r="R890" s="187"/>
      <c r="S890" s="187"/>
      <c r="T890" s="187"/>
      <c r="U890" s="187"/>
      <c r="V890" s="187"/>
      <c r="W890" s="187"/>
      <c r="X890" s="187"/>
    </row>
    <row r="891" spans="1:24" ht="39.9" customHeight="1" thickBot="1" x14ac:dyDescent="0.4">
      <c r="A891" s="544" t="str">
        <f>'Matriz Nº4 Administración'!A891</f>
        <v>Objetivo táctico</v>
      </c>
      <c r="B891" s="545"/>
      <c r="C891" s="546" t="str">
        <f>'Matriz Nº4 Administración'!B891</f>
        <v xml:space="preserve">99. </v>
      </c>
      <c r="D891" s="481"/>
      <c r="E891" s="481"/>
      <c r="F891" s="481"/>
      <c r="G891" s="481"/>
      <c r="H891" s="481"/>
      <c r="I891" s="481"/>
      <c r="J891" s="481"/>
      <c r="K891" s="482"/>
      <c r="L891" s="187"/>
      <c r="M891" s="187"/>
      <c r="N891" s="187"/>
      <c r="O891" s="187"/>
      <c r="P891" s="187"/>
      <c r="Q891" s="187"/>
      <c r="R891" s="187"/>
      <c r="S891" s="187"/>
      <c r="T891" s="187"/>
      <c r="U891" s="187"/>
      <c r="V891" s="187"/>
      <c r="W891" s="187"/>
      <c r="X891" s="187"/>
    </row>
    <row r="892" spans="1:24" ht="47.25" customHeight="1" x14ac:dyDescent="0.35">
      <c r="A892" s="188" t="str">
        <f>+'Matriz Nº4 Administración'!A892</f>
        <v>99. 1</v>
      </c>
      <c r="B892" s="189" t="str">
        <f>+'Matriz Nº4 Administración'!B892</f>
        <v/>
      </c>
      <c r="C892" s="190" t="str">
        <f>IF(B892&lt;&gt;"",'Matriz Nº1 Identificación'!B892,"")</f>
        <v/>
      </c>
      <c r="D892" s="191" t="str">
        <f>IF(C892&lt;&gt;"",'Matriz Nº4 Administración'!C892,"")</f>
        <v/>
      </c>
      <c r="E892" s="189" t="str">
        <f>IF(B892&lt;&gt;"",'Matriz Nº4 Administración'!F892,"")</f>
        <v/>
      </c>
      <c r="F892" s="189" t="str">
        <f>IF(B892&lt;&gt;"",'Matriz Nº4 Administración'!G892,"")</f>
        <v/>
      </c>
      <c r="G892" s="177"/>
      <c r="H892" s="178"/>
      <c r="I892" s="179"/>
      <c r="J892" s="179"/>
      <c r="K892" s="178"/>
      <c r="L892" s="186"/>
      <c r="M892" s="187"/>
      <c r="N892" s="187"/>
      <c r="O892" s="186"/>
      <c r="P892" s="186"/>
      <c r="Q892" s="186"/>
      <c r="R892" s="186"/>
      <c r="S892" s="186"/>
      <c r="T892" s="186"/>
      <c r="U892" s="186"/>
      <c r="V892" s="186"/>
      <c r="W892" s="186"/>
      <c r="X892" s="186"/>
    </row>
    <row r="893" spans="1:24" ht="43.5" customHeight="1" x14ac:dyDescent="0.35">
      <c r="A893" s="188" t="str">
        <f>+'Matriz Nº4 Administración'!A893</f>
        <v>99. 2</v>
      </c>
      <c r="B893" s="189" t="str">
        <f>+'Matriz Nº4 Administración'!B893</f>
        <v/>
      </c>
      <c r="C893" s="190" t="str">
        <f>IF(B893&lt;&gt;"",'Matriz Nº1 Identificación'!B893,"")</f>
        <v/>
      </c>
      <c r="D893" s="191" t="str">
        <f>IF(C893&lt;&gt;"",'Matriz Nº4 Administración'!C893,"")</f>
        <v/>
      </c>
      <c r="E893" s="189" t="str">
        <f>IF(B893&lt;&gt;"",'Matriz Nº4 Administración'!F893,"")</f>
        <v/>
      </c>
      <c r="F893" s="189" t="str">
        <f>IF(B893&lt;&gt;"",'Matriz Nº4 Administración'!G893,"")</f>
        <v/>
      </c>
      <c r="G893" s="177"/>
      <c r="H893" s="178"/>
      <c r="I893" s="179"/>
      <c r="J893" s="179"/>
      <c r="K893" s="178"/>
      <c r="L893" s="186"/>
      <c r="M893" s="186"/>
      <c r="N893" s="186"/>
      <c r="O893" s="186"/>
      <c r="P893" s="186"/>
      <c r="Q893" s="186"/>
      <c r="R893" s="186"/>
      <c r="S893" s="186"/>
      <c r="T893" s="186"/>
      <c r="U893" s="186"/>
      <c r="V893" s="186"/>
      <c r="W893" s="186"/>
      <c r="X893" s="186"/>
    </row>
    <row r="894" spans="1:24" ht="40.5" customHeight="1" x14ac:dyDescent="0.35">
      <c r="A894" s="188" t="str">
        <f>+'Matriz Nº4 Administración'!A894</f>
        <v>99. 3</v>
      </c>
      <c r="B894" s="189" t="str">
        <f>+'Matriz Nº4 Administración'!B894</f>
        <v/>
      </c>
      <c r="C894" s="190" t="str">
        <f>IF(B894&lt;&gt;"",'Matriz Nº1 Identificación'!B894,"")</f>
        <v/>
      </c>
      <c r="D894" s="191" t="str">
        <f>IF(C894&lt;&gt;"",'Matriz Nº4 Administración'!C894,"")</f>
        <v/>
      </c>
      <c r="E894" s="189" t="str">
        <f>IF(B894&lt;&gt;"",'Matriz Nº4 Administración'!F894,"")</f>
        <v/>
      </c>
      <c r="F894" s="189" t="str">
        <f>IF(B894&lt;&gt;"",'Matriz Nº4 Administración'!G894,"")</f>
        <v/>
      </c>
      <c r="G894" s="177"/>
      <c r="H894" s="178"/>
      <c r="I894" s="179"/>
      <c r="J894" s="179"/>
      <c r="K894" s="178"/>
      <c r="L894" s="186"/>
      <c r="M894" s="186"/>
      <c r="N894" s="186"/>
      <c r="O894" s="186"/>
      <c r="P894" s="186"/>
      <c r="Q894" s="186"/>
      <c r="R894" s="186"/>
      <c r="S894" s="186"/>
      <c r="T894" s="186"/>
      <c r="U894" s="186"/>
      <c r="V894" s="186"/>
      <c r="W894" s="186"/>
      <c r="X894" s="186"/>
    </row>
    <row r="895" spans="1:24" ht="48" customHeight="1" x14ac:dyDescent="0.35">
      <c r="A895" s="188" t="str">
        <f>+'Matriz Nº4 Administración'!A895</f>
        <v>99. 4</v>
      </c>
      <c r="B895" s="189" t="str">
        <f>+'Matriz Nº4 Administración'!B895</f>
        <v/>
      </c>
      <c r="C895" s="190" t="str">
        <f>IF(B895&lt;&gt;"",'Matriz Nº1 Identificación'!B895,"")</f>
        <v/>
      </c>
      <c r="D895" s="191" t="str">
        <f>IF(C895&lt;&gt;"",'Matriz Nº4 Administración'!C895,"")</f>
        <v/>
      </c>
      <c r="E895" s="189" t="str">
        <f>IF(B895&lt;&gt;"",'Matriz Nº4 Administración'!F895,"")</f>
        <v/>
      </c>
      <c r="F895" s="189" t="str">
        <f>IF(B895&lt;&gt;"",'Matriz Nº4 Administración'!G895,"")</f>
        <v/>
      </c>
      <c r="G895" s="177"/>
      <c r="H895" s="178"/>
      <c r="I895" s="179"/>
      <c r="J895" s="179"/>
      <c r="K895" s="178"/>
      <c r="L895" s="186"/>
      <c r="M895" s="186"/>
      <c r="N895" s="186"/>
      <c r="O895" s="186"/>
      <c r="P895" s="186"/>
      <c r="Q895" s="186"/>
      <c r="R895" s="186"/>
      <c r="S895" s="186"/>
      <c r="T895" s="186"/>
      <c r="U895" s="186"/>
      <c r="V895" s="186"/>
      <c r="W895" s="186"/>
      <c r="X895" s="186"/>
    </row>
    <row r="896" spans="1:24" ht="42.75" customHeight="1" x14ac:dyDescent="0.35">
      <c r="A896" s="188" t="str">
        <f>+'Matriz Nº4 Administración'!A896</f>
        <v>99. 5</v>
      </c>
      <c r="B896" s="189" t="str">
        <f>+'Matriz Nº4 Administración'!B896</f>
        <v/>
      </c>
      <c r="C896" s="190" t="str">
        <f>IF(B896&lt;&gt;"",'Matriz Nº1 Identificación'!B896,"")</f>
        <v/>
      </c>
      <c r="D896" s="191" t="str">
        <f>IF(C896&lt;&gt;"",'Matriz Nº4 Administración'!C896,"")</f>
        <v/>
      </c>
      <c r="E896" s="189" t="str">
        <f>IF(B896&lt;&gt;"",'Matriz Nº4 Administración'!F896,"")</f>
        <v/>
      </c>
      <c r="F896" s="189" t="str">
        <f>IF(B896&lt;&gt;"",'Matriz Nº4 Administración'!G896,"")</f>
        <v/>
      </c>
      <c r="G896" s="177"/>
      <c r="H896" s="178"/>
      <c r="I896" s="179"/>
      <c r="J896" s="179"/>
      <c r="K896" s="178"/>
      <c r="L896" s="186"/>
      <c r="M896" s="186"/>
      <c r="N896" s="186"/>
      <c r="O896" s="186"/>
      <c r="P896" s="186"/>
      <c r="Q896" s="186"/>
      <c r="R896" s="186"/>
      <c r="S896" s="186"/>
      <c r="T896" s="186"/>
      <c r="U896" s="186"/>
      <c r="V896" s="186"/>
      <c r="W896" s="186"/>
      <c r="X896" s="186"/>
    </row>
    <row r="897" spans="1:24" ht="40.5" customHeight="1" x14ac:dyDescent="0.35">
      <c r="A897" s="188" t="str">
        <f>+'Matriz Nº4 Administración'!A897</f>
        <v>99. 6</v>
      </c>
      <c r="B897" s="189" t="str">
        <f>+'Matriz Nº4 Administración'!B897</f>
        <v/>
      </c>
      <c r="C897" s="190" t="str">
        <f>IF(B897&lt;&gt;"",'Matriz Nº1 Identificación'!B897,"")</f>
        <v/>
      </c>
      <c r="D897" s="191" t="str">
        <f>IF(C897&lt;&gt;"",'Matriz Nº4 Administración'!C897,"")</f>
        <v/>
      </c>
      <c r="E897" s="189" t="str">
        <f>IF(B897&lt;&gt;"",'Matriz Nº4 Administración'!F897,"")</f>
        <v/>
      </c>
      <c r="F897" s="189" t="str">
        <f>IF(B897&lt;&gt;"",'Matriz Nº4 Administración'!G897,"")</f>
        <v/>
      </c>
      <c r="G897" s="177"/>
      <c r="H897" s="178"/>
      <c r="I897" s="179"/>
      <c r="J897" s="179"/>
      <c r="K897" s="178"/>
      <c r="L897" s="186"/>
      <c r="M897" s="186"/>
      <c r="N897" s="186"/>
      <c r="O897" s="186"/>
      <c r="P897" s="186"/>
      <c r="Q897" s="186"/>
      <c r="R897" s="186"/>
      <c r="S897" s="186"/>
      <c r="T897" s="186"/>
      <c r="U897" s="186"/>
      <c r="V897" s="186"/>
      <c r="W897" s="186"/>
      <c r="X897" s="186"/>
    </row>
    <row r="898" spans="1:24" ht="43.5" customHeight="1" thickBot="1" x14ac:dyDescent="0.4">
      <c r="A898" s="188" t="str">
        <f>+'Matriz Nº4 Administración'!A898</f>
        <v>99. 7</v>
      </c>
      <c r="B898" s="189" t="str">
        <f>+'Matriz Nº4 Administración'!B898</f>
        <v/>
      </c>
      <c r="C898" s="190" t="str">
        <f>IF(B898&lt;&gt;"",'Matriz Nº1 Identificación'!B898,"")</f>
        <v/>
      </c>
      <c r="D898" s="191" t="str">
        <f>IF(C898&lt;&gt;"",'Matriz Nº4 Administración'!C898,"")</f>
        <v/>
      </c>
      <c r="E898" s="189" t="str">
        <f>IF(B898&lt;&gt;"",'Matriz Nº4 Administración'!F898,"")</f>
        <v/>
      </c>
      <c r="F898" s="189" t="str">
        <f>IF(B898&lt;&gt;"",'Matriz Nº4 Administración'!G898,"")</f>
        <v/>
      </c>
      <c r="G898" s="177"/>
      <c r="H898" s="178"/>
      <c r="I898" s="179"/>
      <c r="J898" s="179"/>
      <c r="K898" s="178"/>
      <c r="L898" s="186"/>
      <c r="M898" s="186"/>
      <c r="N898" s="186"/>
      <c r="O898" s="186"/>
      <c r="P898" s="186"/>
      <c r="Q898" s="186"/>
      <c r="R898" s="186"/>
      <c r="S898" s="186"/>
      <c r="T898" s="186"/>
      <c r="U898" s="186"/>
      <c r="V898" s="186"/>
      <c r="W898" s="186"/>
      <c r="X898" s="186"/>
    </row>
    <row r="899" spans="1:24" ht="39.9" customHeight="1" thickBot="1" x14ac:dyDescent="0.4">
      <c r="A899" s="547" t="str">
        <f>'Matriz Nº4 Administración'!A899</f>
        <v xml:space="preserve">Objetivo Estratégico: </v>
      </c>
      <c r="B899" s="548"/>
      <c r="C899" s="547">
        <f>'Matriz Nº4 Administración'!B899</f>
        <v>0</v>
      </c>
      <c r="D899" s="549"/>
      <c r="E899" s="549"/>
      <c r="F899" s="549"/>
      <c r="G899" s="549"/>
      <c r="H899" s="549"/>
      <c r="I899" s="549"/>
      <c r="J899" s="549"/>
      <c r="K899" s="549"/>
      <c r="L899" s="187"/>
      <c r="M899" s="186"/>
      <c r="N899" s="186"/>
      <c r="O899" s="187"/>
      <c r="P899" s="187"/>
      <c r="Q899" s="187"/>
      <c r="R899" s="187"/>
      <c r="S899" s="187"/>
      <c r="T899" s="187"/>
      <c r="U899" s="187"/>
      <c r="V899" s="187"/>
      <c r="W899" s="187"/>
      <c r="X899" s="187"/>
    </row>
    <row r="900" spans="1:24" ht="39.9" customHeight="1" thickBot="1" x14ac:dyDescent="0.4">
      <c r="A900" s="544" t="str">
        <f>'Matriz Nº4 Administración'!A900</f>
        <v>Objetivo táctico</v>
      </c>
      <c r="B900" s="545"/>
      <c r="C900" s="546" t="str">
        <f>'Matriz Nº4 Administración'!B900</f>
        <v xml:space="preserve">100. </v>
      </c>
      <c r="D900" s="481"/>
      <c r="E900" s="481"/>
      <c r="F900" s="481"/>
      <c r="G900" s="481"/>
      <c r="H900" s="481"/>
      <c r="I900" s="481"/>
      <c r="J900" s="481"/>
      <c r="K900" s="482"/>
      <c r="L900" s="187"/>
      <c r="M900" s="187"/>
      <c r="N900" s="187"/>
      <c r="O900" s="187"/>
      <c r="P900" s="187"/>
      <c r="Q900" s="187"/>
      <c r="R900" s="187"/>
      <c r="S900" s="187"/>
      <c r="T900" s="187"/>
      <c r="U900" s="187"/>
      <c r="V900" s="187"/>
      <c r="W900" s="187"/>
      <c r="X900" s="187"/>
    </row>
    <row r="901" spans="1:24" ht="47.25" customHeight="1" x14ac:dyDescent="0.35">
      <c r="A901" s="188" t="str">
        <f>+'Matriz Nº4 Administración'!A901</f>
        <v>100. 1</v>
      </c>
      <c r="B901" s="189" t="str">
        <f>+'Matriz Nº4 Administración'!B901</f>
        <v/>
      </c>
      <c r="C901" s="190" t="str">
        <f>IF(B901&lt;&gt;"",'Matriz Nº1 Identificación'!B901,"")</f>
        <v/>
      </c>
      <c r="D901" s="191" t="str">
        <f>IF(C901&lt;&gt;"",'Matriz Nº4 Administración'!C901,"")</f>
        <v/>
      </c>
      <c r="E901" s="189" t="str">
        <f>IF(B901&lt;&gt;"",'Matriz Nº4 Administración'!F901,"")</f>
        <v/>
      </c>
      <c r="F901" s="189" t="str">
        <f>IF(B901&lt;&gt;"",'Matriz Nº4 Administración'!G901,"")</f>
        <v/>
      </c>
      <c r="G901" s="177"/>
      <c r="H901" s="178"/>
      <c r="I901" s="179"/>
      <c r="J901" s="179"/>
      <c r="K901" s="178"/>
      <c r="L901" s="186"/>
      <c r="M901" s="187"/>
      <c r="N901" s="187"/>
      <c r="O901" s="186"/>
      <c r="P901" s="186"/>
      <c r="Q901" s="186"/>
      <c r="R901" s="186"/>
      <c r="S901" s="186"/>
      <c r="T901" s="186"/>
      <c r="U901" s="186"/>
      <c r="V901" s="186"/>
      <c r="W901" s="186"/>
      <c r="X901" s="186"/>
    </row>
    <row r="902" spans="1:24" ht="43.5" customHeight="1" x14ac:dyDescent="0.35">
      <c r="A902" s="188" t="str">
        <f>+'Matriz Nº4 Administración'!A902</f>
        <v>100. 2</v>
      </c>
      <c r="B902" s="189" t="str">
        <f>+'Matriz Nº4 Administración'!B902</f>
        <v/>
      </c>
      <c r="C902" s="190" t="str">
        <f>IF(B902&lt;&gt;"",'Matriz Nº1 Identificación'!B902,"")</f>
        <v/>
      </c>
      <c r="D902" s="191" t="str">
        <f>IF(C902&lt;&gt;"",'Matriz Nº4 Administración'!C902,"")</f>
        <v/>
      </c>
      <c r="E902" s="189" t="str">
        <f>IF(B902&lt;&gt;"",'Matriz Nº4 Administración'!F902,"")</f>
        <v/>
      </c>
      <c r="F902" s="189" t="str">
        <f>IF(B902&lt;&gt;"",'Matriz Nº4 Administración'!G902,"")</f>
        <v/>
      </c>
      <c r="G902" s="177"/>
      <c r="H902" s="178"/>
      <c r="I902" s="179"/>
      <c r="J902" s="179"/>
      <c r="K902" s="178"/>
      <c r="L902" s="186"/>
      <c r="M902" s="186"/>
      <c r="N902" s="186"/>
      <c r="O902" s="186"/>
      <c r="P902" s="186"/>
      <c r="Q902" s="186"/>
      <c r="R902" s="186"/>
      <c r="S902" s="186"/>
      <c r="T902" s="186"/>
      <c r="U902" s="186"/>
      <c r="V902" s="186"/>
      <c r="W902" s="186"/>
      <c r="X902" s="186"/>
    </row>
    <row r="903" spans="1:24" ht="40.5" customHeight="1" x14ac:dyDescent="0.35">
      <c r="A903" s="188" t="str">
        <f>+'Matriz Nº4 Administración'!A903</f>
        <v>100. 3</v>
      </c>
      <c r="B903" s="189" t="str">
        <f>+'Matriz Nº4 Administración'!B903</f>
        <v/>
      </c>
      <c r="C903" s="190" t="str">
        <f>IF(B903&lt;&gt;"",'Matriz Nº1 Identificación'!B903,"")</f>
        <v/>
      </c>
      <c r="D903" s="191" t="str">
        <f>IF(C903&lt;&gt;"",'Matriz Nº4 Administración'!C903,"")</f>
        <v/>
      </c>
      <c r="E903" s="189" t="str">
        <f>IF(B903&lt;&gt;"",'Matriz Nº4 Administración'!F903,"")</f>
        <v/>
      </c>
      <c r="F903" s="189" t="str">
        <f>IF(B903&lt;&gt;"",'Matriz Nº4 Administración'!G903,"")</f>
        <v/>
      </c>
      <c r="G903" s="177"/>
      <c r="H903" s="178"/>
      <c r="I903" s="179"/>
      <c r="J903" s="179"/>
      <c r="K903" s="178"/>
      <c r="L903" s="186"/>
      <c r="M903" s="186"/>
      <c r="N903" s="186"/>
      <c r="O903" s="186"/>
      <c r="P903" s="186"/>
      <c r="Q903" s="186"/>
      <c r="R903" s="186"/>
      <c r="S903" s="186"/>
      <c r="T903" s="186"/>
      <c r="U903" s="186"/>
      <c r="V903" s="186"/>
      <c r="W903" s="186"/>
      <c r="X903" s="186"/>
    </row>
    <row r="904" spans="1:24" ht="48" customHeight="1" x14ac:dyDescent="0.35">
      <c r="A904" s="188" t="str">
        <f>+'Matriz Nº4 Administración'!A904</f>
        <v>100. 4</v>
      </c>
      <c r="B904" s="189" t="str">
        <f>+'Matriz Nº4 Administración'!B904</f>
        <v/>
      </c>
      <c r="C904" s="190" t="str">
        <f>IF(B904&lt;&gt;"",'Matriz Nº1 Identificación'!B904,"")</f>
        <v/>
      </c>
      <c r="D904" s="191" t="str">
        <f>IF(C904&lt;&gt;"",'Matriz Nº4 Administración'!C904,"")</f>
        <v/>
      </c>
      <c r="E904" s="189" t="str">
        <f>IF(B904&lt;&gt;"",'Matriz Nº4 Administración'!F904,"")</f>
        <v/>
      </c>
      <c r="F904" s="189" t="str">
        <f>IF(B904&lt;&gt;"",'Matriz Nº4 Administración'!G904,"")</f>
        <v/>
      </c>
      <c r="G904" s="177"/>
      <c r="H904" s="178"/>
      <c r="I904" s="179"/>
      <c r="J904" s="179"/>
      <c r="K904" s="178"/>
      <c r="L904" s="186"/>
      <c r="M904" s="186"/>
      <c r="N904" s="186"/>
      <c r="O904" s="186"/>
      <c r="P904" s="186"/>
      <c r="Q904" s="186"/>
      <c r="R904" s="186"/>
      <c r="S904" s="186"/>
      <c r="T904" s="186"/>
      <c r="U904" s="186"/>
      <c r="V904" s="186"/>
      <c r="W904" s="186"/>
      <c r="X904" s="186"/>
    </row>
    <row r="905" spans="1:24" ht="42.75" customHeight="1" x14ac:dyDescent="0.35">
      <c r="A905" s="188" t="str">
        <f>+'Matriz Nº4 Administración'!A905</f>
        <v>100. 5</v>
      </c>
      <c r="B905" s="189" t="str">
        <f>+'Matriz Nº4 Administración'!B905</f>
        <v/>
      </c>
      <c r="C905" s="190" t="str">
        <f>IF(B905&lt;&gt;"",'Matriz Nº1 Identificación'!B905,"")</f>
        <v/>
      </c>
      <c r="D905" s="191" t="str">
        <f>IF(C905&lt;&gt;"",'Matriz Nº4 Administración'!C905,"")</f>
        <v/>
      </c>
      <c r="E905" s="189" t="str">
        <f>IF(B905&lt;&gt;"",'Matriz Nº4 Administración'!F905,"")</f>
        <v/>
      </c>
      <c r="F905" s="189" t="str">
        <f>IF(B905&lt;&gt;"",'Matriz Nº4 Administración'!G905,"")</f>
        <v/>
      </c>
      <c r="G905" s="177"/>
      <c r="H905" s="178"/>
      <c r="I905" s="179"/>
      <c r="J905" s="179"/>
      <c r="K905" s="178"/>
      <c r="L905" s="186"/>
      <c r="M905" s="186"/>
      <c r="N905" s="186"/>
      <c r="O905" s="186"/>
      <c r="P905" s="186"/>
      <c r="Q905" s="186"/>
      <c r="R905" s="186"/>
      <c r="S905" s="186"/>
      <c r="T905" s="186"/>
      <c r="U905" s="186"/>
      <c r="V905" s="186"/>
      <c r="W905" s="186"/>
      <c r="X905" s="186"/>
    </row>
    <row r="906" spans="1:24" ht="40.5" customHeight="1" x14ac:dyDescent="0.35">
      <c r="A906" s="188" t="str">
        <f>+'Matriz Nº4 Administración'!A906</f>
        <v>100. 6</v>
      </c>
      <c r="B906" s="189" t="str">
        <f>+'Matriz Nº4 Administración'!B906</f>
        <v/>
      </c>
      <c r="C906" s="190" t="str">
        <f>IF(B906&lt;&gt;"",'Matriz Nº1 Identificación'!B906,"")</f>
        <v/>
      </c>
      <c r="D906" s="191" t="str">
        <f>IF(C906&lt;&gt;"",'Matriz Nº4 Administración'!C906,"")</f>
        <v/>
      </c>
      <c r="E906" s="189" t="str">
        <f>IF(B906&lt;&gt;"",'Matriz Nº4 Administración'!F906,"")</f>
        <v/>
      </c>
      <c r="F906" s="189" t="str">
        <f>IF(B906&lt;&gt;"",'Matriz Nº4 Administración'!G906,"")</f>
        <v/>
      </c>
      <c r="G906" s="177"/>
      <c r="H906" s="178"/>
      <c r="I906" s="179"/>
      <c r="J906" s="179"/>
      <c r="K906" s="178"/>
      <c r="L906" s="186"/>
      <c r="M906" s="186"/>
      <c r="N906" s="186"/>
      <c r="O906" s="186"/>
      <c r="P906" s="186"/>
      <c r="Q906" s="186"/>
      <c r="R906" s="186"/>
      <c r="S906" s="186"/>
      <c r="T906" s="186"/>
      <c r="U906" s="186"/>
      <c r="V906" s="186"/>
      <c r="W906" s="186"/>
      <c r="X906" s="186"/>
    </row>
    <row r="907" spans="1:24" ht="43.5" customHeight="1" thickBot="1" x14ac:dyDescent="0.4">
      <c r="A907" s="188" t="str">
        <f>+'Matriz Nº4 Administración'!A907</f>
        <v>100. 7</v>
      </c>
      <c r="B907" s="189" t="str">
        <f>+'Matriz Nº4 Administración'!B907</f>
        <v/>
      </c>
      <c r="C907" s="190" t="str">
        <f>IF(B907&lt;&gt;"",'Matriz Nº1 Identificación'!B907,"")</f>
        <v/>
      </c>
      <c r="D907" s="191" t="str">
        <f>IF(C907&lt;&gt;"",'Matriz Nº4 Administración'!C907,"")</f>
        <v/>
      </c>
      <c r="E907" s="189" t="str">
        <f>IF(B907&lt;&gt;"",'Matriz Nº4 Administración'!F907,"")</f>
        <v/>
      </c>
      <c r="F907" s="189" t="str">
        <f>IF(B907&lt;&gt;"",'Matriz Nº4 Administración'!G907,"")</f>
        <v/>
      </c>
      <c r="G907" s="177"/>
      <c r="H907" s="178"/>
      <c r="I907" s="179"/>
      <c r="J907" s="179"/>
      <c r="K907" s="178"/>
      <c r="L907" s="186"/>
      <c r="M907" s="186"/>
      <c r="N907" s="186"/>
      <c r="O907" s="186"/>
      <c r="P907" s="186"/>
      <c r="Q907" s="186"/>
      <c r="R907" s="186"/>
      <c r="S907" s="186"/>
      <c r="T907" s="186"/>
      <c r="U907" s="186"/>
      <c r="V907" s="186"/>
      <c r="W907" s="186"/>
      <c r="X907" s="186"/>
    </row>
    <row r="908" spans="1:24" ht="39.9" customHeight="1" thickBot="1" x14ac:dyDescent="0.4">
      <c r="A908" s="547" t="str">
        <f>'Matriz Nº4 Administración'!A908</f>
        <v xml:space="preserve">Objetivo Estratégico: </v>
      </c>
      <c r="B908" s="548"/>
      <c r="C908" s="547">
        <f>'Matriz Nº4 Administración'!B908</f>
        <v>0</v>
      </c>
      <c r="D908" s="549"/>
      <c r="E908" s="549"/>
      <c r="F908" s="549"/>
      <c r="G908" s="549"/>
      <c r="H908" s="549"/>
      <c r="I908" s="549"/>
      <c r="J908" s="549"/>
      <c r="K908" s="549"/>
      <c r="L908" s="187"/>
      <c r="M908" s="186"/>
      <c r="N908" s="186"/>
      <c r="O908" s="187"/>
      <c r="P908" s="187"/>
      <c r="Q908" s="187"/>
      <c r="R908" s="187"/>
      <c r="S908" s="187"/>
      <c r="T908" s="187"/>
      <c r="U908" s="187"/>
      <c r="V908" s="187"/>
      <c r="W908" s="187"/>
      <c r="X908" s="187"/>
    </row>
    <row r="909" spans="1:24" ht="39.9" customHeight="1" thickBot="1" x14ac:dyDescent="0.4">
      <c r="A909" s="544" t="str">
        <f>'Matriz Nº4 Administración'!A909</f>
        <v>Objetivo táctico</v>
      </c>
      <c r="B909" s="545"/>
      <c r="C909" s="546" t="str">
        <f>'Matriz Nº4 Administración'!B909</f>
        <v xml:space="preserve">101. </v>
      </c>
      <c r="D909" s="481"/>
      <c r="E909" s="481"/>
      <c r="F909" s="481"/>
      <c r="G909" s="481"/>
      <c r="H909" s="481"/>
      <c r="I909" s="481"/>
      <c r="J909" s="481"/>
      <c r="K909" s="482"/>
      <c r="L909" s="187"/>
      <c r="M909" s="187"/>
      <c r="N909" s="187"/>
      <c r="O909" s="187"/>
      <c r="P909" s="187"/>
      <c r="Q909" s="187"/>
      <c r="R909" s="187"/>
      <c r="S909" s="187"/>
      <c r="T909" s="187"/>
      <c r="U909" s="187"/>
      <c r="V909" s="187"/>
      <c r="W909" s="187"/>
      <c r="X909" s="187"/>
    </row>
    <row r="910" spans="1:24" ht="47.25" customHeight="1" x14ac:dyDescent="0.35">
      <c r="A910" s="188" t="str">
        <f>+'Matriz Nº4 Administración'!A910</f>
        <v>101. 1</v>
      </c>
      <c r="B910" s="189" t="str">
        <f>+'Matriz Nº4 Administración'!B910</f>
        <v/>
      </c>
      <c r="C910" s="190" t="str">
        <f>IF(B910&lt;&gt;"",'Matriz Nº1 Identificación'!B910,"")</f>
        <v/>
      </c>
      <c r="D910" s="191" t="str">
        <f>IF(C910&lt;&gt;"",'Matriz Nº4 Administración'!C910,"")</f>
        <v/>
      </c>
      <c r="E910" s="189" t="str">
        <f>IF(B910&lt;&gt;"",'Matriz Nº4 Administración'!F910,"")</f>
        <v/>
      </c>
      <c r="F910" s="189" t="str">
        <f>IF(B910&lt;&gt;"",'Matriz Nº4 Administración'!G910,"")</f>
        <v/>
      </c>
      <c r="G910" s="177"/>
      <c r="H910" s="178"/>
      <c r="I910" s="179"/>
      <c r="J910" s="179"/>
      <c r="K910" s="178"/>
      <c r="L910" s="186"/>
      <c r="M910" s="187"/>
      <c r="N910" s="187"/>
      <c r="O910" s="186"/>
      <c r="P910" s="186"/>
      <c r="Q910" s="186"/>
      <c r="R910" s="186"/>
      <c r="S910" s="186"/>
      <c r="T910" s="186"/>
      <c r="U910" s="186"/>
      <c r="V910" s="186"/>
      <c r="W910" s="186"/>
      <c r="X910" s="186"/>
    </row>
    <row r="911" spans="1:24" ht="43.5" customHeight="1" x14ac:dyDescent="0.35">
      <c r="A911" s="188" t="str">
        <f>+'Matriz Nº4 Administración'!A911</f>
        <v>101. 2</v>
      </c>
      <c r="B911" s="189" t="str">
        <f>+'Matriz Nº4 Administración'!B911</f>
        <v/>
      </c>
      <c r="C911" s="190" t="str">
        <f>IF(B911&lt;&gt;"",'Matriz Nº1 Identificación'!B911,"")</f>
        <v/>
      </c>
      <c r="D911" s="191" t="str">
        <f>IF(C911&lt;&gt;"",'Matriz Nº4 Administración'!C911,"")</f>
        <v/>
      </c>
      <c r="E911" s="189" t="str">
        <f>IF(B911&lt;&gt;"",'Matriz Nº4 Administración'!F911,"")</f>
        <v/>
      </c>
      <c r="F911" s="189" t="str">
        <f>IF(B911&lt;&gt;"",'Matriz Nº4 Administración'!G911,"")</f>
        <v/>
      </c>
      <c r="G911" s="177"/>
      <c r="H911" s="178"/>
      <c r="I911" s="179"/>
      <c r="J911" s="179"/>
      <c r="K911" s="178"/>
      <c r="L911" s="186"/>
      <c r="M911" s="186"/>
      <c r="N911" s="186"/>
      <c r="O911" s="186"/>
      <c r="P911" s="186"/>
      <c r="Q911" s="186"/>
      <c r="R911" s="186"/>
      <c r="S911" s="186"/>
      <c r="T911" s="186"/>
      <c r="U911" s="186"/>
      <c r="V911" s="186"/>
      <c r="W911" s="186"/>
      <c r="X911" s="186"/>
    </row>
    <row r="912" spans="1:24" ht="40.5" customHeight="1" x14ac:dyDescent="0.35">
      <c r="A912" s="188" t="str">
        <f>+'Matriz Nº4 Administración'!A912</f>
        <v>101. 3</v>
      </c>
      <c r="B912" s="189" t="str">
        <f>+'Matriz Nº4 Administración'!B912</f>
        <v/>
      </c>
      <c r="C912" s="190" t="str">
        <f>IF(B912&lt;&gt;"",'Matriz Nº1 Identificación'!B912,"")</f>
        <v/>
      </c>
      <c r="D912" s="191" t="str">
        <f>IF(C912&lt;&gt;"",'Matriz Nº4 Administración'!C912,"")</f>
        <v/>
      </c>
      <c r="E912" s="189" t="str">
        <f>IF(B912&lt;&gt;"",'Matriz Nº4 Administración'!F912,"")</f>
        <v/>
      </c>
      <c r="F912" s="189" t="str">
        <f>IF(B912&lt;&gt;"",'Matriz Nº4 Administración'!G912,"")</f>
        <v/>
      </c>
      <c r="G912" s="177"/>
      <c r="H912" s="178"/>
      <c r="I912" s="179"/>
      <c r="J912" s="179"/>
      <c r="K912" s="178"/>
      <c r="L912" s="186"/>
      <c r="M912" s="186"/>
      <c r="N912" s="186"/>
      <c r="O912" s="186"/>
      <c r="P912" s="186"/>
      <c r="Q912" s="186"/>
      <c r="R912" s="186"/>
      <c r="S912" s="186"/>
      <c r="T912" s="186"/>
      <c r="U912" s="186"/>
      <c r="V912" s="186"/>
      <c r="W912" s="186"/>
      <c r="X912" s="186"/>
    </row>
    <row r="913" spans="1:24" ht="48" customHeight="1" x14ac:dyDescent="0.35">
      <c r="A913" s="188" t="str">
        <f>+'Matriz Nº4 Administración'!A913</f>
        <v>101. 4</v>
      </c>
      <c r="B913" s="189" t="str">
        <f>+'Matriz Nº4 Administración'!B913</f>
        <v/>
      </c>
      <c r="C913" s="190" t="str">
        <f>IF(B913&lt;&gt;"",'Matriz Nº1 Identificación'!B913,"")</f>
        <v/>
      </c>
      <c r="D913" s="191" t="str">
        <f>IF(C913&lt;&gt;"",'Matriz Nº4 Administración'!C913,"")</f>
        <v/>
      </c>
      <c r="E913" s="189" t="str">
        <f>IF(B913&lt;&gt;"",'Matriz Nº4 Administración'!F913,"")</f>
        <v/>
      </c>
      <c r="F913" s="189" t="str">
        <f>IF(B913&lt;&gt;"",'Matriz Nº4 Administración'!G913,"")</f>
        <v/>
      </c>
      <c r="G913" s="177"/>
      <c r="H913" s="178"/>
      <c r="I913" s="179"/>
      <c r="J913" s="179"/>
      <c r="K913" s="178"/>
      <c r="L913" s="186"/>
      <c r="M913" s="186"/>
      <c r="N913" s="186"/>
      <c r="O913" s="186"/>
      <c r="P913" s="186"/>
      <c r="Q913" s="186"/>
      <c r="R913" s="186"/>
      <c r="S913" s="186"/>
      <c r="T913" s="186"/>
      <c r="U913" s="186"/>
      <c r="V913" s="186"/>
      <c r="W913" s="186"/>
      <c r="X913" s="186"/>
    </row>
    <row r="914" spans="1:24" ht="42.75" customHeight="1" x14ac:dyDescent="0.35">
      <c r="A914" s="188" t="str">
        <f>+'Matriz Nº4 Administración'!A914</f>
        <v>101. 5</v>
      </c>
      <c r="B914" s="189" t="str">
        <f>+'Matriz Nº4 Administración'!B914</f>
        <v/>
      </c>
      <c r="C914" s="190" t="str">
        <f>IF(B914&lt;&gt;"",'Matriz Nº1 Identificación'!B914,"")</f>
        <v/>
      </c>
      <c r="D914" s="191" t="str">
        <f>IF(C914&lt;&gt;"",'Matriz Nº4 Administración'!C914,"")</f>
        <v/>
      </c>
      <c r="E914" s="189" t="str">
        <f>IF(B914&lt;&gt;"",'Matriz Nº4 Administración'!F914,"")</f>
        <v/>
      </c>
      <c r="F914" s="189" t="str">
        <f>IF(B914&lt;&gt;"",'Matriz Nº4 Administración'!G914,"")</f>
        <v/>
      </c>
      <c r="G914" s="177"/>
      <c r="H914" s="178"/>
      <c r="I914" s="179"/>
      <c r="J914" s="179"/>
      <c r="K914" s="178"/>
      <c r="L914" s="186"/>
      <c r="M914" s="186"/>
      <c r="N914" s="186"/>
      <c r="O914" s="186"/>
      <c r="P914" s="186"/>
      <c r="Q914" s="186"/>
      <c r="R914" s="186"/>
      <c r="S914" s="186"/>
      <c r="T914" s="186"/>
      <c r="U914" s="186"/>
      <c r="V914" s="186"/>
      <c r="W914" s="186"/>
      <c r="X914" s="186"/>
    </row>
    <row r="915" spans="1:24" ht="40.5" customHeight="1" x14ac:dyDescent="0.35">
      <c r="A915" s="188" t="str">
        <f>+'Matriz Nº4 Administración'!A915</f>
        <v>101. 6</v>
      </c>
      <c r="B915" s="189" t="str">
        <f>+'Matriz Nº4 Administración'!B915</f>
        <v/>
      </c>
      <c r="C915" s="190" t="str">
        <f>IF(B915&lt;&gt;"",'Matriz Nº1 Identificación'!B915,"")</f>
        <v/>
      </c>
      <c r="D915" s="191" t="str">
        <f>IF(C915&lt;&gt;"",'Matriz Nº4 Administración'!C915,"")</f>
        <v/>
      </c>
      <c r="E915" s="189" t="str">
        <f>IF(B915&lt;&gt;"",'Matriz Nº4 Administración'!F915,"")</f>
        <v/>
      </c>
      <c r="F915" s="189" t="str">
        <f>IF(B915&lt;&gt;"",'Matriz Nº4 Administración'!G915,"")</f>
        <v/>
      </c>
      <c r="G915" s="177"/>
      <c r="H915" s="178"/>
      <c r="I915" s="179"/>
      <c r="J915" s="179"/>
      <c r="K915" s="178"/>
      <c r="L915" s="186"/>
      <c r="M915" s="186"/>
      <c r="N915" s="186"/>
      <c r="O915" s="186"/>
      <c r="P915" s="186"/>
      <c r="Q915" s="186"/>
      <c r="R915" s="186"/>
      <c r="S915" s="186"/>
      <c r="T915" s="186"/>
      <c r="U915" s="186"/>
      <c r="V915" s="186"/>
      <c r="W915" s="186"/>
      <c r="X915" s="186"/>
    </row>
    <row r="916" spans="1:24" ht="43.5" customHeight="1" thickBot="1" x14ac:dyDescent="0.4">
      <c r="A916" s="188" t="str">
        <f>+'Matriz Nº4 Administración'!A916</f>
        <v>101. 7</v>
      </c>
      <c r="B916" s="189" t="str">
        <f>+'Matriz Nº4 Administración'!B916</f>
        <v/>
      </c>
      <c r="C916" s="190" t="str">
        <f>IF(B916&lt;&gt;"",'Matriz Nº1 Identificación'!B916,"")</f>
        <v/>
      </c>
      <c r="D916" s="191" t="str">
        <f>IF(C916&lt;&gt;"",'Matriz Nº4 Administración'!C916,"")</f>
        <v/>
      </c>
      <c r="E916" s="189" t="str">
        <f>IF(B916&lt;&gt;"",'Matriz Nº4 Administración'!F916,"")</f>
        <v/>
      </c>
      <c r="F916" s="189" t="str">
        <f>IF(B916&lt;&gt;"",'Matriz Nº4 Administración'!G916,"")</f>
        <v/>
      </c>
      <c r="G916" s="177"/>
      <c r="H916" s="178"/>
      <c r="I916" s="179"/>
      <c r="J916" s="179"/>
      <c r="K916" s="178"/>
      <c r="L916" s="186"/>
      <c r="M916" s="186"/>
      <c r="N916" s="186"/>
      <c r="O916" s="186"/>
      <c r="P916" s="186"/>
      <c r="Q916" s="186"/>
      <c r="R916" s="186"/>
      <c r="S916" s="186"/>
      <c r="T916" s="186"/>
      <c r="U916" s="186"/>
      <c r="V916" s="186"/>
      <c r="W916" s="186"/>
      <c r="X916" s="186"/>
    </row>
    <row r="917" spans="1:24" ht="39.9" customHeight="1" thickBot="1" x14ac:dyDescent="0.4">
      <c r="A917" s="547" t="str">
        <f>'Matriz Nº4 Administración'!A917</f>
        <v xml:space="preserve">Objetivo Estratégico: </v>
      </c>
      <c r="B917" s="548"/>
      <c r="C917" s="547">
        <f>'Matriz Nº4 Administración'!B917</f>
        <v>0</v>
      </c>
      <c r="D917" s="549"/>
      <c r="E917" s="549"/>
      <c r="F917" s="549"/>
      <c r="G917" s="549"/>
      <c r="H917" s="549"/>
      <c r="I917" s="549"/>
      <c r="J917" s="549"/>
      <c r="K917" s="549"/>
      <c r="L917" s="187"/>
      <c r="M917" s="186"/>
      <c r="N917" s="186"/>
      <c r="O917" s="187"/>
      <c r="P917" s="187"/>
      <c r="Q917" s="187"/>
      <c r="R917" s="187"/>
      <c r="S917" s="187"/>
      <c r="T917" s="187"/>
      <c r="U917" s="187"/>
      <c r="V917" s="187"/>
      <c r="W917" s="187"/>
      <c r="X917" s="187"/>
    </row>
    <row r="918" spans="1:24" ht="39.9" customHeight="1" thickBot="1" x14ac:dyDescent="0.4">
      <c r="A918" s="544" t="str">
        <f>'Matriz Nº4 Administración'!A918</f>
        <v>Objetivo táctico</v>
      </c>
      <c r="B918" s="545"/>
      <c r="C918" s="546" t="str">
        <f>'Matriz Nº4 Administración'!B918</f>
        <v xml:space="preserve">102. </v>
      </c>
      <c r="D918" s="481"/>
      <c r="E918" s="481"/>
      <c r="F918" s="481"/>
      <c r="G918" s="481"/>
      <c r="H918" s="481"/>
      <c r="I918" s="481"/>
      <c r="J918" s="481"/>
      <c r="K918" s="482"/>
      <c r="L918" s="187"/>
      <c r="M918" s="187"/>
      <c r="N918" s="187"/>
      <c r="O918" s="187"/>
      <c r="P918" s="187"/>
      <c r="Q918" s="187"/>
      <c r="R918" s="187"/>
      <c r="S918" s="187"/>
      <c r="T918" s="187"/>
      <c r="U918" s="187"/>
      <c r="V918" s="187"/>
      <c r="W918" s="187"/>
      <c r="X918" s="187"/>
    </row>
    <row r="919" spans="1:24" ht="47.25" customHeight="1" x14ac:dyDescent="0.35">
      <c r="A919" s="188" t="str">
        <f>+'Matriz Nº4 Administración'!A919</f>
        <v>102. 1</v>
      </c>
      <c r="B919" s="189" t="str">
        <f>+'Matriz Nº4 Administración'!B919</f>
        <v/>
      </c>
      <c r="C919" s="190" t="str">
        <f>IF(B919&lt;&gt;"",'Matriz Nº1 Identificación'!B919,"")</f>
        <v/>
      </c>
      <c r="D919" s="191" t="str">
        <f>IF(C919&lt;&gt;"",'Matriz Nº4 Administración'!C919,"")</f>
        <v/>
      </c>
      <c r="E919" s="189" t="str">
        <f>IF(B919&lt;&gt;"",'Matriz Nº4 Administración'!F919,"")</f>
        <v/>
      </c>
      <c r="F919" s="189" t="str">
        <f>IF(B919&lt;&gt;"",'Matriz Nº4 Administración'!G919,"")</f>
        <v/>
      </c>
      <c r="G919" s="177"/>
      <c r="H919" s="178"/>
      <c r="I919" s="179"/>
      <c r="J919" s="179"/>
      <c r="K919" s="178"/>
      <c r="L919" s="186"/>
      <c r="M919" s="187"/>
      <c r="N919" s="187"/>
      <c r="O919" s="186"/>
      <c r="P919" s="186"/>
      <c r="Q919" s="186"/>
      <c r="R919" s="186"/>
      <c r="S919" s="186"/>
      <c r="T919" s="186"/>
      <c r="U919" s="186"/>
      <c r="V919" s="186"/>
      <c r="W919" s="186"/>
      <c r="X919" s="186"/>
    </row>
    <row r="920" spans="1:24" ht="43.5" customHeight="1" x14ac:dyDescent="0.35">
      <c r="A920" s="188" t="str">
        <f>+'Matriz Nº4 Administración'!A920</f>
        <v>102. 2</v>
      </c>
      <c r="B920" s="189" t="str">
        <f>+'Matriz Nº4 Administración'!B920</f>
        <v/>
      </c>
      <c r="C920" s="190" t="str">
        <f>IF(B920&lt;&gt;"",'Matriz Nº1 Identificación'!B920,"")</f>
        <v/>
      </c>
      <c r="D920" s="191" t="str">
        <f>IF(C920&lt;&gt;"",'Matriz Nº4 Administración'!C920,"")</f>
        <v/>
      </c>
      <c r="E920" s="189" t="str">
        <f>IF(B920&lt;&gt;"",'Matriz Nº4 Administración'!F920,"")</f>
        <v/>
      </c>
      <c r="F920" s="189" t="str">
        <f>IF(B920&lt;&gt;"",'Matriz Nº4 Administración'!G920,"")</f>
        <v/>
      </c>
      <c r="G920" s="177"/>
      <c r="H920" s="178"/>
      <c r="I920" s="179"/>
      <c r="J920" s="179"/>
      <c r="K920" s="178"/>
      <c r="L920" s="186"/>
      <c r="M920" s="186"/>
      <c r="N920" s="186"/>
      <c r="O920" s="186"/>
      <c r="P920" s="186"/>
      <c r="Q920" s="186"/>
      <c r="R920" s="186"/>
      <c r="S920" s="186"/>
      <c r="T920" s="186"/>
      <c r="U920" s="186"/>
      <c r="V920" s="186"/>
      <c r="W920" s="186"/>
      <c r="X920" s="186"/>
    </row>
    <row r="921" spans="1:24" ht="40.5" customHeight="1" x14ac:dyDescent="0.35">
      <c r="A921" s="188" t="str">
        <f>+'Matriz Nº4 Administración'!A921</f>
        <v>102. 3</v>
      </c>
      <c r="B921" s="189" t="str">
        <f>+'Matriz Nº4 Administración'!B921</f>
        <v/>
      </c>
      <c r="C921" s="190" t="str">
        <f>IF(B921&lt;&gt;"",'Matriz Nº1 Identificación'!B921,"")</f>
        <v/>
      </c>
      <c r="D921" s="191" t="str">
        <f>IF(C921&lt;&gt;"",'Matriz Nº4 Administración'!C921,"")</f>
        <v/>
      </c>
      <c r="E921" s="189" t="str">
        <f>IF(B921&lt;&gt;"",'Matriz Nº4 Administración'!F921,"")</f>
        <v/>
      </c>
      <c r="F921" s="189" t="str">
        <f>IF(B921&lt;&gt;"",'Matriz Nº4 Administración'!G921,"")</f>
        <v/>
      </c>
      <c r="G921" s="177"/>
      <c r="H921" s="178"/>
      <c r="I921" s="179"/>
      <c r="J921" s="179"/>
      <c r="K921" s="178"/>
      <c r="L921" s="186"/>
      <c r="M921" s="186"/>
      <c r="N921" s="186"/>
      <c r="O921" s="186"/>
      <c r="P921" s="186"/>
      <c r="Q921" s="186"/>
      <c r="R921" s="186"/>
      <c r="S921" s="186"/>
      <c r="T921" s="186"/>
      <c r="U921" s="186"/>
      <c r="V921" s="186"/>
      <c r="W921" s="186"/>
      <c r="X921" s="186"/>
    </row>
    <row r="922" spans="1:24" ht="48" customHeight="1" x14ac:dyDescent="0.35">
      <c r="A922" s="188" t="str">
        <f>+'Matriz Nº4 Administración'!A922</f>
        <v>102. 4</v>
      </c>
      <c r="B922" s="189" t="str">
        <f>+'Matriz Nº4 Administración'!B922</f>
        <v/>
      </c>
      <c r="C922" s="190" t="str">
        <f>IF(B922&lt;&gt;"",'Matriz Nº1 Identificación'!B922,"")</f>
        <v/>
      </c>
      <c r="D922" s="191" t="str">
        <f>IF(C922&lt;&gt;"",'Matriz Nº4 Administración'!C922,"")</f>
        <v/>
      </c>
      <c r="E922" s="189" t="str">
        <f>IF(B922&lt;&gt;"",'Matriz Nº4 Administración'!F922,"")</f>
        <v/>
      </c>
      <c r="F922" s="189" t="str">
        <f>IF(B922&lt;&gt;"",'Matriz Nº4 Administración'!G922,"")</f>
        <v/>
      </c>
      <c r="G922" s="177"/>
      <c r="H922" s="178"/>
      <c r="I922" s="179"/>
      <c r="J922" s="179"/>
      <c r="K922" s="178"/>
      <c r="L922" s="186"/>
      <c r="M922" s="186"/>
      <c r="N922" s="186"/>
      <c r="O922" s="186"/>
      <c r="P922" s="186"/>
      <c r="Q922" s="186"/>
      <c r="R922" s="186"/>
      <c r="S922" s="186"/>
      <c r="T922" s="186"/>
      <c r="U922" s="186"/>
      <c r="V922" s="186"/>
      <c r="W922" s="186"/>
      <c r="X922" s="186"/>
    </row>
    <row r="923" spans="1:24" ht="42.75" customHeight="1" x14ac:dyDescent="0.35">
      <c r="A923" s="188" t="str">
        <f>+'Matriz Nº4 Administración'!A923</f>
        <v>102. 5</v>
      </c>
      <c r="B923" s="189" t="str">
        <f>+'Matriz Nº4 Administración'!B923</f>
        <v/>
      </c>
      <c r="C923" s="190" t="str">
        <f>IF(B923&lt;&gt;"",'Matriz Nº1 Identificación'!B923,"")</f>
        <v/>
      </c>
      <c r="D923" s="191" t="str">
        <f>IF(C923&lt;&gt;"",'Matriz Nº4 Administración'!C923,"")</f>
        <v/>
      </c>
      <c r="E923" s="189" t="str">
        <f>IF(B923&lt;&gt;"",'Matriz Nº4 Administración'!F923,"")</f>
        <v/>
      </c>
      <c r="F923" s="189" t="str">
        <f>IF(B923&lt;&gt;"",'Matriz Nº4 Administración'!G923,"")</f>
        <v/>
      </c>
      <c r="G923" s="177"/>
      <c r="H923" s="178"/>
      <c r="I923" s="179"/>
      <c r="J923" s="179"/>
      <c r="K923" s="178"/>
      <c r="L923" s="186"/>
      <c r="M923" s="186"/>
      <c r="N923" s="186"/>
      <c r="O923" s="186"/>
      <c r="P923" s="186"/>
      <c r="Q923" s="186"/>
      <c r="R923" s="186"/>
      <c r="S923" s="186"/>
      <c r="T923" s="186"/>
      <c r="U923" s="186"/>
      <c r="V923" s="186"/>
      <c r="W923" s="186"/>
      <c r="X923" s="186"/>
    </row>
    <row r="924" spans="1:24" ht="40.5" customHeight="1" x14ac:dyDescent="0.35">
      <c r="A924" s="188" t="str">
        <f>+'Matriz Nº4 Administración'!A924</f>
        <v>102. 6</v>
      </c>
      <c r="B924" s="189" t="str">
        <f>+'Matriz Nº4 Administración'!B924</f>
        <v/>
      </c>
      <c r="C924" s="190" t="str">
        <f>IF(B924&lt;&gt;"",'Matriz Nº1 Identificación'!B924,"")</f>
        <v/>
      </c>
      <c r="D924" s="191" t="str">
        <f>IF(C924&lt;&gt;"",'Matriz Nº4 Administración'!C924,"")</f>
        <v/>
      </c>
      <c r="E924" s="189" t="str">
        <f>IF(B924&lt;&gt;"",'Matriz Nº4 Administración'!F924,"")</f>
        <v/>
      </c>
      <c r="F924" s="189" t="str">
        <f>IF(B924&lt;&gt;"",'Matriz Nº4 Administración'!G924,"")</f>
        <v/>
      </c>
      <c r="G924" s="177"/>
      <c r="H924" s="178"/>
      <c r="I924" s="179"/>
      <c r="J924" s="179"/>
      <c r="K924" s="178"/>
      <c r="L924" s="186"/>
      <c r="M924" s="186"/>
      <c r="N924" s="186"/>
      <c r="O924" s="186"/>
      <c r="P924" s="186"/>
      <c r="Q924" s="186"/>
      <c r="R924" s="186"/>
      <c r="S924" s="186"/>
      <c r="T924" s="186"/>
      <c r="U924" s="186"/>
      <c r="V924" s="186"/>
      <c r="W924" s="186"/>
      <c r="X924" s="186"/>
    </row>
    <row r="925" spans="1:24" ht="43.5" customHeight="1" thickBot="1" x14ac:dyDescent="0.4">
      <c r="A925" s="188" t="str">
        <f>+'Matriz Nº4 Administración'!A925</f>
        <v>102. 7</v>
      </c>
      <c r="B925" s="189" t="str">
        <f>+'Matriz Nº4 Administración'!B925</f>
        <v/>
      </c>
      <c r="C925" s="190" t="str">
        <f>IF(B925&lt;&gt;"",'Matriz Nº1 Identificación'!B925,"")</f>
        <v/>
      </c>
      <c r="D925" s="191" t="str">
        <f>IF(C925&lt;&gt;"",'Matriz Nº4 Administración'!C925,"")</f>
        <v/>
      </c>
      <c r="E925" s="189" t="str">
        <f>IF(B925&lt;&gt;"",'Matriz Nº4 Administración'!F925,"")</f>
        <v/>
      </c>
      <c r="F925" s="189" t="str">
        <f>IF(B925&lt;&gt;"",'Matriz Nº4 Administración'!G925,"")</f>
        <v/>
      </c>
      <c r="G925" s="177"/>
      <c r="H925" s="178"/>
      <c r="I925" s="179"/>
      <c r="J925" s="179"/>
      <c r="K925" s="178"/>
      <c r="L925" s="186"/>
      <c r="M925" s="186"/>
      <c r="N925" s="186"/>
      <c r="O925" s="186"/>
      <c r="P925" s="186"/>
      <c r="Q925" s="186"/>
      <c r="R925" s="186"/>
      <c r="S925" s="186"/>
      <c r="T925" s="186"/>
      <c r="U925" s="186"/>
      <c r="V925" s="186"/>
      <c r="W925" s="186"/>
      <c r="X925" s="186"/>
    </row>
    <row r="926" spans="1:24" ht="39.9" customHeight="1" thickBot="1" x14ac:dyDescent="0.4">
      <c r="A926" s="547" t="str">
        <f>'Matriz Nº4 Administración'!A926</f>
        <v xml:space="preserve">Objetivo Estratégico: </v>
      </c>
      <c r="B926" s="548"/>
      <c r="C926" s="547">
        <f>'Matriz Nº4 Administración'!B926</f>
        <v>0</v>
      </c>
      <c r="D926" s="549"/>
      <c r="E926" s="549"/>
      <c r="F926" s="549"/>
      <c r="G926" s="549"/>
      <c r="H926" s="549"/>
      <c r="I926" s="549"/>
      <c r="J926" s="549"/>
      <c r="K926" s="549"/>
      <c r="L926" s="187"/>
      <c r="M926" s="186"/>
      <c r="N926" s="186"/>
      <c r="O926" s="187"/>
      <c r="P926" s="187"/>
      <c r="Q926" s="187"/>
      <c r="R926" s="187"/>
      <c r="S926" s="187"/>
      <c r="T926" s="187"/>
      <c r="U926" s="187"/>
      <c r="V926" s="187"/>
      <c r="W926" s="187"/>
      <c r="X926" s="187"/>
    </row>
    <row r="927" spans="1:24" ht="39.9" customHeight="1" thickBot="1" x14ac:dyDescent="0.4">
      <c r="A927" s="544" t="str">
        <f>'Matriz Nº4 Administración'!A927</f>
        <v>Objetivo táctico</v>
      </c>
      <c r="B927" s="545"/>
      <c r="C927" s="546" t="str">
        <f>'Matriz Nº4 Administración'!B927</f>
        <v xml:space="preserve">103. </v>
      </c>
      <c r="D927" s="481"/>
      <c r="E927" s="481"/>
      <c r="F927" s="481"/>
      <c r="G927" s="481"/>
      <c r="H927" s="481"/>
      <c r="I927" s="481"/>
      <c r="J927" s="481"/>
      <c r="K927" s="482"/>
      <c r="L927" s="187"/>
      <c r="M927" s="187"/>
      <c r="N927" s="187"/>
      <c r="O927" s="187"/>
      <c r="P927" s="187"/>
      <c r="Q927" s="187"/>
      <c r="R927" s="187"/>
      <c r="S927" s="187"/>
      <c r="T927" s="187"/>
      <c r="U927" s="187"/>
      <c r="V927" s="187"/>
      <c r="W927" s="187"/>
      <c r="X927" s="187"/>
    </row>
    <row r="928" spans="1:24" ht="47.25" customHeight="1" x14ac:dyDescent="0.35">
      <c r="A928" s="188" t="str">
        <f>+'Matriz Nº4 Administración'!A928</f>
        <v>103. 1</v>
      </c>
      <c r="B928" s="189" t="str">
        <f>+'Matriz Nº4 Administración'!B928</f>
        <v/>
      </c>
      <c r="C928" s="190" t="str">
        <f>IF(B928&lt;&gt;"",'Matriz Nº1 Identificación'!B928,"")</f>
        <v/>
      </c>
      <c r="D928" s="191" t="str">
        <f>IF(C928&lt;&gt;"",'Matriz Nº4 Administración'!C928,"")</f>
        <v/>
      </c>
      <c r="E928" s="189" t="str">
        <f>IF(B928&lt;&gt;"",'Matriz Nº4 Administración'!F928,"")</f>
        <v/>
      </c>
      <c r="F928" s="189" t="str">
        <f>IF(B928&lt;&gt;"",'Matriz Nº4 Administración'!G928,"")</f>
        <v/>
      </c>
      <c r="G928" s="177"/>
      <c r="H928" s="178"/>
      <c r="I928" s="179"/>
      <c r="J928" s="179"/>
      <c r="K928" s="178"/>
      <c r="L928" s="186"/>
      <c r="M928" s="187"/>
      <c r="N928" s="187"/>
      <c r="O928" s="186"/>
      <c r="P928" s="186"/>
      <c r="Q928" s="186"/>
      <c r="R928" s="186"/>
      <c r="S928" s="186"/>
      <c r="T928" s="186"/>
      <c r="U928" s="186"/>
      <c r="V928" s="186"/>
      <c r="W928" s="186"/>
      <c r="X928" s="186"/>
    </row>
    <row r="929" spans="1:24" ht="43.5" customHeight="1" x14ac:dyDescent="0.35">
      <c r="A929" s="188" t="str">
        <f>+'Matriz Nº4 Administración'!A929</f>
        <v>103. 2</v>
      </c>
      <c r="B929" s="189" t="str">
        <f>+'Matriz Nº4 Administración'!B929</f>
        <v/>
      </c>
      <c r="C929" s="190" t="str">
        <f>IF(B929&lt;&gt;"",'Matriz Nº1 Identificación'!B929,"")</f>
        <v/>
      </c>
      <c r="D929" s="191" t="str">
        <f>IF(C929&lt;&gt;"",'Matriz Nº4 Administración'!C929,"")</f>
        <v/>
      </c>
      <c r="E929" s="189" t="str">
        <f>IF(B929&lt;&gt;"",'Matriz Nº4 Administración'!F929,"")</f>
        <v/>
      </c>
      <c r="F929" s="189" t="str">
        <f>IF(B929&lt;&gt;"",'Matriz Nº4 Administración'!G929,"")</f>
        <v/>
      </c>
      <c r="G929" s="177"/>
      <c r="H929" s="178"/>
      <c r="I929" s="179"/>
      <c r="J929" s="179"/>
      <c r="K929" s="178"/>
      <c r="L929" s="186"/>
      <c r="M929" s="186"/>
      <c r="N929" s="186"/>
      <c r="O929" s="186"/>
      <c r="P929" s="186"/>
      <c r="Q929" s="186"/>
      <c r="R929" s="186"/>
      <c r="S929" s="186"/>
      <c r="T929" s="186"/>
      <c r="U929" s="186"/>
      <c r="V929" s="186"/>
      <c r="W929" s="186"/>
      <c r="X929" s="186"/>
    </row>
    <row r="930" spans="1:24" ht="40.5" customHeight="1" x14ac:dyDescent="0.35">
      <c r="A930" s="188" t="str">
        <f>+'Matriz Nº4 Administración'!A930</f>
        <v>103. 3</v>
      </c>
      <c r="B930" s="189" t="str">
        <f>+'Matriz Nº4 Administración'!B930</f>
        <v/>
      </c>
      <c r="C930" s="190" t="str">
        <f>IF(B930&lt;&gt;"",'Matriz Nº1 Identificación'!B930,"")</f>
        <v/>
      </c>
      <c r="D930" s="191" t="str">
        <f>IF(C930&lt;&gt;"",'Matriz Nº4 Administración'!C930,"")</f>
        <v/>
      </c>
      <c r="E930" s="189" t="str">
        <f>IF(B930&lt;&gt;"",'Matriz Nº4 Administración'!F930,"")</f>
        <v/>
      </c>
      <c r="F930" s="189" t="str">
        <f>IF(B930&lt;&gt;"",'Matriz Nº4 Administración'!G930,"")</f>
        <v/>
      </c>
      <c r="G930" s="177"/>
      <c r="H930" s="178"/>
      <c r="I930" s="179"/>
      <c r="J930" s="179"/>
      <c r="K930" s="178"/>
      <c r="L930" s="186"/>
      <c r="M930" s="186"/>
      <c r="N930" s="186"/>
      <c r="O930" s="186"/>
      <c r="P930" s="186"/>
      <c r="Q930" s="186"/>
      <c r="R930" s="186"/>
      <c r="S930" s="186"/>
      <c r="T930" s="186"/>
      <c r="U930" s="186"/>
      <c r="V930" s="186"/>
      <c r="W930" s="186"/>
      <c r="X930" s="186"/>
    </row>
    <row r="931" spans="1:24" ht="48" customHeight="1" x14ac:dyDescent="0.35">
      <c r="A931" s="188" t="str">
        <f>+'Matriz Nº4 Administración'!A931</f>
        <v>103. 4</v>
      </c>
      <c r="B931" s="189" t="str">
        <f>+'Matriz Nº4 Administración'!B931</f>
        <v/>
      </c>
      <c r="C931" s="190" t="str">
        <f>IF(B931&lt;&gt;"",'Matriz Nº1 Identificación'!B931,"")</f>
        <v/>
      </c>
      <c r="D931" s="191" t="str">
        <f>IF(C931&lt;&gt;"",'Matriz Nº4 Administración'!C931,"")</f>
        <v/>
      </c>
      <c r="E931" s="189" t="str">
        <f>IF(B931&lt;&gt;"",'Matriz Nº4 Administración'!F931,"")</f>
        <v/>
      </c>
      <c r="F931" s="189" t="str">
        <f>IF(B931&lt;&gt;"",'Matriz Nº4 Administración'!G931,"")</f>
        <v/>
      </c>
      <c r="G931" s="177"/>
      <c r="H931" s="178"/>
      <c r="I931" s="179"/>
      <c r="J931" s="179"/>
      <c r="K931" s="178"/>
      <c r="L931" s="186"/>
      <c r="M931" s="186"/>
      <c r="N931" s="186"/>
      <c r="O931" s="186"/>
      <c r="P931" s="186"/>
      <c r="Q931" s="186"/>
      <c r="R931" s="186"/>
      <c r="S931" s="186"/>
      <c r="T931" s="186"/>
      <c r="U931" s="186"/>
      <c r="V931" s="186"/>
      <c r="W931" s="186"/>
      <c r="X931" s="186"/>
    </row>
    <row r="932" spans="1:24" ht="42.75" customHeight="1" x14ac:dyDescent="0.35">
      <c r="A932" s="188" t="str">
        <f>+'Matriz Nº4 Administración'!A932</f>
        <v>103. 5</v>
      </c>
      <c r="B932" s="189" t="str">
        <f>+'Matriz Nº4 Administración'!B932</f>
        <v/>
      </c>
      <c r="C932" s="190" t="str">
        <f>IF(B932&lt;&gt;"",'Matriz Nº1 Identificación'!B932,"")</f>
        <v/>
      </c>
      <c r="D932" s="191" t="str">
        <f>IF(C932&lt;&gt;"",'Matriz Nº4 Administración'!C932,"")</f>
        <v/>
      </c>
      <c r="E932" s="189" t="str">
        <f>IF(B932&lt;&gt;"",'Matriz Nº4 Administración'!F932,"")</f>
        <v/>
      </c>
      <c r="F932" s="189" t="str">
        <f>IF(B932&lt;&gt;"",'Matriz Nº4 Administración'!G932,"")</f>
        <v/>
      </c>
      <c r="G932" s="177"/>
      <c r="H932" s="178"/>
      <c r="I932" s="179"/>
      <c r="J932" s="179"/>
      <c r="K932" s="178"/>
      <c r="L932" s="186"/>
      <c r="M932" s="186"/>
      <c r="N932" s="186"/>
      <c r="O932" s="186"/>
      <c r="P932" s="186"/>
      <c r="Q932" s="186"/>
      <c r="R932" s="186"/>
      <c r="S932" s="186"/>
      <c r="T932" s="186"/>
      <c r="U932" s="186"/>
      <c r="V932" s="186"/>
      <c r="W932" s="186"/>
      <c r="X932" s="186"/>
    </row>
    <row r="933" spans="1:24" ht="40.5" customHeight="1" x14ac:dyDescent="0.35">
      <c r="A933" s="188" t="str">
        <f>+'Matriz Nº4 Administración'!A933</f>
        <v>103. 6</v>
      </c>
      <c r="B933" s="189" t="str">
        <f>+'Matriz Nº4 Administración'!B933</f>
        <v/>
      </c>
      <c r="C933" s="190" t="str">
        <f>IF(B933&lt;&gt;"",'Matriz Nº1 Identificación'!B933,"")</f>
        <v/>
      </c>
      <c r="D933" s="191" t="str">
        <f>IF(C933&lt;&gt;"",'Matriz Nº4 Administración'!C933,"")</f>
        <v/>
      </c>
      <c r="E933" s="189" t="str">
        <f>IF(B933&lt;&gt;"",'Matriz Nº4 Administración'!F933,"")</f>
        <v/>
      </c>
      <c r="F933" s="189" t="str">
        <f>IF(B933&lt;&gt;"",'Matriz Nº4 Administración'!G933,"")</f>
        <v/>
      </c>
      <c r="G933" s="177"/>
      <c r="H933" s="178"/>
      <c r="I933" s="179"/>
      <c r="J933" s="179"/>
      <c r="K933" s="178"/>
      <c r="L933" s="186"/>
      <c r="M933" s="186"/>
      <c r="N933" s="186"/>
      <c r="O933" s="186"/>
      <c r="P933" s="186"/>
      <c r="Q933" s="186"/>
      <c r="R933" s="186"/>
      <c r="S933" s="186"/>
      <c r="T933" s="186"/>
      <c r="U933" s="186"/>
      <c r="V933" s="186"/>
      <c r="W933" s="186"/>
      <c r="X933" s="186"/>
    </row>
    <row r="934" spans="1:24" ht="43.5" customHeight="1" thickBot="1" x14ac:dyDescent="0.4">
      <c r="A934" s="188" t="str">
        <f>+'Matriz Nº4 Administración'!A934</f>
        <v>103. 7</v>
      </c>
      <c r="B934" s="189" t="str">
        <f>+'Matriz Nº4 Administración'!B934</f>
        <v/>
      </c>
      <c r="C934" s="190" t="str">
        <f>IF(B934&lt;&gt;"",'Matriz Nº1 Identificación'!B934,"")</f>
        <v/>
      </c>
      <c r="D934" s="191" t="str">
        <f>IF(C934&lt;&gt;"",'Matriz Nº4 Administración'!C934,"")</f>
        <v/>
      </c>
      <c r="E934" s="189" t="str">
        <f>IF(B934&lt;&gt;"",'Matriz Nº4 Administración'!F934,"")</f>
        <v/>
      </c>
      <c r="F934" s="189" t="str">
        <f>IF(B934&lt;&gt;"",'Matriz Nº4 Administración'!G934,"")</f>
        <v/>
      </c>
      <c r="G934" s="177"/>
      <c r="H934" s="178"/>
      <c r="I934" s="179"/>
      <c r="J934" s="179"/>
      <c r="K934" s="178"/>
      <c r="L934" s="186"/>
      <c r="M934" s="186"/>
      <c r="N934" s="186"/>
      <c r="O934" s="186"/>
      <c r="P934" s="186"/>
      <c r="Q934" s="186"/>
      <c r="R934" s="186"/>
      <c r="S934" s="186"/>
      <c r="T934" s="186"/>
      <c r="U934" s="186"/>
      <c r="V934" s="186"/>
      <c r="W934" s="186"/>
      <c r="X934" s="186"/>
    </row>
    <row r="935" spans="1:24" ht="39.9" customHeight="1" thickBot="1" x14ac:dyDescent="0.4">
      <c r="A935" s="547" t="str">
        <f>'Matriz Nº4 Administración'!A935</f>
        <v xml:space="preserve">Objetivo Estratégico: </v>
      </c>
      <c r="B935" s="548"/>
      <c r="C935" s="547">
        <f>'Matriz Nº4 Administración'!B935</f>
        <v>0</v>
      </c>
      <c r="D935" s="549"/>
      <c r="E935" s="549"/>
      <c r="F935" s="549"/>
      <c r="G935" s="549"/>
      <c r="H935" s="549"/>
      <c r="I935" s="549"/>
      <c r="J935" s="549"/>
      <c r="K935" s="549"/>
      <c r="L935" s="187"/>
      <c r="M935" s="186"/>
      <c r="N935" s="186"/>
      <c r="O935" s="187"/>
      <c r="P935" s="187"/>
      <c r="Q935" s="187"/>
      <c r="R935" s="187"/>
      <c r="S935" s="187"/>
      <c r="T935" s="187"/>
      <c r="U935" s="187"/>
      <c r="V935" s="187"/>
      <c r="W935" s="187"/>
      <c r="X935" s="187"/>
    </row>
    <row r="936" spans="1:24" ht="39.9" customHeight="1" thickBot="1" x14ac:dyDescent="0.4">
      <c r="A936" s="544" t="str">
        <f>'Matriz Nº4 Administración'!A936</f>
        <v>Objetivo táctico</v>
      </c>
      <c r="B936" s="545"/>
      <c r="C936" s="546" t="str">
        <f>'Matriz Nº4 Administración'!B936</f>
        <v xml:space="preserve">104. </v>
      </c>
      <c r="D936" s="481"/>
      <c r="E936" s="481"/>
      <c r="F936" s="481"/>
      <c r="G936" s="481"/>
      <c r="H936" s="481"/>
      <c r="I936" s="481"/>
      <c r="J936" s="481"/>
      <c r="K936" s="482"/>
      <c r="L936" s="187"/>
      <c r="M936" s="187"/>
      <c r="N936" s="187"/>
      <c r="O936" s="187"/>
      <c r="P936" s="187"/>
      <c r="Q936" s="187"/>
      <c r="R936" s="187"/>
      <c r="S936" s="187"/>
      <c r="T936" s="187"/>
      <c r="U936" s="187"/>
      <c r="V936" s="187"/>
      <c r="W936" s="187"/>
      <c r="X936" s="187"/>
    </row>
    <row r="937" spans="1:24" ht="47.25" customHeight="1" x14ac:dyDescent="0.35">
      <c r="A937" s="188" t="str">
        <f>+'Matriz Nº4 Administración'!A937</f>
        <v>104. 1</v>
      </c>
      <c r="B937" s="189" t="str">
        <f>+'Matriz Nº4 Administración'!B937</f>
        <v/>
      </c>
      <c r="C937" s="190" t="str">
        <f>IF(B937&lt;&gt;"",'Matriz Nº1 Identificación'!B937,"")</f>
        <v/>
      </c>
      <c r="D937" s="191" t="str">
        <f>IF(C937&lt;&gt;"",'Matriz Nº4 Administración'!C937,"")</f>
        <v/>
      </c>
      <c r="E937" s="189" t="str">
        <f>IF(B937&lt;&gt;"",'Matriz Nº4 Administración'!F937,"")</f>
        <v/>
      </c>
      <c r="F937" s="189" t="str">
        <f>IF(B937&lt;&gt;"",'Matriz Nº4 Administración'!G937,"")</f>
        <v/>
      </c>
      <c r="G937" s="177"/>
      <c r="H937" s="178"/>
      <c r="I937" s="179"/>
      <c r="J937" s="179"/>
      <c r="K937" s="178"/>
      <c r="L937" s="186"/>
      <c r="M937" s="187"/>
      <c r="N937" s="187"/>
      <c r="O937" s="186"/>
      <c r="P937" s="186"/>
      <c r="Q937" s="186"/>
      <c r="R937" s="186"/>
      <c r="S937" s="186"/>
      <c r="T937" s="186"/>
      <c r="U937" s="186"/>
      <c r="V937" s="186"/>
      <c r="W937" s="186"/>
      <c r="X937" s="186"/>
    </row>
    <row r="938" spans="1:24" ht="43.5" customHeight="1" x14ac:dyDescent="0.35">
      <c r="A938" s="188" t="str">
        <f>+'Matriz Nº4 Administración'!A938</f>
        <v>104. 2</v>
      </c>
      <c r="B938" s="189" t="str">
        <f>+'Matriz Nº4 Administración'!B938</f>
        <v/>
      </c>
      <c r="C938" s="190" t="str">
        <f>IF(B938&lt;&gt;"",'Matriz Nº1 Identificación'!B938,"")</f>
        <v/>
      </c>
      <c r="D938" s="191" t="str">
        <f>IF(C938&lt;&gt;"",'Matriz Nº4 Administración'!C938,"")</f>
        <v/>
      </c>
      <c r="E938" s="189" t="str">
        <f>IF(B938&lt;&gt;"",'Matriz Nº4 Administración'!F938,"")</f>
        <v/>
      </c>
      <c r="F938" s="189" t="str">
        <f>IF(B938&lt;&gt;"",'Matriz Nº4 Administración'!G938,"")</f>
        <v/>
      </c>
      <c r="G938" s="177"/>
      <c r="H938" s="178"/>
      <c r="I938" s="179"/>
      <c r="J938" s="179"/>
      <c r="K938" s="178"/>
      <c r="L938" s="186"/>
      <c r="M938" s="186"/>
      <c r="N938" s="186"/>
      <c r="O938" s="186"/>
      <c r="P938" s="186"/>
      <c r="Q938" s="186"/>
      <c r="R938" s="186"/>
      <c r="S938" s="186"/>
      <c r="T938" s="186"/>
      <c r="U938" s="186"/>
      <c r="V938" s="186"/>
      <c r="W938" s="186"/>
      <c r="X938" s="186"/>
    </row>
    <row r="939" spans="1:24" ht="40.5" customHeight="1" x14ac:dyDescent="0.35">
      <c r="A939" s="188" t="str">
        <f>+'Matriz Nº4 Administración'!A939</f>
        <v>104. 3</v>
      </c>
      <c r="B939" s="189" t="str">
        <f>+'Matriz Nº4 Administración'!B939</f>
        <v/>
      </c>
      <c r="C939" s="190" t="str">
        <f>IF(B939&lt;&gt;"",'Matriz Nº1 Identificación'!B939,"")</f>
        <v/>
      </c>
      <c r="D939" s="191" t="str">
        <f>IF(C939&lt;&gt;"",'Matriz Nº4 Administración'!C939,"")</f>
        <v/>
      </c>
      <c r="E939" s="189" t="str">
        <f>IF(B939&lt;&gt;"",'Matriz Nº4 Administración'!F939,"")</f>
        <v/>
      </c>
      <c r="F939" s="189" t="str">
        <f>IF(B939&lt;&gt;"",'Matriz Nº4 Administración'!G939,"")</f>
        <v/>
      </c>
      <c r="G939" s="177"/>
      <c r="H939" s="178"/>
      <c r="I939" s="179"/>
      <c r="J939" s="179"/>
      <c r="K939" s="178"/>
      <c r="L939" s="186"/>
      <c r="M939" s="186"/>
      <c r="N939" s="186"/>
      <c r="O939" s="186"/>
      <c r="P939" s="186"/>
      <c r="Q939" s="186"/>
      <c r="R939" s="186"/>
      <c r="S939" s="186"/>
      <c r="T939" s="186"/>
      <c r="U939" s="186"/>
      <c r="V939" s="186"/>
      <c r="W939" s="186"/>
      <c r="X939" s="186"/>
    </row>
    <row r="940" spans="1:24" ht="48" customHeight="1" x14ac:dyDescent="0.35">
      <c r="A940" s="188" t="str">
        <f>+'Matriz Nº4 Administración'!A940</f>
        <v>104. 4</v>
      </c>
      <c r="B940" s="189" t="str">
        <f>+'Matriz Nº4 Administración'!B940</f>
        <v/>
      </c>
      <c r="C940" s="190" t="str">
        <f>IF(B940&lt;&gt;"",'Matriz Nº1 Identificación'!B940,"")</f>
        <v/>
      </c>
      <c r="D940" s="191" t="str">
        <f>IF(C940&lt;&gt;"",'Matriz Nº4 Administración'!C940,"")</f>
        <v/>
      </c>
      <c r="E940" s="189" t="str">
        <f>IF(B940&lt;&gt;"",'Matriz Nº4 Administración'!F940,"")</f>
        <v/>
      </c>
      <c r="F940" s="189" t="str">
        <f>IF(B940&lt;&gt;"",'Matriz Nº4 Administración'!G940,"")</f>
        <v/>
      </c>
      <c r="G940" s="177"/>
      <c r="H940" s="178"/>
      <c r="I940" s="179"/>
      <c r="J940" s="179"/>
      <c r="K940" s="178"/>
      <c r="L940" s="186"/>
      <c r="M940" s="186"/>
      <c r="N940" s="186"/>
      <c r="O940" s="186"/>
      <c r="P940" s="186"/>
      <c r="Q940" s="186"/>
      <c r="R940" s="186"/>
      <c r="S940" s="186"/>
      <c r="T940" s="186"/>
      <c r="U940" s="186"/>
      <c r="V940" s="186"/>
      <c r="W940" s="186"/>
      <c r="X940" s="186"/>
    </row>
    <row r="941" spans="1:24" ht="42.75" customHeight="1" x14ac:dyDescent="0.35">
      <c r="A941" s="188" t="str">
        <f>+'Matriz Nº4 Administración'!A941</f>
        <v>104. 5</v>
      </c>
      <c r="B941" s="189" t="str">
        <f>+'Matriz Nº4 Administración'!B941</f>
        <v/>
      </c>
      <c r="C941" s="190" t="str">
        <f>IF(B941&lt;&gt;"",'Matriz Nº1 Identificación'!B941,"")</f>
        <v/>
      </c>
      <c r="D941" s="191" t="str">
        <f>IF(C941&lt;&gt;"",'Matriz Nº4 Administración'!C941,"")</f>
        <v/>
      </c>
      <c r="E941" s="189" t="str">
        <f>IF(B941&lt;&gt;"",'Matriz Nº4 Administración'!F941,"")</f>
        <v/>
      </c>
      <c r="F941" s="189" t="str">
        <f>IF(B941&lt;&gt;"",'Matriz Nº4 Administración'!G941,"")</f>
        <v/>
      </c>
      <c r="G941" s="177"/>
      <c r="H941" s="178"/>
      <c r="I941" s="179"/>
      <c r="J941" s="179"/>
      <c r="K941" s="178"/>
      <c r="L941" s="186"/>
      <c r="M941" s="186"/>
      <c r="N941" s="186"/>
      <c r="O941" s="186"/>
      <c r="P941" s="186"/>
      <c r="Q941" s="186"/>
      <c r="R941" s="186"/>
      <c r="S941" s="186"/>
      <c r="T941" s="186"/>
      <c r="U941" s="186"/>
      <c r="V941" s="186"/>
      <c r="W941" s="186"/>
      <c r="X941" s="186"/>
    </row>
    <row r="942" spans="1:24" ht="40.5" customHeight="1" x14ac:dyDescent="0.35">
      <c r="A942" s="188" t="str">
        <f>+'Matriz Nº4 Administración'!A942</f>
        <v>104. 6</v>
      </c>
      <c r="B942" s="189" t="str">
        <f>+'Matriz Nº4 Administración'!B942</f>
        <v/>
      </c>
      <c r="C942" s="190" t="str">
        <f>IF(B942&lt;&gt;"",'Matriz Nº1 Identificación'!B942,"")</f>
        <v/>
      </c>
      <c r="D942" s="191" t="str">
        <f>IF(C942&lt;&gt;"",'Matriz Nº4 Administración'!C942,"")</f>
        <v/>
      </c>
      <c r="E942" s="189" t="str">
        <f>IF(B942&lt;&gt;"",'Matriz Nº4 Administración'!F942,"")</f>
        <v/>
      </c>
      <c r="F942" s="189" t="str">
        <f>IF(B942&lt;&gt;"",'Matriz Nº4 Administración'!G942,"")</f>
        <v/>
      </c>
      <c r="G942" s="177"/>
      <c r="H942" s="178"/>
      <c r="I942" s="179"/>
      <c r="J942" s="179"/>
      <c r="K942" s="178"/>
      <c r="L942" s="186"/>
      <c r="M942" s="186"/>
      <c r="N942" s="186"/>
      <c r="O942" s="186"/>
      <c r="P942" s="186"/>
      <c r="Q942" s="186"/>
      <c r="R942" s="186"/>
      <c r="S942" s="186"/>
      <c r="T942" s="186"/>
      <c r="U942" s="186"/>
      <c r="V942" s="186"/>
      <c r="W942" s="186"/>
      <c r="X942" s="186"/>
    </row>
    <row r="943" spans="1:24" ht="43.5" customHeight="1" thickBot="1" x14ac:dyDescent="0.4">
      <c r="A943" s="188" t="str">
        <f>+'Matriz Nº4 Administración'!A943</f>
        <v>104. 7</v>
      </c>
      <c r="B943" s="189" t="str">
        <f>+'Matriz Nº4 Administración'!B943</f>
        <v/>
      </c>
      <c r="C943" s="190" t="str">
        <f>IF(B943&lt;&gt;"",'Matriz Nº1 Identificación'!B943,"")</f>
        <v/>
      </c>
      <c r="D943" s="191" t="str">
        <f>IF(C943&lt;&gt;"",'Matriz Nº4 Administración'!C943,"")</f>
        <v/>
      </c>
      <c r="E943" s="189" t="str">
        <f>IF(B943&lt;&gt;"",'Matriz Nº4 Administración'!F943,"")</f>
        <v/>
      </c>
      <c r="F943" s="189" t="str">
        <f>IF(B943&lt;&gt;"",'Matriz Nº4 Administración'!G943,"")</f>
        <v/>
      </c>
      <c r="G943" s="177"/>
      <c r="H943" s="178"/>
      <c r="I943" s="179"/>
      <c r="J943" s="179"/>
      <c r="K943" s="178"/>
      <c r="L943" s="186"/>
      <c r="M943" s="186"/>
      <c r="N943" s="186"/>
      <c r="O943" s="186"/>
      <c r="P943" s="186"/>
      <c r="Q943" s="186"/>
      <c r="R943" s="186"/>
      <c r="S943" s="186"/>
      <c r="T943" s="186"/>
      <c r="U943" s="186"/>
      <c r="V943" s="186"/>
      <c r="W943" s="186"/>
      <c r="X943" s="186"/>
    </row>
    <row r="944" spans="1:24" ht="39.9" customHeight="1" thickBot="1" x14ac:dyDescent="0.4">
      <c r="A944" s="547" t="str">
        <f>'Matriz Nº4 Administración'!A944</f>
        <v xml:space="preserve">Objetivo Estratégico: </v>
      </c>
      <c r="B944" s="548"/>
      <c r="C944" s="547">
        <f>'Matriz Nº4 Administración'!B944</f>
        <v>0</v>
      </c>
      <c r="D944" s="549"/>
      <c r="E944" s="549"/>
      <c r="F944" s="549"/>
      <c r="G944" s="549"/>
      <c r="H944" s="549"/>
      <c r="I944" s="549"/>
      <c r="J944" s="549"/>
      <c r="K944" s="549"/>
      <c r="L944" s="187"/>
      <c r="M944" s="186"/>
      <c r="N944" s="186"/>
      <c r="O944" s="187"/>
      <c r="P944" s="187"/>
      <c r="Q944" s="187"/>
      <c r="R944" s="187"/>
      <c r="S944" s="187"/>
      <c r="T944" s="187"/>
      <c r="U944" s="187"/>
      <c r="V944" s="187"/>
      <c r="W944" s="187"/>
      <c r="X944" s="187"/>
    </row>
    <row r="945" spans="1:24" ht="39.9" customHeight="1" thickBot="1" x14ac:dyDescent="0.4">
      <c r="A945" s="544" t="str">
        <f>'Matriz Nº4 Administración'!A945</f>
        <v>Objetivo táctico</v>
      </c>
      <c r="B945" s="545"/>
      <c r="C945" s="546" t="str">
        <f>'Matriz Nº4 Administración'!B945</f>
        <v xml:space="preserve">105. </v>
      </c>
      <c r="D945" s="481"/>
      <c r="E945" s="481"/>
      <c r="F945" s="481"/>
      <c r="G945" s="481"/>
      <c r="H945" s="481"/>
      <c r="I945" s="481"/>
      <c r="J945" s="481"/>
      <c r="K945" s="482"/>
      <c r="L945" s="187"/>
      <c r="M945" s="187"/>
      <c r="N945" s="187"/>
      <c r="O945" s="187"/>
      <c r="P945" s="187"/>
      <c r="Q945" s="187"/>
      <c r="R945" s="187"/>
      <c r="S945" s="187"/>
      <c r="T945" s="187"/>
      <c r="U945" s="187"/>
      <c r="V945" s="187"/>
      <c r="W945" s="187"/>
      <c r="X945" s="187"/>
    </row>
    <row r="946" spans="1:24" ht="47.25" customHeight="1" x14ac:dyDescent="0.35">
      <c r="A946" s="188" t="str">
        <f>+'Matriz Nº4 Administración'!A946</f>
        <v>105. 1</v>
      </c>
      <c r="B946" s="189" t="str">
        <f>+'Matriz Nº4 Administración'!B946</f>
        <v/>
      </c>
      <c r="C946" s="190" t="str">
        <f>IF(B946&lt;&gt;"",'Matriz Nº1 Identificación'!B946,"")</f>
        <v/>
      </c>
      <c r="D946" s="191" t="str">
        <f>IF(C946&lt;&gt;"",'Matriz Nº4 Administración'!C946,"")</f>
        <v/>
      </c>
      <c r="E946" s="189" t="str">
        <f>IF(B946&lt;&gt;"",'Matriz Nº4 Administración'!F946,"")</f>
        <v/>
      </c>
      <c r="F946" s="189" t="str">
        <f>IF(B946&lt;&gt;"",'Matriz Nº4 Administración'!G946,"")</f>
        <v/>
      </c>
      <c r="G946" s="177"/>
      <c r="H946" s="178"/>
      <c r="I946" s="179"/>
      <c r="J946" s="179"/>
      <c r="K946" s="178"/>
      <c r="L946" s="186"/>
      <c r="M946" s="187"/>
      <c r="N946" s="187"/>
      <c r="O946" s="186"/>
      <c r="P946" s="186"/>
      <c r="Q946" s="186"/>
      <c r="R946" s="186"/>
      <c r="S946" s="186"/>
      <c r="T946" s="186"/>
      <c r="U946" s="186"/>
      <c r="V946" s="186"/>
      <c r="W946" s="186"/>
      <c r="X946" s="186"/>
    </row>
    <row r="947" spans="1:24" ht="43.5" customHeight="1" x14ac:dyDescent="0.35">
      <c r="A947" s="188" t="str">
        <f>+'Matriz Nº4 Administración'!A947</f>
        <v>105. 2</v>
      </c>
      <c r="B947" s="189" t="str">
        <f>+'Matriz Nº4 Administración'!B947</f>
        <v/>
      </c>
      <c r="C947" s="190" t="str">
        <f>IF(B947&lt;&gt;"",'Matriz Nº1 Identificación'!B947,"")</f>
        <v/>
      </c>
      <c r="D947" s="191" t="str">
        <f>IF(C947&lt;&gt;"",'Matriz Nº4 Administración'!C947,"")</f>
        <v/>
      </c>
      <c r="E947" s="189" t="str">
        <f>IF(B947&lt;&gt;"",'Matriz Nº4 Administración'!F947,"")</f>
        <v/>
      </c>
      <c r="F947" s="189" t="str">
        <f>IF(B947&lt;&gt;"",'Matriz Nº4 Administración'!G947,"")</f>
        <v/>
      </c>
      <c r="G947" s="177"/>
      <c r="H947" s="178"/>
      <c r="I947" s="179"/>
      <c r="J947" s="179"/>
      <c r="K947" s="178"/>
      <c r="L947" s="186"/>
      <c r="M947" s="186"/>
      <c r="N947" s="186"/>
      <c r="O947" s="186"/>
      <c r="P947" s="186"/>
      <c r="Q947" s="186"/>
      <c r="R947" s="186"/>
      <c r="S947" s="186"/>
      <c r="T947" s="186"/>
      <c r="U947" s="186"/>
      <c r="V947" s="186"/>
      <c r="W947" s="186"/>
      <c r="X947" s="186"/>
    </row>
    <row r="948" spans="1:24" ht="40.5" customHeight="1" x14ac:dyDescent="0.35">
      <c r="A948" s="188" t="str">
        <f>+'Matriz Nº4 Administración'!A948</f>
        <v>105. 3</v>
      </c>
      <c r="B948" s="189" t="str">
        <f>+'Matriz Nº4 Administración'!B948</f>
        <v/>
      </c>
      <c r="C948" s="190" t="str">
        <f>IF(B948&lt;&gt;"",'Matriz Nº1 Identificación'!B948,"")</f>
        <v/>
      </c>
      <c r="D948" s="191" t="str">
        <f>IF(C948&lt;&gt;"",'Matriz Nº4 Administración'!C948,"")</f>
        <v/>
      </c>
      <c r="E948" s="189" t="str">
        <f>IF(B948&lt;&gt;"",'Matriz Nº4 Administración'!F948,"")</f>
        <v/>
      </c>
      <c r="F948" s="189" t="str">
        <f>IF(B948&lt;&gt;"",'Matriz Nº4 Administración'!G948,"")</f>
        <v/>
      </c>
      <c r="G948" s="177"/>
      <c r="H948" s="178"/>
      <c r="I948" s="179"/>
      <c r="J948" s="179"/>
      <c r="K948" s="178"/>
      <c r="L948" s="186"/>
      <c r="M948" s="186"/>
      <c r="N948" s="186"/>
      <c r="O948" s="186"/>
      <c r="P948" s="186"/>
      <c r="Q948" s="186"/>
      <c r="R948" s="186"/>
      <c r="S948" s="186"/>
      <c r="T948" s="186"/>
      <c r="U948" s="186"/>
      <c r="V948" s="186"/>
      <c r="W948" s="186"/>
      <c r="X948" s="186"/>
    </row>
    <row r="949" spans="1:24" ht="48" customHeight="1" x14ac:dyDescent="0.35">
      <c r="A949" s="188" t="str">
        <f>+'Matriz Nº4 Administración'!A949</f>
        <v>105. 4</v>
      </c>
      <c r="B949" s="189" t="str">
        <f>+'Matriz Nº4 Administración'!B949</f>
        <v/>
      </c>
      <c r="C949" s="190" t="str">
        <f>IF(B949&lt;&gt;"",'Matriz Nº1 Identificación'!B949,"")</f>
        <v/>
      </c>
      <c r="D949" s="191" t="str">
        <f>IF(C949&lt;&gt;"",'Matriz Nº4 Administración'!C949,"")</f>
        <v/>
      </c>
      <c r="E949" s="189" t="str">
        <f>IF(B949&lt;&gt;"",'Matriz Nº4 Administración'!F949,"")</f>
        <v/>
      </c>
      <c r="F949" s="189" t="str">
        <f>IF(B949&lt;&gt;"",'Matriz Nº4 Administración'!G949,"")</f>
        <v/>
      </c>
      <c r="G949" s="177"/>
      <c r="H949" s="178"/>
      <c r="I949" s="179"/>
      <c r="J949" s="179"/>
      <c r="K949" s="178"/>
      <c r="L949" s="186"/>
      <c r="M949" s="186"/>
      <c r="N949" s="186"/>
      <c r="O949" s="186"/>
      <c r="P949" s="186"/>
      <c r="Q949" s="186"/>
      <c r="R949" s="186"/>
      <c r="S949" s="186"/>
      <c r="T949" s="186"/>
      <c r="U949" s="186"/>
      <c r="V949" s="186"/>
      <c r="W949" s="186"/>
      <c r="X949" s="186"/>
    </row>
    <row r="950" spans="1:24" ht="42.75" customHeight="1" x14ac:dyDescent="0.35">
      <c r="A950" s="188" t="str">
        <f>+'Matriz Nº4 Administración'!A950</f>
        <v>105. 5</v>
      </c>
      <c r="B950" s="189" t="str">
        <f>+'Matriz Nº4 Administración'!B950</f>
        <v/>
      </c>
      <c r="C950" s="190" t="str">
        <f>IF(B950&lt;&gt;"",'Matriz Nº1 Identificación'!B950,"")</f>
        <v/>
      </c>
      <c r="D950" s="191" t="str">
        <f>IF(C950&lt;&gt;"",'Matriz Nº4 Administración'!C950,"")</f>
        <v/>
      </c>
      <c r="E950" s="189" t="str">
        <f>IF(B950&lt;&gt;"",'Matriz Nº4 Administración'!F950,"")</f>
        <v/>
      </c>
      <c r="F950" s="189" t="str">
        <f>IF(B950&lt;&gt;"",'Matriz Nº4 Administración'!G950,"")</f>
        <v/>
      </c>
      <c r="G950" s="177"/>
      <c r="H950" s="178"/>
      <c r="I950" s="179"/>
      <c r="J950" s="179"/>
      <c r="K950" s="178"/>
      <c r="L950" s="186"/>
      <c r="M950" s="186"/>
      <c r="N950" s="186"/>
      <c r="O950" s="186"/>
      <c r="P950" s="186"/>
      <c r="Q950" s="186"/>
      <c r="R950" s="186"/>
      <c r="S950" s="186"/>
      <c r="T950" s="186"/>
      <c r="U950" s="186"/>
      <c r="V950" s="186"/>
      <c r="W950" s="186"/>
      <c r="X950" s="186"/>
    </row>
    <row r="951" spans="1:24" ht="40.5" customHeight="1" x14ac:dyDescent="0.35">
      <c r="A951" s="188" t="str">
        <f>+'Matriz Nº4 Administración'!A951</f>
        <v>105. 6</v>
      </c>
      <c r="B951" s="189" t="str">
        <f>+'Matriz Nº4 Administración'!B951</f>
        <v/>
      </c>
      <c r="C951" s="190" t="str">
        <f>IF(B951&lt;&gt;"",'Matriz Nº1 Identificación'!B951,"")</f>
        <v/>
      </c>
      <c r="D951" s="191" t="str">
        <f>IF(C951&lt;&gt;"",'Matriz Nº4 Administración'!C951,"")</f>
        <v/>
      </c>
      <c r="E951" s="189" t="str">
        <f>IF(B951&lt;&gt;"",'Matriz Nº4 Administración'!F951,"")</f>
        <v/>
      </c>
      <c r="F951" s="189" t="str">
        <f>IF(B951&lt;&gt;"",'Matriz Nº4 Administración'!G951,"")</f>
        <v/>
      </c>
      <c r="G951" s="177"/>
      <c r="H951" s="178"/>
      <c r="I951" s="179"/>
      <c r="J951" s="179"/>
      <c r="K951" s="178"/>
      <c r="L951" s="186"/>
      <c r="M951" s="186"/>
      <c r="N951" s="186"/>
      <c r="O951" s="186"/>
      <c r="P951" s="186"/>
      <c r="Q951" s="186"/>
      <c r="R951" s="186"/>
      <c r="S951" s="186"/>
      <c r="T951" s="186"/>
      <c r="U951" s="186"/>
      <c r="V951" s="186"/>
      <c r="W951" s="186"/>
      <c r="X951" s="186"/>
    </row>
    <row r="952" spans="1:24" ht="43.5" customHeight="1" thickBot="1" x14ac:dyDescent="0.4">
      <c r="A952" s="188" t="str">
        <f>+'Matriz Nº4 Administración'!A952</f>
        <v>105. 7</v>
      </c>
      <c r="B952" s="189" t="str">
        <f>+'Matriz Nº4 Administración'!B952</f>
        <v/>
      </c>
      <c r="C952" s="190" t="str">
        <f>IF(B952&lt;&gt;"",'Matriz Nº1 Identificación'!B952,"")</f>
        <v/>
      </c>
      <c r="D952" s="191" t="str">
        <f>IF(C952&lt;&gt;"",'Matriz Nº4 Administración'!C952,"")</f>
        <v/>
      </c>
      <c r="E952" s="189" t="str">
        <f>IF(B952&lt;&gt;"",'Matriz Nº4 Administración'!F952,"")</f>
        <v/>
      </c>
      <c r="F952" s="189" t="str">
        <f>IF(B952&lt;&gt;"",'Matriz Nº4 Administración'!G952,"")</f>
        <v/>
      </c>
      <c r="G952" s="177"/>
      <c r="H952" s="178"/>
      <c r="I952" s="179"/>
      <c r="J952" s="179"/>
      <c r="K952" s="178"/>
      <c r="L952" s="186"/>
      <c r="M952" s="186"/>
      <c r="N952" s="186"/>
      <c r="O952" s="186"/>
      <c r="P952" s="186"/>
      <c r="Q952" s="186"/>
      <c r="R952" s="186"/>
      <c r="S952" s="186"/>
      <c r="T952" s="186"/>
      <c r="U952" s="186"/>
      <c r="V952" s="186"/>
      <c r="W952" s="186"/>
      <c r="X952" s="186"/>
    </row>
    <row r="953" spans="1:24" ht="39.9" customHeight="1" thickBot="1" x14ac:dyDescent="0.4">
      <c r="A953" s="547" t="str">
        <f>'Matriz Nº4 Administración'!A953</f>
        <v xml:space="preserve">Objetivo Estratégico: </v>
      </c>
      <c r="B953" s="548"/>
      <c r="C953" s="547">
        <f>'Matriz Nº4 Administración'!B953</f>
        <v>0</v>
      </c>
      <c r="D953" s="549"/>
      <c r="E953" s="549"/>
      <c r="F953" s="549"/>
      <c r="G953" s="549"/>
      <c r="H953" s="549"/>
      <c r="I953" s="549"/>
      <c r="J953" s="549"/>
      <c r="K953" s="549"/>
      <c r="L953" s="187"/>
      <c r="M953" s="186"/>
      <c r="N953" s="186"/>
      <c r="O953" s="187"/>
      <c r="P953" s="187"/>
      <c r="Q953" s="187"/>
      <c r="R953" s="187"/>
      <c r="S953" s="187"/>
      <c r="T953" s="187"/>
      <c r="U953" s="187"/>
      <c r="V953" s="187"/>
      <c r="W953" s="187"/>
      <c r="X953" s="187"/>
    </row>
    <row r="954" spans="1:24" ht="39.9" customHeight="1" thickBot="1" x14ac:dyDescent="0.4">
      <c r="A954" s="544" t="str">
        <f>'Matriz Nº4 Administración'!A954</f>
        <v>Objetivo táctico</v>
      </c>
      <c r="B954" s="545"/>
      <c r="C954" s="546" t="str">
        <f>'Matriz Nº4 Administración'!B954</f>
        <v xml:space="preserve">106. </v>
      </c>
      <c r="D954" s="481"/>
      <c r="E954" s="481"/>
      <c r="F954" s="481"/>
      <c r="G954" s="481"/>
      <c r="H954" s="481"/>
      <c r="I954" s="481"/>
      <c r="J954" s="481"/>
      <c r="K954" s="482"/>
      <c r="L954" s="187"/>
      <c r="M954" s="187"/>
      <c r="N954" s="187"/>
      <c r="O954" s="187"/>
      <c r="P954" s="187"/>
      <c r="Q954" s="187"/>
      <c r="R954" s="187"/>
      <c r="S954" s="187"/>
      <c r="T954" s="187"/>
      <c r="U954" s="187"/>
      <c r="V954" s="187"/>
      <c r="W954" s="187"/>
      <c r="X954" s="187"/>
    </row>
    <row r="955" spans="1:24" ht="47.25" customHeight="1" x14ac:dyDescent="0.35">
      <c r="A955" s="188" t="str">
        <f>+'Matriz Nº4 Administración'!A955</f>
        <v>106. 1</v>
      </c>
      <c r="B955" s="189" t="str">
        <f>+'Matriz Nº4 Administración'!B955</f>
        <v/>
      </c>
      <c r="C955" s="190" t="str">
        <f>IF(B955&lt;&gt;"",'Matriz Nº1 Identificación'!B955,"")</f>
        <v/>
      </c>
      <c r="D955" s="191" t="str">
        <f>IF(C955&lt;&gt;"",'Matriz Nº4 Administración'!C955,"")</f>
        <v/>
      </c>
      <c r="E955" s="189" t="str">
        <f>IF(B955&lt;&gt;"",'Matriz Nº4 Administración'!F955,"")</f>
        <v/>
      </c>
      <c r="F955" s="189" t="str">
        <f>IF(B955&lt;&gt;"",'Matriz Nº4 Administración'!G955,"")</f>
        <v/>
      </c>
      <c r="G955" s="177"/>
      <c r="H955" s="178"/>
      <c r="I955" s="179"/>
      <c r="J955" s="179"/>
      <c r="K955" s="178"/>
      <c r="L955" s="186"/>
      <c r="M955" s="187"/>
      <c r="N955" s="187"/>
      <c r="O955" s="186"/>
      <c r="P955" s="186"/>
      <c r="Q955" s="186"/>
      <c r="R955" s="186"/>
      <c r="S955" s="186"/>
      <c r="T955" s="186"/>
      <c r="U955" s="186"/>
      <c r="V955" s="186"/>
      <c r="W955" s="186"/>
      <c r="X955" s="186"/>
    </row>
    <row r="956" spans="1:24" ht="43.5" customHeight="1" x14ac:dyDescent="0.35">
      <c r="A956" s="188" t="str">
        <f>+'Matriz Nº4 Administración'!A956</f>
        <v>106. 2</v>
      </c>
      <c r="B956" s="189" t="str">
        <f>+'Matriz Nº4 Administración'!B956</f>
        <v/>
      </c>
      <c r="C956" s="190" t="str">
        <f>IF(B956&lt;&gt;"",'Matriz Nº1 Identificación'!B956,"")</f>
        <v/>
      </c>
      <c r="D956" s="191" t="str">
        <f>IF(C956&lt;&gt;"",'Matriz Nº4 Administración'!C956,"")</f>
        <v/>
      </c>
      <c r="E956" s="189" t="str">
        <f>IF(B956&lt;&gt;"",'Matriz Nº4 Administración'!F956,"")</f>
        <v/>
      </c>
      <c r="F956" s="189" t="str">
        <f>IF(B956&lt;&gt;"",'Matriz Nº4 Administración'!G956,"")</f>
        <v/>
      </c>
      <c r="G956" s="177"/>
      <c r="H956" s="178"/>
      <c r="I956" s="179"/>
      <c r="J956" s="179"/>
      <c r="K956" s="178"/>
      <c r="L956" s="186"/>
      <c r="M956" s="186"/>
      <c r="N956" s="186"/>
      <c r="O956" s="186"/>
      <c r="P956" s="186"/>
      <c r="Q956" s="186"/>
      <c r="R956" s="186"/>
      <c r="S956" s="186"/>
      <c r="T956" s="186"/>
      <c r="U956" s="186"/>
      <c r="V956" s="186"/>
      <c r="W956" s="186"/>
      <c r="X956" s="186"/>
    </row>
    <row r="957" spans="1:24" ht="40.5" customHeight="1" x14ac:dyDescent="0.35">
      <c r="A957" s="188" t="str">
        <f>+'Matriz Nº4 Administración'!A957</f>
        <v>106. 3</v>
      </c>
      <c r="B957" s="189" t="str">
        <f>+'Matriz Nº4 Administración'!B957</f>
        <v/>
      </c>
      <c r="C957" s="190" t="str">
        <f>IF(B957&lt;&gt;"",'Matriz Nº1 Identificación'!B957,"")</f>
        <v/>
      </c>
      <c r="D957" s="191" t="str">
        <f>IF(C957&lt;&gt;"",'Matriz Nº4 Administración'!C957,"")</f>
        <v/>
      </c>
      <c r="E957" s="189" t="str">
        <f>IF(B957&lt;&gt;"",'Matriz Nº4 Administración'!F957,"")</f>
        <v/>
      </c>
      <c r="F957" s="189" t="str">
        <f>IF(B957&lt;&gt;"",'Matriz Nº4 Administración'!G957,"")</f>
        <v/>
      </c>
      <c r="G957" s="177"/>
      <c r="H957" s="178"/>
      <c r="I957" s="179"/>
      <c r="J957" s="179"/>
      <c r="K957" s="178"/>
      <c r="L957" s="186"/>
      <c r="M957" s="186"/>
      <c r="N957" s="186"/>
      <c r="O957" s="186"/>
      <c r="P957" s="186"/>
      <c r="Q957" s="186"/>
      <c r="R957" s="186"/>
      <c r="S957" s="186"/>
      <c r="T957" s="186"/>
      <c r="U957" s="186"/>
      <c r="V957" s="186"/>
      <c r="W957" s="186"/>
      <c r="X957" s="186"/>
    </row>
    <row r="958" spans="1:24" ht="48" customHeight="1" x14ac:dyDescent="0.35">
      <c r="A958" s="188" t="str">
        <f>+'Matriz Nº4 Administración'!A958</f>
        <v>106. 4</v>
      </c>
      <c r="B958" s="189" t="str">
        <f>+'Matriz Nº4 Administración'!B958</f>
        <v/>
      </c>
      <c r="C958" s="190" t="str">
        <f>IF(B958&lt;&gt;"",'Matriz Nº1 Identificación'!B958,"")</f>
        <v/>
      </c>
      <c r="D958" s="191" t="str">
        <f>IF(C958&lt;&gt;"",'Matriz Nº4 Administración'!C958,"")</f>
        <v/>
      </c>
      <c r="E958" s="189" t="str">
        <f>IF(B958&lt;&gt;"",'Matriz Nº4 Administración'!F958,"")</f>
        <v/>
      </c>
      <c r="F958" s="189" t="str">
        <f>IF(B958&lt;&gt;"",'Matriz Nº4 Administración'!G958,"")</f>
        <v/>
      </c>
      <c r="G958" s="177"/>
      <c r="H958" s="178"/>
      <c r="I958" s="179"/>
      <c r="J958" s="179"/>
      <c r="K958" s="178"/>
      <c r="L958" s="186"/>
      <c r="M958" s="186"/>
      <c r="N958" s="186"/>
      <c r="O958" s="186"/>
      <c r="P958" s="186"/>
      <c r="Q958" s="186"/>
      <c r="R958" s="186"/>
      <c r="S958" s="186"/>
      <c r="T958" s="186"/>
      <c r="U958" s="186"/>
      <c r="V958" s="186"/>
      <c r="W958" s="186"/>
      <c r="X958" s="186"/>
    </row>
    <row r="959" spans="1:24" ht="42.75" customHeight="1" x14ac:dyDescent="0.35">
      <c r="A959" s="188" t="str">
        <f>+'Matriz Nº4 Administración'!A959</f>
        <v>106. 5</v>
      </c>
      <c r="B959" s="189" t="str">
        <f>+'Matriz Nº4 Administración'!B959</f>
        <v/>
      </c>
      <c r="C959" s="190" t="str">
        <f>IF(B959&lt;&gt;"",'Matriz Nº1 Identificación'!B959,"")</f>
        <v/>
      </c>
      <c r="D959" s="191" t="str">
        <f>IF(C959&lt;&gt;"",'Matriz Nº4 Administración'!C959,"")</f>
        <v/>
      </c>
      <c r="E959" s="189" t="str">
        <f>IF(B959&lt;&gt;"",'Matriz Nº4 Administración'!F959,"")</f>
        <v/>
      </c>
      <c r="F959" s="189" t="str">
        <f>IF(B959&lt;&gt;"",'Matriz Nº4 Administración'!G959,"")</f>
        <v/>
      </c>
      <c r="G959" s="177"/>
      <c r="H959" s="178"/>
      <c r="I959" s="179"/>
      <c r="J959" s="179"/>
      <c r="K959" s="178"/>
      <c r="L959" s="186"/>
      <c r="M959" s="186"/>
      <c r="N959" s="186"/>
      <c r="O959" s="186"/>
      <c r="P959" s="186"/>
      <c r="Q959" s="186"/>
      <c r="R959" s="186"/>
      <c r="S959" s="186"/>
      <c r="T959" s="186"/>
      <c r="U959" s="186"/>
      <c r="V959" s="186"/>
      <c r="W959" s="186"/>
      <c r="X959" s="186"/>
    </row>
    <row r="960" spans="1:24" ht="40.5" customHeight="1" x14ac:dyDescent="0.35">
      <c r="A960" s="188" t="str">
        <f>+'Matriz Nº4 Administración'!A960</f>
        <v>106. 6</v>
      </c>
      <c r="B960" s="189" t="str">
        <f>+'Matriz Nº4 Administración'!B960</f>
        <v/>
      </c>
      <c r="C960" s="190" t="str">
        <f>IF(B960&lt;&gt;"",'Matriz Nº1 Identificación'!B960,"")</f>
        <v/>
      </c>
      <c r="D960" s="191" t="str">
        <f>IF(C960&lt;&gt;"",'Matriz Nº4 Administración'!C960,"")</f>
        <v/>
      </c>
      <c r="E960" s="189" t="str">
        <f>IF(B960&lt;&gt;"",'Matriz Nº4 Administración'!F960,"")</f>
        <v/>
      </c>
      <c r="F960" s="189" t="str">
        <f>IF(B960&lt;&gt;"",'Matriz Nº4 Administración'!G960,"")</f>
        <v/>
      </c>
      <c r="G960" s="177"/>
      <c r="H960" s="178"/>
      <c r="I960" s="179"/>
      <c r="J960" s="179"/>
      <c r="K960" s="178"/>
      <c r="L960" s="186"/>
      <c r="M960" s="186"/>
      <c r="N960" s="186"/>
      <c r="O960" s="186"/>
      <c r="P960" s="186"/>
      <c r="Q960" s="186"/>
      <c r="R960" s="186"/>
      <c r="S960" s="186"/>
      <c r="T960" s="186"/>
      <c r="U960" s="186"/>
      <c r="V960" s="186"/>
      <c r="W960" s="186"/>
      <c r="X960" s="186"/>
    </row>
    <row r="961" spans="1:24" ht="43.5" customHeight="1" thickBot="1" x14ac:dyDescent="0.4">
      <c r="A961" s="188" t="str">
        <f>+'Matriz Nº4 Administración'!A961</f>
        <v>106. 7</v>
      </c>
      <c r="B961" s="189" t="str">
        <f>+'Matriz Nº4 Administración'!B961</f>
        <v/>
      </c>
      <c r="C961" s="190" t="str">
        <f>IF(B961&lt;&gt;"",'Matriz Nº1 Identificación'!B961,"")</f>
        <v/>
      </c>
      <c r="D961" s="191" t="str">
        <f>IF(C961&lt;&gt;"",'Matriz Nº4 Administración'!C961,"")</f>
        <v/>
      </c>
      <c r="E961" s="189" t="str">
        <f>IF(B961&lt;&gt;"",'Matriz Nº4 Administración'!F961,"")</f>
        <v/>
      </c>
      <c r="F961" s="189" t="str">
        <f>IF(B961&lt;&gt;"",'Matriz Nº4 Administración'!G961,"")</f>
        <v/>
      </c>
      <c r="G961" s="177"/>
      <c r="H961" s="178"/>
      <c r="I961" s="179"/>
      <c r="J961" s="179"/>
      <c r="K961" s="178"/>
      <c r="L961" s="186"/>
      <c r="M961" s="186"/>
      <c r="N961" s="186"/>
      <c r="O961" s="186"/>
      <c r="P961" s="186"/>
      <c r="Q961" s="186"/>
      <c r="R961" s="186"/>
      <c r="S961" s="186"/>
      <c r="T961" s="186"/>
      <c r="U961" s="186"/>
      <c r="V961" s="186"/>
      <c r="W961" s="186"/>
      <c r="X961" s="186"/>
    </row>
    <row r="962" spans="1:24" ht="39.9" customHeight="1" thickBot="1" x14ac:dyDescent="0.4">
      <c r="A962" s="547" t="str">
        <f>'Matriz Nº4 Administración'!A962</f>
        <v xml:space="preserve">Objetivo Estratégico: </v>
      </c>
      <c r="B962" s="548"/>
      <c r="C962" s="547">
        <f>'Matriz Nº4 Administración'!B962</f>
        <v>0</v>
      </c>
      <c r="D962" s="549"/>
      <c r="E962" s="549"/>
      <c r="F962" s="549"/>
      <c r="G962" s="549"/>
      <c r="H962" s="549"/>
      <c r="I962" s="549"/>
      <c r="J962" s="549"/>
      <c r="K962" s="549"/>
      <c r="L962" s="187"/>
      <c r="M962" s="186"/>
      <c r="N962" s="186"/>
      <c r="O962" s="187"/>
      <c r="P962" s="187"/>
      <c r="Q962" s="187"/>
      <c r="R962" s="187"/>
      <c r="S962" s="187"/>
      <c r="T962" s="187"/>
      <c r="U962" s="187"/>
      <c r="V962" s="187"/>
      <c r="W962" s="187"/>
      <c r="X962" s="187"/>
    </row>
    <row r="963" spans="1:24" ht="39.9" customHeight="1" thickBot="1" x14ac:dyDescent="0.4">
      <c r="A963" s="544" t="str">
        <f>'Matriz Nº4 Administración'!A963</f>
        <v>Objetivo táctico</v>
      </c>
      <c r="B963" s="545"/>
      <c r="C963" s="546" t="str">
        <f>'Matriz Nº4 Administración'!B963</f>
        <v xml:space="preserve">107. </v>
      </c>
      <c r="D963" s="481"/>
      <c r="E963" s="481"/>
      <c r="F963" s="481"/>
      <c r="G963" s="481"/>
      <c r="H963" s="481"/>
      <c r="I963" s="481"/>
      <c r="J963" s="481"/>
      <c r="K963" s="482"/>
      <c r="L963" s="187"/>
      <c r="M963" s="187"/>
      <c r="N963" s="187"/>
      <c r="O963" s="187"/>
      <c r="P963" s="187"/>
      <c r="Q963" s="187"/>
      <c r="R963" s="187"/>
      <c r="S963" s="187"/>
      <c r="T963" s="187"/>
      <c r="U963" s="187"/>
      <c r="V963" s="187"/>
      <c r="W963" s="187"/>
      <c r="X963" s="187"/>
    </row>
    <row r="964" spans="1:24" ht="47.25" customHeight="1" x14ac:dyDescent="0.35">
      <c r="A964" s="188" t="str">
        <f>+'Matriz Nº4 Administración'!A964</f>
        <v>107. 1</v>
      </c>
      <c r="B964" s="189" t="str">
        <f>+'Matriz Nº4 Administración'!B964</f>
        <v/>
      </c>
      <c r="C964" s="190" t="str">
        <f>IF(B964&lt;&gt;"",'Matriz Nº1 Identificación'!B964,"")</f>
        <v/>
      </c>
      <c r="D964" s="191" t="str">
        <f>IF(C964&lt;&gt;"",'Matriz Nº4 Administración'!C964,"")</f>
        <v/>
      </c>
      <c r="E964" s="189" t="str">
        <f>IF(B964&lt;&gt;"",'Matriz Nº4 Administración'!F964,"")</f>
        <v/>
      </c>
      <c r="F964" s="189" t="str">
        <f>IF(B964&lt;&gt;"",'Matriz Nº4 Administración'!G964,"")</f>
        <v/>
      </c>
      <c r="G964" s="177"/>
      <c r="H964" s="178"/>
      <c r="I964" s="179"/>
      <c r="J964" s="179"/>
      <c r="K964" s="178"/>
      <c r="L964" s="186"/>
      <c r="M964" s="187"/>
      <c r="N964" s="187"/>
      <c r="O964" s="186"/>
      <c r="P964" s="186"/>
      <c r="Q964" s="186"/>
      <c r="R964" s="186"/>
      <c r="S964" s="186"/>
      <c r="T964" s="186"/>
      <c r="U964" s="186"/>
      <c r="V964" s="186"/>
      <c r="W964" s="186"/>
      <c r="X964" s="186"/>
    </row>
    <row r="965" spans="1:24" ht="43.5" customHeight="1" x14ac:dyDescent="0.35">
      <c r="A965" s="188" t="str">
        <f>+'Matriz Nº4 Administración'!A965</f>
        <v>107. 2</v>
      </c>
      <c r="B965" s="189" t="str">
        <f>+'Matriz Nº4 Administración'!B965</f>
        <v/>
      </c>
      <c r="C965" s="190" t="str">
        <f>IF(B965&lt;&gt;"",'Matriz Nº1 Identificación'!B965,"")</f>
        <v/>
      </c>
      <c r="D965" s="191" t="str">
        <f>IF(C965&lt;&gt;"",'Matriz Nº4 Administración'!C965,"")</f>
        <v/>
      </c>
      <c r="E965" s="189" t="str">
        <f>IF(B965&lt;&gt;"",'Matriz Nº4 Administración'!F965,"")</f>
        <v/>
      </c>
      <c r="F965" s="189" t="str">
        <f>IF(B965&lt;&gt;"",'Matriz Nº4 Administración'!G965,"")</f>
        <v/>
      </c>
      <c r="G965" s="177"/>
      <c r="H965" s="178"/>
      <c r="I965" s="179"/>
      <c r="J965" s="179"/>
      <c r="K965" s="178"/>
      <c r="L965" s="186"/>
      <c r="M965" s="186"/>
      <c r="N965" s="186"/>
      <c r="O965" s="186"/>
      <c r="P965" s="186"/>
      <c r="Q965" s="186"/>
      <c r="R965" s="186"/>
      <c r="S965" s="186"/>
      <c r="T965" s="186"/>
      <c r="U965" s="186"/>
      <c r="V965" s="186"/>
      <c r="W965" s="186"/>
      <c r="X965" s="186"/>
    </row>
    <row r="966" spans="1:24" ht="40.5" customHeight="1" x14ac:dyDescent="0.35">
      <c r="A966" s="188" t="str">
        <f>+'Matriz Nº4 Administración'!A966</f>
        <v>107. 3</v>
      </c>
      <c r="B966" s="189" t="str">
        <f>+'Matriz Nº4 Administración'!B966</f>
        <v/>
      </c>
      <c r="C966" s="190" t="str">
        <f>IF(B966&lt;&gt;"",'Matriz Nº1 Identificación'!B966,"")</f>
        <v/>
      </c>
      <c r="D966" s="191" t="str">
        <f>IF(C966&lt;&gt;"",'Matriz Nº4 Administración'!C966,"")</f>
        <v/>
      </c>
      <c r="E966" s="189" t="str">
        <f>IF(B966&lt;&gt;"",'Matriz Nº4 Administración'!F966,"")</f>
        <v/>
      </c>
      <c r="F966" s="189" t="str">
        <f>IF(B966&lt;&gt;"",'Matriz Nº4 Administración'!G966,"")</f>
        <v/>
      </c>
      <c r="G966" s="177"/>
      <c r="H966" s="178"/>
      <c r="I966" s="179"/>
      <c r="J966" s="179"/>
      <c r="K966" s="178"/>
      <c r="L966" s="186"/>
      <c r="M966" s="186"/>
      <c r="N966" s="186"/>
      <c r="O966" s="186"/>
      <c r="P966" s="186"/>
      <c r="Q966" s="186"/>
      <c r="R966" s="186"/>
      <c r="S966" s="186"/>
      <c r="T966" s="186"/>
      <c r="U966" s="186"/>
      <c r="V966" s="186"/>
      <c r="W966" s="186"/>
      <c r="X966" s="186"/>
    </row>
    <row r="967" spans="1:24" ht="48" customHeight="1" x14ac:dyDescent="0.35">
      <c r="A967" s="188" t="str">
        <f>+'Matriz Nº4 Administración'!A967</f>
        <v>107. 4</v>
      </c>
      <c r="B967" s="189" t="str">
        <f>+'Matriz Nº4 Administración'!B967</f>
        <v/>
      </c>
      <c r="C967" s="190" t="str">
        <f>IF(B967&lt;&gt;"",'Matriz Nº1 Identificación'!B967,"")</f>
        <v/>
      </c>
      <c r="D967" s="191" t="str">
        <f>IF(C967&lt;&gt;"",'Matriz Nº4 Administración'!C967,"")</f>
        <v/>
      </c>
      <c r="E967" s="189" t="str">
        <f>IF(B967&lt;&gt;"",'Matriz Nº4 Administración'!F967,"")</f>
        <v/>
      </c>
      <c r="F967" s="189" t="str">
        <f>IF(B967&lt;&gt;"",'Matriz Nº4 Administración'!G967,"")</f>
        <v/>
      </c>
      <c r="G967" s="177"/>
      <c r="H967" s="178"/>
      <c r="I967" s="179"/>
      <c r="J967" s="179"/>
      <c r="K967" s="178"/>
      <c r="L967" s="186"/>
      <c r="M967" s="186"/>
      <c r="N967" s="186"/>
      <c r="O967" s="186"/>
      <c r="P967" s="186"/>
      <c r="Q967" s="186"/>
      <c r="R967" s="186"/>
      <c r="S967" s="186"/>
      <c r="T967" s="186"/>
      <c r="U967" s="186"/>
      <c r="V967" s="186"/>
      <c r="W967" s="186"/>
      <c r="X967" s="186"/>
    </row>
    <row r="968" spans="1:24" ht="42.75" customHeight="1" x14ac:dyDescent="0.35">
      <c r="A968" s="188" t="str">
        <f>+'Matriz Nº4 Administración'!A968</f>
        <v>107. 5</v>
      </c>
      <c r="B968" s="189" t="str">
        <f>+'Matriz Nº4 Administración'!B968</f>
        <v/>
      </c>
      <c r="C968" s="190" t="str">
        <f>IF(B968&lt;&gt;"",'Matriz Nº1 Identificación'!B968,"")</f>
        <v/>
      </c>
      <c r="D968" s="191" t="str">
        <f>IF(C968&lt;&gt;"",'Matriz Nº4 Administración'!C968,"")</f>
        <v/>
      </c>
      <c r="E968" s="189" t="str">
        <f>IF(B968&lt;&gt;"",'Matriz Nº4 Administración'!F968,"")</f>
        <v/>
      </c>
      <c r="F968" s="189" t="str">
        <f>IF(B968&lt;&gt;"",'Matriz Nº4 Administración'!G968,"")</f>
        <v/>
      </c>
      <c r="G968" s="177"/>
      <c r="H968" s="178"/>
      <c r="I968" s="179"/>
      <c r="J968" s="179"/>
      <c r="K968" s="178"/>
      <c r="L968" s="186"/>
      <c r="M968" s="186"/>
      <c r="N968" s="186"/>
      <c r="O968" s="186"/>
      <c r="P968" s="186"/>
      <c r="Q968" s="186"/>
      <c r="R968" s="186"/>
      <c r="S968" s="186"/>
      <c r="T968" s="186"/>
      <c r="U968" s="186"/>
      <c r="V968" s="186"/>
      <c r="W968" s="186"/>
      <c r="X968" s="186"/>
    </row>
    <row r="969" spans="1:24" ht="40.5" customHeight="1" x14ac:dyDescent="0.35">
      <c r="A969" s="188" t="str">
        <f>+'Matriz Nº4 Administración'!A969</f>
        <v>107. 6</v>
      </c>
      <c r="B969" s="189" t="str">
        <f>+'Matriz Nº4 Administración'!B969</f>
        <v/>
      </c>
      <c r="C969" s="190" t="str">
        <f>IF(B969&lt;&gt;"",'Matriz Nº1 Identificación'!B969,"")</f>
        <v/>
      </c>
      <c r="D969" s="191" t="str">
        <f>IF(C969&lt;&gt;"",'Matriz Nº4 Administración'!C969,"")</f>
        <v/>
      </c>
      <c r="E969" s="189" t="str">
        <f>IF(B969&lt;&gt;"",'Matriz Nº4 Administración'!F969,"")</f>
        <v/>
      </c>
      <c r="F969" s="189" t="str">
        <f>IF(B969&lt;&gt;"",'Matriz Nº4 Administración'!G969,"")</f>
        <v/>
      </c>
      <c r="G969" s="177"/>
      <c r="H969" s="178"/>
      <c r="I969" s="179"/>
      <c r="J969" s="179"/>
      <c r="K969" s="178"/>
      <c r="L969" s="186"/>
      <c r="M969" s="186"/>
      <c r="N969" s="186"/>
      <c r="O969" s="186"/>
      <c r="P969" s="186"/>
      <c r="Q969" s="186"/>
      <c r="R969" s="186"/>
      <c r="S969" s="186"/>
      <c r="T969" s="186"/>
      <c r="U969" s="186"/>
      <c r="V969" s="186"/>
      <c r="W969" s="186"/>
      <c r="X969" s="186"/>
    </row>
    <row r="970" spans="1:24" ht="43.5" customHeight="1" thickBot="1" x14ac:dyDescent="0.4">
      <c r="A970" s="188" t="str">
        <f>+'Matriz Nº4 Administración'!A970</f>
        <v>107. 7</v>
      </c>
      <c r="B970" s="189" t="str">
        <f>+'Matriz Nº4 Administración'!B970</f>
        <v/>
      </c>
      <c r="C970" s="190" t="str">
        <f>IF(B970&lt;&gt;"",'Matriz Nº1 Identificación'!B970,"")</f>
        <v/>
      </c>
      <c r="D970" s="191" t="str">
        <f>IF(C970&lt;&gt;"",'Matriz Nº4 Administración'!C970,"")</f>
        <v/>
      </c>
      <c r="E970" s="189" t="str">
        <f>IF(B970&lt;&gt;"",'Matriz Nº4 Administración'!F970,"")</f>
        <v/>
      </c>
      <c r="F970" s="189" t="str">
        <f>IF(B970&lt;&gt;"",'Matriz Nº4 Administración'!G970,"")</f>
        <v/>
      </c>
      <c r="G970" s="177"/>
      <c r="H970" s="178"/>
      <c r="I970" s="179"/>
      <c r="J970" s="179"/>
      <c r="K970" s="178"/>
      <c r="L970" s="186"/>
      <c r="M970" s="186"/>
      <c r="N970" s="186"/>
      <c r="O970" s="186"/>
      <c r="P970" s="186"/>
      <c r="Q970" s="186"/>
      <c r="R970" s="186"/>
      <c r="S970" s="186"/>
      <c r="T970" s="186"/>
      <c r="U970" s="186"/>
      <c r="V970" s="186"/>
      <c r="W970" s="186"/>
      <c r="X970" s="186"/>
    </row>
    <row r="971" spans="1:24" ht="39.9" customHeight="1" thickBot="1" x14ac:dyDescent="0.4">
      <c r="A971" s="547" t="str">
        <f>'Matriz Nº4 Administración'!A971</f>
        <v xml:space="preserve">Objetivo Estratégico: </v>
      </c>
      <c r="B971" s="548"/>
      <c r="C971" s="547">
        <f>'Matriz Nº4 Administración'!B971</f>
        <v>0</v>
      </c>
      <c r="D971" s="549"/>
      <c r="E971" s="549"/>
      <c r="F971" s="549"/>
      <c r="G971" s="549"/>
      <c r="H971" s="549"/>
      <c r="I971" s="549"/>
      <c r="J971" s="549"/>
      <c r="K971" s="549"/>
      <c r="L971" s="187"/>
      <c r="M971" s="186"/>
      <c r="N971" s="186"/>
      <c r="O971" s="187"/>
      <c r="P971" s="187"/>
      <c r="Q971" s="187"/>
      <c r="R971" s="187"/>
      <c r="S971" s="187"/>
      <c r="T971" s="187"/>
      <c r="U971" s="187"/>
      <c r="V971" s="187"/>
      <c r="W971" s="187"/>
      <c r="X971" s="187"/>
    </row>
    <row r="972" spans="1:24" ht="39.9" customHeight="1" thickBot="1" x14ac:dyDescent="0.4">
      <c r="A972" s="544" t="str">
        <f>'Matriz Nº4 Administración'!A972</f>
        <v>Objetivo táctico</v>
      </c>
      <c r="B972" s="545"/>
      <c r="C972" s="546" t="str">
        <f>'Matriz Nº4 Administración'!B972</f>
        <v xml:space="preserve">108. </v>
      </c>
      <c r="D972" s="481"/>
      <c r="E972" s="481"/>
      <c r="F972" s="481"/>
      <c r="G972" s="481"/>
      <c r="H972" s="481"/>
      <c r="I972" s="481"/>
      <c r="J972" s="481"/>
      <c r="K972" s="482"/>
      <c r="L972" s="187"/>
      <c r="M972" s="187"/>
      <c r="N972" s="187"/>
      <c r="O972" s="187"/>
      <c r="P972" s="187"/>
      <c r="Q972" s="187"/>
      <c r="R972" s="187"/>
      <c r="S972" s="187"/>
      <c r="T972" s="187"/>
      <c r="U972" s="187"/>
      <c r="V972" s="187"/>
      <c r="W972" s="187"/>
      <c r="X972" s="187"/>
    </row>
    <row r="973" spans="1:24" ht="47.25" customHeight="1" x14ac:dyDescent="0.35">
      <c r="A973" s="188" t="str">
        <f>+'Matriz Nº4 Administración'!A973</f>
        <v>108. 1</v>
      </c>
      <c r="B973" s="189" t="str">
        <f>+'Matriz Nº4 Administración'!B973</f>
        <v/>
      </c>
      <c r="C973" s="190" t="str">
        <f>IF(B973&lt;&gt;"",'Matriz Nº1 Identificación'!B973,"")</f>
        <v/>
      </c>
      <c r="D973" s="191" t="str">
        <f>IF(C973&lt;&gt;"",'Matriz Nº4 Administración'!C973,"")</f>
        <v/>
      </c>
      <c r="E973" s="189" t="str">
        <f>IF(B973&lt;&gt;"",'Matriz Nº4 Administración'!F973,"")</f>
        <v/>
      </c>
      <c r="F973" s="189" t="str">
        <f>IF(B973&lt;&gt;"",'Matriz Nº4 Administración'!G973,"")</f>
        <v/>
      </c>
      <c r="G973" s="177"/>
      <c r="H973" s="178"/>
      <c r="I973" s="179"/>
      <c r="J973" s="179"/>
      <c r="K973" s="178"/>
      <c r="L973" s="186"/>
      <c r="M973" s="187"/>
      <c r="N973" s="187"/>
      <c r="O973" s="186"/>
      <c r="P973" s="186"/>
      <c r="Q973" s="186"/>
      <c r="R973" s="186"/>
      <c r="S973" s="186"/>
      <c r="T973" s="186"/>
      <c r="U973" s="186"/>
      <c r="V973" s="186"/>
      <c r="W973" s="186"/>
      <c r="X973" s="186"/>
    </row>
    <row r="974" spans="1:24" ht="43.5" customHeight="1" x14ac:dyDescent="0.35">
      <c r="A974" s="188" t="str">
        <f>+'Matriz Nº4 Administración'!A974</f>
        <v>108. 2</v>
      </c>
      <c r="B974" s="189" t="str">
        <f>+'Matriz Nº4 Administración'!B974</f>
        <v/>
      </c>
      <c r="C974" s="190" t="str">
        <f>IF(B974&lt;&gt;"",'Matriz Nº1 Identificación'!B974,"")</f>
        <v/>
      </c>
      <c r="D974" s="191" t="str">
        <f>IF(C974&lt;&gt;"",'Matriz Nº4 Administración'!C974,"")</f>
        <v/>
      </c>
      <c r="E974" s="189" t="str">
        <f>IF(B974&lt;&gt;"",'Matriz Nº4 Administración'!F974,"")</f>
        <v/>
      </c>
      <c r="F974" s="189" t="str">
        <f>IF(B974&lt;&gt;"",'Matriz Nº4 Administración'!G974,"")</f>
        <v/>
      </c>
      <c r="G974" s="177"/>
      <c r="H974" s="178"/>
      <c r="I974" s="179"/>
      <c r="J974" s="179"/>
      <c r="K974" s="178"/>
      <c r="L974" s="186"/>
      <c r="M974" s="186"/>
      <c r="N974" s="186"/>
      <c r="O974" s="186"/>
      <c r="P974" s="186"/>
      <c r="Q974" s="186"/>
      <c r="R974" s="186"/>
      <c r="S974" s="186"/>
      <c r="T974" s="186"/>
      <c r="U974" s="186"/>
      <c r="V974" s="186"/>
      <c r="W974" s="186"/>
      <c r="X974" s="186"/>
    </row>
    <row r="975" spans="1:24" ht="40.5" customHeight="1" x14ac:dyDescent="0.35">
      <c r="A975" s="188" t="str">
        <f>+'Matriz Nº4 Administración'!A975</f>
        <v>108. 3</v>
      </c>
      <c r="B975" s="189" t="str">
        <f>+'Matriz Nº4 Administración'!B975</f>
        <v/>
      </c>
      <c r="C975" s="190" t="str">
        <f>IF(B975&lt;&gt;"",'Matriz Nº1 Identificación'!B975,"")</f>
        <v/>
      </c>
      <c r="D975" s="191" t="str">
        <f>IF(C975&lt;&gt;"",'Matriz Nº4 Administración'!C975,"")</f>
        <v/>
      </c>
      <c r="E975" s="189" t="str">
        <f>IF(B975&lt;&gt;"",'Matriz Nº4 Administración'!F975,"")</f>
        <v/>
      </c>
      <c r="F975" s="189" t="str">
        <f>IF(B975&lt;&gt;"",'Matriz Nº4 Administración'!G975,"")</f>
        <v/>
      </c>
      <c r="G975" s="177"/>
      <c r="H975" s="178"/>
      <c r="I975" s="179"/>
      <c r="J975" s="179"/>
      <c r="K975" s="178"/>
      <c r="L975" s="186"/>
      <c r="M975" s="186"/>
      <c r="N975" s="186"/>
      <c r="O975" s="186"/>
      <c r="P975" s="186"/>
      <c r="Q975" s="186"/>
      <c r="R975" s="186"/>
      <c r="S975" s="186"/>
      <c r="T975" s="186"/>
      <c r="U975" s="186"/>
      <c r="V975" s="186"/>
      <c r="W975" s="186"/>
      <c r="X975" s="186"/>
    </row>
    <row r="976" spans="1:24" ht="48" customHeight="1" x14ac:dyDescent="0.35">
      <c r="A976" s="188" t="str">
        <f>+'Matriz Nº4 Administración'!A976</f>
        <v>108. 4</v>
      </c>
      <c r="B976" s="189" t="str">
        <f>+'Matriz Nº4 Administración'!B976</f>
        <v/>
      </c>
      <c r="C976" s="190" t="str">
        <f>IF(B976&lt;&gt;"",'Matriz Nº1 Identificación'!B976,"")</f>
        <v/>
      </c>
      <c r="D976" s="191" t="str">
        <f>IF(C976&lt;&gt;"",'Matriz Nº4 Administración'!C976,"")</f>
        <v/>
      </c>
      <c r="E976" s="189" t="str">
        <f>IF(B976&lt;&gt;"",'Matriz Nº4 Administración'!F976,"")</f>
        <v/>
      </c>
      <c r="F976" s="189" t="str">
        <f>IF(B976&lt;&gt;"",'Matriz Nº4 Administración'!G976,"")</f>
        <v/>
      </c>
      <c r="G976" s="177"/>
      <c r="H976" s="178"/>
      <c r="I976" s="179"/>
      <c r="J976" s="179"/>
      <c r="K976" s="178"/>
      <c r="L976" s="186"/>
      <c r="M976" s="186"/>
      <c r="N976" s="186"/>
      <c r="O976" s="186"/>
      <c r="P976" s="186"/>
      <c r="Q976" s="186"/>
      <c r="R976" s="186"/>
      <c r="S976" s="186"/>
      <c r="T976" s="186"/>
      <c r="U976" s="186"/>
      <c r="V976" s="186"/>
      <c r="W976" s="186"/>
      <c r="X976" s="186"/>
    </row>
    <row r="977" spans="1:24" ht="42.75" customHeight="1" x14ac:dyDescent="0.35">
      <c r="A977" s="188" t="str">
        <f>+'Matriz Nº4 Administración'!A977</f>
        <v>108. 5</v>
      </c>
      <c r="B977" s="189" t="str">
        <f>+'Matriz Nº4 Administración'!B977</f>
        <v/>
      </c>
      <c r="C977" s="190" t="str">
        <f>IF(B977&lt;&gt;"",'Matriz Nº1 Identificación'!B977,"")</f>
        <v/>
      </c>
      <c r="D977" s="191" t="str">
        <f>IF(C977&lt;&gt;"",'Matriz Nº4 Administración'!C977,"")</f>
        <v/>
      </c>
      <c r="E977" s="189" t="str">
        <f>IF(B977&lt;&gt;"",'Matriz Nº4 Administración'!F977,"")</f>
        <v/>
      </c>
      <c r="F977" s="189" t="str">
        <f>IF(B977&lt;&gt;"",'Matriz Nº4 Administración'!G977,"")</f>
        <v/>
      </c>
      <c r="G977" s="177"/>
      <c r="H977" s="178"/>
      <c r="I977" s="179"/>
      <c r="J977" s="179"/>
      <c r="K977" s="178"/>
      <c r="L977" s="186"/>
      <c r="M977" s="186"/>
      <c r="N977" s="186"/>
      <c r="O977" s="186"/>
      <c r="P977" s="186"/>
      <c r="Q977" s="186"/>
      <c r="R977" s="186"/>
      <c r="S977" s="186"/>
      <c r="T977" s="186"/>
      <c r="U977" s="186"/>
      <c r="V977" s="186"/>
      <c r="W977" s="186"/>
      <c r="X977" s="186"/>
    </row>
    <row r="978" spans="1:24" ht="40.5" customHeight="1" x14ac:dyDescent="0.35">
      <c r="A978" s="188" t="str">
        <f>+'Matriz Nº4 Administración'!A978</f>
        <v>108. 6</v>
      </c>
      <c r="B978" s="189" t="str">
        <f>+'Matriz Nº4 Administración'!B978</f>
        <v/>
      </c>
      <c r="C978" s="190" t="str">
        <f>IF(B978&lt;&gt;"",'Matriz Nº1 Identificación'!B978,"")</f>
        <v/>
      </c>
      <c r="D978" s="191" t="str">
        <f>IF(C978&lt;&gt;"",'Matriz Nº4 Administración'!C978,"")</f>
        <v/>
      </c>
      <c r="E978" s="189" t="str">
        <f>IF(B978&lt;&gt;"",'Matriz Nº4 Administración'!F978,"")</f>
        <v/>
      </c>
      <c r="F978" s="189" t="str">
        <f>IF(B978&lt;&gt;"",'Matriz Nº4 Administración'!G978,"")</f>
        <v/>
      </c>
      <c r="G978" s="177"/>
      <c r="H978" s="178"/>
      <c r="I978" s="179"/>
      <c r="J978" s="179"/>
      <c r="K978" s="178"/>
      <c r="L978" s="186"/>
      <c r="M978" s="186"/>
      <c r="N978" s="186"/>
      <c r="O978" s="186"/>
      <c r="P978" s="186"/>
      <c r="Q978" s="186"/>
      <c r="R978" s="186"/>
      <c r="S978" s="186"/>
      <c r="T978" s="186"/>
      <c r="U978" s="186"/>
      <c r="V978" s="186"/>
      <c r="W978" s="186"/>
      <c r="X978" s="186"/>
    </row>
    <row r="979" spans="1:24" ht="43.5" customHeight="1" thickBot="1" x14ac:dyDescent="0.4">
      <c r="A979" s="188" t="str">
        <f>+'Matriz Nº4 Administración'!A979</f>
        <v>108. 7</v>
      </c>
      <c r="B979" s="189" t="str">
        <f>+'Matriz Nº4 Administración'!B979</f>
        <v/>
      </c>
      <c r="C979" s="190" t="str">
        <f>IF(B979&lt;&gt;"",'Matriz Nº1 Identificación'!B979,"")</f>
        <v/>
      </c>
      <c r="D979" s="191" t="str">
        <f>IF(C979&lt;&gt;"",'Matriz Nº4 Administración'!C979,"")</f>
        <v/>
      </c>
      <c r="E979" s="189" t="str">
        <f>IF(B979&lt;&gt;"",'Matriz Nº4 Administración'!F979,"")</f>
        <v/>
      </c>
      <c r="F979" s="189" t="str">
        <f>IF(B979&lt;&gt;"",'Matriz Nº4 Administración'!G979,"")</f>
        <v/>
      </c>
      <c r="G979" s="177"/>
      <c r="H979" s="178"/>
      <c r="I979" s="179"/>
      <c r="J979" s="179"/>
      <c r="K979" s="178"/>
      <c r="L979" s="186"/>
      <c r="M979" s="186"/>
      <c r="N979" s="186"/>
      <c r="O979" s="186"/>
      <c r="P979" s="186"/>
      <c r="Q979" s="186"/>
      <c r="R979" s="186"/>
      <c r="S979" s="186"/>
      <c r="T979" s="186"/>
      <c r="U979" s="186"/>
      <c r="V979" s="186"/>
      <c r="W979" s="186"/>
      <c r="X979" s="186"/>
    </row>
    <row r="980" spans="1:24" ht="39.9" customHeight="1" thickBot="1" x14ac:dyDescent="0.4">
      <c r="A980" s="547" t="str">
        <f>'Matriz Nº4 Administración'!A980</f>
        <v xml:space="preserve">Objetivo Estratégico: </v>
      </c>
      <c r="B980" s="548"/>
      <c r="C980" s="547">
        <f>'Matriz Nº4 Administración'!B980</f>
        <v>0</v>
      </c>
      <c r="D980" s="549"/>
      <c r="E980" s="549"/>
      <c r="F980" s="549"/>
      <c r="G980" s="549"/>
      <c r="H980" s="549"/>
      <c r="I980" s="549"/>
      <c r="J980" s="549"/>
      <c r="K980" s="549"/>
      <c r="L980" s="187"/>
      <c r="M980" s="186"/>
      <c r="N980" s="186"/>
      <c r="O980" s="187"/>
      <c r="P980" s="187"/>
      <c r="Q980" s="187"/>
      <c r="R980" s="187"/>
      <c r="S980" s="187"/>
      <c r="T980" s="187"/>
      <c r="U980" s="187"/>
      <c r="V980" s="187"/>
      <c r="W980" s="187"/>
      <c r="X980" s="187"/>
    </row>
    <row r="981" spans="1:24" ht="39.9" customHeight="1" thickBot="1" x14ac:dyDescent="0.4">
      <c r="A981" s="544" t="str">
        <f>'Matriz Nº4 Administración'!A981</f>
        <v>Objetivo táctico</v>
      </c>
      <c r="B981" s="545"/>
      <c r="C981" s="546" t="str">
        <f>'Matriz Nº4 Administración'!B981</f>
        <v xml:space="preserve">109. </v>
      </c>
      <c r="D981" s="481"/>
      <c r="E981" s="481"/>
      <c r="F981" s="481"/>
      <c r="G981" s="481"/>
      <c r="H981" s="481"/>
      <c r="I981" s="481"/>
      <c r="J981" s="481"/>
      <c r="K981" s="482"/>
      <c r="L981" s="187"/>
      <c r="M981" s="187"/>
      <c r="N981" s="187"/>
      <c r="O981" s="187"/>
      <c r="P981" s="187"/>
      <c r="Q981" s="187"/>
      <c r="R981" s="187"/>
      <c r="S981" s="187"/>
      <c r="T981" s="187"/>
      <c r="U981" s="187"/>
      <c r="V981" s="187"/>
      <c r="W981" s="187"/>
      <c r="X981" s="187"/>
    </row>
    <row r="982" spans="1:24" ht="47.25" customHeight="1" x14ac:dyDescent="0.35">
      <c r="A982" s="188" t="str">
        <f>+'Matriz Nº4 Administración'!A982</f>
        <v>109. 1</v>
      </c>
      <c r="B982" s="189" t="str">
        <f>+'Matriz Nº4 Administración'!B982</f>
        <v/>
      </c>
      <c r="C982" s="190" t="str">
        <f>IF(B982&lt;&gt;"",'Matriz Nº1 Identificación'!B982,"")</f>
        <v/>
      </c>
      <c r="D982" s="191" t="str">
        <f>IF(C982&lt;&gt;"",'Matriz Nº4 Administración'!C982,"")</f>
        <v/>
      </c>
      <c r="E982" s="189" t="str">
        <f>IF(B982&lt;&gt;"",'Matriz Nº4 Administración'!F982,"")</f>
        <v/>
      </c>
      <c r="F982" s="189" t="str">
        <f>IF(B982&lt;&gt;"",'Matriz Nº4 Administración'!G982,"")</f>
        <v/>
      </c>
      <c r="G982" s="177"/>
      <c r="H982" s="178"/>
      <c r="I982" s="179"/>
      <c r="J982" s="179"/>
      <c r="K982" s="178"/>
      <c r="L982" s="186"/>
      <c r="M982" s="187"/>
      <c r="N982" s="187"/>
      <c r="O982" s="186"/>
      <c r="P982" s="186"/>
      <c r="Q982" s="186"/>
      <c r="R982" s="186"/>
      <c r="S982" s="186"/>
      <c r="T982" s="186"/>
      <c r="U982" s="186"/>
      <c r="V982" s="186"/>
      <c r="W982" s="186"/>
      <c r="X982" s="186"/>
    </row>
    <row r="983" spans="1:24" ht="43.5" customHeight="1" x14ac:dyDescent="0.35">
      <c r="A983" s="188" t="str">
        <f>+'Matriz Nº4 Administración'!A983</f>
        <v>109. 2</v>
      </c>
      <c r="B983" s="189" t="str">
        <f>+'Matriz Nº4 Administración'!B983</f>
        <v/>
      </c>
      <c r="C983" s="190" t="str">
        <f>IF(B983&lt;&gt;"",'Matriz Nº1 Identificación'!B983,"")</f>
        <v/>
      </c>
      <c r="D983" s="191" t="str">
        <f>IF(C983&lt;&gt;"",'Matriz Nº4 Administración'!C983,"")</f>
        <v/>
      </c>
      <c r="E983" s="189" t="str">
        <f>IF(B983&lt;&gt;"",'Matriz Nº4 Administración'!F983,"")</f>
        <v/>
      </c>
      <c r="F983" s="189" t="str">
        <f>IF(B983&lt;&gt;"",'Matriz Nº4 Administración'!G983,"")</f>
        <v/>
      </c>
      <c r="G983" s="177"/>
      <c r="H983" s="178"/>
      <c r="I983" s="179"/>
      <c r="J983" s="179"/>
      <c r="K983" s="178"/>
      <c r="L983" s="186"/>
      <c r="M983" s="186"/>
      <c r="N983" s="186"/>
      <c r="O983" s="186"/>
      <c r="P983" s="186"/>
      <c r="Q983" s="186"/>
      <c r="R983" s="186"/>
      <c r="S983" s="186"/>
      <c r="T983" s="186"/>
      <c r="U983" s="186"/>
      <c r="V983" s="186"/>
      <c r="W983" s="186"/>
      <c r="X983" s="186"/>
    </row>
    <row r="984" spans="1:24" ht="40.5" customHeight="1" x14ac:dyDescent="0.35">
      <c r="A984" s="188" t="str">
        <f>+'Matriz Nº4 Administración'!A984</f>
        <v>109. 3</v>
      </c>
      <c r="B984" s="189" t="str">
        <f>+'Matriz Nº4 Administración'!B984</f>
        <v/>
      </c>
      <c r="C984" s="190" t="str">
        <f>IF(B984&lt;&gt;"",'Matriz Nº1 Identificación'!B984,"")</f>
        <v/>
      </c>
      <c r="D984" s="191" t="str">
        <f>IF(C984&lt;&gt;"",'Matriz Nº4 Administración'!C984,"")</f>
        <v/>
      </c>
      <c r="E984" s="189" t="str">
        <f>IF(B984&lt;&gt;"",'Matriz Nº4 Administración'!F984,"")</f>
        <v/>
      </c>
      <c r="F984" s="189" t="str">
        <f>IF(B984&lt;&gt;"",'Matriz Nº4 Administración'!G984,"")</f>
        <v/>
      </c>
      <c r="G984" s="177"/>
      <c r="H984" s="178"/>
      <c r="I984" s="179"/>
      <c r="J984" s="179"/>
      <c r="K984" s="178"/>
      <c r="L984" s="186"/>
      <c r="M984" s="186"/>
      <c r="N984" s="186"/>
      <c r="O984" s="186"/>
      <c r="P984" s="186"/>
      <c r="Q984" s="186"/>
      <c r="R984" s="186"/>
      <c r="S984" s="186"/>
      <c r="T984" s="186"/>
      <c r="U984" s="186"/>
      <c r="V984" s="186"/>
      <c r="W984" s="186"/>
      <c r="X984" s="186"/>
    </row>
    <row r="985" spans="1:24" ht="48" customHeight="1" x14ac:dyDescent="0.35">
      <c r="A985" s="188" t="str">
        <f>+'Matriz Nº4 Administración'!A985</f>
        <v>109. 4</v>
      </c>
      <c r="B985" s="189" t="str">
        <f>+'Matriz Nº4 Administración'!B985</f>
        <v/>
      </c>
      <c r="C985" s="190" t="str">
        <f>IF(B985&lt;&gt;"",'Matriz Nº1 Identificación'!B985,"")</f>
        <v/>
      </c>
      <c r="D985" s="191" t="str">
        <f>IF(C985&lt;&gt;"",'Matriz Nº4 Administración'!C985,"")</f>
        <v/>
      </c>
      <c r="E985" s="189" t="str">
        <f>IF(B985&lt;&gt;"",'Matriz Nº4 Administración'!F985,"")</f>
        <v/>
      </c>
      <c r="F985" s="189" t="str">
        <f>IF(B985&lt;&gt;"",'Matriz Nº4 Administración'!G985,"")</f>
        <v/>
      </c>
      <c r="G985" s="177"/>
      <c r="H985" s="178"/>
      <c r="I985" s="179"/>
      <c r="J985" s="179"/>
      <c r="K985" s="178"/>
      <c r="L985" s="186"/>
      <c r="M985" s="186"/>
      <c r="N985" s="186"/>
      <c r="O985" s="186"/>
      <c r="P985" s="186"/>
      <c r="Q985" s="186"/>
      <c r="R985" s="186"/>
      <c r="S985" s="186"/>
      <c r="T985" s="186"/>
      <c r="U985" s="186"/>
      <c r="V985" s="186"/>
      <c r="W985" s="186"/>
      <c r="X985" s="186"/>
    </row>
    <row r="986" spans="1:24" ht="42.75" customHeight="1" x14ac:dyDescent="0.35">
      <c r="A986" s="188" t="str">
        <f>+'Matriz Nº4 Administración'!A986</f>
        <v>109. 5</v>
      </c>
      <c r="B986" s="189" t="str">
        <f>+'Matriz Nº4 Administración'!B986</f>
        <v/>
      </c>
      <c r="C986" s="190" t="str">
        <f>IF(B986&lt;&gt;"",'Matriz Nº1 Identificación'!B986,"")</f>
        <v/>
      </c>
      <c r="D986" s="191" t="str">
        <f>IF(C986&lt;&gt;"",'Matriz Nº4 Administración'!C986,"")</f>
        <v/>
      </c>
      <c r="E986" s="189" t="str">
        <f>IF(B986&lt;&gt;"",'Matriz Nº4 Administración'!F986,"")</f>
        <v/>
      </c>
      <c r="F986" s="189" t="str">
        <f>IF(B986&lt;&gt;"",'Matriz Nº4 Administración'!G986,"")</f>
        <v/>
      </c>
      <c r="G986" s="177"/>
      <c r="H986" s="178"/>
      <c r="I986" s="179"/>
      <c r="J986" s="179"/>
      <c r="K986" s="178"/>
      <c r="L986" s="186"/>
      <c r="M986" s="186"/>
      <c r="N986" s="186"/>
      <c r="O986" s="186"/>
      <c r="P986" s="186"/>
      <c r="Q986" s="186"/>
      <c r="R986" s="186"/>
      <c r="S986" s="186"/>
      <c r="T986" s="186"/>
      <c r="U986" s="186"/>
      <c r="V986" s="186"/>
      <c r="W986" s="186"/>
      <c r="X986" s="186"/>
    </row>
    <row r="987" spans="1:24" ht="40.5" customHeight="1" x14ac:dyDescent="0.35">
      <c r="A987" s="188" t="str">
        <f>+'Matriz Nº4 Administración'!A987</f>
        <v>109. 6</v>
      </c>
      <c r="B987" s="189" t="str">
        <f>+'Matriz Nº4 Administración'!B987</f>
        <v/>
      </c>
      <c r="C987" s="190" t="str">
        <f>IF(B987&lt;&gt;"",'Matriz Nº1 Identificación'!B987,"")</f>
        <v/>
      </c>
      <c r="D987" s="191" t="str">
        <f>IF(C987&lt;&gt;"",'Matriz Nº4 Administración'!C987,"")</f>
        <v/>
      </c>
      <c r="E987" s="189" t="str">
        <f>IF(B987&lt;&gt;"",'Matriz Nº4 Administración'!F987,"")</f>
        <v/>
      </c>
      <c r="F987" s="189" t="str">
        <f>IF(B987&lt;&gt;"",'Matriz Nº4 Administración'!G987,"")</f>
        <v/>
      </c>
      <c r="G987" s="177"/>
      <c r="H987" s="178"/>
      <c r="I987" s="179"/>
      <c r="J987" s="179"/>
      <c r="K987" s="178"/>
      <c r="L987" s="186"/>
      <c r="M987" s="186"/>
      <c r="N987" s="186"/>
      <c r="O987" s="186"/>
      <c r="P987" s="186"/>
      <c r="Q987" s="186"/>
      <c r="R987" s="186"/>
      <c r="S987" s="186"/>
      <c r="T987" s="186"/>
      <c r="U987" s="186"/>
      <c r="V987" s="186"/>
      <c r="W987" s="186"/>
      <c r="X987" s="186"/>
    </row>
    <row r="988" spans="1:24" ht="43.5" customHeight="1" thickBot="1" x14ac:dyDescent="0.4">
      <c r="A988" s="188" t="str">
        <f>+'Matriz Nº4 Administración'!A988</f>
        <v>109. 7</v>
      </c>
      <c r="B988" s="189" t="str">
        <f>+'Matriz Nº4 Administración'!B988</f>
        <v/>
      </c>
      <c r="C988" s="190" t="str">
        <f>IF(B988&lt;&gt;"",'Matriz Nº1 Identificación'!B988,"")</f>
        <v/>
      </c>
      <c r="D988" s="191" t="str">
        <f>IF(C988&lt;&gt;"",'Matriz Nº4 Administración'!C988,"")</f>
        <v/>
      </c>
      <c r="E988" s="189" t="str">
        <f>IF(B988&lt;&gt;"",'Matriz Nº4 Administración'!F988,"")</f>
        <v/>
      </c>
      <c r="F988" s="189" t="str">
        <f>IF(B988&lt;&gt;"",'Matriz Nº4 Administración'!G988,"")</f>
        <v/>
      </c>
      <c r="G988" s="177"/>
      <c r="H988" s="178"/>
      <c r="I988" s="179"/>
      <c r="J988" s="179"/>
      <c r="K988" s="178"/>
      <c r="L988" s="186"/>
      <c r="M988" s="186"/>
      <c r="N988" s="186"/>
      <c r="O988" s="186"/>
      <c r="P988" s="186"/>
      <c r="Q988" s="186"/>
      <c r="R988" s="186"/>
      <c r="S988" s="186"/>
      <c r="T988" s="186"/>
      <c r="U988" s="186"/>
      <c r="V988" s="186"/>
      <c r="W988" s="186"/>
      <c r="X988" s="186"/>
    </row>
    <row r="989" spans="1:24" ht="39.9" customHeight="1" thickBot="1" x14ac:dyDescent="0.4">
      <c r="A989" s="547" t="str">
        <f>'Matriz Nº4 Administración'!A989</f>
        <v xml:space="preserve">Objetivo Estratégico: </v>
      </c>
      <c r="B989" s="548"/>
      <c r="C989" s="547">
        <f>'Matriz Nº4 Administración'!B989</f>
        <v>0</v>
      </c>
      <c r="D989" s="549"/>
      <c r="E989" s="549"/>
      <c r="F989" s="549"/>
      <c r="G989" s="549"/>
      <c r="H989" s="549"/>
      <c r="I989" s="549"/>
      <c r="J989" s="549"/>
      <c r="K989" s="549"/>
      <c r="L989" s="187"/>
      <c r="M989" s="186"/>
      <c r="N989" s="186"/>
      <c r="O989" s="187"/>
      <c r="P989" s="187"/>
      <c r="Q989" s="187"/>
      <c r="R989" s="187"/>
      <c r="S989" s="187"/>
      <c r="T989" s="187"/>
      <c r="U989" s="187"/>
      <c r="V989" s="187"/>
      <c r="W989" s="187"/>
      <c r="X989" s="187"/>
    </row>
    <row r="990" spans="1:24" ht="39.9" customHeight="1" thickBot="1" x14ac:dyDescent="0.4">
      <c r="A990" s="544" t="str">
        <f>'Matriz Nº4 Administración'!A990</f>
        <v>Objetivo táctico</v>
      </c>
      <c r="B990" s="545"/>
      <c r="C990" s="546" t="str">
        <f>'Matriz Nº4 Administración'!B990</f>
        <v xml:space="preserve">110. </v>
      </c>
      <c r="D990" s="481"/>
      <c r="E990" s="481"/>
      <c r="F990" s="481"/>
      <c r="G990" s="481"/>
      <c r="H990" s="481"/>
      <c r="I990" s="481"/>
      <c r="J990" s="481"/>
      <c r="K990" s="482"/>
      <c r="L990" s="187"/>
      <c r="M990" s="187"/>
      <c r="N990" s="187"/>
      <c r="O990" s="187"/>
      <c r="P990" s="187"/>
      <c r="Q990" s="187"/>
      <c r="R990" s="187"/>
      <c r="S990" s="187"/>
      <c r="T990" s="187"/>
      <c r="U990" s="187"/>
      <c r="V990" s="187"/>
      <c r="W990" s="187"/>
      <c r="X990" s="187"/>
    </row>
    <row r="991" spans="1:24" ht="47.25" customHeight="1" x14ac:dyDescent="0.35">
      <c r="A991" s="188" t="str">
        <f>+'Matriz Nº4 Administración'!A991</f>
        <v>110. 1</v>
      </c>
      <c r="B991" s="189" t="str">
        <f>+'Matriz Nº4 Administración'!B991</f>
        <v/>
      </c>
      <c r="C991" s="190" t="str">
        <f>IF(B991&lt;&gt;"",'Matriz Nº1 Identificación'!B991,"")</f>
        <v/>
      </c>
      <c r="D991" s="191" t="str">
        <f>IF(C991&lt;&gt;"",'Matriz Nº4 Administración'!C991,"")</f>
        <v/>
      </c>
      <c r="E991" s="189" t="str">
        <f>IF(B991&lt;&gt;"",'Matriz Nº4 Administración'!F991,"")</f>
        <v/>
      </c>
      <c r="F991" s="189" t="str">
        <f>IF(B991&lt;&gt;"",'Matriz Nº4 Administración'!G991,"")</f>
        <v/>
      </c>
      <c r="G991" s="177"/>
      <c r="H991" s="178"/>
      <c r="I991" s="179"/>
      <c r="J991" s="179"/>
      <c r="K991" s="178"/>
      <c r="L991" s="186"/>
      <c r="M991" s="187"/>
      <c r="N991" s="187"/>
      <c r="O991" s="186"/>
      <c r="P991" s="186"/>
      <c r="Q991" s="186"/>
      <c r="R991" s="186"/>
      <c r="S991" s="186"/>
      <c r="T991" s="186"/>
      <c r="U991" s="186"/>
      <c r="V991" s="186"/>
      <c r="W991" s="186"/>
      <c r="X991" s="186"/>
    </row>
    <row r="992" spans="1:24" ht="43.5" customHeight="1" x14ac:dyDescent="0.35">
      <c r="A992" s="188" t="str">
        <f>+'Matriz Nº4 Administración'!A992</f>
        <v>110. 2</v>
      </c>
      <c r="B992" s="189" t="str">
        <f>+'Matriz Nº4 Administración'!B992</f>
        <v/>
      </c>
      <c r="C992" s="190" t="str">
        <f>IF(B992&lt;&gt;"",'Matriz Nº1 Identificación'!B992,"")</f>
        <v/>
      </c>
      <c r="D992" s="191" t="str">
        <f>IF(C992&lt;&gt;"",'Matriz Nº4 Administración'!C992,"")</f>
        <v/>
      </c>
      <c r="E992" s="189" t="str">
        <f>IF(B992&lt;&gt;"",'Matriz Nº4 Administración'!F992,"")</f>
        <v/>
      </c>
      <c r="F992" s="189" t="str">
        <f>IF(B992&lt;&gt;"",'Matriz Nº4 Administración'!G992,"")</f>
        <v/>
      </c>
      <c r="G992" s="177"/>
      <c r="H992" s="178"/>
      <c r="I992" s="179"/>
      <c r="J992" s="179"/>
      <c r="K992" s="178"/>
      <c r="L992" s="186"/>
      <c r="M992" s="186"/>
      <c r="N992" s="186"/>
      <c r="O992" s="186"/>
      <c r="P992" s="186"/>
      <c r="Q992" s="186"/>
      <c r="R992" s="186"/>
      <c r="S992" s="186"/>
      <c r="T992" s="186"/>
      <c r="U992" s="186"/>
      <c r="V992" s="186"/>
      <c r="W992" s="186"/>
      <c r="X992" s="186"/>
    </row>
    <row r="993" spans="1:24" ht="40.5" customHeight="1" x14ac:dyDescent="0.35">
      <c r="A993" s="188" t="str">
        <f>+'Matriz Nº4 Administración'!A993</f>
        <v>110. 3</v>
      </c>
      <c r="B993" s="189" t="str">
        <f>+'Matriz Nº4 Administración'!B993</f>
        <v/>
      </c>
      <c r="C993" s="190" t="str">
        <f>IF(B993&lt;&gt;"",'Matriz Nº1 Identificación'!B993,"")</f>
        <v/>
      </c>
      <c r="D993" s="191" t="str">
        <f>IF(C993&lt;&gt;"",'Matriz Nº4 Administración'!C993,"")</f>
        <v/>
      </c>
      <c r="E993" s="189" t="str">
        <f>IF(B993&lt;&gt;"",'Matriz Nº4 Administración'!F993,"")</f>
        <v/>
      </c>
      <c r="F993" s="189" t="str">
        <f>IF(B993&lt;&gt;"",'Matriz Nº4 Administración'!G993,"")</f>
        <v/>
      </c>
      <c r="G993" s="177"/>
      <c r="H993" s="178"/>
      <c r="I993" s="179"/>
      <c r="J993" s="179"/>
      <c r="K993" s="178"/>
      <c r="L993" s="186"/>
      <c r="M993" s="186"/>
      <c r="N993" s="186"/>
      <c r="O993" s="186"/>
      <c r="P993" s="186"/>
      <c r="Q993" s="186"/>
      <c r="R993" s="186"/>
      <c r="S993" s="186"/>
      <c r="T993" s="186"/>
      <c r="U993" s="186"/>
      <c r="V993" s="186"/>
      <c r="W993" s="186"/>
      <c r="X993" s="186"/>
    </row>
    <row r="994" spans="1:24" ht="48" customHeight="1" x14ac:dyDescent="0.35">
      <c r="A994" s="188" t="str">
        <f>+'Matriz Nº4 Administración'!A994</f>
        <v>110. 4</v>
      </c>
      <c r="B994" s="189" t="str">
        <f>+'Matriz Nº4 Administración'!B994</f>
        <v/>
      </c>
      <c r="C994" s="190" t="str">
        <f>IF(B994&lt;&gt;"",'Matriz Nº1 Identificación'!B994,"")</f>
        <v/>
      </c>
      <c r="D994" s="191" t="str">
        <f>IF(C994&lt;&gt;"",'Matriz Nº4 Administración'!C994,"")</f>
        <v/>
      </c>
      <c r="E994" s="189" t="str">
        <f>IF(B994&lt;&gt;"",'Matriz Nº4 Administración'!F994,"")</f>
        <v/>
      </c>
      <c r="F994" s="189" t="str">
        <f>IF(B994&lt;&gt;"",'Matriz Nº4 Administración'!G994,"")</f>
        <v/>
      </c>
      <c r="G994" s="177"/>
      <c r="H994" s="178"/>
      <c r="I994" s="179"/>
      <c r="J994" s="179"/>
      <c r="K994" s="178"/>
      <c r="L994" s="186"/>
      <c r="M994" s="186"/>
      <c r="N994" s="186"/>
      <c r="O994" s="186"/>
      <c r="P994" s="186"/>
      <c r="Q994" s="186"/>
      <c r="R994" s="186"/>
      <c r="S994" s="186"/>
      <c r="T994" s="186"/>
      <c r="U994" s="186"/>
      <c r="V994" s="186"/>
      <c r="W994" s="186"/>
      <c r="X994" s="186"/>
    </row>
    <row r="995" spans="1:24" ht="42.75" customHeight="1" x14ac:dyDescent="0.35">
      <c r="A995" s="188" t="str">
        <f>+'Matriz Nº4 Administración'!A995</f>
        <v>110. 5</v>
      </c>
      <c r="B995" s="189" t="str">
        <f>+'Matriz Nº4 Administración'!B995</f>
        <v/>
      </c>
      <c r="C995" s="190" t="str">
        <f>IF(B995&lt;&gt;"",'Matriz Nº1 Identificación'!B995,"")</f>
        <v/>
      </c>
      <c r="D995" s="191" t="str">
        <f>IF(C995&lt;&gt;"",'Matriz Nº4 Administración'!C995,"")</f>
        <v/>
      </c>
      <c r="E995" s="189" t="str">
        <f>IF(B995&lt;&gt;"",'Matriz Nº4 Administración'!F995,"")</f>
        <v/>
      </c>
      <c r="F995" s="189" t="str">
        <f>IF(B995&lt;&gt;"",'Matriz Nº4 Administración'!G995,"")</f>
        <v/>
      </c>
      <c r="G995" s="177"/>
      <c r="H995" s="178"/>
      <c r="I995" s="179"/>
      <c r="J995" s="179"/>
      <c r="K995" s="178"/>
      <c r="L995" s="186"/>
      <c r="M995" s="186"/>
      <c r="N995" s="186"/>
      <c r="O995" s="186"/>
      <c r="P995" s="186"/>
      <c r="Q995" s="186"/>
      <c r="R995" s="186"/>
      <c r="S995" s="186"/>
      <c r="T995" s="186"/>
      <c r="U995" s="186"/>
      <c r="V995" s="186"/>
      <c r="W995" s="186"/>
      <c r="X995" s="186"/>
    </row>
    <row r="996" spans="1:24" ht="40.5" customHeight="1" x14ac:dyDescent="0.35">
      <c r="A996" s="188" t="str">
        <f>+'Matriz Nº4 Administración'!A996</f>
        <v>110. 6</v>
      </c>
      <c r="B996" s="189" t="str">
        <f>+'Matriz Nº4 Administración'!B996</f>
        <v/>
      </c>
      <c r="C996" s="190" t="str">
        <f>IF(B996&lt;&gt;"",'Matriz Nº1 Identificación'!B996,"")</f>
        <v/>
      </c>
      <c r="D996" s="191" t="str">
        <f>IF(C996&lt;&gt;"",'Matriz Nº4 Administración'!C996,"")</f>
        <v/>
      </c>
      <c r="E996" s="189" t="str">
        <f>IF(B996&lt;&gt;"",'Matriz Nº4 Administración'!F996,"")</f>
        <v/>
      </c>
      <c r="F996" s="189" t="str">
        <f>IF(B996&lt;&gt;"",'Matriz Nº4 Administración'!G996,"")</f>
        <v/>
      </c>
      <c r="G996" s="177"/>
      <c r="H996" s="178"/>
      <c r="I996" s="179"/>
      <c r="J996" s="179"/>
      <c r="K996" s="178"/>
      <c r="L996" s="186"/>
      <c r="M996" s="186"/>
      <c r="N996" s="186"/>
      <c r="O996" s="186"/>
      <c r="P996" s="186"/>
      <c r="Q996" s="186"/>
      <c r="R996" s="186"/>
      <c r="S996" s="186"/>
      <c r="T996" s="186"/>
      <c r="U996" s="186"/>
      <c r="V996" s="186"/>
      <c r="W996" s="186"/>
      <c r="X996" s="186"/>
    </row>
    <row r="997" spans="1:24" ht="43.5" customHeight="1" thickBot="1" x14ac:dyDescent="0.4">
      <c r="A997" s="188" t="str">
        <f>+'Matriz Nº4 Administración'!A997</f>
        <v>110. 7</v>
      </c>
      <c r="B997" s="189" t="str">
        <f>+'Matriz Nº4 Administración'!B997</f>
        <v/>
      </c>
      <c r="C997" s="190" t="str">
        <f>IF(B997&lt;&gt;"",'Matriz Nº1 Identificación'!B997,"")</f>
        <v/>
      </c>
      <c r="D997" s="191" t="str">
        <f>IF(C997&lt;&gt;"",'Matriz Nº4 Administración'!C997,"")</f>
        <v/>
      </c>
      <c r="E997" s="189" t="str">
        <f>IF(B997&lt;&gt;"",'Matriz Nº4 Administración'!F997,"")</f>
        <v/>
      </c>
      <c r="F997" s="189" t="str">
        <f>IF(B997&lt;&gt;"",'Matriz Nº4 Administración'!G997,"")</f>
        <v/>
      </c>
      <c r="G997" s="177"/>
      <c r="H997" s="178"/>
      <c r="I997" s="179"/>
      <c r="J997" s="179"/>
      <c r="K997" s="178"/>
      <c r="L997" s="186"/>
      <c r="M997" s="186"/>
      <c r="N997" s="186"/>
      <c r="O997" s="186"/>
      <c r="P997" s="186"/>
      <c r="Q997" s="186"/>
      <c r="R997" s="186"/>
      <c r="S997" s="186"/>
      <c r="T997" s="186"/>
      <c r="U997" s="186"/>
      <c r="V997" s="186"/>
      <c r="W997" s="186"/>
      <c r="X997" s="186"/>
    </row>
    <row r="998" spans="1:24" ht="39.9" customHeight="1" thickBot="1" x14ac:dyDescent="0.4">
      <c r="A998" s="547" t="str">
        <f>'Matriz Nº4 Administración'!A998</f>
        <v xml:space="preserve">Objetivo Estratégico: </v>
      </c>
      <c r="B998" s="548"/>
      <c r="C998" s="547">
        <f>'Matriz Nº4 Administración'!B998</f>
        <v>0</v>
      </c>
      <c r="D998" s="549"/>
      <c r="E998" s="549"/>
      <c r="F998" s="549"/>
      <c r="G998" s="549"/>
      <c r="H998" s="549"/>
      <c r="I998" s="549"/>
      <c r="J998" s="549"/>
      <c r="K998" s="549"/>
      <c r="L998" s="187"/>
      <c r="M998" s="186"/>
      <c r="N998" s="186"/>
      <c r="O998" s="187"/>
      <c r="P998" s="187"/>
      <c r="Q998" s="187"/>
      <c r="R998" s="187"/>
      <c r="S998" s="187"/>
      <c r="T998" s="187"/>
      <c r="U998" s="187"/>
      <c r="V998" s="187"/>
      <c r="W998" s="187"/>
      <c r="X998" s="187"/>
    </row>
    <row r="999" spans="1:24" ht="39.9" customHeight="1" thickBot="1" x14ac:dyDescent="0.4">
      <c r="A999" s="544" t="str">
        <f>'Matriz Nº4 Administración'!A999</f>
        <v>Objetivo táctico</v>
      </c>
      <c r="B999" s="545"/>
      <c r="C999" s="546" t="str">
        <f>'Matriz Nº4 Administración'!B999</f>
        <v xml:space="preserve">111. </v>
      </c>
      <c r="D999" s="481"/>
      <c r="E999" s="481"/>
      <c r="F999" s="481"/>
      <c r="G999" s="481"/>
      <c r="H999" s="481"/>
      <c r="I999" s="481"/>
      <c r="J999" s="481"/>
      <c r="K999" s="482"/>
      <c r="L999" s="187"/>
      <c r="M999" s="187"/>
      <c r="N999" s="187"/>
      <c r="O999" s="187"/>
      <c r="P999" s="187"/>
      <c r="Q999" s="187"/>
      <c r="R999" s="187"/>
      <c r="S999" s="187"/>
      <c r="T999" s="187"/>
      <c r="U999" s="187"/>
      <c r="V999" s="187"/>
      <c r="W999" s="187"/>
      <c r="X999" s="187"/>
    </row>
    <row r="1000" spans="1:24" ht="47.25" customHeight="1" x14ac:dyDescent="0.35">
      <c r="A1000" s="188" t="str">
        <f>+'Matriz Nº4 Administración'!A1000</f>
        <v>111. 1</v>
      </c>
      <c r="B1000" s="189" t="str">
        <f>+'Matriz Nº4 Administración'!B1000</f>
        <v/>
      </c>
      <c r="C1000" s="190" t="str">
        <f>IF(B1000&lt;&gt;"",'Matriz Nº1 Identificación'!B1000,"")</f>
        <v/>
      </c>
      <c r="D1000" s="191" t="str">
        <f>IF(C1000&lt;&gt;"",'Matriz Nº4 Administración'!C1000,"")</f>
        <v/>
      </c>
      <c r="E1000" s="189" t="str">
        <f>IF(B1000&lt;&gt;"",'Matriz Nº4 Administración'!F1000,"")</f>
        <v/>
      </c>
      <c r="F1000" s="189" t="str">
        <f>IF(B1000&lt;&gt;"",'Matriz Nº4 Administración'!G1000,"")</f>
        <v/>
      </c>
      <c r="G1000" s="177"/>
      <c r="H1000" s="178"/>
      <c r="I1000" s="179"/>
      <c r="J1000" s="179"/>
      <c r="K1000" s="178"/>
      <c r="L1000" s="186"/>
      <c r="M1000" s="187"/>
      <c r="N1000" s="187"/>
      <c r="O1000" s="186"/>
      <c r="P1000" s="186"/>
      <c r="Q1000" s="186"/>
      <c r="R1000" s="186"/>
      <c r="S1000" s="186"/>
      <c r="T1000" s="186"/>
      <c r="U1000" s="186"/>
      <c r="V1000" s="186"/>
      <c r="W1000" s="186"/>
      <c r="X1000" s="186"/>
    </row>
    <row r="1001" spans="1:24" ht="43.5" customHeight="1" x14ac:dyDescent="0.35">
      <c r="A1001" s="188" t="str">
        <f>+'Matriz Nº4 Administración'!A1001</f>
        <v>111. 2</v>
      </c>
      <c r="B1001" s="189" t="str">
        <f>+'Matriz Nº4 Administración'!B1001</f>
        <v/>
      </c>
      <c r="C1001" s="190" t="str">
        <f>IF(B1001&lt;&gt;"",'Matriz Nº1 Identificación'!B1001,"")</f>
        <v/>
      </c>
      <c r="D1001" s="191" t="str">
        <f>IF(C1001&lt;&gt;"",'Matriz Nº4 Administración'!C1001,"")</f>
        <v/>
      </c>
      <c r="E1001" s="189" t="str">
        <f>IF(B1001&lt;&gt;"",'Matriz Nº4 Administración'!F1001,"")</f>
        <v/>
      </c>
      <c r="F1001" s="189" t="str">
        <f>IF(B1001&lt;&gt;"",'Matriz Nº4 Administración'!G1001,"")</f>
        <v/>
      </c>
      <c r="G1001" s="177"/>
      <c r="H1001" s="178"/>
      <c r="I1001" s="179"/>
      <c r="J1001" s="179"/>
      <c r="K1001" s="178"/>
      <c r="L1001" s="186"/>
      <c r="M1001" s="186"/>
      <c r="N1001" s="186"/>
      <c r="O1001" s="186"/>
      <c r="P1001" s="186"/>
      <c r="Q1001" s="186"/>
      <c r="R1001" s="186"/>
      <c r="S1001" s="186"/>
      <c r="T1001" s="186"/>
      <c r="U1001" s="186"/>
      <c r="V1001" s="186"/>
      <c r="W1001" s="186"/>
      <c r="X1001" s="186"/>
    </row>
    <row r="1002" spans="1:24" ht="40.5" customHeight="1" x14ac:dyDescent="0.35">
      <c r="A1002" s="188" t="str">
        <f>+'Matriz Nº4 Administración'!A1002</f>
        <v>111. 3</v>
      </c>
      <c r="B1002" s="189" t="str">
        <f>+'Matriz Nº4 Administración'!B1002</f>
        <v/>
      </c>
      <c r="C1002" s="190" t="str">
        <f>IF(B1002&lt;&gt;"",'Matriz Nº1 Identificación'!B1002,"")</f>
        <v/>
      </c>
      <c r="D1002" s="191" t="str">
        <f>IF(C1002&lt;&gt;"",'Matriz Nº4 Administración'!C1002,"")</f>
        <v/>
      </c>
      <c r="E1002" s="189" t="str">
        <f>IF(B1002&lt;&gt;"",'Matriz Nº4 Administración'!F1002,"")</f>
        <v/>
      </c>
      <c r="F1002" s="189" t="str">
        <f>IF(B1002&lt;&gt;"",'Matriz Nº4 Administración'!G1002,"")</f>
        <v/>
      </c>
      <c r="G1002" s="177"/>
      <c r="H1002" s="178"/>
      <c r="I1002" s="179"/>
      <c r="J1002" s="179"/>
      <c r="K1002" s="178"/>
      <c r="L1002" s="186"/>
      <c r="M1002" s="186"/>
      <c r="N1002" s="186"/>
      <c r="O1002" s="186"/>
      <c r="P1002" s="186"/>
      <c r="Q1002" s="186"/>
      <c r="R1002" s="186"/>
      <c r="S1002" s="186"/>
      <c r="T1002" s="186"/>
      <c r="U1002" s="186"/>
      <c r="V1002" s="186"/>
      <c r="W1002" s="186"/>
      <c r="X1002" s="186"/>
    </row>
    <row r="1003" spans="1:24" ht="48" customHeight="1" x14ac:dyDescent="0.35">
      <c r="A1003" s="188" t="str">
        <f>+'Matriz Nº4 Administración'!A1003</f>
        <v>111. 4</v>
      </c>
      <c r="B1003" s="189" t="str">
        <f>+'Matriz Nº4 Administración'!B1003</f>
        <v/>
      </c>
      <c r="C1003" s="190" t="str">
        <f>IF(B1003&lt;&gt;"",'Matriz Nº1 Identificación'!B1003,"")</f>
        <v/>
      </c>
      <c r="D1003" s="191" t="str">
        <f>IF(C1003&lt;&gt;"",'Matriz Nº4 Administración'!C1003,"")</f>
        <v/>
      </c>
      <c r="E1003" s="189" t="str">
        <f>IF(B1003&lt;&gt;"",'Matriz Nº4 Administración'!F1003,"")</f>
        <v/>
      </c>
      <c r="F1003" s="189" t="str">
        <f>IF(B1003&lt;&gt;"",'Matriz Nº4 Administración'!G1003,"")</f>
        <v/>
      </c>
      <c r="G1003" s="177"/>
      <c r="H1003" s="178"/>
      <c r="I1003" s="179"/>
      <c r="J1003" s="179"/>
      <c r="K1003" s="178"/>
      <c r="L1003" s="186"/>
      <c r="M1003" s="186"/>
      <c r="N1003" s="186"/>
      <c r="O1003" s="186"/>
      <c r="P1003" s="186"/>
      <c r="Q1003" s="186"/>
      <c r="R1003" s="186"/>
      <c r="S1003" s="186"/>
      <c r="T1003" s="186"/>
      <c r="U1003" s="186"/>
      <c r="V1003" s="186"/>
      <c r="W1003" s="186"/>
      <c r="X1003" s="186"/>
    </row>
    <row r="1004" spans="1:24" ht="42.75" customHeight="1" x14ac:dyDescent="0.35">
      <c r="A1004" s="188" t="str">
        <f>+'Matriz Nº4 Administración'!A1004</f>
        <v>111. 5</v>
      </c>
      <c r="B1004" s="189" t="str">
        <f>+'Matriz Nº4 Administración'!B1004</f>
        <v/>
      </c>
      <c r="C1004" s="190" t="str">
        <f>IF(B1004&lt;&gt;"",'Matriz Nº1 Identificación'!B1004,"")</f>
        <v/>
      </c>
      <c r="D1004" s="191" t="str">
        <f>IF(C1004&lt;&gt;"",'Matriz Nº4 Administración'!C1004,"")</f>
        <v/>
      </c>
      <c r="E1004" s="189" t="str">
        <f>IF(B1004&lt;&gt;"",'Matriz Nº4 Administración'!F1004,"")</f>
        <v/>
      </c>
      <c r="F1004" s="189" t="str">
        <f>IF(B1004&lt;&gt;"",'Matriz Nº4 Administración'!G1004,"")</f>
        <v/>
      </c>
      <c r="G1004" s="177"/>
      <c r="H1004" s="178"/>
      <c r="I1004" s="179"/>
      <c r="J1004" s="179"/>
      <c r="K1004" s="178"/>
      <c r="L1004" s="186"/>
      <c r="M1004" s="186"/>
      <c r="N1004" s="186"/>
      <c r="O1004" s="186"/>
      <c r="P1004" s="186"/>
      <c r="Q1004" s="186"/>
      <c r="R1004" s="186"/>
      <c r="S1004" s="186"/>
      <c r="T1004" s="186"/>
      <c r="U1004" s="186"/>
      <c r="V1004" s="186"/>
      <c r="W1004" s="186"/>
      <c r="X1004" s="186"/>
    </row>
    <row r="1005" spans="1:24" ht="40.5" customHeight="1" x14ac:dyDescent="0.35">
      <c r="A1005" s="188" t="str">
        <f>+'Matriz Nº4 Administración'!A1005</f>
        <v>111. 6</v>
      </c>
      <c r="B1005" s="189" t="str">
        <f>+'Matriz Nº4 Administración'!B1005</f>
        <v/>
      </c>
      <c r="C1005" s="190" t="str">
        <f>IF(B1005&lt;&gt;"",'Matriz Nº1 Identificación'!B1005,"")</f>
        <v/>
      </c>
      <c r="D1005" s="191" t="str">
        <f>IF(C1005&lt;&gt;"",'Matriz Nº4 Administración'!C1005,"")</f>
        <v/>
      </c>
      <c r="E1005" s="189" t="str">
        <f>IF(B1005&lt;&gt;"",'Matriz Nº4 Administración'!F1005,"")</f>
        <v/>
      </c>
      <c r="F1005" s="189" t="str">
        <f>IF(B1005&lt;&gt;"",'Matriz Nº4 Administración'!G1005,"")</f>
        <v/>
      </c>
      <c r="G1005" s="177"/>
      <c r="H1005" s="178"/>
      <c r="I1005" s="179"/>
      <c r="J1005" s="179"/>
      <c r="K1005" s="178"/>
      <c r="L1005" s="186"/>
      <c r="M1005" s="186"/>
      <c r="N1005" s="186"/>
      <c r="O1005" s="186"/>
      <c r="P1005" s="186"/>
      <c r="Q1005" s="186"/>
      <c r="R1005" s="186"/>
      <c r="S1005" s="186"/>
      <c r="T1005" s="186"/>
      <c r="U1005" s="186"/>
      <c r="V1005" s="186"/>
      <c r="W1005" s="186"/>
      <c r="X1005" s="186"/>
    </row>
    <row r="1006" spans="1:24" ht="43.5" customHeight="1" thickBot="1" x14ac:dyDescent="0.4">
      <c r="A1006" s="188" t="str">
        <f>+'Matriz Nº4 Administración'!A1006</f>
        <v>111. 7</v>
      </c>
      <c r="B1006" s="189" t="str">
        <f>+'Matriz Nº4 Administración'!B1006</f>
        <v/>
      </c>
      <c r="C1006" s="190" t="str">
        <f>IF(B1006&lt;&gt;"",'Matriz Nº1 Identificación'!B1006,"")</f>
        <v/>
      </c>
      <c r="D1006" s="191" t="str">
        <f>IF(C1006&lt;&gt;"",'Matriz Nº4 Administración'!C1006,"")</f>
        <v/>
      </c>
      <c r="E1006" s="189" t="str">
        <f>IF(B1006&lt;&gt;"",'Matriz Nº4 Administración'!F1006,"")</f>
        <v/>
      </c>
      <c r="F1006" s="189" t="str">
        <f>IF(B1006&lt;&gt;"",'Matriz Nº4 Administración'!G1006,"")</f>
        <v/>
      </c>
      <c r="G1006" s="177"/>
      <c r="H1006" s="178"/>
      <c r="I1006" s="179"/>
      <c r="J1006" s="179"/>
      <c r="K1006" s="178"/>
      <c r="L1006" s="186"/>
      <c r="M1006" s="186"/>
      <c r="N1006" s="186"/>
      <c r="O1006" s="186"/>
      <c r="P1006" s="186"/>
      <c r="Q1006" s="186"/>
      <c r="R1006" s="186"/>
      <c r="S1006" s="186"/>
      <c r="T1006" s="186"/>
      <c r="U1006" s="186"/>
      <c r="V1006" s="186"/>
      <c r="W1006" s="186"/>
      <c r="X1006" s="186"/>
    </row>
    <row r="1007" spans="1:24" ht="39.9" customHeight="1" thickBot="1" x14ac:dyDescent="0.4">
      <c r="A1007" s="547" t="str">
        <f>'Matriz Nº4 Administración'!A1007</f>
        <v xml:space="preserve">Objetivo Estratégico: </v>
      </c>
      <c r="B1007" s="548"/>
      <c r="C1007" s="547">
        <f>'Matriz Nº4 Administración'!B1007</f>
        <v>0</v>
      </c>
      <c r="D1007" s="549"/>
      <c r="E1007" s="549"/>
      <c r="F1007" s="549"/>
      <c r="G1007" s="549"/>
      <c r="H1007" s="549"/>
      <c r="I1007" s="549"/>
      <c r="J1007" s="549"/>
      <c r="K1007" s="549"/>
      <c r="L1007" s="187"/>
      <c r="M1007" s="186"/>
      <c r="N1007" s="186"/>
      <c r="O1007" s="187"/>
      <c r="P1007" s="187"/>
      <c r="Q1007" s="187"/>
      <c r="R1007" s="187"/>
      <c r="S1007" s="187"/>
      <c r="T1007" s="187"/>
      <c r="U1007" s="187"/>
      <c r="V1007" s="187"/>
      <c r="W1007" s="187"/>
      <c r="X1007" s="187"/>
    </row>
    <row r="1008" spans="1:24" ht="39.9" customHeight="1" thickBot="1" x14ac:dyDescent="0.4">
      <c r="A1008" s="544" t="str">
        <f>'Matriz Nº4 Administración'!A1008</f>
        <v>Objetivo táctico</v>
      </c>
      <c r="B1008" s="545"/>
      <c r="C1008" s="546" t="str">
        <f>'Matriz Nº4 Administración'!B1008</f>
        <v xml:space="preserve">112. </v>
      </c>
      <c r="D1008" s="481"/>
      <c r="E1008" s="481"/>
      <c r="F1008" s="481"/>
      <c r="G1008" s="481"/>
      <c r="H1008" s="481"/>
      <c r="I1008" s="481"/>
      <c r="J1008" s="481"/>
      <c r="K1008" s="482"/>
      <c r="L1008" s="187"/>
      <c r="M1008" s="187"/>
      <c r="N1008" s="187"/>
      <c r="O1008" s="187"/>
      <c r="P1008" s="187"/>
      <c r="Q1008" s="187"/>
      <c r="R1008" s="187"/>
      <c r="S1008" s="187"/>
      <c r="T1008" s="187"/>
      <c r="U1008" s="187"/>
      <c r="V1008" s="187"/>
      <c r="W1008" s="187"/>
      <c r="X1008" s="187"/>
    </row>
    <row r="1009" spans="1:24" ht="47.25" customHeight="1" x14ac:dyDescent="0.35">
      <c r="A1009" s="188" t="str">
        <f>+'Matriz Nº4 Administración'!A1009</f>
        <v>112. 1</v>
      </c>
      <c r="B1009" s="189" t="str">
        <f>+'Matriz Nº4 Administración'!B1009</f>
        <v/>
      </c>
      <c r="C1009" s="190" t="str">
        <f>IF(B1009&lt;&gt;"",'Matriz Nº1 Identificación'!B1009,"")</f>
        <v/>
      </c>
      <c r="D1009" s="191" t="str">
        <f>IF(C1009&lt;&gt;"",'Matriz Nº4 Administración'!C1009,"")</f>
        <v/>
      </c>
      <c r="E1009" s="189" t="str">
        <f>IF(B1009&lt;&gt;"",'Matriz Nº4 Administración'!F1009,"")</f>
        <v/>
      </c>
      <c r="F1009" s="189" t="str">
        <f>IF(B1009&lt;&gt;"",'Matriz Nº4 Administración'!G1009,"")</f>
        <v/>
      </c>
      <c r="G1009" s="177"/>
      <c r="H1009" s="178"/>
      <c r="I1009" s="179"/>
      <c r="J1009" s="179"/>
      <c r="K1009" s="178"/>
      <c r="L1009" s="186"/>
      <c r="M1009" s="187"/>
      <c r="N1009" s="187"/>
      <c r="O1009" s="186"/>
      <c r="P1009" s="186"/>
      <c r="Q1009" s="186"/>
      <c r="R1009" s="186"/>
      <c r="S1009" s="186"/>
      <c r="T1009" s="186"/>
      <c r="U1009" s="186"/>
      <c r="V1009" s="186"/>
      <c r="W1009" s="186"/>
      <c r="X1009" s="186"/>
    </row>
    <row r="1010" spans="1:24" ht="43.5" customHeight="1" x14ac:dyDescent="0.35">
      <c r="A1010" s="188" t="str">
        <f>+'Matriz Nº4 Administración'!A1010</f>
        <v>112. 2</v>
      </c>
      <c r="B1010" s="189" t="str">
        <f>+'Matriz Nº4 Administración'!B1010</f>
        <v/>
      </c>
      <c r="C1010" s="190" t="str">
        <f>IF(B1010&lt;&gt;"",'Matriz Nº1 Identificación'!B1010,"")</f>
        <v/>
      </c>
      <c r="D1010" s="191" t="str">
        <f>IF(C1010&lt;&gt;"",'Matriz Nº4 Administración'!C1010,"")</f>
        <v/>
      </c>
      <c r="E1010" s="189" t="str">
        <f>IF(B1010&lt;&gt;"",'Matriz Nº4 Administración'!F1010,"")</f>
        <v/>
      </c>
      <c r="F1010" s="189" t="str">
        <f>IF(B1010&lt;&gt;"",'Matriz Nº4 Administración'!G1010,"")</f>
        <v/>
      </c>
      <c r="G1010" s="177"/>
      <c r="H1010" s="178"/>
      <c r="I1010" s="179"/>
      <c r="J1010" s="179"/>
      <c r="K1010" s="178"/>
      <c r="L1010" s="186"/>
      <c r="M1010" s="186"/>
      <c r="N1010" s="186"/>
      <c r="O1010" s="186"/>
      <c r="P1010" s="186"/>
      <c r="Q1010" s="186"/>
      <c r="R1010" s="186"/>
      <c r="S1010" s="186"/>
      <c r="T1010" s="186"/>
      <c r="U1010" s="186"/>
      <c r="V1010" s="186"/>
      <c r="W1010" s="186"/>
      <c r="X1010" s="186"/>
    </row>
    <row r="1011" spans="1:24" ht="40.5" customHeight="1" x14ac:dyDescent="0.35">
      <c r="A1011" s="188" t="str">
        <f>+'Matriz Nº4 Administración'!A1011</f>
        <v>112. 3</v>
      </c>
      <c r="B1011" s="189" t="str">
        <f>+'Matriz Nº4 Administración'!B1011</f>
        <v/>
      </c>
      <c r="C1011" s="190" t="str">
        <f>IF(B1011&lt;&gt;"",'Matriz Nº1 Identificación'!B1011,"")</f>
        <v/>
      </c>
      <c r="D1011" s="191" t="str">
        <f>IF(C1011&lt;&gt;"",'Matriz Nº4 Administración'!C1011,"")</f>
        <v/>
      </c>
      <c r="E1011" s="189" t="str">
        <f>IF(B1011&lt;&gt;"",'Matriz Nº4 Administración'!F1011,"")</f>
        <v/>
      </c>
      <c r="F1011" s="189" t="str">
        <f>IF(B1011&lt;&gt;"",'Matriz Nº4 Administración'!G1011,"")</f>
        <v/>
      </c>
      <c r="G1011" s="177"/>
      <c r="H1011" s="178"/>
      <c r="I1011" s="179"/>
      <c r="J1011" s="179"/>
      <c r="K1011" s="178"/>
      <c r="L1011" s="186"/>
      <c r="M1011" s="186"/>
      <c r="N1011" s="186"/>
      <c r="O1011" s="186"/>
      <c r="P1011" s="186"/>
      <c r="Q1011" s="186"/>
      <c r="R1011" s="186"/>
      <c r="S1011" s="186"/>
      <c r="T1011" s="186"/>
      <c r="U1011" s="186"/>
      <c r="V1011" s="186"/>
      <c r="W1011" s="186"/>
      <c r="X1011" s="186"/>
    </row>
    <row r="1012" spans="1:24" ht="48" customHeight="1" x14ac:dyDescent="0.35">
      <c r="A1012" s="188" t="str">
        <f>+'Matriz Nº4 Administración'!A1012</f>
        <v>112. 4</v>
      </c>
      <c r="B1012" s="189" t="str">
        <f>+'Matriz Nº4 Administración'!B1012</f>
        <v/>
      </c>
      <c r="C1012" s="190" t="str">
        <f>IF(B1012&lt;&gt;"",'Matriz Nº1 Identificación'!B1012,"")</f>
        <v/>
      </c>
      <c r="D1012" s="191" t="str">
        <f>IF(C1012&lt;&gt;"",'Matriz Nº4 Administración'!C1012,"")</f>
        <v/>
      </c>
      <c r="E1012" s="189" t="str">
        <f>IF(B1012&lt;&gt;"",'Matriz Nº4 Administración'!F1012,"")</f>
        <v/>
      </c>
      <c r="F1012" s="189" t="str">
        <f>IF(B1012&lt;&gt;"",'Matriz Nº4 Administración'!G1012,"")</f>
        <v/>
      </c>
      <c r="G1012" s="177"/>
      <c r="H1012" s="178"/>
      <c r="I1012" s="179"/>
      <c r="J1012" s="179"/>
      <c r="K1012" s="178"/>
      <c r="L1012" s="186"/>
      <c r="M1012" s="186"/>
      <c r="N1012" s="186"/>
      <c r="O1012" s="186"/>
      <c r="P1012" s="186"/>
      <c r="Q1012" s="186"/>
      <c r="R1012" s="186"/>
      <c r="S1012" s="186"/>
      <c r="T1012" s="186"/>
      <c r="U1012" s="186"/>
      <c r="V1012" s="186"/>
      <c r="W1012" s="186"/>
      <c r="X1012" s="186"/>
    </row>
    <row r="1013" spans="1:24" ht="42.75" customHeight="1" x14ac:dyDescent="0.35">
      <c r="A1013" s="188" t="str">
        <f>+'Matriz Nº4 Administración'!A1013</f>
        <v>112. 5</v>
      </c>
      <c r="B1013" s="189" t="str">
        <f>+'Matriz Nº4 Administración'!B1013</f>
        <v/>
      </c>
      <c r="C1013" s="190" t="str">
        <f>IF(B1013&lt;&gt;"",'Matriz Nº1 Identificación'!B1013,"")</f>
        <v/>
      </c>
      <c r="D1013" s="191" t="str">
        <f>IF(C1013&lt;&gt;"",'Matriz Nº4 Administración'!C1013,"")</f>
        <v/>
      </c>
      <c r="E1013" s="189" t="str">
        <f>IF(B1013&lt;&gt;"",'Matriz Nº4 Administración'!F1013,"")</f>
        <v/>
      </c>
      <c r="F1013" s="189" t="str">
        <f>IF(B1013&lt;&gt;"",'Matriz Nº4 Administración'!G1013,"")</f>
        <v/>
      </c>
      <c r="G1013" s="177"/>
      <c r="H1013" s="178"/>
      <c r="I1013" s="179"/>
      <c r="J1013" s="179"/>
      <c r="K1013" s="178"/>
      <c r="L1013" s="186"/>
      <c r="M1013" s="186"/>
      <c r="N1013" s="186"/>
      <c r="O1013" s="186"/>
      <c r="P1013" s="186"/>
      <c r="Q1013" s="186"/>
      <c r="R1013" s="186"/>
      <c r="S1013" s="186"/>
      <c r="T1013" s="186"/>
      <c r="U1013" s="186"/>
      <c r="V1013" s="186"/>
      <c r="W1013" s="186"/>
      <c r="X1013" s="186"/>
    </row>
    <row r="1014" spans="1:24" ht="40.5" customHeight="1" x14ac:dyDescent="0.35">
      <c r="A1014" s="188" t="str">
        <f>+'Matriz Nº4 Administración'!A1014</f>
        <v>112. 6</v>
      </c>
      <c r="B1014" s="189" t="str">
        <f>+'Matriz Nº4 Administración'!B1014</f>
        <v/>
      </c>
      <c r="C1014" s="190" t="str">
        <f>IF(B1014&lt;&gt;"",'Matriz Nº1 Identificación'!B1014,"")</f>
        <v/>
      </c>
      <c r="D1014" s="191" t="str">
        <f>IF(C1014&lt;&gt;"",'Matriz Nº4 Administración'!C1014,"")</f>
        <v/>
      </c>
      <c r="E1014" s="189" t="str">
        <f>IF(B1014&lt;&gt;"",'Matriz Nº4 Administración'!F1014,"")</f>
        <v/>
      </c>
      <c r="F1014" s="189" t="str">
        <f>IF(B1014&lt;&gt;"",'Matriz Nº4 Administración'!G1014,"")</f>
        <v/>
      </c>
      <c r="G1014" s="177"/>
      <c r="H1014" s="178"/>
      <c r="I1014" s="179"/>
      <c r="J1014" s="179"/>
      <c r="K1014" s="178"/>
      <c r="L1014" s="186"/>
      <c r="M1014" s="186"/>
      <c r="N1014" s="186"/>
      <c r="O1014" s="186"/>
      <c r="P1014" s="186"/>
      <c r="Q1014" s="186"/>
      <c r="R1014" s="186"/>
      <c r="S1014" s="186"/>
      <c r="T1014" s="186"/>
      <c r="U1014" s="186"/>
      <c r="V1014" s="186"/>
      <c r="W1014" s="186"/>
      <c r="X1014" s="186"/>
    </row>
    <row r="1015" spans="1:24" ht="43.5" customHeight="1" thickBot="1" x14ac:dyDescent="0.4">
      <c r="A1015" s="188" t="str">
        <f>+'Matriz Nº4 Administración'!A1015</f>
        <v>112. 7</v>
      </c>
      <c r="B1015" s="189" t="str">
        <f>+'Matriz Nº4 Administración'!B1015</f>
        <v/>
      </c>
      <c r="C1015" s="190" t="str">
        <f>IF(B1015&lt;&gt;"",'Matriz Nº1 Identificación'!B1015,"")</f>
        <v/>
      </c>
      <c r="D1015" s="191" t="str">
        <f>IF(C1015&lt;&gt;"",'Matriz Nº4 Administración'!C1015,"")</f>
        <v/>
      </c>
      <c r="E1015" s="189" t="str">
        <f>IF(B1015&lt;&gt;"",'Matriz Nº4 Administración'!F1015,"")</f>
        <v/>
      </c>
      <c r="F1015" s="189" t="str">
        <f>IF(B1015&lt;&gt;"",'Matriz Nº4 Administración'!G1015,"")</f>
        <v/>
      </c>
      <c r="G1015" s="177"/>
      <c r="H1015" s="178"/>
      <c r="I1015" s="179"/>
      <c r="J1015" s="179"/>
      <c r="K1015" s="178"/>
      <c r="L1015" s="186"/>
      <c r="M1015" s="186"/>
      <c r="N1015" s="186"/>
      <c r="O1015" s="186"/>
      <c r="P1015" s="186"/>
      <c r="Q1015" s="186"/>
      <c r="R1015" s="186"/>
      <c r="S1015" s="186"/>
      <c r="T1015" s="186"/>
      <c r="U1015" s="186"/>
      <c r="V1015" s="186"/>
      <c r="W1015" s="186"/>
      <c r="X1015" s="186"/>
    </row>
    <row r="1016" spans="1:24" ht="39.9" customHeight="1" thickBot="1" x14ac:dyDescent="0.4">
      <c r="A1016" s="547" t="str">
        <f>'Matriz Nº4 Administración'!A1016</f>
        <v xml:space="preserve">Objetivo Estratégico: </v>
      </c>
      <c r="B1016" s="548"/>
      <c r="C1016" s="547">
        <f>'Matriz Nº4 Administración'!B1016</f>
        <v>0</v>
      </c>
      <c r="D1016" s="549"/>
      <c r="E1016" s="549"/>
      <c r="F1016" s="549"/>
      <c r="G1016" s="549"/>
      <c r="H1016" s="549"/>
      <c r="I1016" s="549"/>
      <c r="J1016" s="549"/>
      <c r="K1016" s="549"/>
      <c r="L1016" s="187"/>
      <c r="M1016" s="186"/>
      <c r="N1016" s="186"/>
      <c r="O1016" s="187"/>
      <c r="P1016" s="187"/>
      <c r="Q1016" s="187"/>
      <c r="R1016" s="187"/>
      <c r="S1016" s="187"/>
      <c r="T1016" s="187"/>
      <c r="U1016" s="187"/>
      <c r="V1016" s="187"/>
      <c r="W1016" s="187"/>
      <c r="X1016" s="187"/>
    </row>
    <row r="1017" spans="1:24" ht="39.9" customHeight="1" thickBot="1" x14ac:dyDescent="0.4">
      <c r="A1017" s="544" t="str">
        <f>'Matriz Nº4 Administración'!A1017</f>
        <v>Objetivo táctico</v>
      </c>
      <c r="B1017" s="545"/>
      <c r="C1017" s="546" t="str">
        <f>'Matriz Nº4 Administración'!B1017</f>
        <v xml:space="preserve">113. </v>
      </c>
      <c r="D1017" s="481"/>
      <c r="E1017" s="481"/>
      <c r="F1017" s="481"/>
      <c r="G1017" s="481"/>
      <c r="H1017" s="481"/>
      <c r="I1017" s="481"/>
      <c r="J1017" s="481"/>
      <c r="K1017" s="482"/>
      <c r="L1017" s="187"/>
      <c r="M1017" s="187"/>
      <c r="N1017" s="187"/>
      <c r="O1017" s="187"/>
      <c r="P1017" s="187"/>
      <c r="Q1017" s="187"/>
      <c r="R1017" s="187"/>
      <c r="S1017" s="187"/>
      <c r="T1017" s="187"/>
      <c r="U1017" s="187"/>
      <c r="V1017" s="187"/>
      <c r="W1017" s="187"/>
      <c r="X1017" s="187"/>
    </row>
    <row r="1018" spans="1:24" ht="47.25" customHeight="1" x14ac:dyDescent="0.35">
      <c r="A1018" s="188" t="str">
        <f>+'Matriz Nº4 Administración'!A1018</f>
        <v>113. 1</v>
      </c>
      <c r="B1018" s="189" t="str">
        <f>+'Matriz Nº4 Administración'!B1018</f>
        <v/>
      </c>
      <c r="C1018" s="190" t="str">
        <f>IF(B1018&lt;&gt;"",'Matriz Nº1 Identificación'!B1018,"")</f>
        <v/>
      </c>
      <c r="D1018" s="191" t="str">
        <f>IF(C1018&lt;&gt;"",'Matriz Nº4 Administración'!C1018,"")</f>
        <v/>
      </c>
      <c r="E1018" s="189" t="str">
        <f>IF(B1018&lt;&gt;"",'Matriz Nº4 Administración'!F1018,"")</f>
        <v/>
      </c>
      <c r="F1018" s="189" t="str">
        <f>IF(B1018&lt;&gt;"",'Matriz Nº4 Administración'!G1018,"")</f>
        <v/>
      </c>
      <c r="G1018" s="177"/>
      <c r="H1018" s="178"/>
      <c r="I1018" s="179"/>
      <c r="J1018" s="179"/>
      <c r="K1018" s="178"/>
      <c r="L1018" s="186"/>
      <c r="M1018" s="187"/>
      <c r="N1018" s="187"/>
      <c r="O1018" s="186"/>
      <c r="P1018" s="186"/>
      <c r="Q1018" s="186"/>
      <c r="R1018" s="186"/>
      <c r="S1018" s="186"/>
      <c r="T1018" s="186"/>
      <c r="U1018" s="186"/>
      <c r="V1018" s="186"/>
      <c r="W1018" s="186"/>
      <c r="X1018" s="186"/>
    </row>
    <row r="1019" spans="1:24" ht="43.5" customHeight="1" x14ac:dyDescent="0.35">
      <c r="A1019" s="188" t="str">
        <f>+'Matriz Nº4 Administración'!A1019</f>
        <v>113. 2</v>
      </c>
      <c r="B1019" s="189" t="str">
        <f>+'Matriz Nº4 Administración'!B1019</f>
        <v/>
      </c>
      <c r="C1019" s="190" t="str">
        <f>IF(B1019&lt;&gt;"",'Matriz Nº1 Identificación'!B1019,"")</f>
        <v/>
      </c>
      <c r="D1019" s="191" t="str">
        <f>IF(C1019&lt;&gt;"",'Matriz Nº4 Administración'!C1019,"")</f>
        <v/>
      </c>
      <c r="E1019" s="189" t="str">
        <f>IF(B1019&lt;&gt;"",'Matriz Nº4 Administración'!F1019,"")</f>
        <v/>
      </c>
      <c r="F1019" s="189" t="str">
        <f>IF(B1019&lt;&gt;"",'Matriz Nº4 Administración'!G1019,"")</f>
        <v/>
      </c>
      <c r="G1019" s="177"/>
      <c r="H1019" s="178"/>
      <c r="I1019" s="179"/>
      <c r="J1019" s="179"/>
      <c r="K1019" s="178"/>
      <c r="L1019" s="186"/>
      <c r="M1019" s="186"/>
      <c r="N1019" s="186"/>
      <c r="O1019" s="186"/>
      <c r="P1019" s="186"/>
      <c r="Q1019" s="186"/>
      <c r="R1019" s="186"/>
      <c r="S1019" s="186"/>
      <c r="T1019" s="186"/>
      <c r="U1019" s="186"/>
      <c r="V1019" s="186"/>
      <c r="W1019" s="186"/>
      <c r="X1019" s="186"/>
    </row>
    <row r="1020" spans="1:24" ht="40.5" customHeight="1" x14ac:dyDescent="0.35">
      <c r="A1020" s="188" t="str">
        <f>+'Matriz Nº4 Administración'!A1020</f>
        <v>113. 3</v>
      </c>
      <c r="B1020" s="189" t="str">
        <f>+'Matriz Nº4 Administración'!B1020</f>
        <v/>
      </c>
      <c r="C1020" s="190" t="str">
        <f>IF(B1020&lt;&gt;"",'Matriz Nº1 Identificación'!B1020,"")</f>
        <v/>
      </c>
      <c r="D1020" s="191" t="str">
        <f>IF(C1020&lt;&gt;"",'Matriz Nº4 Administración'!C1020,"")</f>
        <v/>
      </c>
      <c r="E1020" s="189" t="str">
        <f>IF(B1020&lt;&gt;"",'Matriz Nº4 Administración'!F1020,"")</f>
        <v/>
      </c>
      <c r="F1020" s="189" t="str">
        <f>IF(B1020&lt;&gt;"",'Matriz Nº4 Administración'!G1020,"")</f>
        <v/>
      </c>
      <c r="G1020" s="177"/>
      <c r="H1020" s="178"/>
      <c r="I1020" s="179"/>
      <c r="J1020" s="179"/>
      <c r="K1020" s="178"/>
      <c r="L1020" s="186"/>
      <c r="M1020" s="186"/>
      <c r="N1020" s="186"/>
      <c r="O1020" s="186"/>
      <c r="P1020" s="186"/>
      <c r="Q1020" s="186"/>
      <c r="R1020" s="186"/>
      <c r="S1020" s="186"/>
      <c r="T1020" s="186"/>
      <c r="U1020" s="186"/>
      <c r="V1020" s="186"/>
      <c r="W1020" s="186"/>
      <c r="X1020" s="186"/>
    </row>
    <row r="1021" spans="1:24" ht="48" customHeight="1" x14ac:dyDescent="0.35">
      <c r="A1021" s="188" t="str">
        <f>+'Matriz Nº4 Administración'!A1021</f>
        <v>113. 4</v>
      </c>
      <c r="B1021" s="189" t="str">
        <f>+'Matriz Nº4 Administración'!B1021</f>
        <v/>
      </c>
      <c r="C1021" s="190" t="str">
        <f>IF(B1021&lt;&gt;"",'Matriz Nº1 Identificación'!B1021,"")</f>
        <v/>
      </c>
      <c r="D1021" s="191" t="str">
        <f>IF(C1021&lt;&gt;"",'Matriz Nº4 Administración'!C1021,"")</f>
        <v/>
      </c>
      <c r="E1021" s="189" t="str">
        <f>IF(B1021&lt;&gt;"",'Matriz Nº4 Administración'!F1021,"")</f>
        <v/>
      </c>
      <c r="F1021" s="189" t="str">
        <f>IF(B1021&lt;&gt;"",'Matriz Nº4 Administración'!G1021,"")</f>
        <v/>
      </c>
      <c r="G1021" s="177"/>
      <c r="H1021" s="178"/>
      <c r="I1021" s="179"/>
      <c r="J1021" s="179"/>
      <c r="K1021" s="178"/>
      <c r="L1021" s="186"/>
      <c r="M1021" s="186"/>
      <c r="N1021" s="186"/>
      <c r="O1021" s="186"/>
      <c r="P1021" s="186"/>
      <c r="Q1021" s="186"/>
      <c r="R1021" s="186"/>
      <c r="S1021" s="186"/>
      <c r="T1021" s="186"/>
      <c r="U1021" s="186"/>
      <c r="V1021" s="186"/>
      <c r="W1021" s="186"/>
      <c r="X1021" s="186"/>
    </row>
    <row r="1022" spans="1:24" ht="42.75" customHeight="1" x14ac:dyDescent="0.35">
      <c r="A1022" s="188" t="str">
        <f>+'Matriz Nº4 Administración'!A1022</f>
        <v>113. 5</v>
      </c>
      <c r="B1022" s="189" t="str">
        <f>+'Matriz Nº4 Administración'!B1022</f>
        <v/>
      </c>
      <c r="C1022" s="190" t="str">
        <f>IF(B1022&lt;&gt;"",'Matriz Nº1 Identificación'!B1022,"")</f>
        <v/>
      </c>
      <c r="D1022" s="191" t="str">
        <f>IF(C1022&lt;&gt;"",'Matriz Nº4 Administración'!C1022,"")</f>
        <v/>
      </c>
      <c r="E1022" s="189" t="str">
        <f>IF(B1022&lt;&gt;"",'Matriz Nº4 Administración'!F1022,"")</f>
        <v/>
      </c>
      <c r="F1022" s="189" t="str">
        <f>IF(B1022&lt;&gt;"",'Matriz Nº4 Administración'!G1022,"")</f>
        <v/>
      </c>
      <c r="G1022" s="177"/>
      <c r="H1022" s="178"/>
      <c r="I1022" s="179"/>
      <c r="J1022" s="179"/>
      <c r="K1022" s="178"/>
      <c r="L1022" s="186"/>
      <c r="M1022" s="186"/>
      <c r="N1022" s="186"/>
      <c r="O1022" s="186"/>
      <c r="P1022" s="186"/>
      <c r="Q1022" s="186"/>
      <c r="R1022" s="186"/>
      <c r="S1022" s="186"/>
      <c r="T1022" s="186"/>
      <c r="U1022" s="186"/>
      <c r="V1022" s="186"/>
      <c r="W1022" s="186"/>
      <c r="X1022" s="186"/>
    </row>
    <row r="1023" spans="1:24" ht="40.5" customHeight="1" x14ac:dyDescent="0.35">
      <c r="A1023" s="188" t="str">
        <f>+'Matriz Nº4 Administración'!A1023</f>
        <v>113. 6</v>
      </c>
      <c r="B1023" s="189" t="str">
        <f>+'Matriz Nº4 Administración'!B1023</f>
        <v/>
      </c>
      <c r="C1023" s="190" t="str">
        <f>IF(B1023&lt;&gt;"",'Matriz Nº1 Identificación'!B1023,"")</f>
        <v/>
      </c>
      <c r="D1023" s="191" t="str">
        <f>IF(C1023&lt;&gt;"",'Matriz Nº4 Administración'!C1023,"")</f>
        <v/>
      </c>
      <c r="E1023" s="189" t="str">
        <f>IF(B1023&lt;&gt;"",'Matriz Nº4 Administración'!F1023,"")</f>
        <v/>
      </c>
      <c r="F1023" s="189" t="str">
        <f>IF(B1023&lt;&gt;"",'Matriz Nº4 Administración'!G1023,"")</f>
        <v/>
      </c>
      <c r="G1023" s="177"/>
      <c r="H1023" s="178"/>
      <c r="I1023" s="179"/>
      <c r="J1023" s="179"/>
      <c r="K1023" s="178"/>
      <c r="L1023" s="186"/>
      <c r="M1023" s="186"/>
      <c r="N1023" s="186"/>
      <c r="O1023" s="186"/>
      <c r="P1023" s="186"/>
      <c r="Q1023" s="186"/>
      <c r="R1023" s="186"/>
      <c r="S1023" s="186"/>
      <c r="T1023" s="186"/>
      <c r="U1023" s="186"/>
      <c r="V1023" s="186"/>
      <c r="W1023" s="186"/>
      <c r="X1023" s="186"/>
    </row>
    <row r="1024" spans="1:24" ht="43.5" customHeight="1" thickBot="1" x14ac:dyDescent="0.4">
      <c r="A1024" s="188" t="str">
        <f>+'Matriz Nº4 Administración'!A1024</f>
        <v>113. 7</v>
      </c>
      <c r="B1024" s="189" t="str">
        <f>+'Matriz Nº4 Administración'!B1024</f>
        <v/>
      </c>
      <c r="C1024" s="190" t="str">
        <f>IF(B1024&lt;&gt;"",'Matriz Nº1 Identificación'!B1024,"")</f>
        <v/>
      </c>
      <c r="D1024" s="191" t="str">
        <f>IF(C1024&lt;&gt;"",'Matriz Nº4 Administración'!C1024,"")</f>
        <v/>
      </c>
      <c r="E1024" s="189" t="str">
        <f>IF(B1024&lt;&gt;"",'Matriz Nº4 Administración'!F1024,"")</f>
        <v/>
      </c>
      <c r="F1024" s="189" t="str">
        <f>IF(B1024&lt;&gt;"",'Matriz Nº4 Administración'!G1024,"")</f>
        <v/>
      </c>
      <c r="G1024" s="177"/>
      <c r="H1024" s="178"/>
      <c r="I1024" s="179"/>
      <c r="J1024" s="179"/>
      <c r="K1024" s="178"/>
      <c r="L1024" s="186"/>
      <c r="M1024" s="186"/>
      <c r="N1024" s="186"/>
      <c r="O1024" s="186"/>
      <c r="P1024" s="186"/>
      <c r="Q1024" s="186"/>
      <c r="R1024" s="186"/>
      <c r="S1024" s="186"/>
      <c r="T1024" s="186"/>
      <c r="U1024" s="186"/>
      <c r="V1024" s="186"/>
      <c r="W1024" s="186"/>
      <c r="X1024" s="186"/>
    </row>
    <row r="1025" spans="1:24" ht="39.9" customHeight="1" thickBot="1" x14ac:dyDescent="0.4">
      <c r="A1025" s="547" t="str">
        <f>'Matriz Nº4 Administración'!A1025</f>
        <v xml:space="preserve">Objetivo Estratégico: </v>
      </c>
      <c r="B1025" s="548"/>
      <c r="C1025" s="547">
        <f>'Matriz Nº4 Administración'!B1025</f>
        <v>0</v>
      </c>
      <c r="D1025" s="549"/>
      <c r="E1025" s="549"/>
      <c r="F1025" s="549"/>
      <c r="G1025" s="549"/>
      <c r="H1025" s="549"/>
      <c r="I1025" s="549"/>
      <c r="J1025" s="549"/>
      <c r="K1025" s="549"/>
      <c r="L1025" s="187"/>
      <c r="M1025" s="186"/>
      <c r="N1025" s="186"/>
      <c r="O1025" s="187"/>
      <c r="P1025" s="187"/>
      <c r="Q1025" s="187"/>
      <c r="R1025" s="187"/>
      <c r="S1025" s="187"/>
      <c r="T1025" s="187"/>
      <c r="U1025" s="187"/>
      <c r="V1025" s="187"/>
      <c r="W1025" s="187"/>
      <c r="X1025" s="187"/>
    </row>
    <row r="1026" spans="1:24" ht="39.9" customHeight="1" thickBot="1" x14ac:dyDescent="0.4">
      <c r="A1026" s="544" t="str">
        <f>'Matriz Nº4 Administración'!A1026</f>
        <v>Objetivo táctico</v>
      </c>
      <c r="B1026" s="545"/>
      <c r="C1026" s="546" t="str">
        <f>'Matriz Nº4 Administración'!B1026</f>
        <v xml:space="preserve">114. </v>
      </c>
      <c r="D1026" s="481"/>
      <c r="E1026" s="481"/>
      <c r="F1026" s="481"/>
      <c r="G1026" s="481"/>
      <c r="H1026" s="481"/>
      <c r="I1026" s="481"/>
      <c r="J1026" s="481"/>
      <c r="K1026" s="482"/>
      <c r="L1026" s="187"/>
      <c r="M1026" s="187"/>
      <c r="N1026" s="187"/>
      <c r="O1026" s="187"/>
      <c r="P1026" s="187"/>
      <c r="Q1026" s="187"/>
      <c r="R1026" s="187"/>
      <c r="S1026" s="187"/>
      <c r="T1026" s="187"/>
      <c r="U1026" s="187"/>
      <c r="V1026" s="187"/>
      <c r="W1026" s="187"/>
      <c r="X1026" s="187"/>
    </row>
    <row r="1027" spans="1:24" ht="47.25" customHeight="1" x14ac:dyDescent="0.35">
      <c r="A1027" s="188" t="str">
        <f>+'Matriz Nº4 Administración'!A1027</f>
        <v>114. 1</v>
      </c>
      <c r="B1027" s="189" t="str">
        <f>+'Matriz Nº4 Administración'!B1027</f>
        <v/>
      </c>
      <c r="C1027" s="190" t="str">
        <f>IF(B1027&lt;&gt;"",'Matriz Nº1 Identificación'!B1027,"")</f>
        <v/>
      </c>
      <c r="D1027" s="191" t="str">
        <f>IF(C1027&lt;&gt;"",'Matriz Nº4 Administración'!C1027,"")</f>
        <v/>
      </c>
      <c r="E1027" s="189" t="str">
        <f>IF(B1027&lt;&gt;"",'Matriz Nº4 Administración'!F1027,"")</f>
        <v/>
      </c>
      <c r="F1027" s="189" t="str">
        <f>IF(B1027&lt;&gt;"",'Matriz Nº4 Administración'!G1027,"")</f>
        <v/>
      </c>
      <c r="G1027" s="177"/>
      <c r="H1027" s="178"/>
      <c r="I1027" s="179"/>
      <c r="J1027" s="179"/>
      <c r="K1027" s="178"/>
      <c r="L1027" s="186"/>
      <c r="M1027" s="187"/>
      <c r="N1027" s="187"/>
      <c r="O1027" s="186"/>
      <c r="P1027" s="186"/>
      <c r="Q1027" s="186"/>
      <c r="R1027" s="186"/>
      <c r="S1027" s="186"/>
      <c r="T1027" s="186"/>
      <c r="U1027" s="186"/>
      <c r="V1027" s="186"/>
      <c r="W1027" s="186"/>
      <c r="X1027" s="186"/>
    </row>
    <row r="1028" spans="1:24" ht="43.5" customHeight="1" x14ac:dyDescent="0.35">
      <c r="A1028" s="188" t="str">
        <f>+'Matriz Nº4 Administración'!A1028</f>
        <v>114. 2</v>
      </c>
      <c r="B1028" s="189" t="str">
        <f>+'Matriz Nº4 Administración'!B1028</f>
        <v/>
      </c>
      <c r="C1028" s="190" t="str">
        <f>IF(B1028&lt;&gt;"",'Matriz Nº1 Identificación'!B1028,"")</f>
        <v/>
      </c>
      <c r="D1028" s="191" t="str">
        <f>IF(C1028&lt;&gt;"",'Matriz Nº4 Administración'!C1028,"")</f>
        <v/>
      </c>
      <c r="E1028" s="189" t="str">
        <f>IF(B1028&lt;&gt;"",'Matriz Nº4 Administración'!F1028,"")</f>
        <v/>
      </c>
      <c r="F1028" s="189" t="str">
        <f>IF(B1028&lt;&gt;"",'Matriz Nº4 Administración'!G1028,"")</f>
        <v/>
      </c>
      <c r="G1028" s="177"/>
      <c r="H1028" s="178"/>
      <c r="I1028" s="179"/>
      <c r="J1028" s="179"/>
      <c r="K1028" s="178"/>
      <c r="L1028" s="186"/>
      <c r="M1028" s="186"/>
      <c r="N1028" s="186"/>
      <c r="O1028" s="186"/>
      <c r="P1028" s="186"/>
      <c r="Q1028" s="186"/>
      <c r="R1028" s="186"/>
      <c r="S1028" s="186"/>
      <c r="T1028" s="186"/>
      <c r="U1028" s="186"/>
      <c r="V1028" s="186"/>
      <c r="W1028" s="186"/>
      <c r="X1028" s="186"/>
    </row>
    <row r="1029" spans="1:24" ht="40.5" customHeight="1" x14ac:dyDescent="0.35">
      <c r="A1029" s="188" t="str">
        <f>+'Matriz Nº4 Administración'!A1029</f>
        <v>114. 3</v>
      </c>
      <c r="B1029" s="189" t="str">
        <f>+'Matriz Nº4 Administración'!B1029</f>
        <v/>
      </c>
      <c r="C1029" s="190" t="str">
        <f>IF(B1029&lt;&gt;"",'Matriz Nº1 Identificación'!B1029,"")</f>
        <v/>
      </c>
      <c r="D1029" s="191" t="str">
        <f>IF(C1029&lt;&gt;"",'Matriz Nº4 Administración'!C1029,"")</f>
        <v/>
      </c>
      <c r="E1029" s="189" t="str">
        <f>IF(B1029&lt;&gt;"",'Matriz Nº4 Administración'!F1029,"")</f>
        <v/>
      </c>
      <c r="F1029" s="189" t="str">
        <f>IF(B1029&lt;&gt;"",'Matriz Nº4 Administración'!G1029,"")</f>
        <v/>
      </c>
      <c r="G1029" s="177"/>
      <c r="H1029" s="178"/>
      <c r="I1029" s="179"/>
      <c r="J1029" s="179"/>
      <c r="K1029" s="178"/>
      <c r="L1029" s="186"/>
      <c r="M1029" s="186"/>
      <c r="N1029" s="186"/>
      <c r="O1029" s="186"/>
      <c r="P1029" s="186"/>
      <c r="Q1029" s="186"/>
      <c r="R1029" s="186"/>
      <c r="S1029" s="186"/>
      <c r="T1029" s="186"/>
      <c r="U1029" s="186"/>
      <c r="V1029" s="186"/>
      <c r="W1029" s="186"/>
      <c r="X1029" s="186"/>
    </row>
    <row r="1030" spans="1:24" ht="48" customHeight="1" x14ac:dyDescent="0.35">
      <c r="A1030" s="188" t="str">
        <f>+'Matriz Nº4 Administración'!A1030</f>
        <v>114. 4</v>
      </c>
      <c r="B1030" s="189" t="str">
        <f>+'Matriz Nº4 Administración'!B1030</f>
        <v/>
      </c>
      <c r="C1030" s="190" t="str">
        <f>IF(B1030&lt;&gt;"",'Matriz Nº1 Identificación'!B1030,"")</f>
        <v/>
      </c>
      <c r="D1030" s="191" t="str">
        <f>IF(C1030&lt;&gt;"",'Matriz Nº4 Administración'!C1030,"")</f>
        <v/>
      </c>
      <c r="E1030" s="189" t="str">
        <f>IF(B1030&lt;&gt;"",'Matriz Nº4 Administración'!F1030,"")</f>
        <v/>
      </c>
      <c r="F1030" s="189" t="str">
        <f>IF(B1030&lt;&gt;"",'Matriz Nº4 Administración'!G1030,"")</f>
        <v/>
      </c>
      <c r="G1030" s="177"/>
      <c r="H1030" s="178"/>
      <c r="I1030" s="179"/>
      <c r="J1030" s="179"/>
      <c r="K1030" s="178"/>
      <c r="L1030" s="186"/>
      <c r="M1030" s="186"/>
      <c r="N1030" s="186"/>
      <c r="O1030" s="186"/>
      <c r="P1030" s="186"/>
      <c r="Q1030" s="186"/>
      <c r="R1030" s="186"/>
      <c r="S1030" s="186"/>
      <c r="T1030" s="186"/>
      <c r="U1030" s="186"/>
      <c r="V1030" s="186"/>
      <c r="W1030" s="186"/>
      <c r="X1030" s="186"/>
    </row>
    <row r="1031" spans="1:24" ht="42.75" customHeight="1" x14ac:dyDescent="0.35">
      <c r="A1031" s="188" t="str">
        <f>+'Matriz Nº4 Administración'!A1031</f>
        <v>114. 5</v>
      </c>
      <c r="B1031" s="189" t="str">
        <f>+'Matriz Nº4 Administración'!B1031</f>
        <v/>
      </c>
      <c r="C1031" s="190" t="str">
        <f>IF(B1031&lt;&gt;"",'Matriz Nº1 Identificación'!B1031,"")</f>
        <v/>
      </c>
      <c r="D1031" s="191" t="str">
        <f>IF(C1031&lt;&gt;"",'Matriz Nº4 Administración'!C1031,"")</f>
        <v/>
      </c>
      <c r="E1031" s="189" t="str">
        <f>IF(B1031&lt;&gt;"",'Matriz Nº4 Administración'!F1031,"")</f>
        <v/>
      </c>
      <c r="F1031" s="189" t="str">
        <f>IF(B1031&lt;&gt;"",'Matriz Nº4 Administración'!G1031,"")</f>
        <v/>
      </c>
      <c r="G1031" s="177"/>
      <c r="H1031" s="178"/>
      <c r="I1031" s="179"/>
      <c r="J1031" s="179"/>
      <c r="K1031" s="178"/>
      <c r="L1031" s="186"/>
      <c r="M1031" s="186"/>
      <c r="N1031" s="186"/>
      <c r="O1031" s="186"/>
      <c r="P1031" s="186"/>
      <c r="Q1031" s="186"/>
      <c r="R1031" s="186"/>
      <c r="S1031" s="186"/>
      <c r="T1031" s="186"/>
      <c r="U1031" s="186"/>
      <c r="V1031" s="186"/>
      <c r="W1031" s="186"/>
      <c r="X1031" s="186"/>
    </row>
    <row r="1032" spans="1:24" ht="40.5" customHeight="1" x14ac:dyDescent="0.35">
      <c r="A1032" s="188" t="str">
        <f>+'Matriz Nº4 Administración'!A1032</f>
        <v>114. 6</v>
      </c>
      <c r="B1032" s="189" t="str">
        <f>+'Matriz Nº4 Administración'!B1032</f>
        <v/>
      </c>
      <c r="C1032" s="190" t="str">
        <f>IF(B1032&lt;&gt;"",'Matriz Nº1 Identificación'!B1032,"")</f>
        <v/>
      </c>
      <c r="D1032" s="191" t="str">
        <f>IF(C1032&lt;&gt;"",'Matriz Nº4 Administración'!C1032,"")</f>
        <v/>
      </c>
      <c r="E1032" s="189" t="str">
        <f>IF(B1032&lt;&gt;"",'Matriz Nº4 Administración'!F1032,"")</f>
        <v/>
      </c>
      <c r="F1032" s="189" t="str">
        <f>IF(B1032&lt;&gt;"",'Matriz Nº4 Administración'!G1032,"")</f>
        <v/>
      </c>
      <c r="G1032" s="177"/>
      <c r="H1032" s="178"/>
      <c r="I1032" s="179"/>
      <c r="J1032" s="179"/>
      <c r="K1032" s="178"/>
      <c r="L1032" s="186"/>
      <c r="M1032" s="186"/>
      <c r="N1032" s="186"/>
      <c r="O1032" s="186"/>
      <c r="P1032" s="186"/>
      <c r="Q1032" s="186"/>
      <c r="R1032" s="186"/>
      <c r="S1032" s="186"/>
      <c r="T1032" s="186"/>
      <c r="U1032" s="186"/>
      <c r="V1032" s="186"/>
      <c r="W1032" s="186"/>
      <c r="X1032" s="186"/>
    </row>
    <row r="1033" spans="1:24" ht="43.5" customHeight="1" thickBot="1" x14ac:dyDescent="0.4">
      <c r="A1033" s="188" t="str">
        <f>+'Matriz Nº4 Administración'!A1033</f>
        <v>114. 7</v>
      </c>
      <c r="B1033" s="189" t="str">
        <f>+'Matriz Nº4 Administración'!B1033</f>
        <v/>
      </c>
      <c r="C1033" s="190" t="str">
        <f>IF(B1033&lt;&gt;"",'Matriz Nº1 Identificación'!B1033,"")</f>
        <v/>
      </c>
      <c r="D1033" s="191" t="str">
        <f>IF(C1033&lt;&gt;"",'Matriz Nº4 Administración'!C1033,"")</f>
        <v/>
      </c>
      <c r="E1033" s="189" t="str">
        <f>IF(B1033&lt;&gt;"",'Matriz Nº4 Administración'!F1033,"")</f>
        <v/>
      </c>
      <c r="F1033" s="189" t="str">
        <f>IF(B1033&lt;&gt;"",'Matriz Nº4 Administración'!G1033,"")</f>
        <v/>
      </c>
      <c r="G1033" s="177"/>
      <c r="H1033" s="178"/>
      <c r="I1033" s="179"/>
      <c r="J1033" s="179"/>
      <c r="K1033" s="178"/>
      <c r="L1033" s="186"/>
      <c r="M1033" s="186"/>
      <c r="N1033" s="186"/>
      <c r="O1033" s="186"/>
      <c r="P1033" s="186"/>
      <c r="Q1033" s="186"/>
      <c r="R1033" s="186"/>
      <c r="S1033" s="186"/>
      <c r="T1033" s="186"/>
      <c r="U1033" s="186"/>
      <c r="V1033" s="186"/>
      <c r="W1033" s="186"/>
      <c r="X1033" s="186"/>
    </row>
    <row r="1034" spans="1:24" ht="39.9" customHeight="1" thickBot="1" x14ac:dyDescent="0.4">
      <c r="A1034" s="547" t="str">
        <f>'Matriz Nº4 Administración'!A1034</f>
        <v xml:space="preserve">Objetivo Estratégico: </v>
      </c>
      <c r="B1034" s="548"/>
      <c r="C1034" s="547">
        <f>'Matriz Nº4 Administración'!B1034</f>
        <v>0</v>
      </c>
      <c r="D1034" s="549"/>
      <c r="E1034" s="549"/>
      <c r="F1034" s="549"/>
      <c r="G1034" s="549"/>
      <c r="H1034" s="549"/>
      <c r="I1034" s="549"/>
      <c r="J1034" s="549"/>
      <c r="K1034" s="549"/>
      <c r="L1034" s="187"/>
      <c r="M1034" s="186"/>
      <c r="N1034" s="186"/>
      <c r="O1034" s="187"/>
      <c r="P1034" s="187"/>
      <c r="Q1034" s="187"/>
      <c r="R1034" s="187"/>
      <c r="S1034" s="187"/>
      <c r="T1034" s="187"/>
      <c r="U1034" s="187"/>
      <c r="V1034" s="187"/>
      <c r="W1034" s="187"/>
      <c r="X1034" s="187"/>
    </row>
    <row r="1035" spans="1:24" ht="39.9" customHeight="1" thickBot="1" x14ac:dyDescent="0.4">
      <c r="A1035" s="544" t="str">
        <f>'Matriz Nº4 Administración'!A1035</f>
        <v>Objetivo táctico</v>
      </c>
      <c r="B1035" s="545"/>
      <c r="C1035" s="546" t="str">
        <f>'Matriz Nº4 Administración'!B1035</f>
        <v xml:space="preserve">115. </v>
      </c>
      <c r="D1035" s="481"/>
      <c r="E1035" s="481"/>
      <c r="F1035" s="481"/>
      <c r="G1035" s="481"/>
      <c r="H1035" s="481"/>
      <c r="I1035" s="481"/>
      <c r="J1035" s="481"/>
      <c r="K1035" s="482"/>
      <c r="L1035" s="187"/>
      <c r="M1035" s="187"/>
      <c r="N1035" s="187"/>
      <c r="O1035" s="187"/>
      <c r="P1035" s="187"/>
      <c r="Q1035" s="187"/>
      <c r="R1035" s="187"/>
      <c r="S1035" s="187"/>
      <c r="T1035" s="187"/>
      <c r="U1035" s="187"/>
      <c r="V1035" s="187"/>
      <c r="W1035" s="187"/>
      <c r="X1035" s="187"/>
    </row>
    <row r="1036" spans="1:24" ht="47.25" customHeight="1" x14ac:dyDescent="0.35">
      <c r="A1036" s="188" t="str">
        <f>+'Matriz Nº4 Administración'!A1036</f>
        <v>115. 1</v>
      </c>
      <c r="B1036" s="189" t="str">
        <f>+'Matriz Nº4 Administración'!B1036</f>
        <v/>
      </c>
      <c r="C1036" s="190" t="str">
        <f>IF(B1036&lt;&gt;"",'Matriz Nº1 Identificación'!B1036,"")</f>
        <v/>
      </c>
      <c r="D1036" s="191" t="str">
        <f>IF(C1036&lt;&gt;"",'Matriz Nº4 Administración'!C1036,"")</f>
        <v/>
      </c>
      <c r="E1036" s="189" t="str">
        <f>IF(B1036&lt;&gt;"",'Matriz Nº4 Administración'!F1036,"")</f>
        <v/>
      </c>
      <c r="F1036" s="189" t="str">
        <f>IF(B1036&lt;&gt;"",'Matriz Nº4 Administración'!G1036,"")</f>
        <v/>
      </c>
      <c r="G1036" s="177"/>
      <c r="H1036" s="178"/>
      <c r="I1036" s="179"/>
      <c r="J1036" s="179"/>
      <c r="K1036" s="178"/>
      <c r="L1036" s="186"/>
      <c r="M1036" s="187"/>
      <c r="N1036" s="187"/>
      <c r="O1036" s="186"/>
      <c r="P1036" s="186"/>
      <c r="Q1036" s="186"/>
      <c r="R1036" s="186"/>
      <c r="S1036" s="186"/>
      <c r="T1036" s="186"/>
      <c r="U1036" s="186"/>
      <c r="V1036" s="186"/>
      <c r="W1036" s="186"/>
      <c r="X1036" s="186"/>
    </row>
    <row r="1037" spans="1:24" ht="43.5" customHeight="1" x14ac:dyDescent="0.35">
      <c r="A1037" s="188" t="str">
        <f>+'Matriz Nº4 Administración'!A1037</f>
        <v>115. 2</v>
      </c>
      <c r="B1037" s="189" t="str">
        <f>+'Matriz Nº4 Administración'!B1037</f>
        <v/>
      </c>
      <c r="C1037" s="190" t="str">
        <f>IF(B1037&lt;&gt;"",'Matriz Nº1 Identificación'!B1037,"")</f>
        <v/>
      </c>
      <c r="D1037" s="191" t="str">
        <f>IF(C1037&lt;&gt;"",'Matriz Nº4 Administración'!C1037,"")</f>
        <v/>
      </c>
      <c r="E1037" s="189" t="str">
        <f>IF(B1037&lt;&gt;"",'Matriz Nº4 Administración'!F1037,"")</f>
        <v/>
      </c>
      <c r="F1037" s="189" t="str">
        <f>IF(B1037&lt;&gt;"",'Matriz Nº4 Administración'!G1037,"")</f>
        <v/>
      </c>
      <c r="G1037" s="177"/>
      <c r="H1037" s="178"/>
      <c r="I1037" s="179"/>
      <c r="J1037" s="179"/>
      <c r="K1037" s="178"/>
      <c r="L1037" s="186"/>
      <c r="M1037" s="186"/>
      <c r="N1037" s="186"/>
      <c r="O1037" s="186"/>
      <c r="P1037" s="186"/>
      <c r="Q1037" s="186"/>
      <c r="R1037" s="186"/>
      <c r="S1037" s="186"/>
      <c r="T1037" s="186"/>
      <c r="U1037" s="186"/>
      <c r="V1037" s="186"/>
      <c r="W1037" s="186"/>
      <c r="X1037" s="186"/>
    </row>
    <row r="1038" spans="1:24" ht="40.5" customHeight="1" x14ac:dyDescent="0.35">
      <c r="A1038" s="188" t="str">
        <f>+'Matriz Nº4 Administración'!A1038</f>
        <v>115. 3</v>
      </c>
      <c r="B1038" s="189" t="str">
        <f>+'Matriz Nº4 Administración'!B1038</f>
        <v/>
      </c>
      <c r="C1038" s="190" t="str">
        <f>IF(B1038&lt;&gt;"",'Matriz Nº1 Identificación'!B1038,"")</f>
        <v/>
      </c>
      <c r="D1038" s="191" t="str">
        <f>IF(C1038&lt;&gt;"",'Matriz Nº4 Administración'!C1038,"")</f>
        <v/>
      </c>
      <c r="E1038" s="189" t="str">
        <f>IF(B1038&lt;&gt;"",'Matriz Nº4 Administración'!F1038,"")</f>
        <v/>
      </c>
      <c r="F1038" s="189" t="str">
        <f>IF(B1038&lt;&gt;"",'Matriz Nº4 Administración'!G1038,"")</f>
        <v/>
      </c>
      <c r="G1038" s="177"/>
      <c r="H1038" s="178"/>
      <c r="I1038" s="179"/>
      <c r="J1038" s="179"/>
      <c r="K1038" s="178"/>
      <c r="L1038" s="186"/>
      <c r="M1038" s="186"/>
      <c r="N1038" s="186"/>
      <c r="O1038" s="186"/>
      <c r="P1038" s="186"/>
      <c r="Q1038" s="186"/>
      <c r="R1038" s="186"/>
      <c r="S1038" s="186"/>
      <c r="T1038" s="186"/>
      <c r="U1038" s="186"/>
      <c r="V1038" s="186"/>
      <c r="W1038" s="186"/>
      <c r="X1038" s="186"/>
    </row>
    <row r="1039" spans="1:24" ht="48" customHeight="1" x14ac:dyDescent="0.35">
      <c r="A1039" s="188" t="str">
        <f>+'Matriz Nº4 Administración'!A1039</f>
        <v>115. 4</v>
      </c>
      <c r="B1039" s="189" t="str">
        <f>+'Matriz Nº4 Administración'!B1039</f>
        <v/>
      </c>
      <c r="C1039" s="190" t="str">
        <f>IF(B1039&lt;&gt;"",'Matriz Nº1 Identificación'!B1039,"")</f>
        <v/>
      </c>
      <c r="D1039" s="191" t="str">
        <f>IF(C1039&lt;&gt;"",'Matriz Nº4 Administración'!C1039,"")</f>
        <v/>
      </c>
      <c r="E1039" s="189" t="str">
        <f>IF(B1039&lt;&gt;"",'Matriz Nº4 Administración'!F1039,"")</f>
        <v/>
      </c>
      <c r="F1039" s="189" t="str">
        <f>IF(B1039&lt;&gt;"",'Matriz Nº4 Administración'!G1039,"")</f>
        <v/>
      </c>
      <c r="G1039" s="177"/>
      <c r="H1039" s="178"/>
      <c r="I1039" s="179"/>
      <c r="J1039" s="179"/>
      <c r="K1039" s="178"/>
      <c r="L1039" s="186"/>
      <c r="M1039" s="186"/>
      <c r="N1039" s="186"/>
      <c r="O1039" s="186"/>
      <c r="P1039" s="186"/>
      <c r="Q1039" s="186"/>
      <c r="R1039" s="186"/>
      <c r="S1039" s="186"/>
      <c r="T1039" s="186"/>
      <c r="U1039" s="186"/>
      <c r="V1039" s="186"/>
      <c r="W1039" s="186"/>
      <c r="X1039" s="186"/>
    </row>
    <row r="1040" spans="1:24" ht="42.75" customHeight="1" x14ac:dyDescent="0.35">
      <c r="A1040" s="188" t="str">
        <f>+'Matriz Nº4 Administración'!A1040</f>
        <v>115. 5</v>
      </c>
      <c r="B1040" s="189" t="str">
        <f>+'Matriz Nº4 Administración'!B1040</f>
        <v/>
      </c>
      <c r="C1040" s="190" t="str">
        <f>IF(B1040&lt;&gt;"",'Matriz Nº1 Identificación'!B1040,"")</f>
        <v/>
      </c>
      <c r="D1040" s="191" t="str">
        <f>IF(C1040&lt;&gt;"",'Matriz Nº4 Administración'!C1040,"")</f>
        <v/>
      </c>
      <c r="E1040" s="189" t="str">
        <f>IF(B1040&lt;&gt;"",'Matriz Nº4 Administración'!F1040,"")</f>
        <v/>
      </c>
      <c r="F1040" s="189" t="str">
        <f>IF(B1040&lt;&gt;"",'Matriz Nº4 Administración'!G1040,"")</f>
        <v/>
      </c>
      <c r="G1040" s="177"/>
      <c r="H1040" s="178"/>
      <c r="I1040" s="179"/>
      <c r="J1040" s="179"/>
      <c r="K1040" s="178"/>
      <c r="L1040" s="186"/>
      <c r="M1040" s="186"/>
      <c r="N1040" s="186"/>
      <c r="O1040" s="186"/>
      <c r="P1040" s="186"/>
      <c r="Q1040" s="186"/>
      <c r="R1040" s="186"/>
      <c r="S1040" s="186"/>
      <c r="T1040" s="186"/>
      <c r="U1040" s="186"/>
      <c r="V1040" s="186"/>
      <c r="W1040" s="186"/>
      <c r="X1040" s="186"/>
    </row>
    <row r="1041" spans="1:24" ht="40.5" customHeight="1" x14ac:dyDescent="0.35">
      <c r="A1041" s="188" t="str">
        <f>+'Matriz Nº4 Administración'!A1041</f>
        <v>115. 6</v>
      </c>
      <c r="B1041" s="189" t="str">
        <f>+'Matriz Nº4 Administración'!B1041</f>
        <v/>
      </c>
      <c r="C1041" s="190" t="str">
        <f>IF(B1041&lt;&gt;"",'Matriz Nº1 Identificación'!B1041,"")</f>
        <v/>
      </c>
      <c r="D1041" s="191" t="str">
        <f>IF(C1041&lt;&gt;"",'Matriz Nº4 Administración'!C1041,"")</f>
        <v/>
      </c>
      <c r="E1041" s="189" t="str">
        <f>IF(B1041&lt;&gt;"",'Matriz Nº4 Administración'!F1041,"")</f>
        <v/>
      </c>
      <c r="F1041" s="189" t="str">
        <f>IF(B1041&lt;&gt;"",'Matriz Nº4 Administración'!G1041,"")</f>
        <v/>
      </c>
      <c r="G1041" s="177"/>
      <c r="H1041" s="178"/>
      <c r="I1041" s="179"/>
      <c r="J1041" s="179"/>
      <c r="K1041" s="178"/>
      <c r="L1041" s="186"/>
      <c r="M1041" s="186"/>
      <c r="N1041" s="186"/>
      <c r="O1041" s="186"/>
      <c r="P1041" s="186"/>
      <c r="Q1041" s="186"/>
      <c r="R1041" s="186"/>
      <c r="S1041" s="186"/>
      <c r="T1041" s="186"/>
      <c r="U1041" s="186"/>
      <c r="V1041" s="186"/>
      <c r="W1041" s="186"/>
      <c r="X1041" s="186"/>
    </row>
    <row r="1042" spans="1:24" ht="43.5" customHeight="1" thickBot="1" x14ac:dyDescent="0.4">
      <c r="A1042" s="188" t="str">
        <f>+'Matriz Nº4 Administración'!A1042</f>
        <v>115. 7</v>
      </c>
      <c r="B1042" s="189" t="str">
        <f>+'Matriz Nº4 Administración'!B1042</f>
        <v/>
      </c>
      <c r="C1042" s="190" t="str">
        <f>IF(B1042&lt;&gt;"",'Matriz Nº1 Identificación'!B1042,"")</f>
        <v/>
      </c>
      <c r="D1042" s="191" t="str">
        <f>IF(C1042&lt;&gt;"",'Matriz Nº4 Administración'!C1042,"")</f>
        <v/>
      </c>
      <c r="E1042" s="189" t="str">
        <f>IF(B1042&lt;&gt;"",'Matriz Nº4 Administración'!F1042,"")</f>
        <v/>
      </c>
      <c r="F1042" s="189" t="str">
        <f>IF(B1042&lt;&gt;"",'Matriz Nº4 Administración'!G1042,"")</f>
        <v/>
      </c>
      <c r="G1042" s="177"/>
      <c r="H1042" s="178"/>
      <c r="I1042" s="179"/>
      <c r="J1042" s="179"/>
      <c r="K1042" s="178"/>
      <c r="L1042" s="186"/>
      <c r="M1042" s="186"/>
      <c r="N1042" s="186"/>
      <c r="O1042" s="186"/>
      <c r="P1042" s="186"/>
      <c r="Q1042" s="186"/>
      <c r="R1042" s="186"/>
      <c r="S1042" s="186"/>
      <c r="T1042" s="186"/>
      <c r="U1042" s="186"/>
      <c r="V1042" s="186"/>
      <c r="W1042" s="186"/>
      <c r="X1042" s="186"/>
    </row>
    <row r="1043" spans="1:24" ht="39.9" customHeight="1" thickBot="1" x14ac:dyDescent="0.4">
      <c r="A1043" s="547" t="str">
        <f>'Matriz Nº4 Administración'!A1043</f>
        <v xml:space="preserve">Objetivo Estratégico: </v>
      </c>
      <c r="B1043" s="548"/>
      <c r="C1043" s="547">
        <f>'Matriz Nº4 Administración'!B1043</f>
        <v>0</v>
      </c>
      <c r="D1043" s="549"/>
      <c r="E1043" s="549"/>
      <c r="F1043" s="549"/>
      <c r="G1043" s="549"/>
      <c r="H1043" s="549"/>
      <c r="I1043" s="549"/>
      <c r="J1043" s="549"/>
      <c r="K1043" s="549"/>
      <c r="L1043" s="187"/>
      <c r="M1043" s="186"/>
      <c r="N1043" s="186"/>
      <c r="O1043" s="187"/>
      <c r="P1043" s="187"/>
      <c r="Q1043" s="187"/>
      <c r="R1043" s="187"/>
      <c r="S1043" s="187"/>
      <c r="T1043" s="187"/>
      <c r="U1043" s="187"/>
      <c r="V1043" s="187"/>
      <c r="W1043" s="187"/>
      <c r="X1043" s="187"/>
    </row>
    <row r="1044" spans="1:24" ht="39.9" customHeight="1" thickBot="1" x14ac:dyDescent="0.4">
      <c r="A1044" s="544" t="str">
        <f>'Matriz Nº4 Administración'!A1044</f>
        <v>Objetivo táctico</v>
      </c>
      <c r="B1044" s="545"/>
      <c r="C1044" s="546" t="str">
        <f>'Matriz Nº4 Administración'!B1044</f>
        <v xml:space="preserve">116. </v>
      </c>
      <c r="D1044" s="481"/>
      <c r="E1044" s="481"/>
      <c r="F1044" s="481"/>
      <c r="G1044" s="481"/>
      <c r="H1044" s="481"/>
      <c r="I1044" s="481"/>
      <c r="J1044" s="481"/>
      <c r="K1044" s="482"/>
      <c r="L1044" s="187"/>
      <c r="M1044" s="187"/>
      <c r="N1044" s="187"/>
      <c r="O1044" s="187"/>
      <c r="P1044" s="187"/>
      <c r="Q1044" s="187"/>
      <c r="R1044" s="187"/>
      <c r="S1044" s="187"/>
      <c r="T1044" s="187"/>
      <c r="U1044" s="187"/>
      <c r="V1044" s="187"/>
      <c r="W1044" s="187"/>
      <c r="X1044" s="187"/>
    </row>
    <row r="1045" spans="1:24" ht="47.25" customHeight="1" x14ac:dyDescent="0.35">
      <c r="A1045" s="188" t="str">
        <f>+'Matriz Nº4 Administración'!A1045</f>
        <v>116. 1</v>
      </c>
      <c r="B1045" s="189" t="str">
        <f>+'Matriz Nº4 Administración'!B1045</f>
        <v/>
      </c>
      <c r="C1045" s="190" t="str">
        <f>IF(B1045&lt;&gt;"",'Matriz Nº1 Identificación'!B1045,"")</f>
        <v/>
      </c>
      <c r="D1045" s="191" t="str">
        <f>IF(C1045&lt;&gt;"",'Matriz Nº4 Administración'!C1045,"")</f>
        <v/>
      </c>
      <c r="E1045" s="189" t="str">
        <f>IF(B1045&lt;&gt;"",'Matriz Nº4 Administración'!F1045,"")</f>
        <v/>
      </c>
      <c r="F1045" s="189" t="str">
        <f>IF(B1045&lt;&gt;"",'Matriz Nº4 Administración'!G1045,"")</f>
        <v/>
      </c>
      <c r="G1045" s="177"/>
      <c r="H1045" s="178"/>
      <c r="I1045" s="179"/>
      <c r="J1045" s="179"/>
      <c r="K1045" s="178"/>
      <c r="L1045" s="186"/>
      <c r="M1045" s="187"/>
      <c r="N1045" s="187"/>
      <c r="O1045" s="186"/>
      <c r="P1045" s="186"/>
      <c r="Q1045" s="186"/>
      <c r="R1045" s="186"/>
      <c r="S1045" s="186"/>
      <c r="T1045" s="186"/>
      <c r="U1045" s="186"/>
      <c r="V1045" s="186"/>
      <c r="W1045" s="186"/>
      <c r="X1045" s="186"/>
    </row>
    <row r="1046" spans="1:24" ht="43.5" customHeight="1" x14ac:dyDescent="0.35">
      <c r="A1046" s="188" t="str">
        <f>+'Matriz Nº4 Administración'!A1046</f>
        <v>116. 2</v>
      </c>
      <c r="B1046" s="189" t="str">
        <f>+'Matriz Nº4 Administración'!B1046</f>
        <v/>
      </c>
      <c r="C1046" s="190" t="str">
        <f>IF(B1046&lt;&gt;"",'Matriz Nº1 Identificación'!B1046,"")</f>
        <v/>
      </c>
      <c r="D1046" s="191" t="str">
        <f>IF(C1046&lt;&gt;"",'Matriz Nº4 Administración'!C1046,"")</f>
        <v/>
      </c>
      <c r="E1046" s="189" t="str">
        <f>IF(B1046&lt;&gt;"",'Matriz Nº4 Administración'!F1046,"")</f>
        <v/>
      </c>
      <c r="F1046" s="189" t="str">
        <f>IF(B1046&lt;&gt;"",'Matriz Nº4 Administración'!G1046,"")</f>
        <v/>
      </c>
      <c r="G1046" s="177"/>
      <c r="H1046" s="178"/>
      <c r="I1046" s="179"/>
      <c r="J1046" s="179"/>
      <c r="K1046" s="178"/>
      <c r="L1046" s="186"/>
      <c r="M1046" s="186"/>
      <c r="N1046" s="186"/>
      <c r="O1046" s="186"/>
      <c r="P1046" s="186"/>
      <c r="Q1046" s="186"/>
      <c r="R1046" s="186"/>
      <c r="S1046" s="186"/>
      <c r="T1046" s="186"/>
      <c r="U1046" s="186"/>
      <c r="V1046" s="186"/>
      <c r="W1046" s="186"/>
      <c r="X1046" s="186"/>
    </row>
    <row r="1047" spans="1:24" ht="40.5" customHeight="1" x14ac:dyDescent="0.35">
      <c r="A1047" s="188" t="str">
        <f>+'Matriz Nº4 Administración'!A1047</f>
        <v>116. 3</v>
      </c>
      <c r="B1047" s="189" t="str">
        <f>+'Matriz Nº4 Administración'!B1047</f>
        <v/>
      </c>
      <c r="C1047" s="190" t="str">
        <f>IF(B1047&lt;&gt;"",'Matriz Nº1 Identificación'!B1047,"")</f>
        <v/>
      </c>
      <c r="D1047" s="191" t="str">
        <f>IF(C1047&lt;&gt;"",'Matriz Nº4 Administración'!C1047,"")</f>
        <v/>
      </c>
      <c r="E1047" s="189" t="str">
        <f>IF(B1047&lt;&gt;"",'Matriz Nº4 Administración'!F1047,"")</f>
        <v/>
      </c>
      <c r="F1047" s="189" t="str">
        <f>IF(B1047&lt;&gt;"",'Matriz Nº4 Administración'!G1047,"")</f>
        <v/>
      </c>
      <c r="G1047" s="177"/>
      <c r="H1047" s="178"/>
      <c r="I1047" s="179"/>
      <c r="J1047" s="179"/>
      <c r="K1047" s="178"/>
      <c r="L1047" s="186"/>
      <c r="M1047" s="186"/>
      <c r="N1047" s="186"/>
      <c r="O1047" s="186"/>
      <c r="P1047" s="186"/>
      <c r="Q1047" s="186"/>
      <c r="R1047" s="186"/>
      <c r="S1047" s="186"/>
      <c r="T1047" s="186"/>
      <c r="U1047" s="186"/>
      <c r="V1047" s="186"/>
      <c r="W1047" s="186"/>
      <c r="X1047" s="186"/>
    </row>
    <row r="1048" spans="1:24" ht="48" customHeight="1" x14ac:dyDescent="0.35">
      <c r="A1048" s="188" t="str">
        <f>+'Matriz Nº4 Administración'!A1048</f>
        <v>116. 4</v>
      </c>
      <c r="B1048" s="189" t="str">
        <f>+'Matriz Nº4 Administración'!B1048</f>
        <v/>
      </c>
      <c r="C1048" s="190" t="str">
        <f>IF(B1048&lt;&gt;"",'Matriz Nº1 Identificación'!B1048,"")</f>
        <v/>
      </c>
      <c r="D1048" s="191" t="str">
        <f>IF(C1048&lt;&gt;"",'Matriz Nº4 Administración'!C1048,"")</f>
        <v/>
      </c>
      <c r="E1048" s="189" t="str">
        <f>IF(B1048&lt;&gt;"",'Matriz Nº4 Administración'!F1048,"")</f>
        <v/>
      </c>
      <c r="F1048" s="189" t="str">
        <f>IF(B1048&lt;&gt;"",'Matriz Nº4 Administración'!G1048,"")</f>
        <v/>
      </c>
      <c r="G1048" s="177"/>
      <c r="H1048" s="178"/>
      <c r="I1048" s="179"/>
      <c r="J1048" s="179"/>
      <c r="K1048" s="178"/>
      <c r="L1048" s="186"/>
      <c r="M1048" s="186"/>
      <c r="N1048" s="186"/>
      <c r="O1048" s="186"/>
      <c r="P1048" s="186"/>
      <c r="Q1048" s="186"/>
      <c r="R1048" s="186"/>
      <c r="S1048" s="186"/>
      <c r="T1048" s="186"/>
      <c r="U1048" s="186"/>
      <c r="V1048" s="186"/>
      <c r="W1048" s="186"/>
      <c r="X1048" s="186"/>
    </row>
    <row r="1049" spans="1:24" ht="42.75" customHeight="1" x14ac:dyDescent="0.35">
      <c r="A1049" s="188" t="str">
        <f>+'Matriz Nº4 Administración'!A1049</f>
        <v>116. 5</v>
      </c>
      <c r="B1049" s="189" t="str">
        <f>+'Matriz Nº4 Administración'!B1049</f>
        <v/>
      </c>
      <c r="C1049" s="190" t="str">
        <f>IF(B1049&lt;&gt;"",'Matriz Nº1 Identificación'!B1049,"")</f>
        <v/>
      </c>
      <c r="D1049" s="191" t="str">
        <f>IF(C1049&lt;&gt;"",'Matriz Nº4 Administración'!C1049,"")</f>
        <v/>
      </c>
      <c r="E1049" s="189" t="str">
        <f>IF(B1049&lt;&gt;"",'Matriz Nº4 Administración'!F1049,"")</f>
        <v/>
      </c>
      <c r="F1049" s="189" t="str">
        <f>IF(B1049&lt;&gt;"",'Matriz Nº4 Administración'!G1049,"")</f>
        <v/>
      </c>
      <c r="G1049" s="177"/>
      <c r="H1049" s="178"/>
      <c r="I1049" s="179"/>
      <c r="J1049" s="179"/>
      <c r="K1049" s="178"/>
      <c r="L1049" s="186"/>
      <c r="M1049" s="186"/>
      <c r="N1049" s="186"/>
      <c r="O1049" s="186"/>
      <c r="P1049" s="186"/>
      <c r="Q1049" s="186"/>
      <c r="R1049" s="186"/>
      <c r="S1049" s="186"/>
      <c r="T1049" s="186"/>
      <c r="U1049" s="186"/>
      <c r="V1049" s="186"/>
      <c r="W1049" s="186"/>
      <c r="X1049" s="186"/>
    </row>
    <row r="1050" spans="1:24" ht="40.5" customHeight="1" x14ac:dyDescent="0.35">
      <c r="A1050" s="188" t="str">
        <f>+'Matriz Nº4 Administración'!A1050</f>
        <v>116. 6</v>
      </c>
      <c r="B1050" s="189" t="str">
        <f>+'Matriz Nº4 Administración'!B1050</f>
        <v/>
      </c>
      <c r="C1050" s="190" t="str">
        <f>IF(B1050&lt;&gt;"",'Matriz Nº1 Identificación'!B1050,"")</f>
        <v/>
      </c>
      <c r="D1050" s="191" t="str">
        <f>IF(C1050&lt;&gt;"",'Matriz Nº4 Administración'!C1050,"")</f>
        <v/>
      </c>
      <c r="E1050" s="189" t="str">
        <f>IF(B1050&lt;&gt;"",'Matriz Nº4 Administración'!F1050,"")</f>
        <v/>
      </c>
      <c r="F1050" s="189" t="str">
        <f>IF(B1050&lt;&gt;"",'Matriz Nº4 Administración'!G1050,"")</f>
        <v/>
      </c>
      <c r="G1050" s="177"/>
      <c r="H1050" s="178"/>
      <c r="I1050" s="179"/>
      <c r="J1050" s="179"/>
      <c r="K1050" s="178"/>
      <c r="L1050" s="186"/>
      <c r="M1050" s="186"/>
      <c r="N1050" s="186"/>
      <c r="O1050" s="186"/>
      <c r="P1050" s="186"/>
      <c r="Q1050" s="186"/>
      <c r="R1050" s="186"/>
      <c r="S1050" s="186"/>
      <c r="T1050" s="186"/>
      <c r="U1050" s="186"/>
      <c r="V1050" s="186"/>
      <c r="W1050" s="186"/>
      <c r="X1050" s="186"/>
    </row>
    <row r="1051" spans="1:24" ht="43.5" customHeight="1" thickBot="1" x14ac:dyDescent="0.4">
      <c r="A1051" s="188" t="str">
        <f>+'Matriz Nº4 Administración'!A1051</f>
        <v>116. 7</v>
      </c>
      <c r="B1051" s="189" t="str">
        <f>+'Matriz Nº4 Administración'!B1051</f>
        <v/>
      </c>
      <c r="C1051" s="190" t="str">
        <f>IF(B1051&lt;&gt;"",'Matriz Nº1 Identificación'!B1051,"")</f>
        <v/>
      </c>
      <c r="D1051" s="191" t="str">
        <f>IF(C1051&lt;&gt;"",'Matriz Nº4 Administración'!C1051,"")</f>
        <v/>
      </c>
      <c r="E1051" s="189" t="str">
        <f>IF(B1051&lt;&gt;"",'Matriz Nº4 Administración'!F1051,"")</f>
        <v/>
      </c>
      <c r="F1051" s="189" t="str">
        <f>IF(B1051&lt;&gt;"",'Matriz Nº4 Administración'!G1051,"")</f>
        <v/>
      </c>
      <c r="G1051" s="177"/>
      <c r="H1051" s="178"/>
      <c r="I1051" s="179"/>
      <c r="J1051" s="179"/>
      <c r="K1051" s="178"/>
      <c r="L1051" s="186"/>
      <c r="M1051" s="186"/>
      <c r="N1051" s="186"/>
      <c r="O1051" s="186"/>
      <c r="P1051" s="186"/>
      <c r="Q1051" s="186"/>
      <c r="R1051" s="186"/>
      <c r="S1051" s="186"/>
      <c r="T1051" s="186"/>
      <c r="U1051" s="186"/>
      <c r="V1051" s="186"/>
      <c r="W1051" s="186"/>
      <c r="X1051" s="186"/>
    </row>
    <row r="1052" spans="1:24" ht="39.9" customHeight="1" thickBot="1" x14ac:dyDescent="0.4">
      <c r="A1052" s="547" t="str">
        <f>'Matriz Nº4 Administración'!A1052</f>
        <v xml:space="preserve">Objetivo Estratégico: </v>
      </c>
      <c r="B1052" s="548"/>
      <c r="C1052" s="547">
        <f>'Matriz Nº4 Administración'!B1052</f>
        <v>0</v>
      </c>
      <c r="D1052" s="549"/>
      <c r="E1052" s="549"/>
      <c r="F1052" s="549"/>
      <c r="G1052" s="549"/>
      <c r="H1052" s="549"/>
      <c r="I1052" s="549"/>
      <c r="J1052" s="549"/>
      <c r="K1052" s="549"/>
      <c r="L1052" s="187"/>
      <c r="M1052" s="186"/>
      <c r="N1052" s="186"/>
      <c r="O1052" s="187"/>
      <c r="P1052" s="187"/>
      <c r="Q1052" s="187"/>
      <c r="R1052" s="187"/>
      <c r="S1052" s="187"/>
      <c r="T1052" s="187"/>
      <c r="U1052" s="187"/>
      <c r="V1052" s="187"/>
      <c r="W1052" s="187"/>
      <c r="X1052" s="187"/>
    </row>
    <row r="1053" spans="1:24" ht="39.9" customHeight="1" thickBot="1" x14ac:dyDescent="0.4">
      <c r="A1053" s="544" t="str">
        <f>'Matriz Nº4 Administración'!A1053</f>
        <v>Objetivo táctico</v>
      </c>
      <c r="B1053" s="545"/>
      <c r="C1053" s="546" t="str">
        <f>'Matriz Nº4 Administración'!B1053</f>
        <v xml:space="preserve">117. </v>
      </c>
      <c r="D1053" s="481"/>
      <c r="E1053" s="481"/>
      <c r="F1053" s="481"/>
      <c r="G1053" s="481"/>
      <c r="H1053" s="481"/>
      <c r="I1053" s="481"/>
      <c r="J1053" s="481"/>
      <c r="K1053" s="482"/>
      <c r="L1053" s="187"/>
      <c r="M1053" s="187"/>
      <c r="N1053" s="187"/>
      <c r="O1053" s="187"/>
      <c r="P1053" s="187"/>
      <c r="Q1053" s="187"/>
      <c r="R1053" s="187"/>
      <c r="S1053" s="187"/>
      <c r="T1053" s="187"/>
      <c r="U1053" s="187"/>
      <c r="V1053" s="187"/>
      <c r="W1053" s="187"/>
      <c r="X1053" s="187"/>
    </row>
    <row r="1054" spans="1:24" ht="47.25" customHeight="1" x14ac:dyDescent="0.35">
      <c r="A1054" s="188" t="str">
        <f>+'Matriz Nº4 Administración'!A1054</f>
        <v>117. 1</v>
      </c>
      <c r="B1054" s="189" t="str">
        <f>+'Matriz Nº4 Administración'!B1054</f>
        <v/>
      </c>
      <c r="C1054" s="190" t="str">
        <f>IF(B1054&lt;&gt;"",'Matriz Nº1 Identificación'!B1054,"")</f>
        <v/>
      </c>
      <c r="D1054" s="191" t="str">
        <f>IF(C1054&lt;&gt;"",'Matriz Nº4 Administración'!C1054,"")</f>
        <v/>
      </c>
      <c r="E1054" s="189" t="str">
        <f>IF(B1054&lt;&gt;"",'Matriz Nº4 Administración'!F1054,"")</f>
        <v/>
      </c>
      <c r="F1054" s="189" t="str">
        <f>IF(B1054&lt;&gt;"",'Matriz Nº4 Administración'!G1054,"")</f>
        <v/>
      </c>
      <c r="G1054" s="177"/>
      <c r="H1054" s="178"/>
      <c r="I1054" s="179"/>
      <c r="J1054" s="179"/>
      <c r="K1054" s="178"/>
      <c r="L1054" s="186"/>
      <c r="M1054" s="187"/>
      <c r="N1054" s="187"/>
      <c r="O1054" s="186"/>
      <c r="P1054" s="186"/>
      <c r="Q1054" s="186"/>
      <c r="R1054" s="186"/>
      <c r="S1054" s="186"/>
      <c r="T1054" s="186"/>
      <c r="U1054" s="186"/>
      <c r="V1054" s="186"/>
      <c r="W1054" s="186"/>
      <c r="X1054" s="186"/>
    </row>
    <row r="1055" spans="1:24" ht="43.5" customHeight="1" x14ac:dyDescent="0.35">
      <c r="A1055" s="188" t="str">
        <f>+'Matriz Nº4 Administración'!A1055</f>
        <v>117. 2</v>
      </c>
      <c r="B1055" s="189" t="str">
        <f>+'Matriz Nº4 Administración'!B1055</f>
        <v/>
      </c>
      <c r="C1055" s="190" t="str">
        <f>IF(B1055&lt;&gt;"",'Matriz Nº1 Identificación'!B1055,"")</f>
        <v/>
      </c>
      <c r="D1055" s="191" t="str">
        <f>IF(C1055&lt;&gt;"",'Matriz Nº4 Administración'!C1055,"")</f>
        <v/>
      </c>
      <c r="E1055" s="189" t="str">
        <f>IF(B1055&lt;&gt;"",'Matriz Nº4 Administración'!F1055,"")</f>
        <v/>
      </c>
      <c r="F1055" s="189" t="str">
        <f>IF(B1055&lt;&gt;"",'Matriz Nº4 Administración'!G1055,"")</f>
        <v/>
      </c>
      <c r="G1055" s="177"/>
      <c r="H1055" s="178"/>
      <c r="I1055" s="179"/>
      <c r="J1055" s="179"/>
      <c r="K1055" s="178"/>
      <c r="L1055" s="186"/>
      <c r="M1055" s="186"/>
      <c r="N1055" s="186"/>
      <c r="O1055" s="186"/>
      <c r="P1055" s="186"/>
      <c r="Q1055" s="186"/>
      <c r="R1055" s="186"/>
      <c r="S1055" s="186"/>
      <c r="T1055" s="186"/>
      <c r="U1055" s="186"/>
      <c r="V1055" s="186"/>
      <c r="W1055" s="186"/>
      <c r="X1055" s="186"/>
    </row>
    <row r="1056" spans="1:24" ht="40.5" customHeight="1" x14ac:dyDescent="0.35">
      <c r="A1056" s="188" t="str">
        <f>+'Matriz Nº4 Administración'!A1056</f>
        <v>117. 3</v>
      </c>
      <c r="B1056" s="189" t="str">
        <f>+'Matriz Nº4 Administración'!B1056</f>
        <v/>
      </c>
      <c r="C1056" s="190" t="str">
        <f>IF(B1056&lt;&gt;"",'Matriz Nº1 Identificación'!B1056,"")</f>
        <v/>
      </c>
      <c r="D1056" s="191" t="str">
        <f>IF(C1056&lt;&gt;"",'Matriz Nº4 Administración'!C1056,"")</f>
        <v/>
      </c>
      <c r="E1056" s="189" t="str">
        <f>IF(B1056&lt;&gt;"",'Matriz Nº4 Administración'!F1056,"")</f>
        <v/>
      </c>
      <c r="F1056" s="189" t="str">
        <f>IF(B1056&lt;&gt;"",'Matriz Nº4 Administración'!G1056,"")</f>
        <v/>
      </c>
      <c r="G1056" s="177"/>
      <c r="H1056" s="178"/>
      <c r="I1056" s="179"/>
      <c r="J1056" s="179"/>
      <c r="K1056" s="178"/>
      <c r="L1056" s="186"/>
      <c r="M1056" s="186"/>
      <c r="N1056" s="186"/>
      <c r="O1056" s="186"/>
      <c r="P1056" s="186"/>
      <c r="Q1056" s="186"/>
      <c r="R1056" s="186"/>
      <c r="S1056" s="186"/>
      <c r="T1056" s="186"/>
      <c r="U1056" s="186"/>
      <c r="V1056" s="186"/>
      <c r="W1056" s="186"/>
      <c r="X1056" s="186"/>
    </row>
    <row r="1057" spans="1:24" ht="48" customHeight="1" x14ac:dyDescent="0.35">
      <c r="A1057" s="188" t="str">
        <f>+'Matriz Nº4 Administración'!A1057</f>
        <v>117. 4</v>
      </c>
      <c r="B1057" s="189" t="str">
        <f>+'Matriz Nº4 Administración'!B1057</f>
        <v/>
      </c>
      <c r="C1057" s="190" t="str">
        <f>IF(B1057&lt;&gt;"",'Matriz Nº1 Identificación'!B1057,"")</f>
        <v/>
      </c>
      <c r="D1057" s="191" t="str">
        <f>IF(C1057&lt;&gt;"",'Matriz Nº4 Administración'!C1057,"")</f>
        <v/>
      </c>
      <c r="E1057" s="189" t="str">
        <f>IF(B1057&lt;&gt;"",'Matriz Nº4 Administración'!F1057,"")</f>
        <v/>
      </c>
      <c r="F1057" s="189" t="str">
        <f>IF(B1057&lt;&gt;"",'Matriz Nº4 Administración'!G1057,"")</f>
        <v/>
      </c>
      <c r="G1057" s="177"/>
      <c r="H1057" s="178"/>
      <c r="I1057" s="179"/>
      <c r="J1057" s="179"/>
      <c r="K1057" s="178"/>
      <c r="L1057" s="186"/>
      <c r="M1057" s="186"/>
      <c r="N1057" s="186"/>
      <c r="O1057" s="186"/>
      <c r="P1057" s="186"/>
      <c r="Q1057" s="186"/>
      <c r="R1057" s="186"/>
      <c r="S1057" s="186"/>
      <c r="T1057" s="186"/>
      <c r="U1057" s="186"/>
      <c r="V1057" s="186"/>
      <c r="W1057" s="186"/>
      <c r="X1057" s="186"/>
    </row>
    <row r="1058" spans="1:24" ht="42.75" customHeight="1" x14ac:dyDescent="0.35">
      <c r="A1058" s="188" t="str">
        <f>+'Matriz Nº4 Administración'!A1058</f>
        <v>117. 5</v>
      </c>
      <c r="B1058" s="189" t="str">
        <f>+'Matriz Nº4 Administración'!B1058</f>
        <v/>
      </c>
      <c r="C1058" s="190" t="str">
        <f>IF(B1058&lt;&gt;"",'Matriz Nº1 Identificación'!B1058,"")</f>
        <v/>
      </c>
      <c r="D1058" s="191" t="str">
        <f>IF(C1058&lt;&gt;"",'Matriz Nº4 Administración'!C1058,"")</f>
        <v/>
      </c>
      <c r="E1058" s="189" t="str">
        <f>IF(B1058&lt;&gt;"",'Matriz Nº4 Administración'!F1058,"")</f>
        <v/>
      </c>
      <c r="F1058" s="189" t="str">
        <f>IF(B1058&lt;&gt;"",'Matriz Nº4 Administración'!G1058,"")</f>
        <v/>
      </c>
      <c r="G1058" s="177"/>
      <c r="H1058" s="178"/>
      <c r="I1058" s="179"/>
      <c r="J1058" s="179"/>
      <c r="K1058" s="178"/>
      <c r="L1058" s="186"/>
      <c r="M1058" s="186"/>
      <c r="N1058" s="186"/>
      <c r="O1058" s="186"/>
      <c r="P1058" s="186"/>
      <c r="Q1058" s="186"/>
      <c r="R1058" s="186"/>
      <c r="S1058" s="186"/>
      <c r="T1058" s="186"/>
      <c r="U1058" s="186"/>
      <c r="V1058" s="186"/>
      <c r="W1058" s="186"/>
      <c r="X1058" s="186"/>
    </row>
    <row r="1059" spans="1:24" ht="40.5" customHeight="1" x14ac:dyDescent="0.35">
      <c r="A1059" s="188" t="str">
        <f>+'Matriz Nº4 Administración'!A1059</f>
        <v>117. 6</v>
      </c>
      <c r="B1059" s="189" t="str">
        <f>+'Matriz Nº4 Administración'!B1059</f>
        <v/>
      </c>
      <c r="C1059" s="190" t="str">
        <f>IF(B1059&lt;&gt;"",'Matriz Nº1 Identificación'!B1059,"")</f>
        <v/>
      </c>
      <c r="D1059" s="191" t="str">
        <f>IF(C1059&lt;&gt;"",'Matriz Nº4 Administración'!C1059,"")</f>
        <v/>
      </c>
      <c r="E1059" s="189" t="str">
        <f>IF(B1059&lt;&gt;"",'Matriz Nº4 Administración'!F1059,"")</f>
        <v/>
      </c>
      <c r="F1059" s="189" t="str">
        <f>IF(B1059&lt;&gt;"",'Matriz Nº4 Administración'!G1059,"")</f>
        <v/>
      </c>
      <c r="G1059" s="177"/>
      <c r="H1059" s="178"/>
      <c r="I1059" s="179"/>
      <c r="J1059" s="179"/>
      <c r="K1059" s="178"/>
      <c r="L1059" s="186"/>
      <c r="M1059" s="186"/>
      <c r="N1059" s="186"/>
      <c r="O1059" s="186"/>
      <c r="P1059" s="186"/>
      <c r="Q1059" s="186"/>
      <c r="R1059" s="186"/>
      <c r="S1059" s="186"/>
      <c r="T1059" s="186"/>
      <c r="U1059" s="186"/>
      <c r="V1059" s="186"/>
      <c r="W1059" s="186"/>
      <c r="X1059" s="186"/>
    </row>
    <row r="1060" spans="1:24" ht="43.5" customHeight="1" thickBot="1" x14ac:dyDescent="0.4">
      <c r="A1060" s="188" t="str">
        <f>+'Matriz Nº4 Administración'!A1060</f>
        <v>117. 7</v>
      </c>
      <c r="B1060" s="189" t="str">
        <f>+'Matriz Nº4 Administración'!B1060</f>
        <v/>
      </c>
      <c r="C1060" s="190" t="str">
        <f>IF(B1060&lt;&gt;"",'Matriz Nº1 Identificación'!B1060,"")</f>
        <v/>
      </c>
      <c r="D1060" s="191" t="str">
        <f>IF(C1060&lt;&gt;"",'Matriz Nº4 Administración'!C1060,"")</f>
        <v/>
      </c>
      <c r="E1060" s="189" t="str">
        <f>IF(B1060&lt;&gt;"",'Matriz Nº4 Administración'!F1060,"")</f>
        <v/>
      </c>
      <c r="F1060" s="189" t="str">
        <f>IF(B1060&lt;&gt;"",'Matriz Nº4 Administración'!G1060,"")</f>
        <v/>
      </c>
      <c r="G1060" s="177"/>
      <c r="H1060" s="178"/>
      <c r="I1060" s="179"/>
      <c r="J1060" s="179"/>
      <c r="K1060" s="178"/>
      <c r="L1060" s="186"/>
      <c r="M1060" s="186"/>
      <c r="N1060" s="186"/>
      <c r="O1060" s="186"/>
      <c r="P1060" s="186"/>
      <c r="Q1060" s="186"/>
      <c r="R1060" s="186"/>
      <c r="S1060" s="186"/>
      <c r="T1060" s="186"/>
      <c r="U1060" s="186"/>
      <c r="V1060" s="186"/>
      <c r="W1060" s="186"/>
      <c r="X1060" s="186"/>
    </row>
    <row r="1061" spans="1:24" ht="39.9" customHeight="1" thickBot="1" x14ac:dyDescent="0.4">
      <c r="A1061" s="547" t="str">
        <f>'Matriz Nº4 Administración'!A1061</f>
        <v xml:space="preserve">Objetivo Estratégico: </v>
      </c>
      <c r="B1061" s="548"/>
      <c r="C1061" s="547">
        <f>'Matriz Nº4 Administración'!B1061</f>
        <v>0</v>
      </c>
      <c r="D1061" s="549"/>
      <c r="E1061" s="549"/>
      <c r="F1061" s="549"/>
      <c r="G1061" s="549"/>
      <c r="H1061" s="549"/>
      <c r="I1061" s="549"/>
      <c r="J1061" s="549"/>
      <c r="K1061" s="549"/>
      <c r="L1061" s="187"/>
      <c r="M1061" s="186"/>
      <c r="N1061" s="186"/>
      <c r="O1061" s="187"/>
      <c r="P1061" s="187"/>
      <c r="Q1061" s="187"/>
      <c r="R1061" s="187"/>
      <c r="S1061" s="187"/>
      <c r="T1061" s="187"/>
      <c r="U1061" s="187"/>
      <c r="V1061" s="187"/>
      <c r="W1061" s="187"/>
      <c r="X1061" s="187"/>
    </row>
    <row r="1062" spans="1:24" ht="39.9" customHeight="1" thickBot="1" x14ac:dyDescent="0.4">
      <c r="A1062" s="544" t="str">
        <f>'Matriz Nº4 Administración'!A1062</f>
        <v>Objetivo táctico</v>
      </c>
      <c r="B1062" s="545"/>
      <c r="C1062" s="546" t="str">
        <f>'Matriz Nº4 Administración'!B1062</f>
        <v xml:space="preserve">118. </v>
      </c>
      <c r="D1062" s="481"/>
      <c r="E1062" s="481"/>
      <c r="F1062" s="481"/>
      <c r="G1062" s="481"/>
      <c r="H1062" s="481"/>
      <c r="I1062" s="481"/>
      <c r="J1062" s="481"/>
      <c r="K1062" s="482"/>
      <c r="L1062" s="187"/>
      <c r="M1062" s="187"/>
      <c r="N1062" s="187"/>
      <c r="O1062" s="187"/>
      <c r="P1062" s="187"/>
      <c r="Q1062" s="187"/>
      <c r="R1062" s="187"/>
      <c r="S1062" s="187"/>
      <c r="T1062" s="187"/>
      <c r="U1062" s="187"/>
      <c r="V1062" s="187"/>
      <c r="W1062" s="187"/>
      <c r="X1062" s="187"/>
    </row>
    <row r="1063" spans="1:24" ht="47.25" customHeight="1" x14ac:dyDescent="0.35">
      <c r="A1063" s="188" t="str">
        <f>+'Matriz Nº4 Administración'!A1063</f>
        <v>118. 1</v>
      </c>
      <c r="B1063" s="189" t="str">
        <f>+'Matriz Nº4 Administración'!B1063</f>
        <v/>
      </c>
      <c r="C1063" s="190" t="str">
        <f>IF(B1063&lt;&gt;"",'Matriz Nº1 Identificación'!B1063,"")</f>
        <v/>
      </c>
      <c r="D1063" s="191" t="str">
        <f>IF(C1063&lt;&gt;"",'Matriz Nº4 Administración'!C1063,"")</f>
        <v/>
      </c>
      <c r="E1063" s="189" t="str">
        <f>IF(B1063&lt;&gt;"",'Matriz Nº4 Administración'!F1063,"")</f>
        <v/>
      </c>
      <c r="F1063" s="189" t="str">
        <f>IF(B1063&lt;&gt;"",'Matriz Nº4 Administración'!G1063,"")</f>
        <v/>
      </c>
      <c r="G1063" s="177"/>
      <c r="H1063" s="178"/>
      <c r="I1063" s="179"/>
      <c r="J1063" s="179"/>
      <c r="K1063" s="178"/>
      <c r="L1063" s="186"/>
      <c r="M1063" s="187"/>
      <c r="N1063" s="187"/>
      <c r="O1063" s="186"/>
      <c r="P1063" s="186"/>
      <c r="Q1063" s="186"/>
      <c r="R1063" s="186"/>
      <c r="S1063" s="186"/>
      <c r="T1063" s="186"/>
      <c r="U1063" s="186"/>
      <c r="V1063" s="186"/>
      <c r="W1063" s="186"/>
      <c r="X1063" s="186"/>
    </row>
    <row r="1064" spans="1:24" ht="43.5" customHeight="1" x14ac:dyDescent="0.35">
      <c r="A1064" s="188" t="str">
        <f>+'Matriz Nº4 Administración'!A1064</f>
        <v>118. 2</v>
      </c>
      <c r="B1064" s="189" t="str">
        <f>+'Matriz Nº4 Administración'!B1064</f>
        <v/>
      </c>
      <c r="C1064" s="190" t="str">
        <f>IF(B1064&lt;&gt;"",'Matriz Nº1 Identificación'!B1064,"")</f>
        <v/>
      </c>
      <c r="D1064" s="191" t="str">
        <f>IF(C1064&lt;&gt;"",'Matriz Nº4 Administración'!C1064,"")</f>
        <v/>
      </c>
      <c r="E1064" s="189" t="str">
        <f>IF(B1064&lt;&gt;"",'Matriz Nº4 Administración'!F1064,"")</f>
        <v/>
      </c>
      <c r="F1064" s="189" t="str">
        <f>IF(B1064&lt;&gt;"",'Matriz Nº4 Administración'!G1064,"")</f>
        <v/>
      </c>
      <c r="G1064" s="177"/>
      <c r="H1064" s="178"/>
      <c r="I1064" s="179"/>
      <c r="J1064" s="179"/>
      <c r="K1064" s="178"/>
      <c r="L1064" s="186"/>
      <c r="M1064" s="186"/>
      <c r="N1064" s="186"/>
      <c r="O1064" s="186"/>
      <c r="P1064" s="186"/>
      <c r="Q1064" s="186"/>
      <c r="R1064" s="186"/>
      <c r="S1064" s="186"/>
      <c r="T1064" s="186"/>
      <c r="U1064" s="186"/>
      <c r="V1064" s="186"/>
      <c r="W1064" s="186"/>
      <c r="X1064" s="186"/>
    </row>
    <row r="1065" spans="1:24" ht="40.5" customHeight="1" x14ac:dyDescent="0.35">
      <c r="A1065" s="188" t="str">
        <f>+'Matriz Nº4 Administración'!A1065</f>
        <v>118. 3</v>
      </c>
      <c r="B1065" s="189" t="str">
        <f>+'Matriz Nº4 Administración'!B1065</f>
        <v/>
      </c>
      <c r="C1065" s="190" t="str">
        <f>IF(B1065&lt;&gt;"",'Matriz Nº1 Identificación'!B1065,"")</f>
        <v/>
      </c>
      <c r="D1065" s="191" t="str">
        <f>IF(C1065&lt;&gt;"",'Matriz Nº4 Administración'!C1065,"")</f>
        <v/>
      </c>
      <c r="E1065" s="189" t="str">
        <f>IF(B1065&lt;&gt;"",'Matriz Nº4 Administración'!F1065,"")</f>
        <v/>
      </c>
      <c r="F1065" s="189" t="str">
        <f>IF(B1065&lt;&gt;"",'Matriz Nº4 Administración'!G1065,"")</f>
        <v/>
      </c>
      <c r="G1065" s="177"/>
      <c r="H1065" s="178"/>
      <c r="I1065" s="179"/>
      <c r="J1065" s="179"/>
      <c r="K1065" s="178"/>
      <c r="L1065" s="186"/>
      <c r="M1065" s="186"/>
      <c r="N1065" s="186"/>
      <c r="O1065" s="186"/>
      <c r="P1065" s="186"/>
      <c r="Q1065" s="186"/>
      <c r="R1065" s="186"/>
      <c r="S1065" s="186"/>
      <c r="T1065" s="186"/>
      <c r="U1065" s="186"/>
      <c r="V1065" s="186"/>
      <c r="W1065" s="186"/>
      <c r="X1065" s="186"/>
    </row>
    <row r="1066" spans="1:24" ht="48" customHeight="1" x14ac:dyDescent="0.35">
      <c r="A1066" s="188" t="str">
        <f>+'Matriz Nº4 Administración'!A1066</f>
        <v>118. 4</v>
      </c>
      <c r="B1066" s="189" t="str">
        <f>+'Matriz Nº4 Administración'!B1066</f>
        <v/>
      </c>
      <c r="C1066" s="190" t="str">
        <f>IF(B1066&lt;&gt;"",'Matriz Nº1 Identificación'!B1066,"")</f>
        <v/>
      </c>
      <c r="D1066" s="191" t="str">
        <f>IF(C1066&lt;&gt;"",'Matriz Nº4 Administración'!C1066,"")</f>
        <v/>
      </c>
      <c r="E1066" s="189" t="str">
        <f>IF(B1066&lt;&gt;"",'Matriz Nº4 Administración'!F1066,"")</f>
        <v/>
      </c>
      <c r="F1066" s="189" t="str">
        <f>IF(B1066&lt;&gt;"",'Matriz Nº4 Administración'!G1066,"")</f>
        <v/>
      </c>
      <c r="G1066" s="177"/>
      <c r="H1066" s="178"/>
      <c r="I1066" s="179"/>
      <c r="J1066" s="179"/>
      <c r="K1066" s="178"/>
      <c r="L1066" s="186"/>
      <c r="M1066" s="186"/>
      <c r="N1066" s="186"/>
      <c r="O1066" s="186"/>
      <c r="P1066" s="186"/>
      <c r="Q1066" s="186"/>
      <c r="R1066" s="186"/>
      <c r="S1066" s="186"/>
      <c r="T1066" s="186"/>
      <c r="U1066" s="186"/>
      <c r="V1066" s="186"/>
      <c r="W1066" s="186"/>
      <c r="X1066" s="186"/>
    </row>
    <row r="1067" spans="1:24" ht="42.75" customHeight="1" x14ac:dyDescent="0.35">
      <c r="A1067" s="188" t="str">
        <f>+'Matriz Nº4 Administración'!A1067</f>
        <v>118. 5</v>
      </c>
      <c r="B1067" s="189" t="str">
        <f>+'Matriz Nº4 Administración'!B1067</f>
        <v/>
      </c>
      <c r="C1067" s="190" t="str">
        <f>IF(B1067&lt;&gt;"",'Matriz Nº1 Identificación'!B1067,"")</f>
        <v/>
      </c>
      <c r="D1067" s="191" t="str">
        <f>IF(C1067&lt;&gt;"",'Matriz Nº4 Administración'!C1067,"")</f>
        <v/>
      </c>
      <c r="E1067" s="189" t="str">
        <f>IF(B1067&lt;&gt;"",'Matriz Nº4 Administración'!F1067,"")</f>
        <v/>
      </c>
      <c r="F1067" s="189" t="str">
        <f>IF(B1067&lt;&gt;"",'Matriz Nº4 Administración'!G1067,"")</f>
        <v/>
      </c>
      <c r="G1067" s="177"/>
      <c r="H1067" s="178"/>
      <c r="I1067" s="179"/>
      <c r="J1067" s="179"/>
      <c r="K1067" s="178"/>
      <c r="L1067" s="186"/>
      <c r="M1067" s="186"/>
      <c r="N1067" s="186"/>
      <c r="O1067" s="186"/>
      <c r="P1067" s="186"/>
      <c r="Q1067" s="186"/>
      <c r="R1067" s="186"/>
      <c r="S1067" s="186"/>
      <c r="T1067" s="186"/>
      <c r="U1067" s="186"/>
      <c r="V1067" s="186"/>
      <c r="W1067" s="186"/>
      <c r="X1067" s="186"/>
    </row>
    <row r="1068" spans="1:24" ht="40.5" customHeight="1" x14ac:dyDescent="0.35">
      <c r="A1068" s="188" t="str">
        <f>+'Matriz Nº4 Administración'!A1068</f>
        <v>118. 6</v>
      </c>
      <c r="B1068" s="189" t="str">
        <f>+'Matriz Nº4 Administración'!B1068</f>
        <v/>
      </c>
      <c r="C1068" s="190" t="str">
        <f>IF(B1068&lt;&gt;"",'Matriz Nº1 Identificación'!B1068,"")</f>
        <v/>
      </c>
      <c r="D1068" s="191" t="str">
        <f>IF(C1068&lt;&gt;"",'Matriz Nº4 Administración'!C1068,"")</f>
        <v/>
      </c>
      <c r="E1068" s="189" t="str">
        <f>IF(B1068&lt;&gt;"",'Matriz Nº4 Administración'!F1068,"")</f>
        <v/>
      </c>
      <c r="F1068" s="189" t="str">
        <f>IF(B1068&lt;&gt;"",'Matriz Nº4 Administración'!G1068,"")</f>
        <v/>
      </c>
      <c r="G1068" s="177"/>
      <c r="H1068" s="178"/>
      <c r="I1068" s="179"/>
      <c r="J1068" s="179"/>
      <c r="K1068" s="178"/>
      <c r="L1068" s="186"/>
      <c r="M1068" s="186"/>
      <c r="N1068" s="186"/>
      <c r="O1068" s="186"/>
      <c r="P1068" s="186"/>
      <c r="Q1068" s="186"/>
      <c r="R1068" s="186"/>
      <c r="S1068" s="186"/>
      <c r="T1068" s="186"/>
      <c r="U1068" s="186"/>
      <c r="V1068" s="186"/>
      <c r="W1068" s="186"/>
      <c r="X1068" s="186"/>
    </row>
    <row r="1069" spans="1:24" ht="43.5" customHeight="1" thickBot="1" x14ac:dyDescent="0.4">
      <c r="A1069" s="188" t="str">
        <f>+'Matriz Nº4 Administración'!A1069</f>
        <v>118. 7</v>
      </c>
      <c r="B1069" s="189" t="str">
        <f>+'Matriz Nº4 Administración'!B1069</f>
        <v/>
      </c>
      <c r="C1069" s="190" t="str">
        <f>IF(B1069&lt;&gt;"",'Matriz Nº1 Identificación'!B1069,"")</f>
        <v/>
      </c>
      <c r="D1069" s="191" t="str">
        <f>IF(C1069&lt;&gt;"",'Matriz Nº4 Administración'!C1069,"")</f>
        <v/>
      </c>
      <c r="E1069" s="189" t="str">
        <f>IF(B1069&lt;&gt;"",'Matriz Nº4 Administración'!F1069,"")</f>
        <v/>
      </c>
      <c r="F1069" s="189" t="str">
        <f>IF(B1069&lt;&gt;"",'Matriz Nº4 Administración'!G1069,"")</f>
        <v/>
      </c>
      <c r="G1069" s="177"/>
      <c r="H1069" s="178"/>
      <c r="I1069" s="179"/>
      <c r="J1069" s="179"/>
      <c r="K1069" s="178"/>
      <c r="L1069" s="186"/>
      <c r="M1069" s="186"/>
      <c r="N1069" s="186"/>
      <c r="O1069" s="186"/>
      <c r="P1069" s="186"/>
      <c r="Q1069" s="186"/>
      <c r="R1069" s="186"/>
      <c r="S1069" s="186"/>
      <c r="T1069" s="186"/>
      <c r="U1069" s="186"/>
      <c r="V1069" s="186"/>
      <c r="W1069" s="186"/>
      <c r="X1069" s="186"/>
    </row>
    <row r="1070" spans="1:24" ht="39.9" customHeight="1" thickBot="1" x14ac:dyDescent="0.4">
      <c r="A1070" s="547" t="str">
        <f>'Matriz Nº4 Administración'!A1070</f>
        <v xml:space="preserve">Objetivo Estratégico: </v>
      </c>
      <c r="B1070" s="548"/>
      <c r="C1070" s="547">
        <f>'Matriz Nº4 Administración'!B1070</f>
        <v>0</v>
      </c>
      <c r="D1070" s="549"/>
      <c r="E1070" s="549"/>
      <c r="F1070" s="549"/>
      <c r="G1070" s="549"/>
      <c r="H1070" s="549"/>
      <c r="I1070" s="549"/>
      <c r="J1070" s="549"/>
      <c r="K1070" s="549"/>
      <c r="L1070" s="187"/>
      <c r="M1070" s="186"/>
      <c r="N1070" s="186"/>
      <c r="O1070" s="187"/>
      <c r="P1070" s="187"/>
      <c r="Q1070" s="187"/>
      <c r="R1070" s="187"/>
      <c r="S1070" s="187"/>
      <c r="T1070" s="187"/>
      <c r="U1070" s="187"/>
      <c r="V1070" s="187"/>
      <c r="W1070" s="187"/>
      <c r="X1070" s="187"/>
    </row>
    <row r="1071" spans="1:24" ht="39.9" customHeight="1" thickBot="1" x14ac:dyDescent="0.4">
      <c r="A1071" s="544" t="str">
        <f>'Matriz Nº4 Administración'!A1071</f>
        <v>Objetivo táctico</v>
      </c>
      <c r="B1071" s="545"/>
      <c r="C1071" s="546" t="str">
        <f>'Matriz Nº4 Administración'!B1071</f>
        <v xml:space="preserve">119. </v>
      </c>
      <c r="D1071" s="481"/>
      <c r="E1071" s="481"/>
      <c r="F1071" s="481"/>
      <c r="G1071" s="481"/>
      <c r="H1071" s="481"/>
      <c r="I1071" s="481"/>
      <c r="J1071" s="481"/>
      <c r="K1071" s="482"/>
      <c r="L1071" s="187"/>
      <c r="M1071" s="187"/>
      <c r="N1071" s="187"/>
      <c r="O1071" s="187"/>
      <c r="P1071" s="187"/>
      <c r="Q1071" s="187"/>
      <c r="R1071" s="187"/>
      <c r="S1071" s="187"/>
      <c r="T1071" s="187"/>
      <c r="U1071" s="187"/>
      <c r="V1071" s="187"/>
      <c r="W1071" s="187"/>
      <c r="X1071" s="187"/>
    </row>
    <row r="1072" spans="1:24" ht="47.25" customHeight="1" x14ac:dyDescent="0.35">
      <c r="A1072" s="188" t="str">
        <f>+'Matriz Nº4 Administración'!A1072</f>
        <v>119. 1</v>
      </c>
      <c r="B1072" s="189" t="str">
        <f>+'Matriz Nº4 Administración'!B1072</f>
        <v/>
      </c>
      <c r="C1072" s="190" t="str">
        <f>IF(B1072&lt;&gt;"",'Matriz Nº1 Identificación'!B1072,"")</f>
        <v/>
      </c>
      <c r="D1072" s="191" t="str">
        <f>IF(C1072&lt;&gt;"",'Matriz Nº4 Administración'!C1072,"")</f>
        <v/>
      </c>
      <c r="E1072" s="189" t="str">
        <f>IF(B1072&lt;&gt;"",'Matriz Nº4 Administración'!F1072,"")</f>
        <v/>
      </c>
      <c r="F1072" s="189" t="str">
        <f>IF(B1072&lt;&gt;"",'Matriz Nº4 Administración'!G1072,"")</f>
        <v/>
      </c>
      <c r="G1072" s="177"/>
      <c r="H1072" s="178"/>
      <c r="I1072" s="179"/>
      <c r="J1072" s="179"/>
      <c r="K1072" s="178"/>
      <c r="L1072" s="186"/>
      <c r="M1072" s="187"/>
      <c r="N1072" s="187"/>
      <c r="O1072" s="186"/>
      <c r="P1072" s="186"/>
      <c r="Q1072" s="186"/>
      <c r="R1072" s="186"/>
      <c r="S1072" s="186"/>
      <c r="T1072" s="186"/>
      <c r="U1072" s="186"/>
      <c r="V1072" s="186"/>
      <c r="W1072" s="186"/>
      <c r="X1072" s="186"/>
    </row>
    <row r="1073" spans="1:24" ht="43.5" customHeight="1" x14ac:dyDescent="0.35">
      <c r="A1073" s="188" t="str">
        <f>+'Matriz Nº4 Administración'!A1073</f>
        <v>119. 2</v>
      </c>
      <c r="B1073" s="189" t="str">
        <f>+'Matriz Nº4 Administración'!B1073</f>
        <v/>
      </c>
      <c r="C1073" s="190" t="str">
        <f>IF(B1073&lt;&gt;"",'Matriz Nº1 Identificación'!B1073,"")</f>
        <v/>
      </c>
      <c r="D1073" s="191" t="str">
        <f>IF(C1073&lt;&gt;"",'Matriz Nº4 Administración'!C1073,"")</f>
        <v/>
      </c>
      <c r="E1073" s="189" t="str">
        <f>IF(B1073&lt;&gt;"",'Matriz Nº4 Administración'!F1073,"")</f>
        <v/>
      </c>
      <c r="F1073" s="189" t="str">
        <f>IF(B1073&lt;&gt;"",'Matriz Nº4 Administración'!G1073,"")</f>
        <v/>
      </c>
      <c r="G1073" s="177"/>
      <c r="H1073" s="178"/>
      <c r="I1073" s="179"/>
      <c r="J1073" s="179"/>
      <c r="K1073" s="178"/>
      <c r="L1073" s="186"/>
      <c r="M1073" s="186"/>
      <c r="N1073" s="186"/>
      <c r="O1073" s="186"/>
      <c r="P1073" s="186"/>
      <c r="Q1073" s="186"/>
      <c r="R1073" s="186"/>
      <c r="S1073" s="186"/>
      <c r="T1073" s="186"/>
      <c r="U1073" s="186"/>
      <c r="V1073" s="186"/>
      <c r="W1073" s="186"/>
      <c r="X1073" s="186"/>
    </row>
    <row r="1074" spans="1:24" ht="40.5" customHeight="1" x14ac:dyDescent="0.35">
      <c r="A1074" s="188" t="str">
        <f>+'Matriz Nº4 Administración'!A1074</f>
        <v>119. 3</v>
      </c>
      <c r="B1074" s="189" t="str">
        <f>+'Matriz Nº4 Administración'!B1074</f>
        <v/>
      </c>
      <c r="C1074" s="190" t="str">
        <f>IF(B1074&lt;&gt;"",'Matriz Nº1 Identificación'!B1074,"")</f>
        <v/>
      </c>
      <c r="D1074" s="191" t="str">
        <f>IF(C1074&lt;&gt;"",'Matriz Nº4 Administración'!C1074,"")</f>
        <v/>
      </c>
      <c r="E1074" s="189" t="str">
        <f>IF(B1074&lt;&gt;"",'Matriz Nº4 Administración'!F1074,"")</f>
        <v/>
      </c>
      <c r="F1074" s="189" t="str">
        <f>IF(B1074&lt;&gt;"",'Matriz Nº4 Administración'!G1074,"")</f>
        <v/>
      </c>
      <c r="G1074" s="177"/>
      <c r="H1074" s="178"/>
      <c r="I1074" s="179"/>
      <c r="J1074" s="179"/>
      <c r="K1074" s="178"/>
      <c r="L1074" s="186"/>
      <c r="M1074" s="186"/>
      <c r="N1074" s="186"/>
      <c r="O1074" s="186"/>
      <c r="P1074" s="186"/>
      <c r="Q1074" s="186"/>
      <c r="R1074" s="186"/>
      <c r="S1074" s="186"/>
      <c r="T1074" s="186"/>
      <c r="U1074" s="186"/>
      <c r="V1074" s="186"/>
      <c r="W1074" s="186"/>
      <c r="X1074" s="186"/>
    </row>
    <row r="1075" spans="1:24" ht="48" customHeight="1" x14ac:dyDescent="0.35">
      <c r="A1075" s="188" t="str">
        <f>+'Matriz Nº4 Administración'!A1075</f>
        <v>119. 4</v>
      </c>
      <c r="B1075" s="189" t="str">
        <f>+'Matriz Nº4 Administración'!B1075</f>
        <v/>
      </c>
      <c r="C1075" s="190" t="str">
        <f>IF(B1075&lt;&gt;"",'Matriz Nº1 Identificación'!B1075,"")</f>
        <v/>
      </c>
      <c r="D1075" s="191" t="str">
        <f>IF(C1075&lt;&gt;"",'Matriz Nº4 Administración'!C1075,"")</f>
        <v/>
      </c>
      <c r="E1075" s="189" t="str">
        <f>IF(B1075&lt;&gt;"",'Matriz Nº4 Administración'!F1075,"")</f>
        <v/>
      </c>
      <c r="F1075" s="189" t="str">
        <f>IF(B1075&lt;&gt;"",'Matriz Nº4 Administración'!G1075,"")</f>
        <v/>
      </c>
      <c r="G1075" s="177"/>
      <c r="H1075" s="178"/>
      <c r="I1075" s="179"/>
      <c r="J1075" s="179"/>
      <c r="K1075" s="178"/>
      <c r="L1075" s="186"/>
      <c r="M1075" s="186"/>
      <c r="N1075" s="186"/>
      <c r="O1075" s="186"/>
      <c r="P1075" s="186"/>
      <c r="Q1075" s="186"/>
      <c r="R1075" s="186"/>
      <c r="S1075" s="186"/>
      <c r="T1075" s="186"/>
      <c r="U1075" s="186"/>
      <c r="V1075" s="186"/>
      <c r="W1075" s="186"/>
      <c r="X1075" s="186"/>
    </row>
    <row r="1076" spans="1:24" ht="42.75" customHeight="1" x14ac:dyDescent="0.35">
      <c r="A1076" s="188" t="str">
        <f>+'Matriz Nº4 Administración'!A1076</f>
        <v>119. 5</v>
      </c>
      <c r="B1076" s="189" t="str">
        <f>+'Matriz Nº4 Administración'!B1076</f>
        <v/>
      </c>
      <c r="C1076" s="190" t="str">
        <f>IF(B1076&lt;&gt;"",'Matriz Nº1 Identificación'!B1076,"")</f>
        <v/>
      </c>
      <c r="D1076" s="191" t="str">
        <f>IF(C1076&lt;&gt;"",'Matriz Nº4 Administración'!C1076,"")</f>
        <v/>
      </c>
      <c r="E1076" s="189" t="str">
        <f>IF(B1076&lt;&gt;"",'Matriz Nº4 Administración'!F1076,"")</f>
        <v/>
      </c>
      <c r="F1076" s="189" t="str">
        <f>IF(B1076&lt;&gt;"",'Matriz Nº4 Administración'!G1076,"")</f>
        <v/>
      </c>
      <c r="G1076" s="177"/>
      <c r="H1076" s="178"/>
      <c r="I1076" s="179"/>
      <c r="J1076" s="179"/>
      <c r="K1076" s="178"/>
      <c r="L1076" s="186"/>
      <c r="M1076" s="186"/>
      <c r="N1076" s="186"/>
      <c r="O1076" s="186"/>
      <c r="P1076" s="186"/>
      <c r="Q1076" s="186"/>
      <c r="R1076" s="186"/>
      <c r="S1076" s="186"/>
      <c r="T1076" s="186"/>
      <c r="U1076" s="186"/>
      <c r="V1076" s="186"/>
      <c r="W1076" s="186"/>
      <c r="X1076" s="186"/>
    </row>
    <row r="1077" spans="1:24" ht="40.5" customHeight="1" x14ac:dyDescent="0.35">
      <c r="A1077" s="188" t="str">
        <f>+'Matriz Nº4 Administración'!A1077</f>
        <v>119. 6</v>
      </c>
      <c r="B1077" s="189" t="str">
        <f>+'Matriz Nº4 Administración'!B1077</f>
        <v/>
      </c>
      <c r="C1077" s="190" t="str">
        <f>IF(B1077&lt;&gt;"",'Matriz Nº1 Identificación'!B1077,"")</f>
        <v/>
      </c>
      <c r="D1077" s="191" t="str">
        <f>IF(C1077&lt;&gt;"",'Matriz Nº4 Administración'!C1077,"")</f>
        <v/>
      </c>
      <c r="E1077" s="189" t="str">
        <f>IF(B1077&lt;&gt;"",'Matriz Nº4 Administración'!F1077,"")</f>
        <v/>
      </c>
      <c r="F1077" s="189" t="str">
        <f>IF(B1077&lt;&gt;"",'Matriz Nº4 Administración'!G1077,"")</f>
        <v/>
      </c>
      <c r="G1077" s="177"/>
      <c r="H1077" s="178"/>
      <c r="I1077" s="179"/>
      <c r="J1077" s="179"/>
      <c r="K1077" s="178"/>
      <c r="L1077" s="186"/>
      <c r="M1077" s="186"/>
      <c r="N1077" s="186"/>
      <c r="O1077" s="186"/>
      <c r="P1077" s="186"/>
      <c r="Q1077" s="186"/>
      <c r="R1077" s="186"/>
      <c r="S1077" s="186"/>
      <c r="T1077" s="186"/>
      <c r="U1077" s="186"/>
      <c r="V1077" s="186"/>
      <c r="W1077" s="186"/>
      <c r="X1077" s="186"/>
    </row>
    <row r="1078" spans="1:24" ht="43.5" customHeight="1" thickBot="1" x14ac:dyDescent="0.4">
      <c r="A1078" s="188" t="str">
        <f>+'Matriz Nº4 Administración'!A1078</f>
        <v>119. 7</v>
      </c>
      <c r="B1078" s="189" t="str">
        <f>+'Matriz Nº4 Administración'!B1078</f>
        <v/>
      </c>
      <c r="C1078" s="190" t="str">
        <f>IF(B1078&lt;&gt;"",'Matriz Nº1 Identificación'!B1078,"")</f>
        <v/>
      </c>
      <c r="D1078" s="191" t="str">
        <f>IF(C1078&lt;&gt;"",'Matriz Nº4 Administración'!C1078,"")</f>
        <v/>
      </c>
      <c r="E1078" s="189" t="str">
        <f>IF(B1078&lt;&gt;"",'Matriz Nº4 Administración'!F1078,"")</f>
        <v/>
      </c>
      <c r="F1078" s="189" t="str">
        <f>IF(B1078&lt;&gt;"",'Matriz Nº4 Administración'!G1078,"")</f>
        <v/>
      </c>
      <c r="G1078" s="177"/>
      <c r="H1078" s="178"/>
      <c r="I1078" s="179"/>
      <c r="J1078" s="179"/>
      <c r="K1078" s="178"/>
      <c r="L1078" s="186"/>
      <c r="M1078" s="186"/>
      <c r="N1078" s="186"/>
      <c r="O1078" s="186"/>
      <c r="P1078" s="186"/>
      <c r="Q1078" s="186"/>
      <c r="R1078" s="186"/>
      <c r="S1078" s="186"/>
      <c r="T1078" s="186"/>
      <c r="U1078" s="186"/>
      <c r="V1078" s="186"/>
      <c r="W1078" s="186"/>
      <c r="X1078" s="186"/>
    </row>
    <row r="1079" spans="1:24" ht="39.9" customHeight="1" thickBot="1" x14ac:dyDescent="0.4">
      <c r="A1079" s="547" t="str">
        <f>'Matriz Nº4 Administración'!A1079</f>
        <v xml:space="preserve">Objetivo Estratégico: </v>
      </c>
      <c r="B1079" s="548"/>
      <c r="C1079" s="547">
        <f>'Matriz Nº4 Administración'!B1079</f>
        <v>0</v>
      </c>
      <c r="D1079" s="549"/>
      <c r="E1079" s="549"/>
      <c r="F1079" s="549"/>
      <c r="G1079" s="549"/>
      <c r="H1079" s="549"/>
      <c r="I1079" s="549"/>
      <c r="J1079" s="549"/>
      <c r="K1079" s="549"/>
      <c r="L1079" s="187"/>
      <c r="M1079" s="186"/>
      <c r="N1079" s="186"/>
      <c r="O1079" s="187"/>
      <c r="P1079" s="187"/>
      <c r="Q1079" s="187"/>
      <c r="R1079" s="187"/>
      <c r="S1079" s="187"/>
      <c r="T1079" s="187"/>
      <c r="U1079" s="187"/>
      <c r="V1079" s="187"/>
      <c r="W1079" s="187"/>
      <c r="X1079" s="187"/>
    </row>
    <row r="1080" spans="1:24" ht="39.9" customHeight="1" thickBot="1" x14ac:dyDescent="0.4">
      <c r="A1080" s="544" t="str">
        <f>'Matriz Nº4 Administración'!A1080</f>
        <v>Objetivo táctico</v>
      </c>
      <c r="B1080" s="545"/>
      <c r="C1080" s="546" t="str">
        <f>'Matriz Nº4 Administración'!B1080</f>
        <v xml:space="preserve">120. </v>
      </c>
      <c r="D1080" s="481"/>
      <c r="E1080" s="481"/>
      <c r="F1080" s="481"/>
      <c r="G1080" s="481"/>
      <c r="H1080" s="481"/>
      <c r="I1080" s="481"/>
      <c r="J1080" s="481"/>
      <c r="K1080" s="482"/>
      <c r="L1080" s="187"/>
      <c r="M1080" s="187"/>
      <c r="N1080" s="187"/>
      <c r="O1080" s="187"/>
      <c r="P1080" s="187"/>
      <c r="Q1080" s="187"/>
      <c r="R1080" s="187"/>
      <c r="S1080" s="187"/>
      <c r="T1080" s="187"/>
      <c r="U1080" s="187"/>
      <c r="V1080" s="187"/>
      <c r="W1080" s="187"/>
      <c r="X1080" s="187"/>
    </row>
    <row r="1081" spans="1:24" ht="47.25" customHeight="1" x14ac:dyDescent="0.35">
      <c r="A1081" s="188" t="str">
        <f>+'Matriz Nº4 Administración'!A1081</f>
        <v>120. 1</v>
      </c>
      <c r="B1081" s="189" t="str">
        <f>+'Matriz Nº4 Administración'!B1081</f>
        <v/>
      </c>
      <c r="C1081" s="190" t="str">
        <f>IF(B1081&lt;&gt;"",'Matriz Nº1 Identificación'!B1081,"")</f>
        <v/>
      </c>
      <c r="D1081" s="191" t="str">
        <f>IF(C1081&lt;&gt;"",'Matriz Nº4 Administración'!C1081,"")</f>
        <v/>
      </c>
      <c r="E1081" s="189" t="str">
        <f>IF(B1081&lt;&gt;"",'Matriz Nº4 Administración'!F1081,"")</f>
        <v/>
      </c>
      <c r="F1081" s="189" t="str">
        <f>IF(B1081&lt;&gt;"",'Matriz Nº4 Administración'!G1081,"")</f>
        <v/>
      </c>
      <c r="G1081" s="177"/>
      <c r="H1081" s="178"/>
      <c r="I1081" s="179"/>
      <c r="J1081" s="179"/>
      <c r="K1081" s="178"/>
      <c r="L1081" s="186"/>
      <c r="M1081" s="187"/>
      <c r="N1081" s="187"/>
      <c r="O1081" s="186"/>
      <c r="P1081" s="186"/>
      <c r="Q1081" s="186"/>
      <c r="R1081" s="186"/>
      <c r="S1081" s="186"/>
      <c r="T1081" s="186"/>
      <c r="U1081" s="186"/>
      <c r="V1081" s="186"/>
      <c r="W1081" s="186"/>
      <c r="X1081" s="186"/>
    </row>
    <row r="1082" spans="1:24" ht="43.5" customHeight="1" x14ac:dyDescent="0.35">
      <c r="A1082" s="188" t="str">
        <f>+'Matriz Nº4 Administración'!A1082</f>
        <v>120. 2</v>
      </c>
      <c r="B1082" s="189" t="str">
        <f>+'Matriz Nº4 Administración'!B1082</f>
        <v/>
      </c>
      <c r="C1082" s="190" t="str">
        <f>IF(B1082&lt;&gt;"",'Matriz Nº1 Identificación'!B1082,"")</f>
        <v/>
      </c>
      <c r="D1082" s="191" t="str">
        <f>IF(C1082&lt;&gt;"",'Matriz Nº4 Administración'!C1082,"")</f>
        <v/>
      </c>
      <c r="E1082" s="189" t="str">
        <f>IF(B1082&lt;&gt;"",'Matriz Nº4 Administración'!F1082,"")</f>
        <v/>
      </c>
      <c r="F1082" s="189" t="str">
        <f>IF(B1082&lt;&gt;"",'Matriz Nº4 Administración'!G1082,"")</f>
        <v/>
      </c>
      <c r="G1082" s="177"/>
      <c r="H1082" s="178"/>
      <c r="I1082" s="179"/>
      <c r="J1082" s="179"/>
      <c r="K1082" s="178"/>
      <c r="L1082" s="186"/>
      <c r="M1082" s="186"/>
      <c r="N1082" s="186"/>
      <c r="O1082" s="186"/>
      <c r="P1082" s="186"/>
      <c r="Q1082" s="186"/>
      <c r="R1082" s="186"/>
      <c r="S1082" s="186"/>
      <c r="T1082" s="186"/>
      <c r="U1082" s="186"/>
      <c r="V1082" s="186"/>
      <c r="W1082" s="186"/>
      <c r="X1082" s="186"/>
    </row>
    <row r="1083" spans="1:24" ht="40.5" customHeight="1" x14ac:dyDescent="0.35">
      <c r="A1083" s="188" t="str">
        <f>+'Matriz Nº4 Administración'!A1083</f>
        <v>120. 3</v>
      </c>
      <c r="B1083" s="189" t="str">
        <f>+'Matriz Nº4 Administración'!B1083</f>
        <v/>
      </c>
      <c r="C1083" s="190" t="str">
        <f>IF(B1083&lt;&gt;"",'Matriz Nº1 Identificación'!B1083,"")</f>
        <v/>
      </c>
      <c r="D1083" s="191" t="str">
        <f>IF(C1083&lt;&gt;"",'Matriz Nº4 Administración'!C1083,"")</f>
        <v/>
      </c>
      <c r="E1083" s="189" t="str">
        <f>IF(B1083&lt;&gt;"",'Matriz Nº4 Administración'!F1083,"")</f>
        <v/>
      </c>
      <c r="F1083" s="189" t="str">
        <f>IF(B1083&lt;&gt;"",'Matriz Nº4 Administración'!G1083,"")</f>
        <v/>
      </c>
      <c r="G1083" s="177"/>
      <c r="H1083" s="178"/>
      <c r="I1083" s="179"/>
      <c r="J1083" s="179"/>
      <c r="K1083" s="178"/>
      <c r="L1083" s="186"/>
      <c r="M1083" s="186"/>
      <c r="N1083" s="186"/>
      <c r="O1083" s="186"/>
      <c r="P1083" s="186"/>
      <c r="Q1083" s="186"/>
      <c r="R1083" s="186"/>
      <c r="S1083" s="186"/>
      <c r="T1083" s="186"/>
      <c r="U1083" s="186"/>
      <c r="V1083" s="186"/>
      <c r="W1083" s="186"/>
      <c r="X1083" s="186"/>
    </row>
    <row r="1084" spans="1:24" ht="48" customHeight="1" x14ac:dyDescent="0.35">
      <c r="A1084" s="188" t="str">
        <f>+'Matriz Nº4 Administración'!A1084</f>
        <v>120. 4</v>
      </c>
      <c r="B1084" s="189" t="str">
        <f>+'Matriz Nº4 Administración'!B1084</f>
        <v/>
      </c>
      <c r="C1084" s="190" t="str">
        <f>IF(B1084&lt;&gt;"",'Matriz Nº1 Identificación'!B1084,"")</f>
        <v/>
      </c>
      <c r="D1084" s="191" t="str">
        <f>IF(C1084&lt;&gt;"",'Matriz Nº4 Administración'!C1084,"")</f>
        <v/>
      </c>
      <c r="E1084" s="189" t="str">
        <f>IF(B1084&lt;&gt;"",'Matriz Nº4 Administración'!F1084,"")</f>
        <v/>
      </c>
      <c r="F1084" s="189" t="str">
        <f>IF(B1084&lt;&gt;"",'Matriz Nº4 Administración'!G1084,"")</f>
        <v/>
      </c>
      <c r="G1084" s="177"/>
      <c r="H1084" s="178"/>
      <c r="I1084" s="179"/>
      <c r="J1084" s="179"/>
      <c r="K1084" s="178"/>
      <c r="L1084" s="186"/>
      <c r="M1084" s="186"/>
      <c r="N1084" s="186"/>
      <c r="O1084" s="186"/>
      <c r="P1084" s="186"/>
      <c r="Q1084" s="186"/>
      <c r="R1084" s="186"/>
      <c r="S1084" s="186"/>
      <c r="T1084" s="186"/>
      <c r="U1084" s="186"/>
      <c r="V1084" s="186"/>
      <c r="W1084" s="186"/>
      <c r="X1084" s="186"/>
    </row>
    <row r="1085" spans="1:24" ht="42.75" customHeight="1" x14ac:dyDescent="0.35">
      <c r="A1085" s="188" t="str">
        <f>+'Matriz Nº4 Administración'!A1085</f>
        <v>120. 5</v>
      </c>
      <c r="B1085" s="189" t="str">
        <f>+'Matriz Nº4 Administración'!B1085</f>
        <v/>
      </c>
      <c r="C1085" s="190" t="str">
        <f>IF(B1085&lt;&gt;"",'Matriz Nº1 Identificación'!B1085,"")</f>
        <v/>
      </c>
      <c r="D1085" s="191" t="str">
        <f>IF(C1085&lt;&gt;"",'Matriz Nº4 Administración'!C1085,"")</f>
        <v/>
      </c>
      <c r="E1085" s="189" t="str">
        <f>IF(B1085&lt;&gt;"",'Matriz Nº4 Administración'!F1085,"")</f>
        <v/>
      </c>
      <c r="F1085" s="189" t="str">
        <f>IF(B1085&lt;&gt;"",'Matriz Nº4 Administración'!G1085,"")</f>
        <v/>
      </c>
      <c r="G1085" s="177"/>
      <c r="H1085" s="178"/>
      <c r="I1085" s="179"/>
      <c r="J1085" s="179"/>
      <c r="K1085" s="178"/>
      <c r="L1085" s="186"/>
      <c r="M1085" s="186"/>
      <c r="N1085" s="186"/>
      <c r="O1085" s="186"/>
      <c r="P1085" s="186"/>
      <c r="Q1085" s="186"/>
      <c r="R1085" s="186"/>
      <c r="S1085" s="186"/>
      <c r="T1085" s="186"/>
      <c r="U1085" s="186"/>
      <c r="V1085" s="186"/>
      <c r="W1085" s="186"/>
      <c r="X1085" s="186"/>
    </row>
    <row r="1086" spans="1:24" ht="40.5" customHeight="1" x14ac:dyDescent="0.35">
      <c r="A1086" s="188" t="str">
        <f>+'Matriz Nº4 Administración'!A1086</f>
        <v>120. 6</v>
      </c>
      <c r="B1086" s="189" t="str">
        <f>+'Matriz Nº4 Administración'!B1086</f>
        <v/>
      </c>
      <c r="C1086" s="190" t="str">
        <f>IF(B1086&lt;&gt;"",'Matriz Nº1 Identificación'!B1086,"")</f>
        <v/>
      </c>
      <c r="D1086" s="191" t="str">
        <f>IF(C1086&lt;&gt;"",'Matriz Nº4 Administración'!C1086,"")</f>
        <v/>
      </c>
      <c r="E1086" s="189" t="str">
        <f>IF(B1086&lt;&gt;"",'Matriz Nº4 Administración'!F1086,"")</f>
        <v/>
      </c>
      <c r="F1086" s="189" t="str">
        <f>IF(B1086&lt;&gt;"",'Matriz Nº4 Administración'!G1086,"")</f>
        <v/>
      </c>
      <c r="G1086" s="177"/>
      <c r="H1086" s="178"/>
      <c r="I1086" s="179"/>
      <c r="J1086" s="179"/>
      <c r="K1086" s="178"/>
      <c r="L1086" s="186"/>
      <c r="M1086" s="186"/>
      <c r="N1086" s="186"/>
      <c r="O1086" s="186"/>
      <c r="P1086" s="186"/>
      <c r="Q1086" s="186"/>
      <c r="R1086" s="186"/>
      <c r="S1086" s="186"/>
      <c r="T1086" s="186"/>
      <c r="U1086" s="186"/>
      <c r="V1086" s="186"/>
      <c r="W1086" s="186"/>
      <c r="X1086" s="186"/>
    </row>
    <row r="1087" spans="1:24" ht="43.5" customHeight="1" x14ac:dyDescent="0.35">
      <c r="A1087" s="188" t="str">
        <f>+'Matriz Nº4 Administración'!A1087</f>
        <v>120. 7</v>
      </c>
      <c r="B1087" s="189" t="str">
        <f>+'Matriz Nº4 Administración'!B1087</f>
        <v/>
      </c>
      <c r="C1087" s="190" t="str">
        <f>IF(B1087&lt;&gt;"",'Matriz Nº1 Identificación'!B1087,"")</f>
        <v/>
      </c>
      <c r="D1087" s="191" t="str">
        <f>IF(C1087&lt;&gt;"",'Matriz Nº4 Administración'!C1087,"")</f>
        <v/>
      </c>
      <c r="E1087" s="189" t="str">
        <f>IF(B1087&lt;&gt;"",'Matriz Nº4 Administración'!F1087,"")</f>
        <v/>
      </c>
      <c r="F1087" s="189" t="str">
        <f>IF(B1087&lt;&gt;"",'Matriz Nº4 Administración'!G1087,"")</f>
        <v/>
      </c>
      <c r="G1087" s="177"/>
      <c r="H1087" s="178"/>
      <c r="I1087" s="179"/>
      <c r="J1087" s="179"/>
      <c r="K1087" s="178"/>
      <c r="L1087" s="186"/>
      <c r="M1087" s="186"/>
      <c r="N1087" s="186"/>
      <c r="O1087" s="186"/>
      <c r="P1087" s="186"/>
      <c r="Q1087" s="186"/>
      <c r="R1087" s="186"/>
      <c r="S1087" s="186"/>
      <c r="T1087" s="186"/>
      <c r="U1087" s="186"/>
      <c r="V1087" s="186"/>
      <c r="W1087" s="186"/>
      <c r="X1087" s="186"/>
    </row>
    <row r="1088" spans="1:24" ht="16.5" customHeight="1" x14ac:dyDescent="0.35">
      <c r="A1088" s="192"/>
      <c r="B1088" s="192"/>
      <c r="C1088" s="192"/>
      <c r="D1088" s="192"/>
      <c r="E1088" s="192"/>
      <c r="F1088" s="192"/>
      <c r="G1088" s="192"/>
      <c r="H1088" s="192"/>
      <c r="I1088" s="192"/>
      <c r="J1088" s="192"/>
      <c r="K1088" s="192"/>
      <c r="M1088" s="186"/>
      <c r="N1088" s="186"/>
    </row>
    <row r="1089" ht="14.25" customHeight="1" x14ac:dyDescent="0.35"/>
    <row r="1090" ht="80.25" customHeight="1" x14ac:dyDescent="0.35"/>
    <row r="1091" ht="16.5" customHeight="1" x14ac:dyDescent="0.35"/>
    <row r="1092" ht="14.25" customHeight="1" x14ac:dyDescent="0.35"/>
    <row r="1093" ht="80.25" customHeight="1" x14ac:dyDescent="0.35"/>
    <row r="1094" ht="16.5" customHeight="1" x14ac:dyDescent="0.35"/>
    <row r="1095" ht="14.25" customHeight="1" x14ac:dyDescent="0.35"/>
    <row r="1096" ht="80.25" customHeight="1" x14ac:dyDescent="0.35"/>
    <row r="1097" ht="16.5" customHeight="1" x14ac:dyDescent="0.35"/>
    <row r="1098" ht="14.25" customHeight="1" x14ac:dyDescent="0.35"/>
    <row r="1099" ht="80.25" customHeight="1" x14ac:dyDescent="0.35"/>
    <row r="1100" ht="16.5" customHeight="1" x14ac:dyDescent="0.35"/>
    <row r="1101" ht="14.25" customHeight="1" x14ac:dyDescent="0.35"/>
    <row r="1102" ht="80.25" customHeight="1" x14ac:dyDescent="0.35"/>
    <row r="1103" ht="16.5" customHeight="1" x14ac:dyDescent="0.35"/>
    <row r="1104" ht="14.25" customHeight="1" x14ac:dyDescent="0.35"/>
    <row r="1105" ht="80.25" customHeight="1" x14ac:dyDescent="0.35"/>
    <row r="1106" ht="16.5" customHeight="1" x14ac:dyDescent="0.35"/>
    <row r="1107" ht="14.25" customHeight="1" x14ac:dyDescent="0.35"/>
    <row r="1108" ht="80.25" customHeight="1" x14ac:dyDescent="0.35"/>
    <row r="1109" ht="16.5" customHeight="1" x14ac:dyDescent="0.35"/>
    <row r="1110" ht="14.25" customHeight="1" x14ac:dyDescent="0.35"/>
    <row r="1111" ht="80.25" customHeight="1" x14ac:dyDescent="0.35"/>
    <row r="1112" ht="16.5" customHeight="1" x14ac:dyDescent="0.35"/>
    <row r="1113" ht="14.25" customHeight="1" x14ac:dyDescent="0.35"/>
    <row r="1114" ht="80.25" customHeight="1" x14ac:dyDescent="0.35"/>
    <row r="1115" ht="16.5" customHeight="1" x14ac:dyDescent="0.35"/>
    <row r="1116" ht="14.25" customHeight="1" x14ac:dyDescent="0.35"/>
    <row r="1117" ht="80.25" customHeight="1" x14ac:dyDescent="0.35"/>
    <row r="1118" ht="16.5" customHeight="1" x14ac:dyDescent="0.35"/>
    <row r="1119" ht="14.25" customHeight="1" x14ac:dyDescent="0.35"/>
    <row r="1120" ht="80.25" customHeight="1" x14ac:dyDescent="0.35"/>
    <row r="1121" ht="16.5" customHeight="1" x14ac:dyDescent="0.35"/>
    <row r="1122" ht="14.25" customHeight="1" x14ac:dyDescent="0.35"/>
    <row r="1123" ht="80.25" customHeight="1" x14ac:dyDescent="0.35"/>
    <row r="1124" ht="16.5" customHeight="1" x14ac:dyDescent="0.35"/>
    <row r="1125" ht="14.25" customHeight="1" x14ac:dyDescent="0.35"/>
    <row r="1126" ht="80.25" customHeight="1" x14ac:dyDescent="0.35"/>
    <row r="1127" ht="16.5" customHeight="1" x14ac:dyDescent="0.35"/>
    <row r="1128" ht="14.25" customHeight="1" x14ac:dyDescent="0.35"/>
    <row r="1129" ht="80.25" customHeight="1" x14ac:dyDescent="0.35"/>
    <row r="1130" ht="12.75" customHeight="1" x14ac:dyDescent="0.35"/>
    <row r="1131" ht="12.75" customHeight="1" x14ac:dyDescent="0.35"/>
    <row r="1132" ht="12.75" customHeight="1" x14ac:dyDescent="0.35"/>
    <row r="1133" ht="12.75" customHeight="1" x14ac:dyDescent="0.35"/>
    <row r="1134" ht="12.75" customHeight="1" x14ac:dyDescent="0.35"/>
    <row r="1135" ht="12.75" customHeight="1" x14ac:dyDescent="0.35"/>
    <row r="1136" ht="12.75" customHeight="1" x14ac:dyDescent="0.35"/>
    <row r="1137" ht="12.75" customHeight="1" x14ac:dyDescent="0.35"/>
    <row r="1138" ht="12.75" customHeight="1" x14ac:dyDescent="0.35"/>
    <row r="1139" ht="12.75" customHeight="1" x14ac:dyDescent="0.35"/>
    <row r="1140" ht="12.75" customHeight="1" x14ac:dyDescent="0.35"/>
    <row r="1141" ht="28.5" customHeight="1" x14ac:dyDescent="0.35"/>
    <row r="1142" ht="15.75" customHeight="1" x14ac:dyDescent="0.35"/>
    <row r="1143" ht="12.75" customHeight="1" x14ac:dyDescent="0.35"/>
    <row r="1144" ht="12.75" customHeight="1" x14ac:dyDescent="0.35"/>
    <row r="1146" ht="12.75" customHeight="1" x14ac:dyDescent="0.35"/>
    <row r="1147" ht="12.75" customHeight="1" x14ac:dyDescent="0.35"/>
    <row r="1148" ht="12.75" customHeight="1" x14ac:dyDescent="0.35"/>
    <row r="1149" ht="28.5" customHeight="1" x14ac:dyDescent="0.35"/>
    <row r="1150" ht="18.75" customHeight="1" x14ac:dyDescent="0.35"/>
    <row r="1151" ht="12.75" customHeight="1" x14ac:dyDescent="0.35"/>
    <row r="1152" ht="12.75" customHeight="1" x14ac:dyDescent="0.35"/>
    <row r="1153" ht="28.5" customHeight="1" x14ac:dyDescent="0.35"/>
    <row r="1154" ht="27" customHeight="1" x14ac:dyDescent="0.35"/>
    <row r="1155" ht="12.75" customHeight="1" x14ac:dyDescent="0.35"/>
    <row r="1156" ht="12.75" customHeight="1" x14ac:dyDescent="0.35"/>
    <row r="1157" ht="12.75" customHeight="1" x14ac:dyDescent="0.35"/>
    <row r="1158" ht="12.75" customHeight="1" x14ac:dyDescent="0.35"/>
    <row r="1159" ht="12.75" customHeight="1" x14ac:dyDescent="0.35"/>
    <row r="1160" ht="12.75" customHeight="1" x14ac:dyDescent="0.35"/>
    <row r="1161" ht="12.75" customHeight="1" x14ac:dyDescent="0.35"/>
    <row r="1162" ht="27.75" customHeight="1" x14ac:dyDescent="0.35"/>
    <row r="1163" ht="29.25" customHeight="1" x14ac:dyDescent="0.35"/>
    <row r="1164" ht="12.75" customHeight="1" x14ac:dyDescent="0.35"/>
    <row r="1165" ht="12.75" customHeight="1" x14ac:dyDescent="0.35"/>
    <row r="1166" ht="15.75" customHeight="1" x14ac:dyDescent="0.35"/>
    <row r="1167" ht="12.75" customHeight="1" x14ac:dyDescent="0.35"/>
    <row r="1168" ht="12.75" customHeight="1" x14ac:dyDescent="0.35"/>
    <row r="1169" ht="12.75" customHeight="1" x14ac:dyDescent="0.35"/>
    <row r="1170" ht="12.75" customHeight="1" x14ac:dyDescent="0.35"/>
    <row r="1171" ht="12.75" customHeight="1" x14ac:dyDescent="0.35"/>
    <row r="1172" ht="12.75" customHeight="1" x14ac:dyDescent="0.35"/>
    <row r="1173" ht="12.75" customHeight="1" x14ac:dyDescent="0.35"/>
    <row r="1174" ht="16.5" customHeight="1" x14ac:dyDescent="0.35"/>
    <row r="1176" ht="24" customHeight="1" x14ac:dyDescent="0.35"/>
    <row r="1177" ht="18.75" customHeight="1" x14ac:dyDescent="0.35"/>
    <row r="1178" ht="21" customHeight="1" x14ac:dyDescent="0.35"/>
    <row r="1179" ht="12.75" customHeight="1" x14ac:dyDescent="0.35"/>
    <row r="1180" ht="12.75" customHeight="1" x14ac:dyDescent="0.35"/>
    <row r="1181" ht="12.75" customHeight="1" x14ac:dyDescent="0.35"/>
    <row r="1182" ht="12.75" customHeight="1" x14ac:dyDescent="0.35"/>
    <row r="1183" ht="12.75" customHeight="1" x14ac:dyDescent="0.35"/>
    <row r="1184" ht="12.75" customHeight="1" x14ac:dyDescent="0.35"/>
    <row r="1185" ht="12.75" customHeight="1" x14ac:dyDescent="0.35"/>
    <row r="1186" ht="12.75" customHeight="1" x14ac:dyDescent="0.35"/>
    <row r="1187" ht="12.75" customHeight="1" x14ac:dyDescent="0.35"/>
    <row r="1188" ht="12.75" customHeight="1" x14ac:dyDescent="0.35"/>
    <row r="1189" ht="12.75" customHeight="1" x14ac:dyDescent="0.35"/>
    <row r="1190" ht="12.75" customHeight="1" x14ac:dyDescent="0.35"/>
    <row r="1191" ht="12.75" customHeight="1" x14ac:dyDescent="0.35"/>
    <row r="1192" ht="12.75" customHeight="1" x14ac:dyDescent="0.35"/>
    <row r="1193" ht="12.75" customHeight="1" x14ac:dyDescent="0.35"/>
    <row r="1194" ht="12.75" customHeight="1" x14ac:dyDescent="0.35"/>
    <row r="1195" ht="12.75" customHeight="1" x14ac:dyDescent="0.35"/>
    <row r="1196" ht="12.75" customHeight="1" x14ac:dyDescent="0.35"/>
    <row r="1197" ht="12.75" customHeight="1" x14ac:dyDescent="0.35"/>
    <row r="1198" ht="12.75" customHeight="1" x14ac:dyDescent="0.35"/>
    <row r="1199" ht="12.75" customHeight="1" x14ac:dyDescent="0.35"/>
    <row r="1200" ht="12.75" customHeight="1" x14ac:dyDescent="0.35"/>
    <row r="1201" ht="12.75" customHeight="1" x14ac:dyDescent="0.35"/>
    <row r="1202" ht="12.75" customHeight="1" x14ac:dyDescent="0.35"/>
    <row r="1203" ht="12.75" customHeight="1" x14ac:dyDescent="0.35"/>
    <row r="1204" ht="12.75" customHeight="1" x14ac:dyDescent="0.35"/>
    <row r="1205" ht="12.75" customHeight="1" x14ac:dyDescent="0.35"/>
    <row r="1206" ht="12.75" customHeight="1" x14ac:dyDescent="0.35"/>
    <row r="1207" ht="12.75" customHeight="1" x14ac:dyDescent="0.35"/>
    <row r="1208" ht="12.75" customHeight="1" x14ac:dyDescent="0.35"/>
    <row r="1209" ht="12.75" customHeight="1" x14ac:dyDescent="0.35"/>
    <row r="1210" ht="12.75" customHeight="1" x14ac:dyDescent="0.35"/>
    <row r="1211" ht="12.75" customHeight="1" x14ac:dyDescent="0.35"/>
    <row r="1212" ht="12.75" customHeight="1" x14ac:dyDescent="0.35"/>
    <row r="1213" ht="12.75" customHeight="1" x14ac:dyDescent="0.35"/>
    <row r="1214" ht="12.75" customHeight="1" x14ac:dyDescent="0.35"/>
    <row r="1215" ht="12.75" customHeight="1" x14ac:dyDescent="0.35"/>
    <row r="1216" ht="12.75" customHeight="1" x14ac:dyDescent="0.35"/>
    <row r="1217" ht="12.75" customHeight="1" x14ac:dyDescent="0.35"/>
    <row r="1218" ht="12.75" customHeight="1" x14ac:dyDescent="0.35"/>
    <row r="1219" ht="12.75" customHeight="1" x14ac:dyDescent="0.35"/>
    <row r="1220" ht="12.75" customHeight="1" x14ac:dyDescent="0.35"/>
    <row r="1221" ht="12.75" customHeight="1" x14ac:dyDescent="0.35"/>
    <row r="1222" ht="12.75" customHeight="1" x14ac:dyDescent="0.35"/>
    <row r="1223" ht="12.75" customHeight="1" x14ac:dyDescent="0.35"/>
    <row r="1224" ht="12.75" customHeight="1" x14ac:dyDescent="0.35"/>
    <row r="1225" ht="12.75" customHeight="1" x14ac:dyDescent="0.35"/>
    <row r="1226" ht="12.75" customHeight="1" x14ac:dyDescent="0.35"/>
    <row r="1227" ht="12.75" customHeight="1" x14ac:dyDescent="0.35"/>
    <row r="1228" ht="12.75" customHeight="1" x14ac:dyDescent="0.35"/>
    <row r="1229" ht="12.75" customHeight="1" x14ac:dyDescent="0.35"/>
    <row r="1230" ht="12.75" customHeight="1" x14ac:dyDescent="0.35"/>
    <row r="1231" ht="12.75" customHeight="1" x14ac:dyDescent="0.35"/>
    <row r="1232" ht="12.75" customHeight="1" x14ac:dyDescent="0.35"/>
    <row r="1233" ht="12.75" customHeight="1" x14ac:dyDescent="0.35"/>
    <row r="1234" ht="12.75" customHeight="1" x14ac:dyDescent="0.35"/>
    <row r="1235" ht="12.75" customHeight="1" x14ac:dyDescent="0.35"/>
    <row r="1236" ht="12.75" customHeight="1" x14ac:dyDescent="0.35"/>
    <row r="1237" ht="12.75" customHeight="1" x14ac:dyDescent="0.35"/>
    <row r="1238" ht="12.75" customHeight="1" x14ac:dyDescent="0.35"/>
    <row r="1239" ht="12.75" customHeight="1" x14ac:dyDescent="0.35"/>
    <row r="1240" ht="12.75" customHeight="1" x14ac:dyDescent="0.35"/>
    <row r="1241" ht="12.75" customHeight="1" x14ac:dyDescent="0.35"/>
    <row r="1242" ht="12.75" customHeight="1" x14ac:dyDescent="0.35"/>
    <row r="1243" ht="12.75" customHeight="1" x14ac:dyDescent="0.35"/>
    <row r="1244" ht="12.75" customHeight="1" x14ac:dyDescent="0.35"/>
    <row r="1245" ht="12.75" customHeight="1" x14ac:dyDescent="0.35"/>
    <row r="1246" ht="12.75" customHeight="1" x14ac:dyDescent="0.35"/>
    <row r="1247" ht="12.75" customHeight="1" x14ac:dyDescent="0.35"/>
    <row r="1248" ht="12.75" customHeight="1" x14ac:dyDescent="0.35"/>
    <row r="1249" spans="1:24" ht="12.75" customHeight="1" x14ac:dyDescent="0.35"/>
    <row r="1250" spans="1:24" ht="12.75" customHeight="1" x14ac:dyDescent="0.35"/>
    <row r="1251" spans="1:24" ht="12.75" customHeight="1" x14ac:dyDescent="0.35"/>
    <row r="1252" spans="1:24" ht="12.75" customHeight="1" x14ac:dyDescent="0.35"/>
    <row r="1253" spans="1:24" ht="12.75" customHeight="1" x14ac:dyDescent="0.35"/>
    <row r="1254" spans="1:24" ht="12.75" customHeight="1" x14ac:dyDescent="0.35">
      <c r="A1254" s="186"/>
      <c r="B1254" s="186"/>
      <c r="C1254" s="193"/>
      <c r="D1254" s="186"/>
      <c r="E1254" s="186"/>
      <c r="F1254" s="186"/>
      <c r="G1254" s="186"/>
      <c r="H1254" s="186"/>
      <c r="I1254" s="194"/>
      <c r="J1254" s="186"/>
      <c r="K1254" s="186"/>
      <c r="L1254" s="186"/>
      <c r="O1254" s="186"/>
      <c r="P1254" s="186"/>
      <c r="Q1254" s="186"/>
      <c r="R1254" s="186"/>
      <c r="S1254" s="186"/>
      <c r="T1254" s="186"/>
      <c r="U1254" s="186"/>
      <c r="V1254" s="186"/>
      <c r="W1254" s="186"/>
      <c r="X1254" s="186"/>
    </row>
    <row r="1255" spans="1:24" ht="12.75" customHeight="1" x14ac:dyDescent="0.35">
      <c r="A1255" s="186"/>
      <c r="B1255" s="186"/>
      <c r="C1255" s="193"/>
      <c r="D1255" s="186"/>
      <c r="E1255" s="186"/>
      <c r="F1255" s="186"/>
      <c r="G1255" s="186"/>
      <c r="H1255" s="186"/>
      <c r="I1255" s="194"/>
      <c r="J1255" s="186"/>
      <c r="K1255" s="186"/>
      <c r="L1255" s="186"/>
      <c r="M1255" s="186"/>
      <c r="N1255" s="186"/>
      <c r="O1255" s="186"/>
      <c r="P1255" s="186"/>
      <c r="Q1255" s="186"/>
      <c r="R1255" s="186"/>
      <c r="S1255" s="186"/>
      <c r="T1255" s="186"/>
      <c r="U1255" s="186"/>
      <c r="V1255" s="186"/>
      <c r="W1255" s="186"/>
      <c r="X1255" s="186"/>
    </row>
    <row r="1256" spans="1:24" ht="12.75" customHeight="1" x14ac:dyDescent="0.35">
      <c r="A1256" s="186"/>
      <c r="B1256" s="186"/>
      <c r="C1256" s="193"/>
      <c r="D1256" s="186"/>
      <c r="E1256" s="186"/>
      <c r="F1256" s="186"/>
      <c r="G1256" s="186"/>
      <c r="H1256" s="186"/>
      <c r="I1256" s="194"/>
      <c r="J1256" s="186"/>
      <c r="K1256" s="186"/>
      <c r="L1256" s="186"/>
      <c r="M1256" s="186"/>
      <c r="N1256" s="186"/>
      <c r="O1256" s="186"/>
      <c r="P1256" s="186"/>
      <c r="Q1256" s="186"/>
      <c r="R1256" s="186"/>
      <c r="S1256" s="186"/>
      <c r="T1256" s="186"/>
      <c r="U1256" s="186"/>
      <c r="V1256" s="186"/>
      <c r="W1256" s="186"/>
      <c r="X1256" s="186"/>
    </row>
    <row r="1257" spans="1:24" ht="12.75" customHeight="1" x14ac:dyDescent="0.35">
      <c r="A1257" s="186"/>
      <c r="B1257" s="186"/>
      <c r="C1257" s="193"/>
      <c r="D1257" s="186"/>
      <c r="E1257" s="186"/>
      <c r="F1257" s="186"/>
      <c r="G1257" s="186"/>
      <c r="H1257" s="186"/>
      <c r="I1257" s="194"/>
      <c r="J1257" s="186"/>
      <c r="K1257" s="186"/>
      <c r="L1257" s="186"/>
      <c r="M1257" s="186"/>
      <c r="N1257" s="186"/>
      <c r="O1257" s="186"/>
      <c r="P1257" s="186"/>
      <c r="Q1257" s="186"/>
      <c r="R1257" s="186"/>
      <c r="S1257" s="186"/>
      <c r="T1257" s="186"/>
      <c r="U1257" s="186"/>
      <c r="V1257" s="186"/>
      <c r="W1257" s="186"/>
      <c r="X1257" s="186"/>
    </row>
    <row r="1258" spans="1:24" ht="12.75" customHeight="1" x14ac:dyDescent="0.35">
      <c r="A1258" s="186"/>
      <c r="B1258" s="186"/>
      <c r="C1258" s="193"/>
      <c r="D1258" s="186"/>
      <c r="E1258" s="186"/>
      <c r="F1258" s="186"/>
      <c r="G1258" s="186"/>
      <c r="H1258" s="186"/>
      <c r="I1258" s="194"/>
      <c r="J1258" s="186"/>
      <c r="K1258" s="186"/>
      <c r="L1258" s="186"/>
      <c r="M1258" s="186"/>
      <c r="N1258" s="186"/>
      <c r="O1258" s="186"/>
      <c r="P1258" s="186"/>
      <c r="Q1258" s="186"/>
      <c r="R1258" s="186"/>
      <c r="S1258" s="186"/>
      <c r="T1258" s="186"/>
      <c r="U1258" s="186"/>
      <c r="V1258" s="186"/>
      <c r="W1258" s="186"/>
      <c r="X1258" s="186"/>
    </row>
    <row r="1259" spans="1:24" ht="12.75" customHeight="1" x14ac:dyDescent="0.35">
      <c r="A1259" s="186"/>
      <c r="B1259" s="186"/>
      <c r="C1259" s="193"/>
      <c r="D1259" s="186"/>
      <c r="E1259" s="186"/>
      <c r="F1259" s="186"/>
      <c r="G1259" s="186"/>
      <c r="H1259" s="186"/>
      <c r="I1259" s="194"/>
      <c r="J1259" s="186"/>
      <c r="K1259" s="186"/>
      <c r="L1259" s="186"/>
      <c r="M1259" s="186"/>
      <c r="N1259" s="186"/>
      <c r="O1259" s="186"/>
      <c r="P1259" s="186"/>
      <c r="Q1259" s="186"/>
      <c r="R1259" s="186"/>
      <c r="S1259" s="186"/>
      <c r="T1259" s="186"/>
      <c r="U1259" s="186"/>
      <c r="V1259" s="186"/>
      <c r="W1259" s="186"/>
      <c r="X1259" s="186"/>
    </row>
    <row r="1260" spans="1:24" ht="12.75" customHeight="1" x14ac:dyDescent="0.35">
      <c r="A1260" s="186"/>
      <c r="B1260" s="186"/>
      <c r="C1260" s="193"/>
      <c r="D1260" s="186"/>
      <c r="E1260" s="186"/>
      <c r="F1260" s="186"/>
      <c r="G1260" s="186"/>
      <c r="H1260" s="186"/>
      <c r="I1260" s="194"/>
      <c r="J1260" s="186"/>
      <c r="K1260" s="186"/>
      <c r="L1260" s="186"/>
      <c r="M1260" s="186"/>
      <c r="N1260" s="186"/>
      <c r="O1260" s="186"/>
      <c r="P1260" s="186"/>
      <c r="Q1260" s="186"/>
      <c r="R1260" s="186"/>
      <c r="S1260" s="186"/>
      <c r="T1260" s="186"/>
      <c r="U1260" s="186"/>
      <c r="V1260" s="186"/>
      <c r="W1260" s="186"/>
      <c r="X1260" s="186"/>
    </row>
    <row r="1261" spans="1:24" ht="12.75" customHeight="1" x14ac:dyDescent="0.35">
      <c r="A1261" s="186"/>
      <c r="B1261" s="186"/>
      <c r="C1261" s="193"/>
      <c r="D1261" s="186"/>
      <c r="E1261" s="186"/>
      <c r="F1261" s="186"/>
      <c r="G1261" s="186"/>
      <c r="H1261" s="186"/>
      <c r="I1261" s="194"/>
      <c r="J1261" s="186"/>
      <c r="K1261" s="186"/>
      <c r="L1261" s="186"/>
      <c r="M1261" s="186"/>
      <c r="N1261" s="186"/>
      <c r="O1261" s="186"/>
      <c r="P1261" s="186"/>
      <c r="Q1261" s="186"/>
      <c r="R1261" s="186"/>
      <c r="S1261" s="186"/>
      <c r="T1261" s="186"/>
      <c r="U1261" s="186"/>
      <c r="V1261" s="186"/>
      <c r="W1261" s="186"/>
      <c r="X1261" s="186"/>
    </row>
    <row r="1262" spans="1:24" ht="12.75" customHeight="1" x14ac:dyDescent="0.35">
      <c r="A1262" s="186"/>
      <c r="B1262" s="186"/>
      <c r="C1262" s="193"/>
      <c r="D1262" s="186"/>
      <c r="E1262" s="186"/>
      <c r="F1262" s="186"/>
      <c r="G1262" s="186"/>
      <c r="H1262" s="186"/>
      <c r="I1262" s="194"/>
      <c r="J1262" s="186"/>
      <c r="K1262" s="186"/>
      <c r="L1262" s="186"/>
      <c r="M1262" s="186"/>
      <c r="N1262" s="186"/>
      <c r="O1262" s="186"/>
      <c r="P1262" s="186"/>
      <c r="Q1262" s="186"/>
      <c r="R1262" s="186"/>
      <c r="S1262" s="186"/>
      <c r="T1262" s="186"/>
      <c r="U1262" s="186"/>
      <c r="V1262" s="186"/>
      <c r="W1262" s="186"/>
      <c r="X1262" s="186"/>
    </row>
    <row r="1263" spans="1:24" ht="12.75" customHeight="1" x14ac:dyDescent="0.35">
      <c r="A1263" s="186"/>
      <c r="B1263" s="186"/>
      <c r="C1263" s="193"/>
      <c r="D1263" s="186"/>
      <c r="E1263" s="186"/>
      <c r="F1263" s="186"/>
      <c r="G1263" s="186"/>
      <c r="H1263" s="186"/>
      <c r="I1263" s="194"/>
      <c r="J1263" s="186"/>
      <c r="K1263" s="186"/>
      <c r="L1263" s="186"/>
      <c r="M1263" s="186"/>
      <c r="N1263" s="186"/>
      <c r="O1263" s="186"/>
      <c r="P1263" s="186"/>
      <c r="Q1263" s="186"/>
      <c r="R1263" s="186"/>
      <c r="S1263" s="186"/>
      <c r="T1263" s="186"/>
      <c r="U1263" s="186"/>
      <c r="V1263" s="186"/>
      <c r="W1263" s="186"/>
      <c r="X1263" s="186"/>
    </row>
    <row r="1264" spans="1:24" ht="12.75" customHeight="1" x14ac:dyDescent="0.35">
      <c r="A1264" s="186"/>
      <c r="B1264" s="186"/>
      <c r="C1264" s="193"/>
      <c r="D1264" s="186"/>
      <c r="E1264" s="186"/>
      <c r="F1264" s="186"/>
      <c r="G1264" s="186"/>
      <c r="H1264" s="186"/>
      <c r="I1264" s="194"/>
      <c r="J1264" s="186"/>
      <c r="K1264" s="186"/>
      <c r="L1264" s="186"/>
      <c r="M1264" s="186"/>
      <c r="N1264" s="186"/>
      <c r="O1264" s="186"/>
      <c r="P1264" s="186"/>
      <c r="Q1264" s="186"/>
      <c r="R1264" s="186"/>
      <c r="S1264" s="186"/>
      <c r="T1264" s="186"/>
      <c r="U1264" s="186"/>
      <c r="V1264" s="186"/>
      <c r="W1264" s="186"/>
      <c r="X1264" s="186"/>
    </row>
    <row r="1265" spans="1:24" ht="12.75" customHeight="1" x14ac:dyDescent="0.35">
      <c r="A1265" s="186"/>
      <c r="B1265" s="186"/>
      <c r="C1265" s="193"/>
      <c r="D1265" s="186"/>
      <c r="E1265" s="186"/>
      <c r="F1265" s="186"/>
      <c r="G1265" s="186"/>
      <c r="H1265" s="186"/>
      <c r="I1265" s="194"/>
      <c r="J1265" s="186"/>
      <c r="K1265" s="186"/>
      <c r="L1265" s="186"/>
      <c r="M1265" s="186"/>
      <c r="N1265" s="186"/>
      <c r="O1265" s="186"/>
      <c r="P1265" s="186"/>
      <c r="Q1265" s="186"/>
      <c r="R1265" s="186"/>
      <c r="S1265" s="186"/>
      <c r="T1265" s="186"/>
      <c r="U1265" s="186"/>
      <c r="V1265" s="186"/>
      <c r="W1265" s="186"/>
      <c r="X1265" s="186"/>
    </row>
    <row r="1266" spans="1:24" ht="12.75" customHeight="1" x14ac:dyDescent="0.35">
      <c r="A1266" s="186"/>
      <c r="B1266" s="186"/>
      <c r="C1266" s="193"/>
      <c r="D1266" s="186"/>
      <c r="E1266" s="186"/>
      <c r="F1266" s="186"/>
      <c r="G1266" s="186"/>
      <c r="H1266" s="186"/>
      <c r="I1266" s="194"/>
      <c r="J1266" s="186"/>
      <c r="K1266" s="186"/>
      <c r="L1266" s="186"/>
      <c r="M1266" s="186"/>
      <c r="N1266" s="186"/>
      <c r="O1266" s="186"/>
      <c r="P1266" s="186"/>
      <c r="Q1266" s="186"/>
      <c r="R1266" s="186"/>
      <c r="S1266" s="186"/>
      <c r="T1266" s="186"/>
      <c r="U1266" s="186"/>
      <c r="V1266" s="186"/>
      <c r="W1266" s="186"/>
      <c r="X1266" s="186"/>
    </row>
    <row r="1267" spans="1:24" ht="12.75" customHeight="1" x14ac:dyDescent="0.35">
      <c r="A1267" s="186"/>
      <c r="B1267" s="186"/>
      <c r="C1267" s="193"/>
      <c r="D1267" s="186"/>
      <c r="E1267" s="186"/>
      <c r="F1267" s="186"/>
      <c r="G1267" s="186"/>
      <c r="H1267" s="186"/>
      <c r="I1267" s="194"/>
      <c r="J1267" s="186"/>
      <c r="K1267" s="186"/>
      <c r="L1267" s="186"/>
      <c r="M1267" s="186"/>
      <c r="N1267" s="186"/>
      <c r="O1267" s="186"/>
      <c r="P1267" s="186"/>
      <c r="Q1267" s="186"/>
      <c r="R1267" s="186"/>
      <c r="S1267" s="186"/>
      <c r="T1267" s="186"/>
      <c r="U1267" s="186"/>
      <c r="V1267" s="186"/>
      <c r="W1267" s="186"/>
      <c r="X1267" s="186"/>
    </row>
    <row r="1268" spans="1:24" ht="12.75" customHeight="1" x14ac:dyDescent="0.35">
      <c r="A1268" s="186"/>
      <c r="B1268" s="186"/>
      <c r="C1268" s="193"/>
      <c r="D1268" s="186"/>
      <c r="E1268" s="186"/>
      <c r="F1268" s="186"/>
      <c r="G1268" s="186"/>
      <c r="H1268" s="186"/>
      <c r="I1268" s="194"/>
      <c r="J1268" s="186"/>
      <c r="K1268" s="186"/>
      <c r="L1268" s="186"/>
      <c r="M1268" s="186"/>
      <c r="N1268" s="186"/>
      <c r="O1268" s="186"/>
      <c r="P1268" s="186"/>
      <c r="Q1268" s="186"/>
      <c r="R1268" s="186"/>
      <c r="S1268" s="186"/>
      <c r="T1268" s="186"/>
      <c r="U1268" s="186"/>
      <c r="V1268" s="186"/>
      <c r="W1268" s="186"/>
      <c r="X1268" s="186"/>
    </row>
    <row r="1269" spans="1:24" ht="12.75" customHeight="1" x14ac:dyDescent="0.35">
      <c r="A1269" s="186"/>
      <c r="B1269" s="186"/>
      <c r="C1269" s="193"/>
      <c r="D1269" s="186"/>
      <c r="E1269" s="186"/>
      <c r="F1269" s="186"/>
      <c r="G1269" s="186"/>
      <c r="H1269" s="186"/>
      <c r="I1269" s="194"/>
      <c r="J1269" s="186"/>
      <c r="K1269" s="186"/>
      <c r="L1269" s="186"/>
      <c r="M1269" s="186"/>
      <c r="N1269" s="186"/>
      <c r="O1269" s="186"/>
      <c r="P1269" s="186"/>
      <c r="Q1269" s="186"/>
      <c r="R1269" s="186"/>
      <c r="S1269" s="186"/>
      <c r="T1269" s="186"/>
      <c r="U1269" s="186"/>
      <c r="V1269" s="186"/>
      <c r="W1269" s="186"/>
      <c r="X1269" s="186"/>
    </row>
    <row r="1270" spans="1:24" ht="12.75" customHeight="1" x14ac:dyDescent="0.35">
      <c r="A1270" s="186"/>
      <c r="B1270" s="186"/>
      <c r="C1270" s="193"/>
      <c r="D1270" s="186"/>
      <c r="E1270" s="186"/>
      <c r="F1270" s="186"/>
      <c r="G1270" s="186"/>
      <c r="H1270" s="186"/>
      <c r="I1270" s="194"/>
      <c r="J1270" s="186"/>
      <c r="K1270" s="186"/>
      <c r="L1270" s="186"/>
      <c r="M1270" s="186"/>
      <c r="N1270" s="186"/>
      <c r="O1270" s="186"/>
      <c r="P1270" s="186"/>
      <c r="Q1270" s="186"/>
      <c r="R1270" s="186"/>
      <c r="S1270" s="186"/>
      <c r="T1270" s="186"/>
      <c r="U1270" s="186"/>
      <c r="V1270" s="186"/>
      <c r="W1270" s="186"/>
      <c r="X1270" s="186"/>
    </row>
    <row r="1271" spans="1:24" ht="12.75" customHeight="1" x14ac:dyDescent="0.35">
      <c r="A1271" s="186"/>
      <c r="B1271" s="186"/>
      <c r="C1271" s="193"/>
      <c r="D1271" s="186"/>
      <c r="E1271" s="186"/>
      <c r="F1271" s="186"/>
      <c r="G1271" s="186"/>
      <c r="H1271" s="186"/>
      <c r="I1271" s="194"/>
      <c r="J1271" s="186"/>
      <c r="K1271" s="186"/>
      <c r="L1271" s="186"/>
      <c r="M1271" s="186"/>
      <c r="N1271" s="186"/>
      <c r="O1271" s="186"/>
      <c r="P1271" s="186"/>
      <c r="Q1271" s="186"/>
      <c r="R1271" s="186"/>
      <c r="S1271" s="186"/>
      <c r="T1271" s="186"/>
      <c r="U1271" s="186"/>
      <c r="V1271" s="186"/>
      <c r="W1271" s="186"/>
      <c r="X1271" s="186"/>
    </row>
    <row r="1272" spans="1:24" ht="12.75" customHeight="1" x14ac:dyDescent="0.35">
      <c r="A1272" s="186"/>
      <c r="B1272" s="186"/>
      <c r="C1272" s="193"/>
      <c r="D1272" s="186"/>
      <c r="E1272" s="186"/>
      <c r="F1272" s="186"/>
      <c r="G1272" s="186"/>
      <c r="H1272" s="186"/>
      <c r="I1272" s="194"/>
      <c r="J1272" s="186"/>
      <c r="K1272" s="186"/>
      <c r="L1272" s="186"/>
      <c r="M1272" s="186"/>
      <c r="N1272" s="186"/>
      <c r="O1272" s="186"/>
      <c r="P1272" s="186"/>
      <c r="Q1272" s="186"/>
      <c r="R1272" s="186"/>
      <c r="S1272" s="186"/>
      <c r="T1272" s="186"/>
      <c r="U1272" s="186"/>
      <c r="V1272" s="186"/>
      <c r="W1272" s="186"/>
      <c r="X1272" s="186"/>
    </row>
    <row r="1273" spans="1:24" ht="12.75" customHeight="1" x14ac:dyDescent="0.35">
      <c r="A1273" s="186"/>
      <c r="B1273" s="186"/>
      <c r="C1273" s="193"/>
      <c r="D1273" s="186"/>
      <c r="E1273" s="186"/>
      <c r="F1273" s="186"/>
      <c r="G1273" s="186"/>
      <c r="H1273" s="186"/>
      <c r="I1273" s="194"/>
      <c r="J1273" s="186"/>
      <c r="K1273" s="186"/>
      <c r="L1273" s="186"/>
      <c r="M1273" s="186"/>
      <c r="N1273" s="186"/>
      <c r="O1273" s="186"/>
      <c r="P1273" s="186"/>
      <c r="Q1273" s="186"/>
      <c r="R1273" s="186"/>
      <c r="S1273" s="186"/>
      <c r="T1273" s="186"/>
      <c r="U1273" s="186"/>
      <c r="V1273" s="186"/>
      <c r="W1273" s="186"/>
      <c r="X1273" s="186"/>
    </row>
    <row r="1274" spans="1:24" ht="12.75" customHeight="1" x14ac:dyDescent="0.35">
      <c r="A1274" s="186"/>
      <c r="B1274" s="186"/>
      <c r="C1274" s="193"/>
      <c r="D1274" s="186"/>
      <c r="E1274" s="186"/>
      <c r="F1274" s="186"/>
      <c r="G1274" s="186"/>
      <c r="H1274" s="186"/>
      <c r="I1274" s="194"/>
      <c r="J1274" s="186"/>
      <c r="K1274" s="186"/>
      <c r="L1274" s="186"/>
      <c r="M1274" s="186"/>
      <c r="N1274" s="186"/>
      <c r="O1274" s="186"/>
      <c r="P1274" s="186"/>
      <c r="Q1274" s="186"/>
      <c r="R1274" s="186"/>
      <c r="S1274" s="186"/>
      <c r="T1274" s="186"/>
      <c r="U1274" s="186"/>
      <c r="V1274" s="186"/>
      <c r="W1274" s="186"/>
      <c r="X1274" s="186"/>
    </row>
    <row r="1275" spans="1:24" ht="12.75" customHeight="1" x14ac:dyDescent="0.35">
      <c r="A1275" s="186"/>
      <c r="B1275" s="186"/>
      <c r="C1275" s="193"/>
      <c r="D1275" s="186"/>
      <c r="E1275" s="186"/>
      <c r="F1275" s="186"/>
      <c r="G1275" s="186"/>
      <c r="H1275" s="186"/>
      <c r="I1275" s="194"/>
      <c r="J1275" s="186"/>
      <c r="K1275" s="186"/>
      <c r="L1275" s="186"/>
      <c r="M1275" s="186"/>
      <c r="N1275" s="186"/>
      <c r="O1275" s="186"/>
      <c r="P1275" s="186"/>
      <c r="Q1275" s="186"/>
      <c r="R1275" s="186"/>
      <c r="S1275" s="186"/>
      <c r="T1275" s="186"/>
      <c r="U1275" s="186"/>
      <c r="V1275" s="186"/>
      <c r="W1275" s="186"/>
      <c r="X1275" s="186"/>
    </row>
    <row r="1276" spans="1:24" ht="12.75" customHeight="1" x14ac:dyDescent="0.35">
      <c r="A1276" s="186"/>
      <c r="B1276" s="186"/>
      <c r="C1276" s="193"/>
      <c r="D1276" s="186"/>
      <c r="E1276" s="186"/>
      <c r="F1276" s="186"/>
      <c r="G1276" s="186"/>
      <c r="H1276" s="186"/>
      <c r="I1276" s="194"/>
      <c r="J1276" s="186"/>
      <c r="K1276" s="186"/>
      <c r="L1276" s="186"/>
      <c r="M1276" s="186"/>
      <c r="N1276" s="186"/>
      <c r="O1276" s="186"/>
      <c r="P1276" s="186"/>
      <c r="Q1276" s="186"/>
      <c r="R1276" s="186"/>
      <c r="S1276" s="186"/>
      <c r="T1276" s="186"/>
      <c r="U1276" s="186"/>
      <c r="V1276" s="186"/>
      <c r="W1276" s="186"/>
      <c r="X1276" s="186"/>
    </row>
    <row r="1277" spans="1:24" ht="12.75" customHeight="1" x14ac:dyDescent="0.35">
      <c r="A1277" s="186"/>
      <c r="B1277" s="186"/>
      <c r="C1277" s="193"/>
      <c r="D1277" s="186"/>
      <c r="E1277" s="186"/>
      <c r="F1277" s="186"/>
      <c r="G1277" s="186"/>
      <c r="H1277" s="186"/>
      <c r="I1277" s="194"/>
      <c r="J1277" s="186"/>
      <c r="K1277" s="186"/>
      <c r="L1277" s="186"/>
      <c r="M1277" s="186"/>
      <c r="N1277" s="186"/>
      <c r="O1277" s="186"/>
      <c r="P1277" s="186"/>
      <c r="Q1277" s="186"/>
      <c r="R1277" s="186"/>
      <c r="S1277" s="186"/>
      <c r="T1277" s="186"/>
      <c r="U1277" s="186"/>
      <c r="V1277" s="186"/>
      <c r="W1277" s="186"/>
      <c r="X1277" s="186"/>
    </row>
    <row r="1278" spans="1:24" ht="12.75" customHeight="1" x14ac:dyDescent="0.35">
      <c r="A1278" s="186"/>
      <c r="B1278" s="186"/>
      <c r="C1278" s="193"/>
      <c r="D1278" s="186"/>
      <c r="E1278" s="186"/>
      <c r="F1278" s="186"/>
      <c r="G1278" s="186"/>
      <c r="H1278" s="186"/>
      <c r="I1278" s="194"/>
      <c r="J1278" s="186"/>
      <c r="K1278" s="186"/>
      <c r="L1278" s="186"/>
      <c r="M1278" s="186"/>
      <c r="N1278" s="186"/>
      <c r="O1278" s="186"/>
      <c r="P1278" s="186"/>
      <c r="Q1278" s="186"/>
      <c r="R1278" s="186"/>
      <c r="S1278" s="186"/>
      <c r="T1278" s="186"/>
      <c r="U1278" s="186"/>
      <c r="V1278" s="186"/>
      <c r="W1278" s="186"/>
      <c r="X1278" s="186"/>
    </row>
    <row r="1279" spans="1:24" ht="12.75" customHeight="1" x14ac:dyDescent="0.35">
      <c r="A1279" s="186"/>
      <c r="B1279" s="186"/>
      <c r="C1279" s="193"/>
      <c r="D1279" s="186"/>
      <c r="E1279" s="186"/>
      <c r="F1279" s="186"/>
      <c r="G1279" s="186"/>
      <c r="H1279" s="186"/>
      <c r="I1279" s="194"/>
      <c r="J1279" s="186"/>
      <c r="K1279" s="186"/>
      <c r="L1279" s="186"/>
      <c r="M1279" s="186"/>
      <c r="N1279" s="186"/>
      <c r="O1279" s="186"/>
      <c r="P1279" s="186"/>
      <c r="Q1279" s="186"/>
      <c r="R1279" s="186"/>
      <c r="S1279" s="186"/>
      <c r="T1279" s="186"/>
      <c r="U1279" s="186"/>
      <c r="V1279" s="186"/>
      <c r="W1279" s="186"/>
      <c r="X1279" s="186"/>
    </row>
    <row r="1280" spans="1:24" ht="12.75" customHeight="1" x14ac:dyDescent="0.35">
      <c r="A1280" s="186"/>
      <c r="B1280" s="186"/>
      <c r="C1280" s="193"/>
      <c r="D1280" s="186"/>
      <c r="E1280" s="186"/>
      <c r="F1280" s="186"/>
      <c r="G1280" s="186"/>
      <c r="H1280" s="186"/>
      <c r="I1280" s="194"/>
      <c r="J1280" s="186"/>
      <c r="K1280" s="186"/>
      <c r="L1280" s="186"/>
      <c r="M1280" s="186"/>
      <c r="N1280" s="186"/>
      <c r="O1280" s="186"/>
      <c r="P1280" s="186"/>
      <c r="Q1280" s="186"/>
      <c r="R1280" s="186"/>
      <c r="S1280" s="186"/>
      <c r="T1280" s="186"/>
      <c r="U1280" s="186"/>
      <c r="V1280" s="186"/>
      <c r="W1280" s="186"/>
      <c r="X1280" s="186"/>
    </row>
    <row r="1281" spans="1:24" ht="12.75" customHeight="1" x14ac:dyDescent="0.35">
      <c r="A1281" s="186"/>
      <c r="B1281" s="186"/>
      <c r="C1281" s="193"/>
      <c r="D1281" s="186"/>
      <c r="E1281" s="186"/>
      <c r="F1281" s="186"/>
      <c r="G1281" s="186"/>
      <c r="H1281" s="186"/>
      <c r="I1281" s="194"/>
      <c r="J1281" s="186"/>
      <c r="K1281" s="186"/>
      <c r="L1281" s="186"/>
      <c r="M1281" s="186"/>
      <c r="N1281" s="186"/>
      <c r="O1281" s="186"/>
      <c r="P1281" s="186"/>
      <c r="Q1281" s="186"/>
      <c r="R1281" s="186"/>
      <c r="S1281" s="186"/>
      <c r="T1281" s="186"/>
      <c r="U1281" s="186"/>
      <c r="V1281" s="186"/>
      <c r="W1281" s="186"/>
      <c r="X1281" s="186"/>
    </row>
    <row r="1282" spans="1:24" ht="12.75" customHeight="1" x14ac:dyDescent="0.35">
      <c r="A1282" s="186"/>
      <c r="B1282" s="186"/>
      <c r="C1282" s="193"/>
      <c r="D1282" s="186"/>
      <c r="E1282" s="186"/>
      <c r="F1282" s="186"/>
      <c r="G1282" s="186"/>
      <c r="H1282" s="186"/>
      <c r="I1282" s="194"/>
      <c r="J1282" s="186"/>
      <c r="K1282" s="186"/>
      <c r="L1282" s="186"/>
      <c r="M1282" s="186"/>
      <c r="N1282" s="186"/>
      <c r="O1282" s="186"/>
      <c r="P1282" s="186"/>
      <c r="Q1282" s="186"/>
      <c r="R1282" s="186"/>
      <c r="S1282" s="186"/>
      <c r="T1282" s="186"/>
      <c r="U1282" s="186"/>
      <c r="V1282" s="186"/>
      <c r="W1282" s="186"/>
      <c r="X1282" s="186"/>
    </row>
    <row r="1283" spans="1:24" ht="12.75" customHeight="1" x14ac:dyDescent="0.35">
      <c r="A1283" s="186"/>
      <c r="B1283" s="186"/>
      <c r="C1283" s="193"/>
      <c r="D1283" s="186"/>
      <c r="E1283" s="186"/>
      <c r="F1283" s="186"/>
      <c r="G1283" s="186"/>
      <c r="H1283" s="186"/>
      <c r="I1283" s="194"/>
      <c r="J1283" s="186"/>
      <c r="K1283" s="186"/>
      <c r="L1283" s="186"/>
      <c r="M1283" s="186"/>
      <c r="N1283" s="186"/>
      <c r="O1283" s="186"/>
      <c r="P1283" s="186"/>
      <c r="Q1283" s="186"/>
      <c r="R1283" s="186"/>
      <c r="S1283" s="186"/>
      <c r="T1283" s="186"/>
      <c r="U1283" s="186"/>
      <c r="V1283" s="186"/>
      <c r="W1283" s="186"/>
      <c r="X1283" s="186"/>
    </row>
    <row r="1284" spans="1:24" ht="12.75" customHeight="1" x14ac:dyDescent="0.35">
      <c r="A1284" s="186"/>
      <c r="B1284" s="186"/>
      <c r="C1284" s="193"/>
      <c r="D1284" s="186"/>
      <c r="E1284" s="186"/>
      <c r="F1284" s="186"/>
      <c r="G1284" s="186"/>
      <c r="H1284" s="186"/>
      <c r="I1284" s="194"/>
      <c r="J1284" s="186"/>
      <c r="K1284" s="186"/>
      <c r="L1284" s="186"/>
      <c r="M1284" s="186"/>
      <c r="N1284" s="186"/>
      <c r="O1284" s="186"/>
      <c r="P1284" s="186"/>
      <c r="Q1284" s="186"/>
      <c r="R1284" s="186"/>
      <c r="S1284" s="186"/>
      <c r="T1284" s="186"/>
      <c r="U1284" s="186"/>
      <c r="V1284" s="186"/>
      <c r="W1284" s="186"/>
      <c r="X1284" s="186"/>
    </row>
    <row r="1285" spans="1:24" ht="12.75" customHeight="1" x14ac:dyDescent="0.35">
      <c r="A1285" s="186"/>
      <c r="B1285" s="186"/>
      <c r="C1285" s="193"/>
      <c r="D1285" s="186"/>
      <c r="E1285" s="186"/>
      <c r="F1285" s="186"/>
      <c r="G1285" s="186"/>
      <c r="H1285" s="186"/>
      <c r="I1285" s="194"/>
      <c r="J1285" s="186"/>
      <c r="K1285" s="186"/>
      <c r="L1285" s="186"/>
      <c r="M1285" s="186"/>
      <c r="N1285" s="186"/>
      <c r="O1285" s="186"/>
      <c r="P1285" s="186"/>
      <c r="Q1285" s="186"/>
      <c r="R1285" s="186"/>
      <c r="S1285" s="186"/>
      <c r="T1285" s="186"/>
      <c r="U1285" s="186"/>
      <c r="V1285" s="186"/>
      <c r="W1285" s="186"/>
      <c r="X1285" s="186"/>
    </row>
    <row r="1286" spans="1:24" ht="12.75" customHeight="1" x14ac:dyDescent="0.35">
      <c r="A1286" s="186"/>
      <c r="B1286" s="186"/>
      <c r="C1286" s="193"/>
      <c r="D1286" s="186"/>
      <c r="E1286" s="186"/>
      <c r="F1286" s="186"/>
      <c r="G1286" s="186"/>
      <c r="H1286" s="186"/>
      <c r="I1286" s="194"/>
      <c r="J1286" s="186"/>
      <c r="K1286" s="186"/>
      <c r="L1286" s="186"/>
      <c r="M1286" s="186"/>
      <c r="N1286" s="186"/>
      <c r="O1286" s="186"/>
      <c r="P1286" s="186"/>
      <c r="Q1286" s="186"/>
      <c r="R1286" s="186"/>
      <c r="S1286" s="186"/>
      <c r="T1286" s="186"/>
      <c r="U1286" s="186"/>
      <c r="V1286" s="186"/>
      <c r="W1286" s="186"/>
      <c r="X1286" s="186"/>
    </row>
    <row r="1287" spans="1:24" ht="12.75" customHeight="1" x14ac:dyDescent="0.35">
      <c r="A1287" s="186"/>
      <c r="B1287" s="186"/>
      <c r="C1287" s="193"/>
      <c r="D1287" s="186"/>
      <c r="E1287" s="186"/>
      <c r="F1287" s="186"/>
      <c r="G1287" s="186"/>
      <c r="H1287" s="186"/>
      <c r="I1287" s="194"/>
      <c r="J1287" s="186"/>
      <c r="K1287" s="186"/>
      <c r="L1287" s="186"/>
      <c r="M1287" s="186"/>
      <c r="N1287" s="186"/>
      <c r="O1287" s="186"/>
      <c r="P1287" s="186"/>
      <c r="Q1287" s="186"/>
      <c r="R1287" s="186"/>
      <c r="S1287" s="186"/>
      <c r="T1287" s="186"/>
      <c r="U1287" s="186"/>
      <c r="V1287" s="186"/>
      <c r="W1287" s="186"/>
      <c r="X1287" s="186"/>
    </row>
    <row r="1288" spans="1:24" ht="12.75" customHeight="1" x14ac:dyDescent="0.35">
      <c r="A1288" s="186"/>
      <c r="B1288" s="186"/>
      <c r="C1288" s="193"/>
      <c r="D1288" s="186"/>
      <c r="E1288" s="186"/>
      <c r="F1288" s="186"/>
      <c r="G1288" s="186"/>
      <c r="H1288" s="186"/>
      <c r="I1288" s="194"/>
      <c r="J1288" s="186"/>
      <c r="K1288" s="186"/>
      <c r="L1288" s="186"/>
      <c r="M1288" s="186"/>
      <c r="N1288" s="186"/>
      <c r="O1288" s="186"/>
      <c r="P1288" s="186"/>
      <c r="Q1288" s="186"/>
      <c r="R1288" s="186"/>
      <c r="S1288" s="186"/>
      <c r="T1288" s="186"/>
      <c r="U1288" s="186"/>
      <c r="V1288" s="186"/>
      <c r="W1288" s="186"/>
      <c r="X1288" s="186"/>
    </row>
    <row r="1289" spans="1:24" ht="12.75" customHeight="1" x14ac:dyDescent="0.35">
      <c r="A1289" s="186"/>
      <c r="B1289" s="186"/>
      <c r="C1289" s="193"/>
      <c r="D1289" s="186"/>
      <c r="E1289" s="186"/>
      <c r="F1289" s="186"/>
      <c r="G1289" s="186"/>
      <c r="H1289" s="186"/>
      <c r="I1289" s="194"/>
      <c r="J1289" s="186"/>
      <c r="K1289" s="186"/>
      <c r="L1289" s="186"/>
      <c r="M1289" s="186"/>
      <c r="N1289" s="186"/>
      <c r="O1289" s="186"/>
      <c r="P1289" s="186"/>
      <c r="Q1289" s="186"/>
      <c r="R1289" s="186"/>
      <c r="S1289" s="186"/>
      <c r="T1289" s="186"/>
      <c r="U1289" s="186"/>
      <c r="V1289" s="186"/>
      <c r="W1289" s="186"/>
      <c r="X1289" s="186"/>
    </row>
    <row r="1290" spans="1:24" ht="12.75" customHeight="1" x14ac:dyDescent="0.35">
      <c r="A1290" s="186"/>
      <c r="B1290" s="186"/>
      <c r="C1290" s="193"/>
      <c r="D1290" s="186"/>
      <c r="E1290" s="186"/>
      <c r="F1290" s="186"/>
      <c r="G1290" s="186"/>
      <c r="H1290" s="186"/>
      <c r="I1290" s="194"/>
      <c r="J1290" s="186"/>
      <c r="K1290" s="186"/>
      <c r="L1290" s="186"/>
      <c r="M1290" s="186"/>
      <c r="N1290" s="186"/>
      <c r="O1290" s="186"/>
      <c r="P1290" s="186"/>
      <c r="Q1290" s="186"/>
      <c r="R1290" s="186"/>
      <c r="S1290" s="186"/>
      <c r="T1290" s="186"/>
      <c r="U1290" s="186"/>
      <c r="V1290" s="186"/>
      <c r="W1290" s="186"/>
      <c r="X1290" s="186"/>
    </row>
    <row r="1291" spans="1:24" ht="12.75" customHeight="1" x14ac:dyDescent="0.35">
      <c r="A1291" s="186"/>
      <c r="B1291" s="186"/>
      <c r="C1291" s="193"/>
      <c r="D1291" s="186"/>
      <c r="E1291" s="186"/>
      <c r="F1291" s="186"/>
      <c r="G1291" s="186"/>
      <c r="H1291" s="186"/>
      <c r="I1291" s="194"/>
      <c r="J1291" s="186"/>
      <c r="K1291" s="186"/>
      <c r="L1291" s="186"/>
      <c r="M1291" s="186"/>
      <c r="N1291" s="186"/>
      <c r="O1291" s="186"/>
      <c r="P1291" s="186"/>
      <c r="Q1291" s="186"/>
      <c r="R1291" s="186"/>
      <c r="S1291" s="186"/>
      <c r="T1291" s="186"/>
      <c r="U1291" s="186"/>
      <c r="V1291" s="186"/>
      <c r="W1291" s="186"/>
      <c r="X1291" s="186"/>
    </row>
    <row r="1292" spans="1:24" ht="12.75" customHeight="1" x14ac:dyDescent="0.35">
      <c r="A1292" s="186"/>
      <c r="B1292" s="186"/>
      <c r="C1292" s="193"/>
      <c r="D1292" s="186"/>
      <c r="E1292" s="186"/>
      <c r="F1292" s="186"/>
      <c r="G1292" s="186"/>
      <c r="H1292" s="186"/>
      <c r="I1292" s="194"/>
      <c r="J1292" s="186"/>
      <c r="K1292" s="186"/>
      <c r="L1292" s="186"/>
      <c r="M1292" s="186"/>
      <c r="N1292" s="186"/>
      <c r="O1292" s="186"/>
      <c r="P1292" s="186"/>
      <c r="Q1292" s="186"/>
      <c r="R1292" s="186"/>
      <c r="S1292" s="186"/>
      <c r="T1292" s="186"/>
      <c r="U1292" s="186"/>
      <c r="V1292" s="186"/>
      <c r="W1292" s="186"/>
      <c r="X1292" s="186"/>
    </row>
    <row r="1293" spans="1:24" ht="12.75" customHeight="1" x14ac:dyDescent="0.35">
      <c r="A1293" s="186"/>
      <c r="B1293" s="186"/>
      <c r="C1293" s="193"/>
      <c r="D1293" s="186"/>
      <c r="E1293" s="186"/>
      <c r="F1293" s="186"/>
      <c r="G1293" s="186"/>
      <c r="H1293" s="186"/>
      <c r="I1293" s="194"/>
      <c r="J1293" s="186"/>
      <c r="K1293" s="186"/>
      <c r="L1293" s="186"/>
      <c r="M1293" s="186"/>
      <c r="N1293" s="186"/>
      <c r="O1293" s="186"/>
      <c r="P1293" s="186"/>
      <c r="Q1293" s="186"/>
      <c r="R1293" s="186"/>
      <c r="S1293" s="186"/>
      <c r="T1293" s="186"/>
      <c r="U1293" s="186"/>
      <c r="V1293" s="186"/>
      <c r="W1293" s="186"/>
      <c r="X1293" s="186"/>
    </row>
    <row r="1294" spans="1:24" ht="12.75" customHeight="1" x14ac:dyDescent="0.35">
      <c r="A1294" s="186"/>
      <c r="B1294" s="186"/>
      <c r="C1294" s="193"/>
      <c r="D1294" s="186"/>
      <c r="E1294" s="186"/>
      <c r="F1294" s="186"/>
      <c r="G1294" s="186"/>
      <c r="H1294" s="186"/>
      <c r="I1294" s="194"/>
      <c r="J1294" s="186"/>
      <c r="K1294" s="186"/>
      <c r="L1294" s="186"/>
      <c r="M1294" s="186"/>
      <c r="N1294" s="186"/>
      <c r="O1294" s="186"/>
      <c r="P1294" s="186"/>
      <c r="Q1294" s="186"/>
      <c r="R1294" s="186"/>
      <c r="S1294" s="186"/>
      <c r="T1294" s="186"/>
      <c r="U1294" s="186"/>
      <c r="V1294" s="186"/>
      <c r="W1294" s="186"/>
      <c r="X1294" s="186"/>
    </row>
    <row r="1295" spans="1:24" ht="12.75" customHeight="1" x14ac:dyDescent="0.35">
      <c r="A1295" s="186"/>
      <c r="B1295" s="186"/>
      <c r="C1295" s="193"/>
      <c r="D1295" s="186"/>
      <c r="E1295" s="186"/>
      <c r="F1295" s="186"/>
      <c r="G1295" s="186"/>
      <c r="H1295" s="186"/>
      <c r="I1295" s="194"/>
      <c r="J1295" s="186"/>
      <c r="K1295" s="186"/>
      <c r="L1295" s="186"/>
      <c r="M1295" s="186"/>
      <c r="N1295" s="186"/>
      <c r="O1295" s="186"/>
      <c r="P1295" s="186"/>
      <c r="Q1295" s="186"/>
      <c r="R1295" s="186"/>
      <c r="S1295" s="186"/>
      <c r="T1295" s="186"/>
      <c r="U1295" s="186"/>
      <c r="V1295" s="186"/>
      <c r="W1295" s="186"/>
      <c r="X1295" s="186"/>
    </row>
    <row r="1296" spans="1:24" ht="12.75" customHeight="1" x14ac:dyDescent="0.35">
      <c r="A1296" s="186"/>
      <c r="B1296" s="186"/>
      <c r="C1296" s="193"/>
      <c r="D1296" s="186"/>
      <c r="E1296" s="186"/>
      <c r="F1296" s="186"/>
      <c r="G1296" s="186"/>
      <c r="H1296" s="186"/>
      <c r="I1296" s="194"/>
      <c r="J1296" s="186"/>
      <c r="K1296" s="186"/>
      <c r="L1296" s="186"/>
      <c r="M1296" s="186"/>
      <c r="N1296" s="186"/>
      <c r="O1296" s="186"/>
      <c r="P1296" s="186"/>
      <c r="Q1296" s="186"/>
      <c r="R1296" s="186"/>
      <c r="S1296" s="186"/>
      <c r="T1296" s="186"/>
      <c r="U1296" s="186"/>
      <c r="V1296" s="186"/>
      <c r="W1296" s="186"/>
      <c r="X1296" s="186"/>
    </row>
    <row r="1297" spans="1:24" ht="12.75" customHeight="1" x14ac:dyDescent="0.35">
      <c r="A1297" s="186"/>
      <c r="B1297" s="186"/>
      <c r="C1297" s="193"/>
      <c r="D1297" s="186"/>
      <c r="E1297" s="186"/>
      <c r="F1297" s="186"/>
      <c r="G1297" s="186"/>
      <c r="H1297" s="186"/>
      <c r="I1297" s="194"/>
      <c r="J1297" s="186"/>
      <c r="K1297" s="186"/>
      <c r="L1297" s="186"/>
      <c r="M1297" s="186"/>
      <c r="N1297" s="186"/>
      <c r="O1297" s="186"/>
      <c r="P1297" s="186"/>
      <c r="Q1297" s="186"/>
      <c r="R1297" s="186"/>
      <c r="S1297" s="186"/>
      <c r="T1297" s="186"/>
      <c r="U1297" s="186"/>
      <c r="V1297" s="186"/>
      <c r="W1297" s="186"/>
      <c r="X1297" s="186"/>
    </row>
    <row r="1298" spans="1:24" ht="12.75" customHeight="1" x14ac:dyDescent="0.35">
      <c r="A1298" s="186"/>
      <c r="B1298" s="186"/>
      <c r="C1298" s="193"/>
      <c r="D1298" s="186"/>
      <c r="E1298" s="186"/>
      <c r="F1298" s="186"/>
      <c r="G1298" s="186"/>
      <c r="H1298" s="186"/>
      <c r="I1298" s="194"/>
      <c r="J1298" s="186"/>
      <c r="K1298" s="186"/>
      <c r="L1298" s="186"/>
      <c r="M1298" s="186"/>
      <c r="N1298" s="186"/>
      <c r="O1298" s="186"/>
      <c r="P1298" s="186"/>
      <c r="Q1298" s="186"/>
      <c r="R1298" s="186"/>
      <c r="S1298" s="186"/>
      <c r="T1298" s="186"/>
      <c r="U1298" s="186"/>
      <c r="V1298" s="186"/>
      <c r="W1298" s="186"/>
      <c r="X1298" s="186"/>
    </row>
    <row r="1299" spans="1:24" ht="12.75" customHeight="1" x14ac:dyDescent="0.35">
      <c r="A1299" s="186"/>
      <c r="B1299" s="186"/>
      <c r="C1299" s="193"/>
      <c r="D1299" s="186"/>
      <c r="E1299" s="186"/>
      <c r="F1299" s="186"/>
      <c r="G1299" s="186"/>
      <c r="H1299" s="186"/>
      <c r="I1299" s="194"/>
      <c r="J1299" s="186"/>
      <c r="K1299" s="186"/>
      <c r="L1299" s="186"/>
      <c r="M1299" s="186"/>
      <c r="N1299" s="186"/>
      <c r="O1299" s="186"/>
      <c r="P1299" s="186"/>
      <c r="Q1299" s="186"/>
      <c r="R1299" s="186"/>
      <c r="S1299" s="186"/>
      <c r="T1299" s="186"/>
      <c r="U1299" s="186"/>
      <c r="V1299" s="186"/>
      <c r="W1299" s="186"/>
      <c r="X1299" s="186"/>
    </row>
    <row r="1300" spans="1:24" ht="12.75" customHeight="1" x14ac:dyDescent="0.35">
      <c r="A1300" s="186"/>
      <c r="B1300" s="186"/>
      <c r="C1300" s="193"/>
      <c r="D1300" s="186"/>
      <c r="E1300" s="186"/>
      <c r="F1300" s="186"/>
      <c r="G1300" s="186"/>
      <c r="H1300" s="186"/>
      <c r="I1300" s="194"/>
      <c r="J1300" s="186"/>
      <c r="K1300" s="186"/>
      <c r="L1300" s="186"/>
      <c r="M1300" s="186"/>
      <c r="N1300" s="186"/>
      <c r="O1300" s="186"/>
      <c r="P1300" s="186"/>
      <c r="Q1300" s="186"/>
      <c r="R1300" s="186"/>
      <c r="S1300" s="186"/>
      <c r="T1300" s="186"/>
      <c r="U1300" s="186"/>
      <c r="V1300" s="186"/>
      <c r="W1300" s="186"/>
      <c r="X1300" s="186"/>
    </row>
    <row r="1301" spans="1:24" ht="12.75" customHeight="1" x14ac:dyDescent="0.35">
      <c r="A1301" s="186"/>
      <c r="B1301" s="186"/>
      <c r="C1301" s="193"/>
      <c r="D1301" s="186"/>
      <c r="E1301" s="186"/>
      <c r="F1301" s="186"/>
      <c r="G1301" s="186"/>
      <c r="H1301" s="186"/>
      <c r="I1301" s="194"/>
      <c r="J1301" s="186"/>
      <c r="K1301" s="186"/>
      <c r="L1301" s="186"/>
      <c r="M1301" s="186"/>
      <c r="N1301" s="186"/>
      <c r="O1301" s="186"/>
      <c r="P1301" s="186"/>
      <c r="Q1301" s="186"/>
      <c r="R1301" s="186"/>
      <c r="S1301" s="186"/>
      <c r="T1301" s="186"/>
      <c r="U1301" s="186"/>
      <c r="V1301" s="186"/>
      <c r="W1301" s="186"/>
      <c r="X1301" s="186"/>
    </row>
    <row r="1302" spans="1:24" ht="12.75" customHeight="1" x14ac:dyDescent="0.35">
      <c r="A1302" s="186"/>
      <c r="B1302" s="186"/>
      <c r="C1302" s="193"/>
      <c r="D1302" s="186"/>
      <c r="E1302" s="186"/>
      <c r="F1302" s="186"/>
      <c r="G1302" s="186"/>
      <c r="H1302" s="186"/>
      <c r="I1302" s="194"/>
      <c r="J1302" s="186"/>
      <c r="K1302" s="186"/>
      <c r="L1302" s="186"/>
      <c r="M1302" s="186"/>
      <c r="N1302" s="186"/>
      <c r="O1302" s="186"/>
      <c r="P1302" s="186"/>
      <c r="Q1302" s="186"/>
      <c r="R1302" s="186"/>
      <c r="S1302" s="186"/>
      <c r="T1302" s="186"/>
      <c r="U1302" s="186"/>
      <c r="V1302" s="186"/>
      <c r="W1302" s="186"/>
      <c r="X1302" s="186"/>
    </row>
    <row r="1303" spans="1:24" ht="12.75" customHeight="1" x14ac:dyDescent="0.35">
      <c r="A1303" s="186"/>
      <c r="B1303" s="186"/>
      <c r="C1303" s="193"/>
      <c r="D1303" s="186"/>
      <c r="E1303" s="186"/>
      <c r="F1303" s="186"/>
      <c r="G1303" s="186"/>
      <c r="H1303" s="186"/>
      <c r="I1303" s="194"/>
      <c r="J1303" s="186"/>
      <c r="K1303" s="186"/>
      <c r="L1303" s="186"/>
      <c r="M1303" s="186"/>
      <c r="N1303" s="186"/>
      <c r="O1303" s="186"/>
      <c r="P1303" s="186"/>
      <c r="Q1303" s="186"/>
      <c r="R1303" s="186"/>
      <c r="S1303" s="186"/>
      <c r="T1303" s="186"/>
      <c r="U1303" s="186"/>
      <c r="V1303" s="186"/>
      <c r="W1303" s="186"/>
      <c r="X1303" s="186"/>
    </row>
    <row r="1304" spans="1:24" ht="12.75" customHeight="1" x14ac:dyDescent="0.35">
      <c r="A1304" s="186"/>
      <c r="B1304" s="186"/>
      <c r="C1304" s="193"/>
      <c r="D1304" s="186"/>
      <c r="E1304" s="186"/>
      <c r="F1304" s="186"/>
      <c r="G1304" s="186"/>
      <c r="H1304" s="186"/>
      <c r="I1304" s="194"/>
      <c r="J1304" s="186"/>
      <c r="K1304" s="186"/>
      <c r="L1304" s="186"/>
      <c r="M1304" s="186"/>
      <c r="N1304" s="186"/>
      <c r="O1304" s="186"/>
      <c r="P1304" s="186"/>
      <c r="Q1304" s="186"/>
      <c r="R1304" s="186"/>
      <c r="S1304" s="186"/>
      <c r="T1304" s="186"/>
      <c r="U1304" s="186"/>
      <c r="V1304" s="186"/>
      <c r="W1304" s="186"/>
      <c r="X1304" s="186"/>
    </row>
    <row r="1305" spans="1:24" ht="12.75" customHeight="1" x14ac:dyDescent="0.35">
      <c r="A1305" s="186"/>
      <c r="B1305" s="186"/>
      <c r="C1305" s="193"/>
      <c r="D1305" s="186"/>
      <c r="E1305" s="186"/>
      <c r="F1305" s="186"/>
      <c r="G1305" s="186"/>
      <c r="H1305" s="186"/>
      <c r="I1305" s="194"/>
      <c r="J1305" s="186"/>
      <c r="K1305" s="186"/>
      <c r="L1305" s="186"/>
      <c r="M1305" s="186"/>
      <c r="N1305" s="186"/>
      <c r="O1305" s="186"/>
      <c r="P1305" s="186"/>
      <c r="Q1305" s="186"/>
      <c r="R1305" s="186"/>
      <c r="S1305" s="186"/>
      <c r="T1305" s="186"/>
      <c r="U1305" s="186"/>
      <c r="V1305" s="186"/>
      <c r="W1305" s="186"/>
      <c r="X1305" s="186"/>
    </row>
    <row r="1306" spans="1:24" ht="12.75" customHeight="1" x14ac:dyDescent="0.35">
      <c r="A1306" s="186"/>
      <c r="B1306" s="186"/>
      <c r="C1306" s="193"/>
      <c r="D1306" s="186"/>
      <c r="E1306" s="186"/>
      <c r="F1306" s="186"/>
      <c r="G1306" s="186"/>
      <c r="H1306" s="186"/>
      <c r="I1306" s="194"/>
      <c r="J1306" s="186"/>
      <c r="K1306" s="186"/>
      <c r="L1306" s="186"/>
      <c r="M1306" s="186"/>
      <c r="N1306" s="186"/>
      <c r="O1306" s="186"/>
      <c r="P1306" s="186"/>
      <c r="Q1306" s="186"/>
      <c r="R1306" s="186"/>
      <c r="S1306" s="186"/>
      <c r="T1306" s="186"/>
      <c r="U1306" s="186"/>
      <c r="V1306" s="186"/>
      <c r="W1306" s="186"/>
      <c r="X1306" s="186"/>
    </row>
    <row r="1307" spans="1:24" ht="12.75" customHeight="1" x14ac:dyDescent="0.35">
      <c r="A1307" s="186"/>
      <c r="B1307" s="186"/>
      <c r="C1307" s="193"/>
      <c r="D1307" s="186"/>
      <c r="E1307" s="186"/>
      <c r="F1307" s="186"/>
      <c r="G1307" s="186"/>
      <c r="H1307" s="186"/>
      <c r="I1307" s="194"/>
      <c r="J1307" s="186"/>
      <c r="K1307" s="186"/>
      <c r="L1307" s="186"/>
      <c r="M1307" s="186"/>
      <c r="N1307" s="186"/>
      <c r="O1307" s="186"/>
      <c r="P1307" s="186"/>
      <c r="Q1307" s="186"/>
      <c r="R1307" s="186"/>
      <c r="S1307" s="186"/>
      <c r="T1307" s="186"/>
      <c r="U1307" s="186"/>
      <c r="V1307" s="186"/>
      <c r="W1307" s="186"/>
      <c r="X1307" s="186"/>
    </row>
    <row r="1308" spans="1:24" ht="12.75" customHeight="1" x14ac:dyDescent="0.35">
      <c r="A1308" s="186"/>
      <c r="B1308" s="186"/>
      <c r="C1308" s="193"/>
      <c r="D1308" s="186"/>
      <c r="E1308" s="186"/>
      <c r="F1308" s="186"/>
      <c r="G1308" s="186"/>
      <c r="H1308" s="186"/>
      <c r="I1308" s="194"/>
      <c r="J1308" s="186"/>
      <c r="K1308" s="186"/>
      <c r="L1308" s="186"/>
      <c r="M1308" s="186"/>
      <c r="N1308" s="186"/>
      <c r="O1308" s="186"/>
      <c r="P1308" s="186"/>
      <c r="Q1308" s="186"/>
      <c r="R1308" s="186"/>
      <c r="S1308" s="186"/>
      <c r="T1308" s="186"/>
      <c r="U1308" s="186"/>
      <c r="V1308" s="186"/>
      <c r="W1308" s="186"/>
      <c r="X1308" s="186"/>
    </row>
    <row r="1309" spans="1:24" ht="12.75" customHeight="1" x14ac:dyDescent="0.35">
      <c r="A1309" s="186"/>
      <c r="B1309" s="186"/>
      <c r="C1309" s="193"/>
      <c r="D1309" s="186"/>
      <c r="E1309" s="186"/>
      <c r="F1309" s="186"/>
      <c r="G1309" s="186"/>
      <c r="H1309" s="186"/>
      <c r="I1309" s="194"/>
      <c r="J1309" s="186"/>
      <c r="K1309" s="186"/>
      <c r="L1309" s="186"/>
      <c r="M1309" s="186"/>
      <c r="N1309" s="186"/>
      <c r="O1309" s="186"/>
      <c r="P1309" s="186"/>
      <c r="Q1309" s="186"/>
      <c r="R1309" s="186"/>
      <c r="S1309" s="186"/>
      <c r="T1309" s="186"/>
      <c r="U1309" s="186"/>
      <c r="V1309" s="186"/>
      <c r="W1309" s="186"/>
      <c r="X1309" s="186"/>
    </row>
    <row r="1310" spans="1:24" ht="12.75" customHeight="1" x14ac:dyDescent="0.35">
      <c r="A1310" s="186"/>
      <c r="B1310" s="186"/>
      <c r="C1310" s="193"/>
      <c r="D1310" s="186"/>
      <c r="E1310" s="186"/>
      <c r="F1310" s="186"/>
      <c r="G1310" s="186"/>
      <c r="H1310" s="186"/>
      <c r="I1310" s="194"/>
      <c r="J1310" s="186"/>
      <c r="K1310" s="186"/>
      <c r="L1310" s="186"/>
      <c r="M1310" s="186"/>
      <c r="N1310" s="186"/>
      <c r="O1310" s="186"/>
      <c r="P1310" s="186"/>
      <c r="Q1310" s="186"/>
      <c r="R1310" s="186"/>
      <c r="S1310" s="186"/>
      <c r="T1310" s="186"/>
      <c r="U1310" s="186"/>
      <c r="V1310" s="186"/>
      <c r="W1310" s="186"/>
      <c r="X1310" s="186"/>
    </row>
    <row r="1311" spans="1:24" ht="12.75" customHeight="1" x14ac:dyDescent="0.35">
      <c r="A1311" s="186"/>
      <c r="B1311" s="186"/>
      <c r="C1311" s="193"/>
      <c r="D1311" s="186"/>
      <c r="E1311" s="186"/>
      <c r="F1311" s="186"/>
      <c r="G1311" s="186"/>
      <c r="H1311" s="186"/>
      <c r="I1311" s="194"/>
      <c r="J1311" s="186"/>
      <c r="K1311" s="186"/>
      <c r="L1311" s="186"/>
      <c r="M1311" s="186"/>
      <c r="N1311" s="186"/>
      <c r="O1311" s="186"/>
      <c r="P1311" s="186"/>
      <c r="Q1311" s="186"/>
      <c r="R1311" s="186"/>
      <c r="S1311" s="186"/>
      <c r="T1311" s="186"/>
      <c r="U1311" s="186"/>
      <c r="V1311" s="186"/>
      <c r="W1311" s="186"/>
      <c r="X1311" s="186"/>
    </row>
    <row r="1312" spans="1:24" ht="12.75" customHeight="1" x14ac:dyDescent="0.35">
      <c r="A1312" s="186"/>
      <c r="B1312" s="186"/>
      <c r="C1312" s="193"/>
      <c r="D1312" s="186"/>
      <c r="E1312" s="186"/>
      <c r="F1312" s="186"/>
      <c r="G1312" s="186"/>
      <c r="H1312" s="186"/>
      <c r="I1312" s="194"/>
      <c r="J1312" s="186"/>
      <c r="K1312" s="186"/>
      <c r="L1312" s="186"/>
      <c r="M1312" s="186"/>
      <c r="N1312" s="186"/>
      <c r="O1312" s="186"/>
      <c r="P1312" s="186"/>
      <c r="Q1312" s="186"/>
      <c r="R1312" s="186"/>
      <c r="S1312" s="186"/>
      <c r="T1312" s="186"/>
      <c r="U1312" s="186"/>
      <c r="V1312" s="186"/>
      <c r="W1312" s="186"/>
      <c r="X1312" s="186"/>
    </row>
    <row r="1313" spans="1:24" ht="12.75" customHeight="1" x14ac:dyDescent="0.35">
      <c r="A1313" s="186"/>
      <c r="B1313" s="186"/>
      <c r="C1313" s="193"/>
      <c r="D1313" s="186"/>
      <c r="E1313" s="186"/>
      <c r="F1313" s="186"/>
      <c r="G1313" s="186"/>
      <c r="H1313" s="186"/>
      <c r="I1313" s="194"/>
      <c r="J1313" s="186"/>
      <c r="K1313" s="186"/>
      <c r="L1313" s="186"/>
      <c r="M1313" s="186"/>
      <c r="N1313" s="186"/>
      <c r="O1313" s="186"/>
      <c r="P1313" s="186"/>
      <c r="Q1313" s="186"/>
      <c r="R1313" s="186"/>
      <c r="S1313" s="186"/>
      <c r="T1313" s="186"/>
      <c r="U1313" s="186"/>
      <c r="V1313" s="186"/>
      <c r="W1313" s="186"/>
      <c r="X1313" s="186"/>
    </row>
    <row r="1314" spans="1:24" ht="12.75" customHeight="1" x14ac:dyDescent="0.35">
      <c r="A1314" s="186"/>
      <c r="B1314" s="186"/>
      <c r="C1314" s="193"/>
      <c r="D1314" s="186"/>
      <c r="E1314" s="186"/>
      <c r="F1314" s="186"/>
      <c r="G1314" s="186"/>
      <c r="H1314" s="186"/>
      <c r="I1314" s="194"/>
      <c r="J1314" s="186"/>
      <c r="K1314" s="186"/>
      <c r="L1314" s="186"/>
      <c r="M1314" s="186"/>
      <c r="N1314" s="186"/>
      <c r="O1314" s="186"/>
      <c r="P1314" s="186"/>
      <c r="Q1314" s="186"/>
      <c r="R1314" s="186"/>
      <c r="S1314" s="186"/>
      <c r="T1314" s="186"/>
      <c r="U1314" s="186"/>
      <c r="V1314" s="186"/>
      <c r="W1314" s="186"/>
      <c r="X1314" s="186"/>
    </row>
    <row r="1315" spans="1:24" ht="12.75" customHeight="1" x14ac:dyDescent="0.35">
      <c r="A1315" s="186"/>
      <c r="B1315" s="186"/>
      <c r="C1315" s="193"/>
      <c r="D1315" s="186"/>
      <c r="E1315" s="186"/>
      <c r="F1315" s="186"/>
      <c r="G1315" s="186"/>
      <c r="H1315" s="186"/>
      <c r="I1315" s="194"/>
      <c r="J1315" s="186"/>
      <c r="K1315" s="186"/>
      <c r="L1315" s="186"/>
      <c r="M1315" s="186"/>
      <c r="N1315" s="186"/>
      <c r="O1315" s="186"/>
      <c r="P1315" s="186"/>
      <c r="Q1315" s="186"/>
      <c r="R1315" s="186"/>
      <c r="S1315" s="186"/>
      <c r="T1315" s="186"/>
      <c r="U1315" s="186"/>
      <c r="V1315" s="186"/>
      <c r="W1315" s="186"/>
      <c r="X1315" s="186"/>
    </row>
    <row r="1316" spans="1:24" ht="12.75" customHeight="1" x14ac:dyDescent="0.35">
      <c r="A1316" s="186"/>
      <c r="B1316" s="186"/>
      <c r="C1316" s="193"/>
      <c r="D1316" s="186"/>
      <c r="E1316" s="186"/>
      <c r="F1316" s="186"/>
      <c r="G1316" s="186"/>
      <c r="H1316" s="186"/>
      <c r="I1316" s="194"/>
      <c r="J1316" s="186"/>
      <c r="K1316" s="186"/>
      <c r="L1316" s="186"/>
      <c r="M1316" s="186"/>
      <c r="N1316" s="186"/>
      <c r="O1316" s="186"/>
      <c r="P1316" s="186"/>
      <c r="Q1316" s="186"/>
      <c r="R1316" s="186"/>
      <c r="S1316" s="186"/>
      <c r="T1316" s="186"/>
      <c r="U1316" s="186"/>
      <c r="V1316" s="186"/>
      <c r="W1316" s="186"/>
      <c r="X1316" s="186"/>
    </row>
    <row r="1317" spans="1:24" ht="12.75" customHeight="1" x14ac:dyDescent="0.35">
      <c r="A1317" s="186"/>
      <c r="B1317" s="186"/>
      <c r="C1317" s="193"/>
      <c r="D1317" s="186"/>
      <c r="E1317" s="186"/>
      <c r="F1317" s="186"/>
      <c r="G1317" s="186"/>
      <c r="H1317" s="186"/>
      <c r="I1317" s="194"/>
      <c r="J1317" s="186"/>
      <c r="K1317" s="186"/>
      <c r="L1317" s="186"/>
      <c r="M1317" s="186"/>
      <c r="N1317" s="186"/>
      <c r="O1317" s="186"/>
      <c r="P1317" s="186"/>
      <c r="Q1317" s="186"/>
      <c r="R1317" s="186"/>
      <c r="S1317" s="186"/>
      <c r="T1317" s="186"/>
      <c r="U1317" s="186"/>
      <c r="V1317" s="186"/>
      <c r="W1317" s="186"/>
      <c r="X1317" s="186"/>
    </row>
    <row r="1318" spans="1:24" ht="12.75" customHeight="1" x14ac:dyDescent="0.35">
      <c r="A1318" s="186"/>
      <c r="B1318" s="186"/>
      <c r="C1318" s="193"/>
      <c r="D1318" s="186"/>
      <c r="E1318" s="186"/>
      <c r="F1318" s="186"/>
      <c r="G1318" s="186"/>
      <c r="H1318" s="186"/>
      <c r="I1318" s="194"/>
      <c r="J1318" s="186"/>
      <c r="K1318" s="186"/>
      <c r="L1318" s="186"/>
      <c r="M1318" s="186"/>
      <c r="N1318" s="186"/>
      <c r="O1318" s="186"/>
      <c r="P1318" s="186"/>
      <c r="Q1318" s="186"/>
      <c r="R1318" s="186"/>
      <c r="S1318" s="186"/>
      <c r="T1318" s="186"/>
      <c r="U1318" s="186"/>
      <c r="V1318" s="186"/>
      <c r="W1318" s="186"/>
      <c r="X1318" s="186"/>
    </row>
    <row r="1319" spans="1:24" ht="12.75" customHeight="1" x14ac:dyDescent="0.35">
      <c r="A1319" s="186"/>
      <c r="B1319" s="186"/>
      <c r="C1319" s="193"/>
      <c r="D1319" s="186"/>
      <c r="E1319" s="186"/>
      <c r="F1319" s="186"/>
      <c r="G1319" s="186"/>
      <c r="H1319" s="186"/>
      <c r="I1319" s="194"/>
      <c r="J1319" s="186"/>
      <c r="K1319" s="186"/>
      <c r="L1319" s="186"/>
      <c r="M1319" s="186"/>
      <c r="N1319" s="186"/>
      <c r="O1319" s="186"/>
      <c r="P1319" s="186"/>
      <c r="Q1319" s="186"/>
      <c r="R1319" s="186"/>
      <c r="S1319" s="186"/>
      <c r="T1319" s="186"/>
      <c r="U1319" s="186"/>
      <c r="V1319" s="186"/>
      <c r="W1319" s="186"/>
      <c r="X1319" s="186"/>
    </row>
    <row r="1320" spans="1:24" ht="12.75" customHeight="1" x14ac:dyDescent="0.35">
      <c r="A1320" s="186"/>
      <c r="B1320" s="186"/>
      <c r="C1320" s="193"/>
      <c r="D1320" s="186"/>
      <c r="E1320" s="186"/>
      <c r="F1320" s="186"/>
      <c r="G1320" s="186"/>
      <c r="H1320" s="186"/>
      <c r="I1320" s="194"/>
      <c r="J1320" s="186"/>
      <c r="K1320" s="186"/>
      <c r="L1320" s="186"/>
      <c r="M1320" s="186"/>
      <c r="N1320" s="186"/>
      <c r="O1320" s="186"/>
      <c r="P1320" s="186"/>
      <c r="Q1320" s="186"/>
      <c r="R1320" s="186"/>
      <c r="S1320" s="186"/>
      <c r="T1320" s="186"/>
      <c r="U1320" s="186"/>
      <c r="V1320" s="186"/>
      <c r="W1320" s="186"/>
      <c r="X1320" s="186"/>
    </row>
    <row r="1321" spans="1:24" ht="12.75" customHeight="1" x14ac:dyDescent="0.35">
      <c r="A1321" s="186"/>
      <c r="B1321" s="186"/>
      <c r="C1321" s="193"/>
      <c r="D1321" s="186"/>
      <c r="E1321" s="186"/>
      <c r="F1321" s="186"/>
      <c r="G1321" s="186"/>
      <c r="H1321" s="186"/>
      <c r="I1321" s="194"/>
      <c r="J1321" s="186"/>
      <c r="K1321" s="186"/>
      <c r="L1321" s="186"/>
      <c r="M1321" s="186"/>
      <c r="N1321" s="186"/>
      <c r="O1321" s="186"/>
      <c r="P1321" s="186"/>
      <c r="Q1321" s="186"/>
      <c r="R1321" s="186"/>
      <c r="S1321" s="186"/>
      <c r="T1321" s="186"/>
      <c r="U1321" s="186"/>
      <c r="V1321" s="186"/>
      <c r="W1321" s="186"/>
      <c r="X1321" s="186"/>
    </row>
    <row r="1322" spans="1:24" ht="12.75" customHeight="1" x14ac:dyDescent="0.35">
      <c r="A1322" s="186"/>
      <c r="B1322" s="186"/>
      <c r="C1322" s="193"/>
      <c r="D1322" s="186"/>
      <c r="E1322" s="186"/>
      <c r="F1322" s="186"/>
      <c r="G1322" s="186"/>
      <c r="H1322" s="186"/>
      <c r="I1322" s="194"/>
      <c r="J1322" s="186"/>
      <c r="K1322" s="186"/>
      <c r="L1322" s="186"/>
      <c r="M1322" s="186"/>
      <c r="N1322" s="186"/>
      <c r="O1322" s="186"/>
      <c r="P1322" s="186"/>
      <c r="Q1322" s="186"/>
      <c r="R1322" s="186"/>
      <c r="S1322" s="186"/>
      <c r="T1322" s="186"/>
      <c r="U1322" s="186"/>
      <c r="V1322" s="186"/>
      <c r="W1322" s="186"/>
      <c r="X1322" s="186"/>
    </row>
    <row r="1323" spans="1:24" ht="12.75" customHeight="1" x14ac:dyDescent="0.35">
      <c r="A1323" s="186"/>
      <c r="B1323" s="186"/>
      <c r="C1323" s="193"/>
      <c r="D1323" s="186"/>
      <c r="E1323" s="186"/>
      <c r="F1323" s="186"/>
      <c r="G1323" s="186"/>
      <c r="H1323" s="186"/>
      <c r="I1323" s="194"/>
      <c r="J1323" s="186"/>
      <c r="K1323" s="186"/>
      <c r="L1323" s="186"/>
      <c r="M1323" s="186"/>
      <c r="N1323" s="186"/>
      <c r="O1323" s="186"/>
      <c r="P1323" s="186"/>
      <c r="Q1323" s="186"/>
      <c r="R1323" s="186"/>
      <c r="S1323" s="186"/>
      <c r="T1323" s="186"/>
      <c r="U1323" s="186"/>
      <c r="V1323" s="186"/>
      <c r="W1323" s="186"/>
      <c r="X1323" s="186"/>
    </row>
    <row r="1324" spans="1:24" ht="12.75" customHeight="1" x14ac:dyDescent="0.35">
      <c r="A1324" s="186"/>
      <c r="B1324" s="186"/>
      <c r="C1324" s="193"/>
      <c r="D1324" s="186"/>
      <c r="E1324" s="186"/>
      <c r="F1324" s="186"/>
      <c r="G1324" s="186"/>
      <c r="H1324" s="186"/>
      <c r="I1324" s="194"/>
      <c r="J1324" s="186"/>
      <c r="K1324" s="186"/>
      <c r="L1324" s="186"/>
      <c r="M1324" s="186"/>
      <c r="N1324" s="186"/>
      <c r="O1324" s="186"/>
      <c r="P1324" s="186"/>
      <c r="Q1324" s="186"/>
      <c r="R1324" s="186"/>
      <c r="S1324" s="186"/>
      <c r="T1324" s="186"/>
      <c r="U1324" s="186"/>
      <c r="V1324" s="186"/>
      <c r="W1324" s="186"/>
      <c r="X1324" s="186"/>
    </row>
    <row r="1325" spans="1:24" ht="12.75" customHeight="1" x14ac:dyDescent="0.35">
      <c r="A1325" s="186"/>
      <c r="B1325" s="186"/>
      <c r="C1325" s="193"/>
      <c r="D1325" s="186"/>
      <c r="E1325" s="186"/>
      <c r="F1325" s="186"/>
      <c r="G1325" s="186"/>
      <c r="H1325" s="186"/>
      <c r="I1325" s="194"/>
      <c r="J1325" s="186"/>
      <c r="K1325" s="186"/>
      <c r="L1325" s="186"/>
      <c r="M1325" s="186"/>
      <c r="N1325" s="186"/>
      <c r="O1325" s="186"/>
      <c r="P1325" s="186"/>
      <c r="Q1325" s="186"/>
      <c r="R1325" s="186"/>
      <c r="S1325" s="186"/>
      <c r="T1325" s="186"/>
      <c r="U1325" s="186"/>
      <c r="V1325" s="186"/>
      <c r="W1325" s="186"/>
      <c r="X1325" s="186"/>
    </row>
    <row r="1326" spans="1:24" ht="12.75" customHeight="1" x14ac:dyDescent="0.35">
      <c r="A1326" s="186"/>
      <c r="B1326" s="186"/>
      <c r="C1326" s="193"/>
      <c r="D1326" s="186"/>
      <c r="E1326" s="186"/>
      <c r="F1326" s="186"/>
      <c r="G1326" s="186"/>
      <c r="H1326" s="186"/>
      <c r="I1326" s="194"/>
      <c r="J1326" s="186"/>
      <c r="K1326" s="186"/>
      <c r="L1326" s="186"/>
      <c r="M1326" s="186"/>
      <c r="N1326" s="186"/>
      <c r="O1326" s="186"/>
      <c r="P1326" s="186"/>
      <c r="Q1326" s="186"/>
      <c r="R1326" s="186"/>
      <c r="S1326" s="186"/>
      <c r="T1326" s="186"/>
      <c r="U1326" s="186"/>
      <c r="V1326" s="186"/>
      <c r="W1326" s="186"/>
      <c r="X1326" s="186"/>
    </row>
    <row r="1327" spans="1:24" ht="12.75" customHeight="1" x14ac:dyDescent="0.35">
      <c r="A1327" s="186"/>
      <c r="B1327" s="186"/>
      <c r="C1327" s="193"/>
      <c r="D1327" s="186"/>
      <c r="E1327" s="186"/>
      <c r="F1327" s="186"/>
      <c r="G1327" s="186"/>
      <c r="H1327" s="186"/>
      <c r="I1327" s="194"/>
      <c r="J1327" s="186"/>
      <c r="K1327" s="186"/>
      <c r="L1327" s="186"/>
      <c r="M1327" s="186"/>
      <c r="N1327" s="186"/>
      <c r="O1327" s="186"/>
      <c r="P1327" s="186"/>
      <c r="Q1327" s="186"/>
      <c r="R1327" s="186"/>
      <c r="S1327" s="186"/>
      <c r="T1327" s="186"/>
      <c r="U1327" s="186"/>
      <c r="V1327" s="186"/>
      <c r="W1327" s="186"/>
      <c r="X1327" s="186"/>
    </row>
    <row r="1328" spans="1:24" ht="12.75" customHeight="1" x14ac:dyDescent="0.35">
      <c r="A1328" s="186"/>
      <c r="B1328" s="186"/>
      <c r="C1328" s="193"/>
      <c r="D1328" s="186"/>
      <c r="E1328" s="186"/>
      <c r="F1328" s="186"/>
      <c r="G1328" s="186"/>
      <c r="H1328" s="186"/>
      <c r="I1328" s="194"/>
      <c r="J1328" s="186"/>
      <c r="K1328" s="186"/>
      <c r="L1328" s="186"/>
      <c r="M1328" s="186"/>
      <c r="N1328" s="186"/>
      <c r="O1328" s="186"/>
      <c r="P1328" s="186"/>
      <c r="Q1328" s="186"/>
      <c r="R1328" s="186"/>
      <c r="S1328" s="186"/>
      <c r="T1328" s="186"/>
      <c r="U1328" s="186"/>
      <c r="V1328" s="186"/>
      <c r="W1328" s="186"/>
      <c r="X1328" s="186"/>
    </row>
    <row r="1329" spans="1:24" ht="12.75" customHeight="1" x14ac:dyDescent="0.35">
      <c r="A1329" s="186"/>
      <c r="B1329" s="186"/>
      <c r="C1329" s="193"/>
      <c r="D1329" s="186"/>
      <c r="E1329" s="186"/>
      <c r="F1329" s="186"/>
      <c r="G1329" s="186"/>
      <c r="H1329" s="186"/>
      <c r="I1329" s="194"/>
      <c r="J1329" s="186"/>
      <c r="K1329" s="186"/>
      <c r="L1329" s="186"/>
      <c r="M1329" s="186"/>
      <c r="N1329" s="186"/>
      <c r="O1329" s="186"/>
      <c r="P1329" s="186"/>
      <c r="Q1329" s="186"/>
      <c r="R1329" s="186"/>
      <c r="S1329" s="186"/>
      <c r="T1329" s="186"/>
      <c r="U1329" s="186"/>
      <c r="V1329" s="186"/>
      <c r="W1329" s="186"/>
      <c r="X1329" s="186"/>
    </row>
    <row r="1330" spans="1:24" ht="12.75" customHeight="1" x14ac:dyDescent="0.35">
      <c r="A1330" s="186"/>
      <c r="B1330" s="186"/>
      <c r="C1330" s="193"/>
      <c r="D1330" s="186"/>
      <c r="E1330" s="186"/>
      <c r="F1330" s="186"/>
      <c r="G1330" s="186"/>
      <c r="H1330" s="186"/>
      <c r="I1330" s="194"/>
      <c r="J1330" s="186"/>
      <c r="K1330" s="186"/>
      <c r="L1330" s="186"/>
      <c r="M1330" s="186"/>
      <c r="N1330" s="186"/>
      <c r="O1330" s="186"/>
      <c r="P1330" s="186"/>
      <c r="Q1330" s="186"/>
      <c r="R1330" s="186"/>
      <c r="S1330" s="186"/>
      <c r="T1330" s="186"/>
      <c r="U1330" s="186"/>
      <c r="V1330" s="186"/>
      <c r="W1330" s="186"/>
      <c r="X1330" s="186"/>
    </row>
    <row r="1331" spans="1:24" ht="12.75" customHeight="1" x14ac:dyDescent="0.35">
      <c r="A1331" s="186"/>
      <c r="B1331" s="186"/>
      <c r="C1331" s="193"/>
      <c r="D1331" s="186"/>
      <c r="E1331" s="186"/>
      <c r="F1331" s="186"/>
      <c r="G1331" s="186"/>
      <c r="H1331" s="186"/>
      <c r="I1331" s="194"/>
      <c r="J1331" s="186"/>
      <c r="K1331" s="186"/>
      <c r="L1331" s="186"/>
      <c r="M1331" s="186"/>
      <c r="N1331" s="186"/>
      <c r="O1331" s="186"/>
      <c r="P1331" s="186"/>
      <c r="Q1331" s="186"/>
      <c r="R1331" s="186"/>
      <c r="S1331" s="186"/>
      <c r="T1331" s="186"/>
      <c r="U1331" s="186"/>
      <c r="V1331" s="186"/>
      <c r="W1331" s="186"/>
      <c r="X1331" s="186"/>
    </row>
    <row r="1332" spans="1:24" ht="12.75" customHeight="1" x14ac:dyDescent="0.35">
      <c r="A1332" s="186"/>
      <c r="B1332" s="186"/>
      <c r="C1332" s="193"/>
      <c r="D1332" s="186"/>
      <c r="E1332" s="186"/>
      <c r="F1332" s="186"/>
      <c r="G1332" s="186"/>
      <c r="H1332" s="186"/>
      <c r="I1332" s="194"/>
      <c r="J1332" s="186"/>
      <c r="K1332" s="186"/>
      <c r="L1332" s="186"/>
      <c r="M1332" s="186"/>
      <c r="N1332" s="186"/>
      <c r="O1332" s="186"/>
      <c r="P1332" s="186"/>
      <c r="Q1332" s="186"/>
      <c r="R1332" s="186"/>
      <c r="S1332" s="186"/>
      <c r="T1332" s="186"/>
      <c r="U1332" s="186"/>
      <c r="V1332" s="186"/>
      <c r="W1332" s="186"/>
      <c r="X1332" s="186"/>
    </row>
    <row r="1333" spans="1:24" ht="12.75" customHeight="1" x14ac:dyDescent="0.35">
      <c r="A1333" s="186"/>
      <c r="B1333" s="186"/>
      <c r="C1333" s="193"/>
      <c r="D1333" s="186"/>
      <c r="E1333" s="186"/>
      <c r="F1333" s="186"/>
      <c r="G1333" s="186"/>
      <c r="H1333" s="186"/>
      <c r="I1333" s="194"/>
      <c r="J1333" s="186"/>
      <c r="K1333" s="186"/>
      <c r="L1333" s="186"/>
      <c r="M1333" s="186"/>
      <c r="N1333" s="186"/>
      <c r="O1333" s="186"/>
      <c r="P1333" s="186"/>
      <c r="Q1333" s="186"/>
      <c r="R1333" s="186"/>
      <c r="S1333" s="186"/>
      <c r="T1333" s="186"/>
      <c r="U1333" s="186"/>
      <c r="V1333" s="186"/>
      <c r="W1333" s="186"/>
      <c r="X1333" s="186"/>
    </row>
    <row r="1334" spans="1:24" ht="12.75" customHeight="1" x14ac:dyDescent="0.35">
      <c r="A1334" s="186"/>
      <c r="B1334" s="186"/>
      <c r="C1334" s="193"/>
      <c r="D1334" s="186"/>
      <c r="E1334" s="186"/>
      <c r="F1334" s="186"/>
      <c r="G1334" s="186"/>
      <c r="H1334" s="186"/>
      <c r="I1334" s="194"/>
      <c r="J1334" s="186"/>
      <c r="K1334" s="186"/>
      <c r="L1334" s="186"/>
      <c r="M1334" s="186"/>
      <c r="N1334" s="186"/>
      <c r="O1334" s="186"/>
      <c r="P1334" s="186"/>
      <c r="Q1334" s="186"/>
      <c r="R1334" s="186"/>
      <c r="S1334" s="186"/>
      <c r="T1334" s="186"/>
      <c r="U1334" s="186"/>
      <c r="V1334" s="186"/>
      <c r="W1334" s="186"/>
      <c r="X1334" s="186"/>
    </row>
    <row r="1335" spans="1:24" ht="12.75" customHeight="1" x14ac:dyDescent="0.35">
      <c r="A1335" s="186"/>
      <c r="B1335" s="186"/>
      <c r="C1335" s="193"/>
      <c r="D1335" s="186"/>
      <c r="E1335" s="186"/>
      <c r="F1335" s="186"/>
      <c r="G1335" s="186"/>
      <c r="H1335" s="186"/>
      <c r="I1335" s="194"/>
      <c r="J1335" s="186"/>
      <c r="K1335" s="186"/>
      <c r="L1335" s="186"/>
      <c r="M1335" s="186"/>
      <c r="N1335" s="186"/>
      <c r="O1335" s="186"/>
      <c r="P1335" s="186"/>
      <c r="Q1335" s="186"/>
      <c r="R1335" s="186"/>
      <c r="S1335" s="186"/>
      <c r="T1335" s="186"/>
      <c r="U1335" s="186"/>
      <c r="V1335" s="186"/>
      <c r="W1335" s="186"/>
      <c r="X1335" s="186"/>
    </row>
    <row r="1336" spans="1:24" ht="12.75" customHeight="1" x14ac:dyDescent="0.35">
      <c r="A1336" s="186"/>
      <c r="B1336" s="186"/>
      <c r="C1336" s="193"/>
      <c r="D1336" s="186"/>
      <c r="E1336" s="186"/>
      <c r="F1336" s="186"/>
      <c r="G1336" s="186"/>
      <c r="H1336" s="186"/>
      <c r="I1336" s="194"/>
      <c r="J1336" s="186"/>
      <c r="K1336" s="186"/>
      <c r="L1336" s="186"/>
      <c r="M1336" s="186"/>
      <c r="N1336" s="186"/>
      <c r="O1336" s="186"/>
      <c r="P1336" s="186"/>
      <c r="Q1336" s="186"/>
      <c r="R1336" s="186"/>
      <c r="S1336" s="186"/>
      <c r="T1336" s="186"/>
      <c r="U1336" s="186"/>
      <c r="V1336" s="186"/>
      <c r="W1336" s="186"/>
      <c r="X1336" s="186"/>
    </row>
    <row r="1337" spans="1:24" ht="12.75" customHeight="1" x14ac:dyDescent="0.35">
      <c r="A1337" s="186"/>
      <c r="B1337" s="186"/>
      <c r="C1337" s="193"/>
      <c r="D1337" s="186"/>
      <c r="E1337" s="186"/>
      <c r="F1337" s="186"/>
      <c r="G1337" s="186"/>
      <c r="H1337" s="186"/>
      <c r="I1337" s="194"/>
      <c r="J1337" s="186"/>
      <c r="K1337" s="186"/>
      <c r="L1337" s="186"/>
      <c r="M1337" s="186"/>
      <c r="N1337" s="186"/>
      <c r="O1337" s="186"/>
      <c r="P1337" s="186"/>
      <c r="Q1337" s="186"/>
      <c r="R1337" s="186"/>
      <c r="S1337" s="186"/>
      <c r="T1337" s="186"/>
      <c r="U1337" s="186"/>
      <c r="V1337" s="186"/>
      <c r="W1337" s="186"/>
      <c r="X1337" s="186"/>
    </row>
    <row r="1338" spans="1:24" ht="12.75" customHeight="1" x14ac:dyDescent="0.35">
      <c r="A1338" s="186"/>
      <c r="B1338" s="186"/>
      <c r="C1338" s="193"/>
      <c r="D1338" s="186"/>
      <c r="E1338" s="186"/>
      <c r="F1338" s="186"/>
      <c r="G1338" s="186"/>
      <c r="H1338" s="186"/>
      <c r="I1338" s="194"/>
      <c r="J1338" s="186"/>
      <c r="K1338" s="186"/>
      <c r="L1338" s="186"/>
      <c r="M1338" s="186"/>
      <c r="N1338" s="186"/>
      <c r="O1338" s="186"/>
      <c r="P1338" s="186"/>
      <c r="Q1338" s="186"/>
      <c r="R1338" s="186"/>
      <c r="S1338" s="186"/>
      <c r="T1338" s="186"/>
      <c r="U1338" s="186"/>
      <c r="V1338" s="186"/>
      <c r="W1338" s="186"/>
      <c r="X1338" s="186"/>
    </row>
    <row r="1339" spans="1:24" ht="12.75" customHeight="1" x14ac:dyDescent="0.35">
      <c r="A1339" s="186"/>
      <c r="B1339" s="186"/>
      <c r="C1339" s="193"/>
      <c r="D1339" s="186"/>
      <c r="E1339" s="186"/>
      <c r="F1339" s="186"/>
      <c r="G1339" s="186"/>
      <c r="H1339" s="186"/>
      <c r="I1339" s="194"/>
      <c r="J1339" s="186"/>
      <c r="K1339" s="186"/>
      <c r="L1339" s="186"/>
      <c r="M1339" s="186"/>
      <c r="N1339" s="186"/>
      <c r="O1339" s="186"/>
      <c r="P1339" s="186"/>
      <c r="Q1339" s="186"/>
      <c r="R1339" s="186"/>
      <c r="S1339" s="186"/>
      <c r="T1339" s="186"/>
      <c r="U1339" s="186"/>
      <c r="V1339" s="186"/>
      <c r="W1339" s="186"/>
      <c r="X1339" s="186"/>
    </row>
    <row r="1340" spans="1:24" ht="12.75" customHeight="1" x14ac:dyDescent="0.35">
      <c r="A1340" s="186"/>
      <c r="B1340" s="186"/>
      <c r="C1340" s="193"/>
      <c r="D1340" s="186"/>
      <c r="E1340" s="186"/>
      <c r="F1340" s="186"/>
      <c r="G1340" s="186"/>
      <c r="H1340" s="186"/>
      <c r="I1340" s="194"/>
      <c r="J1340" s="186"/>
      <c r="K1340" s="186"/>
      <c r="L1340" s="186"/>
      <c r="M1340" s="186"/>
      <c r="N1340" s="186"/>
      <c r="O1340" s="186"/>
      <c r="P1340" s="186"/>
      <c r="Q1340" s="186"/>
      <c r="R1340" s="186"/>
      <c r="S1340" s="186"/>
      <c r="T1340" s="186"/>
      <c r="U1340" s="186"/>
      <c r="V1340" s="186"/>
      <c r="W1340" s="186"/>
      <c r="X1340" s="186"/>
    </row>
    <row r="1341" spans="1:24" ht="12.75" customHeight="1" x14ac:dyDescent="0.35">
      <c r="A1341" s="186"/>
      <c r="B1341" s="186"/>
      <c r="C1341" s="193"/>
      <c r="D1341" s="186"/>
      <c r="E1341" s="186"/>
      <c r="F1341" s="186"/>
      <c r="G1341" s="186"/>
      <c r="H1341" s="186"/>
      <c r="I1341" s="194"/>
      <c r="J1341" s="186"/>
      <c r="K1341" s="186"/>
      <c r="L1341" s="186"/>
      <c r="M1341" s="186"/>
      <c r="N1341" s="186"/>
      <c r="O1341" s="186"/>
      <c r="P1341" s="186"/>
      <c r="Q1341" s="186"/>
      <c r="R1341" s="186"/>
      <c r="S1341" s="186"/>
      <c r="T1341" s="186"/>
      <c r="U1341" s="186"/>
      <c r="V1341" s="186"/>
      <c r="W1341" s="186"/>
      <c r="X1341" s="186"/>
    </row>
    <row r="1342" spans="1:24" ht="12.75" customHeight="1" x14ac:dyDescent="0.35">
      <c r="A1342" s="186"/>
      <c r="B1342" s="186"/>
      <c r="C1342" s="193"/>
      <c r="D1342" s="186"/>
      <c r="E1342" s="186"/>
      <c r="F1342" s="186"/>
      <c r="G1342" s="186"/>
      <c r="H1342" s="186"/>
      <c r="I1342" s="194"/>
      <c r="J1342" s="186"/>
      <c r="K1342" s="186"/>
      <c r="L1342" s="186"/>
      <c r="M1342" s="186"/>
      <c r="N1342" s="186"/>
      <c r="O1342" s="186"/>
      <c r="P1342" s="186"/>
      <c r="Q1342" s="186"/>
      <c r="R1342" s="186"/>
      <c r="S1342" s="186"/>
      <c r="T1342" s="186"/>
      <c r="U1342" s="186"/>
      <c r="V1342" s="186"/>
      <c r="W1342" s="186"/>
      <c r="X1342" s="186"/>
    </row>
    <row r="1343" spans="1:24" ht="12.75" customHeight="1" x14ac:dyDescent="0.35">
      <c r="A1343" s="186"/>
      <c r="B1343" s="186"/>
      <c r="C1343" s="193"/>
      <c r="D1343" s="186"/>
      <c r="E1343" s="186"/>
      <c r="F1343" s="186"/>
      <c r="G1343" s="186"/>
      <c r="H1343" s="186"/>
      <c r="I1343" s="194"/>
      <c r="J1343" s="186"/>
      <c r="K1343" s="186"/>
      <c r="L1343" s="186"/>
      <c r="M1343" s="186"/>
      <c r="N1343" s="186"/>
      <c r="O1343" s="186"/>
      <c r="P1343" s="186"/>
      <c r="Q1343" s="186"/>
      <c r="R1343" s="186"/>
      <c r="S1343" s="186"/>
      <c r="T1343" s="186"/>
      <c r="U1343" s="186"/>
      <c r="V1343" s="186"/>
      <c r="W1343" s="186"/>
      <c r="X1343" s="186"/>
    </row>
    <row r="1344" spans="1:24" ht="12.75" customHeight="1" x14ac:dyDescent="0.35">
      <c r="A1344" s="186"/>
      <c r="B1344" s="186"/>
      <c r="C1344" s="193"/>
      <c r="D1344" s="186"/>
      <c r="E1344" s="186"/>
      <c r="F1344" s="186"/>
      <c r="G1344" s="186"/>
      <c r="H1344" s="186"/>
      <c r="I1344" s="194"/>
      <c r="J1344" s="186"/>
      <c r="K1344" s="186"/>
      <c r="L1344" s="186"/>
      <c r="M1344" s="186"/>
      <c r="N1344" s="186"/>
      <c r="O1344" s="186"/>
      <c r="P1344" s="186"/>
      <c r="Q1344" s="186"/>
      <c r="R1344" s="186"/>
      <c r="S1344" s="186"/>
      <c r="T1344" s="186"/>
      <c r="U1344" s="186"/>
      <c r="V1344" s="186"/>
      <c r="W1344" s="186"/>
      <c r="X1344" s="186"/>
    </row>
    <row r="1345" spans="1:24" ht="12.75" customHeight="1" x14ac:dyDescent="0.35">
      <c r="A1345" s="186"/>
      <c r="B1345" s="186"/>
      <c r="C1345" s="193"/>
      <c r="D1345" s="186"/>
      <c r="E1345" s="186"/>
      <c r="F1345" s="186"/>
      <c r="G1345" s="186"/>
      <c r="H1345" s="186"/>
      <c r="I1345" s="194"/>
      <c r="J1345" s="186"/>
      <c r="K1345" s="186"/>
      <c r="L1345" s="186"/>
      <c r="M1345" s="186"/>
      <c r="N1345" s="186"/>
      <c r="O1345" s="186"/>
      <c r="P1345" s="186"/>
      <c r="Q1345" s="186"/>
      <c r="R1345" s="186"/>
      <c r="S1345" s="186"/>
      <c r="T1345" s="186"/>
      <c r="U1345" s="186"/>
      <c r="V1345" s="186"/>
      <c r="W1345" s="186"/>
      <c r="X1345" s="186"/>
    </row>
    <row r="1346" spans="1:24" ht="12.75" customHeight="1" x14ac:dyDescent="0.35">
      <c r="A1346" s="186"/>
      <c r="B1346" s="186"/>
      <c r="C1346" s="193"/>
      <c r="D1346" s="186"/>
      <c r="E1346" s="186"/>
      <c r="F1346" s="186"/>
      <c r="G1346" s="186"/>
      <c r="H1346" s="186"/>
      <c r="I1346" s="194"/>
      <c r="J1346" s="186"/>
      <c r="K1346" s="186"/>
      <c r="L1346" s="186"/>
      <c r="M1346" s="186"/>
      <c r="N1346" s="186"/>
      <c r="O1346" s="186"/>
      <c r="P1346" s="186"/>
      <c r="Q1346" s="186"/>
      <c r="R1346" s="186"/>
      <c r="S1346" s="186"/>
      <c r="T1346" s="186"/>
      <c r="U1346" s="186"/>
      <c r="V1346" s="186"/>
      <c r="W1346" s="186"/>
      <c r="X1346" s="186"/>
    </row>
    <row r="1347" spans="1:24" ht="12.75" customHeight="1" x14ac:dyDescent="0.35">
      <c r="A1347" s="186"/>
      <c r="B1347" s="186"/>
      <c r="C1347" s="193"/>
      <c r="D1347" s="186"/>
      <c r="E1347" s="186"/>
      <c r="F1347" s="186"/>
      <c r="G1347" s="186"/>
      <c r="H1347" s="186"/>
      <c r="I1347" s="194"/>
      <c r="J1347" s="186"/>
      <c r="K1347" s="186"/>
      <c r="L1347" s="186"/>
      <c r="M1347" s="186"/>
      <c r="N1347" s="186"/>
      <c r="O1347" s="186"/>
      <c r="P1347" s="186"/>
      <c r="Q1347" s="186"/>
      <c r="R1347" s="186"/>
      <c r="S1347" s="186"/>
      <c r="T1347" s="186"/>
      <c r="U1347" s="186"/>
      <c r="V1347" s="186"/>
      <c r="W1347" s="186"/>
      <c r="X1347" s="186"/>
    </row>
    <row r="1348" spans="1:24" ht="12.75" customHeight="1" x14ac:dyDescent="0.35">
      <c r="A1348" s="186"/>
      <c r="B1348" s="186"/>
      <c r="C1348" s="193"/>
      <c r="D1348" s="186"/>
      <c r="E1348" s="186"/>
      <c r="F1348" s="186"/>
      <c r="G1348" s="186"/>
      <c r="H1348" s="186"/>
      <c r="I1348" s="194"/>
      <c r="J1348" s="186"/>
      <c r="K1348" s="186"/>
      <c r="L1348" s="186"/>
      <c r="M1348" s="186"/>
      <c r="N1348" s="186"/>
      <c r="O1348" s="186"/>
      <c r="P1348" s="186"/>
      <c r="Q1348" s="186"/>
      <c r="R1348" s="186"/>
      <c r="S1348" s="186"/>
      <c r="T1348" s="186"/>
      <c r="U1348" s="186"/>
      <c r="V1348" s="186"/>
      <c r="W1348" s="186"/>
      <c r="X1348" s="186"/>
    </row>
    <row r="1349" spans="1:24" ht="12.75" customHeight="1" x14ac:dyDescent="0.35">
      <c r="A1349" s="186"/>
      <c r="B1349" s="186"/>
      <c r="C1349" s="193"/>
      <c r="D1349" s="186"/>
      <c r="E1349" s="186"/>
      <c r="F1349" s="186"/>
      <c r="G1349" s="186"/>
      <c r="H1349" s="186"/>
      <c r="I1349" s="194"/>
      <c r="J1349" s="186"/>
      <c r="K1349" s="186"/>
      <c r="L1349" s="186"/>
      <c r="M1349" s="186"/>
      <c r="N1349" s="186"/>
      <c r="O1349" s="186"/>
      <c r="P1349" s="186"/>
      <c r="Q1349" s="186"/>
      <c r="R1349" s="186"/>
      <c r="S1349" s="186"/>
      <c r="T1349" s="186"/>
      <c r="U1349" s="186"/>
      <c r="V1349" s="186"/>
      <c r="W1349" s="186"/>
      <c r="X1349" s="186"/>
    </row>
    <row r="1350" spans="1:24" ht="12.75" customHeight="1" x14ac:dyDescent="0.35">
      <c r="A1350" s="186"/>
      <c r="B1350" s="186"/>
      <c r="C1350" s="193"/>
      <c r="D1350" s="186"/>
      <c r="E1350" s="186"/>
      <c r="F1350" s="186"/>
      <c r="G1350" s="186"/>
      <c r="H1350" s="186"/>
      <c r="I1350" s="194"/>
      <c r="J1350" s="186"/>
      <c r="K1350" s="186"/>
      <c r="L1350" s="186"/>
      <c r="M1350" s="186"/>
      <c r="N1350" s="186"/>
      <c r="O1350" s="186"/>
      <c r="P1350" s="186"/>
      <c r="Q1350" s="186"/>
      <c r="R1350" s="186"/>
      <c r="S1350" s="186"/>
      <c r="T1350" s="186"/>
      <c r="U1350" s="186"/>
      <c r="V1350" s="186"/>
      <c r="W1350" s="186"/>
      <c r="X1350" s="186"/>
    </row>
    <row r="1351" spans="1:24" ht="12.75" customHeight="1" x14ac:dyDescent="0.35">
      <c r="A1351" s="186"/>
      <c r="B1351" s="186"/>
      <c r="C1351" s="193"/>
      <c r="D1351" s="186"/>
      <c r="E1351" s="186"/>
      <c r="F1351" s="186"/>
      <c r="G1351" s="186"/>
      <c r="H1351" s="186"/>
      <c r="I1351" s="194"/>
      <c r="J1351" s="186"/>
      <c r="K1351" s="186"/>
      <c r="L1351" s="186"/>
      <c r="M1351" s="186"/>
      <c r="N1351" s="186"/>
      <c r="O1351" s="186"/>
      <c r="P1351" s="186"/>
      <c r="Q1351" s="186"/>
      <c r="R1351" s="186"/>
      <c r="S1351" s="186"/>
      <c r="T1351" s="186"/>
      <c r="U1351" s="186"/>
      <c r="V1351" s="186"/>
      <c r="W1351" s="186"/>
      <c r="X1351" s="186"/>
    </row>
    <row r="1352" spans="1:24" ht="12.75" customHeight="1" x14ac:dyDescent="0.35">
      <c r="A1352" s="186"/>
      <c r="B1352" s="186"/>
      <c r="C1352" s="193"/>
      <c r="D1352" s="186"/>
      <c r="E1352" s="186"/>
      <c r="F1352" s="186"/>
      <c r="G1352" s="186"/>
      <c r="H1352" s="186"/>
      <c r="I1352" s="194"/>
      <c r="J1352" s="186"/>
      <c r="K1352" s="186"/>
      <c r="L1352" s="186"/>
      <c r="M1352" s="186"/>
      <c r="N1352" s="186"/>
      <c r="O1352" s="186"/>
      <c r="P1352" s="186"/>
      <c r="Q1352" s="186"/>
      <c r="R1352" s="186"/>
      <c r="S1352" s="186"/>
      <c r="T1352" s="186"/>
      <c r="U1352" s="186"/>
      <c r="V1352" s="186"/>
      <c r="W1352" s="186"/>
      <c r="X1352" s="186"/>
    </row>
    <row r="1353" spans="1:24" ht="12.75" customHeight="1" x14ac:dyDescent="0.35">
      <c r="A1353" s="186"/>
      <c r="B1353" s="186"/>
      <c r="C1353" s="193"/>
      <c r="D1353" s="186"/>
      <c r="E1353" s="186"/>
      <c r="F1353" s="186"/>
      <c r="G1353" s="186"/>
      <c r="H1353" s="186"/>
      <c r="I1353" s="194"/>
      <c r="J1353" s="186"/>
      <c r="K1353" s="186"/>
      <c r="L1353" s="186"/>
      <c r="M1353" s="186"/>
      <c r="N1353" s="186"/>
      <c r="O1353" s="186"/>
      <c r="P1353" s="186"/>
      <c r="Q1353" s="186"/>
      <c r="R1353" s="186"/>
      <c r="S1353" s="186"/>
      <c r="T1353" s="186"/>
      <c r="U1353" s="186"/>
      <c r="V1353" s="186"/>
      <c r="W1353" s="186"/>
      <c r="X1353" s="186"/>
    </row>
    <row r="1354" spans="1:24" ht="12.75" customHeight="1" x14ac:dyDescent="0.35">
      <c r="A1354" s="186"/>
      <c r="B1354" s="186"/>
      <c r="C1354" s="193"/>
      <c r="D1354" s="186"/>
      <c r="E1354" s="186"/>
      <c r="F1354" s="186"/>
      <c r="G1354" s="186"/>
      <c r="H1354" s="186"/>
      <c r="I1354" s="194"/>
      <c r="J1354" s="186"/>
      <c r="K1354" s="186"/>
      <c r="L1354" s="186"/>
      <c r="M1354" s="186"/>
      <c r="N1354" s="186"/>
      <c r="O1354" s="186"/>
      <c r="P1354" s="186"/>
      <c r="Q1354" s="186"/>
      <c r="R1354" s="186"/>
      <c r="S1354" s="186"/>
      <c r="T1354" s="186"/>
      <c r="U1354" s="186"/>
      <c r="V1354" s="186"/>
      <c r="W1354" s="186"/>
      <c r="X1354" s="186"/>
    </row>
    <row r="1355" spans="1:24" ht="12.75" customHeight="1" x14ac:dyDescent="0.35">
      <c r="A1355" s="186"/>
      <c r="B1355" s="186"/>
      <c r="C1355" s="193"/>
      <c r="D1355" s="186"/>
      <c r="E1355" s="186"/>
      <c r="F1355" s="186"/>
      <c r="G1355" s="186"/>
      <c r="H1355" s="186"/>
      <c r="I1355" s="194"/>
      <c r="J1355" s="186"/>
      <c r="K1355" s="186"/>
      <c r="L1355" s="186"/>
      <c r="M1355" s="186"/>
      <c r="N1355" s="186"/>
      <c r="O1355" s="186"/>
      <c r="P1355" s="186"/>
      <c r="Q1355" s="186"/>
      <c r="R1355" s="186"/>
      <c r="S1355" s="186"/>
      <c r="T1355" s="186"/>
      <c r="U1355" s="186"/>
      <c r="V1355" s="186"/>
      <c r="W1355" s="186"/>
      <c r="X1355" s="186"/>
    </row>
    <row r="1356" spans="1:24" ht="12.75" customHeight="1" x14ac:dyDescent="0.35">
      <c r="A1356" s="186"/>
      <c r="B1356" s="186"/>
      <c r="C1356" s="193"/>
      <c r="D1356" s="186"/>
      <c r="E1356" s="186"/>
      <c r="F1356" s="186"/>
      <c r="G1356" s="186"/>
      <c r="H1356" s="186"/>
      <c r="I1356" s="194"/>
      <c r="J1356" s="186"/>
      <c r="K1356" s="186"/>
      <c r="L1356" s="186"/>
      <c r="M1356" s="186"/>
      <c r="N1356" s="186"/>
      <c r="O1356" s="186"/>
      <c r="P1356" s="186"/>
      <c r="Q1356" s="186"/>
      <c r="R1356" s="186"/>
      <c r="S1356" s="186"/>
      <c r="T1356" s="186"/>
      <c r="U1356" s="186"/>
      <c r="V1356" s="186"/>
      <c r="W1356" s="186"/>
      <c r="X1356" s="186"/>
    </row>
    <row r="1357" spans="1:24" ht="12.75" customHeight="1" x14ac:dyDescent="0.35">
      <c r="A1357" s="186"/>
      <c r="B1357" s="186"/>
      <c r="C1357" s="193"/>
      <c r="D1357" s="186"/>
      <c r="E1357" s="186"/>
      <c r="F1357" s="186"/>
      <c r="G1357" s="186"/>
      <c r="H1357" s="186"/>
      <c r="I1357" s="194"/>
      <c r="J1357" s="186"/>
      <c r="K1357" s="186"/>
      <c r="L1357" s="186"/>
      <c r="M1357" s="186"/>
      <c r="N1357" s="186"/>
      <c r="O1357" s="186"/>
      <c r="P1357" s="186"/>
      <c r="Q1357" s="186"/>
      <c r="R1357" s="186"/>
      <c r="S1357" s="186"/>
      <c r="T1357" s="186"/>
      <c r="U1357" s="186"/>
      <c r="V1357" s="186"/>
      <c r="W1357" s="186"/>
      <c r="X1357" s="186"/>
    </row>
    <row r="1358" spans="1:24" ht="12.75" customHeight="1" x14ac:dyDescent="0.35">
      <c r="A1358" s="186"/>
      <c r="B1358" s="186"/>
      <c r="C1358" s="193"/>
      <c r="D1358" s="186"/>
      <c r="E1358" s="186"/>
      <c r="F1358" s="186"/>
      <c r="G1358" s="186"/>
      <c r="H1358" s="186"/>
      <c r="I1358" s="194"/>
      <c r="J1358" s="186"/>
      <c r="K1358" s="186"/>
      <c r="L1358" s="186"/>
      <c r="M1358" s="186"/>
      <c r="N1358" s="186"/>
      <c r="O1358" s="186"/>
      <c r="P1358" s="186"/>
      <c r="Q1358" s="186"/>
      <c r="R1358" s="186"/>
      <c r="S1358" s="186"/>
      <c r="T1358" s="186"/>
      <c r="U1358" s="186"/>
      <c r="V1358" s="186"/>
      <c r="W1358" s="186"/>
      <c r="X1358" s="186"/>
    </row>
    <row r="1359" spans="1:24" ht="12.75" customHeight="1" x14ac:dyDescent="0.35">
      <c r="A1359" s="186"/>
      <c r="B1359" s="186"/>
      <c r="C1359" s="193"/>
      <c r="D1359" s="186"/>
      <c r="E1359" s="186"/>
      <c r="F1359" s="186"/>
      <c r="G1359" s="186"/>
      <c r="H1359" s="186"/>
      <c r="I1359" s="194"/>
      <c r="J1359" s="186"/>
      <c r="K1359" s="186"/>
      <c r="L1359" s="186"/>
      <c r="M1359" s="186"/>
      <c r="N1359" s="186"/>
      <c r="O1359" s="186"/>
      <c r="P1359" s="186"/>
      <c r="Q1359" s="186"/>
      <c r="R1359" s="186"/>
      <c r="S1359" s="186"/>
      <c r="T1359" s="186"/>
      <c r="U1359" s="186"/>
      <c r="V1359" s="186"/>
      <c r="W1359" s="186"/>
      <c r="X1359" s="186"/>
    </row>
    <row r="1360" spans="1:24" ht="12.75" customHeight="1" x14ac:dyDescent="0.35">
      <c r="A1360" s="186"/>
      <c r="B1360" s="186"/>
      <c r="C1360" s="193"/>
      <c r="D1360" s="186"/>
      <c r="E1360" s="186"/>
      <c r="F1360" s="186"/>
      <c r="G1360" s="186"/>
      <c r="H1360" s="186"/>
      <c r="I1360" s="194"/>
      <c r="J1360" s="186"/>
      <c r="K1360" s="186"/>
      <c r="L1360" s="186"/>
      <c r="M1360" s="186"/>
      <c r="N1360" s="186"/>
      <c r="O1360" s="186"/>
      <c r="P1360" s="186"/>
      <c r="Q1360" s="186"/>
      <c r="R1360" s="186"/>
      <c r="S1360" s="186"/>
      <c r="T1360" s="186"/>
      <c r="U1360" s="186"/>
      <c r="V1360" s="186"/>
      <c r="W1360" s="186"/>
      <c r="X1360" s="186"/>
    </row>
    <row r="1361" spans="1:24" ht="12.75" customHeight="1" x14ac:dyDescent="0.35">
      <c r="A1361" s="186"/>
      <c r="B1361" s="186"/>
      <c r="C1361" s="193"/>
      <c r="D1361" s="186"/>
      <c r="E1361" s="186"/>
      <c r="F1361" s="186"/>
      <c r="G1361" s="186"/>
      <c r="H1361" s="186"/>
      <c r="I1361" s="194"/>
      <c r="J1361" s="186"/>
      <c r="K1361" s="186"/>
      <c r="L1361" s="186"/>
      <c r="M1361" s="186"/>
      <c r="N1361" s="186"/>
      <c r="O1361" s="186"/>
      <c r="P1361" s="186"/>
      <c r="Q1361" s="186"/>
      <c r="R1361" s="186"/>
      <c r="S1361" s="186"/>
      <c r="T1361" s="186"/>
      <c r="U1361" s="186"/>
      <c r="V1361" s="186"/>
      <c r="W1361" s="186"/>
      <c r="X1361" s="186"/>
    </row>
    <row r="1362" spans="1:24" ht="12.75" customHeight="1" x14ac:dyDescent="0.35">
      <c r="A1362" s="186"/>
      <c r="B1362" s="186"/>
      <c r="C1362" s="193"/>
      <c r="D1362" s="186"/>
      <c r="E1362" s="186"/>
      <c r="F1362" s="186"/>
      <c r="G1362" s="186"/>
      <c r="H1362" s="186"/>
      <c r="I1362" s="194"/>
      <c r="J1362" s="186"/>
      <c r="K1362" s="186"/>
      <c r="L1362" s="186"/>
      <c r="M1362" s="186"/>
      <c r="N1362" s="186"/>
      <c r="O1362" s="186"/>
      <c r="P1362" s="186"/>
      <c r="Q1362" s="186"/>
      <c r="R1362" s="186"/>
      <c r="S1362" s="186"/>
      <c r="T1362" s="186"/>
      <c r="U1362" s="186"/>
      <c r="V1362" s="186"/>
      <c r="W1362" s="186"/>
      <c r="X1362" s="186"/>
    </row>
    <row r="1363" spans="1:24" ht="12.75" customHeight="1" x14ac:dyDescent="0.35">
      <c r="A1363" s="186"/>
      <c r="B1363" s="186"/>
      <c r="C1363" s="193"/>
      <c r="D1363" s="186"/>
      <c r="E1363" s="186"/>
      <c r="F1363" s="186"/>
      <c r="G1363" s="186"/>
      <c r="H1363" s="186"/>
      <c r="I1363" s="194"/>
      <c r="J1363" s="186"/>
      <c r="K1363" s="186"/>
      <c r="L1363" s="186"/>
      <c r="M1363" s="186"/>
      <c r="N1363" s="186"/>
      <c r="O1363" s="186"/>
      <c r="P1363" s="186"/>
      <c r="Q1363" s="186"/>
      <c r="R1363" s="186"/>
      <c r="S1363" s="186"/>
      <c r="T1363" s="186"/>
      <c r="U1363" s="186"/>
      <c r="V1363" s="186"/>
      <c r="W1363" s="186"/>
      <c r="X1363" s="186"/>
    </row>
    <row r="1364" spans="1:24" ht="12.75" customHeight="1" x14ac:dyDescent="0.35">
      <c r="A1364" s="186"/>
      <c r="B1364" s="186"/>
      <c r="C1364" s="193"/>
      <c r="D1364" s="186"/>
      <c r="E1364" s="186"/>
      <c r="F1364" s="186"/>
      <c r="G1364" s="186"/>
      <c r="H1364" s="186"/>
      <c r="I1364" s="194"/>
      <c r="J1364" s="186"/>
      <c r="K1364" s="186"/>
      <c r="L1364" s="186"/>
      <c r="M1364" s="186"/>
      <c r="N1364" s="186"/>
      <c r="O1364" s="186"/>
      <c r="P1364" s="186"/>
      <c r="Q1364" s="186"/>
      <c r="R1364" s="186"/>
      <c r="S1364" s="186"/>
      <c r="T1364" s="186"/>
      <c r="U1364" s="186"/>
      <c r="V1364" s="186"/>
      <c r="W1364" s="186"/>
      <c r="X1364" s="186"/>
    </row>
    <row r="1365" spans="1:24" ht="12.75" customHeight="1" x14ac:dyDescent="0.35">
      <c r="A1365" s="186"/>
      <c r="B1365" s="186"/>
      <c r="C1365" s="193"/>
      <c r="D1365" s="186"/>
      <c r="E1365" s="186"/>
      <c r="F1365" s="186"/>
      <c r="G1365" s="186"/>
      <c r="H1365" s="186"/>
      <c r="I1365" s="194"/>
      <c r="J1365" s="186"/>
      <c r="K1365" s="186"/>
      <c r="L1365" s="186"/>
      <c r="M1365" s="186"/>
      <c r="N1365" s="186"/>
      <c r="O1365" s="186"/>
      <c r="P1365" s="186"/>
      <c r="Q1365" s="186"/>
      <c r="R1365" s="186"/>
      <c r="S1365" s="186"/>
      <c r="T1365" s="186"/>
      <c r="U1365" s="186"/>
      <c r="V1365" s="186"/>
      <c r="W1365" s="186"/>
      <c r="X1365" s="186"/>
    </row>
    <row r="1366" spans="1:24" ht="12.75" customHeight="1" x14ac:dyDescent="0.35">
      <c r="A1366" s="186"/>
      <c r="B1366" s="186"/>
      <c r="C1366" s="193"/>
      <c r="D1366" s="186"/>
      <c r="E1366" s="186"/>
      <c r="F1366" s="186"/>
      <c r="G1366" s="186"/>
      <c r="H1366" s="186"/>
      <c r="I1366" s="194"/>
      <c r="J1366" s="186"/>
      <c r="K1366" s="186"/>
      <c r="L1366" s="186"/>
      <c r="M1366" s="186"/>
      <c r="N1366" s="186"/>
      <c r="O1366" s="186"/>
      <c r="P1366" s="186"/>
      <c r="Q1366" s="186"/>
      <c r="R1366" s="186"/>
      <c r="S1366" s="186"/>
      <c r="T1366" s="186"/>
      <c r="U1366" s="186"/>
      <c r="V1366" s="186"/>
      <c r="W1366" s="186"/>
      <c r="X1366" s="186"/>
    </row>
    <row r="1367" spans="1:24" ht="12.75" customHeight="1" x14ac:dyDescent="0.35">
      <c r="A1367" s="186"/>
      <c r="B1367" s="186"/>
      <c r="C1367" s="193"/>
      <c r="D1367" s="186"/>
      <c r="E1367" s="186"/>
      <c r="F1367" s="186"/>
      <c r="G1367" s="186"/>
      <c r="H1367" s="186"/>
      <c r="I1367" s="194"/>
      <c r="J1367" s="186"/>
      <c r="K1367" s="186"/>
      <c r="L1367" s="186"/>
      <c r="M1367" s="186"/>
      <c r="N1367" s="186"/>
      <c r="O1367" s="186"/>
      <c r="P1367" s="186"/>
      <c r="Q1367" s="186"/>
      <c r="R1367" s="186"/>
      <c r="S1367" s="186"/>
      <c r="T1367" s="186"/>
      <c r="U1367" s="186"/>
      <c r="V1367" s="186"/>
      <c r="W1367" s="186"/>
      <c r="X1367" s="186"/>
    </row>
    <row r="1368" spans="1:24" ht="12.75" customHeight="1" x14ac:dyDescent="0.35">
      <c r="A1368" s="186"/>
      <c r="B1368" s="186"/>
      <c r="C1368" s="193"/>
      <c r="D1368" s="186"/>
      <c r="E1368" s="186"/>
      <c r="F1368" s="186"/>
      <c r="G1368" s="186"/>
      <c r="H1368" s="186"/>
      <c r="I1368" s="194"/>
      <c r="J1368" s="186"/>
      <c r="K1368" s="186"/>
      <c r="L1368" s="186"/>
      <c r="M1368" s="186"/>
      <c r="N1368" s="186"/>
      <c r="O1368" s="186"/>
      <c r="P1368" s="186"/>
      <c r="Q1368" s="186"/>
      <c r="R1368" s="186"/>
      <c r="S1368" s="186"/>
      <c r="T1368" s="186"/>
      <c r="U1368" s="186"/>
      <c r="V1368" s="186"/>
      <c r="W1368" s="186"/>
      <c r="X1368" s="186"/>
    </row>
    <row r="1369" spans="1:24" ht="12.75" customHeight="1" x14ac:dyDescent="0.35">
      <c r="A1369" s="186"/>
      <c r="B1369" s="186"/>
      <c r="C1369" s="193"/>
      <c r="D1369" s="186"/>
      <c r="E1369" s="186"/>
      <c r="F1369" s="186"/>
      <c r="G1369" s="186"/>
      <c r="H1369" s="186"/>
      <c r="I1369" s="194"/>
      <c r="J1369" s="186"/>
      <c r="K1369" s="186"/>
      <c r="L1369" s="186"/>
      <c r="M1369" s="186"/>
      <c r="N1369" s="186"/>
      <c r="O1369" s="186"/>
      <c r="P1369" s="186"/>
      <c r="Q1369" s="186"/>
      <c r="R1369" s="186"/>
      <c r="S1369" s="186"/>
      <c r="T1369" s="186"/>
      <c r="U1369" s="186"/>
      <c r="V1369" s="186"/>
      <c r="W1369" s="186"/>
      <c r="X1369" s="186"/>
    </row>
    <row r="1370" spans="1:24" ht="12.75" customHeight="1" x14ac:dyDescent="0.35">
      <c r="A1370" s="186"/>
      <c r="B1370" s="186"/>
      <c r="C1370" s="193"/>
      <c r="D1370" s="186"/>
      <c r="E1370" s="186"/>
      <c r="F1370" s="186"/>
      <c r="G1370" s="186"/>
      <c r="H1370" s="186"/>
      <c r="I1370" s="194"/>
      <c r="J1370" s="186"/>
      <c r="K1370" s="186"/>
      <c r="L1370" s="186"/>
      <c r="M1370" s="186"/>
      <c r="N1370" s="186"/>
      <c r="O1370" s="186"/>
      <c r="P1370" s="186"/>
      <c r="Q1370" s="186"/>
      <c r="R1370" s="186"/>
      <c r="S1370" s="186"/>
      <c r="T1370" s="186"/>
      <c r="U1370" s="186"/>
      <c r="V1370" s="186"/>
      <c r="W1370" s="186"/>
      <c r="X1370" s="186"/>
    </row>
    <row r="1371" spans="1:24" ht="12.75" customHeight="1" x14ac:dyDescent="0.35">
      <c r="A1371" s="186"/>
      <c r="B1371" s="186"/>
      <c r="C1371" s="193"/>
      <c r="D1371" s="186"/>
      <c r="E1371" s="186"/>
      <c r="F1371" s="186"/>
      <c r="G1371" s="186"/>
      <c r="H1371" s="186"/>
      <c r="I1371" s="194"/>
      <c r="J1371" s="186"/>
      <c r="K1371" s="186"/>
      <c r="L1371" s="186"/>
      <c r="M1371" s="186"/>
      <c r="N1371" s="186"/>
      <c r="O1371" s="186"/>
      <c r="P1371" s="186"/>
      <c r="Q1371" s="186"/>
      <c r="R1371" s="186"/>
      <c r="S1371" s="186"/>
      <c r="T1371" s="186"/>
      <c r="U1371" s="186"/>
      <c r="V1371" s="186"/>
      <c r="W1371" s="186"/>
      <c r="X1371" s="186"/>
    </row>
    <row r="1372" spans="1:24" ht="12.75" customHeight="1" x14ac:dyDescent="0.35">
      <c r="A1372" s="186"/>
      <c r="B1372" s="186"/>
      <c r="C1372" s="193"/>
      <c r="D1372" s="186"/>
      <c r="E1372" s="186"/>
      <c r="F1372" s="186"/>
      <c r="G1372" s="186"/>
      <c r="H1372" s="186"/>
      <c r="I1372" s="194"/>
      <c r="J1372" s="186"/>
      <c r="K1372" s="186"/>
      <c r="L1372" s="186"/>
      <c r="M1372" s="186"/>
      <c r="N1372" s="186"/>
      <c r="O1372" s="186"/>
      <c r="P1372" s="186"/>
      <c r="Q1372" s="186"/>
      <c r="R1372" s="186"/>
      <c r="S1372" s="186"/>
      <c r="T1372" s="186"/>
      <c r="U1372" s="186"/>
      <c r="V1372" s="186"/>
      <c r="W1372" s="186"/>
      <c r="X1372" s="186"/>
    </row>
    <row r="1373" spans="1:24" ht="12.75" customHeight="1" x14ac:dyDescent="0.35">
      <c r="A1373" s="186"/>
      <c r="B1373" s="186"/>
      <c r="C1373" s="193"/>
      <c r="D1373" s="186"/>
      <c r="E1373" s="186"/>
      <c r="F1373" s="186"/>
      <c r="G1373" s="186"/>
      <c r="H1373" s="186"/>
      <c r="I1373" s="194"/>
      <c r="J1373" s="186"/>
      <c r="K1373" s="186"/>
      <c r="L1373" s="186"/>
      <c r="M1373" s="186"/>
      <c r="N1373" s="186"/>
      <c r="O1373" s="186"/>
      <c r="P1373" s="186"/>
      <c r="Q1373" s="186"/>
      <c r="R1373" s="186"/>
      <c r="S1373" s="186"/>
      <c r="T1373" s="186"/>
      <c r="U1373" s="186"/>
      <c r="V1373" s="186"/>
      <c r="W1373" s="186"/>
      <c r="X1373" s="186"/>
    </row>
    <row r="1374" spans="1:24" ht="12.75" customHeight="1" x14ac:dyDescent="0.35">
      <c r="A1374" s="186"/>
      <c r="B1374" s="186"/>
      <c r="C1374" s="193"/>
      <c r="D1374" s="186"/>
      <c r="E1374" s="186"/>
      <c r="F1374" s="186"/>
      <c r="G1374" s="186"/>
      <c r="H1374" s="186"/>
      <c r="I1374" s="194"/>
      <c r="J1374" s="186"/>
      <c r="K1374" s="186"/>
      <c r="L1374" s="186"/>
      <c r="M1374" s="186"/>
      <c r="N1374" s="186"/>
      <c r="O1374" s="186"/>
      <c r="P1374" s="186"/>
      <c r="Q1374" s="186"/>
      <c r="R1374" s="186"/>
      <c r="S1374" s="186"/>
      <c r="T1374" s="186"/>
      <c r="U1374" s="186"/>
      <c r="V1374" s="186"/>
      <c r="W1374" s="186"/>
      <c r="X1374" s="186"/>
    </row>
    <row r="1375" spans="1:24" ht="12.75" customHeight="1" x14ac:dyDescent="0.35">
      <c r="A1375" s="186"/>
      <c r="B1375" s="186"/>
      <c r="C1375" s="193"/>
      <c r="D1375" s="186"/>
      <c r="E1375" s="186"/>
      <c r="F1375" s="186"/>
      <c r="G1375" s="186"/>
      <c r="H1375" s="186"/>
      <c r="I1375" s="194"/>
      <c r="J1375" s="186"/>
      <c r="K1375" s="186"/>
      <c r="L1375" s="186"/>
      <c r="M1375" s="186"/>
      <c r="N1375" s="186"/>
      <c r="O1375" s="186"/>
      <c r="P1375" s="186"/>
      <c r="Q1375" s="186"/>
      <c r="R1375" s="186"/>
      <c r="S1375" s="186"/>
      <c r="T1375" s="186"/>
      <c r="U1375" s="186"/>
      <c r="V1375" s="186"/>
      <c r="W1375" s="186"/>
      <c r="X1375" s="186"/>
    </row>
    <row r="1376" spans="1:24" ht="12.75" customHeight="1" x14ac:dyDescent="0.35">
      <c r="A1376" s="186"/>
      <c r="B1376" s="186"/>
      <c r="C1376" s="193"/>
      <c r="D1376" s="186"/>
      <c r="E1376" s="186"/>
      <c r="F1376" s="186"/>
      <c r="G1376" s="186"/>
      <c r="H1376" s="186"/>
      <c r="I1376" s="194"/>
      <c r="J1376" s="186"/>
      <c r="K1376" s="186"/>
      <c r="L1376" s="186"/>
      <c r="M1376" s="186"/>
      <c r="N1376" s="186"/>
      <c r="O1376" s="186"/>
      <c r="P1376" s="186"/>
      <c r="Q1376" s="186"/>
      <c r="R1376" s="186"/>
      <c r="S1376" s="186"/>
      <c r="T1376" s="186"/>
      <c r="U1376" s="186"/>
      <c r="V1376" s="186"/>
      <c r="W1376" s="186"/>
      <c r="X1376" s="186"/>
    </row>
    <row r="1377" spans="1:24" ht="12.75" customHeight="1" x14ac:dyDescent="0.35">
      <c r="A1377" s="186"/>
      <c r="B1377" s="186"/>
      <c r="C1377" s="193"/>
      <c r="D1377" s="186"/>
      <c r="E1377" s="186"/>
      <c r="F1377" s="186"/>
      <c r="G1377" s="186"/>
      <c r="H1377" s="186"/>
      <c r="I1377" s="194"/>
      <c r="J1377" s="186"/>
      <c r="K1377" s="186"/>
      <c r="L1377" s="186"/>
      <c r="M1377" s="186"/>
      <c r="N1377" s="186"/>
      <c r="O1377" s="186"/>
      <c r="P1377" s="186"/>
      <c r="Q1377" s="186"/>
      <c r="R1377" s="186"/>
      <c r="S1377" s="186"/>
      <c r="T1377" s="186"/>
      <c r="U1377" s="186"/>
      <c r="V1377" s="186"/>
      <c r="W1377" s="186"/>
      <c r="X1377" s="186"/>
    </row>
    <row r="1378" spans="1:24" ht="12.75" customHeight="1" x14ac:dyDescent="0.35">
      <c r="A1378" s="186"/>
      <c r="B1378" s="186"/>
      <c r="C1378" s="193"/>
      <c r="D1378" s="186"/>
      <c r="E1378" s="186"/>
      <c r="F1378" s="186"/>
      <c r="G1378" s="186"/>
      <c r="H1378" s="186"/>
      <c r="I1378" s="194"/>
      <c r="J1378" s="186"/>
      <c r="K1378" s="186"/>
      <c r="L1378" s="186"/>
      <c r="M1378" s="186"/>
      <c r="N1378" s="186"/>
      <c r="O1378" s="186"/>
      <c r="P1378" s="186"/>
      <c r="Q1378" s="186"/>
      <c r="R1378" s="186"/>
      <c r="S1378" s="186"/>
      <c r="T1378" s="186"/>
      <c r="U1378" s="186"/>
      <c r="V1378" s="186"/>
      <c r="W1378" s="186"/>
      <c r="X1378" s="186"/>
    </row>
    <row r="1379" spans="1:24" ht="15.75" customHeight="1" x14ac:dyDescent="0.35">
      <c r="M1379" s="186"/>
      <c r="N1379" s="186"/>
    </row>
    <row r="1380" spans="1:24" ht="15.75" customHeight="1" x14ac:dyDescent="0.35"/>
    <row r="1381" spans="1:24" ht="15.75" customHeight="1" x14ac:dyDescent="0.35"/>
    <row r="1382" spans="1:24" ht="15.75" customHeight="1" x14ac:dyDescent="0.35"/>
    <row r="1383" spans="1:24" ht="15.75" customHeight="1" x14ac:dyDescent="0.35"/>
    <row r="1384" spans="1:24" ht="15.75" customHeight="1" x14ac:dyDescent="0.35"/>
    <row r="1385" spans="1:24" ht="15.75" customHeight="1" x14ac:dyDescent="0.35"/>
    <row r="1386" spans="1:24" ht="15.75" customHeight="1" x14ac:dyDescent="0.35"/>
    <row r="1387" spans="1:24" ht="15.75" customHeight="1" x14ac:dyDescent="0.35"/>
    <row r="1388" spans="1:24" ht="15.75" customHeight="1" x14ac:dyDescent="0.35"/>
    <row r="1389" spans="1:24" ht="15.75" customHeight="1" x14ac:dyDescent="0.35"/>
    <row r="1390" spans="1:24" ht="15.75" customHeight="1" x14ac:dyDescent="0.35"/>
    <row r="1391" spans="1:24" ht="15.75" customHeight="1" x14ac:dyDescent="0.35"/>
    <row r="1392" spans="1:24" ht="15.75" customHeight="1" x14ac:dyDescent="0.35"/>
    <row r="1393" ht="15.75" customHeight="1" x14ac:dyDescent="0.35"/>
    <row r="1394" ht="15.75" customHeight="1" x14ac:dyDescent="0.35"/>
    <row r="1395" ht="15.75" customHeight="1" x14ac:dyDescent="0.35"/>
    <row r="1396" ht="15.75" customHeight="1" x14ac:dyDescent="0.35"/>
    <row r="1397" ht="15.75" customHeight="1" x14ac:dyDescent="0.35"/>
    <row r="1398" ht="15.75" customHeight="1" x14ac:dyDescent="0.35"/>
    <row r="1399" ht="15.75" customHeight="1" x14ac:dyDescent="0.35"/>
    <row r="1400" ht="15.75" customHeight="1" x14ac:dyDescent="0.35"/>
    <row r="1401" ht="15.75" customHeight="1" x14ac:dyDescent="0.35"/>
    <row r="1402" ht="15.75" customHeight="1" x14ac:dyDescent="0.35"/>
    <row r="1403" ht="15.75" customHeight="1" x14ac:dyDescent="0.35"/>
    <row r="1404" ht="15.75" customHeight="1" x14ac:dyDescent="0.35"/>
    <row r="1405" ht="15.75" customHeight="1" x14ac:dyDescent="0.35"/>
    <row r="1406" ht="15.75" customHeight="1" x14ac:dyDescent="0.35"/>
    <row r="1407" ht="15.75" customHeight="1" x14ac:dyDescent="0.35"/>
    <row r="1408" ht="15.75" customHeight="1" x14ac:dyDescent="0.35"/>
    <row r="1409" ht="15.75" customHeight="1" x14ac:dyDescent="0.35"/>
    <row r="1410" ht="15.75" customHeight="1" x14ac:dyDescent="0.35"/>
    <row r="1411" ht="15.75" customHeight="1" x14ac:dyDescent="0.35"/>
    <row r="1412" ht="15.75" customHeight="1" x14ac:dyDescent="0.35"/>
    <row r="1413" ht="15.75" customHeight="1" x14ac:dyDescent="0.35"/>
    <row r="1414" ht="15.75" customHeight="1" x14ac:dyDescent="0.35"/>
    <row r="1415" ht="15.75" customHeight="1" x14ac:dyDescent="0.35"/>
    <row r="1416" ht="15.75" customHeight="1" x14ac:dyDescent="0.35"/>
    <row r="1417" ht="15.75" customHeight="1" x14ac:dyDescent="0.35"/>
    <row r="1418" ht="15.75" customHeight="1" x14ac:dyDescent="0.35"/>
    <row r="1419" ht="15.75" customHeight="1" x14ac:dyDescent="0.35"/>
    <row r="1420" ht="15.75" customHeight="1" x14ac:dyDescent="0.35"/>
    <row r="1421" ht="15.75" customHeight="1" x14ac:dyDescent="0.35"/>
    <row r="1422" ht="15.75" customHeight="1" x14ac:dyDescent="0.35"/>
    <row r="1423" ht="15.75" customHeight="1" x14ac:dyDescent="0.35"/>
    <row r="1424" ht="15.75" customHeight="1" x14ac:dyDescent="0.35"/>
    <row r="1425" ht="15.75" customHeight="1" x14ac:dyDescent="0.35"/>
    <row r="1426" ht="15.75" customHeight="1" x14ac:dyDescent="0.35"/>
    <row r="1427" ht="15.75" customHeight="1" x14ac:dyDescent="0.35"/>
    <row r="1428" ht="15.75" customHeight="1" x14ac:dyDescent="0.35"/>
    <row r="1429" ht="15.75" customHeight="1" x14ac:dyDescent="0.35"/>
    <row r="1430" ht="15.75" customHeight="1" x14ac:dyDescent="0.35"/>
    <row r="1431" ht="15.75" customHeight="1" x14ac:dyDescent="0.35"/>
    <row r="1432" ht="15.75" customHeight="1" x14ac:dyDescent="0.35"/>
    <row r="1433" ht="15.75" customHeight="1" x14ac:dyDescent="0.35"/>
    <row r="1434" ht="15.75" customHeight="1" x14ac:dyDescent="0.35"/>
    <row r="1435" ht="15.75" customHeight="1" x14ac:dyDescent="0.35"/>
    <row r="1436" ht="15.75" customHeight="1" x14ac:dyDescent="0.35"/>
    <row r="1437" ht="15.75" customHeight="1" x14ac:dyDescent="0.35"/>
    <row r="1438" ht="15.75" customHeight="1" x14ac:dyDescent="0.35"/>
    <row r="1439" ht="15.75" customHeight="1" x14ac:dyDescent="0.35"/>
    <row r="1440" ht="15.75" customHeight="1" x14ac:dyDescent="0.35"/>
    <row r="1441" ht="15.75" customHeight="1" x14ac:dyDescent="0.35"/>
    <row r="1442" ht="15.75" customHeight="1" x14ac:dyDescent="0.35"/>
    <row r="1443" ht="15.75" customHeight="1" x14ac:dyDescent="0.35"/>
    <row r="1444" ht="15.75" customHeight="1" x14ac:dyDescent="0.35"/>
    <row r="1445" ht="15.75" customHeight="1" x14ac:dyDescent="0.35"/>
    <row r="1446" ht="15.75" customHeight="1" x14ac:dyDescent="0.35"/>
    <row r="1447" ht="15.75" customHeight="1" x14ac:dyDescent="0.35"/>
    <row r="1448" ht="15.75" customHeight="1" x14ac:dyDescent="0.35"/>
    <row r="1449" ht="15.75" customHeight="1" x14ac:dyDescent="0.35"/>
    <row r="1450" ht="15.75" customHeight="1" x14ac:dyDescent="0.35"/>
    <row r="1451" ht="15.75" customHeight="1" x14ac:dyDescent="0.35"/>
    <row r="1452" ht="15.75" customHeight="1" x14ac:dyDescent="0.35"/>
    <row r="1453" ht="15.75" customHeight="1" x14ac:dyDescent="0.35"/>
    <row r="1454" ht="15.75" customHeight="1" x14ac:dyDescent="0.35"/>
    <row r="1455" ht="15.75" customHeight="1" x14ac:dyDescent="0.35"/>
    <row r="1456" ht="15.75" customHeight="1" x14ac:dyDescent="0.35"/>
    <row r="1457" ht="15.75" customHeight="1" x14ac:dyDescent="0.35"/>
    <row r="1458" ht="15.75" customHeight="1" x14ac:dyDescent="0.35"/>
    <row r="1459" ht="15.75" customHeight="1" x14ac:dyDescent="0.35"/>
    <row r="1460" ht="15.75" customHeight="1" x14ac:dyDescent="0.35"/>
    <row r="1461" ht="15.75" customHeight="1" x14ac:dyDescent="0.35"/>
    <row r="1462" ht="15.75" customHeight="1" x14ac:dyDescent="0.35"/>
    <row r="1463" ht="15.75" customHeight="1" x14ac:dyDescent="0.35"/>
    <row r="1464" ht="15.75" customHeight="1" x14ac:dyDescent="0.35"/>
    <row r="1465" ht="15.75" customHeight="1" x14ac:dyDescent="0.35"/>
    <row r="1466" ht="15.75" customHeight="1" x14ac:dyDescent="0.35"/>
    <row r="1467" ht="15.75" customHeight="1" x14ac:dyDescent="0.35"/>
    <row r="1468" ht="15.75" customHeight="1" x14ac:dyDescent="0.35"/>
    <row r="1469" ht="15.75" customHeight="1" x14ac:dyDescent="0.35"/>
    <row r="1470" ht="15.75" customHeight="1" x14ac:dyDescent="0.35"/>
    <row r="1471" ht="15.75" customHeight="1" x14ac:dyDescent="0.35"/>
    <row r="1472" ht="15.75" customHeight="1" x14ac:dyDescent="0.35"/>
    <row r="1473" ht="15.75" customHeight="1" x14ac:dyDescent="0.35"/>
    <row r="1474" ht="15.75" customHeight="1" x14ac:dyDescent="0.35"/>
    <row r="1475" ht="15.75" customHeight="1" x14ac:dyDescent="0.35"/>
    <row r="1476" ht="15.75" customHeight="1" x14ac:dyDescent="0.35"/>
    <row r="1477" ht="15.75" customHeight="1" x14ac:dyDescent="0.35"/>
    <row r="1478" ht="15.75" customHeight="1" x14ac:dyDescent="0.35"/>
    <row r="1479" ht="15.75" customHeight="1" x14ac:dyDescent="0.35"/>
    <row r="1480" ht="15.75" customHeight="1" x14ac:dyDescent="0.35"/>
    <row r="1481" ht="15.75" customHeight="1" x14ac:dyDescent="0.35"/>
    <row r="1482" ht="15.75" customHeight="1" x14ac:dyDescent="0.35"/>
    <row r="1483" ht="15.75" customHeight="1" x14ac:dyDescent="0.35"/>
    <row r="1484" ht="15.75" customHeight="1" x14ac:dyDescent="0.35"/>
    <row r="1485" ht="15.75" customHeight="1" x14ac:dyDescent="0.35"/>
    <row r="1486" ht="15.75" customHeight="1" x14ac:dyDescent="0.35"/>
    <row r="1487" ht="15.75" customHeight="1" x14ac:dyDescent="0.35"/>
    <row r="1488" ht="15.75" customHeight="1" x14ac:dyDescent="0.35"/>
    <row r="1489" ht="15.75" customHeight="1" x14ac:dyDescent="0.35"/>
    <row r="1490" ht="15.75" customHeight="1" x14ac:dyDescent="0.35"/>
    <row r="1491" ht="15.75" customHeight="1" x14ac:dyDescent="0.35"/>
    <row r="1492" ht="15.75" customHeight="1" x14ac:dyDescent="0.35"/>
    <row r="1493" ht="15.75" customHeight="1" x14ac:dyDescent="0.35"/>
    <row r="1494" ht="15.75" customHeight="1" x14ac:dyDescent="0.35"/>
    <row r="1495" ht="15.75" customHeight="1" x14ac:dyDescent="0.35"/>
    <row r="1496" ht="15.75" customHeight="1" x14ac:dyDescent="0.35"/>
    <row r="1497" ht="15.75" customHeight="1" x14ac:dyDescent="0.35"/>
    <row r="1498" ht="15.75" customHeight="1" x14ac:dyDescent="0.35"/>
    <row r="1499" ht="15.75" customHeight="1" x14ac:dyDescent="0.35"/>
    <row r="1500" ht="15.75" customHeight="1" x14ac:dyDescent="0.35"/>
    <row r="1501" ht="15.75" customHeight="1" x14ac:dyDescent="0.35"/>
    <row r="1502" ht="15.75" customHeight="1" x14ac:dyDescent="0.35"/>
    <row r="1503" ht="15.75" customHeight="1" x14ac:dyDescent="0.35"/>
    <row r="1504" ht="15.75" customHeight="1" x14ac:dyDescent="0.35"/>
    <row r="1505" ht="15.75" customHeight="1" x14ac:dyDescent="0.35"/>
    <row r="1506" ht="15.75" customHeight="1" x14ac:dyDescent="0.35"/>
    <row r="1507" ht="15.75" customHeight="1" x14ac:dyDescent="0.35"/>
    <row r="1508" ht="15.75" customHeight="1" x14ac:dyDescent="0.35"/>
    <row r="1509" ht="15.75" customHeight="1" x14ac:dyDescent="0.35"/>
    <row r="1510" ht="15.75" customHeight="1" x14ac:dyDescent="0.35"/>
    <row r="1511" ht="15.75" customHeight="1" x14ac:dyDescent="0.35"/>
    <row r="1512" ht="15.75" customHeight="1" x14ac:dyDescent="0.35"/>
    <row r="1513" ht="15.75" customHeight="1" x14ac:dyDescent="0.35"/>
    <row r="1514" ht="15.75" customHeight="1" x14ac:dyDescent="0.35"/>
    <row r="1515" ht="15.75" customHeight="1" x14ac:dyDescent="0.35"/>
    <row r="1516" ht="15.75" customHeight="1" x14ac:dyDescent="0.35"/>
    <row r="1517" ht="15.75" customHeight="1" x14ac:dyDescent="0.35"/>
    <row r="1518" ht="15.75" customHeight="1" x14ac:dyDescent="0.35"/>
    <row r="1519" ht="15.75" customHeight="1" x14ac:dyDescent="0.35"/>
    <row r="1520" ht="15.75" customHeight="1" x14ac:dyDescent="0.35"/>
    <row r="1521" ht="15.75" customHeight="1" x14ac:dyDescent="0.35"/>
    <row r="1522" ht="15.75" customHeight="1" x14ac:dyDescent="0.35"/>
    <row r="1523" ht="15.75" customHeight="1" x14ac:dyDescent="0.35"/>
    <row r="1524" ht="15.75" customHeight="1" x14ac:dyDescent="0.35"/>
    <row r="1525" ht="15.75" customHeight="1" x14ac:dyDescent="0.35"/>
    <row r="1526" ht="15.75" customHeight="1" x14ac:dyDescent="0.35"/>
    <row r="1527" ht="15.75" customHeight="1" x14ac:dyDescent="0.35"/>
    <row r="1528" ht="15.75" customHeight="1" x14ac:dyDescent="0.35"/>
    <row r="1529" ht="15.75" customHeight="1" x14ac:dyDescent="0.35"/>
    <row r="1530" ht="15.75" customHeight="1" x14ac:dyDescent="0.35"/>
    <row r="1531" ht="15.75" customHeight="1" x14ac:dyDescent="0.35"/>
    <row r="1532" ht="15.75" customHeight="1" x14ac:dyDescent="0.35"/>
    <row r="1533" ht="15.75" customHeight="1" x14ac:dyDescent="0.35"/>
    <row r="1534" ht="15.75" customHeight="1" x14ac:dyDescent="0.35"/>
    <row r="1535" ht="15.75" customHeight="1" x14ac:dyDescent="0.35"/>
    <row r="1536" ht="15.75" customHeight="1" x14ac:dyDescent="0.35"/>
    <row r="1537" ht="15.75" customHeight="1" x14ac:dyDescent="0.35"/>
    <row r="1538" ht="15.75" customHeight="1" x14ac:dyDescent="0.35"/>
    <row r="1539" ht="15.75" customHeight="1" x14ac:dyDescent="0.35"/>
    <row r="1540" ht="15.75" customHeight="1" x14ac:dyDescent="0.35"/>
    <row r="1541" ht="15.75" customHeight="1" x14ac:dyDescent="0.35"/>
    <row r="1542" ht="15.75" customHeight="1" x14ac:dyDescent="0.35"/>
    <row r="1543" ht="15.75" customHeight="1" x14ac:dyDescent="0.35"/>
    <row r="1544" ht="15.75" customHeight="1" x14ac:dyDescent="0.35"/>
    <row r="1545" ht="15.75" customHeight="1" x14ac:dyDescent="0.35"/>
    <row r="1546" ht="15.75" customHeight="1" x14ac:dyDescent="0.35"/>
    <row r="1547" ht="15.75" customHeight="1" x14ac:dyDescent="0.35"/>
    <row r="1548" ht="15.75" customHeight="1" x14ac:dyDescent="0.35"/>
    <row r="1549" ht="15.75" customHeight="1" x14ac:dyDescent="0.35"/>
    <row r="1550" ht="15.75" customHeight="1" x14ac:dyDescent="0.35"/>
    <row r="1551" ht="15.75" customHeight="1" x14ac:dyDescent="0.35"/>
    <row r="1552" ht="15.75" customHeight="1" x14ac:dyDescent="0.35"/>
    <row r="1553" ht="15.75" customHeight="1" x14ac:dyDescent="0.35"/>
    <row r="1554" ht="15.75" customHeight="1" x14ac:dyDescent="0.35"/>
    <row r="1555" ht="15.75" customHeight="1" x14ac:dyDescent="0.35"/>
    <row r="1556" ht="15.75" customHeight="1" x14ac:dyDescent="0.35"/>
    <row r="1557" ht="15.75" customHeight="1" x14ac:dyDescent="0.35"/>
    <row r="1558" ht="15.75" customHeight="1" x14ac:dyDescent="0.35"/>
    <row r="1559" ht="15.75" customHeight="1" x14ac:dyDescent="0.35"/>
    <row r="1560" ht="15.75" customHeight="1" x14ac:dyDescent="0.35"/>
    <row r="1561" ht="15.75" customHeight="1" x14ac:dyDescent="0.35"/>
    <row r="1562" ht="15.75" customHeight="1" x14ac:dyDescent="0.35"/>
    <row r="1563" ht="15.75" customHeight="1" x14ac:dyDescent="0.35"/>
    <row r="1564" ht="15.75" customHeight="1" x14ac:dyDescent="0.35"/>
    <row r="1565" ht="15.75" customHeight="1" x14ac:dyDescent="0.35"/>
    <row r="1566" ht="15.75" customHeight="1" x14ac:dyDescent="0.35"/>
    <row r="1567" ht="15.75" customHeight="1" x14ac:dyDescent="0.35"/>
    <row r="1568" ht="15.75" customHeight="1" x14ac:dyDescent="0.35"/>
    <row r="1569" ht="15.75" customHeight="1" x14ac:dyDescent="0.35"/>
    <row r="1570" ht="15.75" customHeight="1" x14ac:dyDescent="0.35"/>
    <row r="1571" ht="15.75" customHeight="1" x14ac:dyDescent="0.35"/>
    <row r="1572" ht="15.75" customHeight="1" x14ac:dyDescent="0.35"/>
    <row r="1573" ht="15.75" customHeight="1" x14ac:dyDescent="0.35"/>
    <row r="1574" ht="15.75" customHeight="1" x14ac:dyDescent="0.35"/>
    <row r="1575" ht="15.75" customHeight="1" x14ac:dyDescent="0.35"/>
    <row r="1576" ht="15.75" customHeight="1" x14ac:dyDescent="0.35"/>
    <row r="1577" ht="15.75" customHeight="1" x14ac:dyDescent="0.35"/>
    <row r="1578" ht="15.75" customHeight="1" x14ac:dyDescent="0.35"/>
    <row r="1579" ht="15.75" customHeight="1" x14ac:dyDescent="0.35"/>
    <row r="1580" ht="15.75" customHeight="1" x14ac:dyDescent="0.35"/>
    <row r="1581" ht="15.75" customHeight="1" x14ac:dyDescent="0.35"/>
    <row r="1582" ht="15.75" customHeight="1" x14ac:dyDescent="0.35"/>
    <row r="1583" ht="15.75" customHeight="1" x14ac:dyDescent="0.35"/>
    <row r="1584" ht="15.75" customHeight="1" x14ac:dyDescent="0.35"/>
    <row r="1585" ht="15.75" customHeight="1" x14ac:dyDescent="0.35"/>
    <row r="1586" ht="15.75" customHeight="1" x14ac:dyDescent="0.35"/>
    <row r="1587" ht="15.75" customHeight="1" x14ac:dyDescent="0.35"/>
    <row r="1588" ht="15.75" customHeight="1" x14ac:dyDescent="0.35"/>
    <row r="1589" ht="15.75" customHeight="1" x14ac:dyDescent="0.35"/>
    <row r="1590" ht="15.75" customHeight="1" x14ac:dyDescent="0.35"/>
    <row r="1591" ht="15.75" customHeight="1" x14ac:dyDescent="0.35"/>
    <row r="1592" ht="15.75" customHeight="1" x14ac:dyDescent="0.35"/>
    <row r="1593" ht="15.75" customHeight="1" x14ac:dyDescent="0.35"/>
    <row r="1594" ht="15.75" customHeight="1" x14ac:dyDescent="0.35"/>
    <row r="1595" ht="15.75" customHeight="1" x14ac:dyDescent="0.35"/>
    <row r="1596" ht="15.75" customHeight="1" x14ac:dyDescent="0.35"/>
    <row r="1597" ht="15.75" customHeight="1" x14ac:dyDescent="0.35"/>
    <row r="1598" ht="15.75" customHeight="1" x14ac:dyDescent="0.35"/>
    <row r="1599" ht="15.75" customHeight="1" x14ac:dyDescent="0.35"/>
    <row r="1600" ht="15.75" customHeight="1" x14ac:dyDescent="0.35"/>
    <row r="1601" ht="15.75" customHeight="1" x14ac:dyDescent="0.35"/>
    <row r="1602" ht="15.75" customHeight="1" x14ac:dyDescent="0.35"/>
    <row r="1603" ht="15.75" customHeight="1" x14ac:dyDescent="0.35"/>
    <row r="1604" ht="15.75" customHeight="1" x14ac:dyDescent="0.35"/>
    <row r="1605" ht="15.75" customHeight="1" x14ac:dyDescent="0.35"/>
    <row r="1606" ht="15.75" customHeight="1" x14ac:dyDescent="0.35"/>
    <row r="1607" ht="15.75" customHeight="1" x14ac:dyDescent="0.35"/>
    <row r="1608" ht="15.75" customHeight="1" x14ac:dyDescent="0.35"/>
    <row r="1609" ht="15.75" customHeight="1" x14ac:dyDescent="0.35"/>
    <row r="1610" ht="15.75" customHeight="1" x14ac:dyDescent="0.35"/>
    <row r="1611" ht="15.75" customHeight="1" x14ac:dyDescent="0.35"/>
    <row r="1612" ht="15.75" customHeight="1" x14ac:dyDescent="0.35"/>
    <row r="1613" ht="15.75" customHeight="1" x14ac:dyDescent="0.35"/>
    <row r="1614" ht="15.75" customHeight="1" x14ac:dyDescent="0.35"/>
    <row r="1615" ht="15.75" customHeight="1" x14ac:dyDescent="0.35"/>
    <row r="1616" ht="15.75" customHeight="1" x14ac:dyDescent="0.35"/>
    <row r="1617" ht="15.75" customHeight="1" x14ac:dyDescent="0.35"/>
    <row r="1618" ht="15.75" customHeight="1" x14ac:dyDescent="0.35"/>
    <row r="1619" ht="15.75" customHeight="1" x14ac:dyDescent="0.35"/>
    <row r="1620" ht="15.75" customHeight="1" x14ac:dyDescent="0.35"/>
    <row r="1621" ht="15.75" customHeight="1" x14ac:dyDescent="0.35"/>
    <row r="1622" ht="15.75" customHeight="1" x14ac:dyDescent="0.35"/>
    <row r="1623" ht="15.75" customHeight="1" x14ac:dyDescent="0.35"/>
    <row r="1624" ht="15.75" customHeight="1" x14ac:dyDescent="0.35"/>
    <row r="1625" ht="15.75" customHeight="1" x14ac:dyDescent="0.35"/>
    <row r="1626" ht="15.75" customHeight="1" x14ac:dyDescent="0.35"/>
    <row r="1627" ht="15.75" customHeight="1" x14ac:dyDescent="0.35"/>
    <row r="1628" ht="15.75" customHeight="1" x14ac:dyDescent="0.35"/>
    <row r="1629" ht="15.75" customHeight="1" x14ac:dyDescent="0.35"/>
    <row r="1630" ht="15.75" customHeight="1" x14ac:dyDescent="0.35"/>
    <row r="1631" ht="15.75" customHeight="1" x14ac:dyDescent="0.35"/>
    <row r="1632" ht="15.75" customHeight="1" x14ac:dyDescent="0.35"/>
    <row r="1633" ht="15.75" customHeight="1" x14ac:dyDescent="0.35"/>
    <row r="1634" ht="15.75" customHeight="1" x14ac:dyDescent="0.35"/>
    <row r="1635" ht="15.75" customHeight="1" x14ac:dyDescent="0.35"/>
    <row r="1636" ht="15.75" customHeight="1" x14ac:dyDescent="0.35"/>
    <row r="1637" ht="15.75" customHeight="1" x14ac:dyDescent="0.35"/>
    <row r="1638" ht="15.75" customHeight="1" x14ac:dyDescent="0.35"/>
    <row r="1639" ht="15.75" customHeight="1" x14ac:dyDescent="0.35"/>
    <row r="1640" ht="15.75" customHeight="1" x14ac:dyDescent="0.35"/>
    <row r="1641" ht="15.75" customHeight="1" x14ac:dyDescent="0.35"/>
    <row r="1642" ht="15.75" customHeight="1" x14ac:dyDescent="0.35"/>
    <row r="1643" ht="15.75" customHeight="1" x14ac:dyDescent="0.35"/>
    <row r="1644" ht="15.75" customHeight="1" x14ac:dyDescent="0.35"/>
    <row r="1645" ht="15.75" customHeight="1" x14ac:dyDescent="0.35"/>
    <row r="1646" ht="15.75" customHeight="1" x14ac:dyDescent="0.35"/>
    <row r="1647" ht="15.75" customHeight="1" x14ac:dyDescent="0.35"/>
    <row r="1648" ht="15.75" customHeight="1" x14ac:dyDescent="0.35"/>
    <row r="1649" ht="15.75" customHeight="1" x14ac:dyDescent="0.35"/>
    <row r="1650" ht="15.75" customHeight="1" x14ac:dyDescent="0.35"/>
    <row r="1651" ht="15.75" customHeight="1" x14ac:dyDescent="0.35"/>
    <row r="1652" ht="15.75" customHeight="1" x14ac:dyDescent="0.35"/>
    <row r="1653" ht="15.75" customHeight="1" x14ac:dyDescent="0.35"/>
    <row r="1654" ht="15.75" customHeight="1" x14ac:dyDescent="0.35"/>
    <row r="1655" ht="15.75" customHeight="1" x14ac:dyDescent="0.35"/>
    <row r="1656" ht="15.75" customHeight="1" x14ac:dyDescent="0.35"/>
    <row r="1657" ht="15.75" customHeight="1" x14ac:dyDescent="0.35"/>
    <row r="1658" ht="15.75" customHeight="1" x14ac:dyDescent="0.35"/>
    <row r="1659" ht="15.75" customHeight="1" x14ac:dyDescent="0.35"/>
    <row r="1660" ht="15.75" customHeight="1" x14ac:dyDescent="0.35"/>
    <row r="1661" ht="15.75" customHeight="1" x14ac:dyDescent="0.35"/>
    <row r="1662" ht="15.75" customHeight="1" x14ac:dyDescent="0.35"/>
    <row r="1663" ht="15.75" customHeight="1" x14ac:dyDescent="0.35"/>
    <row r="1664" ht="15.75" customHeight="1" x14ac:dyDescent="0.35"/>
    <row r="1665" ht="15.75" customHeight="1" x14ac:dyDescent="0.35"/>
    <row r="1666" ht="15.75" customHeight="1" x14ac:dyDescent="0.35"/>
    <row r="1667" ht="15.75" customHeight="1" x14ac:dyDescent="0.35"/>
    <row r="1668" ht="15.75" customHeight="1" x14ac:dyDescent="0.35"/>
    <row r="1669" ht="15.75" customHeight="1" x14ac:dyDescent="0.35"/>
    <row r="1670" ht="15.75" customHeight="1" x14ac:dyDescent="0.35"/>
    <row r="1671" ht="15.75" customHeight="1" x14ac:dyDescent="0.35"/>
    <row r="1672" ht="15.75" customHeight="1" x14ac:dyDescent="0.35"/>
    <row r="1673" ht="15.75" customHeight="1" x14ac:dyDescent="0.35"/>
    <row r="1674" ht="15.75" customHeight="1" x14ac:dyDescent="0.35"/>
    <row r="1675" ht="15.75" customHeight="1" x14ac:dyDescent="0.35"/>
    <row r="1676" ht="15.75" customHeight="1" x14ac:dyDescent="0.35"/>
    <row r="1677" ht="15.75" customHeight="1" x14ac:dyDescent="0.35"/>
    <row r="1678" ht="15.75" customHeight="1" x14ac:dyDescent="0.35"/>
    <row r="1679" ht="15.75" customHeight="1" x14ac:dyDescent="0.35"/>
    <row r="1680" ht="15.75" customHeight="1" x14ac:dyDescent="0.35"/>
    <row r="1681" ht="15.75" customHeight="1" x14ac:dyDescent="0.35"/>
    <row r="1682" ht="15.75" customHeight="1" x14ac:dyDescent="0.35"/>
    <row r="1683" ht="15.75" customHeight="1" x14ac:dyDescent="0.35"/>
    <row r="1684" ht="15.75" customHeight="1" x14ac:dyDescent="0.35"/>
    <row r="1685" ht="15.75" customHeight="1" x14ac:dyDescent="0.35"/>
    <row r="1686" ht="15.75" customHeight="1" x14ac:dyDescent="0.35"/>
    <row r="1687" ht="15.75" customHeight="1" x14ac:dyDescent="0.35"/>
    <row r="1688" ht="15.75" customHeight="1" x14ac:dyDescent="0.35"/>
    <row r="1689" ht="15.75" customHeight="1" x14ac:dyDescent="0.35"/>
    <row r="1690" ht="15.75" customHeight="1" x14ac:dyDescent="0.35"/>
    <row r="1691" ht="15.75" customHeight="1" x14ac:dyDescent="0.35"/>
    <row r="1692" ht="15.75" customHeight="1" x14ac:dyDescent="0.35"/>
    <row r="1693" ht="15.75" customHeight="1" x14ac:dyDescent="0.35"/>
    <row r="1694" ht="15.75" customHeight="1" x14ac:dyDescent="0.35"/>
    <row r="1695" ht="15.75" customHeight="1" x14ac:dyDescent="0.35"/>
    <row r="1696" ht="15.75" customHeight="1" x14ac:dyDescent="0.35"/>
    <row r="1697" ht="15.75" customHeight="1" x14ac:dyDescent="0.35"/>
    <row r="1698" ht="15.75" customHeight="1" x14ac:dyDescent="0.35"/>
    <row r="1699" ht="15.75" customHeight="1" x14ac:dyDescent="0.35"/>
    <row r="1700" ht="15.75" customHeight="1" x14ac:dyDescent="0.35"/>
    <row r="1701" ht="15.75" customHeight="1" x14ac:dyDescent="0.35"/>
    <row r="1702" ht="15.75" customHeight="1" x14ac:dyDescent="0.35"/>
    <row r="1703" ht="15.75" customHeight="1" x14ac:dyDescent="0.35"/>
    <row r="1704" ht="15.75" customHeight="1" x14ac:dyDescent="0.35"/>
    <row r="1705" ht="15.75" customHeight="1" x14ac:dyDescent="0.35"/>
    <row r="1706" ht="15.75" customHeight="1" x14ac:dyDescent="0.35"/>
    <row r="1707" ht="15.75" customHeight="1" x14ac:dyDescent="0.35"/>
    <row r="1708" ht="15.75" customHeight="1" x14ac:dyDescent="0.35"/>
    <row r="1709" ht="15.75" customHeight="1" x14ac:dyDescent="0.35"/>
    <row r="1710" ht="15.75" customHeight="1" x14ac:dyDescent="0.35"/>
    <row r="1711" ht="15.75" customHeight="1" x14ac:dyDescent="0.35"/>
    <row r="1712" ht="15.75" customHeight="1" x14ac:dyDescent="0.35"/>
    <row r="1713" ht="15.75" customHeight="1" x14ac:dyDescent="0.35"/>
    <row r="1714" ht="15.75" customHeight="1" x14ac:dyDescent="0.35"/>
    <row r="1715" ht="15.75" customHeight="1" x14ac:dyDescent="0.35"/>
    <row r="1716" ht="15.75" customHeight="1" x14ac:dyDescent="0.35"/>
    <row r="1717" ht="15.75" customHeight="1" x14ac:dyDescent="0.35"/>
    <row r="1718" ht="15.75" customHeight="1" x14ac:dyDescent="0.35"/>
    <row r="1719" ht="15.75" customHeight="1" x14ac:dyDescent="0.35"/>
    <row r="1720" ht="15.75" customHeight="1" x14ac:dyDescent="0.35"/>
    <row r="1721" ht="15.75" customHeight="1" x14ac:dyDescent="0.35"/>
    <row r="1722" ht="15.75" customHeight="1" x14ac:dyDescent="0.35"/>
    <row r="1723" ht="15.75" customHeight="1" x14ac:dyDescent="0.35"/>
    <row r="1724" ht="15.75" customHeight="1" x14ac:dyDescent="0.35"/>
    <row r="1725" ht="15.75" customHeight="1" x14ac:dyDescent="0.35"/>
    <row r="1726" ht="15.75" customHeight="1" x14ac:dyDescent="0.35"/>
    <row r="1727" ht="15.75" customHeight="1" x14ac:dyDescent="0.35"/>
    <row r="1728" ht="15.75" customHeight="1" x14ac:dyDescent="0.35"/>
    <row r="1729" ht="15.75" customHeight="1" x14ac:dyDescent="0.35"/>
    <row r="1730" ht="15.75" customHeight="1" x14ac:dyDescent="0.35"/>
    <row r="1731" ht="15.75" customHeight="1" x14ac:dyDescent="0.35"/>
    <row r="1732" ht="15.75" customHeight="1" x14ac:dyDescent="0.35"/>
    <row r="1733" ht="15.75" customHeight="1" x14ac:dyDescent="0.35"/>
    <row r="1734" ht="15.75" customHeight="1" x14ac:dyDescent="0.35"/>
    <row r="1735" ht="15.75" customHeight="1" x14ac:dyDescent="0.35"/>
    <row r="1736" ht="15.75" customHeight="1" x14ac:dyDescent="0.35"/>
    <row r="1737" ht="15.75" customHeight="1" x14ac:dyDescent="0.35"/>
    <row r="1738" ht="15.75" customHeight="1" x14ac:dyDescent="0.35"/>
    <row r="1739" ht="15.75" customHeight="1" x14ac:dyDescent="0.35"/>
    <row r="1740" ht="15.75" customHeight="1" x14ac:dyDescent="0.35"/>
    <row r="1741" ht="15.75" customHeight="1" x14ac:dyDescent="0.35"/>
    <row r="1742" ht="15.75" customHeight="1" x14ac:dyDescent="0.35"/>
    <row r="1743" ht="15.75" customHeight="1" x14ac:dyDescent="0.35"/>
    <row r="1744" ht="15.75" customHeight="1" x14ac:dyDescent="0.35"/>
    <row r="1745" ht="15.75" customHeight="1" x14ac:dyDescent="0.35"/>
    <row r="1746" ht="15.75" customHeight="1" x14ac:dyDescent="0.35"/>
    <row r="1747" ht="15.75" customHeight="1" x14ac:dyDescent="0.35"/>
    <row r="1748" ht="15.75" customHeight="1" x14ac:dyDescent="0.35"/>
    <row r="1749" ht="15.75" customHeight="1" x14ac:dyDescent="0.35"/>
    <row r="1750" ht="15.75" customHeight="1" x14ac:dyDescent="0.35"/>
    <row r="1751" ht="15.75" customHeight="1" x14ac:dyDescent="0.35"/>
    <row r="1752" ht="15.75" customHeight="1" x14ac:dyDescent="0.35"/>
    <row r="1753" ht="15.75" customHeight="1" x14ac:dyDescent="0.35"/>
    <row r="1754" ht="15.75" customHeight="1" x14ac:dyDescent="0.35"/>
    <row r="1755" ht="15.75" customHeight="1" x14ac:dyDescent="0.35"/>
    <row r="1756" ht="15.75" customHeight="1" x14ac:dyDescent="0.35"/>
    <row r="1757" ht="15.75" customHeight="1" x14ac:dyDescent="0.35"/>
    <row r="1758" ht="15.75" customHeight="1" x14ac:dyDescent="0.35"/>
    <row r="1759" ht="15.75" customHeight="1" x14ac:dyDescent="0.35"/>
    <row r="1760" ht="15.75" customHeight="1" x14ac:dyDescent="0.35"/>
    <row r="1761" ht="15.75" customHeight="1" x14ac:dyDescent="0.35"/>
    <row r="1762" ht="15.75" customHeight="1" x14ac:dyDescent="0.35"/>
    <row r="1763" ht="15.75" customHeight="1" x14ac:dyDescent="0.35"/>
    <row r="1764" ht="15.75" customHeight="1" x14ac:dyDescent="0.35"/>
    <row r="1765" ht="15.75" customHeight="1" x14ac:dyDescent="0.35"/>
    <row r="1766" ht="15.75" customHeight="1" x14ac:dyDescent="0.35"/>
    <row r="1767" ht="15.75" customHeight="1" x14ac:dyDescent="0.35"/>
    <row r="1768" ht="15.75" customHeight="1" x14ac:dyDescent="0.35"/>
    <row r="1769" ht="15.75" customHeight="1" x14ac:dyDescent="0.35"/>
    <row r="1770" ht="15.75" customHeight="1" x14ac:dyDescent="0.35"/>
    <row r="1771" ht="15.75" customHeight="1" x14ac:dyDescent="0.35"/>
    <row r="1772" ht="15.75" customHeight="1" x14ac:dyDescent="0.35"/>
    <row r="1773" ht="15.75" customHeight="1" x14ac:dyDescent="0.35"/>
    <row r="1774" ht="15.75" customHeight="1" x14ac:dyDescent="0.35"/>
    <row r="1775" ht="15.75" customHeight="1" x14ac:dyDescent="0.35"/>
    <row r="1776" ht="15.75" customHeight="1" x14ac:dyDescent="0.35"/>
    <row r="1777" ht="15.75" customHeight="1" x14ac:dyDescent="0.35"/>
    <row r="1778" ht="15.75" customHeight="1" x14ac:dyDescent="0.35"/>
    <row r="1779" ht="15.75" customHeight="1" x14ac:dyDescent="0.35"/>
    <row r="1780" ht="15.75" customHeight="1" x14ac:dyDescent="0.35"/>
    <row r="1781" ht="15.75" customHeight="1" x14ac:dyDescent="0.35"/>
    <row r="1782" ht="15.75" customHeight="1" x14ac:dyDescent="0.35"/>
    <row r="1783" ht="15.75" customHeight="1" x14ac:dyDescent="0.35"/>
    <row r="1784" ht="15.75" customHeight="1" x14ac:dyDescent="0.35"/>
    <row r="1785" ht="15.75" customHeight="1" x14ac:dyDescent="0.35"/>
    <row r="1786" ht="15.75" customHeight="1" x14ac:dyDescent="0.35"/>
    <row r="1787" ht="15.75" customHeight="1" x14ac:dyDescent="0.35"/>
    <row r="1788" ht="15.75" customHeight="1" x14ac:dyDescent="0.35"/>
    <row r="1789" ht="15.75" customHeight="1" x14ac:dyDescent="0.35"/>
    <row r="1790" ht="15.75" customHeight="1" x14ac:dyDescent="0.35"/>
    <row r="1791" ht="15.75" customHeight="1" x14ac:dyDescent="0.35"/>
    <row r="1792" ht="15.75" customHeight="1" x14ac:dyDescent="0.35"/>
    <row r="1793" ht="15.75" customHeight="1" x14ac:dyDescent="0.35"/>
    <row r="1794" ht="15.75" customHeight="1" x14ac:dyDescent="0.35"/>
    <row r="1795" ht="15.75" customHeight="1" x14ac:dyDescent="0.35"/>
    <row r="1796" ht="15.75" customHeight="1" x14ac:dyDescent="0.35"/>
    <row r="1797" ht="15.75" customHeight="1" x14ac:dyDescent="0.35"/>
    <row r="1798" ht="15.75" customHeight="1" x14ac:dyDescent="0.35"/>
    <row r="1799" ht="15.75" customHeight="1" x14ac:dyDescent="0.35"/>
    <row r="1800" ht="15.75" customHeight="1" x14ac:dyDescent="0.35"/>
    <row r="1801" ht="15.75" customHeight="1" x14ac:dyDescent="0.35"/>
    <row r="1802" ht="15.75" customHeight="1" x14ac:dyDescent="0.35"/>
    <row r="1803" ht="15.75" customHeight="1" x14ac:dyDescent="0.35"/>
    <row r="1804" ht="15.75" customHeight="1" x14ac:dyDescent="0.35"/>
    <row r="1805" ht="15.75" customHeight="1" x14ac:dyDescent="0.35"/>
    <row r="1806" ht="15.75" customHeight="1" x14ac:dyDescent="0.35"/>
    <row r="1807" ht="15.75" customHeight="1" x14ac:dyDescent="0.35"/>
    <row r="1808" ht="15.75" customHeight="1" x14ac:dyDescent="0.35"/>
    <row r="1809" ht="15.75" customHeight="1" x14ac:dyDescent="0.35"/>
    <row r="1810" ht="15.75" customHeight="1" x14ac:dyDescent="0.35"/>
    <row r="1811" ht="15.75" customHeight="1" x14ac:dyDescent="0.35"/>
    <row r="1812" ht="15.75" customHeight="1" x14ac:dyDescent="0.35"/>
    <row r="1813" ht="15.75" customHeight="1" x14ac:dyDescent="0.35"/>
    <row r="1814" ht="15.75" customHeight="1" x14ac:dyDescent="0.35"/>
    <row r="1815" ht="15.75" customHeight="1" x14ac:dyDescent="0.35"/>
    <row r="1816" ht="15.75" customHeight="1" x14ac:dyDescent="0.35"/>
    <row r="1817" ht="15.75" customHeight="1" x14ac:dyDescent="0.35"/>
    <row r="1818" ht="15.75" customHeight="1" x14ac:dyDescent="0.35"/>
    <row r="1819" ht="15.75" customHeight="1" x14ac:dyDescent="0.35"/>
    <row r="1820" ht="15.75" customHeight="1" x14ac:dyDescent="0.35"/>
    <row r="1821" ht="15.75" customHeight="1" x14ac:dyDescent="0.35"/>
    <row r="1822" ht="15.75" customHeight="1" x14ac:dyDescent="0.35"/>
    <row r="1823" ht="15.75" customHeight="1" x14ac:dyDescent="0.35"/>
    <row r="1824" ht="15.75" customHeight="1" x14ac:dyDescent="0.35"/>
    <row r="1825" ht="15.75" customHeight="1" x14ac:dyDescent="0.35"/>
    <row r="1826" ht="15.75" customHeight="1" x14ac:dyDescent="0.35"/>
    <row r="1827" ht="15.75" customHeight="1" x14ac:dyDescent="0.35"/>
    <row r="1828" ht="15.75" customHeight="1" x14ac:dyDescent="0.35"/>
    <row r="1829" ht="15.75" customHeight="1" x14ac:dyDescent="0.35"/>
    <row r="1830" ht="15.75" customHeight="1" x14ac:dyDescent="0.35"/>
    <row r="1831" ht="15.75" customHeight="1" x14ac:dyDescent="0.35"/>
    <row r="1832" ht="15.75" customHeight="1" x14ac:dyDescent="0.35"/>
    <row r="1833" ht="15.75" customHeight="1" x14ac:dyDescent="0.35"/>
    <row r="1834" ht="15.75" customHeight="1" x14ac:dyDescent="0.35"/>
    <row r="1835" ht="15.75" customHeight="1" x14ac:dyDescent="0.35"/>
    <row r="1836" ht="15.75" customHeight="1" x14ac:dyDescent="0.35"/>
    <row r="1837" ht="15.75" customHeight="1" x14ac:dyDescent="0.35"/>
    <row r="1838" ht="15.75" customHeight="1" x14ac:dyDescent="0.35"/>
    <row r="1839" ht="15.75" customHeight="1" x14ac:dyDescent="0.35"/>
    <row r="1840" ht="15.75" customHeight="1" x14ac:dyDescent="0.35"/>
    <row r="1841" ht="15.75" customHeight="1" x14ac:dyDescent="0.35"/>
    <row r="1842" ht="15.75" customHeight="1" x14ac:dyDescent="0.35"/>
    <row r="1843" ht="15.75" customHeight="1" x14ac:dyDescent="0.35"/>
    <row r="1844" ht="15.75" customHeight="1" x14ac:dyDescent="0.35"/>
    <row r="1845" ht="15.75" customHeight="1" x14ac:dyDescent="0.35"/>
    <row r="1846" ht="15.75" customHeight="1" x14ac:dyDescent="0.35"/>
    <row r="1847" ht="15.75" customHeight="1" x14ac:dyDescent="0.35"/>
    <row r="1848" ht="15.75" customHeight="1" x14ac:dyDescent="0.35"/>
    <row r="1849" ht="15.75" customHeight="1" x14ac:dyDescent="0.35"/>
    <row r="1850" ht="15.75" customHeight="1" x14ac:dyDescent="0.35"/>
    <row r="1851" ht="15.75" customHeight="1" x14ac:dyDescent="0.35"/>
    <row r="1852" ht="15.75" customHeight="1" x14ac:dyDescent="0.35"/>
    <row r="1853" ht="15.75" customHeight="1" x14ac:dyDescent="0.35"/>
    <row r="1854" ht="15.75" customHeight="1" x14ac:dyDescent="0.35"/>
    <row r="1855" ht="15.75" customHeight="1" x14ac:dyDescent="0.35"/>
    <row r="1856" ht="15.75" customHeight="1" x14ac:dyDescent="0.35"/>
    <row r="1857" ht="15.75" customHeight="1" x14ac:dyDescent="0.35"/>
    <row r="1858" ht="15.75" customHeight="1" x14ac:dyDescent="0.35"/>
    <row r="1859" ht="15.75" customHeight="1" x14ac:dyDescent="0.35"/>
    <row r="1860" ht="15.75" customHeight="1" x14ac:dyDescent="0.35"/>
    <row r="1861" ht="15.75" customHeight="1" x14ac:dyDescent="0.35"/>
    <row r="1862" ht="15.75" customHeight="1" x14ac:dyDescent="0.35"/>
    <row r="1863" ht="15.75" customHeight="1" x14ac:dyDescent="0.35"/>
    <row r="1864" ht="15.75" customHeight="1" x14ac:dyDescent="0.35"/>
    <row r="1865" ht="15.75" customHeight="1" x14ac:dyDescent="0.35"/>
    <row r="1866" ht="15.75" customHeight="1" x14ac:dyDescent="0.35"/>
    <row r="1867" ht="15.75" customHeight="1" x14ac:dyDescent="0.35"/>
    <row r="1868" ht="15.75" customHeight="1" x14ac:dyDescent="0.35"/>
    <row r="1869" ht="15.75" customHeight="1" x14ac:dyDescent="0.35"/>
    <row r="1870" ht="15.75" customHeight="1" x14ac:dyDescent="0.35"/>
    <row r="1871" ht="15.75" customHeight="1" x14ac:dyDescent="0.35"/>
    <row r="1872" ht="15.75" customHeight="1" x14ac:dyDescent="0.35"/>
    <row r="1873" ht="15.75" customHeight="1" x14ac:dyDescent="0.35"/>
    <row r="1874" ht="15.75" customHeight="1" x14ac:dyDescent="0.35"/>
    <row r="1875" ht="15.75" customHeight="1" x14ac:dyDescent="0.35"/>
    <row r="1876" ht="15.75" customHeight="1" x14ac:dyDescent="0.35"/>
    <row r="1877" ht="15.75" customHeight="1" x14ac:dyDescent="0.35"/>
    <row r="1878" ht="15.75" customHeight="1" x14ac:dyDescent="0.35"/>
    <row r="1879" ht="15.75" customHeight="1" x14ac:dyDescent="0.35"/>
    <row r="1880" ht="15.75" customHeight="1" x14ac:dyDescent="0.35"/>
    <row r="1881" ht="15.75" customHeight="1" x14ac:dyDescent="0.35"/>
    <row r="1882" ht="15.75" customHeight="1" x14ac:dyDescent="0.35"/>
    <row r="1883" ht="15.75" customHeight="1" x14ac:dyDescent="0.35"/>
    <row r="1884" ht="15.75" customHeight="1" x14ac:dyDescent="0.35"/>
    <row r="1885" ht="15.75" customHeight="1" x14ac:dyDescent="0.35"/>
    <row r="1886" ht="15.75" customHeight="1" x14ac:dyDescent="0.35"/>
    <row r="1887" ht="15.75" customHeight="1" x14ac:dyDescent="0.35"/>
    <row r="1888" ht="15.75" customHeight="1" x14ac:dyDescent="0.35"/>
    <row r="1889" ht="15.75" customHeight="1" x14ac:dyDescent="0.35"/>
    <row r="1890" ht="15.75" customHeight="1" x14ac:dyDescent="0.35"/>
    <row r="1891" ht="15.75" customHeight="1" x14ac:dyDescent="0.35"/>
    <row r="1892" ht="15.75" customHeight="1" x14ac:dyDescent="0.35"/>
    <row r="1893" ht="15.75" customHeight="1" x14ac:dyDescent="0.35"/>
    <row r="1894" ht="15.75" customHeight="1" x14ac:dyDescent="0.35"/>
    <row r="1895" ht="15.75" customHeight="1" x14ac:dyDescent="0.35"/>
    <row r="1896" ht="15.75" customHeight="1" x14ac:dyDescent="0.35"/>
    <row r="1897" ht="15.75" customHeight="1" x14ac:dyDescent="0.35"/>
    <row r="1898" ht="15.75" customHeight="1" x14ac:dyDescent="0.35"/>
    <row r="1899" ht="15.75" customHeight="1" x14ac:dyDescent="0.35"/>
    <row r="1900" ht="15.75" customHeight="1" x14ac:dyDescent="0.35"/>
    <row r="1901" ht="15.75" customHeight="1" x14ac:dyDescent="0.35"/>
    <row r="1902" ht="15.75" customHeight="1" x14ac:dyDescent="0.35"/>
    <row r="1903" ht="15.75" customHeight="1" x14ac:dyDescent="0.35"/>
    <row r="1904" ht="15.75" customHeight="1" x14ac:dyDescent="0.35"/>
    <row r="1905" ht="15.75" customHeight="1" x14ac:dyDescent="0.35"/>
    <row r="1906" ht="15.75" customHeight="1" x14ac:dyDescent="0.35"/>
    <row r="1907" ht="15.75" customHeight="1" x14ac:dyDescent="0.35"/>
    <row r="1908" ht="15.75" customHeight="1" x14ac:dyDescent="0.35"/>
    <row r="1909" ht="15.75" customHeight="1" x14ac:dyDescent="0.35"/>
    <row r="1910" ht="15.75" customHeight="1" x14ac:dyDescent="0.35"/>
    <row r="1911" ht="15.75" customHeight="1" x14ac:dyDescent="0.35"/>
    <row r="1912" ht="15.75" customHeight="1" x14ac:dyDescent="0.35"/>
    <row r="1913" ht="15.75" customHeight="1" x14ac:dyDescent="0.35"/>
    <row r="1914" ht="15.75" customHeight="1" x14ac:dyDescent="0.35"/>
    <row r="1915" ht="15.75" customHeight="1" x14ac:dyDescent="0.35"/>
    <row r="1916" ht="15.75" customHeight="1" x14ac:dyDescent="0.35"/>
    <row r="1917" ht="15.75" customHeight="1" x14ac:dyDescent="0.35"/>
    <row r="1918" ht="15.75" customHeight="1" x14ac:dyDescent="0.35"/>
    <row r="1919" ht="15.75" customHeight="1" x14ac:dyDescent="0.35"/>
    <row r="1920" ht="15.75" customHeight="1" x14ac:dyDescent="0.35"/>
    <row r="1921" ht="15.75" customHeight="1" x14ac:dyDescent="0.35"/>
    <row r="1922" ht="15.75" customHeight="1" x14ac:dyDescent="0.35"/>
    <row r="1923" ht="15.75" customHeight="1" x14ac:dyDescent="0.35"/>
    <row r="1924" ht="15.75" customHeight="1" x14ac:dyDescent="0.35"/>
    <row r="1925" ht="15.75" customHeight="1" x14ac:dyDescent="0.35"/>
    <row r="1926" ht="15.75" customHeight="1" x14ac:dyDescent="0.35"/>
    <row r="1927" ht="15.75" customHeight="1" x14ac:dyDescent="0.35"/>
    <row r="1928" ht="15.75" customHeight="1" x14ac:dyDescent="0.35"/>
    <row r="1929" ht="15.75" customHeight="1" x14ac:dyDescent="0.35"/>
    <row r="1930" ht="15.75" customHeight="1" x14ac:dyDescent="0.35"/>
    <row r="1931" ht="15.75" customHeight="1" x14ac:dyDescent="0.35"/>
    <row r="1932" ht="15.75" customHeight="1" x14ac:dyDescent="0.35"/>
    <row r="1933" ht="15.75" customHeight="1" x14ac:dyDescent="0.35"/>
    <row r="1934" ht="15.75" customHeight="1" x14ac:dyDescent="0.35"/>
    <row r="1935" ht="15.75" customHeight="1" x14ac:dyDescent="0.35"/>
    <row r="1936" ht="15.75" customHeight="1" x14ac:dyDescent="0.35"/>
    <row r="1937" ht="15.75" customHeight="1" x14ac:dyDescent="0.35"/>
    <row r="1938" ht="15.75" customHeight="1" x14ac:dyDescent="0.35"/>
    <row r="1939" ht="15.75" customHeight="1" x14ac:dyDescent="0.35"/>
    <row r="1940" ht="15.75" customHeight="1" x14ac:dyDescent="0.35"/>
    <row r="1941" ht="15.75" customHeight="1" x14ac:dyDescent="0.35"/>
    <row r="1942" ht="15.75" customHeight="1" x14ac:dyDescent="0.35"/>
    <row r="1943" ht="15.75" customHeight="1" x14ac:dyDescent="0.35"/>
    <row r="1944" ht="15.75" customHeight="1" x14ac:dyDescent="0.35"/>
    <row r="1945" ht="15.75" customHeight="1" x14ac:dyDescent="0.35"/>
    <row r="1946" ht="15.75" customHeight="1" x14ac:dyDescent="0.35"/>
    <row r="1947" ht="15.75" customHeight="1" x14ac:dyDescent="0.35"/>
    <row r="1948" ht="15.75" customHeight="1" x14ac:dyDescent="0.35"/>
    <row r="1949" ht="15.75" customHeight="1" x14ac:dyDescent="0.35"/>
    <row r="1950" ht="15.75" customHeight="1" x14ac:dyDescent="0.35"/>
    <row r="1951" ht="15.75" customHeight="1" x14ac:dyDescent="0.35"/>
    <row r="1952" ht="15.75" customHeight="1" x14ac:dyDescent="0.35"/>
    <row r="1953" ht="15.75" customHeight="1" x14ac:dyDescent="0.35"/>
    <row r="1954" ht="15.75" customHeight="1" x14ac:dyDescent="0.35"/>
    <row r="1955" ht="15.75" customHeight="1" x14ac:dyDescent="0.35"/>
    <row r="1956" ht="15.75" customHeight="1" x14ac:dyDescent="0.35"/>
    <row r="1957" ht="15.75" customHeight="1" x14ac:dyDescent="0.35"/>
    <row r="1958" ht="15.75" customHeight="1" x14ac:dyDescent="0.35"/>
    <row r="1959" ht="15.75" customHeight="1" x14ac:dyDescent="0.35"/>
    <row r="1960" ht="15.75" customHeight="1" x14ac:dyDescent="0.35"/>
    <row r="1961" ht="15.75" customHeight="1" x14ac:dyDescent="0.35"/>
    <row r="1962" ht="15.75" customHeight="1" x14ac:dyDescent="0.35"/>
    <row r="1963" ht="15.75" customHeight="1" x14ac:dyDescent="0.35"/>
    <row r="1964" ht="15.75" customHeight="1" x14ac:dyDescent="0.35"/>
    <row r="1965" ht="15.75" customHeight="1" x14ac:dyDescent="0.35"/>
    <row r="1966" ht="15.75" customHeight="1" x14ac:dyDescent="0.35"/>
    <row r="1967" ht="15.75" customHeight="1" x14ac:dyDescent="0.35"/>
    <row r="1968" ht="15.75" customHeight="1" x14ac:dyDescent="0.35"/>
    <row r="1969" ht="15.75" customHeight="1" x14ac:dyDescent="0.35"/>
    <row r="1970" ht="15.75" customHeight="1" x14ac:dyDescent="0.35"/>
    <row r="1971" ht="15.75" customHeight="1" x14ac:dyDescent="0.35"/>
    <row r="1972" ht="15.75" customHeight="1" x14ac:dyDescent="0.35"/>
    <row r="1973" ht="15.75" customHeight="1" x14ac:dyDescent="0.35"/>
    <row r="1974" ht="15.75" customHeight="1" x14ac:dyDescent="0.35"/>
    <row r="1975" ht="15.75" customHeight="1" x14ac:dyDescent="0.35"/>
    <row r="1976" ht="15.75" customHeight="1" x14ac:dyDescent="0.35"/>
    <row r="1977" ht="15.75" customHeight="1" x14ac:dyDescent="0.35"/>
    <row r="1978" ht="15.75" customHeight="1" x14ac:dyDescent="0.35"/>
    <row r="1979" ht="15.75" customHeight="1" x14ac:dyDescent="0.35"/>
    <row r="1980" ht="15.75" customHeight="1" x14ac:dyDescent="0.35"/>
    <row r="1981" ht="15.75" customHeight="1" x14ac:dyDescent="0.35"/>
    <row r="1982" ht="15.75" customHeight="1" x14ac:dyDescent="0.35"/>
    <row r="1983" ht="15.75" customHeight="1" x14ac:dyDescent="0.35"/>
    <row r="1984" ht="15.75" customHeight="1" x14ac:dyDescent="0.35"/>
    <row r="1985" ht="15.75" customHeight="1" x14ac:dyDescent="0.35"/>
    <row r="1986" ht="15.75" customHeight="1" x14ac:dyDescent="0.35"/>
    <row r="1987" ht="15.75" customHeight="1" x14ac:dyDescent="0.35"/>
    <row r="1988" ht="15.75" customHeight="1" x14ac:dyDescent="0.35"/>
    <row r="1989" ht="15.75" customHeight="1" x14ac:dyDescent="0.35"/>
    <row r="1990" ht="15.75" customHeight="1" x14ac:dyDescent="0.35"/>
    <row r="1991" ht="15.75" customHeight="1" x14ac:dyDescent="0.35"/>
    <row r="1992" ht="15.75" customHeight="1" x14ac:dyDescent="0.35"/>
    <row r="1993" ht="15.75" customHeight="1" x14ac:dyDescent="0.35"/>
    <row r="1994" ht="15.75" customHeight="1" x14ac:dyDescent="0.35"/>
    <row r="1995" ht="15.75" customHeight="1" x14ac:dyDescent="0.35"/>
    <row r="1996" ht="15.75" customHeight="1" x14ac:dyDescent="0.35"/>
    <row r="1997" ht="15.75" customHeight="1" x14ac:dyDescent="0.35"/>
    <row r="1998" ht="15.75" customHeight="1" x14ac:dyDescent="0.35"/>
    <row r="1999" ht="15.75" customHeight="1" x14ac:dyDescent="0.35"/>
    <row r="2000" ht="15.75" customHeight="1" x14ac:dyDescent="0.35"/>
    <row r="2001" ht="15.75" customHeight="1" x14ac:dyDescent="0.35"/>
    <row r="2002" ht="15.75" customHeight="1" x14ac:dyDescent="0.35"/>
    <row r="2003" ht="15.75" customHeight="1" x14ac:dyDescent="0.35"/>
    <row r="2004" ht="15.75" customHeight="1" x14ac:dyDescent="0.35"/>
    <row r="2005" ht="15.75" customHeight="1" x14ac:dyDescent="0.35"/>
    <row r="2006" ht="15.75" customHeight="1" x14ac:dyDescent="0.35"/>
    <row r="2007" ht="15.75" customHeight="1" x14ac:dyDescent="0.35"/>
    <row r="2008" ht="15.75" customHeight="1" x14ac:dyDescent="0.35"/>
    <row r="2009" ht="15.75" customHeight="1" x14ac:dyDescent="0.35"/>
    <row r="2010" ht="15.75" customHeight="1" x14ac:dyDescent="0.35"/>
    <row r="2011" ht="15.75" customHeight="1" x14ac:dyDescent="0.35"/>
    <row r="2012" ht="15.75" customHeight="1" x14ac:dyDescent="0.35"/>
    <row r="2013" ht="15.75" customHeight="1" x14ac:dyDescent="0.35"/>
    <row r="2014" ht="15.75" customHeight="1" x14ac:dyDescent="0.35"/>
    <row r="2015" ht="15.75" customHeight="1" x14ac:dyDescent="0.35"/>
    <row r="2016" ht="15.75" customHeight="1" x14ac:dyDescent="0.35"/>
    <row r="2017" ht="15.75" customHeight="1" x14ac:dyDescent="0.35"/>
    <row r="2018" ht="15.75" customHeight="1" x14ac:dyDescent="0.35"/>
    <row r="2019" ht="15.75" customHeight="1" x14ac:dyDescent="0.35"/>
    <row r="2020" ht="15.75" customHeight="1" x14ac:dyDescent="0.35"/>
    <row r="2021" ht="15.75" customHeight="1" x14ac:dyDescent="0.35"/>
    <row r="2022" ht="15.75" customHeight="1" x14ac:dyDescent="0.35"/>
    <row r="2023" ht="15.75" customHeight="1" x14ac:dyDescent="0.35"/>
    <row r="2024" ht="15.75" customHeight="1" x14ac:dyDescent="0.35"/>
    <row r="2025" ht="15.75" customHeight="1" x14ac:dyDescent="0.35"/>
    <row r="2026" ht="15.75" customHeight="1" x14ac:dyDescent="0.35"/>
    <row r="2027" ht="15.75" customHeight="1" x14ac:dyDescent="0.35"/>
    <row r="2028" ht="15.75" customHeight="1" x14ac:dyDescent="0.35"/>
    <row r="2029" ht="15.75" customHeight="1" x14ac:dyDescent="0.35"/>
    <row r="2030" ht="15.75" customHeight="1" x14ac:dyDescent="0.35"/>
    <row r="2031" ht="15.75" customHeight="1" x14ac:dyDescent="0.35"/>
    <row r="2032" ht="15.75" customHeight="1" x14ac:dyDescent="0.35"/>
    <row r="2033" ht="15.75" customHeight="1" x14ac:dyDescent="0.35"/>
    <row r="2034" ht="15.75" customHeight="1" x14ac:dyDescent="0.35"/>
    <row r="2035" ht="15.75" customHeight="1" x14ac:dyDescent="0.35"/>
    <row r="2036" ht="15.75" customHeight="1" x14ac:dyDescent="0.35"/>
    <row r="2037" ht="15.75" customHeight="1" x14ac:dyDescent="0.35"/>
    <row r="2038" ht="15.75" customHeight="1" x14ac:dyDescent="0.35"/>
    <row r="2039" ht="15.75" customHeight="1" x14ac:dyDescent="0.35"/>
    <row r="2040" ht="15.75" customHeight="1" x14ac:dyDescent="0.35"/>
    <row r="2041" ht="15.75" customHeight="1" x14ac:dyDescent="0.35"/>
    <row r="2042" ht="15.75" customHeight="1" x14ac:dyDescent="0.35"/>
    <row r="2043" ht="15.75" customHeight="1" x14ac:dyDescent="0.35"/>
    <row r="2044" ht="15.75" customHeight="1" x14ac:dyDescent="0.35"/>
    <row r="2045" ht="15.75" customHeight="1" x14ac:dyDescent="0.35"/>
    <row r="2046" ht="15.75" customHeight="1" x14ac:dyDescent="0.35"/>
    <row r="2047" ht="15.75" customHeight="1" x14ac:dyDescent="0.35"/>
    <row r="2048" ht="15.75" customHeight="1" x14ac:dyDescent="0.35"/>
    <row r="2049" ht="15.75" customHeight="1" x14ac:dyDescent="0.35"/>
    <row r="2050" ht="15.75" customHeight="1" x14ac:dyDescent="0.35"/>
    <row r="2051" ht="15.75" customHeight="1" x14ac:dyDescent="0.35"/>
    <row r="2052" ht="15.75" customHeight="1" x14ac:dyDescent="0.35"/>
    <row r="2053" ht="15.75" customHeight="1" x14ac:dyDescent="0.35"/>
    <row r="2054" ht="15.75" customHeight="1" x14ac:dyDescent="0.35"/>
    <row r="2055" ht="15.75" customHeight="1" x14ac:dyDescent="0.35"/>
    <row r="2056" ht="15.75" customHeight="1" x14ac:dyDescent="0.35"/>
    <row r="2057" ht="15.75" customHeight="1" x14ac:dyDescent="0.35"/>
    <row r="2058" ht="15.75" customHeight="1" x14ac:dyDescent="0.35"/>
    <row r="2059" ht="15.75" customHeight="1" x14ac:dyDescent="0.35"/>
    <row r="2060" ht="15.75" customHeight="1" x14ac:dyDescent="0.35"/>
    <row r="2061" ht="15.75" customHeight="1" x14ac:dyDescent="0.35"/>
    <row r="2062" ht="15.75" customHeight="1" x14ac:dyDescent="0.35"/>
    <row r="2063" ht="15.75" customHeight="1" x14ac:dyDescent="0.35"/>
    <row r="2064" ht="15.75" customHeight="1" x14ac:dyDescent="0.35"/>
    <row r="2065" ht="15.75" customHeight="1" x14ac:dyDescent="0.35"/>
    <row r="2066" ht="15.75" customHeight="1" x14ac:dyDescent="0.35"/>
    <row r="2067" ht="15.75" customHeight="1" x14ac:dyDescent="0.35"/>
    <row r="2068" ht="15.75" customHeight="1" x14ac:dyDescent="0.35"/>
    <row r="2069" ht="15.75" customHeight="1" x14ac:dyDescent="0.35"/>
    <row r="2070" ht="15.75" customHeight="1" x14ac:dyDescent="0.35"/>
    <row r="2071" ht="15.75" customHeight="1" x14ac:dyDescent="0.35"/>
    <row r="2072" ht="15.75" customHeight="1" x14ac:dyDescent="0.35"/>
    <row r="2073" ht="15.75" customHeight="1" x14ac:dyDescent="0.35"/>
    <row r="2074" ht="15.75" customHeight="1" x14ac:dyDescent="0.35"/>
    <row r="2075" ht="15.75" customHeight="1" x14ac:dyDescent="0.35"/>
    <row r="2076" ht="15.75" customHeight="1" x14ac:dyDescent="0.35"/>
    <row r="2077" ht="15.75" customHeight="1" x14ac:dyDescent="0.35"/>
    <row r="2078" ht="15.75" customHeight="1" x14ac:dyDescent="0.35"/>
    <row r="2079" ht="15.75" customHeight="1" x14ac:dyDescent="0.35"/>
    <row r="2080" ht="15.75" customHeight="1" x14ac:dyDescent="0.35"/>
    <row r="2081" ht="15.75" customHeight="1" x14ac:dyDescent="0.35"/>
    <row r="2082" ht="15.75" customHeight="1" x14ac:dyDescent="0.35"/>
    <row r="2083" ht="15.75" customHeight="1" x14ac:dyDescent="0.35"/>
    <row r="2084" ht="15.75" customHeight="1" x14ac:dyDescent="0.35"/>
    <row r="2085" ht="15.75" customHeight="1" x14ac:dyDescent="0.35"/>
    <row r="2086" ht="15.75" customHeight="1" x14ac:dyDescent="0.35"/>
    <row r="2087" ht="15.75" customHeight="1" x14ac:dyDescent="0.35"/>
    <row r="2088" ht="15.75" customHeight="1" x14ac:dyDescent="0.35"/>
    <row r="2089" ht="15.75" customHeight="1" x14ac:dyDescent="0.35"/>
    <row r="2090" ht="15.75" customHeight="1" x14ac:dyDescent="0.35"/>
    <row r="2091" ht="15.75" customHeight="1" x14ac:dyDescent="0.35"/>
    <row r="2092" ht="15.75" customHeight="1" x14ac:dyDescent="0.35"/>
    <row r="2093" ht="15.75" customHeight="1" x14ac:dyDescent="0.35"/>
    <row r="2094" ht="15.75" customHeight="1" x14ac:dyDescent="0.35"/>
    <row r="2095" ht="15.75" customHeight="1" x14ac:dyDescent="0.35"/>
    <row r="2096" ht="15.75" customHeight="1" x14ac:dyDescent="0.35"/>
    <row r="2097" ht="15.75" customHeight="1" x14ac:dyDescent="0.35"/>
    <row r="2098" ht="15.75" customHeight="1" x14ac:dyDescent="0.35"/>
    <row r="2099" ht="15.75" customHeight="1" x14ac:dyDescent="0.35"/>
    <row r="2100" ht="15.75" customHeight="1" x14ac:dyDescent="0.35"/>
    <row r="2101" ht="15.75" customHeight="1" x14ac:dyDescent="0.35"/>
    <row r="2102" ht="15.75" customHeight="1" x14ac:dyDescent="0.35"/>
    <row r="2103" ht="15.75" customHeight="1" x14ac:dyDescent="0.35"/>
    <row r="2104" ht="15.75" customHeight="1" x14ac:dyDescent="0.35"/>
    <row r="2105" ht="15.75" customHeight="1" x14ac:dyDescent="0.35"/>
    <row r="2106" ht="15.75" customHeight="1" x14ac:dyDescent="0.35"/>
    <row r="2107" ht="15.75" customHeight="1" x14ac:dyDescent="0.35"/>
    <row r="2108" ht="15.75" customHeight="1" x14ac:dyDescent="0.35"/>
    <row r="2109" ht="15.75" customHeight="1" x14ac:dyDescent="0.35"/>
    <row r="2110" ht="15.75" customHeight="1" x14ac:dyDescent="0.35"/>
    <row r="2111" ht="15.75" customHeight="1" x14ac:dyDescent="0.35"/>
    <row r="2112" ht="15.75" customHeight="1" x14ac:dyDescent="0.35"/>
    <row r="2113" ht="15.75" customHeight="1" x14ac:dyDescent="0.35"/>
    <row r="2114" ht="15.75" customHeight="1" x14ac:dyDescent="0.35"/>
    <row r="2115" ht="15.75" customHeight="1" x14ac:dyDescent="0.35"/>
    <row r="2116" ht="15.75" customHeight="1" x14ac:dyDescent="0.35"/>
    <row r="2117" ht="15.75" customHeight="1" x14ac:dyDescent="0.35"/>
    <row r="2118" ht="15.75" customHeight="1" x14ac:dyDescent="0.35"/>
    <row r="2119" ht="15.75" customHeight="1" x14ac:dyDescent="0.35"/>
  </sheetData>
  <sheetProtection algorithmName="SHA-512" hashValue="gA65IH7+UDr0Gjo9NgRE058u7vo80MwM+gsC8XYzdh93vltnZ5B+1ge1WRj1W7lgdfNRUoO2hYEWO/d7AduxNQ==" saltValue="bUWE1GJcUUI3dKwcB87hvA==" spinCount="100000" sheet="1" objects="1" scenarios="1" formatColumns="0" formatRows="0" selectLockedCells="1"/>
  <mergeCells count="498">
    <mergeCell ref="M4:O6"/>
    <mergeCell ref="M8:N8"/>
    <mergeCell ref="A405:B405"/>
    <mergeCell ref="C405:K405"/>
    <mergeCell ref="A1:K1"/>
    <mergeCell ref="A2:K2"/>
    <mergeCell ref="A3:K3"/>
    <mergeCell ref="A4:K4"/>
    <mergeCell ref="A5:K5"/>
    <mergeCell ref="A9:B9"/>
    <mergeCell ref="C9:K9"/>
    <mergeCell ref="A6:A7"/>
    <mergeCell ref="B6:B7"/>
    <mergeCell ref="C6:C7"/>
    <mergeCell ref="D6:D7"/>
    <mergeCell ref="E6:E7"/>
    <mergeCell ref="A8:B8"/>
    <mergeCell ref="C8:K8"/>
    <mergeCell ref="F6:F7"/>
    <mergeCell ref="G6:G7"/>
    <mergeCell ref="I6:I7"/>
    <mergeCell ref="J6:J7"/>
    <mergeCell ref="K6:K7"/>
    <mergeCell ref="H6:H7"/>
    <mergeCell ref="A386:B386"/>
    <mergeCell ref="C386:K386"/>
    <mergeCell ref="A387:B387"/>
    <mergeCell ref="C387:K387"/>
    <mergeCell ref="A395:B395"/>
    <mergeCell ref="C395:K395"/>
    <mergeCell ref="A404:B404"/>
    <mergeCell ref="C404:K404"/>
    <mergeCell ref="A396:B396"/>
    <mergeCell ref="C396:K396"/>
    <mergeCell ref="A494:B494"/>
    <mergeCell ref="C494:K494"/>
    <mergeCell ref="A477:B477"/>
    <mergeCell ref="C477:K477"/>
    <mergeCell ref="A485:B485"/>
    <mergeCell ref="C485:K485"/>
    <mergeCell ref="A486:B486"/>
    <mergeCell ref="C486:K486"/>
    <mergeCell ref="A467:B467"/>
    <mergeCell ref="C467:K467"/>
    <mergeCell ref="A413:B413"/>
    <mergeCell ref="C413:K413"/>
    <mergeCell ref="A414:B414"/>
    <mergeCell ref="C414:K414"/>
    <mergeCell ref="A422:B422"/>
    <mergeCell ref="C422:K422"/>
    <mergeCell ref="A530:B530"/>
    <mergeCell ref="C530:K530"/>
    <mergeCell ref="A522:B522"/>
    <mergeCell ref="C522:K522"/>
    <mergeCell ref="A521:B521"/>
    <mergeCell ref="C521:K521"/>
    <mergeCell ref="A423:B423"/>
    <mergeCell ref="C423:K423"/>
    <mergeCell ref="A449:B449"/>
    <mergeCell ref="C449:K449"/>
    <mergeCell ref="A431:B431"/>
    <mergeCell ref="C431:K431"/>
    <mergeCell ref="A432:B432"/>
    <mergeCell ref="C432:K432"/>
    <mergeCell ref="A440:B440"/>
    <mergeCell ref="C440:K440"/>
    <mergeCell ref="A441:B441"/>
    <mergeCell ref="C441:K441"/>
    <mergeCell ref="A531:B531"/>
    <mergeCell ref="C531:K531"/>
    <mergeCell ref="A495:B495"/>
    <mergeCell ref="C495:K495"/>
    <mergeCell ref="A503:B503"/>
    <mergeCell ref="C503:K503"/>
    <mergeCell ref="A504:B504"/>
    <mergeCell ref="C504:K504"/>
    <mergeCell ref="A512:B512"/>
    <mergeCell ref="C512:K512"/>
    <mergeCell ref="A513:B513"/>
    <mergeCell ref="C513:K513"/>
    <mergeCell ref="A557:B557"/>
    <mergeCell ref="C557:K557"/>
    <mergeCell ref="A539:B539"/>
    <mergeCell ref="C539:K539"/>
    <mergeCell ref="A540:B540"/>
    <mergeCell ref="C540:K540"/>
    <mergeCell ref="A548:B548"/>
    <mergeCell ref="C548:K548"/>
    <mergeCell ref="A549:B549"/>
    <mergeCell ref="C549:K549"/>
    <mergeCell ref="A593:B593"/>
    <mergeCell ref="C593:K593"/>
    <mergeCell ref="A585:B585"/>
    <mergeCell ref="C585:K585"/>
    <mergeCell ref="A584:B584"/>
    <mergeCell ref="C584:K584"/>
    <mergeCell ref="A594:B594"/>
    <mergeCell ref="C594:K594"/>
    <mergeCell ref="A558:B558"/>
    <mergeCell ref="C558:K558"/>
    <mergeCell ref="A566:B566"/>
    <mergeCell ref="C566:K566"/>
    <mergeCell ref="A567:B567"/>
    <mergeCell ref="C567:K567"/>
    <mergeCell ref="A575:B575"/>
    <mergeCell ref="C575:K575"/>
    <mergeCell ref="A576:B576"/>
    <mergeCell ref="C576:K576"/>
    <mergeCell ref="A621:B621"/>
    <mergeCell ref="C621:K621"/>
    <mergeCell ref="A629:B629"/>
    <mergeCell ref="C629:K629"/>
    <mergeCell ref="A630:B630"/>
    <mergeCell ref="C630:K630"/>
    <mergeCell ref="A620:B620"/>
    <mergeCell ref="C620:K620"/>
    <mergeCell ref="A602:B602"/>
    <mergeCell ref="C602:K602"/>
    <mergeCell ref="A603:B603"/>
    <mergeCell ref="C603:K603"/>
    <mergeCell ref="A611:B611"/>
    <mergeCell ref="C611:K611"/>
    <mergeCell ref="A612:B612"/>
    <mergeCell ref="C612:K612"/>
    <mergeCell ref="A17:B17"/>
    <mergeCell ref="C17:K17"/>
    <mergeCell ref="A18:B18"/>
    <mergeCell ref="C18:K18"/>
    <mergeCell ref="A26:B26"/>
    <mergeCell ref="C26:K26"/>
    <mergeCell ref="A27:B27"/>
    <mergeCell ref="C27:K27"/>
    <mergeCell ref="A35:B35"/>
    <mergeCell ref="C35:K35"/>
    <mergeCell ref="A36:B36"/>
    <mergeCell ref="C36:K36"/>
    <mergeCell ref="A44:B44"/>
    <mergeCell ref="C44:K44"/>
    <mergeCell ref="A45:B45"/>
    <mergeCell ref="C45:K45"/>
    <mergeCell ref="A53:B53"/>
    <mergeCell ref="C53:K53"/>
    <mergeCell ref="A54:B54"/>
    <mergeCell ref="C54:K54"/>
    <mergeCell ref="A62:B62"/>
    <mergeCell ref="C62:K62"/>
    <mergeCell ref="A63:B63"/>
    <mergeCell ref="C63:K63"/>
    <mergeCell ref="A71:B71"/>
    <mergeCell ref="C71:K71"/>
    <mergeCell ref="A72:B72"/>
    <mergeCell ref="C72:K72"/>
    <mergeCell ref="A80:B80"/>
    <mergeCell ref="C80:K80"/>
    <mergeCell ref="A81:B81"/>
    <mergeCell ref="C81:K81"/>
    <mergeCell ref="A89:B89"/>
    <mergeCell ref="C89:K89"/>
    <mergeCell ref="A90:B90"/>
    <mergeCell ref="C90:K90"/>
    <mergeCell ref="A98:B98"/>
    <mergeCell ref="C98:K98"/>
    <mergeCell ref="A99:B99"/>
    <mergeCell ref="C99:K99"/>
    <mergeCell ref="A107:B107"/>
    <mergeCell ref="C107:K107"/>
    <mergeCell ref="A108:B108"/>
    <mergeCell ref="C108:K108"/>
    <mergeCell ref="A116:B116"/>
    <mergeCell ref="C116:K116"/>
    <mergeCell ref="A117:B117"/>
    <mergeCell ref="C117:K117"/>
    <mergeCell ref="A125:B125"/>
    <mergeCell ref="C125:K125"/>
    <mergeCell ref="A126:B126"/>
    <mergeCell ref="C126:K126"/>
    <mergeCell ref="A134:B134"/>
    <mergeCell ref="C134:K134"/>
    <mergeCell ref="A135:B135"/>
    <mergeCell ref="C135:K135"/>
    <mergeCell ref="A143:B143"/>
    <mergeCell ref="C143:K143"/>
    <mergeCell ref="A144:B144"/>
    <mergeCell ref="C144:K144"/>
    <mergeCell ref="A152:B152"/>
    <mergeCell ref="C152:K152"/>
    <mergeCell ref="A153:B153"/>
    <mergeCell ref="C153:K153"/>
    <mergeCell ref="A161:B161"/>
    <mergeCell ref="C161:K161"/>
    <mergeCell ref="A162:B162"/>
    <mergeCell ref="C162:K162"/>
    <mergeCell ref="A170:B170"/>
    <mergeCell ref="C170:K170"/>
    <mergeCell ref="A171:B171"/>
    <mergeCell ref="C171:K171"/>
    <mergeCell ref="A179:B179"/>
    <mergeCell ref="C179:K179"/>
    <mergeCell ref="A180:B180"/>
    <mergeCell ref="C180:K180"/>
    <mergeCell ref="A188:B188"/>
    <mergeCell ref="C188:K188"/>
    <mergeCell ref="A189:B189"/>
    <mergeCell ref="C189:K189"/>
    <mergeCell ref="A197:B197"/>
    <mergeCell ref="C197:K197"/>
    <mergeCell ref="A198:B198"/>
    <mergeCell ref="C198:K198"/>
    <mergeCell ref="A206:B206"/>
    <mergeCell ref="C206:K206"/>
    <mergeCell ref="A207:B207"/>
    <mergeCell ref="C207:K207"/>
    <mergeCell ref="A215:B215"/>
    <mergeCell ref="C215:K215"/>
    <mergeCell ref="A216:B216"/>
    <mergeCell ref="C216:K216"/>
    <mergeCell ref="A224:B224"/>
    <mergeCell ref="C224:K224"/>
    <mergeCell ref="A225:B225"/>
    <mergeCell ref="C225:K225"/>
    <mergeCell ref="A233:B233"/>
    <mergeCell ref="C233:K233"/>
    <mergeCell ref="A234:B234"/>
    <mergeCell ref="C234:K234"/>
    <mergeCell ref="A242:B242"/>
    <mergeCell ref="C242:K242"/>
    <mergeCell ref="A243:B243"/>
    <mergeCell ref="C243:K243"/>
    <mergeCell ref="A251:B251"/>
    <mergeCell ref="C251:K251"/>
    <mergeCell ref="A252:B252"/>
    <mergeCell ref="C252:K252"/>
    <mergeCell ref="A260:B260"/>
    <mergeCell ref="C260:K260"/>
    <mergeCell ref="A261:B261"/>
    <mergeCell ref="C261:K261"/>
    <mergeCell ref="A269:B269"/>
    <mergeCell ref="C269:K269"/>
    <mergeCell ref="A270:B270"/>
    <mergeCell ref="C270:K270"/>
    <mergeCell ref="A278:B278"/>
    <mergeCell ref="C278:K278"/>
    <mergeCell ref="A279:B279"/>
    <mergeCell ref="C279:K279"/>
    <mergeCell ref="A287:B287"/>
    <mergeCell ref="C287:K287"/>
    <mergeCell ref="A288:B288"/>
    <mergeCell ref="C288:K288"/>
    <mergeCell ref="A296:B296"/>
    <mergeCell ref="C296:K296"/>
    <mergeCell ref="A297:B297"/>
    <mergeCell ref="C297:K297"/>
    <mergeCell ref="A305:B305"/>
    <mergeCell ref="C305:K305"/>
    <mergeCell ref="A306:B306"/>
    <mergeCell ref="C306:K306"/>
    <mergeCell ref="A314:B314"/>
    <mergeCell ref="C314:K314"/>
    <mergeCell ref="A315:B315"/>
    <mergeCell ref="C315:K315"/>
    <mergeCell ref="A323:B323"/>
    <mergeCell ref="C323:K323"/>
    <mergeCell ref="A324:B324"/>
    <mergeCell ref="C324:K324"/>
    <mergeCell ref="A332:B332"/>
    <mergeCell ref="C332:K332"/>
    <mergeCell ref="A333:B333"/>
    <mergeCell ref="C333:K333"/>
    <mergeCell ref="A341:B341"/>
    <mergeCell ref="C341:K341"/>
    <mergeCell ref="A342:B342"/>
    <mergeCell ref="C342:K342"/>
    <mergeCell ref="A350:B350"/>
    <mergeCell ref="C350:K350"/>
    <mergeCell ref="A351:B351"/>
    <mergeCell ref="C351:K351"/>
    <mergeCell ref="A359:B359"/>
    <mergeCell ref="C359:K359"/>
    <mergeCell ref="A360:B360"/>
    <mergeCell ref="C360:K360"/>
    <mergeCell ref="A377:B377"/>
    <mergeCell ref="C377:K377"/>
    <mergeCell ref="A378:B378"/>
    <mergeCell ref="C378:K378"/>
    <mergeCell ref="A368:B368"/>
    <mergeCell ref="C368:K368"/>
    <mergeCell ref="A369:B369"/>
    <mergeCell ref="C369:K369"/>
    <mergeCell ref="A450:B450"/>
    <mergeCell ref="C450:K450"/>
    <mergeCell ref="A458:B458"/>
    <mergeCell ref="C458:K458"/>
    <mergeCell ref="A468:B468"/>
    <mergeCell ref="C468:K468"/>
    <mergeCell ref="A476:B476"/>
    <mergeCell ref="C476:K476"/>
    <mergeCell ref="A459:B459"/>
    <mergeCell ref="C459:K459"/>
    <mergeCell ref="A638:B638"/>
    <mergeCell ref="C638:K638"/>
    <mergeCell ref="A639:B639"/>
    <mergeCell ref="C639:K639"/>
    <mergeCell ref="A647:B647"/>
    <mergeCell ref="C647:K647"/>
    <mergeCell ref="A648:B648"/>
    <mergeCell ref="C648:K648"/>
    <mergeCell ref="A656:B656"/>
    <mergeCell ref="C656:K656"/>
    <mergeCell ref="A657:B657"/>
    <mergeCell ref="C657:K657"/>
    <mergeCell ref="A665:B665"/>
    <mergeCell ref="C665:K665"/>
    <mergeCell ref="A666:B666"/>
    <mergeCell ref="C666:K666"/>
    <mergeCell ref="A674:B674"/>
    <mergeCell ref="C674:K674"/>
    <mergeCell ref="A675:B675"/>
    <mergeCell ref="C675:K675"/>
    <mergeCell ref="A683:B683"/>
    <mergeCell ref="C683:K683"/>
    <mergeCell ref="A684:B684"/>
    <mergeCell ref="C684:K684"/>
    <mergeCell ref="A692:B692"/>
    <mergeCell ref="C692:K692"/>
    <mergeCell ref="A693:B693"/>
    <mergeCell ref="C693:K693"/>
    <mergeCell ref="A701:B701"/>
    <mergeCell ref="C701:K701"/>
    <mergeCell ref="A702:B702"/>
    <mergeCell ref="C702:K702"/>
    <mergeCell ref="A710:B710"/>
    <mergeCell ref="C710:K710"/>
    <mergeCell ref="A711:B711"/>
    <mergeCell ref="C711:K711"/>
    <mergeCell ref="A719:B719"/>
    <mergeCell ref="C719:K719"/>
    <mergeCell ref="A720:B720"/>
    <mergeCell ref="C720:K720"/>
    <mergeCell ref="A728:B728"/>
    <mergeCell ref="C728:K728"/>
    <mergeCell ref="A729:B729"/>
    <mergeCell ref="C729:K729"/>
    <mergeCell ref="A737:B737"/>
    <mergeCell ref="C737:K737"/>
    <mergeCell ref="A738:B738"/>
    <mergeCell ref="C738:K738"/>
    <mergeCell ref="A746:B746"/>
    <mergeCell ref="C746:K746"/>
    <mergeCell ref="A747:B747"/>
    <mergeCell ref="C747:K747"/>
    <mergeCell ref="A755:B755"/>
    <mergeCell ref="C755:K755"/>
    <mergeCell ref="A756:B756"/>
    <mergeCell ref="C756:K756"/>
    <mergeCell ref="A764:B764"/>
    <mergeCell ref="C764:K764"/>
    <mergeCell ref="A765:B765"/>
    <mergeCell ref="C765:K765"/>
    <mergeCell ref="A773:B773"/>
    <mergeCell ref="C773:K773"/>
    <mergeCell ref="A774:B774"/>
    <mergeCell ref="C774:K774"/>
    <mergeCell ref="A782:B782"/>
    <mergeCell ref="C782:K782"/>
    <mergeCell ref="A783:B783"/>
    <mergeCell ref="C783:K783"/>
    <mergeCell ref="A791:B791"/>
    <mergeCell ref="C791:K791"/>
    <mergeCell ref="A792:B792"/>
    <mergeCell ref="C792:K792"/>
    <mergeCell ref="A800:B800"/>
    <mergeCell ref="C800:K800"/>
    <mergeCell ref="A801:B801"/>
    <mergeCell ref="C801:K801"/>
    <mergeCell ref="A809:B809"/>
    <mergeCell ref="C809:K809"/>
    <mergeCell ref="A810:B810"/>
    <mergeCell ref="C810:K810"/>
    <mergeCell ref="A818:B818"/>
    <mergeCell ref="C818:K818"/>
    <mergeCell ref="A819:B819"/>
    <mergeCell ref="C819:K819"/>
    <mergeCell ref="A827:B827"/>
    <mergeCell ref="C827:K827"/>
    <mergeCell ref="A828:B828"/>
    <mergeCell ref="C828:K828"/>
    <mergeCell ref="A836:B836"/>
    <mergeCell ref="C836:K836"/>
    <mergeCell ref="A837:B837"/>
    <mergeCell ref="C837:K837"/>
    <mergeCell ref="A845:B845"/>
    <mergeCell ref="C845:K845"/>
    <mergeCell ref="A846:B846"/>
    <mergeCell ref="C846:K846"/>
    <mergeCell ref="A854:B854"/>
    <mergeCell ref="C854:K854"/>
    <mergeCell ref="A855:B855"/>
    <mergeCell ref="C855:K855"/>
    <mergeCell ref="A863:B863"/>
    <mergeCell ref="C863:K863"/>
    <mergeCell ref="A864:B864"/>
    <mergeCell ref="C864:K864"/>
    <mergeCell ref="A872:B872"/>
    <mergeCell ref="C872:K872"/>
    <mergeCell ref="A873:B873"/>
    <mergeCell ref="C873:K873"/>
    <mergeCell ref="A881:B881"/>
    <mergeCell ref="C881:K881"/>
    <mergeCell ref="A882:B882"/>
    <mergeCell ref="C882:K882"/>
    <mergeCell ref="A890:B890"/>
    <mergeCell ref="C890:K890"/>
    <mergeCell ref="A891:B891"/>
    <mergeCell ref="C891:K891"/>
    <mergeCell ref="A899:B899"/>
    <mergeCell ref="C899:K899"/>
    <mergeCell ref="A900:B900"/>
    <mergeCell ref="C900:K900"/>
    <mergeCell ref="A908:B908"/>
    <mergeCell ref="C908:K908"/>
    <mergeCell ref="A909:B909"/>
    <mergeCell ref="C909:K909"/>
    <mergeCell ref="A917:B917"/>
    <mergeCell ref="C917:K917"/>
    <mergeCell ref="A918:B918"/>
    <mergeCell ref="C918:K918"/>
    <mergeCell ref="A926:B926"/>
    <mergeCell ref="C926:K926"/>
    <mergeCell ref="A927:B927"/>
    <mergeCell ref="C927:K927"/>
    <mergeCell ref="A935:B935"/>
    <mergeCell ref="C935:K935"/>
    <mergeCell ref="A936:B936"/>
    <mergeCell ref="C936:K936"/>
    <mergeCell ref="A944:B944"/>
    <mergeCell ref="C944:K944"/>
    <mergeCell ref="A945:B945"/>
    <mergeCell ref="C945:K945"/>
    <mergeCell ref="A953:B953"/>
    <mergeCell ref="C953:K953"/>
    <mergeCell ref="A954:B954"/>
    <mergeCell ref="C954:K954"/>
    <mergeCell ref="A962:B962"/>
    <mergeCell ref="C962:K962"/>
    <mergeCell ref="A963:B963"/>
    <mergeCell ref="C963:K963"/>
    <mergeCell ref="A971:B971"/>
    <mergeCell ref="C971:K971"/>
    <mergeCell ref="A1007:B1007"/>
    <mergeCell ref="C1007:K1007"/>
    <mergeCell ref="A1008:B1008"/>
    <mergeCell ref="C1008:K1008"/>
    <mergeCell ref="A1016:B1016"/>
    <mergeCell ref="C1016:K1016"/>
    <mergeCell ref="A972:B972"/>
    <mergeCell ref="C972:K972"/>
    <mergeCell ref="A980:B980"/>
    <mergeCell ref="C980:K980"/>
    <mergeCell ref="A981:B981"/>
    <mergeCell ref="C981:K981"/>
    <mergeCell ref="A989:B989"/>
    <mergeCell ref="C989:K989"/>
    <mergeCell ref="A990:B990"/>
    <mergeCell ref="C990:K990"/>
    <mergeCell ref="A998:B998"/>
    <mergeCell ref="C998:K998"/>
    <mergeCell ref="A999:B999"/>
    <mergeCell ref="C999:K999"/>
    <mergeCell ref="A1080:B1080"/>
    <mergeCell ref="C1080:K1080"/>
    <mergeCell ref="A1043:B1043"/>
    <mergeCell ref="C1043:K1043"/>
    <mergeCell ref="A1044:B1044"/>
    <mergeCell ref="C1044:K1044"/>
    <mergeCell ref="A1052:B1052"/>
    <mergeCell ref="C1052:K1052"/>
    <mergeCell ref="A1053:B1053"/>
    <mergeCell ref="C1053:K1053"/>
    <mergeCell ref="A1061:B1061"/>
    <mergeCell ref="C1061:K1061"/>
    <mergeCell ref="A1062:B1062"/>
    <mergeCell ref="C1062:K1062"/>
    <mergeCell ref="A1070:B1070"/>
    <mergeCell ref="C1070:K1070"/>
    <mergeCell ref="A1071:B1071"/>
    <mergeCell ref="C1071:K1071"/>
    <mergeCell ref="A1079:B1079"/>
    <mergeCell ref="C1079:K1079"/>
    <mergeCell ref="A1017:B1017"/>
    <mergeCell ref="C1017:K1017"/>
    <mergeCell ref="A1025:B1025"/>
    <mergeCell ref="C1025:K1025"/>
    <mergeCell ref="A1026:B1026"/>
    <mergeCell ref="C1026:K1026"/>
    <mergeCell ref="A1034:B1034"/>
    <mergeCell ref="C1034:K1034"/>
    <mergeCell ref="A1035:B1035"/>
    <mergeCell ref="C1035:K1035"/>
  </mergeCells>
  <phoneticPr fontId="30" type="noConversion"/>
  <conditionalFormatting sqref="N13">
    <cfRule type="cellIs" dxfId="4" priority="2" operator="equal">
      <formula>0</formula>
    </cfRule>
    <cfRule type="cellIs" dxfId="3" priority="3" operator="lessThan">
      <formula>0</formula>
    </cfRule>
    <cfRule type="cellIs" dxfId="2" priority="4" operator="greaterThan">
      <formula>0</formula>
    </cfRule>
  </conditionalFormatting>
  <conditionalFormatting sqref="M4">
    <cfRule type="expression" dxfId="1" priority="1">
      <formula>M4&lt;&gt;""</formula>
    </cfRule>
  </conditionalFormatting>
  <pageMargins left="0.70866141732283472" right="0.70866141732283472" top="0.74803149606299213" bottom="0.74803149606299213" header="0" footer="0"/>
  <pageSetup fitToHeight="0" orientation="landscape"/>
  <drawing r:id="rId1"/>
  <extLst>
    <ext xmlns:x14="http://schemas.microsoft.com/office/spreadsheetml/2009/9/main" uri="{78C0D931-6437-407d-A8EE-F0AAD7539E65}">
      <x14:conditionalFormattings>
        <x14:conditionalFormatting xmlns:xm="http://schemas.microsoft.com/office/excel/2006/main">
          <x14:cfRule type="expression" priority="5" id="{F60DEEC3-C25E-480A-A894-CB79753E3CE7}">
            <xm:f>AND('Matriz Nº3 Evaluación'!J10="Administrar",A10&lt;&gt;"Objetivo táctico")</xm:f>
            <x14:dxf>
              <fill>
                <patternFill>
                  <bgColor theme="9" tint="0.59996337778862885"/>
                </patternFill>
              </fill>
            </x14:dxf>
          </x14:cfRule>
          <xm:sqref>A10:A1087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'Validaciones SEVRI'!$I$2:$I$4</xm:f>
          </x14:formula1>
          <xm:sqref>H10:H16 H1072:H1078 H19:H25 H28:H34 H37:H43 H46:H52 H55:H61 H64:H70 H73:H79 H82:H88 H91:H97 H100:H106 H109:H115 H118:H124 H127:H133 H136:H142 H145:H151 H154:H160 H163:H169 H172:H178 H181:H187 H190:H196 H199:H205 H208:H214 H217:H223 H226:H232 H235:H241 H244:H250 H253:H259 H262:H268 H271:H277 H280:H286 H289:H295 H298:H304 H307:H313 H316:H322 H325:H331 H334:H340 H343:H349 H352:H358 H361:H367 H370:H376 H379:H385 H388:H394 H397:H403 H406:H412 H415:H421 H424:H430 H433:H439 H442:H448 H451:H457 H460:H466 H469:H475 H478:H484 H487:H493 H496:H502 H505:H511 H514:H520 H523:H529 H532:H538 H541:H547 H550:H556 H559:H565 H568:H574 H577:H583 H586:H592 H595:H601 H604:H610 H613:H619 H622:H628 H631:H637 H640:H646 H649:H655 H658:H664 H667:H673 H676:H682 H685:H691 H694:H700 H703:H709 H712:H718 H721:H727 H730:H736 H739:H745 H748:H754 H757:H763 H766:H772 H775:H781 H784:H790 H793:H799 H802:H808 H811:H817 H820:H826 H829:H835 H838:H844 H847:H853 H856:H862 H865:H871 H874:H880 H883:H889 H892:H898 H901:H907 H910:H916 H919:H925 H928:H934 H937:H943 H946:H952 H955:H961 H964:H970 H973:H979 H982:H988 H991:H997 H1000:H1006 H1009:H1015 H1018:H1024 H1027:H1033 H1036:H1042 H1045:H1051 H1054:H1060 H1063:H1069 H1081:H1087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dimension ref="A1:G28"/>
  <sheetViews>
    <sheetView showGridLines="0" workbookViewId="0">
      <selection activeCell="A16" sqref="A16:D18"/>
    </sheetView>
  </sheetViews>
  <sheetFormatPr baseColWidth="10" defaultColWidth="42.54296875" defaultRowHeight="14.5" x14ac:dyDescent="0.35"/>
  <cols>
    <col min="1" max="1" width="32.453125" style="72" bestFit="1" customWidth="1"/>
    <col min="2" max="2" width="20" style="72" bestFit="1" customWidth="1"/>
    <col min="3" max="7" width="25.08984375" style="72" customWidth="1"/>
    <col min="8" max="16384" width="42.54296875" style="72"/>
  </cols>
  <sheetData>
    <row r="1" spans="1:5" x14ac:dyDescent="0.35">
      <c r="A1" s="552" t="s">
        <v>1103</v>
      </c>
      <c r="B1" s="552"/>
      <c r="C1" s="552"/>
    </row>
    <row r="2" spans="1:5" x14ac:dyDescent="0.35">
      <c r="A2" s="553" t="s">
        <v>1104</v>
      </c>
      <c r="B2" s="553"/>
      <c r="C2" s="553"/>
    </row>
    <row r="3" spans="1:5" ht="15" thickBot="1" x14ac:dyDescent="0.4">
      <c r="A3" s="554" t="s">
        <v>1105</v>
      </c>
      <c r="B3" s="554"/>
      <c r="C3" s="554"/>
    </row>
    <row r="4" spans="1:5" x14ac:dyDescent="0.35">
      <c r="A4" s="73" t="s">
        <v>1106</v>
      </c>
      <c r="B4" s="74" t="s">
        <v>1107</v>
      </c>
      <c r="C4" s="74" t="s">
        <v>1108</v>
      </c>
    </row>
    <row r="5" spans="1:5" x14ac:dyDescent="0.35">
      <c r="A5" s="75" t="str">
        <f>+PAO!A4:J4</f>
        <v>Unidad de Planificación</v>
      </c>
      <c r="B5" s="76">
        <f>+'Matriz Nº1 Identificación'!K1088</f>
        <v>32</v>
      </c>
      <c r="C5" s="77">
        <f>IFERROR(B5/B6," ")</f>
        <v>1</v>
      </c>
    </row>
    <row r="6" spans="1:5" x14ac:dyDescent="0.35">
      <c r="A6" s="78" t="s">
        <v>1109</v>
      </c>
      <c r="B6" s="79">
        <f>SUM(B5:B5)</f>
        <v>32</v>
      </c>
      <c r="C6" s="80">
        <f>SUM(C5:C5)</f>
        <v>1</v>
      </c>
    </row>
    <row r="8" spans="1:5" x14ac:dyDescent="0.35">
      <c r="A8" s="552" t="s">
        <v>1110</v>
      </c>
      <c r="B8" s="552"/>
      <c r="C8" s="552"/>
      <c r="D8" s="552"/>
      <c r="E8" s="552"/>
    </row>
    <row r="9" spans="1:5" x14ac:dyDescent="0.35">
      <c r="A9" s="552" t="s">
        <v>1104</v>
      </c>
      <c r="B9" s="552"/>
      <c r="C9" s="552"/>
      <c r="D9" s="552"/>
      <c r="E9" s="552"/>
    </row>
    <row r="10" spans="1:5" x14ac:dyDescent="0.35">
      <c r="A10" s="552" t="s">
        <v>1111</v>
      </c>
      <c r="B10" s="552"/>
      <c r="C10" s="552"/>
      <c r="D10" s="552"/>
      <c r="E10" s="552"/>
    </row>
    <row r="11" spans="1:5" x14ac:dyDescent="0.35">
      <c r="A11" s="551" t="s">
        <v>1106</v>
      </c>
      <c r="B11" s="551" t="s">
        <v>1112</v>
      </c>
      <c r="C11" s="551"/>
      <c r="D11" s="551"/>
      <c r="E11" s="551" t="s">
        <v>1109</v>
      </c>
    </row>
    <row r="12" spans="1:5" x14ac:dyDescent="0.35">
      <c r="A12" s="551"/>
      <c r="B12" s="81" t="s">
        <v>952</v>
      </c>
      <c r="C12" s="82" t="s">
        <v>953</v>
      </c>
      <c r="D12" s="83" t="s">
        <v>955</v>
      </c>
      <c r="E12" s="551"/>
    </row>
    <row r="13" spans="1:5" x14ac:dyDescent="0.35">
      <c r="A13" s="84" t="s">
        <v>1113</v>
      </c>
      <c r="B13" s="76">
        <f>+'Matriz Nº2 Análisis'!I1089</f>
        <v>1</v>
      </c>
      <c r="C13" s="76">
        <f>+'Matriz Nº2 Análisis'!I1090</f>
        <v>1</v>
      </c>
      <c r="D13" s="76">
        <f>+'Matriz Nº2 Análisis'!I1091</f>
        <v>29</v>
      </c>
      <c r="E13" s="76">
        <f>SUM(B13:D13)</f>
        <v>31</v>
      </c>
    </row>
    <row r="14" spans="1:5" x14ac:dyDescent="0.35">
      <c r="A14" s="85" t="s">
        <v>1114</v>
      </c>
      <c r="B14" s="86">
        <f>SUM(B13:B13)</f>
        <v>1</v>
      </c>
      <c r="C14" s="86">
        <f>SUM(C13:C13)</f>
        <v>1</v>
      </c>
      <c r="D14" s="86">
        <f>SUM(D13:D13)</f>
        <v>29</v>
      </c>
      <c r="E14" s="86">
        <f>SUM(E13:E13)</f>
        <v>31</v>
      </c>
    </row>
    <row r="16" spans="1:5" x14ac:dyDescent="0.35">
      <c r="A16" s="552" t="s">
        <v>1115</v>
      </c>
      <c r="B16" s="552"/>
      <c r="C16" s="552"/>
      <c r="D16" s="552"/>
    </row>
    <row r="17" spans="1:7" x14ac:dyDescent="0.35">
      <c r="A17" s="552" t="s">
        <v>1104</v>
      </c>
      <c r="B17" s="552"/>
      <c r="C17" s="552"/>
      <c r="D17" s="552"/>
    </row>
    <row r="18" spans="1:7" ht="15" thickBot="1" x14ac:dyDescent="0.4">
      <c r="A18" s="556" t="s">
        <v>1116</v>
      </c>
      <c r="B18" s="556"/>
      <c r="C18" s="556"/>
      <c r="D18" s="556"/>
    </row>
    <row r="19" spans="1:7" x14ac:dyDescent="0.35">
      <c r="A19" s="87" t="s">
        <v>1106</v>
      </c>
      <c r="B19" s="88" t="s">
        <v>1117</v>
      </c>
      <c r="C19" s="88" t="s">
        <v>1118</v>
      </c>
      <c r="D19" s="88" t="s">
        <v>1109</v>
      </c>
    </row>
    <row r="20" spans="1:7" x14ac:dyDescent="0.35">
      <c r="A20" s="84" t="s">
        <v>1113</v>
      </c>
      <c r="B20" s="89">
        <f>+'Matriz Nº3 Evaluación'!R25</f>
        <v>2</v>
      </c>
      <c r="C20" s="89">
        <f>+'Matriz Nº3 Evaluación'!S25</f>
        <v>0</v>
      </c>
      <c r="D20" s="89">
        <f>SUM(B20:C20)</f>
        <v>2</v>
      </c>
    </row>
    <row r="21" spans="1:7" ht="15" thickBot="1" x14ac:dyDescent="0.4">
      <c r="A21" s="90" t="s">
        <v>1114</v>
      </c>
      <c r="B21" s="91">
        <f>SUM(B20:B20)</f>
        <v>2</v>
      </c>
      <c r="C21" s="91">
        <f>SUM(C20:C20)</f>
        <v>0</v>
      </c>
      <c r="D21" s="91">
        <f>SUM(D20:D20)</f>
        <v>2</v>
      </c>
    </row>
    <row r="24" spans="1:7" ht="17.25" customHeight="1" x14ac:dyDescent="0.35">
      <c r="A24" s="555" t="s">
        <v>1119</v>
      </c>
      <c r="B24" s="555"/>
      <c r="C24" s="555"/>
      <c r="D24" s="555"/>
      <c r="E24" s="555"/>
      <c r="F24" s="555"/>
      <c r="G24" s="555"/>
    </row>
    <row r="25" spans="1:7" ht="17.25" customHeight="1" x14ac:dyDescent="0.35">
      <c r="A25" s="555" t="s">
        <v>1104</v>
      </c>
      <c r="B25" s="555"/>
      <c r="C25" s="555"/>
      <c r="D25" s="555"/>
      <c r="E25" s="555"/>
      <c r="F25" s="555"/>
      <c r="G25" s="555"/>
    </row>
    <row r="26" spans="1:7" x14ac:dyDescent="0.35">
      <c r="A26" s="86" t="s">
        <v>1106</v>
      </c>
      <c r="B26" s="86" t="s">
        <v>1120</v>
      </c>
      <c r="C26" s="86" t="s">
        <v>1064</v>
      </c>
      <c r="D26" s="86" t="s">
        <v>1065</v>
      </c>
      <c r="E26" s="86" t="s">
        <v>1066</v>
      </c>
      <c r="F26" s="86" t="s">
        <v>1067</v>
      </c>
      <c r="G26" s="86" t="s">
        <v>1109</v>
      </c>
    </row>
    <row r="27" spans="1:7" x14ac:dyDescent="0.35">
      <c r="A27" s="84" t="s">
        <v>1113</v>
      </c>
      <c r="B27" s="92">
        <f>+'Matriz Nº4 Administración'!$T10</f>
        <v>0</v>
      </c>
      <c r="C27" s="92">
        <f>+'Matriz Nº4 Administración'!$T11</f>
        <v>0</v>
      </c>
      <c r="D27" s="92">
        <f>+'Matriz Nº4 Administración'!$T12</f>
        <v>1</v>
      </c>
      <c r="E27" s="92">
        <f>+'Matriz Nº4 Administración'!$T13</f>
        <v>0</v>
      </c>
      <c r="F27" s="92">
        <f>+'Matriz Nº4 Administración'!$T14</f>
        <v>1</v>
      </c>
      <c r="G27" s="89">
        <f>SUM(B27:F27)</f>
        <v>2</v>
      </c>
    </row>
    <row r="28" spans="1:7" x14ac:dyDescent="0.35">
      <c r="A28" s="85" t="s">
        <v>1114</v>
      </c>
      <c r="B28" s="86">
        <f t="shared" ref="B28:G28" si="0">SUM(B27:B27)</f>
        <v>0</v>
      </c>
      <c r="C28" s="86">
        <f t="shared" si="0"/>
        <v>0</v>
      </c>
      <c r="D28" s="86">
        <f t="shared" si="0"/>
        <v>1</v>
      </c>
      <c r="E28" s="86">
        <f t="shared" si="0"/>
        <v>0</v>
      </c>
      <c r="F28" s="86">
        <f t="shared" si="0"/>
        <v>1</v>
      </c>
      <c r="G28" s="86">
        <f t="shared" si="0"/>
        <v>2</v>
      </c>
    </row>
  </sheetData>
  <mergeCells count="14">
    <mergeCell ref="A24:G24"/>
    <mergeCell ref="A25:G25"/>
    <mergeCell ref="A16:D16"/>
    <mergeCell ref="A17:D17"/>
    <mergeCell ref="A18:D18"/>
    <mergeCell ref="A11:A12"/>
    <mergeCell ref="B11:D11"/>
    <mergeCell ref="E11:E12"/>
    <mergeCell ref="A1:C1"/>
    <mergeCell ref="A8:E8"/>
    <mergeCell ref="A9:E9"/>
    <mergeCell ref="A10:E10"/>
    <mergeCell ref="A2:C2"/>
    <mergeCell ref="A3:C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dimension ref="A1:Z1000"/>
  <sheetViews>
    <sheetView workbookViewId="0">
      <selection activeCell="C18" sqref="C18"/>
    </sheetView>
  </sheetViews>
  <sheetFormatPr baseColWidth="10" defaultColWidth="14.453125" defaultRowHeight="15" customHeight="1" x14ac:dyDescent="0.35"/>
  <cols>
    <col min="1" max="1" width="22.08984375" customWidth="1"/>
    <col min="2" max="2" width="20.08984375" customWidth="1"/>
    <col min="3" max="3" width="24.08984375" customWidth="1"/>
    <col min="4" max="4" width="21.36328125" customWidth="1"/>
    <col min="5" max="5" width="19.54296875" customWidth="1"/>
    <col min="6" max="6" width="19" customWidth="1"/>
    <col min="7" max="7" width="18" customWidth="1"/>
    <col min="8" max="8" width="17.54296875" customWidth="1"/>
    <col min="9" max="26" width="11.453125" customWidth="1"/>
  </cols>
  <sheetData>
    <row r="1" spans="1:26" ht="14.5" x14ac:dyDescent="0.35">
      <c r="A1" s="509" t="s">
        <v>707</v>
      </c>
      <c r="B1" s="486"/>
      <c r="C1" s="486"/>
      <c r="D1" s="486"/>
      <c r="E1" s="486"/>
      <c r="F1" s="486"/>
      <c r="G1" s="486"/>
      <c r="H1" s="487"/>
    </row>
    <row r="2" spans="1:26" ht="14.5" x14ac:dyDescent="0.35">
      <c r="A2" s="473" t="s">
        <v>924</v>
      </c>
      <c r="B2" s="489"/>
      <c r="C2" s="489"/>
      <c r="D2" s="489"/>
      <c r="E2" s="489"/>
      <c r="F2" s="489"/>
      <c r="G2" s="489"/>
      <c r="H2" s="490"/>
    </row>
    <row r="3" spans="1:26" ht="14.5" x14ac:dyDescent="0.35">
      <c r="A3" s="473" t="s">
        <v>1121</v>
      </c>
      <c r="B3" s="489"/>
      <c r="C3" s="489"/>
      <c r="D3" s="489"/>
      <c r="E3" s="489"/>
      <c r="F3" s="489"/>
      <c r="G3" s="489"/>
      <c r="H3" s="490"/>
    </row>
    <row r="4" spans="1:26" ht="14.5" x14ac:dyDescent="0.35">
      <c r="A4" s="533" t="s">
        <v>1122</v>
      </c>
      <c r="B4" s="492"/>
      <c r="C4" s="492"/>
      <c r="D4" s="492"/>
      <c r="E4" s="492"/>
      <c r="F4" s="492"/>
      <c r="G4" s="492"/>
      <c r="H4" s="493"/>
    </row>
    <row r="5" spans="1:26" ht="14.5" x14ac:dyDescent="0.35">
      <c r="A5" s="562" t="s">
        <v>1123</v>
      </c>
      <c r="B5" s="493"/>
      <c r="C5" s="557" t="s">
        <v>1124</v>
      </c>
      <c r="D5" s="492"/>
      <c r="E5" s="492"/>
      <c r="F5" s="492"/>
      <c r="G5" s="492"/>
      <c r="H5" s="493"/>
    </row>
    <row r="6" spans="1:26" ht="15.75" customHeight="1" thickBot="1" x14ac:dyDescent="0.4">
      <c r="A6" s="11" t="s">
        <v>1125</v>
      </c>
      <c r="B6" s="558" t="s">
        <v>1126</v>
      </c>
      <c r="C6" s="492"/>
      <c r="D6" s="492"/>
      <c r="E6" s="492"/>
      <c r="F6" s="492"/>
      <c r="G6" s="492"/>
      <c r="H6" s="493"/>
    </row>
    <row r="7" spans="1:26" ht="17.25" customHeight="1" thickBot="1" x14ac:dyDescent="0.4">
      <c r="A7" s="56" t="s">
        <v>1127</v>
      </c>
      <c r="B7" s="559"/>
      <c r="C7" s="486"/>
      <c r="D7" s="486"/>
      <c r="E7" s="486"/>
      <c r="F7" s="486"/>
      <c r="G7" s="486"/>
      <c r="H7" s="487"/>
    </row>
    <row r="8" spans="1:26" thickBot="1" x14ac:dyDescent="0.4">
      <c r="A8" s="563" t="s">
        <v>1128</v>
      </c>
      <c r="B8" s="564"/>
      <c r="C8" s="565" t="s">
        <v>1129</v>
      </c>
      <c r="D8" s="560" t="s">
        <v>1130</v>
      </c>
      <c r="E8" s="560" t="s">
        <v>1131</v>
      </c>
      <c r="F8" s="560" t="s">
        <v>1132</v>
      </c>
      <c r="G8" s="560" t="s">
        <v>1133</v>
      </c>
      <c r="H8" s="560" t="s">
        <v>1134</v>
      </c>
      <c r="I8" s="3"/>
      <c r="J8" s="3"/>
      <c r="K8" s="3"/>
      <c r="L8" s="3"/>
      <c r="M8" s="3"/>
      <c r="N8" s="3"/>
      <c r="O8" s="3"/>
      <c r="P8" s="3"/>
      <c r="Q8" s="3"/>
      <c r="R8" s="3"/>
      <c r="S8" s="3"/>
      <c r="T8" s="3"/>
      <c r="U8" s="3"/>
      <c r="V8" s="3"/>
      <c r="W8" s="3"/>
      <c r="X8" s="3"/>
      <c r="Y8" s="3"/>
      <c r="Z8" s="3"/>
    </row>
    <row r="9" spans="1:26" ht="39" customHeight="1" thickBot="1" x14ac:dyDescent="0.4">
      <c r="A9" s="57" t="s">
        <v>1135</v>
      </c>
      <c r="B9" s="58" t="s">
        <v>1136</v>
      </c>
      <c r="C9" s="524"/>
      <c r="D9" s="524"/>
      <c r="E9" s="524"/>
      <c r="F9" s="524"/>
      <c r="G9" s="524"/>
      <c r="H9" s="524"/>
      <c r="I9" s="3"/>
      <c r="J9" s="3"/>
      <c r="K9" s="3"/>
      <c r="L9" s="3"/>
      <c r="M9" s="3"/>
      <c r="N9" s="3"/>
      <c r="O9" s="3"/>
      <c r="P9" s="3"/>
      <c r="Q9" s="3"/>
      <c r="R9" s="3"/>
      <c r="S9" s="3"/>
      <c r="T9" s="3"/>
      <c r="U9" s="3"/>
      <c r="V9" s="3"/>
      <c r="W9" s="3"/>
      <c r="X9" s="3"/>
      <c r="Y9" s="3"/>
      <c r="Z9" s="3"/>
    </row>
    <row r="10" spans="1:26" ht="54.75" customHeight="1" x14ac:dyDescent="0.35">
      <c r="A10" s="12"/>
      <c r="B10" s="12"/>
      <c r="C10" s="12"/>
      <c r="D10" s="12"/>
      <c r="E10" s="12"/>
      <c r="F10" s="12"/>
      <c r="G10" s="12"/>
      <c r="H10" s="13"/>
    </row>
    <row r="11" spans="1:26" ht="54.75" customHeight="1" x14ac:dyDescent="0.35">
      <c r="A11" s="10"/>
      <c r="B11" s="10"/>
      <c r="C11" s="10"/>
      <c r="D11" s="10"/>
      <c r="E11" s="10"/>
      <c r="F11" s="10"/>
      <c r="G11" s="10"/>
      <c r="H11" s="14"/>
    </row>
    <row r="12" spans="1:26" ht="54" customHeight="1" x14ac:dyDescent="0.35">
      <c r="A12" s="10"/>
      <c r="B12" s="10"/>
      <c r="C12" s="10"/>
      <c r="D12" s="10"/>
      <c r="E12" s="10"/>
      <c r="F12" s="10"/>
      <c r="G12" s="10"/>
      <c r="H12" s="14"/>
    </row>
    <row r="13" spans="1:26" ht="69" customHeight="1" x14ac:dyDescent="0.35">
      <c r="A13" s="10"/>
      <c r="B13" s="10"/>
      <c r="C13" s="10"/>
      <c r="D13" s="10"/>
      <c r="E13" s="10"/>
      <c r="F13" s="10"/>
      <c r="G13" s="10"/>
      <c r="H13" s="14"/>
    </row>
    <row r="14" spans="1:26" ht="44.25" customHeight="1" x14ac:dyDescent="0.35">
      <c r="A14" s="15"/>
      <c r="B14" s="15"/>
      <c r="C14" s="15"/>
      <c r="D14" s="15"/>
      <c r="E14" s="15"/>
      <c r="F14" s="15"/>
      <c r="G14" s="15"/>
      <c r="H14" s="15"/>
    </row>
    <row r="15" spans="1:26" ht="14.5" x14ac:dyDescent="0.35">
      <c r="A15" s="16"/>
      <c r="B15" s="16"/>
      <c r="C15" s="16"/>
      <c r="D15" s="16"/>
      <c r="E15" s="16"/>
      <c r="F15" s="16"/>
      <c r="G15" s="16"/>
      <c r="H15" s="16"/>
    </row>
    <row r="16" spans="1:26" ht="14.5" x14ac:dyDescent="0.35">
      <c r="A16" s="561"/>
      <c r="B16" s="540"/>
      <c r="C16" s="540"/>
      <c r="D16" s="540"/>
      <c r="E16" s="16"/>
      <c r="F16" s="16"/>
      <c r="G16" s="16"/>
      <c r="H16" s="16"/>
    </row>
    <row r="18" spans="1:8" ht="14.5" x14ac:dyDescent="0.35">
      <c r="A18" s="16"/>
      <c r="B18" s="16"/>
      <c r="C18" s="16"/>
      <c r="D18" s="16"/>
      <c r="E18" s="16"/>
      <c r="F18" s="16"/>
      <c r="G18" s="16"/>
      <c r="H18" s="16"/>
    </row>
    <row r="21" spans="1:8" ht="15.75" customHeight="1" x14ac:dyDescent="0.35"/>
    <row r="22" spans="1:8" ht="15.75" customHeight="1" x14ac:dyDescent="0.35"/>
    <row r="23" spans="1:8" ht="15.75" customHeight="1" x14ac:dyDescent="0.35"/>
    <row r="24" spans="1:8" ht="15.75" customHeight="1" x14ac:dyDescent="0.35"/>
    <row r="25" spans="1:8" ht="15.75" customHeight="1" x14ac:dyDescent="0.35"/>
    <row r="26" spans="1:8" ht="15.75" customHeight="1" x14ac:dyDescent="0.35"/>
    <row r="27" spans="1:8" ht="15.75" customHeight="1" x14ac:dyDescent="0.35"/>
    <row r="28" spans="1:8" ht="15.75" customHeight="1" x14ac:dyDescent="0.35"/>
    <row r="29" spans="1:8" ht="15.75" customHeight="1" x14ac:dyDescent="0.35"/>
    <row r="30" spans="1:8" ht="15.75" customHeight="1" x14ac:dyDescent="0.35"/>
    <row r="31" spans="1:8" ht="15.75" customHeight="1" x14ac:dyDescent="0.35"/>
    <row r="32" spans="1:8"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6">
    <mergeCell ref="B6:H6"/>
    <mergeCell ref="B7:H7"/>
    <mergeCell ref="D8:D9"/>
    <mergeCell ref="A16:D16"/>
    <mergeCell ref="A5:B5"/>
    <mergeCell ref="A8:B8"/>
    <mergeCell ref="C8:C9"/>
    <mergeCell ref="E8:E9"/>
    <mergeCell ref="F8:F9"/>
    <mergeCell ref="G8:G9"/>
    <mergeCell ref="H8:H9"/>
    <mergeCell ref="A1:H1"/>
    <mergeCell ref="A2:H2"/>
    <mergeCell ref="A3:H3"/>
    <mergeCell ref="A4:H4"/>
    <mergeCell ref="C5:H5"/>
  </mergeCells>
  <pageMargins left="0.7" right="0.7" top="0.75" bottom="0.75" header="0" footer="0"/>
  <pageSetup paperSize="9" scale="7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1"/>
  <dimension ref="B2:AF63"/>
  <sheetViews>
    <sheetView topLeftCell="N1" workbookViewId="0">
      <selection activeCell="A27" sqref="A27"/>
    </sheetView>
  </sheetViews>
  <sheetFormatPr baseColWidth="10" defaultColWidth="11.453125" defaultRowHeight="14.5" x14ac:dyDescent="0.35"/>
  <cols>
    <col min="1" max="1" width="11.453125" style="257"/>
    <col min="2" max="2" width="30.453125" style="257" bestFit="1" customWidth="1"/>
    <col min="3" max="3" width="1.453125" style="257" bestFit="1" customWidth="1"/>
    <col min="4" max="4" width="110.36328125" style="257" bestFit="1" customWidth="1"/>
    <col min="5" max="5" width="1.453125" style="257" bestFit="1" customWidth="1"/>
    <col min="6" max="6" width="38.90625" style="257" bestFit="1" customWidth="1"/>
    <col min="7" max="7" width="1.453125" style="257" bestFit="1" customWidth="1"/>
    <col min="8" max="8" width="86.6328125" style="257" bestFit="1" customWidth="1"/>
    <col min="9" max="9" width="1.453125" style="257" bestFit="1" customWidth="1"/>
    <col min="10" max="10" width="123.08984375" style="257" bestFit="1" customWidth="1"/>
    <col min="11" max="11" width="1.453125" style="257" bestFit="1" customWidth="1"/>
    <col min="12" max="12" width="60.36328125" style="257" bestFit="1" customWidth="1"/>
    <col min="13" max="13" width="1.453125" style="257" bestFit="1" customWidth="1"/>
    <col min="14" max="14" width="47.36328125" style="257" bestFit="1" customWidth="1"/>
    <col min="15" max="15" width="1.453125" style="257" bestFit="1" customWidth="1"/>
    <col min="16" max="16" width="50.90625" style="257" bestFit="1" customWidth="1"/>
    <col min="17" max="17" width="1.453125" style="257" bestFit="1" customWidth="1"/>
    <col min="18" max="18" width="36.90625" style="257" bestFit="1" customWidth="1"/>
    <col min="19" max="19" width="1.453125" style="257" bestFit="1" customWidth="1"/>
    <col min="20" max="20" width="48.54296875" style="257" bestFit="1" customWidth="1"/>
    <col min="21" max="21" width="1.54296875" style="257" bestFit="1" customWidth="1"/>
    <col min="22" max="22" width="41.36328125" style="257" bestFit="1" customWidth="1"/>
    <col min="23" max="23" width="1.54296875" style="257" bestFit="1" customWidth="1"/>
    <col min="24" max="24" width="29.36328125" style="257" bestFit="1" customWidth="1"/>
    <col min="25" max="25" width="1.54296875" style="257" bestFit="1" customWidth="1"/>
    <col min="26" max="26" width="40.453125" style="257" bestFit="1" customWidth="1"/>
    <col min="27" max="27" width="1.54296875" style="257" bestFit="1" customWidth="1"/>
    <col min="28" max="28" width="45" style="257" bestFit="1" customWidth="1"/>
    <col min="29" max="29" width="1.54296875" style="257" bestFit="1" customWidth="1"/>
    <col min="30" max="30" width="47.36328125" style="257" bestFit="1" customWidth="1"/>
    <col min="31" max="31" width="1.54296875" style="257" bestFit="1" customWidth="1"/>
    <col min="32" max="32" width="54.08984375" style="257" bestFit="1" customWidth="1"/>
    <col min="33" max="16384" width="11.453125" style="257"/>
  </cols>
  <sheetData>
    <row r="2" spans="2:32" ht="15.5" x14ac:dyDescent="0.35">
      <c r="B2" s="264" t="s">
        <v>11</v>
      </c>
      <c r="C2" s="257" t="s">
        <v>12</v>
      </c>
      <c r="D2" s="264" t="s">
        <v>13</v>
      </c>
      <c r="E2" s="257" t="s">
        <v>14</v>
      </c>
      <c r="F2" s="264" t="s">
        <v>15</v>
      </c>
      <c r="G2" s="257" t="s">
        <v>14</v>
      </c>
      <c r="H2" s="264" t="s">
        <v>16</v>
      </c>
      <c r="I2" s="257" t="s">
        <v>14</v>
      </c>
      <c r="J2" s="264" t="s">
        <v>17</v>
      </c>
      <c r="K2" s="257" t="s">
        <v>14</v>
      </c>
      <c r="L2" s="264" t="s">
        <v>18</v>
      </c>
      <c r="M2" s="257" t="s">
        <v>14</v>
      </c>
      <c r="N2" s="264" t="s">
        <v>19</v>
      </c>
      <c r="O2" s="257" t="s">
        <v>14</v>
      </c>
      <c r="P2" s="264" t="s">
        <v>20</v>
      </c>
      <c r="Q2" s="257" t="s">
        <v>14</v>
      </c>
      <c r="R2" s="264" t="s">
        <v>21</v>
      </c>
      <c r="S2" s="257" t="s">
        <v>14</v>
      </c>
      <c r="T2" s="264" t="s">
        <v>22</v>
      </c>
      <c r="U2" s="258" t="s">
        <v>14</v>
      </c>
      <c r="V2" s="264" t="s">
        <v>23</v>
      </c>
      <c r="W2" s="258" t="s">
        <v>14</v>
      </c>
      <c r="X2" s="264" t="s">
        <v>24</v>
      </c>
      <c r="Y2" s="258" t="s">
        <v>14</v>
      </c>
      <c r="Z2" s="264" t="s">
        <v>25</v>
      </c>
      <c r="AA2" s="258" t="s">
        <v>14</v>
      </c>
      <c r="AB2" s="264" t="s">
        <v>26</v>
      </c>
      <c r="AC2" s="258" t="s">
        <v>14</v>
      </c>
      <c r="AD2" s="264" t="s">
        <v>27</v>
      </c>
      <c r="AE2" s="258" t="s">
        <v>14</v>
      </c>
      <c r="AF2" s="264" t="s">
        <v>28</v>
      </c>
    </row>
    <row r="3" spans="2:32" ht="16" thickBot="1" x14ac:dyDescent="0.4">
      <c r="B3" s="257" t="s">
        <v>13</v>
      </c>
      <c r="D3" s="259" t="s">
        <v>29</v>
      </c>
      <c r="E3" s="257" t="s">
        <v>12</v>
      </c>
      <c r="F3" s="259" t="s">
        <v>30</v>
      </c>
      <c r="G3" s="257" t="s">
        <v>12</v>
      </c>
      <c r="H3" s="259" t="s">
        <v>31</v>
      </c>
      <c r="I3" s="257" t="s">
        <v>12</v>
      </c>
      <c r="J3" s="259" t="s">
        <v>32</v>
      </c>
      <c r="K3" s="257" t="s">
        <v>12</v>
      </c>
      <c r="L3" s="259" t="s">
        <v>33</v>
      </c>
      <c r="M3" s="257" t="s">
        <v>12</v>
      </c>
      <c r="N3" s="260" t="s">
        <v>34</v>
      </c>
      <c r="O3" s="257" t="s">
        <v>12</v>
      </c>
      <c r="P3" s="259" t="s">
        <v>35</v>
      </c>
      <c r="Q3" s="257" t="s">
        <v>12</v>
      </c>
      <c r="R3" s="259" t="s">
        <v>36</v>
      </c>
      <c r="S3" s="257" t="s">
        <v>12</v>
      </c>
      <c r="T3" s="261" t="s">
        <v>37</v>
      </c>
      <c r="U3" s="258" t="s">
        <v>12</v>
      </c>
      <c r="V3" s="261" t="s">
        <v>38</v>
      </c>
      <c r="W3" s="258" t="s">
        <v>12</v>
      </c>
      <c r="X3" s="259" t="s">
        <v>39</v>
      </c>
      <c r="Y3" s="258" t="s">
        <v>12</v>
      </c>
      <c r="Z3" s="259" t="s">
        <v>40</v>
      </c>
      <c r="AA3" s="258" t="s">
        <v>12</v>
      </c>
      <c r="AB3" s="259" t="s">
        <v>41</v>
      </c>
      <c r="AC3" s="258" t="s">
        <v>12</v>
      </c>
      <c r="AD3" s="259" t="s">
        <v>34</v>
      </c>
      <c r="AE3" s="258" t="s">
        <v>12</v>
      </c>
      <c r="AF3" s="259" t="s">
        <v>42</v>
      </c>
    </row>
    <row r="4" spans="2:32" ht="16" thickBot="1" x14ac:dyDescent="0.4">
      <c r="B4" s="257" t="s">
        <v>15</v>
      </c>
      <c r="D4" s="259" t="s">
        <v>43</v>
      </c>
      <c r="E4" s="257" t="s">
        <v>12</v>
      </c>
      <c r="F4" s="262" t="s">
        <v>44</v>
      </c>
      <c r="G4" s="257" t="s">
        <v>12</v>
      </c>
      <c r="H4" s="259" t="s">
        <v>45</v>
      </c>
      <c r="I4" s="257" t="s">
        <v>12</v>
      </c>
      <c r="J4" s="259" t="s">
        <v>46</v>
      </c>
      <c r="K4" s="257" t="s">
        <v>12</v>
      </c>
      <c r="L4" s="259" t="s">
        <v>47</v>
      </c>
      <c r="M4" s="257" t="s">
        <v>12</v>
      </c>
      <c r="N4" s="260" t="s">
        <v>48</v>
      </c>
      <c r="O4" s="257" t="s">
        <v>12</v>
      </c>
      <c r="P4" s="259" t="s">
        <v>49</v>
      </c>
      <c r="Q4" s="257" t="s">
        <v>12</v>
      </c>
      <c r="R4" s="259" t="s">
        <v>50</v>
      </c>
      <c r="S4" s="257" t="s">
        <v>12</v>
      </c>
      <c r="T4" s="261" t="s">
        <v>51</v>
      </c>
      <c r="U4" s="258" t="s">
        <v>12</v>
      </c>
      <c r="V4" s="261" t="s">
        <v>52</v>
      </c>
      <c r="W4" s="258" t="s">
        <v>12</v>
      </c>
      <c r="X4" s="259" t="s">
        <v>53</v>
      </c>
      <c r="Y4" s="258" t="s">
        <v>12</v>
      </c>
      <c r="Z4" s="259" t="s">
        <v>54</v>
      </c>
      <c r="AA4" s="258" t="s">
        <v>12</v>
      </c>
      <c r="AB4" s="259" t="s">
        <v>55</v>
      </c>
      <c r="AC4" s="258" t="s">
        <v>12</v>
      </c>
      <c r="AD4" s="259" t="s">
        <v>56</v>
      </c>
      <c r="AE4" s="258" t="s">
        <v>12</v>
      </c>
      <c r="AF4" s="259" t="s">
        <v>57</v>
      </c>
    </row>
    <row r="5" spans="2:32" ht="16.5" customHeight="1" thickBot="1" x14ac:dyDescent="0.4">
      <c r="B5" s="257" t="s">
        <v>16</v>
      </c>
      <c r="D5" s="259" t="s">
        <v>58</v>
      </c>
      <c r="E5" s="257" t="s">
        <v>12</v>
      </c>
      <c r="G5" s="257" t="s">
        <v>12</v>
      </c>
      <c r="H5" s="259" t="s">
        <v>59</v>
      </c>
      <c r="I5" s="257" t="s">
        <v>12</v>
      </c>
      <c r="J5" s="259" t="s">
        <v>60</v>
      </c>
      <c r="K5" s="257" t="s">
        <v>12</v>
      </c>
      <c r="L5" s="259" t="s">
        <v>61</v>
      </c>
      <c r="M5" s="257" t="s">
        <v>12</v>
      </c>
      <c r="N5" s="260" t="s">
        <v>62</v>
      </c>
      <c r="O5" s="257" t="s">
        <v>12</v>
      </c>
      <c r="P5" s="259" t="s">
        <v>63</v>
      </c>
      <c r="Q5" s="257" t="s">
        <v>12</v>
      </c>
      <c r="R5" s="259" t="s">
        <v>64</v>
      </c>
      <c r="S5" s="257" t="s">
        <v>12</v>
      </c>
      <c r="T5" s="261" t="s">
        <v>65</v>
      </c>
      <c r="U5" s="258" t="s">
        <v>12</v>
      </c>
      <c r="V5" s="259" t="s">
        <v>66</v>
      </c>
      <c r="W5" s="258" t="s">
        <v>12</v>
      </c>
      <c r="X5" s="262" t="s">
        <v>67</v>
      </c>
      <c r="Y5" s="258" t="s">
        <v>12</v>
      </c>
      <c r="Z5" s="259" t="s">
        <v>68</v>
      </c>
      <c r="AA5" s="258" t="s">
        <v>12</v>
      </c>
      <c r="AB5" s="259" t="s">
        <v>69</v>
      </c>
      <c r="AC5" s="258" t="s">
        <v>12</v>
      </c>
      <c r="AD5" s="259" t="s">
        <v>48</v>
      </c>
      <c r="AE5" s="258" t="s">
        <v>12</v>
      </c>
      <c r="AF5" s="259" t="s">
        <v>70</v>
      </c>
    </row>
    <row r="6" spans="2:32" ht="16" thickBot="1" x14ac:dyDescent="0.4">
      <c r="B6" s="257" t="s">
        <v>17</v>
      </c>
      <c r="D6" s="259" t="s">
        <v>71</v>
      </c>
      <c r="E6" s="257" t="s">
        <v>12</v>
      </c>
      <c r="G6" s="257" t="s">
        <v>12</v>
      </c>
      <c r="H6" s="259" t="s">
        <v>72</v>
      </c>
      <c r="I6" s="257" t="s">
        <v>12</v>
      </c>
      <c r="J6" s="259" t="s">
        <v>73</v>
      </c>
      <c r="K6" s="257" t="s">
        <v>12</v>
      </c>
      <c r="L6" s="259" t="s">
        <v>74</v>
      </c>
      <c r="M6" s="257" t="s">
        <v>12</v>
      </c>
      <c r="N6" s="262" t="s">
        <v>75</v>
      </c>
      <c r="O6" s="257" t="s">
        <v>12</v>
      </c>
      <c r="P6" s="259" t="s">
        <v>76</v>
      </c>
      <c r="Q6" s="257" t="s">
        <v>12</v>
      </c>
      <c r="R6" s="259" t="s">
        <v>77</v>
      </c>
      <c r="S6" s="257" t="s">
        <v>12</v>
      </c>
      <c r="T6" s="261" t="s">
        <v>78</v>
      </c>
      <c r="U6" s="258" t="s">
        <v>12</v>
      </c>
      <c r="V6" s="262" t="s">
        <v>79</v>
      </c>
      <c r="W6" s="258" t="s">
        <v>12</v>
      </c>
      <c r="X6" s="267" t="s">
        <v>80</v>
      </c>
      <c r="Y6" s="258" t="s">
        <v>12</v>
      </c>
      <c r="Z6" s="259" t="s">
        <v>81</v>
      </c>
      <c r="AA6" s="258" t="s">
        <v>12</v>
      </c>
      <c r="AB6" s="262" t="s">
        <v>82</v>
      </c>
      <c r="AC6" s="258" t="s">
        <v>12</v>
      </c>
      <c r="AD6" s="259" t="s">
        <v>62</v>
      </c>
      <c r="AE6" s="258" t="s">
        <v>12</v>
      </c>
      <c r="AF6" s="262" t="s">
        <v>83</v>
      </c>
    </row>
    <row r="7" spans="2:32" ht="16" thickBot="1" x14ac:dyDescent="0.4">
      <c r="B7" s="257" t="s">
        <v>18</v>
      </c>
      <c r="D7" s="259" t="s">
        <v>84</v>
      </c>
      <c r="E7" s="257" t="s">
        <v>12</v>
      </c>
      <c r="G7" s="257" t="s">
        <v>12</v>
      </c>
      <c r="H7" s="259" t="s">
        <v>85</v>
      </c>
      <c r="I7" s="257" t="s">
        <v>12</v>
      </c>
      <c r="J7" s="259" t="s">
        <v>86</v>
      </c>
      <c r="K7" s="257" t="s">
        <v>12</v>
      </c>
      <c r="L7" s="259" t="s">
        <v>87</v>
      </c>
      <c r="M7" s="257" t="s">
        <v>12</v>
      </c>
      <c r="O7" s="257" t="s">
        <v>12</v>
      </c>
      <c r="P7" s="259" t="s">
        <v>88</v>
      </c>
      <c r="Q7" s="257" t="s">
        <v>12</v>
      </c>
      <c r="R7" s="262" t="s">
        <v>89</v>
      </c>
      <c r="S7" s="257" t="s">
        <v>12</v>
      </c>
      <c r="T7" s="266" t="s">
        <v>90</v>
      </c>
      <c r="U7" s="258" t="s">
        <v>12</v>
      </c>
      <c r="V7" s="258" t="s">
        <v>12</v>
      </c>
      <c r="W7" s="258" t="s">
        <v>12</v>
      </c>
      <c r="X7" s="258" t="s">
        <v>12</v>
      </c>
      <c r="Y7" s="258" t="s">
        <v>12</v>
      </c>
      <c r="Z7" s="259" t="s">
        <v>91</v>
      </c>
      <c r="AA7" s="258" t="s">
        <v>12</v>
      </c>
      <c r="AB7" s="258" t="s">
        <v>12</v>
      </c>
      <c r="AC7" s="258" t="s">
        <v>12</v>
      </c>
      <c r="AD7" s="262" t="s">
        <v>75</v>
      </c>
      <c r="AE7" s="258" t="s">
        <v>12</v>
      </c>
      <c r="AF7" s="263" t="s">
        <v>92</v>
      </c>
    </row>
    <row r="8" spans="2:32" ht="16" thickBot="1" x14ac:dyDescent="0.4">
      <c r="B8" s="257" t="s">
        <v>19</v>
      </c>
      <c r="D8" s="262" t="s">
        <v>93</v>
      </c>
      <c r="E8" s="257" t="s">
        <v>12</v>
      </c>
      <c r="G8" s="257" t="s">
        <v>12</v>
      </c>
      <c r="H8" s="259" t="s">
        <v>94</v>
      </c>
      <c r="I8" s="257" t="s">
        <v>12</v>
      </c>
      <c r="J8" s="259" t="s">
        <v>95</v>
      </c>
      <c r="K8" s="257" t="s">
        <v>12</v>
      </c>
      <c r="L8" s="259" t="s">
        <v>96</v>
      </c>
      <c r="M8" s="257" t="s">
        <v>12</v>
      </c>
      <c r="O8" s="257" t="s">
        <v>12</v>
      </c>
      <c r="P8" s="259" t="s">
        <v>97</v>
      </c>
      <c r="Q8" s="257" t="s">
        <v>12</v>
      </c>
      <c r="S8" s="257" t="s">
        <v>12</v>
      </c>
      <c r="T8" s="258" t="s">
        <v>12</v>
      </c>
      <c r="U8" s="258" t="s">
        <v>12</v>
      </c>
      <c r="V8" s="258" t="s">
        <v>12</v>
      </c>
      <c r="W8" s="258" t="s">
        <v>12</v>
      </c>
      <c r="X8" s="258" t="s">
        <v>12</v>
      </c>
      <c r="Y8" s="258" t="s">
        <v>12</v>
      </c>
      <c r="Z8" s="259" t="s">
        <v>98</v>
      </c>
      <c r="AA8" s="258" t="s">
        <v>12</v>
      </c>
      <c r="AB8" s="258" t="s">
        <v>12</v>
      </c>
      <c r="AC8" s="258" t="s">
        <v>12</v>
      </c>
      <c r="AD8" s="258" t="s">
        <v>12</v>
      </c>
      <c r="AE8" s="258" t="s">
        <v>12</v>
      </c>
      <c r="AF8" s="262" t="s">
        <v>99</v>
      </c>
    </row>
    <row r="9" spans="2:32" ht="16" thickBot="1" x14ac:dyDescent="0.4">
      <c r="B9" s="257" t="s">
        <v>20</v>
      </c>
      <c r="E9" s="257" t="s">
        <v>12</v>
      </c>
      <c r="G9" s="257" t="s">
        <v>12</v>
      </c>
      <c r="H9" s="259" t="s">
        <v>100</v>
      </c>
      <c r="I9" s="257" t="s">
        <v>12</v>
      </c>
      <c r="J9" s="260" t="s">
        <v>101</v>
      </c>
      <c r="K9" s="257" t="s">
        <v>12</v>
      </c>
      <c r="L9" s="259" t="s">
        <v>102</v>
      </c>
      <c r="M9" s="257" t="s">
        <v>12</v>
      </c>
      <c r="O9" s="257" t="s">
        <v>12</v>
      </c>
      <c r="P9" s="259" t="s">
        <v>103</v>
      </c>
      <c r="Q9" s="257" t="s">
        <v>12</v>
      </c>
      <c r="S9" s="257" t="s">
        <v>12</v>
      </c>
      <c r="T9" s="258" t="s">
        <v>12</v>
      </c>
      <c r="U9" s="258" t="s">
        <v>12</v>
      </c>
      <c r="V9" s="258" t="s">
        <v>12</v>
      </c>
      <c r="W9" s="258" t="s">
        <v>12</v>
      </c>
      <c r="X9" s="258" t="s">
        <v>12</v>
      </c>
      <c r="Y9" s="258" t="s">
        <v>12</v>
      </c>
      <c r="Z9" s="262" t="s">
        <v>104</v>
      </c>
      <c r="AA9" s="258" t="s">
        <v>12</v>
      </c>
      <c r="AB9" s="258" t="s">
        <v>12</v>
      </c>
      <c r="AC9" s="258" t="s">
        <v>12</v>
      </c>
      <c r="AD9" s="258" t="s">
        <v>12</v>
      </c>
      <c r="AE9" s="258" t="s">
        <v>12</v>
      </c>
      <c r="AF9" s="258" t="s">
        <v>12</v>
      </c>
    </row>
    <row r="10" spans="2:32" ht="16" thickBot="1" x14ac:dyDescent="0.4">
      <c r="B10" s="257" t="s">
        <v>21</v>
      </c>
      <c r="E10" s="257" t="s">
        <v>12</v>
      </c>
      <c r="G10" s="257" t="s">
        <v>12</v>
      </c>
      <c r="H10" s="259" t="s">
        <v>105</v>
      </c>
      <c r="I10" s="257" t="s">
        <v>12</v>
      </c>
      <c r="J10" s="265" t="s">
        <v>106</v>
      </c>
      <c r="K10" s="257" t="s">
        <v>12</v>
      </c>
      <c r="L10" s="262" t="s">
        <v>107</v>
      </c>
      <c r="M10" s="257" t="s">
        <v>12</v>
      </c>
      <c r="O10" s="257" t="s">
        <v>12</v>
      </c>
      <c r="P10" s="259" t="s">
        <v>108</v>
      </c>
      <c r="Q10" s="257" t="s">
        <v>12</v>
      </c>
      <c r="S10" s="257" t="s">
        <v>12</v>
      </c>
      <c r="T10" s="258" t="s">
        <v>12</v>
      </c>
    </row>
    <row r="11" spans="2:32" ht="16" thickBot="1" x14ac:dyDescent="0.4">
      <c r="E11" s="257" t="s">
        <v>12</v>
      </c>
      <c r="G11" s="257" t="s">
        <v>12</v>
      </c>
      <c r="H11" s="259" t="s">
        <v>109</v>
      </c>
      <c r="I11" s="257" t="s">
        <v>12</v>
      </c>
      <c r="K11" s="257" t="s">
        <v>12</v>
      </c>
      <c r="M11" s="257" t="s">
        <v>12</v>
      </c>
      <c r="O11" s="257" t="s">
        <v>12</v>
      </c>
      <c r="P11" s="259" t="s">
        <v>110</v>
      </c>
      <c r="Q11" s="257" t="s">
        <v>12</v>
      </c>
      <c r="S11" s="257" t="s">
        <v>12</v>
      </c>
    </row>
    <row r="12" spans="2:32" ht="16" thickBot="1" x14ac:dyDescent="0.4">
      <c r="E12" s="257" t="s">
        <v>12</v>
      </c>
      <c r="G12" s="257" t="s">
        <v>12</v>
      </c>
      <c r="H12" s="259" t="s">
        <v>111</v>
      </c>
      <c r="I12" s="257" t="s">
        <v>12</v>
      </c>
      <c r="K12" s="257" t="s">
        <v>12</v>
      </c>
      <c r="M12" s="257" t="s">
        <v>12</v>
      </c>
      <c r="O12" s="257" t="s">
        <v>12</v>
      </c>
      <c r="P12" s="259" t="s">
        <v>112</v>
      </c>
      <c r="Q12" s="257" t="s">
        <v>12</v>
      </c>
      <c r="S12" s="257" t="s">
        <v>12</v>
      </c>
    </row>
    <row r="13" spans="2:32" ht="16" thickBot="1" x14ac:dyDescent="0.4">
      <c r="E13" s="257" t="s">
        <v>12</v>
      </c>
      <c r="G13" s="257" t="s">
        <v>12</v>
      </c>
      <c r="H13" s="260" t="s">
        <v>113</v>
      </c>
      <c r="I13" s="257" t="s">
        <v>12</v>
      </c>
      <c r="K13" s="257" t="s">
        <v>12</v>
      </c>
      <c r="M13" s="257" t="s">
        <v>12</v>
      </c>
      <c r="O13" s="257" t="s">
        <v>12</v>
      </c>
      <c r="P13" s="259" t="s">
        <v>114</v>
      </c>
      <c r="Q13" s="257" t="s">
        <v>12</v>
      </c>
      <c r="S13" s="257" t="s">
        <v>12</v>
      </c>
    </row>
    <row r="14" spans="2:32" ht="16" thickBot="1" x14ac:dyDescent="0.4">
      <c r="E14" s="257" t="s">
        <v>12</v>
      </c>
      <c r="G14" s="257" t="s">
        <v>12</v>
      </c>
      <c r="H14" s="260" t="s">
        <v>115</v>
      </c>
      <c r="I14" s="257" t="s">
        <v>12</v>
      </c>
      <c r="K14" s="257" t="s">
        <v>12</v>
      </c>
      <c r="M14" s="257" t="s">
        <v>12</v>
      </c>
      <c r="O14" s="257" t="s">
        <v>12</v>
      </c>
      <c r="P14" s="259" t="s">
        <v>116</v>
      </c>
      <c r="Q14" s="257" t="s">
        <v>12</v>
      </c>
    </row>
    <row r="15" spans="2:32" ht="15.5" x14ac:dyDescent="0.35">
      <c r="E15" s="257" t="s">
        <v>12</v>
      </c>
      <c r="G15" s="257" t="s">
        <v>12</v>
      </c>
      <c r="H15" s="265" t="s">
        <v>117</v>
      </c>
      <c r="I15" s="257" t="s">
        <v>12</v>
      </c>
      <c r="M15" s="257" t="s">
        <v>12</v>
      </c>
      <c r="O15" s="257" t="s">
        <v>12</v>
      </c>
      <c r="P15" s="265" t="s">
        <v>118</v>
      </c>
      <c r="Q15" s="257" t="s">
        <v>12</v>
      </c>
    </row>
    <row r="16" spans="2:32" ht="15" customHeight="1" x14ac:dyDescent="0.35">
      <c r="B16" s="264" t="s">
        <v>119</v>
      </c>
      <c r="E16" s="257" t="s">
        <v>12</v>
      </c>
      <c r="G16" s="257" t="s">
        <v>12</v>
      </c>
      <c r="I16" s="257" t="s">
        <v>12</v>
      </c>
      <c r="O16" s="257" t="s">
        <v>12</v>
      </c>
      <c r="Q16" s="257" t="s">
        <v>12</v>
      </c>
    </row>
    <row r="17" spans="2:17" ht="15" customHeight="1" x14ac:dyDescent="0.35">
      <c r="B17" s="257" t="s">
        <v>22</v>
      </c>
      <c r="E17" s="257" t="s">
        <v>12</v>
      </c>
      <c r="I17" s="257" t="s">
        <v>12</v>
      </c>
      <c r="Q17" s="257" t="s">
        <v>12</v>
      </c>
    </row>
    <row r="18" spans="2:17" ht="15" customHeight="1" x14ac:dyDescent="0.35">
      <c r="B18" s="257" t="s">
        <v>23</v>
      </c>
      <c r="E18" s="257" t="s">
        <v>12</v>
      </c>
      <c r="I18" s="257" t="s">
        <v>12</v>
      </c>
    </row>
    <row r="19" spans="2:17" ht="15" customHeight="1" x14ac:dyDescent="0.35">
      <c r="B19" s="257" t="s">
        <v>24</v>
      </c>
    </row>
    <row r="20" spans="2:17" ht="15" customHeight="1" x14ac:dyDescent="0.35">
      <c r="B20" s="257" t="s">
        <v>25</v>
      </c>
    </row>
    <row r="21" spans="2:17" ht="15" customHeight="1" x14ac:dyDescent="0.35">
      <c r="B21" s="257" t="s">
        <v>26</v>
      </c>
    </row>
    <row r="22" spans="2:17" ht="15" customHeight="1" x14ac:dyDescent="0.35">
      <c r="B22" s="257" t="s">
        <v>27</v>
      </c>
    </row>
    <row r="23" spans="2:17" ht="15" customHeight="1" x14ac:dyDescent="0.35">
      <c r="B23" s="257" t="s">
        <v>28</v>
      </c>
    </row>
    <row r="24" spans="2:17" ht="15" customHeight="1" x14ac:dyDescent="0.35"/>
    <row r="25" spans="2:17" ht="15.75" customHeight="1" x14ac:dyDescent="0.35"/>
    <row r="26" spans="2:17" ht="15" customHeight="1" x14ac:dyDescent="0.35"/>
    <row r="27" spans="2:17" ht="15" customHeight="1" x14ac:dyDescent="0.35"/>
    <row r="28" spans="2:17" ht="15" customHeight="1" x14ac:dyDescent="0.35"/>
    <row r="29" spans="2:17" ht="15" customHeight="1" x14ac:dyDescent="0.35"/>
    <row r="30" spans="2:17" ht="15" customHeight="1" x14ac:dyDescent="0.35"/>
    <row r="31" spans="2:17" ht="15" customHeight="1" x14ac:dyDescent="0.35"/>
    <row r="32" spans="2:17" ht="15" customHeight="1" x14ac:dyDescent="0.35"/>
    <row r="33" ht="15.7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75" customHeight="1" x14ac:dyDescent="0.35"/>
    <row r="42" ht="15" customHeight="1" x14ac:dyDescent="0.35"/>
    <row r="43" ht="15" customHeight="1" x14ac:dyDescent="0.35"/>
    <row r="44" ht="15" customHeight="1" x14ac:dyDescent="0.35"/>
    <row r="45" ht="15.7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75" customHeight="1" x14ac:dyDescent="0.35"/>
    <row r="59" ht="15" customHeight="1" x14ac:dyDescent="0.35"/>
    <row r="60" ht="15" customHeight="1" x14ac:dyDescent="0.35"/>
    <row r="61" ht="15" customHeight="1" x14ac:dyDescent="0.35"/>
    <row r="62" ht="15" customHeight="1" x14ac:dyDescent="0.35"/>
    <row r="63" ht="15.75" customHeight="1" x14ac:dyDescent="0.35"/>
  </sheetData>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dimension ref="A1:I1000"/>
  <sheetViews>
    <sheetView showGridLines="0" workbookViewId="0">
      <selection activeCell="K9" sqref="K9"/>
    </sheetView>
  </sheetViews>
  <sheetFormatPr baseColWidth="10" defaultColWidth="14.453125" defaultRowHeight="15" customHeight="1" x14ac:dyDescent="0.35"/>
  <cols>
    <col min="1" max="1" width="23.90625" customWidth="1"/>
    <col min="2" max="2" width="15.453125" customWidth="1"/>
    <col min="3" max="3" width="11.453125" customWidth="1"/>
    <col min="4" max="4" width="29.54296875" customWidth="1"/>
    <col min="5" max="5" width="20.6328125" customWidth="1"/>
    <col min="6" max="6" width="28.6328125" customWidth="1"/>
  </cols>
  <sheetData>
    <row r="1" spans="1:9" ht="16" thickBot="1" x14ac:dyDescent="0.4">
      <c r="A1" s="566" t="s">
        <v>1137</v>
      </c>
      <c r="B1" s="486"/>
      <c r="C1" s="486"/>
      <c r="D1" s="486"/>
      <c r="E1" s="486"/>
      <c r="F1" s="487"/>
    </row>
    <row r="2" spans="1:9" ht="16" thickBot="1" x14ac:dyDescent="0.4">
      <c r="A2" s="567" t="s">
        <v>1138</v>
      </c>
      <c r="B2" s="531"/>
      <c r="C2" s="531"/>
      <c r="D2" s="531"/>
      <c r="E2" s="531"/>
      <c r="F2" s="532"/>
    </row>
    <row r="3" spans="1:9" ht="16" thickBot="1" x14ac:dyDescent="0.4">
      <c r="A3" s="277"/>
      <c r="B3" s="59"/>
      <c r="C3" s="66"/>
      <c r="D3" s="23"/>
      <c r="E3" s="23" t="s">
        <v>1139</v>
      </c>
      <c r="F3" s="278"/>
    </row>
    <row r="4" spans="1:9" ht="78" thickBot="1" x14ac:dyDescent="0.4">
      <c r="A4" s="277"/>
      <c r="B4" s="59"/>
      <c r="C4" s="66"/>
      <c r="D4" s="53" t="s">
        <v>1140</v>
      </c>
      <c r="E4" s="53" t="s">
        <v>1141</v>
      </c>
      <c r="F4" s="278" t="s">
        <v>1142</v>
      </c>
      <c r="H4" s="528" t="s">
        <v>1143</v>
      </c>
      <c r="I4" s="529"/>
    </row>
    <row r="5" spans="1:9" ht="16" thickBot="1" x14ac:dyDescent="0.4">
      <c r="A5" s="279"/>
      <c r="B5" s="23"/>
      <c r="C5" s="53"/>
      <c r="D5" s="53" t="s">
        <v>954</v>
      </c>
      <c r="E5" s="53" t="s">
        <v>950</v>
      </c>
      <c r="F5" s="278" t="s">
        <v>951</v>
      </c>
      <c r="H5" s="528" t="s">
        <v>1144</v>
      </c>
      <c r="I5" s="529"/>
    </row>
    <row r="6" spans="1:9" ht="29.5" thickBot="1" x14ac:dyDescent="0.4">
      <c r="A6" s="279" t="s">
        <v>944</v>
      </c>
      <c r="B6" s="25"/>
      <c r="C6" s="53"/>
      <c r="D6" s="53">
        <v>1</v>
      </c>
      <c r="E6" s="53">
        <v>2</v>
      </c>
      <c r="F6" s="278">
        <v>3</v>
      </c>
      <c r="H6" s="31" t="s">
        <v>1145</v>
      </c>
      <c r="I6" s="32" t="s">
        <v>1146</v>
      </c>
    </row>
    <row r="7" spans="1:9" ht="31.5" thickBot="1" x14ac:dyDescent="0.4">
      <c r="A7" s="270" t="s">
        <v>1147</v>
      </c>
      <c r="B7" s="53" t="s">
        <v>951</v>
      </c>
      <c r="C7" s="53">
        <v>3</v>
      </c>
      <c r="D7" s="26">
        <v>3</v>
      </c>
      <c r="E7" s="27">
        <v>6</v>
      </c>
      <c r="F7" s="280">
        <v>9</v>
      </c>
      <c r="H7" s="33" t="s">
        <v>1026</v>
      </c>
      <c r="I7" s="34" t="s">
        <v>1148</v>
      </c>
    </row>
    <row r="8" spans="1:9" ht="47" thickBot="1" x14ac:dyDescent="0.4">
      <c r="A8" s="270" t="s">
        <v>1149</v>
      </c>
      <c r="B8" s="53" t="s">
        <v>950</v>
      </c>
      <c r="C8" s="53">
        <v>2</v>
      </c>
      <c r="D8" s="28">
        <v>2</v>
      </c>
      <c r="E8" s="26">
        <v>4</v>
      </c>
      <c r="F8" s="280">
        <v>6</v>
      </c>
      <c r="H8" s="33" t="s">
        <v>1032</v>
      </c>
      <c r="I8" s="35" t="s">
        <v>1150</v>
      </c>
    </row>
    <row r="9" spans="1:9" ht="63" customHeight="1" thickBot="1" x14ac:dyDescent="0.4">
      <c r="A9" s="281" t="s">
        <v>1151</v>
      </c>
      <c r="B9" s="568" t="s">
        <v>954</v>
      </c>
      <c r="C9" s="568">
        <v>1</v>
      </c>
      <c r="D9" s="570">
        <v>1</v>
      </c>
      <c r="E9" s="570">
        <v>2</v>
      </c>
      <c r="F9" s="571">
        <v>3</v>
      </c>
      <c r="H9" s="33" t="s">
        <v>1038</v>
      </c>
      <c r="I9" s="36" t="s">
        <v>1152</v>
      </c>
    </row>
    <row r="10" spans="1:9" ht="0.75" customHeight="1" thickBot="1" x14ac:dyDescent="0.4">
      <c r="A10" s="282"/>
      <c r="B10" s="569"/>
      <c r="C10" s="569"/>
      <c r="D10" s="569"/>
      <c r="E10" s="569"/>
      <c r="F10" s="572"/>
    </row>
    <row r="11" spans="1:9" ht="15.5" x14ac:dyDescent="0.35">
      <c r="A11" s="29"/>
    </row>
    <row r="15" spans="1:9" ht="30" customHeight="1" x14ac:dyDescent="0.35"/>
    <row r="18" spans="1:1" ht="15.5" x14ac:dyDescent="0.35">
      <c r="A18" s="37"/>
    </row>
    <row r="19" spans="1:1" ht="15.5" x14ac:dyDescent="0.35">
      <c r="A19" s="37"/>
    </row>
    <row r="21" spans="1:1" ht="15.75" customHeight="1" x14ac:dyDescent="0.35"/>
    <row r="22" spans="1:1" ht="15.75" customHeight="1" x14ac:dyDescent="0.35"/>
    <row r="23" spans="1:1" ht="15.75" customHeight="1" x14ac:dyDescent="0.35"/>
    <row r="24" spans="1:1" ht="15.75" customHeight="1" x14ac:dyDescent="0.35"/>
    <row r="25" spans="1:1" ht="15.75" customHeight="1" x14ac:dyDescent="0.35"/>
    <row r="26" spans="1:1" ht="15.75" customHeight="1" x14ac:dyDescent="0.35"/>
    <row r="27" spans="1:1" ht="15.75" customHeight="1" x14ac:dyDescent="0.35"/>
    <row r="28" spans="1:1" ht="15.75" customHeight="1" x14ac:dyDescent="0.35"/>
    <row r="29" spans="1:1" ht="15.75" customHeight="1" x14ac:dyDescent="0.35"/>
    <row r="30" spans="1:1" ht="15.75" customHeight="1" x14ac:dyDescent="0.35"/>
    <row r="31" spans="1:1" ht="15.75" customHeight="1" x14ac:dyDescent="0.35"/>
    <row r="32" spans="1:1"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9">
    <mergeCell ref="H4:I4"/>
    <mergeCell ref="H5:I5"/>
    <mergeCell ref="A1:F1"/>
    <mergeCell ref="A2:F2"/>
    <mergeCell ref="B9:B10"/>
    <mergeCell ref="C9:C10"/>
    <mergeCell ref="D9:D10"/>
    <mergeCell ref="E9:E10"/>
    <mergeCell ref="F9:F10"/>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J1000"/>
  <sheetViews>
    <sheetView showGridLines="0" topLeftCell="A13" workbookViewId="0">
      <selection activeCell="L7" sqref="L7"/>
    </sheetView>
  </sheetViews>
  <sheetFormatPr baseColWidth="10" defaultColWidth="14.453125" defaultRowHeight="15" customHeight="1" x14ac:dyDescent="0.35"/>
  <cols>
    <col min="1" max="4" width="11.453125" customWidth="1"/>
    <col min="5" max="5" width="25.54296875" customWidth="1"/>
    <col min="6" max="6" width="23.36328125" customWidth="1"/>
    <col min="7" max="7" width="20.6328125" customWidth="1"/>
  </cols>
  <sheetData>
    <row r="1" spans="1:10" ht="15.5" x14ac:dyDescent="0.35">
      <c r="A1" s="528" t="s">
        <v>1153</v>
      </c>
      <c r="B1" s="402"/>
      <c r="C1" s="402"/>
      <c r="D1" s="402"/>
      <c r="E1" s="402"/>
      <c r="F1" s="402"/>
      <c r="G1" s="529"/>
    </row>
    <row r="2" spans="1:10" ht="16" thickBot="1" x14ac:dyDescent="0.4">
      <c r="A2" s="528" t="s">
        <v>1154</v>
      </c>
      <c r="B2" s="402"/>
      <c r="C2" s="402"/>
      <c r="D2" s="402"/>
      <c r="E2" s="402"/>
      <c r="F2" s="402"/>
      <c r="G2" s="529"/>
    </row>
    <row r="3" spans="1:10" ht="32.25" customHeight="1" thickBot="1" x14ac:dyDescent="0.4">
      <c r="A3" s="38"/>
      <c r="B3" s="39"/>
      <c r="C3" s="39"/>
      <c r="D3" s="40"/>
      <c r="E3" s="576" t="s">
        <v>1155</v>
      </c>
      <c r="F3" s="492"/>
      <c r="G3" s="493"/>
      <c r="I3" s="528" t="s">
        <v>1156</v>
      </c>
      <c r="J3" s="529"/>
    </row>
    <row r="4" spans="1:10" ht="78" customHeight="1" thickBot="1" x14ac:dyDescent="0.4">
      <c r="A4" s="41"/>
      <c r="B4" s="22"/>
      <c r="C4" s="22"/>
      <c r="D4" s="66"/>
      <c r="E4" s="71" t="s">
        <v>1157</v>
      </c>
      <c r="F4" s="71" t="s">
        <v>1158</v>
      </c>
      <c r="G4" s="71" t="s">
        <v>1159</v>
      </c>
      <c r="I4" s="528" t="s">
        <v>1145</v>
      </c>
      <c r="J4" s="529"/>
    </row>
    <row r="5" spans="1:10" ht="71.25" customHeight="1" thickBot="1" x14ac:dyDescent="0.4">
      <c r="A5" s="42"/>
      <c r="B5" s="23"/>
      <c r="C5" s="23"/>
      <c r="D5" s="53"/>
      <c r="E5" s="53" t="s">
        <v>1160</v>
      </c>
      <c r="F5" s="53" t="s">
        <v>1161</v>
      </c>
      <c r="G5" s="53" t="s">
        <v>1162</v>
      </c>
      <c r="I5" s="4" t="s">
        <v>1145</v>
      </c>
      <c r="J5" s="18" t="s">
        <v>1146</v>
      </c>
    </row>
    <row r="6" spans="1:10" ht="16" thickBot="1" x14ac:dyDescent="0.4">
      <c r="A6" s="575" t="s">
        <v>944</v>
      </c>
      <c r="B6" s="402"/>
      <c r="C6" s="23"/>
      <c r="D6" s="53"/>
      <c r="E6" s="53">
        <v>1</v>
      </c>
      <c r="F6" s="53">
        <v>2</v>
      </c>
      <c r="G6" s="53">
        <v>3</v>
      </c>
      <c r="I6" s="5" t="s">
        <v>1026</v>
      </c>
      <c r="J6" s="46" t="s">
        <v>1148</v>
      </c>
    </row>
    <row r="7" spans="1:10" ht="16" thickBot="1" x14ac:dyDescent="0.4">
      <c r="A7" s="573" t="s">
        <v>1163</v>
      </c>
      <c r="B7" s="487"/>
      <c r="C7" s="568" t="s">
        <v>1164</v>
      </c>
      <c r="D7" s="568">
        <v>3</v>
      </c>
      <c r="E7" s="43"/>
      <c r="F7" s="44"/>
      <c r="G7" s="44"/>
      <c r="I7" s="5" t="s">
        <v>1032</v>
      </c>
      <c r="J7" s="45" t="s">
        <v>1150</v>
      </c>
    </row>
    <row r="8" spans="1:10" ht="16" thickBot="1" x14ac:dyDescent="0.4">
      <c r="A8" s="574"/>
      <c r="B8" s="493"/>
      <c r="C8" s="524"/>
      <c r="D8" s="524"/>
      <c r="E8" s="45">
        <v>3</v>
      </c>
      <c r="F8" s="46">
        <v>6</v>
      </c>
      <c r="G8" s="46">
        <v>9</v>
      </c>
      <c r="I8" s="5" t="s">
        <v>1038</v>
      </c>
      <c r="J8" s="48" t="s">
        <v>1152</v>
      </c>
    </row>
    <row r="9" spans="1:10" ht="15.5" x14ac:dyDescent="0.35">
      <c r="A9" s="573" t="s">
        <v>1165</v>
      </c>
      <c r="B9" s="487"/>
      <c r="C9" s="568" t="s">
        <v>1166</v>
      </c>
      <c r="D9" s="568">
        <v>2</v>
      </c>
      <c r="E9" s="47"/>
      <c r="F9" s="43"/>
      <c r="G9" s="44"/>
    </row>
    <row r="10" spans="1:10" ht="16" thickBot="1" x14ac:dyDescent="0.4">
      <c r="A10" s="574"/>
      <c r="B10" s="493"/>
      <c r="C10" s="524"/>
      <c r="D10" s="524"/>
      <c r="E10" s="48">
        <v>2</v>
      </c>
      <c r="F10" s="45">
        <v>4</v>
      </c>
      <c r="G10" s="46">
        <v>6</v>
      </c>
    </row>
    <row r="11" spans="1:10" ht="15.5" x14ac:dyDescent="0.35">
      <c r="A11" s="573" t="s">
        <v>1167</v>
      </c>
      <c r="B11" s="487"/>
      <c r="C11" s="568" t="s">
        <v>1168</v>
      </c>
      <c r="D11" s="66"/>
      <c r="E11" s="47"/>
      <c r="F11" s="47"/>
      <c r="G11" s="43"/>
    </row>
    <row r="12" spans="1:10" ht="16" thickBot="1" x14ac:dyDescent="0.4">
      <c r="A12" s="574"/>
      <c r="B12" s="493"/>
      <c r="C12" s="524"/>
      <c r="D12" s="53">
        <v>1</v>
      </c>
      <c r="E12" s="48">
        <v>1</v>
      </c>
      <c r="F12" s="48">
        <v>2</v>
      </c>
      <c r="G12" s="45">
        <v>3</v>
      </c>
    </row>
    <row r="13" spans="1:10" ht="14.5" x14ac:dyDescent="0.35">
      <c r="A13" s="2"/>
      <c r="B13" s="2"/>
      <c r="C13" s="2"/>
      <c r="D13" s="2"/>
      <c r="E13" s="2"/>
      <c r="F13" s="2"/>
      <c r="G13" s="2"/>
    </row>
    <row r="14" spans="1:10" ht="15" customHeight="1" x14ac:dyDescent="0.35">
      <c r="A14" s="2"/>
      <c r="D14" s="2"/>
      <c r="E14" s="2"/>
      <c r="F14" s="2"/>
      <c r="G14" s="2"/>
    </row>
    <row r="15" spans="1:10" ht="15.75" customHeight="1" x14ac:dyDescent="0.35">
      <c r="A15" s="30"/>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4">
    <mergeCell ref="A1:G1"/>
    <mergeCell ref="A2:G2"/>
    <mergeCell ref="E3:G3"/>
    <mergeCell ref="D7:D8"/>
    <mergeCell ref="A9:B10"/>
    <mergeCell ref="C9:C10"/>
    <mergeCell ref="D9:D10"/>
    <mergeCell ref="I3:J3"/>
    <mergeCell ref="I4:J4"/>
    <mergeCell ref="A11:B12"/>
    <mergeCell ref="C11:C12"/>
    <mergeCell ref="A6:B6"/>
    <mergeCell ref="A7:B8"/>
    <mergeCell ref="C7:C8"/>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8">
    <pageSetUpPr fitToPage="1"/>
  </sheetPr>
  <dimension ref="A1:J491"/>
  <sheetViews>
    <sheetView topLeftCell="B14" workbookViewId="0">
      <selection activeCell="H15" sqref="H15"/>
    </sheetView>
  </sheetViews>
  <sheetFormatPr baseColWidth="10" defaultColWidth="11.453125" defaultRowHeight="12.5" x14ac:dyDescent="0.25"/>
  <cols>
    <col min="1" max="1" width="51.36328125" style="225" customWidth="1"/>
    <col min="2" max="2" width="22.36328125" style="226" customWidth="1"/>
    <col min="3" max="3" width="15.453125" style="227" bestFit="1" customWidth="1"/>
    <col min="4" max="4" width="11.6328125" style="226" bestFit="1" customWidth="1"/>
    <col min="5" max="5" width="28.90625" style="226" customWidth="1"/>
    <col min="6" max="7" width="11.453125" style="228"/>
    <col min="8" max="8" width="77.36328125" style="228" customWidth="1"/>
    <col min="9" max="9" width="25.6328125" style="228" customWidth="1"/>
    <col min="10" max="16384" width="11.453125" style="228"/>
  </cols>
  <sheetData>
    <row r="1" spans="1:10" x14ac:dyDescent="0.25">
      <c r="A1" s="327" t="s">
        <v>120</v>
      </c>
      <c r="B1" s="328"/>
      <c r="C1" s="328"/>
      <c r="D1" s="328"/>
      <c r="E1" s="329"/>
      <c r="F1" s="158"/>
      <c r="G1" s="158"/>
      <c r="H1" s="333" t="s">
        <v>121</v>
      </c>
      <c r="I1" s="333"/>
      <c r="J1" s="158"/>
    </row>
    <row r="2" spans="1:10" x14ac:dyDescent="0.25">
      <c r="A2" s="330"/>
      <c r="B2" s="331"/>
      <c r="C2" s="331"/>
      <c r="D2" s="331"/>
      <c r="E2" s="332"/>
      <c r="F2" s="158"/>
      <c r="G2" s="158"/>
      <c r="H2" s="333"/>
      <c r="I2" s="333"/>
      <c r="J2" s="158"/>
    </row>
    <row r="3" spans="1:10" ht="13" x14ac:dyDescent="0.25">
      <c r="A3" s="159" t="s">
        <v>122</v>
      </c>
      <c r="B3" s="159" t="s">
        <v>123</v>
      </c>
      <c r="C3" s="160" t="s">
        <v>124</v>
      </c>
      <c r="D3" s="161" t="s">
        <v>125</v>
      </c>
      <c r="E3" s="161" t="s">
        <v>126</v>
      </c>
      <c r="F3" s="158"/>
      <c r="G3" s="158"/>
      <c r="H3" s="161" t="s">
        <v>127</v>
      </c>
      <c r="I3" s="159" t="s">
        <v>123</v>
      </c>
      <c r="J3" s="158"/>
    </row>
    <row r="4" spans="1:10" ht="29" x14ac:dyDescent="0.35">
      <c r="A4" s="162" t="s">
        <v>128</v>
      </c>
      <c r="B4" s="163" t="s">
        <v>129</v>
      </c>
      <c r="C4" s="164" t="s">
        <v>130</v>
      </c>
      <c r="D4" s="165" t="s">
        <v>131</v>
      </c>
      <c r="E4" s="164" t="s">
        <v>132</v>
      </c>
      <c r="F4" s="158"/>
      <c r="G4" s="158"/>
      <c r="H4" s="223" t="s">
        <v>133</v>
      </c>
      <c r="I4" s="221" t="s">
        <v>134</v>
      </c>
      <c r="J4" s="158"/>
    </row>
    <row r="5" spans="1:10" ht="29" x14ac:dyDescent="0.35">
      <c r="A5" s="166" t="s">
        <v>135</v>
      </c>
      <c r="B5" s="167" t="s">
        <v>136</v>
      </c>
      <c r="C5" s="168" t="s">
        <v>130</v>
      </c>
      <c r="D5" s="167" t="s">
        <v>137</v>
      </c>
      <c r="E5" s="167" t="s">
        <v>138</v>
      </c>
      <c r="F5" s="158"/>
      <c r="G5" s="158"/>
      <c r="H5" s="223" t="s">
        <v>139</v>
      </c>
      <c r="I5" s="221" t="s">
        <v>134</v>
      </c>
      <c r="J5" s="158"/>
    </row>
    <row r="6" spans="1:10" ht="29" x14ac:dyDescent="0.35">
      <c r="A6" s="162" t="s">
        <v>108</v>
      </c>
      <c r="B6" s="163" t="s">
        <v>140</v>
      </c>
      <c r="C6" s="164" t="s">
        <v>141</v>
      </c>
      <c r="D6" s="165" t="s">
        <v>142</v>
      </c>
      <c r="E6" s="165" t="s">
        <v>143</v>
      </c>
      <c r="F6" s="158"/>
      <c r="G6" s="158"/>
      <c r="H6" s="223" t="s">
        <v>144</v>
      </c>
      <c r="I6" s="221" t="s">
        <v>134</v>
      </c>
      <c r="J6" s="158"/>
    </row>
    <row r="7" spans="1:10" ht="29" x14ac:dyDescent="0.35">
      <c r="A7" s="162" t="s">
        <v>145</v>
      </c>
      <c r="B7" s="163" t="s">
        <v>140</v>
      </c>
      <c r="C7" s="164" t="s">
        <v>130</v>
      </c>
      <c r="D7" s="164" t="s">
        <v>146</v>
      </c>
      <c r="E7" s="164" t="s">
        <v>147</v>
      </c>
      <c r="F7" s="158"/>
      <c r="G7" s="158"/>
      <c r="H7" s="223" t="s">
        <v>148</v>
      </c>
      <c r="I7" s="221" t="s">
        <v>134</v>
      </c>
      <c r="J7" s="158"/>
    </row>
    <row r="8" spans="1:10" ht="14.5" x14ac:dyDescent="0.35">
      <c r="A8" s="166" t="s">
        <v>149</v>
      </c>
      <c r="B8" s="167" t="s">
        <v>136</v>
      </c>
      <c r="C8" s="168" t="s">
        <v>150</v>
      </c>
      <c r="D8" s="167" t="s">
        <v>146</v>
      </c>
      <c r="E8" s="164" t="s">
        <v>147</v>
      </c>
      <c r="F8" s="158"/>
      <c r="G8" s="158"/>
      <c r="H8" s="223" t="s">
        <v>151</v>
      </c>
      <c r="I8" s="221" t="s">
        <v>134</v>
      </c>
      <c r="J8" s="158"/>
    </row>
    <row r="9" spans="1:10" ht="29" x14ac:dyDescent="0.35">
      <c r="A9" s="162" t="s">
        <v>86</v>
      </c>
      <c r="B9" s="163" t="s">
        <v>140</v>
      </c>
      <c r="C9" s="164" t="s">
        <v>130</v>
      </c>
      <c r="D9" s="165" t="s">
        <v>152</v>
      </c>
      <c r="E9" s="164" t="s">
        <v>153</v>
      </c>
      <c r="F9" s="158"/>
      <c r="G9" s="158"/>
      <c r="H9" s="223" t="s">
        <v>154</v>
      </c>
      <c r="I9" s="221" t="s">
        <v>134</v>
      </c>
      <c r="J9" s="158"/>
    </row>
    <row r="10" spans="1:10" ht="14.5" x14ac:dyDescent="0.35">
      <c r="A10" s="166" t="s">
        <v>155</v>
      </c>
      <c r="B10" s="167" t="s">
        <v>136</v>
      </c>
      <c r="C10" s="168" t="s">
        <v>150</v>
      </c>
      <c r="D10" s="167" t="s">
        <v>146</v>
      </c>
      <c r="E10" s="164" t="s">
        <v>147</v>
      </c>
      <c r="F10" s="158"/>
      <c r="G10" s="158"/>
      <c r="H10" s="223" t="s">
        <v>156</v>
      </c>
      <c r="I10" s="221" t="s">
        <v>134</v>
      </c>
      <c r="J10" s="158"/>
    </row>
    <row r="11" spans="1:10" ht="14.5" x14ac:dyDescent="0.35">
      <c r="A11" s="166" t="s">
        <v>157</v>
      </c>
      <c r="B11" s="167" t="s">
        <v>136</v>
      </c>
      <c r="C11" s="168" t="s">
        <v>141</v>
      </c>
      <c r="D11" s="167" t="s">
        <v>158</v>
      </c>
      <c r="E11" s="167" t="s">
        <v>159</v>
      </c>
      <c r="F11" s="158"/>
      <c r="G11" s="158"/>
      <c r="H11" s="223" t="s">
        <v>160</v>
      </c>
      <c r="I11" s="221" t="s">
        <v>134</v>
      </c>
      <c r="J11" s="158"/>
    </row>
    <row r="12" spans="1:10" ht="29" x14ac:dyDescent="0.35">
      <c r="A12" s="166" t="s">
        <v>161</v>
      </c>
      <c r="B12" s="167" t="s">
        <v>136</v>
      </c>
      <c r="C12" s="168" t="s">
        <v>130</v>
      </c>
      <c r="D12" s="167" t="s">
        <v>137</v>
      </c>
      <c r="E12" s="167" t="s">
        <v>138</v>
      </c>
      <c r="F12" s="158"/>
      <c r="G12" s="158"/>
      <c r="H12" s="223" t="s">
        <v>162</v>
      </c>
      <c r="I12" s="221" t="s">
        <v>134</v>
      </c>
      <c r="J12" s="158"/>
    </row>
    <row r="13" spans="1:10" ht="29" x14ac:dyDescent="0.35">
      <c r="A13" s="162" t="s">
        <v>163</v>
      </c>
      <c r="B13" s="163" t="s">
        <v>164</v>
      </c>
      <c r="C13" s="164" t="s">
        <v>130</v>
      </c>
      <c r="D13" s="165" t="s">
        <v>137</v>
      </c>
      <c r="E13" s="164" t="s">
        <v>138</v>
      </c>
      <c r="F13" s="158"/>
      <c r="G13" s="158"/>
      <c r="H13" s="223" t="s">
        <v>165</v>
      </c>
      <c r="I13" s="221" t="s">
        <v>134</v>
      </c>
      <c r="J13" s="158"/>
    </row>
    <row r="14" spans="1:10" ht="43.5" x14ac:dyDescent="0.35">
      <c r="A14" s="162" t="s">
        <v>166</v>
      </c>
      <c r="B14" s="163" t="s">
        <v>140</v>
      </c>
      <c r="C14" s="164" t="s">
        <v>141</v>
      </c>
      <c r="D14" s="165" t="s">
        <v>167</v>
      </c>
      <c r="E14" s="165" t="s">
        <v>168</v>
      </c>
      <c r="F14" s="158"/>
      <c r="G14" s="158"/>
      <c r="H14" s="223" t="s">
        <v>169</v>
      </c>
      <c r="I14" s="221" t="s">
        <v>170</v>
      </c>
      <c r="J14" s="158"/>
    </row>
    <row r="15" spans="1:10" ht="72.5" x14ac:dyDescent="0.35">
      <c r="A15" s="169" t="s">
        <v>171</v>
      </c>
      <c r="B15" s="167" t="s">
        <v>136</v>
      </c>
      <c r="C15" s="168" t="s">
        <v>172</v>
      </c>
      <c r="D15" s="165" t="s">
        <v>173</v>
      </c>
      <c r="E15" s="164" t="s">
        <v>174</v>
      </c>
      <c r="F15" s="158"/>
      <c r="G15" s="158"/>
      <c r="H15" s="223" t="s">
        <v>175</v>
      </c>
      <c r="I15" s="221" t="s">
        <v>170</v>
      </c>
      <c r="J15" s="158"/>
    </row>
    <row r="16" spans="1:10" ht="29" x14ac:dyDescent="0.35">
      <c r="A16" s="162" t="s">
        <v>49</v>
      </c>
      <c r="B16" s="163" t="s">
        <v>140</v>
      </c>
      <c r="C16" s="164" t="s">
        <v>130</v>
      </c>
      <c r="D16" s="165" t="s">
        <v>142</v>
      </c>
      <c r="E16" s="164" t="s">
        <v>143</v>
      </c>
      <c r="F16" s="158"/>
      <c r="G16" s="158"/>
      <c r="H16" s="223" t="s">
        <v>176</v>
      </c>
      <c r="I16" s="221" t="s">
        <v>170</v>
      </c>
      <c r="J16" s="158"/>
    </row>
    <row r="17" spans="1:10" ht="58" x14ac:dyDescent="0.35">
      <c r="A17" s="166" t="s">
        <v>177</v>
      </c>
      <c r="B17" s="167" t="s">
        <v>136</v>
      </c>
      <c r="C17" s="168" t="s">
        <v>130</v>
      </c>
      <c r="D17" s="167" t="s">
        <v>142</v>
      </c>
      <c r="E17" s="167" t="s">
        <v>143</v>
      </c>
      <c r="F17" s="158"/>
      <c r="G17" s="158"/>
      <c r="H17" s="223" t="s">
        <v>178</v>
      </c>
      <c r="I17" s="221" t="s">
        <v>179</v>
      </c>
      <c r="J17" s="158"/>
    </row>
    <row r="18" spans="1:10" ht="58" x14ac:dyDescent="0.35">
      <c r="A18" s="166" t="s">
        <v>180</v>
      </c>
      <c r="B18" s="167" t="s">
        <v>136</v>
      </c>
      <c r="C18" s="168" t="s">
        <v>130</v>
      </c>
      <c r="D18" s="167" t="s">
        <v>137</v>
      </c>
      <c r="E18" s="167" t="s">
        <v>138</v>
      </c>
      <c r="F18" s="158"/>
      <c r="G18" s="158"/>
      <c r="H18" s="223" t="s">
        <v>181</v>
      </c>
      <c r="I18" s="221" t="s">
        <v>179</v>
      </c>
      <c r="J18" s="158"/>
    </row>
    <row r="19" spans="1:10" ht="58" x14ac:dyDescent="0.35">
      <c r="A19" s="162" t="s">
        <v>88</v>
      </c>
      <c r="B19" s="163" t="s">
        <v>140</v>
      </c>
      <c r="C19" s="164" t="s">
        <v>130</v>
      </c>
      <c r="D19" s="165" t="s">
        <v>142</v>
      </c>
      <c r="E19" s="164" t="s">
        <v>143</v>
      </c>
      <c r="F19" s="158"/>
      <c r="G19" s="158"/>
      <c r="H19" s="223" t="s">
        <v>182</v>
      </c>
      <c r="I19" s="221" t="s">
        <v>179</v>
      </c>
      <c r="J19" s="158"/>
    </row>
    <row r="20" spans="1:10" ht="43.5" x14ac:dyDescent="0.35">
      <c r="A20" s="162" t="s">
        <v>62</v>
      </c>
      <c r="B20" s="163" t="s">
        <v>140</v>
      </c>
      <c r="C20" s="164" t="s">
        <v>130</v>
      </c>
      <c r="D20" s="167" t="s">
        <v>183</v>
      </c>
      <c r="E20" s="167" t="s">
        <v>184</v>
      </c>
      <c r="F20" s="158"/>
      <c r="G20" s="158"/>
      <c r="H20" s="223" t="s">
        <v>185</v>
      </c>
      <c r="I20" s="221" t="s">
        <v>179</v>
      </c>
      <c r="J20" s="158"/>
    </row>
    <row r="21" spans="1:10" ht="29" x14ac:dyDescent="0.35">
      <c r="A21" s="162" t="s">
        <v>186</v>
      </c>
      <c r="B21" s="163" t="s">
        <v>170</v>
      </c>
      <c r="C21" s="164" t="s">
        <v>130</v>
      </c>
      <c r="D21" s="165" t="s">
        <v>152</v>
      </c>
      <c r="E21" s="164" t="s">
        <v>153</v>
      </c>
      <c r="F21" s="158"/>
      <c r="G21" s="158"/>
      <c r="H21" s="223" t="s">
        <v>187</v>
      </c>
      <c r="I21" s="221" t="s">
        <v>179</v>
      </c>
      <c r="J21" s="158"/>
    </row>
    <row r="22" spans="1:10" ht="14.5" x14ac:dyDescent="0.35">
      <c r="A22" s="166" t="s">
        <v>188</v>
      </c>
      <c r="B22" s="163" t="s">
        <v>140</v>
      </c>
      <c r="C22" s="168" t="s">
        <v>172</v>
      </c>
      <c r="D22" s="165" t="s">
        <v>173</v>
      </c>
      <c r="E22" s="164" t="s">
        <v>174</v>
      </c>
      <c r="F22" s="158"/>
      <c r="G22" s="158"/>
      <c r="H22" s="223" t="s">
        <v>189</v>
      </c>
      <c r="I22" s="221" t="s">
        <v>179</v>
      </c>
      <c r="J22" s="158"/>
    </row>
    <row r="23" spans="1:10" ht="29" x14ac:dyDescent="0.35">
      <c r="A23" s="166" t="s">
        <v>190</v>
      </c>
      <c r="B23" s="167" t="s">
        <v>136</v>
      </c>
      <c r="C23" s="168" t="s">
        <v>150</v>
      </c>
      <c r="D23" s="167" t="s">
        <v>146</v>
      </c>
      <c r="E23" s="164" t="s">
        <v>147</v>
      </c>
      <c r="F23" s="158"/>
      <c r="G23" s="158"/>
      <c r="H23" s="223" t="s">
        <v>191</v>
      </c>
      <c r="I23" s="221" t="s">
        <v>179</v>
      </c>
      <c r="J23" s="158"/>
    </row>
    <row r="24" spans="1:10" ht="72.5" x14ac:dyDescent="0.25">
      <c r="A24" s="162" t="s">
        <v>192</v>
      </c>
      <c r="B24" s="163" t="s">
        <v>170</v>
      </c>
      <c r="C24" s="164" t="s">
        <v>130</v>
      </c>
      <c r="D24" s="165" t="s">
        <v>152</v>
      </c>
      <c r="E24" s="164" t="s">
        <v>153</v>
      </c>
      <c r="F24" s="158"/>
      <c r="G24" s="158"/>
      <c r="H24" s="231" t="s">
        <v>193</v>
      </c>
      <c r="I24" s="221" t="s">
        <v>136</v>
      </c>
      <c r="J24" s="158"/>
    </row>
    <row r="25" spans="1:10" ht="29" x14ac:dyDescent="0.25">
      <c r="A25" s="166" t="s">
        <v>194</v>
      </c>
      <c r="B25" s="167" t="s">
        <v>136</v>
      </c>
      <c r="C25" s="168" t="s">
        <v>130</v>
      </c>
      <c r="D25" s="167" t="s">
        <v>137</v>
      </c>
      <c r="E25" s="167" t="s">
        <v>138</v>
      </c>
      <c r="F25" s="158"/>
      <c r="G25" s="158"/>
      <c r="H25" s="231" t="s">
        <v>195</v>
      </c>
      <c r="I25" s="221" t="s">
        <v>136</v>
      </c>
      <c r="J25" s="158"/>
    </row>
    <row r="26" spans="1:10" ht="43.5" x14ac:dyDescent="0.25">
      <c r="A26" s="166" t="s">
        <v>196</v>
      </c>
      <c r="B26" s="167" t="s">
        <v>136</v>
      </c>
      <c r="C26" s="168" t="s">
        <v>130</v>
      </c>
      <c r="D26" s="167" t="s">
        <v>137</v>
      </c>
      <c r="E26" s="167" t="s">
        <v>138</v>
      </c>
      <c r="F26" s="158"/>
      <c r="G26" s="158"/>
      <c r="H26" s="231" t="s">
        <v>197</v>
      </c>
      <c r="I26" s="221" t="s">
        <v>136</v>
      </c>
      <c r="J26" s="158"/>
    </row>
    <row r="27" spans="1:10" ht="58" x14ac:dyDescent="0.25">
      <c r="A27" s="162" t="s">
        <v>198</v>
      </c>
      <c r="B27" s="163" t="s">
        <v>170</v>
      </c>
      <c r="C27" s="164" t="s">
        <v>130</v>
      </c>
      <c r="D27" s="165" t="s">
        <v>199</v>
      </c>
      <c r="E27" s="164" t="s">
        <v>200</v>
      </c>
      <c r="F27" s="158"/>
      <c r="G27" s="158"/>
      <c r="H27" s="231" t="s">
        <v>201</v>
      </c>
      <c r="I27" s="221" t="s">
        <v>136</v>
      </c>
      <c r="J27" s="158"/>
    </row>
    <row r="28" spans="1:10" ht="29" x14ac:dyDescent="0.25">
      <c r="A28" s="166" t="s">
        <v>202</v>
      </c>
      <c r="B28" s="167" t="s">
        <v>136</v>
      </c>
      <c r="C28" s="168" t="s">
        <v>172</v>
      </c>
      <c r="D28" s="167" t="s">
        <v>173</v>
      </c>
      <c r="E28" s="164" t="s">
        <v>174</v>
      </c>
      <c r="F28" s="158"/>
      <c r="G28" s="158"/>
      <c r="H28" s="231" t="s">
        <v>203</v>
      </c>
      <c r="I28" s="221" t="s">
        <v>136</v>
      </c>
      <c r="J28" s="158"/>
    </row>
    <row r="29" spans="1:10" ht="58" x14ac:dyDescent="0.25">
      <c r="A29" s="169" t="s">
        <v>204</v>
      </c>
      <c r="B29" s="167" t="s">
        <v>136</v>
      </c>
      <c r="C29" s="170" t="s">
        <v>150</v>
      </c>
      <c r="D29" s="167" t="s">
        <v>142</v>
      </c>
      <c r="E29" s="170" t="s">
        <v>143</v>
      </c>
      <c r="F29" s="158"/>
      <c r="G29" s="158"/>
      <c r="H29" s="231" t="s">
        <v>205</v>
      </c>
      <c r="I29" s="221" t="s">
        <v>136</v>
      </c>
      <c r="J29" s="158"/>
    </row>
    <row r="30" spans="1:10" ht="29" x14ac:dyDescent="0.25">
      <c r="A30" s="169" t="s">
        <v>206</v>
      </c>
      <c r="B30" s="167" t="s">
        <v>136</v>
      </c>
      <c r="C30" s="170" t="s">
        <v>150</v>
      </c>
      <c r="D30" s="167" t="s">
        <v>142</v>
      </c>
      <c r="E30" s="170" t="s">
        <v>143</v>
      </c>
      <c r="F30" s="158"/>
      <c r="G30" s="158"/>
      <c r="H30" s="231" t="s">
        <v>207</v>
      </c>
      <c r="I30" s="221" t="s">
        <v>136</v>
      </c>
      <c r="J30" s="158"/>
    </row>
    <row r="31" spans="1:10" ht="58" x14ac:dyDescent="0.25">
      <c r="A31" s="166" t="s">
        <v>208</v>
      </c>
      <c r="B31" s="163" t="s">
        <v>136</v>
      </c>
      <c r="C31" s="168" t="s">
        <v>172</v>
      </c>
      <c r="D31" s="165" t="s">
        <v>173</v>
      </c>
      <c r="E31" s="164" t="s">
        <v>174</v>
      </c>
      <c r="F31" s="158"/>
      <c r="G31" s="158"/>
      <c r="H31" s="231" t="s">
        <v>209</v>
      </c>
      <c r="I31" s="221" t="s">
        <v>136</v>
      </c>
      <c r="J31" s="158"/>
    </row>
    <row r="32" spans="1:10" ht="43.5" x14ac:dyDescent="0.25">
      <c r="A32" s="166" t="s">
        <v>210</v>
      </c>
      <c r="B32" s="167" t="s">
        <v>136</v>
      </c>
      <c r="C32" s="168" t="s">
        <v>150</v>
      </c>
      <c r="D32" s="167" t="s">
        <v>211</v>
      </c>
      <c r="E32" s="167" t="s">
        <v>212</v>
      </c>
      <c r="F32" s="158"/>
      <c r="G32" s="158"/>
      <c r="H32" s="231" t="s">
        <v>213</v>
      </c>
      <c r="I32" s="221" t="s">
        <v>136</v>
      </c>
      <c r="J32" s="158"/>
    </row>
    <row r="33" spans="1:10" ht="58" x14ac:dyDescent="0.25">
      <c r="A33" s="169" t="s">
        <v>214</v>
      </c>
      <c r="B33" s="167" t="s">
        <v>136</v>
      </c>
      <c r="C33" s="170" t="s">
        <v>150</v>
      </c>
      <c r="D33" s="167" t="s">
        <v>142</v>
      </c>
      <c r="E33" s="170" t="s">
        <v>143</v>
      </c>
      <c r="F33" s="158"/>
      <c r="G33" s="158"/>
      <c r="H33" s="231" t="s">
        <v>215</v>
      </c>
      <c r="I33" s="221" t="s">
        <v>136</v>
      </c>
      <c r="J33" s="158"/>
    </row>
    <row r="34" spans="1:10" ht="72.5" x14ac:dyDescent="0.25">
      <c r="A34" s="166" t="s">
        <v>216</v>
      </c>
      <c r="B34" s="167" t="s">
        <v>136</v>
      </c>
      <c r="C34" s="168" t="s">
        <v>141</v>
      </c>
      <c r="D34" s="167" t="s">
        <v>137</v>
      </c>
      <c r="E34" s="167" t="s">
        <v>138</v>
      </c>
      <c r="F34" s="158"/>
      <c r="G34" s="158"/>
      <c r="H34" s="231" t="s">
        <v>217</v>
      </c>
      <c r="I34" s="221" t="s">
        <v>136</v>
      </c>
      <c r="J34" s="158"/>
    </row>
    <row r="35" spans="1:10" ht="29" x14ac:dyDescent="0.25">
      <c r="A35" s="166" t="s">
        <v>218</v>
      </c>
      <c r="B35" s="167" t="s">
        <v>136</v>
      </c>
      <c r="C35" s="168" t="s">
        <v>172</v>
      </c>
      <c r="D35" s="168" t="s">
        <v>173</v>
      </c>
      <c r="E35" s="164" t="s">
        <v>174</v>
      </c>
      <c r="F35" s="158"/>
      <c r="G35" s="158"/>
      <c r="H35" s="231" t="s">
        <v>219</v>
      </c>
      <c r="I35" s="221" t="s">
        <v>136</v>
      </c>
      <c r="J35" s="158"/>
    </row>
    <row r="36" spans="1:10" x14ac:dyDescent="0.25">
      <c r="A36" s="171" t="s">
        <v>220</v>
      </c>
      <c r="B36" s="172" t="s">
        <v>179</v>
      </c>
      <c r="C36" s="164" t="s">
        <v>130</v>
      </c>
      <c r="D36" s="165" t="s">
        <v>199</v>
      </c>
      <c r="E36" s="164" t="s">
        <v>200</v>
      </c>
      <c r="F36" s="158"/>
      <c r="G36" s="158"/>
      <c r="H36" s="224"/>
      <c r="I36" s="221"/>
      <c r="J36" s="158"/>
    </row>
    <row r="37" spans="1:10" x14ac:dyDescent="0.25">
      <c r="A37" s="166" t="s">
        <v>221</v>
      </c>
      <c r="B37" s="167" t="s">
        <v>136</v>
      </c>
      <c r="C37" s="168" t="s">
        <v>141</v>
      </c>
      <c r="D37" s="167" t="s">
        <v>222</v>
      </c>
      <c r="E37" s="167" t="s">
        <v>223</v>
      </c>
      <c r="F37" s="158"/>
      <c r="G37" s="158"/>
      <c r="H37" s="224"/>
      <c r="I37" s="221"/>
      <c r="J37" s="158"/>
    </row>
    <row r="38" spans="1:10" x14ac:dyDescent="0.25">
      <c r="A38" s="166" t="s">
        <v>224</v>
      </c>
      <c r="B38" s="167" t="s">
        <v>136</v>
      </c>
      <c r="C38" s="168" t="s">
        <v>150</v>
      </c>
      <c r="D38" s="167" t="s">
        <v>158</v>
      </c>
      <c r="E38" s="167" t="s">
        <v>159</v>
      </c>
      <c r="F38" s="158"/>
      <c r="G38" s="158"/>
      <c r="H38" s="224"/>
      <c r="I38" s="221"/>
      <c r="J38" s="158"/>
    </row>
    <row r="39" spans="1:10" x14ac:dyDescent="0.25">
      <c r="A39" s="166" t="s">
        <v>225</v>
      </c>
      <c r="B39" s="167" t="s">
        <v>136</v>
      </c>
      <c r="C39" s="168" t="s">
        <v>130</v>
      </c>
      <c r="D39" s="167" t="s">
        <v>137</v>
      </c>
      <c r="E39" s="167" t="s">
        <v>138</v>
      </c>
      <c r="F39" s="158"/>
      <c r="G39" s="158"/>
      <c r="H39" s="224"/>
      <c r="I39" s="221"/>
      <c r="J39" s="158"/>
    </row>
    <row r="40" spans="1:10" x14ac:dyDescent="0.25">
      <c r="A40" s="166" t="s">
        <v>226</v>
      </c>
      <c r="B40" s="167" t="s">
        <v>136</v>
      </c>
      <c r="C40" s="168" t="s">
        <v>141</v>
      </c>
      <c r="D40" s="167" t="s">
        <v>222</v>
      </c>
      <c r="E40" s="167" t="s">
        <v>223</v>
      </c>
      <c r="F40" s="158"/>
      <c r="G40" s="158"/>
      <c r="H40" s="224"/>
      <c r="I40" s="221"/>
      <c r="J40" s="158"/>
    </row>
    <row r="41" spans="1:10" x14ac:dyDescent="0.25">
      <c r="A41" s="166" t="s">
        <v>227</v>
      </c>
      <c r="B41" s="167" t="s">
        <v>136</v>
      </c>
      <c r="C41" s="168" t="s">
        <v>130</v>
      </c>
      <c r="D41" s="167" t="s">
        <v>137</v>
      </c>
      <c r="E41" s="167" t="s">
        <v>138</v>
      </c>
      <c r="F41" s="158"/>
      <c r="G41" s="158"/>
      <c r="H41" s="224"/>
      <c r="I41" s="221"/>
      <c r="J41" s="158"/>
    </row>
    <row r="42" spans="1:10" x14ac:dyDescent="0.25">
      <c r="A42" s="166" t="s">
        <v>228</v>
      </c>
      <c r="B42" s="167" t="s">
        <v>136</v>
      </c>
      <c r="C42" s="168" t="s">
        <v>150</v>
      </c>
      <c r="D42" s="167" t="s">
        <v>199</v>
      </c>
      <c r="E42" s="167" t="s">
        <v>200</v>
      </c>
      <c r="F42" s="158"/>
      <c r="G42" s="158"/>
      <c r="H42" s="224"/>
      <c r="I42" s="221"/>
      <c r="J42" s="158"/>
    </row>
    <row r="43" spans="1:10" x14ac:dyDescent="0.25">
      <c r="A43" s="166" t="s">
        <v>229</v>
      </c>
      <c r="B43" s="167" t="s">
        <v>136</v>
      </c>
      <c r="C43" s="168" t="s">
        <v>130</v>
      </c>
      <c r="D43" s="167" t="s">
        <v>137</v>
      </c>
      <c r="E43" s="167" t="s">
        <v>138</v>
      </c>
      <c r="F43" s="158"/>
      <c r="G43" s="158"/>
      <c r="H43" s="224"/>
      <c r="I43" s="221"/>
      <c r="J43" s="158"/>
    </row>
    <row r="44" spans="1:10" x14ac:dyDescent="0.25">
      <c r="A44" s="166" t="s">
        <v>230</v>
      </c>
      <c r="B44" s="167" t="s">
        <v>136</v>
      </c>
      <c r="C44" s="168" t="s">
        <v>130</v>
      </c>
      <c r="D44" s="167" t="s">
        <v>137</v>
      </c>
      <c r="E44" s="167" t="s">
        <v>138</v>
      </c>
      <c r="F44" s="158"/>
      <c r="G44" s="158"/>
      <c r="H44" s="224"/>
      <c r="I44" s="221"/>
      <c r="J44" s="158"/>
    </row>
    <row r="45" spans="1:10" x14ac:dyDescent="0.25">
      <c r="A45" s="166" t="s">
        <v>231</v>
      </c>
      <c r="B45" s="167" t="s">
        <v>136</v>
      </c>
      <c r="C45" s="168" t="s">
        <v>130</v>
      </c>
      <c r="D45" s="167" t="s">
        <v>137</v>
      </c>
      <c r="E45" s="167" t="s">
        <v>138</v>
      </c>
      <c r="F45" s="158"/>
      <c r="G45" s="158"/>
      <c r="H45" s="224"/>
      <c r="I45" s="221"/>
      <c r="J45" s="158"/>
    </row>
    <row r="46" spans="1:10" x14ac:dyDescent="0.25">
      <c r="A46" s="166" t="s">
        <v>232</v>
      </c>
      <c r="B46" s="167" t="s">
        <v>136</v>
      </c>
      <c r="C46" s="168" t="s">
        <v>130</v>
      </c>
      <c r="D46" s="167" t="s">
        <v>137</v>
      </c>
      <c r="E46" s="167" t="s">
        <v>138</v>
      </c>
      <c r="F46" s="158"/>
      <c r="G46" s="158"/>
      <c r="H46" s="224"/>
      <c r="I46" s="221"/>
      <c r="J46" s="158"/>
    </row>
    <row r="47" spans="1:10" x14ac:dyDescent="0.25">
      <c r="A47" s="166" t="s">
        <v>233</v>
      </c>
      <c r="B47" s="167" t="s">
        <v>136</v>
      </c>
      <c r="C47" s="168" t="s">
        <v>150</v>
      </c>
      <c r="D47" s="167" t="s">
        <v>146</v>
      </c>
      <c r="E47" s="164" t="s">
        <v>147</v>
      </c>
      <c r="F47" s="158"/>
      <c r="G47" s="158"/>
      <c r="H47" s="224"/>
      <c r="I47" s="221"/>
      <c r="J47" s="158"/>
    </row>
    <row r="48" spans="1:10" x14ac:dyDescent="0.25">
      <c r="A48" s="166" t="s">
        <v>234</v>
      </c>
      <c r="B48" s="167" t="s">
        <v>136</v>
      </c>
      <c r="C48" s="168" t="s">
        <v>130</v>
      </c>
      <c r="D48" s="167" t="s">
        <v>137</v>
      </c>
      <c r="E48" s="167" t="s">
        <v>138</v>
      </c>
      <c r="F48" s="158"/>
      <c r="G48" s="158"/>
      <c r="H48" s="224"/>
      <c r="I48" s="221"/>
      <c r="J48" s="158"/>
    </row>
    <row r="49" spans="1:10" x14ac:dyDescent="0.25">
      <c r="A49" s="166" t="s">
        <v>235</v>
      </c>
      <c r="B49" s="167" t="s">
        <v>136</v>
      </c>
      <c r="C49" s="168" t="s">
        <v>130</v>
      </c>
      <c r="D49" s="167" t="s">
        <v>137</v>
      </c>
      <c r="E49" s="167" t="s">
        <v>138</v>
      </c>
      <c r="F49" s="158"/>
      <c r="G49" s="158"/>
      <c r="H49" s="224"/>
      <c r="I49" s="221"/>
      <c r="J49" s="158"/>
    </row>
    <row r="50" spans="1:10" x14ac:dyDescent="0.25">
      <c r="A50" s="166" t="s">
        <v>236</v>
      </c>
      <c r="B50" s="167" t="s">
        <v>136</v>
      </c>
      <c r="C50" s="168" t="s">
        <v>130</v>
      </c>
      <c r="D50" s="167" t="s">
        <v>137</v>
      </c>
      <c r="E50" s="167" t="s">
        <v>138</v>
      </c>
      <c r="F50" s="158"/>
      <c r="G50" s="158"/>
      <c r="H50" s="224"/>
      <c r="I50" s="221"/>
      <c r="J50" s="158"/>
    </row>
    <row r="51" spans="1:10" x14ac:dyDescent="0.25">
      <c r="A51" s="166" t="s">
        <v>237</v>
      </c>
      <c r="B51" s="167" t="s">
        <v>136</v>
      </c>
      <c r="C51" s="168" t="s">
        <v>150</v>
      </c>
      <c r="D51" s="167" t="s">
        <v>131</v>
      </c>
      <c r="E51" s="167" t="s">
        <v>132</v>
      </c>
      <c r="F51" s="158"/>
      <c r="G51" s="158"/>
      <c r="H51" s="224"/>
      <c r="I51" s="221"/>
      <c r="J51" s="158"/>
    </row>
    <row r="52" spans="1:10" x14ac:dyDescent="0.25">
      <c r="A52" s="166" t="s">
        <v>238</v>
      </c>
      <c r="B52" s="167" t="s">
        <v>136</v>
      </c>
      <c r="C52" s="168" t="s">
        <v>141</v>
      </c>
      <c r="D52" s="167" t="s">
        <v>158</v>
      </c>
      <c r="E52" s="167" t="s">
        <v>159</v>
      </c>
      <c r="F52" s="158"/>
      <c r="G52" s="158"/>
      <c r="H52" s="224"/>
      <c r="I52" s="221"/>
      <c r="J52" s="158"/>
    </row>
    <row r="53" spans="1:10" x14ac:dyDescent="0.25">
      <c r="A53" s="166" t="s">
        <v>239</v>
      </c>
      <c r="B53" s="167" t="s">
        <v>136</v>
      </c>
      <c r="C53" s="168" t="s">
        <v>141</v>
      </c>
      <c r="D53" s="167" t="s">
        <v>158</v>
      </c>
      <c r="E53" s="167" t="s">
        <v>159</v>
      </c>
      <c r="F53" s="158"/>
      <c r="G53" s="158"/>
      <c r="H53" s="224"/>
      <c r="I53" s="221"/>
      <c r="J53" s="158"/>
    </row>
    <row r="54" spans="1:10" x14ac:dyDescent="0.25">
      <c r="A54" s="166" t="s">
        <v>240</v>
      </c>
      <c r="B54" s="167" t="s">
        <v>136</v>
      </c>
      <c r="C54" s="168" t="s">
        <v>141</v>
      </c>
      <c r="D54" s="167" t="s">
        <v>158</v>
      </c>
      <c r="E54" s="167" t="s">
        <v>159</v>
      </c>
      <c r="F54" s="158"/>
      <c r="G54" s="158"/>
      <c r="H54" s="224"/>
      <c r="I54" s="221"/>
      <c r="J54" s="158"/>
    </row>
    <row r="55" spans="1:10" x14ac:dyDescent="0.25">
      <c r="A55" s="166" t="s">
        <v>241</v>
      </c>
      <c r="B55" s="167" t="s">
        <v>136</v>
      </c>
      <c r="C55" s="168" t="s">
        <v>141</v>
      </c>
      <c r="D55" s="167" t="s">
        <v>158</v>
      </c>
      <c r="E55" s="167" t="s">
        <v>159</v>
      </c>
      <c r="F55" s="158"/>
      <c r="G55" s="158"/>
      <c r="H55" s="224"/>
      <c r="I55" s="221"/>
      <c r="J55" s="158"/>
    </row>
    <row r="56" spans="1:10" x14ac:dyDescent="0.25">
      <c r="A56" s="166" t="s">
        <v>242</v>
      </c>
      <c r="B56" s="167" t="s">
        <v>136</v>
      </c>
      <c r="C56" s="168" t="s">
        <v>243</v>
      </c>
      <c r="D56" s="167" t="s">
        <v>158</v>
      </c>
      <c r="E56" s="167" t="s">
        <v>159</v>
      </c>
      <c r="F56" s="158"/>
      <c r="G56" s="158"/>
      <c r="H56" s="224"/>
      <c r="I56" s="221"/>
      <c r="J56" s="158"/>
    </row>
    <row r="57" spans="1:10" x14ac:dyDescent="0.25">
      <c r="A57" s="166" t="s">
        <v>244</v>
      </c>
      <c r="B57" s="167" t="s">
        <v>136</v>
      </c>
      <c r="C57" s="168" t="s">
        <v>141</v>
      </c>
      <c r="D57" s="167" t="s">
        <v>158</v>
      </c>
      <c r="E57" s="167" t="s">
        <v>159</v>
      </c>
      <c r="F57" s="158"/>
      <c r="G57" s="158"/>
      <c r="H57" s="224"/>
      <c r="I57" s="221"/>
      <c r="J57" s="158"/>
    </row>
    <row r="58" spans="1:10" x14ac:dyDescent="0.25">
      <c r="A58" s="166" t="s">
        <v>245</v>
      </c>
      <c r="B58" s="163" t="s">
        <v>136</v>
      </c>
      <c r="C58" s="168" t="s">
        <v>172</v>
      </c>
      <c r="D58" s="165" t="s">
        <v>173</v>
      </c>
      <c r="E58" s="164" t="s">
        <v>174</v>
      </c>
      <c r="F58" s="158"/>
      <c r="G58" s="158"/>
      <c r="H58" s="224"/>
      <c r="I58" s="221"/>
      <c r="J58" s="158"/>
    </row>
    <row r="59" spans="1:10" x14ac:dyDescent="0.25">
      <c r="A59" s="166" t="s">
        <v>246</v>
      </c>
      <c r="B59" s="167" t="s">
        <v>136</v>
      </c>
      <c r="C59" s="168" t="s">
        <v>172</v>
      </c>
      <c r="D59" s="168" t="s">
        <v>173</v>
      </c>
      <c r="E59" s="164" t="s">
        <v>174</v>
      </c>
      <c r="F59" s="158"/>
      <c r="G59" s="158"/>
      <c r="H59" s="224"/>
      <c r="I59" s="221"/>
      <c r="J59" s="158"/>
    </row>
    <row r="60" spans="1:10" x14ac:dyDescent="0.25">
      <c r="A60" s="166" t="s">
        <v>247</v>
      </c>
      <c r="B60" s="167" t="s">
        <v>136</v>
      </c>
      <c r="C60" s="168" t="s">
        <v>130</v>
      </c>
      <c r="D60" s="167" t="s">
        <v>137</v>
      </c>
      <c r="E60" s="167" t="s">
        <v>138</v>
      </c>
      <c r="F60" s="158"/>
      <c r="G60" s="158"/>
      <c r="H60" s="224"/>
      <c r="I60" s="221"/>
      <c r="J60" s="158"/>
    </row>
    <row r="61" spans="1:10" ht="25" x14ac:dyDescent="0.25">
      <c r="A61" s="162" t="s">
        <v>248</v>
      </c>
      <c r="B61" s="163" t="s">
        <v>249</v>
      </c>
      <c r="C61" s="164" t="s">
        <v>130</v>
      </c>
      <c r="D61" s="165" t="s">
        <v>142</v>
      </c>
      <c r="E61" s="164" t="s">
        <v>143</v>
      </c>
      <c r="F61" s="158"/>
      <c r="G61" s="158"/>
      <c r="H61" s="224"/>
      <c r="I61" s="221"/>
      <c r="J61" s="158"/>
    </row>
    <row r="62" spans="1:10" x14ac:dyDescent="0.25">
      <c r="A62" s="162" t="s">
        <v>250</v>
      </c>
      <c r="B62" s="163" t="s">
        <v>170</v>
      </c>
      <c r="C62" s="164" t="s">
        <v>130</v>
      </c>
      <c r="D62" s="165" t="s">
        <v>142</v>
      </c>
      <c r="E62" s="164" t="s">
        <v>143</v>
      </c>
      <c r="F62" s="158"/>
      <c r="G62" s="158"/>
      <c r="H62" s="224"/>
      <c r="I62" s="221"/>
      <c r="J62" s="158"/>
    </row>
    <row r="63" spans="1:10" x14ac:dyDescent="0.25">
      <c r="A63" s="162" t="s">
        <v>251</v>
      </c>
      <c r="B63" s="163" t="s">
        <v>252</v>
      </c>
      <c r="C63" s="164" t="s">
        <v>130</v>
      </c>
      <c r="D63" s="165" t="s">
        <v>142</v>
      </c>
      <c r="E63" s="164" t="s">
        <v>143</v>
      </c>
      <c r="F63" s="158"/>
      <c r="G63" s="158"/>
      <c r="H63" s="224"/>
      <c r="I63" s="221"/>
      <c r="J63" s="158"/>
    </row>
    <row r="64" spans="1:10" x14ac:dyDescent="0.25">
      <c r="A64" s="162" t="s">
        <v>41</v>
      </c>
      <c r="B64" s="167" t="s">
        <v>136</v>
      </c>
      <c r="C64" s="168" t="s">
        <v>172</v>
      </c>
      <c r="D64" s="168" t="s">
        <v>173</v>
      </c>
      <c r="E64" s="164" t="s">
        <v>174</v>
      </c>
      <c r="F64" s="158"/>
      <c r="G64" s="158"/>
      <c r="H64" s="224"/>
      <c r="I64" s="221"/>
      <c r="J64" s="158"/>
    </row>
    <row r="65" spans="1:10" x14ac:dyDescent="0.25">
      <c r="A65" s="166" t="s">
        <v>41</v>
      </c>
      <c r="B65" s="163" t="s">
        <v>140</v>
      </c>
      <c r="C65" s="164" t="s">
        <v>141</v>
      </c>
      <c r="D65" s="165" t="s">
        <v>222</v>
      </c>
      <c r="E65" s="165" t="s">
        <v>223</v>
      </c>
      <c r="F65" s="158"/>
      <c r="G65" s="158"/>
      <c r="H65" s="224"/>
      <c r="I65" s="221"/>
      <c r="J65" s="158"/>
    </row>
    <row r="66" spans="1:10" x14ac:dyDescent="0.25">
      <c r="A66" s="162" t="s">
        <v>253</v>
      </c>
      <c r="B66" s="163" t="s">
        <v>170</v>
      </c>
      <c r="C66" s="164" t="s">
        <v>130</v>
      </c>
      <c r="D66" s="164" t="s">
        <v>146</v>
      </c>
      <c r="E66" s="164" t="s">
        <v>147</v>
      </c>
      <c r="F66" s="158"/>
      <c r="G66" s="158"/>
      <c r="H66" s="224"/>
      <c r="I66" s="221"/>
      <c r="J66" s="158"/>
    </row>
    <row r="67" spans="1:10" x14ac:dyDescent="0.25">
      <c r="A67" s="162" t="s">
        <v>254</v>
      </c>
      <c r="B67" s="163" t="s">
        <v>170</v>
      </c>
      <c r="C67" s="164" t="s">
        <v>130</v>
      </c>
      <c r="D67" s="165" t="s">
        <v>152</v>
      </c>
      <c r="E67" s="164" t="s">
        <v>153</v>
      </c>
      <c r="F67" s="158"/>
      <c r="G67" s="158"/>
      <c r="H67" s="224"/>
      <c r="I67" s="221"/>
      <c r="J67" s="158"/>
    </row>
    <row r="68" spans="1:10" x14ac:dyDescent="0.25">
      <c r="A68" s="166" t="s">
        <v>255</v>
      </c>
      <c r="B68" s="167" t="s">
        <v>136</v>
      </c>
      <c r="C68" s="168" t="s">
        <v>141</v>
      </c>
      <c r="D68" s="167" t="s">
        <v>222</v>
      </c>
      <c r="E68" s="167" t="s">
        <v>223</v>
      </c>
      <c r="F68" s="158"/>
      <c r="G68" s="158"/>
      <c r="H68" s="224"/>
      <c r="I68" s="221"/>
      <c r="J68" s="158"/>
    </row>
    <row r="69" spans="1:10" x14ac:dyDescent="0.25">
      <c r="A69" s="166" t="s">
        <v>256</v>
      </c>
      <c r="B69" s="167" t="s">
        <v>136</v>
      </c>
      <c r="C69" s="168" t="s">
        <v>130</v>
      </c>
      <c r="D69" s="167" t="s">
        <v>142</v>
      </c>
      <c r="E69" s="167" t="s">
        <v>143</v>
      </c>
      <c r="F69" s="158"/>
      <c r="G69" s="158"/>
      <c r="H69" s="224"/>
      <c r="I69" s="221"/>
      <c r="J69" s="158"/>
    </row>
    <row r="70" spans="1:10" ht="25" x14ac:dyDescent="0.25">
      <c r="A70" s="162" t="s">
        <v>257</v>
      </c>
      <c r="B70" s="163" t="s">
        <v>258</v>
      </c>
      <c r="C70" s="164" t="s">
        <v>130</v>
      </c>
      <c r="D70" s="164" t="s">
        <v>146</v>
      </c>
      <c r="E70" s="164" t="s">
        <v>147</v>
      </c>
      <c r="F70" s="158"/>
      <c r="G70" s="158"/>
      <c r="H70" s="224"/>
      <c r="I70" s="221"/>
      <c r="J70" s="158"/>
    </row>
    <row r="71" spans="1:10" x14ac:dyDescent="0.25">
      <c r="A71" s="166" t="s">
        <v>259</v>
      </c>
      <c r="B71" s="167" t="s">
        <v>136</v>
      </c>
      <c r="C71" s="168" t="s">
        <v>130</v>
      </c>
      <c r="D71" s="167" t="s">
        <v>142</v>
      </c>
      <c r="E71" s="167" t="s">
        <v>143</v>
      </c>
      <c r="F71" s="158"/>
      <c r="G71" s="158"/>
      <c r="H71" s="224"/>
      <c r="I71" s="221"/>
      <c r="J71" s="158"/>
    </row>
    <row r="72" spans="1:10" x14ac:dyDescent="0.25">
      <c r="A72" s="162" t="s">
        <v>260</v>
      </c>
      <c r="B72" s="167" t="s">
        <v>136</v>
      </c>
      <c r="C72" s="168" t="s">
        <v>141</v>
      </c>
      <c r="D72" s="167" t="s">
        <v>137</v>
      </c>
      <c r="E72" s="167" t="s">
        <v>138</v>
      </c>
      <c r="F72" s="158"/>
      <c r="G72" s="158"/>
      <c r="H72" s="224"/>
      <c r="I72" s="221"/>
      <c r="J72" s="158"/>
    </row>
    <row r="73" spans="1:10" x14ac:dyDescent="0.25">
      <c r="A73" s="166" t="s">
        <v>261</v>
      </c>
      <c r="B73" s="167" t="s">
        <v>136</v>
      </c>
      <c r="C73" s="168" t="s">
        <v>141</v>
      </c>
      <c r="D73" s="167" t="s">
        <v>262</v>
      </c>
      <c r="E73" s="167" t="s">
        <v>263</v>
      </c>
      <c r="F73" s="158"/>
      <c r="G73" s="158"/>
      <c r="H73" s="158"/>
      <c r="I73" s="158"/>
      <c r="J73" s="158"/>
    </row>
    <row r="74" spans="1:10" x14ac:dyDescent="0.25">
      <c r="A74" s="162" t="s">
        <v>264</v>
      </c>
      <c r="B74" s="163" t="s">
        <v>265</v>
      </c>
      <c r="C74" s="164" t="s">
        <v>130</v>
      </c>
      <c r="D74" s="165" t="s">
        <v>142</v>
      </c>
      <c r="E74" s="164" t="s">
        <v>143</v>
      </c>
      <c r="F74" s="158"/>
      <c r="G74" s="158"/>
      <c r="H74" s="158"/>
      <c r="I74" s="158"/>
      <c r="J74" s="158"/>
    </row>
    <row r="75" spans="1:10" x14ac:dyDescent="0.25">
      <c r="A75" s="162" t="s">
        <v>266</v>
      </c>
      <c r="B75" s="163" t="s">
        <v>267</v>
      </c>
      <c r="C75" s="164" t="s">
        <v>130</v>
      </c>
      <c r="D75" s="165" t="s">
        <v>142</v>
      </c>
      <c r="E75" s="164" t="s">
        <v>143</v>
      </c>
      <c r="F75" s="158"/>
      <c r="G75" s="158"/>
      <c r="H75" s="158"/>
      <c r="I75" s="158"/>
      <c r="J75" s="158"/>
    </row>
    <row r="76" spans="1:10" x14ac:dyDescent="0.25">
      <c r="A76" s="166" t="s">
        <v>268</v>
      </c>
      <c r="B76" s="167" t="s">
        <v>136</v>
      </c>
      <c r="C76" s="168" t="s">
        <v>141</v>
      </c>
      <c r="D76" s="170" t="s">
        <v>269</v>
      </c>
      <c r="E76" s="170" t="s">
        <v>270</v>
      </c>
      <c r="F76" s="158"/>
      <c r="G76" s="158"/>
      <c r="H76" s="158"/>
      <c r="I76" s="158"/>
      <c r="J76" s="158"/>
    </row>
    <row r="77" spans="1:10" x14ac:dyDescent="0.25">
      <c r="A77" s="166" t="s">
        <v>271</v>
      </c>
      <c r="B77" s="167" t="s">
        <v>136</v>
      </c>
      <c r="C77" s="168" t="s">
        <v>130</v>
      </c>
      <c r="D77" s="167" t="s">
        <v>131</v>
      </c>
      <c r="E77" s="167" t="s">
        <v>132</v>
      </c>
      <c r="F77" s="158"/>
      <c r="G77" s="158"/>
      <c r="H77" s="158"/>
      <c r="I77" s="158"/>
      <c r="J77" s="158"/>
    </row>
    <row r="78" spans="1:10" x14ac:dyDescent="0.25">
      <c r="A78" s="166" t="s">
        <v>272</v>
      </c>
      <c r="B78" s="167" t="s">
        <v>136</v>
      </c>
      <c r="C78" s="168" t="s">
        <v>130</v>
      </c>
      <c r="D78" s="167" t="s">
        <v>137</v>
      </c>
      <c r="E78" s="167" t="s">
        <v>273</v>
      </c>
      <c r="F78" s="158"/>
      <c r="G78" s="158"/>
      <c r="H78" s="158"/>
      <c r="I78" s="158"/>
      <c r="J78" s="158"/>
    </row>
    <row r="79" spans="1:10" x14ac:dyDescent="0.25">
      <c r="A79" s="166" t="s">
        <v>274</v>
      </c>
      <c r="B79" s="167" t="s">
        <v>136</v>
      </c>
      <c r="C79" s="168" t="s">
        <v>141</v>
      </c>
      <c r="D79" s="167" t="s">
        <v>158</v>
      </c>
      <c r="E79" s="167" t="s">
        <v>159</v>
      </c>
      <c r="F79" s="158"/>
      <c r="G79" s="158"/>
      <c r="H79" s="158"/>
      <c r="I79" s="158"/>
      <c r="J79" s="158"/>
    </row>
    <row r="80" spans="1:10" x14ac:dyDescent="0.25">
      <c r="A80" s="166" t="s">
        <v>275</v>
      </c>
      <c r="B80" s="167" t="s">
        <v>136</v>
      </c>
      <c r="C80" s="168" t="s">
        <v>172</v>
      </c>
      <c r="D80" s="167" t="s">
        <v>173</v>
      </c>
      <c r="E80" s="164" t="s">
        <v>174</v>
      </c>
      <c r="F80" s="158"/>
      <c r="G80" s="158"/>
      <c r="H80" s="158"/>
      <c r="I80" s="158"/>
      <c r="J80" s="158"/>
    </row>
    <row r="81" spans="1:10" x14ac:dyDescent="0.25">
      <c r="A81" s="162" t="s">
        <v>276</v>
      </c>
      <c r="B81" s="163" t="s">
        <v>170</v>
      </c>
      <c r="C81" s="164" t="s">
        <v>130</v>
      </c>
      <c r="D81" s="164" t="s">
        <v>146</v>
      </c>
      <c r="E81" s="164" t="s">
        <v>147</v>
      </c>
      <c r="F81" s="158"/>
      <c r="G81" s="158"/>
      <c r="H81" s="158"/>
      <c r="I81" s="158"/>
      <c r="J81" s="158"/>
    </row>
    <row r="82" spans="1:10" x14ac:dyDescent="0.25">
      <c r="A82" s="162" t="s">
        <v>101</v>
      </c>
      <c r="B82" s="163" t="s">
        <v>140</v>
      </c>
      <c r="C82" s="164" t="s">
        <v>130</v>
      </c>
      <c r="D82" s="165" t="s">
        <v>152</v>
      </c>
      <c r="E82" s="164" t="s">
        <v>153</v>
      </c>
      <c r="F82" s="158"/>
      <c r="G82" s="158"/>
      <c r="H82" s="158"/>
      <c r="I82" s="158"/>
      <c r="J82" s="158"/>
    </row>
    <row r="83" spans="1:10" x14ac:dyDescent="0.25">
      <c r="A83" s="166" t="s">
        <v>277</v>
      </c>
      <c r="B83" s="168" t="s">
        <v>252</v>
      </c>
      <c r="C83" s="170" t="s">
        <v>130</v>
      </c>
      <c r="D83" s="170" t="s">
        <v>183</v>
      </c>
      <c r="E83" s="170" t="s">
        <v>184</v>
      </c>
      <c r="F83" s="158"/>
      <c r="G83" s="158"/>
      <c r="H83" s="158"/>
      <c r="I83" s="158"/>
      <c r="J83" s="158"/>
    </row>
    <row r="84" spans="1:10" x14ac:dyDescent="0.25">
      <c r="A84" s="166" t="s">
        <v>278</v>
      </c>
      <c r="B84" s="167" t="s">
        <v>136</v>
      </c>
      <c r="C84" s="168" t="s">
        <v>141</v>
      </c>
      <c r="D84" s="167" t="s">
        <v>167</v>
      </c>
      <c r="E84" s="167" t="s">
        <v>168</v>
      </c>
      <c r="F84" s="158"/>
      <c r="G84" s="158"/>
      <c r="H84" s="158"/>
      <c r="I84" s="158"/>
      <c r="J84" s="158"/>
    </row>
    <row r="85" spans="1:10" x14ac:dyDescent="0.25">
      <c r="A85" s="166" t="s">
        <v>279</v>
      </c>
      <c r="B85" s="167" t="s">
        <v>136</v>
      </c>
      <c r="C85" s="168" t="s">
        <v>141</v>
      </c>
      <c r="D85" s="167" t="s">
        <v>269</v>
      </c>
      <c r="E85" s="167" t="s">
        <v>270</v>
      </c>
      <c r="F85" s="158"/>
      <c r="G85" s="158"/>
      <c r="H85" s="158"/>
      <c r="I85" s="158"/>
      <c r="J85" s="158"/>
    </row>
    <row r="86" spans="1:10" x14ac:dyDescent="0.25">
      <c r="A86" s="166" t="s">
        <v>280</v>
      </c>
      <c r="B86" s="167" t="s">
        <v>136</v>
      </c>
      <c r="C86" s="168" t="s">
        <v>141</v>
      </c>
      <c r="D86" s="167" t="s">
        <v>158</v>
      </c>
      <c r="E86" s="167" t="s">
        <v>159</v>
      </c>
      <c r="F86" s="158"/>
      <c r="G86" s="158"/>
      <c r="H86" s="158"/>
      <c r="I86" s="158"/>
      <c r="J86" s="158"/>
    </row>
    <row r="87" spans="1:10" x14ac:dyDescent="0.25">
      <c r="A87" s="166" t="s">
        <v>281</v>
      </c>
      <c r="B87" s="163" t="s">
        <v>282</v>
      </c>
      <c r="C87" s="170" t="s">
        <v>130</v>
      </c>
      <c r="D87" s="165" t="s">
        <v>199</v>
      </c>
      <c r="E87" s="164" t="s">
        <v>200</v>
      </c>
      <c r="F87" s="158"/>
      <c r="G87" s="158"/>
      <c r="H87" s="158"/>
      <c r="I87" s="158"/>
      <c r="J87" s="158"/>
    </row>
    <row r="88" spans="1:10" x14ac:dyDescent="0.25">
      <c r="A88" s="166" t="s">
        <v>283</v>
      </c>
      <c r="B88" s="167" t="s">
        <v>136</v>
      </c>
      <c r="C88" s="168" t="s">
        <v>141</v>
      </c>
      <c r="D88" s="167" t="s">
        <v>269</v>
      </c>
      <c r="E88" s="167" t="s">
        <v>270</v>
      </c>
      <c r="F88" s="158"/>
      <c r="G88" s="158"/>
      <c r="H88" s="158"/>
      <c r="I88" s="158"/>
      <c r="J88" s="158"/>
    </row>
    <row r="89" spans="1:10" x14ac:dyDescent="0.25">
      <c r="A89" s="162" t="s">
        <v>284</v>
      </c>
      <c r="B89" s="163" t="s">
        <v>140</v>
      </c>
      <c r="C89" s="164" t="s">
        <v>141</v>
      </c>
      <c r="D89" s="165" t="s">
        <v>285</v>
      </c>
      <c r="E89" s="164" t="s">
        <v>286</v>
      </c>
      <c r="F89" s="158"/>
      <c r="G89" s="158"/>
      <c r="H89" s="158"/>
      <c r="I89" s="158"/>
      <c r="J89" s="158"/>
    </row>
    <row r="90" spans="1:10" ht="25" x14ac:dyDescent="0.25">
      <c r="A90" s="162" t="s">
        <v>287</v>
      </c>
      <c r="B90" s="163" t="s">
        <v>258</v>
      </c>
      <c r="C90" s="164" t="s">
        <v>130</v>
      </c>
      <c r="D90" s="165" t="s">
        <v>199</v>
      </c>
      <c r="E90" s="164" t="s">
        <v>200</v>
      </c>
      <c r="F90" s="158"/>
      <c r="G90" s="158"/>
      <c r="H90" s="158"/>
      <c r="I90" s="158"/>
      <c r="J90" s="158"/>
    </row>
    <row r="91" spans="1:10" x14ac:dyDescent="0.25">
      <c r="A91" s="166" t="s">
        <v>98</v>
      </c>
      <c r="B91" s="168" t="s">
        <v>140</v>
      </c>
      <c r="C91" s="170" t="s">
        <v>130</v>
      </c>
      <c r="D91" s="167" t="s">
        <v>158</v>
      </c>
      <c r="E91" s="167" t="s">
        <v>159</v>
      </c>
      <c r="F91" s="158"/>
      <c r="G91" s="158"/>
      <c r="H91" s="158"/>
      <c r="I91" s="158"/>
      <c r="J91" s="158"/>
    </row>
    <row r="92" spans="1:10" x14ac:dyDescent="0.25">
      <c r="A92" s="171" t="s">
        <v>288</v>
      </c>
      <c r="B92" s="172" t="s">
        <v>179</v>
      </c>
      <c r="C92" s="164" t="s">
        <v>141</v>
      </c>
      <c r="D92" s="164" t="s">
        <v>167</v>
      </c>
      <c r="E92" s="164" t="s">
        <v>168</v>
      </c>
      <c r="F92" s="158"/>
      <c r="G92" s="158"/>
      <c r="H92" s="158"/>
      <c r="I92" s="158"/>
      <c r="J92" s="158"/>
    </row>
    <row r="93" spans="1:10" x14ac:dyDescent="0.25">
      <c r="A93" s="166" t="s">
        <v>289</v>
      </c>
      <c r="B93" s="167" t="s">
        <v>136</v>
      </c>
      <c r="C93" s="168" t="s">
        <v>141</v>
      </c>
      <c r="D93" s="167" t="s">
        <v>269</v>
      </c>
      <c r="E93" s="167" t="s">
        <v>270</v>
      </c>
      <c r="F93" s="158"/>
      <c r="G93" s="158"/>
      <c r="H93" s="158"/>
      <c r="I93" s="158"/>
      <c r="J93" s="158"/>
    </row>
    <row r="94" spans="1:10" x14ac:dyDescent="0.25">
      <c r="A94" s="166" t="s">
        <v>290</v>
      </c>
      <c r="B94" s="167" t="s">
        <v>136</v>
      </c>
      <c r="C94" s="168" t="s">
        <v>141</v>
      </c>
      <c r="D94" s="167" t="s">
        <v>137</v>
      </c>
      <c r="E94" s="167" t="s">
        <v>138</v>
      </c>
      <c r="F94" s="158"/>
      <c r="G94" s="158"/>
      <c r="H94" s="158"/>
      <c r="I94" s="158"/>
      <c r="J94" s="158"/>
    </row>
    <row r="95" spans="1:10" x14ac:dyDescent="0.25">
      <c r="A95" s="162" t="s">
        <v>32</v>
      </c>
      <c r="B95" s="163" t="s">
        <v>140</v>
      </c>
      <c r="C95" s="164" t="s">
        <v>130</v>
      </c>
      <c r="D95" s="165" t="s">
        <v>152</v>
      </c>
      <c r="E95" s="164" t="s">
        <v>153</v>
      </c>
      <c r="F95" s="158"/>
      <c r="G95" s="158"/>
      <c r="H95" s="158"/>
      <c r="I95" s="158"/>
      <c r="J95" s="158"/>
    </row>
    <row r="96" spans="1:10" x14ac:dyDescent="0.25">
      <c r="A96" s="166" t="s">
        <v>291</v>
      </c>
      <c r="B96" s="167" t="s">
        <v>136</v>
      </c>
      <c r="C96" s="168" t="s">
        <v>292</v>
      </c>
      <c r="D96" s="167" t="s">
        <v>293</v>
      </c>
      <c r="E96" s="167" t="s">
        <v>294</v>
      </c>
      <c r="F96" s="158"/>
      <c r="G96" s="158"/>
      <c r="H96" s="158"/>
      <c r="I96" s="158"/>
      <c r="J96" s="158"/>
    </row>
    <row r="97" spans="1:10" x14ac:dyDescent="0.25">
      <c r="A97" s="162" t="s">
        <v>295</v>
      </c>
      <c r="B97" s="167" t="s">
        <v>136</v>
      </c>
      <c r="C97" s="168" t="s">
        <v>141</v>
      </c>
      <c r="D97" s="167" t="s">
        <v>222</v>
      </c>
      <c r="E97" s="167" t="s">
        <v>223</v>
      </c>
      <c r="F97" s="158"/>
      <c r="G97" s="158"/>
      <c r="H97" s="158"/>
      <c r="I97" s="158"/>
      <c r="J97" s="158"/>
    </row>
    <row r="98" spans="1:10" ht="25" x14ac:dyDescent="0.25">
      <c r="A98" s="166" t="s">
        <v>296</v>
      </c>
      <c r="B98" s="167" t="s">
        <v>136</v>
      </c>
      <c r="C98" s="168" t="s">
        <v>130</v>
      </c>
      <c r="D98" s="167" t="s">
        <v>146</v>
      </c>
      <c r="E98" s="164" t="s">
        <v>147</v>
      </c>
      <c r="F98" s="158"/>
      <c r="G98" s="158"/>
      <c r="H98" s="158"/>
      <c r="I98" s="158"/>
      <c r="J98" s="158"/>
    </row>
    <row r="99" spans="1:10" x14ac:dyDescent="0.25">
      <c r="A99" s="166" t="s">
        <v>297</v>
      </c>
      <c r="B99" s="167" t="s">
        <v>136</v>
      </c>
      <c r="C99" s="168" t="s">
        <v>141</v>
      </c>
      <c r="D99" s="167" t="s">
        <v>298</v>
      </c>
      <c r="E99" s="167" t="s">
        <v>299</v>
      </c>
      <c r="F99" s="158"/>
      <c r="G99" s="158"/>
      <c r="H99" s="158"/>
      <c r="I99" s="158"/>
      <c r="J99" s="158"/>
    </row>
    <row r="100" spans="1:10" x14ac:dyDescent="0.25">
      <c r="A100" s="166" t="s">
        <v>300</v>
      </c>
      <c r="B100" s="167" t="s">
        <v>136</v>
      </c>
      <c r="C100" s="168" t="s">
        <v>141</v>
      </c>
      <c r="D100" s="167" t="s">
        <v>298</v>
      </c>
      <c r="E100" s="167" t="s">
        <v>299</v>
      </c>
      <c r="F100" s="158"/>
      <c r="G100" s="158"/>
      <c r="H100" s="158"/>
      <c r="I100" s="158"/>
      <c r="J100" s="158"/>
    </row>
    <row r="101" spans="1:10" ht="25" x14ac:dyDescent="0.25">
      <c r="A101" s="166" t="s">
        <v>301</v>
      </c>
      <c r="B101" s="167" t="s">
        <v>136</v>
      </c>
      <c r="C101" s="168" t="s">
        <v>150</v>
      </c>
      <c r="D101" s="167" t="s">
        <v>146</v>
      </c>
      <c r="E101" s="164" t="s">
        <v>147</v>
      </c>
      <c r="F101" s="158"/>
      <c r="G101" s="158"/>
      <c r="H101" s="158"/>
      <c r="I101" s="158"/>
      <c r="J101" s="158"/>
    </row>
    <row r="102" spans="1:10" x14ac:dyDescent="0.25">
      <c r="A102" s="166" t="s">
        <v>302</v>
      </c>
      <c r="B102" s="167" t="s">
        <v>136</v>
      </c>
      <c r="C102" s="168" t="s">
        <v>172</v>
      </c>
      <c r="D102" s="168" t="s">
        <v>173</v>
      </c>
      <c r="E102" s="164" t="s">
        <v>174</v>
      </c>
      <c r="F102" s="158"/>
      <c r="G102" s="158"/>
      <c r="H102" s="158"/>
      <c r="I102" s="158"/>
      <c r="J102" s="158"/>
    </row>
    <row r="103" spans="1:10" x14ac:dyDescent="0.25">
      <c r="A103" s="166" t="s">
        <v>303</v>
      </c>
      <c r="B103" s="167" t="s">
        <v>136</v>
      </c>
      <c r="C103" s="168" t="s">
        <v>172</v>
      </c>
      <c r="D103" s="168" t="s">
        <v>173</v>
      </c>
      <c r="E103" s="164" t="s">
        <v>174</v>
      </c>
      <c r="F103" s="158"/>
      <c r="G103" s="158"/>
      <c r="H103" s="158"/>
      <c r="I103" s="158"/>
      <c r="J103" s="158"/>
    </row>
    <row r="104" spans="1:10" x14ac:dyDescent="0.25">
      <c r="A104" s="162" t="s">
        <v>304</v>
      </c>
      <c r="B104" s="163" t="s">
        <v>170</v>
      </c>
      <c r="C104" s="168" t="s">
        <v>172</v>
      </c>
      <c r="D104" s="167" t="s">
        <v>173</v>
      </c>
      <c r="E104" s="164" t="s">
        <v>174</v>
      </c>
      <c r="F104" s="158"/>
      <c r="G104" s="158"/>
      <c r="H104" s="158"/>
      <c r="I104" s="158"/>
      <c r="J104" s="158"/>
    </row>
    <row r="105" spans="1:10" x14ac:dyDescent="0.25">
      <c r="A105" s="162" t="s">
        <v>92</v>
      </c>
      <c r="B105" s="163" t="s">
        <v>140</v>
      </c>
      <c r="C105" s="164" t="s">
        <v>141</v>
      </c>
      <c r="D105" s="165" t="s">
        <v>298</v>
      </c>
      <c r="E105" s="165" t="s">
        <v>299</v>
      </c>
      <c r="F105" s="158"/>
      <c r="G105" s="158"/>
      <c r="H105" s="158"/>
      <c r="I105" s="158"/>
      <c r="J105" s="158"/>
    </row>
    <row r="106" spans="1:10" x14ac:dyDescent="0.25">
      <c r="A106" s="162" t="s">
        <v>305</v>
      </c>
      <c r="B106" s="167" t="s">
        <v>140</v>
      </c>
      <c r="C106" s="168" t="s">
        <v>141</v>
      </c>
      <c r="D106" s="167" t="s">
        <v>298</v>
      </c>
      <c r="E106" s="167" t="s">
        <v>299</v>
      </c>
      <c r="F106" s="158"/>
      <c r="G106" s="158"/>
      <c r="H106" s="158"/>
      <c r="I106" s="158"/>
      <c r="J106" s="158"/>
    </row>
    <row r="107" spans="1:10" x14ac:dyDescent="0.25">
      <c r="A107" s="166" t="s">
        <v>306</v>
      </c>
      <c r="B107" s="167" t="s">
        <v>136</v>
      </c>
      <c r="C107" s="168" t="s">
        <v>292</v>
      </c>
      <c r="D107" s="167" t="s">
        <v>307</v>
      </c>
      <c r="E107" s="167" t="s">
        <v>308</v>
      </c>
      <c r="F107" s="158"/>
      <c r="G107" s="158"/>
      <c r="H107" s="158"/>
      <c r="I107" s="158"/>
      <c r="J107" s="158"/>
    </row>
    <row r="108" spans="1:10" x14ac:dyDescent="0.25">
      <c r="A108" s="162" t="s">
        <v>96</v>
      </c>
      <c r="B108" s="163" t="s">
        <v>140</v>
      </c>
      <c r="C108" s="164" t="s">
        <v>130</v>
      </c>
      <c r="D108" s="165" t="s">
        <v>199</v>
      </c>
      <c r="E108" s="164" t="s">
        <v>200</v>
      </c>
      <c r="F108" s="158"/>
      <c r="G108" s="158"/>
      <c r="H108" s="158"/>
      <c r="I108" s="158"/>
      <c r="J108" s="158"/>
    </row>
    <row r="109" spans="1:10" x14ac:dyDescent="0.25">
      <c r="A109" s="166" t="s">
        <v>309</v>
      </c>
      <c r="B109" s="167" t="s">
        <v>136</v>
      </c>
      <c r="C109" s="168" t="s">
        <v>141</v>
      </c>
      <c r="D109" s="167" t="s">
        <v>158</v>
      </c>
      <c r="E109" s="167" t="s">
        <v>159</v>
      </c>
      <c r="F109" s="158"/>
      <c r="G109" s="158"/>
      <c r="H109" s="158"/>
      <c r="I109" s="158"/>
      <c r="J109" s="158"/>
    </row>
    <row r="110" spans="1:10" x14ac:dyDescent="0.25">
      <c r="A110" s="166" t="s">
        <v>310</v>
      </c>
      <c r="B110" s="167" t="s">
        <v>136</v>
      </c>
      <c r="C110" s="168" t="s">
        <v>172</v>
      </c>
      <c r="D110" s="167" t="s">
        <v>173</v>
      </c>
      <c r="E110" s="164" t="s">
        <v>174</v>
      </c>
      <c r="F110" s="158"/>
      <c r="G110" s="158"/>
      <c r="H110" s="158"/>
      <c r="I110" s="158"/>
      <c r="J110" s="158"/>
    </row>
    <row r="111" spans="1:10" x14ac:dyDescent="0.25">
      <c r="A111" s="162" t="s">
        <v>65</v>
      </c>
      <c r="B111" s="163" t="s">
        <v>140</v>
      </c>
      <c r="C111" s="164" t="s">
        <v>141</v>
      </c>
      <c r="D111" s="165" t="s">
        <v>285</v>
      </c>
      <c r="E111" s="164" t="s">
        <v>286</v>
      </c>
      <c r="F111" s="158"/>
      <c r="G111" s="158"/>
      <c r="H111" s="158"/>
      <c r="I111" s="158"/>
      <c r="J111" s="158"/>
    </row>
    <row r="112" spans="1:10" x14ac:dyDescent="0.25">
      <c r="A112" s="166" t="s">
        <v>311</v>
      </c>
      <c r="B112" s="167" t="s">
        <v>136</v>
      </c>
      <c r="C112" s="168" t="s">
        <v>130</v>
      </c>
      <c r="D112" s="167" t="s">
        <v>146</v>
      </c>
      <c r="E112" s="164" t="s">
        <v>147</v>
      </c>
      <c r="F112" s="158"/>
      <c r="G112" s="158"/>
      <c r="H112" s="158"/>
      <c r="I112" s="158"/>
      <c r="J112" s="158"/>
    </row>
    <row r="113" spans="1:10" x14ac:dyDescent="0.25">
      <c r="A113" s="166" t="s">
        <v>312</v>
      </c>
      <c r="B113" s="167" t="s">
        <v>136</v>
      </c>
      <c r="C113" s="168" t="s">
        <v>130</v>
      </c>
      <c r="D113" s="167" t="s">
        <v>146</v>
      </c>
      <c r="E113" s="164" t="s">
        <v>147</v>
      </c>
      <c r="F113" s="158"/>
      <c r="G113" s="158"/>
      <c r="H113" s="158"/>
      <c r="I113" s="158"/>
      <c r="J113" s="158"/>
    </row>
    <row r="114" spans="1:10" x14ac:dyDescent="0.25">
      <c r="A114" s="166" t="s">
        <v>313</v>
      </c>
      <c r="B114" s="168" t="s">
        <v>136</v>
      </c>
      <c r="C114" s="164" t="s">
        <v>141</v>
      </c>
      <c r="D114" s="165" t="s">
        <v>298</v>
      </c>
      <c r="E114" s="165" t="s">
        <v>299</v>
      </c>
      <c r="F114" s="158"/>
      <c r="G114" s="158"/>
      <c r="H114" s="158"/>
      <c r="I114" s="158"/>
      <c r="J114" s="158"/>
    </row>
    <row r="115" spans="1:10" x14ac:dyDescent="0.25">
      <c r="A115" s="166" t="s">
        <v>314</v>
      </c>
      <c r="B115" s="167" t="s">
        <v>136</v>
      </c>
      <c r="C115" s="168" t="s">
        <v>150</v>
      </c>
      <c r="D115" s="167" t="s">
        <v>199</v>
      </c>
      <c r="E115" s="167" t="s">
        <v>200</v>
      </c>
      <c r="F115" s="158"/>
      <c r="G115" s="158"/>
      <c r="H115" s="158"/>
      <c r="I115" s="158"/>
      <c r="J115" s="158"/>
    </row>
    <row r="116" spans="1:10" x14ac:dyDescent="0.25">
      <c r="A116" s="162" t="s">
        <v>91</v>
      </c>
      <c r="B116" s="163" t="s">
        <v>140</v>
      </c>
      <c r="C116" s="164" t="s">
        <v>141</v>
      </c>
      <c r="D116" s="165" t="s">
        <v>158</v>
      </c>
      <c r="E116" s="165" t="s">
        <v>159</v>
      </c>
      <c r="F116" s="158"/>
      <c r="G116" s="158"/>
      <c r="H116" s="158"/>
      <c r="I116" s="158"/>
      <c r="J116" s="158"/>
    </row>
    <row r="117" spans="1:10" x14ac:dyDescent="0.25">
      <c r="A117" s="162" t="s">
        <v>78</v>
      </c>
      <c r="B117" s="163" t="s">
        <v>140</v>
      </c>
      <c r="C117" s="164" t="s">
        <v>141</v>
      </c>
      <c r="D117" s="165" t="s">
        <v>285</v>
      </c>
      <c r="E117" s="164" t="s">
        <v>286</v>
      </c>
      <c r="F117" s="158"/>
      <c r="G117" s="158"/>
      <c r="H117" s="158"/>
      <c r="I117" s="158"/>
      <c r="J117" s="158"/>
    </row>
    <row r="118" spans="1:10" x14ac:dyDescent="0.25">
      <c r="A118" s="171" t="s">
        <v>315</v>
      </c>
      <c r="B118" s="172" t="s">
        <v>179</v>
      </c>
      <c r="C118" s="164" t="s">
        <v>141</v>
      </c>
      <c r="D118" s="165" t="s">
        <v>285</v>
      </c>
      <c r="E118" s="165" t="s">
        <v>316</v>
      </c>
      <c r="F118" s="158"/>
      <c r="G118" s="158"/>
      <c r="H118" s="158"/>
      <c r="I118" s="158"/>
      <c r="J118" s="158"/>
    </row>
    <row r="119" spans="1:10" x14ac:dyDescent="0.25">
      <c r="A119" s="166" t="s">
        <v>317</v>
      </c>
      <c r="B119" s="168" t="s">
        <v>136</v>
      </c>
      <c r="C119" s="168" t="s">
        <v>292</v>
      </c>
      <c r="D119" s="168" t="s">
        <v>142</v>
      </c>
      <c r="E119" s="168" t="s">
        <v>143</v>
      </c>
      <c r="F119" s="158"/>
      <c r="G119" s="158"/>
      <c r="H119" s="158"/>
      <c r="I119" s="158"/>
      <c r="J119" s="158"/>
    </row>
    <row r="120" spans="1:10" x14ac:dyDescent="0.25">
      <c r="A120" s="162" t="s">
        <v>52</v>
      </c>
      <c r="B120" s="163" t="s">
        <v>140</v>
      </c>
      <c r="C120" s="164" t="s">
        <v>141</v>
      </c>
      <c r="D120" s="165" t="s">
        <v>167</v>
      </c>
      <c r="E120" s="165" t="s">
        <v>168</v>
      </c>
      <c r="F120" s="158"/>
      <c r="G120" s="158"/>
      <c r="H120" s="158"/>
      <c r="I120" s="158"/>
      <c r="J120" s="158"/>
    </row>
    <row r="121" spans="1:10" x14ac:dyDescent="0.25">
      <c r="A121" s="166" t="s">
        <v>318</v>
      </c>
      <c r="B121" s="167" t="s">
        <v>136</v>
      </c>
      <c r="C121" s="168" t="s">
        <v>130</v>
      </c>
      <c r="D121" s="167" t="s">
        <v>137</v>
      </c>
      <c r="E121" s="167" t="s">
        <v>138</v>
      </c>
      <c r="F121" s="158"/>
      <c r="G121" s="158"/>
      <c r="H121" s="158"/>
      <c r="I121" s="158"/>
      <c r="J121" s="158"/>
    </row>
    <row r="122" spans="1:10" x14ac:dyDescent="0.25">
      <c r="A122" s="162" t="s">
        <v>36</v>
      </c>
      <c r="B122" s="163" t="s">
        <v>140</v>
      </c>
      <c r="C122" s="164" t="s">
        <v>141</v>
      </c>
      <c r="D122" s="165" t="s">
        <v>211</v>
      </c>
      <c r="E122" s="165" t="s">
        <v>212</v>
      </c>
      <c r="F122" s="158"/>
      <c r="G122" s="158"/>
      <c r="H122" s="158"/>
      <c r="I122" s="158"/>
      <c r="J122" s="158"/>
    </row>
    <row r="123" spans="1:10" x14ac:dyDescent="0.25">
      <c r="A123" s="162" t="s">
        <v>319</v>
      </c>
      <c r="B123" s="163" t="s">
        <v>140</v>
      </c>
      <c r="C123" s="164" t="s">
        <v>141</v>
      </c>
      <c r="D123" s="165" t="s">
        <v>285</v>
      </c>
      <c r="E123" s="164" t="s">
        <v>286</v>
      </c>
      <c r="F123" s="158"/>
      <c r="G123" s="158"/>
      <c r="H123" s="158"/>
      <c r="I123" s="158"/>
      <c r="J123" s="158"/>
    </row>
    <row r="124" spans="1:10" x14ac:dyDescent="0.25">
      <c r="A124" s="166" t="s">
        <v>320</v>
      </c>
      <c r="B124" s="167" t="s">
        <v>136</v>
      </c>
      <c r="C124" s="168" t="s">
        <v>130</v>
      </c>
      <c r="D124" s="167" t="s">
        <v>137</v>
      </c>
      <c r="E124" s="167" t="s">
        <v>138</v>
      </c>
      <c r="F124" s="158"/>
      <c r="G124" s="158"/>
      <c r="H124" s="158"/>
      <c r="I124" s="158"/>
      <c r="J124" s="158"/>
    </row>
    <row r="125" spans="1:10" x14ac:dyDescent="0.25">
      <c r="A125" s="166" t="s">
        <v>321</v>
      </c>
      <c r="B125" s="167" t="s">
        <v>136</v>
      </c>
      <c r="C125" s="168" t="s">
        <v>150</v>
      </c>
      <c r="D125" s="167" t="s">
        <v>146</v>
      </c>
      <c r="E125" s="164" t="s">
        <v>147</v>
      </c>
      <c r="F125" s="158"/>
      <c r="G125" s="158"/>
      <c r="H125" s="158"/>
      <c r="I125" s="158"/>
      <c r="J125" s="158"/>
    </row>
    <row r="126" spans="1:10" x14ac:dyDescent="0.25">
      <c r="A126" s="166" t="s">
        <v>322</v>
      </c>
      <c r="B126" s="167" t="s">
        <v>136</v>
      </c>
      <c r="C126" s="168" t="s">
        <v>150</v>
      </c>
      <c r="D126" s="167" t="s">
        <v>137</v>
      </c>
      <c r="E126" s="167" t="s">
        <v>138</v>
      </c>
      <c r="F126" s="158"/>
      <c r="G126" s="158"/>
      <c r="H126" s="158"/>
      <c r="I126" s="158"/>
      <c r="J126" s="158"/>
    </row>
    <row r="127" spans="1:10" ht="25" x14ac:dyDescent="0.25">
      <c r="A127" s="166" t="s">
        <v>323</v>
      </c>
      <c r="B127" s="167" t="s">
        <v>136</v>
      </c>
      <c r="C127" s="168" t="s">
        <v>130</v>
      </c>
      <c r="D127" s="167" t="s">
        <v>131</v>
      </c>
      <c r="E127" s="167" t="s">
        <v>132</v>
      </c>
      <c r="F127" s="158"/>
      <c r="G127" s="158"/>
      <c r="H127" s="158"/>
      <c r="I127" s="158"/>
      <c r="J127" s="158"/>
    </row>
    <row r="128" spans="1:10" x14ac:dyDescent="0.25">
      <c r="A128" s="166" t="s">
        <v>324</v>
      </c>
      <c r="B128" s="167" t="s">
        <v>136</v>
      </c>
      <c r="C128" s="168" t="s">
        <v>141</v>
      </c>
      <c r="D128" s="167" t="s">
        <v>137</v>
      </c>
      <c r="E128" s="167" t="s">
        <v>138</v>
      </c>
      <c r="F128" s="158"/>
      <c r="G128" s="158"/>
      <c r="H128" s="158"/>
      <c r="I128" s="158"/>
      <c r="J128" s="158"/>
    </row>
    <row r="129" spans="1:10" x14ac:dyDescent="0.25">
      <c r="A129" s="162" t="s">
        <v>117</v>
      </c>
      <c r="B129" s="163" t="s">
        <v>140</v>
      </c>
      <c r="C129" s="164" t="s">
        <v>130</v>
      </c>
      <c r="D129" s="165" t="s">
        <v>137</v>
      </c>
      <c r="E129" s="164" t="s">
        <v>138</v>
      </c>
      <c r="F129" s="158"/>
      <c r="G129" s="158"/>
      <c r="H129" s="158"/>
      <c r="I129" s="158"/>
      <c r="J129" s="158"/>
    </row>
    <row r="130" spans="1:10" x14ac:dyDescent="0.25">
      <c r="A130" s="166" t="s">
        <v>325</v>
      </c>
      <c r="B130" s="167" t="s">
        <v>136</v>
      </c>
      <c r="C130" s="168" t="s">
        <v>172</v>
      </c>
      <c r="D130" s="168" t="s">
        <v>173</v>
      </c>
      <c r="E130" s="164" t="s">
        <v>174</v>
      </c>
      <c r="F130" s="158"/>
      <c r="G130" s="158"/>
      <c r="H130" s="158"/>
      <c r="I130" s="158"/>
      <c r="J130" s="158"/>
    </row>
    <row r="131" spans="1:10" x14ac:dyDescent="0.25">
      <c r="A131" s="162" t="s">
        <v>326</v>
      </c>
      <c r="B131" s="163" t="s">
        <v>179</v>
      </c>
      <c r="C131" s="164" t="s">
        <v>130</v>
      </c>
      <c r="D131" s="164" t="s">
        <v>146</v>
      </c>
      <c r="E131" s="164" t="s">
        <v>147</v>
      </c>
      <c r="F131" s="158"/>
      <c r="G131" s="158"/>
      <c r="H131" s="158"/>
      <c r="I131" s="158"/>
      <c r="J131" s="158"/>
    </row>
    <row r="132" spans="1:10" x14ac:dyDescent="0.25">
      <c r="A132" s="173" t="s">
        <v>327</v>
      </c>
      <c r="B132" s="174" t="s">
        <v>179</v>
      </c>
      <c r="C132" s="164" t="s">
        <v>141</v>
      </c>
      <c r="D132" s="164" t="s">
        <v>167</v>
      </c>
      <c r="E132" s="164" t="s">
        <v>168</v>
      </c>
      <c r="F132" s="158"/>
      <c r="G132" s="158"/>
      <c r="H132" s="158"/>
      <c r="I132" s="158"/>
      <c r="J132" s="158"/>
    </row>
    <row r="133" spans="1:10" x14ac:dyDescent="0.25">
      <c r="A133" s="162" t="s">
        <v>39</v>
      </c>
      <c r="B133" s="163" t="s">
        <v>140</v>
      </c>
      <c r="C133" s="164" t="s">
        <v>141</v>
      </c>
      <c r="D133" s="165" t="s">
        <v>269</v>
      </c>
      <c r="E133" s="165" t="s">
        <v>270</v>
      </c>
      <c r="F133" s="158"/>
      <c r="G133" s="158"/>
      <c r="H133" s="158"/>
      <c r="I133" s="158"/>
      <c r="J133" s="158"/>
    </row>
    <row r="134" spans="1:10" x14ac:dyDescent="0.25">
      <c r="A134" s="166" t="s">
        <v>328</v>
      </c>
      <c r="B134" s="167" t="s">
        <v>136</v>
      </c>
      <c r="C134" s="168" t="s">
        <v>141</v>
      </c>
      <c r="D134" s="167" t="s">
        <v>269</v>
      </c>
      <c r="E134" s="167" t="s">
        <v>270</v>
      </c>
      <c r="F134" s="158"/>
      <c r="G134" s="158"/>
      <c r="H134" s="158"/>
      <c r="I134" s="158"/>
      <c r="J134" s="158"/>
    </row>
    <row r="135" spans="1:10" x14ac:dyDescent="0.25">
      <c r="A135" s="166" t="s">
        <v>329</v>
      </c>
      <c r="B135" s="167" t="s">
        <v>136</v>
      </c>
      <c r="C135" s="168" t="s">
        <v>141</v>
      </c>
      <c r="D135" s="167" t="s">
        <v>158</v>
      </c>
      <c r="E135" s="167" t="s">
        <v>159</v>
      </c>
      <c r="F135" s="158"/>
      <c r="G135" s="158"/>
      <c r="H135" s="158"/>
      <c r="I135" s="158"/>
      <c r="J135" s="158"/>
    </row>
    <row r="136" spans="1:10" x14ac:dyDescent="0.25">
      <c r="A136" s="162" t="s">
        <v>102</v>
      </c>
      <c r="B136" s="163" t="s">
        <v>140</v>
      </c>
      <c r="C136" s="164" t="s">
        <v>130</v>
      </c>
      <c r="D136" s="165" t="s">
        <v>199</v>
      </c>
      <c r="E136" s="164" t="s">
        <v>200</v>
      </c>
      <c r="F136" s="158"/>
      <c r="G136" s="158"/>
      <c r="H136" s="158"/>
      <c r="I136" s="158"/>
      <c r="J136" s="158"/>
    </row>
    <row r="137" spans="1:10" x14ac:dyDescent="0.25">
      <c r="A137" s="162" t="s">
        <v>330</v>
      </c>
      <c r="B137" s="163" t="s">
        <v>140</v>
      </c>
      <c r="C137" s="164" t="s">
        <v>130</v>
      </c>
      <c r="D137" s="165" t="s">
        <v>199</v>
      </c>
      <c r="E137" s="164" t="s">
        <v>200</v>
      </c>
      <c r="F137" s="158"/>
      <c r="G137" s="158"/>
      <c r="H137" s="158"/>
      <c r="I137" s="158"/>
      <c r="J137" s="158"/>
    </row>
    <row r="138" spans="1:10" x14ac:dyDescent="0.25">
      <c r="A138" s="166" t="s">
        <v>331</v>
      </c>
      <c r="B138" s="167" t="s">
        <v>140</v>
      </c>
      <c r="C138" s="168" t="s">
        <v>150</v>
      </c>
      <c r="D138" s="167" t="s">
        <v>137</v>
      </c>
      <c r="E138" s="167" t="s">
        <v>138</v>
      </c>
      <c r="F138" s="158"/>
      <c r="G138" s="158"/>
      <c r="H138" s="158"/>
      <c r="I138" s="158"/>
      <c r="J138" s="158"/>
    </row>
    <row r="139" spans="1:10" x14ac:dyDescent="0.25">
      <c r="A139" s="166" t="s">
        <v>332</v>
      </c>
      <c r="B139" s="167" t="s">
        <v>136</v>
      </c>
      <c r="C139" s="168" t="s">
        <v>172</v>
      </c>
      <c r="D139" s="168" t="s">
        <v>173</v>
      </c>
      <c r="E139" s="164" t="s">
        <v>174</v>
      </c>
      <c r="F139" s="158"/>
      <c r="G139" s="158"/>
      <c r="H139" s="158"/>
      <c r="I139" s="158"/>
      <c r="J139" s="158"/>
    </row>
    <row r="140" spans="1:10" x14ac:dyDescent="0.25">
      <c r="A140" s="166" t="s">
        <v>333</v>
      </c>
      <c r="B140" s="167" t="s">
        <v>136</v>
      </c>
      <c r="C140" s="168" t="s">
        <v>150</v>
      </c>
      <c r="D140" s="167" t="s">
        <v>146</v>
      </c>
      <c r="E140" s="164" t="s">
        <v>147</v>
      </c>
      <c r="F140" s="158"/>
      <c r="G140" s="158"/>
      <c r="H140" s="158"/>
      <c r="I140" s="158"/>
      <c r="J140" s="158"/>
    </row>
    <row r="141" spans="1:10" x14ac:dyDescent="0.25">
      <c r="A141" s="162" t="s">
        <v>334</v>
      </c>
      <c r="B141" s="163" t="s">
        <v>170</v>
      </c>
      <c r="C141" s="164" t="s">
        <v>130</v>
      </c>
      <c r="D141" s="165" t="s">
        <v>335</v>
      </c>
      <c r="E141" s="164" t="s">
        <v>184</v>
      </c>
      <c r="F141" s="158"/>
      <c r="G141" s="158"/>
      <c r="H141" s="158"/>
      <c r="I141" s="158"/>
      <c r="J141" s="158"/>
    </row>
    <row r="142" spans="1:10" x14ac:dyDescent="0.25">
      <c r="A142" s="162" t="s">
        <v>336</v>
      </c>
      <c r="B142" s="163" t="s">
        <v>170</v>
      </c>
      <c r="C142" s="164" t="s">
        <v>130</v>
      </c>
      <c r="D142" s="165" t="s">
        <v>152</v>
      </c>
      <c r="E142" s="164" t="s">
        <v>153</v>
      </c>
      <c r="F142" s="158"/>
      <c r="G142" s="158"/>
      <c r="H142" s="158"/>
      <c r="I142" s="158"/>
      <c r="J142" s="158"/>
    </row>
    <row r="143" spans="1:10" x14ac:dyDescent="0.25">
      <c r="A143" s="162" t="s">
        <v>337</v>
      </c>
      <c r="B143" s="163" t="s">
        <v>170</v>
      </c>
      <c r="C143" s="168" t="s">
        <v>172</v>
      </c>
      <c r="D143" s="167" t="s">
        <v>173</v>
      </c>
      <c r="E143" s="164" t="s">
        <v>174</v>
      </c>
      <c r="F143" s="158"/>
      <c r="G143" s="158"/>
      <c r="H143" s="158"/>
      <c r="I143" s="158"/>
      <c r="J143" s="158"/>
    </row>
    <row r="144" spans="1:10" x14ac:dyDescent="0.25">
      <c r="A144" s="166" t="s">
        <v>338</v>
      </c>
      <c r="B144" s="167" t="s">
        <v>136</v>
      </c>
      <c r="C144" s="168" t="s">
        <v>130</v>
      </c>
      <c r="D144" s="167" t="s">
        <v>137</v>
      </c>
      <c r="E144" s="167" t="s">
        <v>138</v>
      </c>
      <c r="F144" s="158"/>
      <c r="G144" s="158"/>
      <c r="H144" s="158"/>
      <c r="I144" s="158"/>
      <c r="J144" s="158"/>
    </row>
    <row r="145" spans="1:10" x14ac:dyDescent="0.25">
      <c r="A145" s="166" t="s">
        <v>339</v>
      </c>
      <c r="B145" s="167" t="s">
        <v>136</v>
      </c>
      <c r="C145" s="168" t="s">
        <v>130</v>
      </c>
      <c r="D145" s="167" t="s">
        <v>137</v>
      </c>
      <c r="E145" s="167" t="s">
        <v>138</v>
      </c>
      <c r="F145" s="158"/>
      <c r="G145" s="158"/>
      <c r="H145" s="158"/>
      <c r="I145" s="158"/>
      <c r="J145" s="158"/>
    </row>
    <row r="146" spans="1:10" x14ac:dyDescent="0.25">
      <c r="A146" s="166" t="s">
        <v>340</v>
      </c>
      <c r="B146" s="167" t="s">
        <v>136</v>
      </c>
      <c r="C146" s="168" t="s">
        <v>141</v>
      </c>
      <c r="D146" s="167" t="s">
        <v>158</v>
      </c>
      <c r="E146" s="167" t="s">
        <v>159</v>
      </c>
      <c r="F146" s="158"/>
      <c r="G146" s="158"/>
      <c r="H146" s="158"/>
      <c r="I146" s="158"/>
      <c r="J146" s="158"/>
    </row>
    <row r="147" spans="1:10" x14ac:dyDescent="0.25">
      <c r="A147" s="166" t="s">
        <v>341</v>
      </c>
      <c r="B147" s="167" t="s">
        <v>136</v>
      </c>
      <c r="C147" s="168" t="s">
        <v>141</v>
      </c>
      <c r="D147" s="167" t="s">
        <v>298</v>
      </c>
      <c r="E147" s="167" t="s">
        <v>299</v>
      </c>
      <c r="F147" s="158"/>
      <c r="G147" s="158"/>
      <c r="H147" s="158"/>
      <c r="I147" s="158"/>
      <c r="J147" s="158"/>
    </row>
    <row r="148" spans="1:10" ht="25" x14ac:dyDescent="0.25">
      <c r="A148" s="166" t="s">
        <v>342</v>
      </c>
      <c r="B148" s="167" t="s">
        <v>136</v>
      </c>
      <c r="C148" s="168" t="s">
        <v>150</v>
      </c>
      <c r="D148" s="167" t="s">
        <v>146</v>
      </c>
      <c r="E148" s="164" t="s">
        <v>147</v>
      </c>
      <c r="F148" s="158"/>
      <c r="G148" s="158"/>
      <c r="H148" s="158"/>
      <c r="I148" s="158"/>
      <c r="J148" s="158"/>
    </row>
    <row r="149" spans="1:10" x14ac:dyDescent="0.25">
      <c r="A149" s="166" t="s">
        <v>343</v>
      </c>
      <c r="B149" s="163" t="s">
        <v>282</v>
      </c>
      <c r="C149" s="164" t="s">
        <v>130</v>
      </c>
      <c r="D149" s="164" t="s">
        <v>146</v>
      </c>
      <c r="E149" s="164" t="s">
        <v>147</v>
      </c>
      <c r="F149" s="158"/>
      <c r="G149" s="158"/>
      <c r="H149" s="158"/>
      <c r="I149" s="158"/>
      <c r="J149" s="158"/>
    </row>
    <row r="150" spans="1:10" x14ac:dyDescent="0.25">
      <c r="A150" s="162" t="s">
        <v>109</v>
      </c>
      <c r="B150" s="163" t="s">
        <v>140</v>
      </c>
      <c r="C150" s="164" t="s">
        <v>130</v>
      </c>
      <c r="D150" s="165" t="s">
        <v>137</v>
      </c>
      <c r="E150" s="164" t="s">
        <v>138</v>
      </c>
      <c r="F150" s="158"/>
      <c r="G150" s="158"/>
      <c r="H150" s="158"/>
      <c r="I150" s="158"/>
      <c r="J150" s="158"/>
    </row>
    <row r="151" spans="1:10" x14ac:dyDescent="0.25">
      <c r="A151" s="166" t="s">
        <v>344</v>
      </c>
      <c r="B151" s="167" t="s">
        <v>136</v>
      </c>
      <c r="C151" s="168" t="s">
        <v>130</v>
      </c>
      <c r="D151" s="167" t="s">
        <v>137</v>
      </c>
      <c r="E151" s="167" t="s">
        <v>138</v>
      </c>
      <c r="F151" s="158"/>
      <c r="G151" s="158"/>
      <c r="H151" s="158"/>
      <c r="I151" s="158"/>
      <c r="J151" s="158"/>
    </row>
    <row r="152" spans="1:10" x14ac:dyDescent="0.25">
      <c r="A152" s="162" t="s">
        <v>345</v>
      </c>
      <c r="B152" s="163" t="s">
        <v>170</v>
      </c>
      <c r="C152" s="164" t="s">
        <v>130</v>
      </c>
      <c r="D152" s="165" t="s">
        <v>199</v>
      </c>
      <c r="E152" s="164" t="s">
        <v>200</v>
      </c>
      <c r="F152" s="158"/>
      <c r="G152" s="158"/>
      <c r="H152" s="158"/>
      <c r="I152" s="158"/>
      <c r="J152" s="158"/>
    </row>
    <row r="153" spans="1:10" x14ac:dyDescent="0.25">
      <c r="A153" s="162" t="s">
        <v>83</v>
      </c>
      <c r="B153" s="167" t="s">
        <v>140</v>
      </c>
      <c r="C153" s="168" t="s">
        <v>141</v>
      </c>
      <c r="D153" s="167" t="s">
        <v>298</v>
      </c>
      <c r="E153" s="167" t="s">
        <v>299</v>
      </c>
      <c r="F153" s="158"/>
      <c r="G153" s="158"/>
      <c r="H153" s="158"/>
      <c r="I153" s="158"/>
      <c r="J153" s="158"/>
    </row>
    <row r="154" spans="1:10" x14ac:dyDescent="0.25">
      <c r="A154" s="166" t="s">
        <v>346</v>
      </c>
      <c r="B154" s="167" t="s">
        <v>136</v>
      </c>
      <c r="C154" s="168" t="s">
        <v>141</v>
      </c>
      <c r="D154" s="167" t="s">
        <v>158</v>
      </c>
      <c r="E154" s="167" t="s">
        <v>159</v>
      </c>
      <c r="F154" s="158"/>
      <c r="G154" s="158"/>
      <c r="H154" s="158"/>
      <c r="I154" s="158"/>
      <c r="J154" s="158"/>
    </row>
    <row r="155" spans="1:10" x14ac:dyDescent="0.25">
      <c r="A155" s="166" t="s">
        <v>347</v>
      </c>
      <c r="B155" s="167" t="s">
        <v>136</v>
      </c>
      <c r="C155" s="168" t="s">
        <v>150</v>
      </c>
      <c r="D155" s="167" t="s">
        <v>152</v>
      </c>
      <c r="E155" s="167" t="s">
        <v>153</v>
      </c>
      <c r="F155" s="158"/>
      <c r="G155" s="158"/>
      <c r="H155" s="158"/>
      <c r="I155" s="158"/>
      <c r="J155" s="158"/>
    </row>
    <row r="156" spans="1:10" x14ac:dyDescent="0.25">
      <c r="A156" s="166" t="s">
        <v>348</v>
      </c>
      <c r="B156" s="167" t="s">
        <v>136</v>
      </c>
      <c r="C156" s="168" t="s">
        <v>150</v>
      </c>
      <c r="D156" s="167" t="s">
        <v>146</v>
      </c>
      <c r="E156" s="164" t="s">
        <v>147</v>
      </c>
      <c r="F156" s="158"/>
      <c r="G156" s="158"/>
      <c r="H156" s="158"/>
      <c r="I156" s="158"/>
      <c r="J156" s="158"/>
    </row>
    <row r="157" spans="1:10" x14ac:dyDescent="0.25">
      <c r="A157" s="166" t="s">
        <v>349</v>
      </c>
      <c r="B157" s="167" t="s">
        <v>136</v>
      </c>
      <c r="C157" s="168" t="s">
        <v>130</v>
      </c>
      <c r="D157" s="167" t="s">
        <v>137</v>
      </c>
      <c r="E157" s="167" t="s">
        <v>138</v>
      </c>
      <c r="F157" s="158"/>
      <c r="G157" s="158"/>
      <c r="H157" s="158"/>
      <c r="I157" s="158"/>
      <c r="J157" s="158"/>
    </row>
    <row r="158" spans="1:10" x14ac:dyDescent="0.25">
      <c r="A158" s="162" t="s">
        <v>350</v>
      </c>
      <c r="B158" s="163" t="s">
        <v>351</v>
      </c>
      <c r="C158" s="164" t="s">
        <v>130</v>
      </c>
      <c r="D158" s="164" t="s">
        <v>146</v>
      </c>
      <c r="E158" s="164" t="s">
        <v>147</v>
      </c>
      <c r="F158" s="158"/>
      <c r="G158" s="158"/>
      <c r="H158" s="158"/>
      <c r="I158" s="158"/>
      <c r="J158" s="158"/>
    </row>
    <row r="159" spans="1:10" ht="25" x14ac:dyDescent="0.25">
      <c r="A159" s="166" t="s">
        <v>352</v>
      </c>
      <c r="B159" s="167" t="s">
        <v>136</v>
      </c>
      <c r="C159" s="168" t="s">
        <v>130</v>
      </c>
      <c r="D159" s="167" t="s">
        <v>146</v>
      </c>
      <c r="E159" s="164" t="s">
        <v>147</v>
      </c>
      <c r="F159" s="158"/>
      <c r="G159" s="158"/>
      <c r="H159" s="158"/>
      <c r="I159" s="158"/>
      <c r="J159" s="158"/>
    </row>
    <row r="160" spans="1:10" x14ac:dyDescent="0.25">
      <c r="A160" s="166" t="s">
        <v>353</v>
      </c>
      <c r="B160" s="167" t="s">
        <v>136</v>
      </c>
      <c r="C160" s="168" t="s">
        <v>130</v>
      </c>
      <c r="D160" s="167" t="s">
        <v>137</v>
      </c>
      <c r="E160" s="167" t="s">
        <v>138</v>
      </c>
      <c r="F160" s="158"/>
      <c r="G160" s="158"/>
      <c r="H160" s="158"/>
      <c r="I160" s="158"/>
      <c r="J160" s="158"/>
    </row>
    <row r="161" spans="1:10" x14ac:dyDescent="0.25">
      <c r="A161" s="162" t="s">
        <v>116</v>
      </c>
      <c r="B161" s="163" t="s">
        <v>140</v>
      </c>
      <c r="C161" s="164" t="s">
        <v>130</v>
      </c>
      <c r="D161" s="165" t="s">
        <v>142</v>
      </c>
      <c r="E161" s="164" t="s">
        <v>143</v>
      </c>
      <c r="F161" s="158"/>
      <c r="G161" s="158"/>
      <c r="H161" s="158"/>
      <c r="I161" s="158"/>
      <c r="J161" s="158"/>
    </row>
    <row r="162" spans="1:10" x14ac:dyDescent="0.25">
      <c r="A162" s="166" t="s">
        <v>354</v>
      </c>
      <c r="B162" s="167" t="s">
        <v>136</v>
      </c>
      <c r="C162" s="168" t="s">
        <v>172</v>
      </c>
      <c r="D162" s="168" t="s">
        <v>173</v>
      </c>
      <c r="E162" s="164" t="s">
        <v>174</v>
      </c>
      <c r="F162" s="158"/>
      <c r="G162" s="158"/>
      <c r="H162" s="158"/>
      <c r="I162" s="158"/>
      <c r="J162" s="158"/>
    </row>
    <row r="163" spans="1:10" x14ac:dyDescent="0.25">
      <c r="A163" s="166" t="s">
        <v>355</v>
      </c>
      <c r="B163" s="167" t="s">
        <v>136</v>
      </c>
      <c r="C163" s="168" t="s">
        <v>130</v>
      </c>
      <c r="D163" s="167" t="s">
        <v>137</v>
      </c>
      <c r="E163" s="167" t="s">
        <v>138</v>
      </c>
      <c r="F163" s="158"/>
      <c r="G163" s="158"/>
      <c r="H163" s="158"/>
      <c r="I163" s="158"/>
      <c r="J163" s="158"/>
    </row>
    <row r="164" spans="1:10" x14ac:dyDescent="0.25">
      <c r="A164" s="166" t="s">
        <v>356</v>
      </c>
      <c r="B164" s="167" t="s">
        <v>136</v>
      </c>
      <c r="C164" s="168" t="s">
        <v>150</v>
      </c>
      <c r="D164" s="167" t="s">
        <v>146</v>
      </c>
      <c r="E164" s="164" t="s">
        <v>147</v>
      </c>
      <c r="F164" s="158"/>
      <c r="G164" s="158"/>
      <c r="H164" s="158"/>
      <c r="I164" s="158"/>
      <c r="J164" s="158"/>
    </row>
    <row r="165" spans="1:10" x14ac:dyDescent="0.25">
      <c r="A165" s="166" t="s">
        <v>357</v>
      </c>
      <c r="B165" s="167" t="s">
        <v>136</v>
      </c>
      <c r="C165" s="168" t="s">
        <v>130</v>
      </c>
      <c r="D165" s="167" t="s">
        <v>137</v>
      </c>
      <c r="E165" s="167" t="s">
        <v>138</v>
      </c>
      <c r="F165" s="158"/>
      <c r="G165" s="158"/>
      <c r="H165" s="158"/>
      <c r="I165" s="158"/>
      <c r="J165" s="158"/>
    </row>
    <row r="166" spans="1:10" x14ac:dyDescent="0.25">
      <c r="A166" s="162" t="s">
        <v>358</v>
      </c>
      <c r="B166" s="163" t="s">
        <v>282</v>
      </c>
      <c r="C166" s="164" t="s">
        <v>130</v>
      </c>
      <c r="D166" s="165" t="s">
        <v>199</v>
      </c>
      <c r="E166" s="164" t="s">
        <v>200</v>
      </c>
      <c r="F166" s="158"/>
      <c r="G166" s="158"/>
      <c r="H166" s="158"/>
      <c r="I166" s="158"/>
      <c r="J166" s="158"/>
    </row>
    <row r="167" spans="1:10" x14ac:dyDescent="0.25">
      <c r="A167" s="166" t="s">
        <v>359</v>
      </c>
      <c r="B167" s="167" t="s">
        <v>136</v>
      </c>
      <c r="C167" s="168" t="s">
        <v>130</v>
      </c>
      <c r="D167" s="167" t="s">
        <v>137</v>
      </c>
      <c r="E167" s="167" t="s">
        <v>138</v>
      </c>
      <c r="F167" s="158"/>
      <c r="G167" s="158"/>
      <c r="H167" s="158"/>
      <c r="I167" s="158"/>
      <c r="J167" s="158"/>
    </row>
    <row r="168" spans="1:10" x14ac:dyDescent="0.25">
      <c r="A168" s="166" t="s">
        <v>360</v>
      </c>
      <c r="B168" s="163" t="s">
        <v>361</v>
      </c>
      <c r="C168" s="164" t="s">
        <v>150</v>
      </c>
      <c r="D168" s="165" t="s">
        <v>137</v>
      </c>
      <c r="E168" s="165" t="s">
        <v>143</v>
      </c>
      <c r="F168" s="158"/>
      <c r="G168" s="158"/>
      <c r="H168" s="158"/>
      <c r="I168" s="158"/>
      <c r="J168" s="158"/>
    </row>
    <row r="169" spans="1:10" x14ac:dyDescent="0.25">
      <c r="A169" s="166" t="s">
        <v>362</v>
      </c>
      <c r="B169" s="167" t="s">
        <v>136</v>
      </c>
      <c r="C169" s="168" t="s">
        <v>141</v>
      </c>
      <c r="D169" s="167" t="s">
        <v>158</v>
      </c>
      <c r="E169" s="167" t="s">
        <v>159</v>
      </c>
      <c r="F169" s="158"/>
      <c r="G169" s="158"/>
      <c r="H169" s="158"/>
      <c r="I169" s="158"/>
      <c r="J169" s="158"/>
    </row>
    <row r="170" spans="1:10" x14ac:dyDescent="0.25">
      <c r="A170" s="166" t="s">
        <v>363</v>
      </c>
      <c r="B170" s="167" t="s">
        <v>136</v>
      </c>
      <c r="C170" s="168" t="s">
        <v>130</v>
      </c>
      <c r="D170" s="167" t="s">
        <v>137</v>
      </c>
      <c r="E170" s="167" t="s">
        <v>138</v>
      </c>
      <c r="F170" s="158"/>
      <c r="G170" s="158"/>
      <c r="H170" s="158"/>
      <c r="I170" s="158"/>
      <c r="J170" s="158"/>
    </row>
    <row r="171" spans="1:10" x14ac:dyDescent="0.25">
      <c r="A171" s="166" t="s">
        <v>364</v>
      </c>
      <c r="B171" s="167" t="s">
        <v>136</v>
      </c>
      <c r="C171" s="168" t="s">
        <v>141</v>
      </c>
      <c r="D171" s="167" t="s">
        <v>131</v>
      </c>
      <c r="E171" s="167" t="s">
        <v>132</v>
      </c>
      <c r="F171" s="158"/>
      <c r="G171" s="158"/>
      <c r="H171" s="158"/>
      <c r="I171" s="158"/>
      <c r="J171" s="158"/>
    </row>
    <row r="172" spans="1:10" x14ac:dyDescent="0.25">
      <c r="A172" s="166" t="s">
        <v>365</v>
      </c>
      <c r="B172" s="167" t="s">
        <v>136</v>
      </c>
      <c r="C172" s="168" t="s">
        <v>150</v>
      </c>
      <c r="D172" s="167" t="s">
        <v>199</v>
      </c>
      <c r="E172" s="167" t="s">
        <v>200</v>
      </c>
      <c r="F172" s="158"/>
      <c r="G172" s="158"/>
      <c r="H172" s="158"/>
      <c r="I172" s="158"/>
      <c r="J172" s="158"/>
    </row>
    <row r="173" spans="1:10" x14ac:dyDescent="0.25">
      <c r="A173" s="166" t="s">
        <v>366</v>
      </c>
      <c r="B173" s="167" t="s">
        <v>136</v>
      </c>
      <c r="C173" s="168" t="s">
        <v>130</v>
      </c>
      <c r="D173" s="167" t="s">
        <v>137</v>
      </c>
      <c r="E173" s="167" t="s">
        <v>138</v>
      </c>
      <c r="F173" s="158"/>
      <c r="G173" s="158"/>
      <c r="H173" s="158"/>
      <c r="I173" s="158"/>
      <c r="J173" s="158"/>
    </row>
    <row r="174" spans="1:10" x14ac:dyDescent="0.25">
      <c r="A174" s="166" t="s">
        <v>367</v>
      </c>
      <c r="B174" s="167" t="s">
        <v>136</v>
      </c>
      <c r="C174" s="168" t="s">
        <v>141</v>
      </c>
      <c r="D174" s="167" t="s">
        <v>269</v>
      </c>
      <c r="E174" s="167" t="s">
        <v>270</v>
      </c>
      <c r="F174" s="158"/>
      <c r="G174" s="158"/>
      <c r="H174" s="158"/>
      <c r="I174" s="158"/>
      <c r="J174" s="158"/>
    </row>
    <row r="175" spans="1:10" x14ac:dyDescent="0.25">
      <c r="A175" s="166" t="s">
        <v>368</v>
      </c>
      <c r="B175" s="167" t="s">
        <v>136</v>
      </c>
      <c r="C175" s="168" t="s">
        <v>141</v>
      </c>
      <c r="D175" s="167" t="s">
        <v>298</v>
      </c>
      <c r="E175" s="167" t="s">
        <v>299</v>
      </c>
      <c r="F175" s="158"/>
      <c r="G175" s="158"/>
      <c r="H175" s="158"/>
      <c r="I175" s="158"/>
      <c r="J175" s="158"/>
    </row>
    <row r="176" spans="1:10" x14ac:dyDescent="0.25">
      <c r="A176" s="166" t="s">
        <v>369</v>
      </c>
      <c r="B176" s="167" t="s">
        <v>136</v>
      </c>
      <c r="C176" s="168" t="s">
        <v>130</v>
      </c>
      <c r="D176" s="167" t="s">
        <v>142</v>
      </c>
      <c r="E176" s="167" t="s">
        <v>143</v>
      </c>
      <c r="F176" s="158"/>
      <c r="G176" s="158"/>
      <c r="H176" s="158"/>
      <c r="I176" s="158"/>
      <c r="J176" s="158"/>
    </row>
    <row r="177" spans="1:10" x14ac:dyDescent="0.25">
      <c r="A177" s="166" t="s">
        <v>369</v>
      </c>
      <c r="B177" s="167" t="s">
        <v>136</v>
      </c>
      <c r="C177" s="168" t="s">
        <v>141</v>
      </c>
      <c r="D177" s="167" t="s">
        <v>158</v>
      </c>
      <c r="E177" s="167" t="s">
        <v>159</v>
      </c>
      <c r="F177" s="158"/>
      <c r="G177" s="158"/>
      <c r="H177" s="158"/>
      <c r="I177" s="158"/>
      <c r="J177" s="158"/>
    </row>
    <row r="178" spans="1:10" x14ac:dyDescent="0.25">
      <c r="A178" s="162" t="s">
        <v>118</v>
      </c>
      <c r="B178" s="163" t="s">
        <v>140</v>
      </c>
      <c r="C178" s="164" t="s">
        <v>130</v>
      </c>
      <c r="D178" s="165" t="s">
        <v>142</v>
      </c>
      <c r="E178" s="164" t="s">
        <v>143</v>
      </c>
      <c r="F178" s="158"/>
      <c r="G178" s="158"/>
      <c r="H178" s="158"/>
      <c r="I178" s="158"/>
      <c r="J178" s="158"/>
    </row>
    <row r="179" spans="1:10" x14ac:dyDescent="0.25">
      <c r="A179" s="162" t="s">
        <v>58</v>
      </c>
      <c r="B179" s="163" t="s">
        <v>140</v>
      </c>
      <c r="C179" s="164" t="s">
        <v>130</v>
      </c>
      <c r="D179" s="164" t="s">
        <v>146</v>
      </c>
      <c r="E179" s="164" t="s">
        <v>147</v>
      </c>
      <c r="F179" s="158"/>
      <c r="G179" s="158"/>
      <c r="H179" s="158"/>
      <c r="I179" s="158"/>
      <c r="J179" s="158"/>
    </row>
    <row r="180" spans="1:10" x14ac:dyDescent="0.25">
      <c r="A180" s="166" t="s">
        <v>370</v>
      </c>
      <c r="B180" s="167" t="s">
        <v>136</v>
      </c>
      <c r="C180" s="168" t="s">
        <v>172</v>
      </c>
      <c r="D180" s="167" t="s">
        <v>173</v>
      </c>
      <c r="E180" s="164" t="s">
        <v>174</v>
      </c>
      <c r="F180" s="158"/>
      <c r="G180" s="158"/>
      <c r="H180" s="158"/>
      <c r="I180" s="158"/>
      <c r="J180" s="158"/>
    </row>
    <row r="181" spans="1:10" x14ac:dyDescent="0.25">
      <c r="A181" s="166" t="s">
        <v>371</v>
      </c>
      <c r="B181" s="167" t="s">
        <v>136</v>
      </c>
      <c r="C181" s="168" t="s">
        <v>150</v>
      </c>
      <c r="D181" s="167" t="s">
        <v>211</v>
      </c>
      <c r="E181" s="167" t="s">
        <v>212</v>
      </c>
      <c r="F181" s="158"/>
      <c r="G181" s="158"/>
      <c r="H181" s="158"/>
      <c r="I181" s="158"/>
      <c r="J181" s="158"/>
    </row>
    <row r="182" spans="1:10" x14ac:dyDescent="0.25">
      <c r="A182" s="166" t="s">
        <v>372</v>
      </c>
      <c r="B182" s="167" t="s">
        <v>136</v>
      </c>
      <c r="C182" s="168" t="s">
        <v>130</v>
      </c>
      <c r="D182" s="167" t="s">
        <v>137</v>
      </c>
      <c r="E182" s="167" t="s">
        <v>138</v>
      </c>
      <c r="F182" s="158"/>
      <c r="G182" s="158"/>
      <c r="H182" s="158"/>
      <c r="I182" s="158"/>
      <c r="J182" s="158"/>
    </row>
    <row r="183" spans="1:10" x14ac:dyDescent="0.25">
      <c r="A183" s="166" t="s">
        <v>373</v>
      </c>
      <c r="B183" s="168" t="s">
        <v>136</v>
      </c>
      <c r="C183" s="168" t="s">
        <v>141</v>
      </c>
      <c r="D183" s="167" t="s">
        <v>222</v>
      </c>
      <c r="E183" s="167" t="s">
        <v>223</v>
      </c>
      <c r="F183" s="158"/>
      <c r="G183" s="158"/>
      <c r="H183" s="158"/>
      <c r="I183" s="158"/>
      <c r="J183" s="158"/>
    </row>
    <row r="184" spans="1:10" x14ac:dyDescent="0.25">
      <c r="A184" s="162" t="s">
        <v>374</v>
      </c>
      <c r="B184" s="167" t="s">
        <v>136</v>
      </c>
      <c r="C184" s="168" t="s">
        <v>172</v>
      </c>
      <c r="D184" s="167" t="s">
        <v>173</v>
      </c>
      <c r="E184" s="164" t="s">
        <v>174</v>
      </c>
      <c r="F184" s="158"/>
      <c r="G184" s="158"/>
      <c r="H184" s="158"/>
      <c r="I184" s="158"/>
      <c r="J184" s="158"/>
    </row>
    <row r="185" spans="1:10" x14ac:dyDescent="0.25">
      <c r="A185" s="162" t="s">
        <v>375</v>
      </c>
      <c r="B185" s="163" t="s">
        <v>140</v>
      </c>
      <c r="C185" s="164" t="s">
        <v>141</v>
      </c>
      <c r="D185" s="165" t="s">
        <v>298</v>
      </c>
      <c r="E185" s="165" t="s">
        <v>299</v>
      </c>
      <c r="F185" s="158"/>
      <c r="G185" s="158"/>
      <c r="H185" s="158"/>
      <c r="I185" s="158"/>
      <c r="J185" s="158"/>
    </row>
    <row r="186" spans="1:10" x14ac:dyDescent="0.25">
      <c r="A186" s="166" t="s">
        <v>376</v>
      </c>
      <c r="B186" s="167" t="s">
        <v>136</v>
      </c>
      <c r="C186" s="168" t="s">
        <v>141</v>
      </c>
      <c r="D186" s="167" t="s">
        <v>167</v>
      </c>
      <c r="E186" s="167" t="s">
        <v>168</v>
      </c>
      <c r="F186" s="158"/>
      <c r="G186" s="158"/>
      <c r="H186" s="158"/>
      <c r="I186" s="158"/>
      <c r="J186" s="158"/>
    </row>
    <row r="187" spans="1:10" x14ac:dyDescent="0.25">
      <c r="A187" s="162" t="s">
        <v>377</v>
      </c>
      <c r="B187" s="172" t="s">
        <v>179</v>
      </c>
      <c r="C187" s="164" t="s">
        <v>141</v>
      </c>
      <c r="D187" s="165" t="s">
        <v>158</v>
      </c>
      <c r="E187" s="165" t="s">
        <v>159</v>
      </c>
      <c r="F187" s="158"/>
      <c r="G187" s="158"/>
      <c r="H187" s="158"/>
      <c r="I187" s="158"/>
      <c r="J187" s="158"/>
    </row>
    <row r="188" spans="1:10" x14ac:dyDescent="0.25">
      <c r="A188" s="162" t="s">
        <v>378</v>
      </c>
      <c r="B188" s="163" t="s">
        <v>170</v>
      </c>
      <c r="C188" s="164" t="s">
        <v>130</v>
      </c>
      <c r="D188" s="165" t="s">
        <v>137</v>
      </c>
      <c r="E188" s="164" t="s">
        <v>138</v>
      </c>
      <c r="F188" s="158"/>
      <c r="G188" s="158"/>
      <c r="H188" s="158"/>
      <c r="I188" s="158"/>
      <c r="J188" s="158"/>
    </row>
    <row r="189" spans="1:10" ht="25" x14ac:dyDescent="0.25">
      <c r="A189" s="162" t="s">
        <v>379</v>
      </c>
      <c r="B189" s="163" t="s">
        <v>267</v>
      </c>
      <c r="C189" s="164" t="s">
        <v>130</v>
      </c>
      <c r="D189" s="165" t="s">
        <v>142</v>
      </c>
      <c r="E189" s="164" t="s">
        <v>143</v>
      </c>
      <c r="F189" s="158"/>
      <c r="G189" s="158"/>
      <c r="H189" s="158"/>
      <c r="I189" s="158"/>
      <c r="J189" s="158"/>
    </row>
    <row r="190" spans="1:10" x14ac:dyDescent="0.25">
      <c r="A190" s="166" t="s">
        <v>380</v>
      </c>
      <c r="B190" s="167" t="s">
        <v>136</v>
      </c>
      <c r="C190" s="168" t="s">
        <v>130</v>
      </c>
      <c r="D190" s="167" t="s">
        <v>146</v>
      </c>
      <c r="E190" s="164" t="s">
        <v>147</v>
      </c>
      <c r="F190" s="158"/>
      <c r="G190" s="158"/>
      <c r="H190" s="158"/>
      <c r="I190" s="158"/>
      <c r="J190" s="158"/>
    </row>
    <row r="191" spans="1:10" x14ac:dyDescent="0.25">
      <c r="A191" s="162" t="s">
        <v>381</v>
      </c>
      <c r="B191" s="163" t="s">
        <v>351</v>
      </c>
      <c r="C191" s="164" t="s">
        <v>130</v>
      </c>
      <c r="D191" s="165" t="s">
        <v>137</v>
      </c>
      <c r="E191" s="164" t="s">
        <v>138</v>
      </c>
      <c r="F191" s="158"/>
      <c r="G191" s="158"/>
      <c r="H191" s="158"/>
      <c r="I191" s="158"/>
      <c r="J191" s="158"/>
    </row>
    <row r="192" spans="1:10" x14ac:dyDescent="0.25">
      <c r="A192" s="162" t="s">
        <v>382</v>
      </c>
      <c r="B192" s="163" t="s">
        <v>140</v>
      </c>
      <c r="C192" s="164" t="s">
        <v>130</v>
      </c>
      <c r="D192" s="165" t="s">
        <v>137</v>
      </c>
      <c r="E192" s="164" t="s">
        <v>138</v>
      </c>
      <c r="F192" s="158"/>
      <c r="G192" s="158"/>
      <c r="H192" s="158"/>
      <c r="I192" s="158"/>
      <c r="J192" s="158"/>
    </row>
    <row r="193" spans="1:10" x14ac:dyDescent="0.25">
      <c r="A193" s="162" t="s">
        <v>31</v>
      </c>
      <c r="B193" s="163" t="s">
        <v>140</v>
      </c>
      <c r="C193" s="164" t="s">
        <v>130</v>
      </c>
      <c r="D193" s="165" t="s">
        <v>137</v>
      </c>
      <c r="E193" s="164" t="s">
        <v>138</v>
      </c>
      <c r="F193" s="158"/>
      <c r="G193" s="158"/>
      <c r="H193" s="158"/>
      <c r="I193" s="158"/>
      <c r="J193" s="158"/>
    </row>
    <row r="194" spans="1:10" ht="25" x14ac:dyDescent="0.25">
      <c r="A194" s="162" t="s">
        <v>72</v>
      </c>
      <c r="B194" s="163" t="s">
        <v>140</v>
      </c>
      <c r="C194" s="164" t="s">
        <v>130</v>
      </c>
      <c r="D194" s="165" t="s">
        <v>137</v>
      </c>
      <c r="E194" s="164" t="s">
        <v>138</v>
      </c>
      <c r="F194" s="158"/>
      <c r="G194" s="158"/>
      <c r="H194" s="158"/>
      <c r="I194" s="158"/>
      <c r="J194" s="158"/>
    </row>
    <row r="195" spans="1:10" x14ac:dyDescent="0.25">
      <c r="A195" s="166" t="s">
        <v>383</v>
      </c>
      <c r="B195" s="167" t="s">
        <v>136</v>
      </c>
      <c r="C195" s="168" t="s">
        <v>141</v>
      </c>
      <c r="D195" s="167" t="s">
        <v>269</v>
      </c>
      <c r="E195" s="167" t="s">
        <v>270</v>
      </c>
      <c r="F195" s="158"/>
      <c r="G195" s="158"/>
      <c r="H195" s="158"/>
      <c r="I195" s="158"/>
      <c r="J195" s="158"/>
    </row>
    <row r="196" spans="1:10" x14ac:dyDescent="0.25">
      <c r="A196" s="166" t="s">
        <v>384</v>
      </c>
      <c r="B196" s="167" t="s">
        <v>136</v>
      </c>
      <c r="C196" s="168" t="s">
        <v>150</v>
      </c>
      <c r="D196" s="167" t="s">
        <v>146</v>
      </c>
      <c r="E196" s="164" t="s">
        <v>147</v>
      </c>
      <c r="F196" s="158"/>
      <c r="G196" s="158"/>
      <c r="H196" s="158"/>
      <c r="I196" s="158"/>
      <c r="J196" s="158"/>
    </row>
    <row r="197" spans="1:10" x14ac:dyDescent="0.25">
      <c r="A197" s="166" t="s">
        <v>385</v>
      </c>
      <c r="B197" s="167" t="s">
        <v>136</v>
      </c>
      <c r="C197" s="168" t="s">
        <v>141</v>
      </c>
      <c r="D197" s="167" t="s">
        <v>167</v>
      </c>
      <c r="E197" s="167" t="s">
        <v>168</v>
      </c>
      <c r="F197" s="158"/>
      <c r="G197" s="158"/>
      <c r="H197" s="158"/>
      <c r="I197" s="158"/>
      <c r="J197" s="158"/>
    </row>
    <row r="198" spans="1:10" x14ac:dyDescent="0.25">
      <c r="A198" s="166" t="s">
        <v>386</v>
      </c>
      <c r="B198" s="168" t="s">
        <v>170</v>
      </c>
      <c r="C198" s="170" t="s">
        <v>141</v>
      </c>
      <c r="D198" s="167" t="s">
        <v>222</v>
      </c>
      <c r="E198" s="167" t="s">
        <v>223</v>
      </c>
      <c r="F198" s="158"/>
      <c r="G198" s="158"/>
      <c r="H198" s="158"/>
      <c r="I198" s="158"/>
      <c r="J198" s="158"/>
    </row>
    <row r="199" spans="1:10" x14ac:dyDescent="0.25">
      <c r="A199" s="162" t="s">
        <v>387</v>
      </c>
      <c r="B199" s="163" t="s">
        <v>351</v>
      </c>
      <c r="C199" s="164" t="s">
        <v>130</v>
      </c>
      <c r="D199" s="165" t="s">
        <v>137</v>
      </c>
      <c r="E199" s="164" t="s">
        <v>138</v>
      </c>
      <c r="F199" s="158"/>
      <c r="G199" s="158"/>
      <c r="H199" s="158"/>
      <c r="I199" s="158"/>
      <c r="J199" s="158"/>
    </row>
    <row r="200" spans="1:10" x14ac:dyDescent="0.25">
      <c r="A200" s="162" t="s">
        <v>388</v>
      </c>
      <c r="B200" s="163" t="s">
        <v>265</v>
      </c>
      <c r="C200" s="164" t="s">
        <v>130</v>
      </c>
      <c r="D200" s="165" t="s">
        <v>137</v>
      </c>
      <c r="E200" s="164" t="s">
        <v>138</v>
      </c>
      <c r="F200" s="158"/>
      <c r="G200" s="158"/>
      <c r="H200" s="158"/>
      <c r="I200" s="158"/>
      <c r="J200" s="158"/>
    </row>
    <row r="201" spans="1:10" x14ac:dyDescent="0.25">
      <c r="A201" s="166" t="s">
        <v>389</v>
      </c>
      <c r="B201" s="167" t="s">
        <v>136</v>
      </c>
      <c r="C201" s="168" t="s">
        <v>172</v>
      </c>
      <c r="D201" s="168" t="s">
        <v>173</v>
      </c>
      <c r="E201" s="164" t="s">
        <v>174</v>
      </c>
      <c r="F201" s="158"/>
      <c r="G201" s="158"/>
      <c r="H201" s="158"/>
      <c r="I201" s="158"/>
      <c r="J201" s="158"/>
    </row>
    <row r="202" spans="1:10" x14ac:dyDescent="0.25">
      <c r="A202" s="162" t="s">
        <v>390</v>
      </c>
      <c r="B202" s="163" t="s">
        <v>391</v>
      </c>
      <c r="C202" s="164" t="s">
        <v>130</v>
      </c>
      <c r="D202" s="165" t="s">
        <v>152</v>
      </c>
      <c r="E202" s="164" t="s">
        <v>153</v>
      </c>
      <c r="F202" s="158"/>
      <c r="G202" s="158"/>
      <c r="H202" s="158"/>
      <c r="I202" s="158"/>
      <c r="J202" s="158"/>
    </row>
    <row r="203" spans="1:10" x14ac:dyDescent="0.25">
      <c r="A203" s="166" t="s">
        <v>392</v>
      </c>
      <c r="B203" s="167" t="s">
        <v>136</v>
      </c>
      <c r="C203" s="168" t="s">
        <v>130</v>
      </c>
      <c r="D203" s="167" t="s">
        <v>146</v>
      </c>
      <c r="E203" s="164" t="s">
        <v>147</v>
      </c>
      <c r="F203" s="158"/>
      <c r="G203" s="158"/>
      <c r="H203" s="158"/>
      <c r="I203" s="158"/>
      <c r="J203" s="158"/>
    </row>
    <row r="204" spans="1:10" x14ac:dyDescent="0.25">
      <c r="A204" s="166" t="s">
        <v>393</v>
      </c>
      <c r="B204" s="167" t="s">
        <v>136</v>
      </c>
      <c r="C204" s="168" t="s">
        <v>150</v>
      </c>
      <c r="D204" s="167" t="s">
        <v>199</v>
      </c>
      <c r="E204" s="167" t="s">
        <v>200</v>
      </c>
      <c r="F204" s="158"/>
      <c r="G204" s="158"/>
      <c r="H204" s="158"/>
      <c r="I204" s="158"/>
      <c r="J204" s="158"/>
    </row>
    <row r="205" spans="1:10" x14ac:dyDescent="0.25">
      <c r="A205" s="166" t="s">
        <v>394</v>
      </c>
      <c r="B205" s="167" t="s">
        <v>136</v>
      </c>
      <c r="C205" s="168" t="s">
        <v>150</v>
      </c>
      <c r="D205" s="167" t="s">
        <v>199</v>
      </c>
      <c r="E205" s="167" t="s">
        <v>200</v>
      </c>
      <c r="F205" s="158"/>
      <c r="G205" s="158"/>
      <c r="H205" s="158"/>
      <c r="I205" s="158"/>
      <c r="J205" s="158"/>
    </row>
    <row r="206" spans="1:10" x14ac:dyDescent="0.25">
      <c r="A206" s="166" t="s">
        <v>395</v>
      </c>
      <c r="B206" s="167" t="s">
        <v>396</v>
      </c>
      <c r="C206" s="168" t="s">
        <v>130</v>
      </c>
      <c r="D206" s="167" t="s">
        <v>137</v>
      </c>
      <c r="E206" s="167" t="s">
        <v>138</v>
      </c>
      <c r="F206" s="158"/>
      <c r="G206" s="158"/>
      <c r="H206" s="158"/>
      <c r="I206" s="158"/>
      <c r="J206" s="158"/>
    </row>
    <row r="207" spans="1:10" x14ac:dyDescent="0.25">
      <c r="A207" s="166" t="s">
        <v>397</v>
      </c>
      <c r="B207" s="167" t="s">
        <v>136</v>
      </c>
      <c r="C207" s="168" t="s">
        <v>130</v>
      </c>
      <c r="D207" s="167" t="s">
        <v>146</v>
      </c>
      <c r="E207" s="164" t="s">
        <v>147</v>
      </c>
      <c r="F207" s="158"/>
      <c r="G207" s="158"/>
      <c r="H207" s="158"/>
      <c r="I207" s="158"/>
      <c r="J207" s="158"/>
    </row>
    <row r="208" spans="1:10" x14ac:dyDescent="0.25">
      <c r="A208" s="166" t="s">
        <v>398</v>
      </c>
      <c r="B208" s="167" t="s">
        <v>136</v>
      </c>
      <c r="C208" s="168" t="s">
        <v>130</v>
      </c>
      <c r="D208" s="167" t="s">
        <v>146</v>
      </c>
      <c r="E208" s="164" t="s">
        <v>147</v>
      </c>
      <c r="F208" s="158"/>
      <c r="G208" s="158"/>
      <c r="H208" s="158"/>
      <c r="I208" s="158"/>
      <c r="J208" s="158"/>
    </row>
    <row r="209" spans="1:10" x14ac:dyDescent="0.25">
      <c r="A209" s="162" t="s">
        <v>399</v>
      </c>
      <c r="B209" s="163" t="s">
        <v>170</v>
      </c>
      <c r="C209" s="164" t="s">
        <v>130</v>
      </c>
      <c r="D209" s="165" t="s">
        <v>137</v>
      </c>
      <c r="E209" s="164" t="s">
        <v>138</v>
      </c>
      <c r="F209" s="158"/>
      <c r="G209" s="158"/>
      <c r="H209" s="158"/>
      <c r="I209" s="158"/>
      <c r="J209" s="158"/>
    </row>
    <row r="210" spans="1:10" x14ac:dyDescent="0.25">
      <c r="A210" s="162" t="s">
        <v>400</v>
      </c>
      <c r="B210" s="163" t="s">
        <v>129</v>
      </c>
      <c r="C210" s="164" t="s">
        <v>130</v>
      </c>
      <c r="D210" s="164" t="s">
        <v>146</v>
      </c>
      <c r="E210" s="164" t="s">
        <v>147</v>
      </c>
      <c r="F210" s="158"/>
      <c r="G210" s="158"/>
      <c r="H210" s="158"/>
      <c r="I210" s="158"/>
      <c r="J210" s="158"/>
    </row>
    <row r="211" spans="1:10" x14ac:dyDescent="0.25">
      <c r="A211" s="166" t="s">
        <v>401</v>
      </c>
      <c r="B211" s="163" t="s">
        <v>170</v>
      </c>
      <c r="C211" s="164" t="s">
        <v>130</v>
      </c>
      <c r="D211" s="164" t="s">
        <v>146</v>
      </c>
      <c r="E211" s="164" t="s">
        <v>147</v>
      </c>
      <c r="F211" s="158"/>
      <c r="G211" s="158"/>
      <c r="H211" s="158"/>
      <c r="I211" s="158"/>
      <c r="J211" s="158"/>
    </row>
    <row r="212" spans="1:10" x14ac:dyDescent="0.25">
      <c r="A212" s="166" t="s">
        <v>402</v>
      </c>
      <c r="B212" s="167" t="s">
        <v>136</v>
      </c>
      <c r="C212" s="168" t="s">
        <v>130</v>
      </c>
      <c r="D212" s="167" t="s">
        <v>146</v>
      </c>
      <c r="E212" s="164" t="s">
        <v>147</v>
      </c>
      <c r="F212" s="158"/>
      <c r="G212" s="158"/>
      <c r="H212" s="158"/>
      <c r="I212" s="158"/>
      <c r="J212" s="158"/>
    </row>
    <row r="213" spans="1:10" x14ac:dyDescent="0.25">
      <c r="A213" s="166" t="s">
        <v>403</v>
      </c>
      <c r="B213" s="167" t="s">
        <v>136</v>
      </c>
      <c r="C213" s="168" t="s">
        <v>150</v>
      </c>
      <c r="D213" s="167" t="s">
        <v>146</v>
      </c>
      <c r="E213" s="164" t="s">
        <v>147</v>
      </c>
      <c r="F213" s="158"/>
      <c r="G213" s="158"/>
      <c r="H213" s="158"/>
      <c r="I213" s="158"/>
      <c r="J213" s="158"/>
    </row>
    <row r="214" spans="1:10" x14ac:dyDescent="0.25">
      <c r="A214" s="166" t="s">
        <v>404</v>
      </c>
      <c r="B214" s="163" t="s">
        <v>258</v>
      </c>
      <c r="C214" s="164" t="s">
        <v>130</v>
      </c>
      <c r="D214" s="164" t="s">
        <v>146</v>
      </c>
      <c r="E214" s="164" t="s">
        <v>147</v>
      </c>
      <c r="F214" s="158"/>
      <c r="G214" s="158"/>
      <c r="H214" s="158"/>
      <c r="I214" s="158"/>
      <c r="J214" s="158"/>
    </row>
    <row r="215" spans="1:10" x14ac:dyDescent="0.25">
      <c r="A215" s="162" t="s">
        <v>405</v>
      </c>
      <c r="B215" s="167" t="s">
        <v>136</v>
      </c>
      <c r="C215" s="168" t="s">
        <v>141</v>
      </c>
      <c r="D215" s="167" t="s">
        <v>298</v>
      </c>
      <c r="E215" s="167" t="s">
        <v>299</v>
      </c>
      <c r="F215" s="158"/>
      <c r="G215" s="158"/>
      <c r="H215" s="158"/>
      <c r="I215" s="158"/>
      <c r="J215" s="158"/>
    </row>
    <row r="216" spans="1:10" x14ac:dyDescent="0.25">
      <c r="A216" s="162" t="s">
        <v>406</v>
      </c>
      <c r="B216" s="163" t="s">
        <v>170</v>
      </c>
      <c r="C216" s="164" t="s">
        <v>130</v>
      </c>
      <c r="D216" s="165" t="s">
        <v>137</v>
      </c>
      <c r="E216" s="164" t="s">
        <v>138</v>
      </c>
      <c r="F216" s="158"/>
      <c r="G216" s="158"/>
      <c r="H216" s="158"/>
      <c r="I216" s="158"/>
      <c r="J216" s="158"/>
    </row>
    <row r="217" spans="1:10" ht="25" x14ac:dyDescent="0.25">
      <c r="A217" s="166" t="s">
        <v>407</v>
      </c>
      <c r="B217" s="167" t="s">
        <v>136</v>
      </c>
      <c r="C217" s="168" t="s">
        <v>130</v>
      </c>
      <c r="D217" s="167" t="s">
        <v>146</v>
      </c>
      <c r="E217" s="164" t="s">
        <v>147</v>
      </c>
      <c r="F217" s="158"/>
      <c r="G217" s="158"/>
      <c r="H217" s="158"/>
      <c r="I217" s="158"/>
      <c r="J217" s="158"/>
    </row>
    <row r="218" spans="1:10" x14ac:dyDescent="0.25">
      <c r="A218" s="166" t="s">
        <v>408</v>
      </c>
      <c r="B218" s="167" t="s">
        <v>136</v>
      </c>
      <c r="C218" s="168" t="s">
        <v>130</v>
      </c>
      <c r="D218" s="167" t="s">
        <v>146</v>
      </c>
      <c r="E218" s="164" t="s">
        <v>147</v>
      </c>
      <c r="F218" s="158"/>
      <c r="G218" s="158"/>
      <c r="H218" s="158"/>
      <c r="I218" s="158"/>
      <c r="J218" s="158"/>
    </row>
    <row r="219" spans="1:10" x14ac:dyDescent="0.25">
      <c r="A219" s="166" t="s">
        <v>409</v>
      </c>
      <c r="B219" s="167" t="s">
        <v>136</v>
      </c>
      <c r="C219" s="168" t="s">
        <v>130</v>
      </c>
      <c r="D219" s="167" t="s">
        <v>146</v>
      </c>
      <c r="E219" s="164" t="s">
        <v>147</v>
      </c>
      <c r="F219" s="158"/>
      <c r="G219" s="158"/>
      <c r="H219" s="158"/>
      <c r="I219" s="158"/>
      <c r="J219" s="158"/>
    </row>
    <row r="220" spans="1:10" x14ac:dyDescent="0.25">
      <c r="A220" s="166" t="s">
        <v>410</v>
      </c>
      <c r="B220" s="167" t="s">
        <v>136</v>
      </c>
      <c r="C220" s="168" t="s">
        <v>172</v>
      </c>
      <c r="D220" s="168" t="s">
        <v>173</v>
      </c>
      <c r="E220" s="164" t="s">
        <v>174</v>
      </c>
      <c r="F220" s="158"/>
      <c r="G220" s="158"/>
      <c r="H220" s="158"/>
      <c r="I220" s="158"/>
      <c r="J220" s="158"/>
    </row>
    <row r="221" spans="1:10" x14ac:dyDescent="0.25">
      <c r="A221" s="166" t="s">
        <v>411</v>
      </c>
      <c r="B221" s="167" t="s">
        <v>136</v>
      </c>
      <c r="C221" s="168" t="s">
        <v>141</v>
      </c>
      <c r="D221" s="167" t="s">
        <v>131</v>
      </c>
      <c r="E221" s="167" t="s">
        <v>132</v>
      </c>
      <c r="F221" s="158"/>
      <c r="G221" s="158"/>
      <c r="H221" s="158"/>
      <c r="I221" s="158"/>
      <c r="J221" s="158"/>
    </row>
    <row r="222" spans="1:10" x14ac:dyDescent="0.25">
      <c r="A222" s="166" t="s">
        <v>412</v>
      </c>
      <c r="B222" s="167" t="s">
        <v>136</v>
      </c>
      <c r="C222" s="168" t="s">
        <v>130</v>
      </c>
      <c r="D222" s="167" t="s">
        <v>137</v>
      </c>
      <c r="E222" s="167" t="s">
        <v>138</v>
      </c>
      <c r="F222" s="158"/>
      <c r="G222" s="158"/>
      <c r="H222" s="158"/>
      <c r="I222" s="158"/>
      <c r="J222" s="158"/>
    </row>
    <row r="223" spans="1:10" ht="25" x14ac:dyDescent="0.25">
      <c r="A223" s="166" t="s">
        <v>413</v>
      </c>
      <c r="B223" s="167" t="s">
        <v>414</v>
      </c>
      <c r="C223" s="168" t="s">
        <v>130</v>
      </c>
      <c r="D223" s="167" t="s">
        <v>137</v>
      </c>
      <c r="E223" s="167" t="s">
        <v>138</v>
      </c>
      <c r="F223" s="158"/>
      <c r="G223" s="158"/>
      <c r="H223" s="158"/>
      <c r="I223" s="158"/>
      <c r="J223" s="158"/>
    </row>
    <row r="224" spans="1:10" x14ac:dyDescent="0.25">
      <c r="A224" s="162" t="s">
        <v>415</v>
      </c>
      <c r="B224" s="163" t="s">
        <v>170</v>
      </c>
      <c r="C224" s="164" t="s">
        <v>130</v>
      </c>
      <c r="D224" s="165" t="s">
        <v>137</v>
      </c>
      <c r="E224" s="164" t="s">
        <v>138</v>
      </c>
      <c r="F224" s="158"/>
      <c r="G224" s="158"/>
      <c r="H224" s="158"/>
      <c r="I224" s="158"/>
      <c r="J224" s="158"/>
    </row>
    <row r="225" spans="1:10" x14ac:dyDescent="0.25">
      <c r="A225" s="166" t="s">
        <v>416</v>
      </c>
      <c r="B225" s="167" t="s">
        <v>136</v>
      </c>
      <c r="C225" s="168" t="s">
        <v>130</v>
      </c>
      <c r="D225" s="167" t="s">
        <v>146</v>
      </c>
      <c r="E225" s="164" t="s">
        <v>147</v>
      </c>
      <c r="F225" s="158"/>
      <c r="G225" s="158"/>
      <c r="H225" s="158"/>
      <c r="I225" s="158"/>
      <c r="J225" s="158"/>
    </row>
    <row r="226" spans="1:10" x14ac:dyDescent="0.25">
      <c r="A226" s="166" t="s">
        <v>417</v>
      </c>
      <c r="B226" s="172" t="s">
        <v>418</v>
      </c>
      <c r="C226" s="164" t="s">
        <v>130</v>
      </c>
      <c r="D226" s="165" t="s">
        <v>199</v>
      </c>
      <c r="E226" s="164" t="s">
        <v>200</v>
      </c>
      <c r="F226" s="158"/>
      <c r="G226" s="158"/>
      <c r="H226" s="158"/>
      <c r="I226" s="158"/>
      <c r="J226" s="158"/>
    </row>
    <row r="227" spans="1:10" x14ac:dyDescent="0.25">
      <c r="A227" s="162" t="s">
        <v>419</v>
      </c>
      <c r="B227" s="163" t="s">
        <v>267</v>
      </c>
      <c r="C227" s="164" t="s">
        <v>130</v>
      </c>
      <c r="D227" s="165" t="s">
        <v>142</v>
      </c>
      <c r="E227" s="164" t="s">
        <v>143</v>
      </c>
      <c r="F227" s="158"/>
      <c r="G227" s="158"/>
      <c r="H227" s="158"/>
      <c r="I227" s="158"/>
      <c r="J227" s="158"/>
    </row>
    <row r="228" spans="1:10" x14ac:dyDescent="0.25">
      <c r="A228" s="166" t="s">
        <v>420</v>
      </c>
      <c r="B228" s="167" t="s">
        <v>136</v>
      </c>
      <c r="C228" s="168" t="s">
        <v>150</v>
      </c>
      <c r="D228" s="167" t="s">
        <v>152</v>
      </c>
      <c r="E228" s="167" t="s">
        <v>153</v>
      </c>
      <c r="F228" s="158"/>
      <c r="G228" s="158"/>
      <c r="H228" s="158"/>
      <c r="I228" s="158"/>
      <c r="J228" s="158"/>
    </row>
    <row r="229" spans="1:10" x14ac:dyDescent="0.25">
      <c r="A229" s="166" t="s">
        <v>421</v>
      </c>
      <c r="B229" s="167" t="s">
        <v>136</v>
      </c>
      <c r="C229" s="168" t="s">
        <v>141</v>
      </c>
      <c r="D229" s="167" t="s">
        <v>269</v>
      </c>
      <c r="E229" s="167" t="s">
        <v>270</v>
      </c>
      <c r="F229" s="158"/>
      <c r="G229" s="158"/>
      <c r="H229" s="158"/>
      <c r="I229" s="158"/>
      <c r="J229" s="158"/>
    </row>
    <row r="230" spans="1:10" x14ac:dyDescent="0.25">
      <c r="A230" s="166" t="s">
        <v>422</v>
      </c>
      <c r="B230" s="163" t="s">
        <v>129</v>
      </c>
      <c r="C230" s="164" t="s">
        <v>130</v>
      </c>
      <c r="D230" s="164" t="s">
        <v>137</v>
      </c>
      <c r="E230" s="164" t="s">
        <v>138</v>
      </c>
      <c r="F230" s="158"/>
      <c r="G230" s="158"/>
      <c r="H230" s="158"/>
      <c r="I230" s="158"/>
      <c r="J230" s="158"/>
    </row>
    <row r="231" spans="1:10" x14ac:dyDescent="0.25">
      <c r="A231" s="162" t="s">
        <v>423</v>
      </c>
      <c r="B231" s="163" t="s">
        <v>170</v>
      </c>
      <c r="C231" s="164" t="s">
        <v>130</v>
      </c>
      <c r="D231" s="165" t="s">
        <v>137</v>
      </c>
      <c r="E231" s="164" t="s">
        <v>138</v>
      </c>
      <c r="F231" s="158"/>
      <c r="G231" s="158"/>
      <c r="H231" s="158"/>
      <c r="I231" s="158"/>
      <c r="J231" s="158"/>
    </row>
    <row r="232" spans="1:10" x14ac:dyDescent="0.25">
      <c r="A232" s="162" t="s">
        <v>424</v>
      </c>
      <c r="B232" s="163" t="s">
        <v>258</v>
      </c>
      <c r="C232" s="164" t="s">
        <v>141</v>
      </c>
      <c r="D232" s="165" t="s">
        <v>158</v>
      </c>
      <c r="E232" s="165" t="s">
        <v>159</v>
      </c>
      <c r="F232" s="158"/>
      <c r="G232" s="158"/>
      <c r="H232" s="158"/>
      <c r="I232" s="158"/>
      <c r="J232" s="158"/>
    </row>
    <row r="233" spans="1:10" x14ac:dyDescent="0.25">
      <c r="A233" s="162" t="s">
        <v>425</v>
      </c>
      <c r="B233" s="163" t="s">
        <v>265</v>
      </c>
      <c r="C233" s="164" t="s">
        <v>130</v>
      </c>
      <c r="D233" s="164" t="s">
        <v>146</v>
      </c>
      <c r="E233" s="164" t="s">
        <v>147</v>
      </c>
      <c r="F233" s="158"/>
      <c r="G233" s="158"/>
      <c r="H233" s="158"/>
      <c r="I233" s="158"/>
      <c r="J233" s="158"/>
    </row>
    <row r="234" spans="1:10" ht="25" x14ac:dyDescent="0.25">
      <c r="A234" s="166" t="s">
        <v>426</v>
      </c>
      <c r="B234" s="167" t="s">
        <v>136</v>
      </c>
      <c r="C234" s="168" t="s">
        <v>172</v>
      </c>
      <c r="D234" s="167" t="s">
        <v>173</v>
      </c>
      <c r="E234" s="164" t="s">
        <v>174</v>
      </c>
      <c r="F234" s="158"/>
      <c r="G234" s="158"/>
      <c r="H234" s="158"/>
      <c r="I234" s="158"/>
      <c r="J234" s="158"/>
    </row>
    <row r="235" spans="1:10" x14ac:dyDescent="0.25">
      <c r="A235" s="162" t="s">
        <v>427</v>
      </c>
      <c r="B235" s="167" t="s">
        <v>136</v>
      </c>
      <c r="C235" s="168" t="s">
        <v>172</v>
      </c>
      <c r="D235" s="167" t="s">
        <v>173</v>
      </c>
      <c r="E235" s="164" t="s">
        <v>174</v>
      </c>
      <c r="F235" s="158"/>
      <c r="G235" s="158"/>
      <c r="H235" s="158"/>
      <c r="I235" s="158"/>
      <c r="J235" s="158"/>
    </row>
    <row r="236" spans="1:10" x14ac:dyDescent="0.25">
      <c r="A236" s="166" t="s">
        <v>428</v>
      </c>
      <c r="B236" s="167" t="s">
        <v>136</v>
      </c>
      <c r="C236" s="168" t="s">
        <v>141</v>
      </c>
      <c r="D236" s="167" t="s">
        <v>269</v>
      </c>
      <c r="E236" s="167" t="s">
        <v>270</v>
      </c>
      <c r="F236" s="158"/>
      <c r="G236" s="158"/>
      <c r="H236" s="158"/>
      <c r="I236" s="158"/>
      <c r="J236" s="158"/>
    </row>
    <row r="237" spans="1:10" x14ac:dyDescent="0.25">
      <c r="A237" s="162" t="s">
        <v>429</v>
      </c>
      <c r="B237" s="163" t="s">
        <v>265</v>
      </c>
      <c r="C237" s="164" t="s">
        <v>130</v>
      </c>
      <c r="D237" s="165" t="s">
        <v>142</v>
      </c>
      <c r="E237" s="164" t="s">
        <v>143</v>
      </c>
      <c r="F237" s="158"/>
      <c r="G237" s="158"/>
      <c r="H237" s="158"/>
      <c r="I237" s="158"/>
      <c r="J237" s="158"/>
    </row>
    <row r="238" spans="1:10" x14ac:dyDescent="0.25">
      <c r="A238" s="166" t="s">
        <v>430</v>
      </c>
      <c r="B238" s="163" t="s">
        <v>258</v>
      </c>
      <c r="C238" s="164" t="s">
        <v>141</v>
      </c>
      <c r="D238" s="165" t="s">
        <v>298</v>
      </c>
      <c r="E238" s="165" t="s">
        <v>299</v>
      </c>
      <c r="F238" s="158"/>
      <c r="G238" s="158"/>
      <c r="H238" s="158"/>
      <c r="I238" s="158"/>
      <c r="J238" s="158"/>
    </row>
    <row r="239" spans="1:10" x14ac:dyDescent="0.25">
      <c r="A239" s="166" t="s">
        <v>431</v>
      </c>
      <c r="B239" s="167" t="s">
        <v>136</v>
      </c>
      <c r="C239" s="168" t="s">
        <v>130</v>
      </c>
      <c r="D239" s="167" t="s">
        <v>146</v>
      </c>
      <c r="E239" s="164" t="s">
        <v>147</v>
      </c>
      <c r="F239" s="158"/>
      <c r="G239" s="158"/>
      <c r="H239" s="158"/>
      <c r="I239" s="158"/>
      <c r="J239" s="158"/>
    </row>
    <row r="240" spans="1:10" x14ac:dyDescent="0.25">
      <c r="A240" s="166" t="s">
        <v>432</v>
      </c>
      <c r="B240" s="163" t="s">
        <v>267</v>
      </c>
      <c r="C240" s="170" t="s">
        <v>130</v>
      </c>
      <c r="D240" s="167" t="s">
        <v>142</v>
      </c>
      <c r="E240" s="170" t="s">
        <v>143</v>
      </c>
      <c r="F240" s="158"/>
      <c r="G240" s="158"/>
      <c r="H240" s="158"/>
      <c r="I240" s="158"/>
      <c r="J240" s="158"/>
    </row>
    <row r="241" spans="1:10" x14ac:dyDescent="0.25">
      <c r="A241" s="166" t="s">
        <v>433</v>
      </c>
      <c r="B241" s="167" t="s">
        <v>136</v>
      </c>
      <c r="C241" s="168" t="s">
        <v>172</v>
      </c>
      <c r="D241" s="168" t="s">
        <v>173</v>
      </c>
      <c r="E241" s="164" t="s">
        <v>174</v>
      </c>
      <c r="F241" s="158"/>
      <c r="G241" s="158"/>
      <c r="H241" s="158"/>
      <c r="I241" s="158"/>
      <c r="J241" s="158"/>
    </row>
    <row r="242" spans="1:10" x14ac:dyDescent="0.25">
      <c r="A242" s="166" t="s">
        <v>434</v>
      </c>
      <c r="B242" s="167" t="s">
        <v>136</v>
      </c>
      <c r="C242" s="168" t="s">
        <v>130</v>
      </c>
      <c r="D242" s="167" t="s">
        <v>137</v>
      </c>
      <c r="E242" s="167" t="s">
        <v>138</v>
      </c>
      <c r="F242" s="158"/>
      <c r="G242" s="158"/>
      <c r="H242" s="158"/>
      <c r="I242" s="158"/>
      <c r="J242" s="158"/>
    </row>
    <row r="243" spans="1:10" x14ac:dyDescent="0.25">
      <c r="A243" s="166" t="s">
        <v>435</v>
      </c>
      <c r="B243" s="163" t="s">
        <v>258</v>
      </c>
      <c r="C243" s="170" t="s">
        <v>130</v>
      </c>
      <c r="D243" s="167" t="s">
        <v>131</v>
      </c>
      <c r="E243" s="170" t="s">
        <v>132</v>
      </c>
      <c r="F243" s="158"/>
      <c r="G243" s="158"/>
      <c r="H243" s="158"/>
      <c r="I243" s="158"/>
      <c r="J243" s="158"/>
    </row>
    <row r="244" spans="1:10" ht="25" x14ac:dyDescent="0.25">
      <c r="A244" s="166" t="s">
        <v>436</v>
      </c>
      <c r="B244" s="167" t="s">
        <v>414</v>
      </c>
      <c r="C244" s="168" t="s">
        <v>150</v>
      </c>
      <c r="D244" s="167" t="s">
        <v>199</v>
      </c>
      <c r="E244" s="167" t="s">
        <v>200</v>
      </c>
      <c r="F244" s="158"/>
      <c r="G244" s="158"/>
      <c r="H244" s="158"/>
      <c r="I244" s="158"/>
      <c r="J244" s="158"/>
    </row>
    <row r="245" spans="1:10" x14ac:dyDescent="0.25">
      <c r="A245" s="166" t="s">
        <v>437</v>
      </c>
      <c r="B245" s="167" t="s">
        <v>136</v>
      </c>
      <c r="C245" s="168" t="s">
        <v>172</v>
      </c>
      <c r="D245" s="168" t="s">
        <v>173</v>
      </c>
      <c r="E245" s="164" t="s">
        <v>174</v>
      </c>
      <c r="F245" s="158"/>
      <c r="G245" s="158"/>
      <c r="H245" s="158"/>
      <c r="I245" s="158"/>
      <c r="J245" s="158"/>
    </row>
    <row r="246" spans="1:10" x14ac:dyDescent="0.25">
      <c r="A246" s="166" t="s">
        <v>438</v>
      </c>
      <c r="B246" s="167" t="s">
        <v>136</v>
      </c>
      <c r="C246" s="168" t="s">
        <v>130</v>
      </c>
      <c r="D246" s="167" t="s">
        <v>137</v>
      </c>
      <c r="E246" s="167" t="s">
        <v>138</v>
      </c>
      <c r="F246" s="158"/>
      <c r="G246" s="158"/>
      <c r="H246" s="158"/>
      <c r="I246" s="158"/>
      <c r="J246" s="158"/>
    </row>
    <row r="247" spans="1:10" x14ac:dyDescent="0.25">
      <c r="A247" s="166" t="s">
        <v>439</v>
      </c>
      <c r="B247" s="167" t="s">
        <v>136</v>
      </c>
      <c r="C247" s="168" t="s">
        <v>150</v>
      </c>
      <c r="D247" s="167" t="s">
        <v>146</v>
      </c>
      <c r="E247" s="164" t="s">
        <v>147</v>
      </c>
      <c r="F247" s="158"/>
      <c r="G247" s="158"/>
      <c r="H247" s="158"/>
      <c r="I247" s="158"/>
      <c r="J247" s="158"/>
    </row>
    <row r="248" spans="1:10" ht="25" x14ac:dyDescent="0.25">
      <c r="A248" s="166" t="s">
        <v>440</v>
      </c>
      <c r="B248" s="167" t="s">
        <v>136</v>
      </c>
      <c r="C248" s="168" t="s">
        <v>130</v>
      </c>
      <c r="D248" s="167" t="s">
        <v>137</v>
      </c>
      <c r="E248" s="167" t="s">
        <v>138</v>
      </c>
      <c r="F248" s="158"/>
      <c r="G248" s="158"/>
      <c r="H248" s="158"/>
      <c r="I248" s="158"/>
      <c r="J248" s="158"/>
    </row>
    <row r="249" spans="1:10" x14ac:dyDescent="0.25">
      <c r="A249" s="166" t="s">
        <v>441</v>
      </c>
      <c r="B249" s="167" t="s">
        <v>136</v>
      </c>
      <c r="C249" s="168" t="s">
        <v>130</v>
      </c>
      <c r="D249" s="167" t="s">
        <v>146</v>
      </c>
      <c r="E249" s="164" t="s">
        <v>147</v>
      </c>
      <c r="F249" s="158"/>
      <c r="G249" s="158"/>
      <c r="H249" s="158"/>
      <c r="I249" s="158"/>
      <c r="J249" s="158"/>
    </row>
    <row r="250" spans="1:10" ht="25" x14ac:dyDescent="0.25">
      <c r="A250" s="162" t="s">
        <v>442</v>
      </c>
      <c r="B250" s="163" t="s">
        <v>170</v>
      </c>
      <c r="C250" s="164" t="s">
        <v>130</v>
      </c>
      <c r="D250" s="164" t="s">
        <v>146</v>
      </c>
      <c r="E250" s="164" t="s">
        <v>147</v>
      </c>
      <c r="F250" s="158"/>
      <c r="G250" s="158"/>
      <c r="H250" s="158"/>
      <c r="I250" s="158"/>
      <c r="J250" s="158"/>
    </row>
    <row r="251" spans="1:10" x14ac:dyDescent="0.25">
      <c r="A251" s="162" t="s">
        <v>443</v>
      </c>
      <c r="B251" s="163" t="s">
        <v>351</v>
      </c>
      <c r="C251" s="164" t="s">
        <v>130</v>
      </c>
      <c r="D251" s="165" t="s">
        <v>335</v>
      </c>
      <c r="E251" s="164" t="s">
        <v>184</v>
      </c>
      <c r="F251" s="158"/>
      <c r="G251" s="158"/>
      <c r="H251" s="158"/>
      <c r="I251" s="158"/>
      <c r="J251" s="158"/>
    </row>
    <row r="252" spans="1:10" x14ac:dyDescent="0.25">
      <c r="A252" s="166" t="s">
        <v>444</v>
      </c>
      <c r="B252" s="167" t="s">
        <v>136</v>
      </c>
      <c r="C252" s="168" t="s">
        <v>172</v>
      </c>
      <c r="D252" s="168" t="s">
        <v>173</v>
      </c>
      <c r="E252" s="164" t="s">
        <v>174</v>
      </c>
      <c r="F252" s="158"/>
      <c r="G252" s="158"/>
      <c r="H252" s="158"/>
      <c r="I252" s="158"/>
      <c r="J252" s="158"/>
    </row>
    <row r="253" spans="1:10" x14ac:dyDescent="0.25">
      <c r="A253" s="162" t="s">
        <v>67</v>
      </c>
      <c r="B253" s="163" t="s">
        <v>140</v>
      </c>
      <c r="C253" s="164" t="s">
        <v>141</v>
      </c>
      <c r="D253" s="164" t="s">
        <v>269</v>
      </c>
      <c r="E253" s="164" t="s">
        <v>270</v>
      </c>
      <c r="F253" s="158"/>
      <c r="G253" s="158"/>
      <c r="H253" s="158"/>
      <c r="I253" s="158"/>
      <c r="J253" s="158"/>
    </row>
    <row r="254" spans="1:10" x14ac:dyDescent="0.25">
      <c r="A254" s="166" t="s">
        <v>44</v>
      </c>
      <c r="B254" s="163" t="s">
        <v>140</v>
      </c>
      <c r="C254" s="164" t="s">
        <v>130</v>
      </c>
      <c r="D254" s="165" t="s">
        <v>131</v>
      </c>
      <c r="E254" s="164" t="s">
        <v>132</v>
      </c>
      <c r="F254" s="158"/>
      <c r="G254" s="158"/>
      <c r="H254" s="158"/>
      <c r="I254" s="158"/>
      <c r="J254" s="158"/>
    </row>
    <row r="255" spans="1:10" x14ac:dyDescent="0.25">
      <c r="A255" s="166" t="s">
        <v>445</v>
      </c>
      <c r="B255" s="167" t="s">
        <v>136</v>
      </c>
      <c r="C255" s="168" t="s">
        <v>141</v>
      </c>
      <c r="D255" s="167" t="s">
        <v>167</v>
      </c>
      <c r="E255" s="167" t="s">
        <v>168</v>
      </c>
      <c r="F255" s="158"/>
      <c r="G255" s="158"/>
      <c r="H255" s="158"/>
      <c r="I255" s="158"/>
      <c r="J255" s="158"/>
    </row>
    <row r="256" spans="1:10" x14ac:dyDescent="0.25">
      <c r="A256" s="166" t="s">
        <v>446</v>
      </c>
      <c r="B256" s="167" t="s">
        <v>136</v>
      </c>
      <c r="C256" s="168" t="s">
        <v>172</v>
      </c>
      <c r="D256" s="168" t="s">
        <v>173</v>
      </c>
      <c r="E256" s="164" t="s">
        <v>174</v>
      </c>
      <c r="F256" s="158"/>
      <c r="G256" s="158"/>
      <c r="H256" s="158"/>
      <c r="I256" s="158"/>
      <c r="J256" s="158"/>
    </row>
    <row r="257" spans="1:10" x14ac:dyDescent="0.25">
      <c r="A257" s="162" t="s">
        <v>76</v>
      </c>
      <c r="B257" s="163" t="s">
        <v>140</v>
      </c>
      <c r="C257" s="164" t="s">
        <v>130</v>
      </c>
      <c r="D257" s="165" t="s">
        <v>142</v>
      </c>
      <c r="E257" s="164" t="s">
        <v>143</v>
      </c>
      <c r="F257" s="158"/>
      <c r="G257" s="158"/>
      <c r="H257" s="158"/>
      <c r="I257" s="158"/>
      <c r="J257" s="158"/>
    </row>
    <row r="258" spans="1:10" x14ac:dyDescent="0.25">
      <c r="A258" s="162" t="s">
        <v>50</v>
      </c>
      <c r="B258" s="163" t="s">
        <v>140</v>
      </c>
      <c r="C258" s="164" t="s">
        <v>141</v>
      </c>
      <c r="D258" s="165" t="s">
        <v>211</v>
      </c>
      <c r="E258" s="164" t="s">
        <v>212</v>
      </c>
      <c r="F258" s="158"/>
      <c r="G258" s="158"/>
      <c r="H258" s="158"/>
      <c r="I258" s="158"/>
      <c r="J258" s="158"/>
    </row>
    <row r="259" spans="1:10" x14ac:dyDescent="0.25">
      <c r="A259" s="166" t="s">
        <v>61</v>
      </c>
      <c r="B259" s="163" t="s">
        <v>140</v>
      </c>
      <c r="C259" s="164" t="s">
        <v>130</v>
      </c>
      <c r="D259" s="165" t="s">
        <v>199</v>
      </c>
      <c r="E259" s="164" t="s">
        <v>200</v>
      </c>
      <c r="F259" s="158"/>
      <c r="G259" s="158"/>
      <c r="H259" s="158"/>
      <c r="I259" s="158"/>
      <c r="J259" s="158"/>
    </row>
    <row r="260" spans="1:10" x14ac:dyDescent="0.25">
      <c r="A260" s="166" t="s">
        <v>447</v>
      </c>
      <c r="B260" s="167" t="s">
        <v>136</v>
      </c>
      <c r="C260" s="168" t="s">
        <v>141</v>
      </c>
      <c r="D260" s="167" t="s">
        <v>222</v>
      </c>
      <c r="E260" s="167" t="s">
        <v>223</v>
      </c>
      <c r="F260" s="158"/>
      <c r="G260" s="158"/>
      <c r="H260" s="158"/>
      <c r="I260" s="158"/>
      <c r="J260" s="158"/>
    </row>
    <row r="261" spans="1:10" x14ac:dyDescent="0.25">
      <c r="A261" s="166" t="s">
        <v>448</v>
      </c>
      <c r="B261" s="167" t="s">
        <v>136</v>
      </c>
      <c r="C261" s="168" t="s">
        <v>150</v>
      </c>
      <c r="D261" s="167" t="s">
        <v>146</v>
      </c>
      <c r="E261" s="164" t="s">
        <v>147</v>
      </c>
      <c r="F261" s="158"/>
      <c r="G261" s="158"/>
      <c r="H261" s="158"/>
      <c r="I261" s="158"/>
      <c r="J261" s="158"/>
    </row>
    <row r="262" spans="1:10" x14ac:dyDescent="0.25">
      <c r="A262" s="162" t="s">
        <v>449</v>
      </c>
      <c r="B262" s="163" t="s">
        <v>282</v>
      </c>
      <c r="C262" s="164" t="s">
        <v>130</v>
      </c>
      <c r="D262" s="165" t="s">
        <v>199</v>
      </c>
      <c r="E262" s="164" t="s">
        <v>200</v>
      </c>
      <c r="F262" s="158"/>
      <c r="G262" s="158"/>
      <c r="H262" s="158"/>
      <c r="I262" s="158"/>
      <c r="J262" s="158"/>
    </row>
    <row r="263" spans="1:10" x14ac:dyDescent="0.25">
      <c r="A263" s="166" t="s">
        <v>450</v>
      </c>
      <c r="B263" s="167" t="s">
        <v>136</v>
      </c>
      <c r="C263" s="168" t="s">
        <v>130</v>
      </c>
      <c r="D263" s="167" t="s">
        <v>131</v>
      </c>
      <c r="E263" s="167" t="s">
        <v>132</v>
      </c>
      <c r="F263" s="158"/>
      <c r="G263" s="158"/>
      <c r="H263" s="158"/>
      <c r="I263" s="158"/>
      <c r="J263" s="158"/>
    </row>
    <row r="264" spans="1:10" x14ac:dyDescent="0.25">
      <c r="A264" s="166" t="s">
        <v>451</v>
      </c>
      <c r="B264" s="167" t="s">
        <v>136</v>
      </c>
      <c r="C264" s="168" t="s">
        <v>130</v>
      </c>
      <c r="D264" s="167" t="s">
        <v>137</v>
      </c>
      <c r="E264" s="167" t="s">
        <v>138</v>
      </c>
      <c r="F264" s="158"/>
      <c r="G264" s="158"/>
      <c r="H264" s="158"/>
      <c r="I264" s="158"/>
      <c r="J264" s="158"/>
    </row>
    <row r="265" spans="1:10" x14ac:dyDescent="0.25">
      <c r="A265" s="166" t="s">
        <v>452</v>
      </c>
      <c r="B265" s="167" t="s">
        <v>136</v>
      </c>
      <c r="C265" s="168" t="s">
        <v>130</v>
      </c>
      <c r="D265" s="167" t="s">
        <v>146</v>
      </c>
      <c r="E265" s="164" t="s">
        <v>147</v>
      </c>
      <c r="F265" s="158"/>
      <c r="G265" s="158"/>
      <c r="H265" s="158"/>
      <c r="I265" s="158"/>
      <c r="J265" s="158"/>
    </row>
    <row r="266" spans="1:10" x14ac:dyDescent="0.25">
      <c r="A266" s="166" t="s">
        <v>453</v>
      </c>
      <c r="B266" s="167" t="s">
        <v>136</v>
      </c>
      <c r="C266" s="168" t="s">
        <v>130</v>
      </c>
      <c r="D266" s="167" t="s">
        <v>137</v>
      </c>
      <c r="E266" s="167" t="s">
        <v>138</v>
      </c>
      <c r="F266" s="158"/>
      <c r="G266" s="158"/>
      <c r="H266" s="158"/>
      <c r="I266" s="158"/>
      <c r="J266" s="158"/>
    </row>
    <row r="267" spans="1:10" x14ac:dyDescent="0.25">
      <c r="A267" s="166" t="s">
        <v>454</v>
      </c>
      <c r="B267" s="167" t="s">
        <v>136</v>
      </c>
      <c r="C267" s="168" t="s">
        <v>130</v>
      </c>
      <c r="D267" s="167" t="s">
        <v>137</v>
      </c>
      <c r="E267" s="167" t="s">
        <v>138</v>
      </c>
      <c r="F267" s="158"/>
      <c r="G267" s="158"/>
      <c r="H267" s="158"/>
      <c r="I267" s="158"/>
      <c r="J267" s="158"/>
    </row>
    <row r="268" spans="1:10" x14ac:dyDescent="0.25">
      <c r="A268" s="166" t="s">
        <v>455</v>
      </c>
      <c r="B268" s="167" t="s">
        <v>136</v>
      </c>
      <c r="C268" s="168" t="s">
        <v>130</v>
      </c>
      <c r="D268" s="167" t="s">
        <v>137</v>
      </c>
      <c r="E268" s="167" t="s">
        <v>138</v>
      </c>
      <c r="F268" s="158"/>
      <c r="G268" s="158"/>
      <c r="H268" s="158"/>
      <c r="I268" s="158"/>
      <c r="J268" s="158"/>
    </row>
    <row r="269" spans="1:10" x14ac:dyDescent="0.25">
      <c r="A269" s="166" t="s">
        <v>456</v>
      </c>
      <c r="B269" s="167" t="s">
        <v>136</v>
      </c>
      <c r="C269" s="168" t="s">
        <v>150</v>
      </c>
      <c r="D269" s="167" t="s">
        <v>146</v>
      </c>
      <c r="E269" s="164" t="s">
        <v>147</v>
      </c>
      <c r="F269" s="158"/>
      <c r="G269" s="158"/>
      <c r="H269" s="158"/>
      <c r="I269" s="158"/>
      <c r="J269" s="158"/>
    </row>
    <row r="270" spans="1:10" x14ac:dyDescent="0.25">
      <c r="A270" s="166" t="s">
        <v>457</v>
      </c>
      <c r="B270" s="167" t="s">
        <v>136</v>
      </c>
      <c r="C270" s="168" t="s">
        <v>130</v>
      </c>
      <c r="D270" s="167" t="s">
        <v>137</v>
      </c>
      <c r="E270" s="167" t="s">
        <v>138</v>
      </c>
      <c r="F270" s="158"/>
      <c r="G270" s="158"/>
      <c r="H270" s="158"/>
      <c r="I270" s="158"/>
      <c r="J270" s="158"/>
    </row>
    <row r="271" spans="1:10" x14ac:dyDescent="0.25">
      <c r="A271" s="166" t="s">
        <v>458</v>
      </c>
      <c r="B271" s="167" t="s">
        <v>136</v>
      </c>
      <c r="C271" s="168" t="s">
        <v>130</v>
      </c>
      <c r="D271" s="167" t="s">
        <v>137</v>
      </c>
      <c r="E271" s="167" t="s">
        <v>138</v>
      </c>
      <c r="F271" s="158"/>
      <c r="G271" s="158"/>
      <c r="H271" s="158"/>
      <c r="I271" s="158"/>
      <c r="J271" s="158"/>
    </row>
    <row r="272" spans="1:10" x14ac:dyDescent="0.25">
      <c r="A272" s="162" t="s">
        <v>459</v>
      </c>
      <c r="B272" s="163" t="s">
        <v>265</v>
      </c>
      <c r="C272" s="164" t="s">
        <v>130</v>
      </c>
      <c r="D272" s="165" t="s">
        <v>131</v>
      </c>
      <c r="E272" s="164" t="s">
        <v>132</v>
      </c>
      <c r="F272" s="158"/>
      <c r="G272" s="158"/>
      <c r="H272" s="158"/>
      <c r="I272" s="158"/>
      <c r="J272" s="158"/>
    </row>
    <row r="273" spans="1:10" x14ac:dyDescent="0.25">
      <c r="A273" s="166" t="s">
        <v>460</v>
      </c>
      <c r="B273" s="163" t="s">
        <v>170</v>
      </c>
      <c r="C273" s="164" t="s">
        <v>130</v>
      </c>
      <c r="D273" s="164" t="s">
        <v>131</v>
      </c>
      <c r="E273" s="164" t="s">
        <v>132</v>
      </c>
      <c r="F273" s="158"/>
      <c r="G273" s="158"/>
      <c r="H273" s="158"/>
      <c r="I273" s="158"/>
      <c r="J273" s="158"/>
    </row>
    <row r="274" spans="1:10" x14ac:dyDescent="0.25">
      <c r="A274" s="162" t="s">
        <v>461</v>
      </c>
      <c r="B274" s="163" t="s">
        <v>170</v>
      </c>
      <c r="C274" s="164" t="s">
        <v>130</v>
      </c>
      <c r="D274" s="165" t="s">
        <v>137</v>
      </c>
      <c r="E274" s="164" t="s">
        <v>138</v>
      </c>
      <c r="F274" s="158"/>
      <c r="G274" s="158"/>
      <c r="H274" s="158"/>
      <c r="I274" s="158"/>
      <c r="J274" s="158"/>
    </row>
    <row r="275" spans="1:10" x14ac:dyDescent="0.25">
      <c r="A275" s="162" t="s">
        <v>462</v>
      </c>
      <c r="B275" s="163" t="s">
        <v>282</v>
      </c>
      <c r="C275" s="164" t="s">
        <v>130</v>
      </c>
      <c r="D275" s="165" t="s">
        <v>137</v>
      </c>
      <c r="E275" s="164" t="s">
        <v>138</v>
      </c>
      <c r="F275" s="158"/>
      <c r="G275" s="158"/>
      <c r="H275" s="158"/>
      <c r="I275" s="158"/>
      <c r="J275" s="158"/>
    </row>
    <row r="276" spans="1:10" x14ac:dyDescent="0.25">
      <c r="A276" s="166" t="s">
        <v>463</v>
      </c>
      <c r="B276" s="167" t="s">
        <v>136</v>
      </c>
      <c r="C276" s="168" t="s">
        <v>130</v>
      </c>
      <c r="D276" s="167" t="s">
        <v>146</v>
      </c>
      <c r="E276" s="164" t="s">
        <v>147</v>
      </c>
      <c r="F276" s="158"/>
      <c r="G276" s="158"/>
      <c r="H276" s="158"/>
      <c r="I276" s="158"/>
      <c r="J276" s="158"/>
    </row>
    <row r="277" spans="1:10" x14ac:dyDescent="0.25">
      <c r="A277" s="166" t="s">
        <v>464</v>
      </c>
      <c r="B277" s="167" t="s">
        <v>136</v>
      </c>
      <c r="C277" s="168" t="s">
        <v>130</v>
      </c>
      <c r="D277" s="167" t="s">
        <v>137</v>
      </c>
      <c r="E277" s="167" t="s">
        <v>138</v>
      </c>
      <c r="F277" s="158"/>
      <c r="G277" s="158"/>
      <c r="H277" s="158"/>
      <c r="I277" s="158"/>
      <c r="J277" s="158"/>
    </row>
    <row r="278" spans="1:10" x14ac:dyDescent="0.25">
      <c r="A278" s="166" t="s">
        <v>465</v>
      </c>
      <c r="B278" s="167" t="s">
        <v>136</v>
      </c>
      <c r="C278" s="168" t="s">
        <v>150</v>
      </c>
      <c r="D278" s="167" t="s">
        <v>146</v>
      </c>
      <c r="E278" s="164" t="s">
        <v>147</v>
      </c>
      <c r="F278" s="158"/>
      <c r="G278" s="158"/>
      <c r="H278" s="158"/>
      <c r="I278" s="158"/>
      <c r="J278" s="158"/>
    </row>
    <row r="279" spans="1:10" x14ac:dyDescent="0.25">
      <c r="A279" s="166" t="s">
        <v>466</v>
      </c>
      <c r="B279" s="167" t="s">
        <v>136</v>
      </c>
      <c r="C279" s="168" t="s">
        <v>130</v>
      </c>
      <c r="D279" s="167" t="s">
        <v>146</v>
      </c>
      <c r="E279" s="164" t="s">
        <v>147</v>
      </c>
      <c r="F279" s="158"/>
      <c r="G279" s="158"/>
      <c r="H279" s="158"/>
      <c r="I279" s="158"/>
      <c r="J279" s="158"/>
    </row>
    <row r="280" spans="1:10" x14ac:dyDescent="0.25">
      <c r="A280" s="162" t="s">
        <v>467</v>
      </c>
      <c r="B280" s="163" t="s">
        <v>282</v>
      </c>
      <c r="C280" s="164" t="s">
        <v>130</v>
      </c>
      <c r="D280" s="165" t="s">
        <v>137</v>
      </c>
      <c r="E280" s="164" t="s">
        <v>138</v>
      </c>
      <c r="F280" s="158"/>
      <c r="G280" s="158"/>
      <c r="H280" s="158"/>
      <c r="I280" s="158"/>
      <c r="J280" s="158"/>
    </row>
    <row r="281" spans="1:10" x14ac:dyDescent="0.25">
      <c r="A281" s="166" t="s">
        <v>468</v>
      </c>
      <c r="B281" s="167" t="s">
        <v>396</v>
      </c>
      <c r="C281" s="168" t="s">
        <v>130</v>
      </c>
      <c r="D281" s="167" t="s">
        <v>146</v>
      </c>
      <c r="E281" s="164" t="s">
        <v>147</v>
      </c>
      <c r="F281" s="158"/>
      <c r="G281" s="158"/>
      <c r="H281" s="158"/>
      <c r="I281" s="158"/>
      <c r="J281" s="158"/>
    </row>
    <row r="282" spans="1:10" x14ac:dyDescent="0.25">
      <c r="A282" s="166" t="s">
        <v>469</v>
      </c>
      <c r="B282" s="167" t="s">
        <v>136</v>
      </c>
      <c r="C282" s="168" t="s">
        <v>150</v>
      </c>
      <c r="D282" s="167" t="s">
        <v>146</v>
      </c>
      <c r="E282" s="164" t="s">
        <v>147</v>
      </c>
      <c r="F282" s="158"/>
      <c r="G282" s="158"/>
      <c r="H282" s="158"/>
      <c r="I282" s="158"/>
      <c r="J282" s="158"/>
    </row>
    <row r="283" spans="1:10" x14ac:dyDescent="0.25">
      <c r="A283" s="162" t="s">
        <v>470</v>
      </c>
      <c r="B283" s="163" t="s">
        <v>258</v>
      </c>
      <c r="C283" s="164" t="s">
        <v>130</v>
      </c>
      <c r="D283" s="165" t="s">
        <v>137</v>
      </c>
      <c r="E283" s="164" t="s">
        <v>138</v>
      </c>
      <c r="F283" s="158"/>
      <c r="G283" s="158"/>
      <c r="H283" s="158"/>
      <c r="I283" s="158"/>
      <c r="J283" s="158"/>
    </row>
    <row r="284" spans="1:10" x14ac:dyDescent="0.25">
      <c r="A284" s="162" t="s">
        <v>471</v>
      </c>
      <c r="B284" s="163" t="s">
        <v>170</v>
      </c>
      <c r="C284" s="164" t="s">
        <v>130</v>
      </c>
      <c r="D284" s="165" t="s">
        <v>137</v>
      </c>
      <c r="E284" s="164" t="s">
        <v>138</v>
      </c>
      <c r="F284" s="158"/>
      <c r="G284" s="158"/>
      <c r="H284" s="158"/>
      <c r="I284" s="158"/>
      <c r="J284" s="158"/>
    </row>
    <row r="285" spans="1:10" x14ac:dyDescent="0.25">
      <c r="A285" s="166" t="s">
        <v>89</v>
      </c>
      <c r="B285" s="168" t="s">
        <v>140</v>
      </c>
      <c r="C285" s="170" t="s">
        <v>130</v>
      </c>
      <c r="D285" s="167" t="s">
        <v>211</v>
      </c>
      <c r="E285" s="170" t="s">
        <v>212</v>
      </c>
      <c r="F285" s="158"/>
      <c r="G285" s="158"/>
      <c r="H285" s="158"/>
      <c r="I285" s="158"/>
      <c r="J285" s="158"/>
    </row>
    <row r="286" spans="1:10" x14ac:dyDescent="0.25">
      <c r="A286" s="166" t="s">
        <v>472</v>
      </c>
      <c r="B286" s="167" t="s">
        <v>140</v>
      </c>
      <c r="C286" s="168" t="s">
        <v>141</v>
      </c>
      <c r="D286" s="167" t="s">
        <v>167</v>
      </c>
      <c r="E286" s="167" t="s">
        <v>168</v>
      </c>
      <c r="F286" s="158"/>
      <c r="G286" s="158"/>
      <c r="H286" s="158"/>
      <c r="I286" s="158"/>
      <c r="J286" s="158"/>
    </row>
    <row r="287" spans="1:10" x14ac:dyDescent="0.25">
      <c r="A287" s="162" t="s">
        <v>473</v>
      </c>
      <c r="B287" s="163" t="s">
        <v>170</v>
      </c>
      <c r="C287" s="164" t="s">
        <v>130</v>
      </c>
      <c r="D287" s="165" t="s">
        <v>137</v>
      </c>
      <c r="E287" s="164" t="s">
        <v>138</v>
      </c>
      <c r="F287" s="158"/>
      <c r="G287" s="158"/>
      <c r="H287" s="158"/>
      <c r="I287" s="158"/>
      <c r="J287" s="158"/>
    </row>
    <row r="288" spans="1:10" ht="25" x14ac:dyDescent="0.25">
      <c r="A288" s="162" t="s">
        <v>474</v>
      </c>
      <c r="B288" s="163" t="s">
        <v>475</v>
      </c>
      <c r="C288" s="164" t="s">
        <v>130</v>
      </c>
      <c r="D288" s="165" t="s">
        <v>335</v>
      </c>
      <c r="E288" s="164" t="s">
        <v>184</v>
      </c>
      <c r="F288" s="158"/>
      <c r="G288" s="158"/>
      <c r="H288" s="158"/>
      <c r="I288" s="158"/>
      <c r="J288" s="158"/>
    </row>
    <row r="289" spans="1:10" x14ac:dyDescent="0.25">
      <c r="A289" s="162" t="s">
        <v>476</v>
      </c>
      <c r="B289" s="163" t="s">
        <v>170</v>
      </c>
      <c r="C289" s="164" t="s">
        <v>130</v>
      </c>
      <c r="D289" s="165" t="s">
        <v>152</v>
      </c>
      <c r="E289" s="164" t="s">
        <v>153</v>
      </c>
      <c r="F289" s="158"/>
      <c r="G289" s="158"/>
      <c r="H289" s="158"/>
      <c r="I289" s="158"/>
      <c r="J289" s="158"/>
    </row>
    <row r="290" spans="1:10" x14ac:dyDescent="0.25">
      <c r="A290" s="166" t="s">
        <v>477</v>
      </c>
      <c r="B290" s="167" t="s">
        <v>136</v>
      </c>
      <c r="C290" s="168" t="s">
        <v>172</v>
      </c>
      <c r="D290" s="167" t="s">
        <v>173</v>
      </c>
      <c r="E290" s="164" t="s">
        <v>174</v>
      </c>
      <c r="F290" s="158"/>
      <c r="G290" s="158"/>
      <c r="H290" s="158"/>
      <c r="I290" s="158"/>
      <c r="J290" s="158"/>
    </row>
    <row r="291" spans="1:10" ht="25" x14ac:dyDescent="0.25">
      <c r="A291" s="162" t="s">
        <v>478</v>
      </c>
      <c r="B291" s="163" t="s">
        <v>170</v>
      </c>
      <c r="C291" s="164" t="s">
        <v>130</v>
      </c>
      <c r="D291" s="165" t="s">
        <v>335</v>
      </c>
      <c r="E291" s="164" t="s">
        <v>184</v>
      </c>
      <c r="F291" s="158"/>
      <c r="G291" s="158"/>
      <c r="H291" s="158"/>
      <c r="I291" s="158"/>
      <c r="J291" s="158"/>
    </row>
    <row r="292" spans="1:10" x14ac:dyDescent="0.25">
      <c r="A292" s="166" t="s">
        <v>479</v>
      </c>
      <c r="B292" s="163" t="s">
        <v>252</v>
      </c>
      <c r="C292" s="168" t="s">
        <v>150</v>
      </c>
      <c r="D292" s="167" t="s">
        <v>137</v>
      </c>
      <c r="E292" s="167" t="s">
        <v>143</v>
      </c>
      <c r="F292" s="158"/>
      <c r="G292" s="158"/>
      <c r="H292" s="158"/>
      <c r="I292" s="158"/>
      <c r="J292" s="158"/>
    </row>
    <row r="293" spans="1:10" x14ac:dyDescent="0.25">
      <c r="A293" s="166" t="s">
        <v>480</v>
      </c>
      <c r="B293" s="167" t="s">
        <v>136</v>
      </c>
      <c r="C293" s="168" t="s">
        <v>130</v>
      </c>
      <c r="D293" s="167" t="s">
        <v>137</v>
      </c>
      <c r="E293" s="167" t="s">
        <v>273</v>
      </c>
      <c r="F293" s="158"/>
      <c r="G293" s="158"/>
      <c r="H293" s="158"/>
      <c r="I293" s="158"/>
      <c r="J293" s="158"/>
    </row>
    <row r="294" spans="1:10" x14ac:dyDescent="0.25">
      <c r="A294" s="166" t="s">
        <v>481</v>
      </c>
      <c r="B294" s="167" t="s">
        <v>136</v>
      </c>
      <c r="C294" s="168" t="s">
        <v>141</v>
      </c>
      <c r="D294" s="170" t="s">
        <v>142</v>
      </c>
      <c r="E294" s="170" t="s">
        <v>143</v>
      </c>
      <c r="F294" s="158"/>
      <c r="G294" s="158"/>
      <c r="H294" s="158"/>
      <c r="I294" s="158"/>
      <c r="J294" s="158"/>
    </row>
    <row r="295" spans="1:10" x14ac:dyDescent="0.25">
      <c r="A295" s="166" t="s">
        <v>482</v>
      </c>
      <c r="B295" s="167" t="s">
        <v>136</v>
      </c>
      <c r="C295" s="168" t="s">
        <v>141</v>
      </c>
      <c r="D295" s="167" t="s">
        <v>269</v>
      </c>
      <c r="E295" s="167" t="s">
        <v>270</v>
      </c>
      <c r="F295" s="158"/>
      <c r="G295" s="158"/>
      <c r="H295" s="158"/>
      <c r="I295" s="158"/>
      <c r="J295" s="158"/>
    </row>
    <row r="296" spans="1:10" x14ac:dyDescent="0.25">
      <c r="A296" s="166" t="s">
        <v>483</v>
      </c>
      <c r="B296" s="167" t="s">
        <v>136</v>
      </c>
      <c r="C296" s="168" t="s">
        <v>141</v>
      </c>
      <c r="D296" s="167" t="s">
        <v>158</v>
      </c>
      <c r="E296" s="167" t="s">
        <v>159</v>
      </c>
      <c r="F296" s="158"/>
      <c r="G296" s="158"/>
      <c r="H296" s="158"/>
      <c r="I296" s="158"/>
      <c r="J296" s="158"/>
    </row>
    <row r="297" spans="1:10" x14ac:dyDescent="0.25">
      <c r="A297" s="166" t="s">
        <v>484</v>
      </c>
      <c r="B297" s="167" t="s">
        <v>136</v>
      </c>
      <c r="C297" s="168" t="s">
        <v>172</v>
      </c>
      <c r="D297" s="168" t="s">
        <v>173</v>
      </c>
      <c r="E297" s="164" t="s">
        <v>174</v>
      </c>
      <c r="F297" s="158"/>
      <c r="G297" s="158"/>
      <c r="H297" s="158"/>
      <c r="I297" s="158"/>
      <c r="J297" s="158"/>
    </row>
    <row r="298" spans="1:10" x14ac:dyDescent="0.25">
      <c r="A298" s="166" t="s">
        <v>485</v>
      </c>
      <c r="B298" s="167" t="s">
        <v>136</v>
      </c>
      <c r="C298" s="168" t="s">
        <v>141</v>
      </c>
      <c r="D298" s="167" t="s">
        <v>158</v>
      </c>
      <c r="E298" s="167" t="s">
        <v>159</v>
      </c>
      <c r="F298" s="158"/>
      <c r="G298" s="158"/>
      <c r="H298" s="158"/>
      <c r="I298" s="158"/>
      <c r="J298" s="158"/>
    </row>
    <row r="299" spans="1:10" x14ac:dyDescent="0.25">
      <c r="A299" s="162" t="s">
        <v>486</v>
      </c>
      <c r="B299" s="163" t="s">
        <v>170</v>
      </c>
      <c r="C299" s="164" t="s">
        <v>130</v>
      </c>
      <c r="D299" s="165" t="s">
        <v>142</v>
      </c>
      <c r="E299" s="164" t="s">
        <v>143</v>
      </c>
      <c r="F299" s="158"/>
      <c r="G299" s="158"/>
      <c r="H299" s="158"/>
      <c r="I299" s="158"/>
      <c r="J299" s="158"/>
    </row>
    <row r="300" spans="1:10" x14ac:dyDescent="0.25">
      <c r="A300" s="166" t="s">
        <v>487</v>
      </c>
      <c r="B300" s="163" t="s">
        <v>267</v>
      </c>
      <c r="C300" s="164" t="s">
        <v>130</v>
      </c>
      <c r="D300" s="165" t="s">
        <v>222</v>
      </c>
      <c r="E300" s="165" t="s">
        <v>223</v>
      </c>
      <c r="F300" s="158"/>
      <c r="G300" s="158"/>
      <c r="H300" s="158"/>
      <c r="I300" s="158"/>
      <c r="J300" s="158"/>
    </row>
    <row r="301" spans="1:10" x14ac:dyDescent="0.25">
      <c r="A301" s="166" t="s">
        <v>488</v>
      </c>
      <c r="B301" s="167" t="s">
        <v>136</v>
      </c>
      <c r="C301" s="168" t="s">
        <v>141</v>
      </c>
      <c r="D301" s="167" t="s">
        <v>137</v>
      </c>
      <c r="E301" s="167" t="s">
        <v>138</v>
      </c>
      <c r="F301" s="158"/>
      <c r="G301" s="158"/>
      <c r="H301" s="158"/>
      <c r="I301" s="158"/>
      <c r="J301" s="158"/>
    </row>
    <row r="302" spans="1:10" x14ac:dyDescent="0.25">
      <c r="A302" s="166" t="s">
        <v>489</v>
      </c>
      <c r="B302" s="167" t="s">
        <v>136</v>
      </c>
      <c r="C302" s="168" t="s">
        <v>141</v>
      </c>
      <c r="D302" s="167" t="s">
        <v>222</v>
      </c>
      <c r="E302" s="167" t="s">
        <v>223</v>
      </c>
      <c r="F302" s="158"/>
      <c r="G302" s="158"/>
      <c r="H302" s="158"/>
      <c r="I302" s="158"/>
      <c r="J302" s="158"/>
    </row>
    <row r="303" spans="1:10" x14ac:dyDescent="0.25">
      <c r="A303" s="162" t="s">
        <v>490</v>
      </c>
      <c r="B303" s="167" t="s">
        <v>136</v>
      </c>
      <c r="C303" s="168" t="s">
        <v>172</v>
      </c>
      <c r="D303" s="168" t="s">
        <v>173</v>
      </c>
      <c r="E303" s="164" t="s">
        <v>174</v>
      </c>
      <c r="F303" s="158"/>
      <c r="G303" s="158"/>
      <c r="H303" s="158"/>
      <c r="I303" s="158"/>
      <c r="J303" s="158"/>
    </row>
    <row r="304" spans="1:10" x14ac:dyDescent="0.25">
      <c r="A304" s="166" t="s">
        <v>491</v>
      </c>
      <c r="B304" s="167" t="s">
        <v>414</v>
      </c>
      <c r="C304" s="168" t="s">
        <v>141</v>
      </c>
      <c r="D304" s="167" t="s">
        <v>222</v>
      </c>
      <c r="E304" s="167" t="s">
        <v>223</v>
      </c>
      <c r="F304" s="158"/>
      <c r="G304" s="158"/>
      <c r="H304" s="158"/>
      <c r="I304" s="158"/>
      <c r="J304" s="158"/>
    </row>
    <row r="305" spans="1:10" x14ac:dyDescent="0.25">
      <c r="A305" s="166" t="s">
        <v>492</v>
      </c>
      <c r="B305" s="163" t="s">
        <v>170</v>
      </c>
      <c r="C305" s="164" t="s">
        <v>130</v>
      </c>
      <c r="D305" s="165" t="s">
        <v>222</v>
      </c>
      <c r="E305" s="165" t="s">
        <v>223</v>
      </c>
      <c r="F305" s="158"/>
      <c r="G305" s="158"/>
      <c r="H305" s="158"/>
      <c r="I305" s="158"/>
      <c r="J305" s="158"/>
    </row>
    <row r="306" spans="1:10" ht="25" x14ac:dyDescent="0.25">
      <c r="A306" s="162" t="s">
        <v>493</v>
      </c>
      <c r="B306" s="167" t="s">
        <v>136</v>
      </c>
      <c r="C306" s="168" t="s">
        <v>141</v>
      </c>
      <c r="D306" s="167" t="s">
        <v>222</v>
      </c>
      <c r="E306" s="167" t="s">
        <v>494</v>
      </c>
      <c r="F306" s="158"/>
      <c r="G306" s="158"/>
      <c r="H306" s="158"/>
      <c r="I306" s="158"/>
      <c r="J306" s="158"/>
    </row>
    <row r="307" spans="1:10" x14ac:dyDescent="0.25">
      <c r="A307" s="162" t="s">
        <v>495</v>
      </c>
      <c r="B307" s="163" t="s">
        <v>170</v>
      </c>
      <c r="C307" s="168" t="s">
        <v>172</v>
      </c>
      <c r="D307" s="165" t="s">
        <v>173</v>
      </c>
      <c r="E307" s="164" t="s">
        <v>174</v>
      </c>
      <c r="F307" s="158"/>
      <c r="G307" s="158"/>
      <c r="H307" s="158"/>
      <c r="I307" s="158"/>
      <c r="J307" s="158"/>
    </row>
    <row r="308" spans="1:10" x14ac:dyDescent="0.25">
      <c r="A308" s="166" t="s">
        <v>496</v>
      </c>
      <c r="B308" s="163" t="s">
        <v>140</v>
      </c>
      <c r="C308" s="168" t="s">
        <v>141</v>
      </c>
      <c r="D308" s="165" t="s">
        <v>222</v>
      </c>
      <c r="E308" s="165" t="s">
        <v>223</v>
      </c>
      <c r="F308" s="158"/>
      <c r="G308" s="158"/>
      <c r="H308" s="158"/>
      <c r="I308" s="158"/>
      <c r="J308" s="158"/>
    </row>
    <row r="309" spans="1:10" x14ac:dyDescent="0.25">
      <c r="A309" s="162" t="s">
        <v>497</v>
      </c>
      <c r="B309" s="163" t="s">
        <v>498</v>
      </c>
      <c r="C309" s="164" t="s">
        <v>130</v>
      </c>
      <c r="D309" s="165" t="s">
        <v>137</v>
      </c>
      <c r="E309" s="164" t="s">
        <v>138</v>
      </c>
      <c r="F309" s="158"/>
      <c r="G309" s="158"/>
      <c r="H309" s="158"/>
      <c r="I309" s="158"/>
      <c r="J309" s="158"/>
    </row>
    <row r="310" spans="1:10" x14ac:dyDescent="0.25">
      <c r="A310" s="162" t="s">
        <v>499</v>
      </c>
      <c r="B310" s="163" t="s">
        <v>500</v>
      </c>
      <c r="C310" s="164" t="s">
        <v>130</v>
      </c>
      <c r="D310" s="165" t="s">
        <v>137</v>
      </c>
      <c r="E310" s="164" t="s">
        <v>138</v>
      </c>
      <c r="F310" s="158"/>
      <c r="G310" s="158"/>
      <c r="H310" s="158"/>
      <c r="I310" s="158"/>
      <c r="J310" s="158"/>
    </row>
    <row r="311" spans="1:10" x14ac:dyDescent="0.25">
      <c r="A311" s="162" t="s">
        <v>501</v>
      </c>
      <c r="B311" s="163" t="s">
        <v>282</v>
      </c>
      <c r="C311" s="164" t="s">
        <v>130</v>
      </c>
      <c r="D311" s="165" t="s">
        <v>137</v>
      </c>
      <c r="E311" s="164" t="s">
        <v>138</v>
      </c>
      <c r="F311" s="158"/>
      <c r="G311" s="158"/>
      <c r="H311" s="158"/>
      <c r="I311" s="158"/>
      <c r="J311" s="158"/>
    </row>
    <row r="312" spans="1:10" x14ac:dyDescent="0.25">
      <c r="A312" s="166" t="s">
        <v>502</v>
      </c>
      <c r="B312" s="167" t="s">
        <v>170</v>
      </c>
      <c r="C312" s="168" t="s">
        <v>130</v>
      </c>
      <c r="D312" s="167" t="s">
        <v>131</v>
      </c>
      <c r="E312" s="167" t="s">
        <v>132</v>
      </c>
      <c r="F312" s="158"/>
      <c r="G312" s="158"/>
      <c r="H312" s="158"/>
      <c r="I312" s="158"/>
      <c r="J312" s="158"/>
    </row>
    <row r="313" spans="1:10" x14ac:dyDescent="0.25">
      <c r="A313" s="162" t="s">
        <v>503</v>
      </c>
      <c r="B313" s="163" t="s">
        <v>170</v>
      </c>
      <c r="C313" s="164" t="s">
        <v>130</v>
      </c>
      <c r="D313" s="165" t="s">
        <v>137</v>
      </c>
      <c r="E313" s="164" t="s">
        <v>138</v>
      </c>
      <c r="F313" s="158"/>
      <c r="G313" s="158"/>
      <c r="H313" s="158"/>
      <c r="I313" s="158"/>
      <c r="J313" s="158"/>
    </row>
    <row r="314" spans="1:10" x14ac:dyDescent="0.25">
      <c r="A314" s="166" t="s">
        <v>504</v>
      </c>
      <c r="B314" s="163" t="s">
        <v>252</v>
      </c>
      <c r="C314" s="168" t="s">
        <v>150</v>
      </c>
      <c r="D314" s="167" t="s">
        <v>137</v>
      </c>
      <c r="E314" s="167" t="s">
        <v>138</v>
      </c>
      <c r="F314" s="158"/>
      <c r="G314" s="158"/>
      <c r="H314" s="158"/>
      <c r="I314" s="158"/>
      <c r="J314" s="158"/>
    </row>
    <row r="315" spans="1:10" x14ac:dyDescent="0.25">
      <c r="A315" s="162" t="s">
        <v>505</v>
      </c>
      <c r="B315" s="163" t="s">
        <v>265</v>
      </c>
      <c r="C315" s="164" t="s">
        <v>130</v>
      </c>
      <c r="D315" s="165" t="s">
        <v>137</v>
      </c>
      <c r="E315" s="164" t="s">
        <v>138</v>
      </c>
      <c r="F315" s="158"/>
      <c r="G315" s="158"/>
      <c r="H315" s="158"/>
      <c r="I315" s="158"/>
      <c r="J315" s="158"/>
    </row>
    <row r="316" spans="1:10" ht="25" x14ac:dyDescent="0.25">
      <c r="A316" s="162" t="s">
        <v>506</v>
      </c>
      <c r="B316" s="163" t="s">
        <v>170</v>
      </c>
      <c r="C316" s="164" t="s">
        <v>130</v>
      </c>
      <c r="D316" s="165" t="s">
        <v>142</v>
      </c>
      <c r="E316" s="164" t="s">
        <v>143</v>
      </c>
      <c r="F316" s="158"/>
      <c r="G316" s="158"/>
      <c r="H316" s="158"/>
      <c r="I316" s="158"/>
      <c r="J316" s="158"/>
    </row>
    <row r="317" spans="1:10" x14ac:dyDescent="0.25">
      <c r="A317" s="162" t="s">
        <v>507</v>
      </c>
      <c r="B317" s="163" t="s">
        <v>265</v>
      </c>
      <c r="C317" s="164" t="s">
        <v>130</v>
      </c>
      <c r="D317" s="165" t="s">
        <v>137</v>
      </c>
      <c r="E317" s="164" t="s">
        <v>138</v>
      </c>
      <c r="F317" s="158"/>
      <c r="G317" s="158"/>
      <c r="H317" s="158"/>
      <c r="I317" s="158"/>
      <c r="J317" s="158"/>
    </row>
    <row r="318" spans="1:10" x14ac:dyDescent="0.25">
      <c r="A318" s="162" t="s">
        <v>508</v>
      </c>
      <c r="B318" s="163" t="s">
        <v>170</v>
      </c>
      <c r="C318" s="164" t="s">
        <v>130</v>
      </c>
      <c r="D318" s="165" t="s">
        <v>142</v>
      </c>
      <c r="E318" s="164" t="s">
        <v>143</v>
      </c>
      <c r="F318" s="158"/>
      <c r="G318" s="158"/>
      <c r="H318" s="158"/>
      <c r="I318" s="158"/>
      <c r="J318" s="158"/>
    </row>
    <row r="319" spans="1:10" x14ac:dyDescent="0.25">
      <c r="A319" s="162" t="s">
        <v>509</v>
      </c>
      <c r="B319" s="163" t="s">
        <v>170</v>
      </c>
      <c r="C319" s="164" t="s">
        <v>130</v>
      </c>
      <c r="D319" s="165" t="s">
        <v>137</v>
      </c>
      <c r="E319" s="164" t="s">
        <v>138</v>
      </c>
      <c r="F319" s="158"/>
      <c r="G319" s="158"/>
      <c r="H319" s="158"/>
      <c r="I319" s="158"/>
      <c r="J319" s="158"/>
    </row>
    <row r="320" spans="1:10" x14ac:dyDescent="0.25">
      <c r="A320" s="162" t="s">
        <v>510</v>
      </c>
      <c r="B320" s="163" t="s">
        <v>511</v>
      </c>
      <c r="C320" s="164" t="s">
        <v>130</v>
      </c>
      <c r="D320" s="165" t="s">
        <v>137</v>
      </c>
      <c r="E320" s="164" t="s">
        <v>138</v>
      </c>
      <c r="F320" s="158"/>
      <c r="G320" s="158"/>
      <c r="H320" s="158"/>
      <c r="I320" s="158"/>
      <c r="J320" s="158"/>
    </row>
    <row r="321" spans="1:10" x14ac:dyDescent="0.25">
      <c r="A321" s="162" t="s">
        <v>512</v>
      </c>
      <c r="B321" s="163" t="s">
        <v>170</v>
      </c>
      <c r="C321" s="164" t="s">
        <v>130</v>
      </c>
      <c r="D321" s="165" t="s">
        <v>137</v>
      </c>
      <c r="E321" s="164" t="s">
        <v>138</v>
      </c>
      <c r="F321" s="158"/>
      <c r="G321" s="158"/>
      <c r="H321" s="158"/>
      <c r="I321" s="158"/>
      <c r="J321" s="158"/>
    </row>
    <row r="322" spans="1:10" x14ac:dyDescent="0.25">
      <c r="A322" s="166" t="s">
        <v>513</v>
      </c>
      <c r="B322" s="167" t="s">
        <v>136</v>
      </c>
      <c r="C322" s="168" t="s">
        <v>141</v>
      </c>
      <c r="D322" s="167" t="s">
        <v>137</v>
      </c>
      <c r="E322" s="167" t="s">
        <v>138</v>
      </c>
      <c r="F322" s="158"/>
      <c r="G322" s="158"/>
      <c r="H322" s="158"/>
      <c r="I322" s="158"/>
      <c r="J322" s="158"/>
    </row>
    <row r="323" spans="1:10" ht="25" x14ac:dyDescent="0.25">
      <c r="A323" s="171" t="s">
        <v>514</v>
      </c>
      <c r="B323" s="172" t="s">
        <v>515</v>
      </c>
      <c r="C323" s="164" t="s">
        <v>130</v>
      </c>
      <c r="D323" s="165" t="s">
        <v>199</v>
      </c>
      <c r="E323" s="164" t="s">
        <v>200</v>
      </c>
      <c r="F323" s="158"/>
      <c r="G323" s="158"/>
      <c r="H323" s="158"/>
      <c r="I323" s="158"/>
      <c r="J323" s="158"/>
    </row>
    <row r="324" spans="1:10" ht="25" x14ac:dyDescent="0.25">
      <c r="A324" s="166" t="s">
        <v>516</v>
      </c>
      <c r="B324" s="167" t="s">
        <v>136</v>
      </c>
      <c r="C324" s="168" t="s">
        <v>141</v>
      </c>
      <c r="D324" s="167" t="s">
        <v>222</v>
      </c>
      <c r="E324" s="167" t="s">
        <v>223</v>
      </c>
      <c r="F324" s="158"/>
      <c r="G324" s="158"/>
      <c r="H324" s="158"/>
      <c r="I324" s="158"/>
      <c r="J324" s="158"/>
    </row>
    <row r="325" spans="1:10" x14ac:dyDescent="0.25">
      <c r="A325" s="166" t="s">
        <v>517</v>
      </c>
      <c r="B325" s="163" t="s">
        <v>518</v>
      </c>
      <c r="C325" s="168" t="s">
        <v>172</v>
      </c>
      <c r="D325" s="165" t="s">
        <v>173</v>
      </c>
      <c r="E325" s="164" t="s">
        <v>174</v>
      </c>
      <c r="F325" s="158"/>
      <c r="G325" s="158"/>
      <c r="H325" s="158"/>
      <c r="I325" s="158"/>
      <c r="J325" s="158"/>
    </row>
    <row r="326" spans="1:10" ht="25" x14ac:dyDescent="0.25">
      <c r="A326" s="166" t="s">
        <v>519</v>
      </c>
      <c r="B326" s="163" t="s">
        <v>520</v>
      </c>
      <c r="C326" s="164" t="s">
        <v>130</v>
      </c>
      <c r="D326" s="165" t="s">
        <v>137</v>
      </c>
      <c r="E326" s="164" t="s">
        <v>138</v>
      </c>
      <c r="F326" s="158"/>
      <c r="G326" s="158"/>
      <c r="H326" s="158"/>
      <c r="I326" s="158"/>
      <c r="J326" s="158"/>
    </row>
    <row r="327" spans="1:10" x14ac:dyDescent="0.25">
      <c r="A327" s="166" t="s">
        <v>521</v>
      </c>
      <c r="B327" s="167" t="s">
        <v>136</v>
      </c>
      <c r="C327" s="168" t="s">
        <v>150</v>
      </c>
      <c r="D327" s="167" t="s">
        <v>199</v>
      </c>
      <c r="E327" s="167" t="s">
        <v>200</v>
      </c>
      <c r="F327" s="158"/>
      <c r="G327" s="158"/>
      <c r="H327" s="158"/>
      <c r="I327" s="158"/>
      <c r="J327" s="158"/>
    </row>
    <row r="328" spans="1:10" x14ac:dyDescent="0.25">
      <c r="A328" s="166" t="s">
        <v>522</v>
      </c>
      <c r="B328" s="167" t="s">
        <v>136</v>
      </c>
      <c r="C328" s="168" t="s">
        <v>141</v>
      </c>
      <c r="D328" s="167" t="s">
        <v>269</v>
      </c>
      <c r="E328" s="167" t="s">
        <v>270</v>
      </c>
      <c r="F328" s="158"/>
      <c r="G328" s="158"/>
      <c r="H328" s="158"/>
      <c r="I328" s="158"/>
      <c r="J328" s="158"/>
    </row>
    <row r="329" spans="1:10" x14ac:dyDescent="0.25">
      <c r="A329" s="162" t="s">
        <v>523</v>
      </c>
      <c r="B329" s="163" t="s">
        <v>282</v>
      </c>
      <c r="C329" s="164" t="s">
        <v>141</v>
      </c>
      <c r="D329" s="165" t="s">
        <v>335</v>
      </c>
      <c r="E329" s="165" t="s">
        <v>184</v>
      </c>
      <c r="F329" s="158"/>
      <c r="G329" s="158"/>
      <c r="H329" s="158"/>
      <c r="I329" s="158"/>
      <c r="J329" s="158"/>
    </row>
    <row r="330" spans="1:10" x14ac:dyDescent="0.25">
      <c r="A330" s="166" t="s">
        <v>524</v>
      </c>
      <c r="B330" s="167" t="s">
        <v>136</v>
      </c>
      <c r="C330" s="168" t="s">
        <v>141</v>
      </c>
      <c r="D330" s="167" t="s">
        <v>525</v>
      </c>
      <c r="E330" s="167" t="s">
        <v>526</v>
      </c>
      <c r="F330" s="158"/>
      <c r="G330" s="158"/>
      <c r="H330" s="158"/>
      <c r="I330" s="158"/>
      <c r="J330" s="158"/>
    </row>
    <row r="331" spans="1:10" x14ac:dyDescent="0.25">
      <c r="A331" s="166" t="s">
        <v>527</v>
      </c>
      <c r="B331" s="167" t="s">
        <v>136</v>
      </c>
      <c r="C331" s="168" t="s">
        <v>130</v>
      </c>
      <c r="D331" s="167" t="s">
        <v>137</v>
      </c>
      <c r="E331" s="167" t="s">
        <v>138</v>
      </c>
      <c r="F331" s="158"/>
      <c r="G331" s="158"/>
      <c r="H331" s="158"/>
      <c r="I331" s="158"/>
      <c r="J331" s="158"/>
    </row>
    <row r="332" spans="1:10" x14ac:dyDescent="0.25">
      <c r="A332" s="162" t="s">
        <v>528</v>
      </c>
      <c r="B332" s="163" t="s">
        <v>258</v>
      </c>
      <c r="C332" s="164" t="s">
        <v>130</v>
      </c>
      <c r="D332" s="165" t="s">
        <v>137</v>
      </c>
      <c r="E332" s="164" t="s">
        <v>138</v>
      </c>
      <c r="F332" s="158"/>
      <c r="G332" s="158"/>
      <c r="H332" s="158"/>
      <c r="I332" s="158"/>
      <c r="J332" s="158"/>
    </row>
    <row r="333" spans="1:10" ht="25" x14ac:dyDescent="0.25">
      <c r="A333" s="166" t="s">
        <v>529</v>
      </c>
      <c r="B333" s="167" t="s">
        <v>136</v>
      </c>
      <c r="C333" s="168" t="s">
        <v>130</v>
      </c>
      <c r="D333" s="167" t="s">
        <v>137</v>
      </c>
      <c r="E333" s="167" t="s">
        <v>138</v>
      </c>
      <c r="F333" s="158"/>
      <c r="G333" s="158"/>
      <c r="H333" s="158"/>
      <c r="I333" s="158"/>
      <c r="J333" s="158"/>
    </row>
    <row r="334" spans="1:10" ht="25" x14ac:dyDescent="0.25">
      <c r="A334" s="166" t="s">
        <v>530</v>
      </c>
      <c r="B334" s="167" t="s">
        <v>136</v>
      </c>
      <c r="C334" s="168" t="s">
        <v>130</v>
      </c>
      <c r="D334" s="167" t="s">
        <v>137</v>
      </c>
      <c r="E334" s="167" t="s">
        <v>138</v>
      </c>
      <c r="F334" s="158"/>
      <c r="G334" s="158"/>
      <c r="H334" s="158"/>
      <c r="I334" s="158"/>
      <c r="J334" s="158"/>
    </row>
    <row r="335" spans="1:10" x14ac:dyDescent="0.25">
      <c r="A335" s="166" t="s">
        <v>531</v>
      </c>
      <c r="B335" s="167" t="s">
        <v>136</v>
      </c>
      <c r="C335" s="168" t="s">
        <v>141</v>
      </c>
      <c r="D335" s="167" t="s">
        <v>158</v>
      </c>
      <c r="E335" s="167" t="s">
        <v>159</v>
      </c>
      <c r="F335" s="158"/>
      <c r="G335" s="158"/>
      <c r="H335" s="158"/>
      <c r="I335" s="158"/>
      <c r="J335" s="158"/>
    </row>
    <row r="336" spans="1:10" x14ac:dyDescent="0.25">
      <c r="A336" s="162" t="s">
        <v>80</v>
      </c>
      <c r="B336" s="163" t="s">
        <v>140</v>
      </c>
      <c r="C336" s="164" t="s">
        <v>141</v>
      </c>
      <c r="D336" s="165" t="s">
        <v>269</v>
      </c>
      <c r="E336" s="165" t="s">
        <v>270</v>
      </c>
      <c r="F336" s="158"/>
      <c r="G336" s="158"/>
      <c r="H336" s="158"/>
      <c r="I336" s="158"/>
      <c r="J336" s="158"/>
    </row>
    <row r="337" spans="1:10" x14ac:dyDescent="0.25">
      <c r="A337" s="162" t="s">
        <v>532</v>
      </c>
      <c r="B337" s="167" t="s">
        <v>136</v>
      </c>
      <c r="C337" s="168" t="s">
        <v>141</v>
      </c>
      <c r="D337" s="167" t="s">
        <v>158</v>
      </c>
      <c r="E337" s="167" t="s">
        <v>159</v>
      </c>
      <c r="F337" s="158"/>
      <c r="G337" s="158"/>
      <c r="H337" s="158"/>
      <c r="I337" s="158"/>
      <c r="J337" s="158"/>
    </row>
    <row r="338" spans="1:10" x14ac:dyDescent="0.25">
      <c r="A338" s="162" t="s">
        <v>75</v>
      </c>
      <c r="B338" s="163" t="s">
        <v>140</v>
      </c>
      <c r="C338" s="168" t="s">
        <v>141</v>
      </c>
      <c r="D338" s="167" t="s">
        <v>183</v>
      </c>
      <c r="E338" s="167" t="s">
        <v>184</v>
      </c>
      <c r="F338" s="158"/>
      <c r="G338" s="158"/>
      <c r="H338" s="158"/>
      <c r="I338" s="158"/>
      <c r="J338" s="158"/>
    </row>
    <row r="339" spans="1:10" x14ac:dyDescent="0.25">
      <c r="A339" s="162" t="s">
        <v>56</v>
      </c>
      <c r="B339" s="167" t="s">
        <v>140</v>
      </c>
      <c r="C339" s="168" t="s">
        <v>141</v>
      </c>
      <c r="D339" s="167" t="s">
        <v>183</v>
      </c>
      <c r="E339" s="167" t="s">
        <v>184</v>
      </c>
      <c r="F339" s="158"/>
      <c r="G339" s="158"/>
      <c r="H339" s="158"/>
      <c r="I339" s="158"/>
      <c r="J339" s="158"/>
    </row>
    <row r="340" spans="1:10" x14ac:dyDescent="0.25">
      <c r="A340" s="166" t="s">
        <v>533</v>
      </c>
      <c r="B340" s="163" t="s">
        <v>351</v>
      </c>
      <c r="C340" s="164" t="s">
        <v>141</v>
      </c>
      <c r="D340" s="164" t="s">
        <v>183</v>
      </c>
      <c r="E340" s="164" t="s">
        <v>184</v>
      </c>
      <c r="F340" s="158"/>
      <c r="G340" s="158"/>
      <c r="H340" s="158"/>
      <c r="I340" s="158"/>
      <c r="J340" s="158"/>
    </row>
    <row r="341" spans="1:10" x14ac:dyDescent="0.25">
      <c r="A341" s="166" t="s">
        <v>534</v>
      </c>
      <c r="B341" s="167" t="s">
        <v>136</v>
      </c>
      <c r="C341" s="168" t="s">
        <v>150</v>
      </c>
      <c r="D341" s="167" t="s">
        <v>335</v>
      </c>
      <c r="E341" s="167" t="s">
        <v>184</v>
      </c>
      <c r="F341" s="158"/>
      <c r="G341" s="158"/>
      <c r="H341" s="158"/>
      <c r="I341" s="158"/>
      <c r="J341" s="158"/>
    </row>
    <row r="342" spans="1:10" x14ac:dyDescent="0.25">
      <c r="A342" s="162" t="s">
        <v>48</v>
      </c>
      <c r="B342" s="167" t="s">
        <v>140</v>
      </c>
      <c r="C342" s="168" t="s">
        <v>141</v>
      </c>
      <c r="D342" s="167" t="s">
        <v>183</v>
      </c>
      <c r="E342" s="167" t="s">
        <v>184</v>
      </c>
      <c r="F342" s="158"/>
      <c r="G342" s="158"/>
      <c r="H342" s="158"/>
      <c r="I342" s="158"/>
      <c r="J342" s="158"/>
    </row>
    <row r="343" spans="1:10" x14ac:dyDescent="0.25">
      <c r="A343" s="162" t="s">
        <v>48</v>
      </c>
      <c r="B343" s="167" t="s">
        <v>140</v>
      </c>
      <c r="C343" s="168" t="s">
        <v>535</v>
      </c>
      <c r="D343" s="167" t="s">
        <v>335</v>
      </c>
      <c r="E343" s="167" t="s">
        <v>184</v>
      </c>
      <c r="F343" s="158"/>
      <c r="G343" s="158"/>
      <c r="H343" s="158"/>
      <c r="I343" s="158"/>
      <c r="J343" s="158"/>
    </row>
    <row r="344" spans="1:10" x14ac:dyDescent="0.25">
      <c r="A344" s="162" t="s">
        <v>34</v>
      </c>
      <c r="B344" s="163" t="s">
        <v>140</v>
      </c>
      <c r="C344" s="164" t="s">
        <v>141</v>
      </c>
      <c r="D344" s="165" t="s">
        <v>183</v>
      </c>
      <c r="E344" s="165" t="s">
        <v>184</v>
      </c>
      <c r="F344" s="158"/>
      <c r="G344" s="158"/>
      <c r="H344" s="158"/>
      <c r="I344" s="158"/>
      <c r="J344" s="158"/>
    </row>
    <row r="345" spans="1:10" x14ac:dyDescent="0.25">
      <c r="A345" s="162" t="s">
        <v>34</v>
      </c>
      <c r="B345" s="163" t="s">
        <v>140</v>
      </c>
      <c r="C345" s="164" t="s">
        <v>535</v>
      </c>
      <c r="D345" s="165" t="s">
        <v>335</v>
      </c>
      <c r="E345" s="165" t="s">
        <v>184</v>
      </c>
      <c r="F345" s="158"/>
      <c r="G345" s="158"/>
      <c r="H345" s="158"/>
      <c r="I345" s="158"/>
      <c r="J345" s="158"/>
    </row>
    <row r="346" spans="1:10" ht="25" x14ac:dyDescent="0.25">
      <c r="A346" s="162" t="s">
        <v>71</v>
      </c>
      <c r="B346" s="163" t="s">
        <v>140</v>
      </c>
      <c r="C346" s="164" t="s">
        <v>130</v>
      </c>
      <c r="D346" s="164" t="s">
        <v>146</v>
      </c>
      <c r="E346" s="164" t="s">
        <v>147</v>
      </c>
      <c r="F346" s="158"/>
      <c r="G346" s="158"/>
      <c r="H346" s="158"/>
      <c r="I346" s="158"/>
      <c r="J346" s="158"/>
    </row>
    <row r="347" spans="1:10" x14ac:dyDescent="0.25">
      <c r="A347" s="166" t="s">
        <v>536</v>
      </c>
      <c r="B347" s="167" t="s">
        <v>140</v>
      </c>
      <c r="C347" s="168" t="s">
        <v>141</v>
      </c>
      <c r="D347" s="167" t="s">
        <v>158</v>
      </c>
      <c r="E347" s="167" t="s">
        <v>159</v>
      </c>
      <c r="F347" s="158"/>
      <c r="G347" s="158"/>
      <c r="H347" s="158"/>
      <c r="I347" s="158"/>
      <c r="J347" s="158"/>
    </row>
    <row r="348" spans="1:10" x14ac:dyDescent="0.25">
      <c r="A348" s="166" t="s">
        <v>537</v>
      </c>
      <c r="B348" s="167" t="s">
        <v>136</v>
      </c>
      <c r="C348" s="168" t="s">
        <v>130</v>
      </c>
      <c r="D348" s="167" t="s">
        <v>146</v>
      </c>
      <c r="E348" s="164" t="s">
        <v>147</v>
      </c>
      <c r="F348" s="158"/>
      <c r="G348" s="158"/>
      <c r="H348" s="158"/>
      <c r="I348" s="158"/>
      <c r="J348" s="158"/>
    </row>
    <row r="349" spans="1:10" x14ac:dyDescent="0.25">
      <c r="A349" s="162" t="s">
        <v>538</v>
      </c>
      <c r="B349" s="163" t="s">
        <v>500</v>
      </c>
      <c r="C349" s="164" t="s">
        <v>130</v>
      </c>
      <c r="D349" s="165" t="s">
        <v>137</v>
      </c>
      <c r="E349" s="164" t="s">
        <v>138</v>
      </c>
      <c r="F349" s="158"/>
      <c r="G349" s="158"/>
      <c r="H349" s="158"/>
      <c r="I349" s="158"/>
      <c r="J349" s="158"/>
    </row>
    <row r="350" spans="1:10" x14ac:dyDescent="0.25">
      <c r="A350" s="166" t="s">
        <v>539</v>
      </c>
      <c r="B350" s="163" t="s">
        <v>136</v>
      </c>
      <c r="C350" s="164" t="s">
        <v>141</v>
      </c>
      <c r="D350" s="165" t="s">
        <v>158</v>
      </c>
      <c r="E350" s="165" t="s">
        <v>159</v>
      </c>
      <c r="F350" s="158"/>
      <c r="G350" s="158"/>
      <c r="H350" s="158"/>
      <c r="I350" s="158"/>
      <c r="J350" s="158"/>
    </row>
    <row r="351" spans="1:10" x14ac:dyDescent="0.25">
      <c r="A351" s="166" t="s">
        <v>540</v>
      </c>
      <c r="B351" s="167" t="s">
        <v>136</v>
      </c>
      <c r="C351" s="168" t="s">
        <v>130</v>
      </c>
      <c r="D351" s="167" t="s">
        <v>137</v>
      </c>
      <c r="E351" s="167" t="s">
        <v>138</v>
      </c>
      <c r="F351" s="158"/>
      <c r="G351" s="158"/>
      <c r="H351" s="158"/>
      <c r="I351" s="158"/>
      <c r="J351" s="158"/>
    </row>
    <row r="352" spans="1:10" x14ac:dyDescent="0.25">
      <c r="A352" s="166" t="s">
        <v>541</v>
      </c>
      <c r="B352" s="167" t="s">
        <v>136</v>
      </c>
      <c r="C352" s="168" t="s">
        <v>130</v>
      </c>
      <c r="D352" s="167" t="s">
        <v>137</v>
      </c>
      <c r="E352" s="167" t="s">
        <v>138</v>
      </c>
      <c r="F352" s="158"/>
      <c r="G352" s="158"/>
      <c r="H352" s="158"/>
      <c r="I352" s="158"/>
      <c r="J352" s="158"/>
    </row>
    <row r="353" spans="1:10" x14ac:dyDescent="0.25">
      <c r="A353" s="166" t="s">
        <v>542</v>
      </c>
      <c r="B353" s="167" t="s">
        <v>136</v>
      </c>
      <c r="C353" s="168" t="s">
        <v>141</v>
      </c>
      <c r="D353" s="167" t="s">
        <v>131</v>
      </c>
      <c r="E353" s="167" t="s">
        <v>132</v>
      </c>
      <c r="F353" s="158"/>
      <c r="G353" s="158"/>
      <c r="H353" s="158"/>
      <c r="I353" s="158"/>
      <c r="J353" s="158"/>
    </row>
    <row r="354" spans="1:10" x14ac:dyDescent="0.25">
      <c r="A354" s="166" t="s">
        <v>543</v>
      </c>
      <c r="B354" s="167" t="s">
        <v>136</v>
      </c>
      <c r="C354" s="168" t="s">
        <v>141</v>
      </c>
      <c r="D354" s="167" t="s">
        <v>298</v>
      </c>
      <c r="E354" s="167" t="s">
        <v>299</v>
      </c>
      <c r="F354" s="158"/>
      <c r="G354" s="158"/>
      <c r="H354" s="158"/>
      <c r="I354" s="158"/>
      <c r="J354" s="158"/>
    </row>
    <row r="355" spans="1:10" x14ac:dyDescent="0.25">
      <c r="A355" s="166" t="s">
        <v>544</v>
      </c>
      <c r="B355" s="163" t="s">
        <v>170</v>
      </c>
      <c r="C355" s="164" t="s">
        <v>130</v>
      </c>
      <c r="D355" s="165" t="s">
        <v>137</v>
      </c>
      <c r="E355" s="164" t="s">
        <v>138</v>
      </c>
      <c r="F355" s="158"/>
      <c r="G355" s="158"/>
      <c r="H355" s="158"/>
      <c r="I355" s="158"/>
      <c r="J355" s="158"/>
    </row>
    <row r="356" spans="1:10" x14ac:dyDescent="0.25">
      <c r="A356" s="162" t="s">
        <v>545</v>
      </c>
      <c r="B356" s="163" t="s">
        <v>170</v>
      </c>
      <c r="C356" s="164" t="s">
        <v>130</v>
      </c>
      <c r="D356" s="165" t="s">
        <v>137</v>
      </c>
      <c r="E356" s="164" t="s">
        <v>138</v>
      </c>
      <c r="F356" s="158"/>
      <c r="G356" s="158"/>
      <c r="H356" s="158"/>
      <c r="I356" s="158"/>
      <c r="J356" s="158"/>
    </row>
    <row r="357" spans="1:10" ht="25" x14ac:dyDescent="0.25">
      <c r="A357" s="171" t="s">
        <v>546</v>
      </c>
      <c r="B357" s="172" t="s">
        <v>547</v>
      </c>
      <c r="C357" s="164" t="s">
        <v>130</v>
      </c>
      <c r="D357" s="165" t="s">
        <v>137</v>
      </c>
      <c r="E357" s="164" t="s">
        <v>138</v>
      </c>
      <c r="F357" s="158"/>
      <c r="G357" s="158"/>
      <c r="H357" s="158"/>
      <c r="I357" s="158"/>
      <c r="J357" s="158"/>
    </row>
    <row r="358" spans="1:10" x14ac:dyDescent="0.25">
      <c r="A358" s="166" t="s">
        <v>548</v>
      </c>
      <c r="B358" s="167" t="s">
        <v>136</v>
      </c>
      <c r="C358" s="168" t="s">
        <v>130</v>
      </c>
      <c r="D358" s="167" t="s">
        <v>137</v>
      </c>
      <c r="E358" s="167" t="s">
        <v>138</v>
      </c>
      <c r="F358" s="158"/>
      <c r="G358" s="158"/>
      <c r="H358" s="158"/>
      <c r="I358" s="158"/>
      <c r="J358" s="158"/>
    </row>
    <row r="359" spans="1:10" x14ac:dyDescent="0.25">
      <c r="A359" s="162" t="s">
        <v>29</v>
      </c>
      <c r="B359" s="163" t="s">
        <v>140</v>
      </c>
      <c r="C359" s="164" t="s">
        <v>130</v>
      </c>
      <c r="D359" s="164" t="s">
        <v>146</v>
      </c>
      <c r="E359" s="164" t="s">
        <v>147</v>
      </c>
      <c r="F359" s="158"/>
      <c r="G359" s="158"/>
      <c r="H359" s="158"/>
      <c r="I359" s="158"/>
      <c r="J359" s="158"/>
    </row>
    <row r="360" spans="1:10" x14ac:dyDescent="0.25">
      <c r="A360" s="162" t="s">
        <v>103</v>
      </c>
      <c r="B360" s="163" t="s">
        <v>140</v>
      </c>
      <c r="C360" s="164" t="s">
        <v>130</v>
      </c>
      <c r="D360" s="165" t="s">
        <v>142</v>
      </c>
      <c r="E360" s="164" t="s">
        <v>143</v>
      </c>
      <c r="F360" s="158"/>
      <c r="G360" s="158"/>
      <c r="H360" s="158"/>
      <c r="I360" s="158"/>
      <c r="J360" s="158"/>
    </row>
    <row r="361" spans="1:10" x14ac:dyDescent="0.25">
      <c r="A361" s="162" t="s">
        <v>549</v>
      </c>
      <c r="B361" s="163" t="s">
        <v>170</v>
      </c>
      <c r="C361" s="164" t="s">
        <v>130</v>
      </c>
      <c r="D361" s="165" t="s">
        <v>137</v>
      </c>
      <c r="E361" s="164" t="s">
        <v>138</v>
      </c>
      <c r="F361" s="158"/>
      <c r="G361" s="158"/>
      <c r="H361" s="158"/>
      <c r="I361" s="158"/>
      <c r="J361" s="158"/>
    </row>
    <row r="362" spans="1:10" x14ac:dyDescent="0.25">
      <c r="A362" s="162" t="s">
        <v>550</v>
      </c>
      <c r="B362" s="163" t="s">
        <v>170</v>
      </c>
      <c r="C362" s="164" t="s">
        <v>130</v>
      </c>
      <c r="D362" s="165" t="s">
        <v>142</v>
      </c>
      <c r="E362" s="164" t="s">
        <v>143</v>
      </c>
      <c r="F362" s="158"/>
      <c r="G362" s="158"/>
      <c r="H362" s="158"/>
      <c r="I362" s="158"/>
      <c r="J362" s="158"/>
    </row>
    <row r="363" spans="1:10" x14ac:dyDescent="0.25">
      <c r="A363" s="166" t="s">
        <v>551</v>
      </c>
      <c r="B363" s="167" t="s">
        <v>136</v>
      </c>
      <c r="C363" s="168" t="s">
        <v>130</v>
      </c>
      <c r="D363" s="167" t="s">
        <v>137</v>
      </c>
      <c r="E363" s="167" t="s">
        <v>138</v>
      </c>
      <c r="F363" s="158"/>
      <c r="G363" s="158"/>
      <c r="H363" s="158"/>
      <c r="I363" s="158"/>
      <c r="J363" s="158"/>
    </row>
    <row r="364" spans="1:10" x14ac:dyDescent="0.25">
      <c r="A364" s="162" t="s">
        <v>552</v>
      </c>
      <c r="B364" s="167" t="s">
        <v>136</v>
      </c>
      <c r="C364" s="168" t="s">
        <v>141</v>
      </c>
      <c r="D364" s="167" t="s">
        <v>158</v>
      </c>
      <c r="E364" s="167" t="s">
        <v>159</v>
      </c>
      <c r="F364" s="158"/>
      <c r="G364" s="158"/>
      <c r="H364" s="158"/>
      <c r="I364" s="158"/>
      <c r="J364" s="158"/>
    </row>
    <row r="365" spans="1:10" x14ac:dyDescent="0.25">
      <c r="A365" s="162" t="s">
        <v>553</v>
      </c>
      <c r="B365" s="163" t="s">
        <v>140</v>
      </c>
      <c r="C365" s="164" t="s">
        <v>130</v>
      </c>
      <c r="D365" s="165" t="s">
        <v>167</v>
      </c>
      <c r="E365" s="164" t="s">
        <v>168</v>
      </c>
      <c r="F365" s="158"/>
      <c r="G365" s="158"/>
      <c r="H365" s="158"/>
      <c r="I365" s="158"/>
      <c r="J365" s="158"/>
    </row>
    <row r="366" spans="1:10" x14ac:dyDescent="0.25">
      <c r="A366" s="166" t="s">
        <v>554</v>
      </c>
      <c r="B366" s="167" t="s">
        <v>136</v>
      </c>
      <c r="C366" s="168" t="s">
        <v>292</v>
      </c>
      <c r="D366" s="167" t="s">
        <v>555</v>
      </c>
      <c r="E366" s="167" t="s">
        <v>556</v>
      </c>
      <c r="F366" s="158"/>
      <c r="G366" s="158"/>
      <c r="H366" s="158"/>
      <c r="I366" s="158"/>
      <c r="J366" s="158"/>
    </row>
    <row r="367" spans="1:10" x14ac:dyDescent="0.25">
      <c r="A367" s="166" t="s">
        <v>557</v>
      </c>
      <c r="B367" s="167" t="s">
        <v>136</v>
      </c>
      <c r="C367" s="168" t="s">
        <v>558</v>
      </c>
      <c r="D367" s="167" t="s">
        <v>559</v>
      </c>
      <c r="E367" s="167" t="s">
        <v>560</v>
      </c>
      <c r="F367" s="158"/>
      <c r="G367" s="158"/>
      <c r="H367" s="158"/>
      <c r="I367" s="158"/>
      <c r="J367" s="158"/>
    </row>
    <row r="368" spans="1:10" x14ac:dyDescent="0.25">
      <c r="A368" s="166" t="s">
        <v>561</v>
      </c>
      <c r="B368" s="167" t="s">
        <v>136</v>
      </c>
      <c r="C368" s="168" t="s">
        <v>130</v>
      </c>
      <c r="D368" s="175" t="s">
        <v>137</v>
      </c>
      <c r="E368" s="167" t="s">
        <v>138</v>
      </c>
      <c r="F368" s="158"/>
      <c r="G368" s="158"/>
      <c r="H368" s="158"/>
      <c r="I368" s="158"/>
      <c r="J368" s="158"/>
    </row>
    <row r="369" spans="1:10" x14ac:dyDescent="0.25">
      <c r="A369" s="162" t="s">
        <v>74</v>
      </c>
      <c r="B369" s="163" t="s">
        <v>140</v>
      </c>
      <c r="C369" s="164" t="s">
        <v>130</v>
      </c>
      <c r="D369" s="165" t="s">
        <v>199</v>
      </c>
      <c r="E369" s="176" t="s">
        <v>200</v>
      </c>
      <c r="F369" s="158"/>
      <c r="G369" s="158"/>
      <c r="H369" s="158"/>
      <c r="I369" s="158"/>
      <c r="J369" s="158"/>
    </row>
    <row r="370" spans="1:10" x14ac:dyDescent="0.25">
      <c r="A370" s="166" t="s">
        <v>562</v>
      </c>
      <c r="B370" s="167" t="s">
        <v>563</v>
      </c>
      <c r="C370" s="168" t="s">
        <v>130</v>
      </c>
      <c r="D370" s="167" t="s">
        <v>142</v>
      </c>
      <c r="E370" s="167" t="s">
        <v>143</v>
      </c>
      <c r="F370" s="158"/>
      <c r="G370" s="158"/>
      <c r="H370" s="158"/>
      <c r="I370" s="158"/>
      <c r="J370" s="158"/>
    </row>
    <row r="371" spans="1:10" x14ac:dyDescent="0.25">
      <c r="A371" s="166" t="s">
        <v>564</v>
      </c>
      <c r="B371" s="167" t="s">
        <v>136</v>
      </c>
      <c r="C371" s="168" t="s">
        <v>141</v>
      </c>
      <c r="D371" s="167" t="s">
        <v>298</v>
      </c>
      <c r="E371" s="167" t="s">
        <v>299</v>
      </c>
      <c r="F371" s="158"/>
      <c r="G371" s="158"/>
      <c r="H371" s="158"/>
      <c r="I371" s="158"/>
      <c r="J371" s="158"/>
    </row>
    <row r="372" spans="1:10" x14ac:dyDescent="0.25">
      <c r="A372" s="166" t="s">
        <v>565</v>
      </c>
      <c r="B372" s="167" t="s">
        <v>136</v>
      </c>
      <c r="C372" s="168" t="s">
        <v>130</v>
      </c>
      <c r="D372" s="167" t="s">
        <v>137</v>
      </c>
      <c r="E372" s="167" t="s">
        <v>138</v>
      </c>
      <c r="F372" s="158"/>
      <c r="G372" s="158"/>
      <c r="H372" s="158"/>
      <c r="I372" s="158"/>
      <c r="J372" s="158"/>
    </row>
    <row r="373" spans="1:10" x14ac:dyDescent="0.25">
      <c r="A373" s="166" t="s">
        <v>566</v>
      </c>
      <c r="B373" s="167" t="s">
        <v>136</v>
      </c>
      <c r="C373" s="168" t="s">
        <v>130</v>
      </c>
      <c r="D373" s="167" t="s">
        <v>137</v>
      </c>
      <c r="E373" s="167" t="s">
        <v>138</v>
      </c>
      <c r="F373" s="158"/>
      <c r="G373" s="158"/>
      <c r="H373" s="158"/>
      <c r="I373" s="158"/>
      <c r="J373" s="158"/>
    </row>
    <row r="374" spans="1:10" x14ac:dyDescent="0.25">
      <c r="A374" s="166" t="s">
        <v>567</v>
      </c>
      <c r="B374" s="163" t="s">
        <v>136</v>
      </c>
      <c r="C374" s="164" t="s">
        <v>141</v>
      </c>
      <c r="D374" s="165" t="s">
        <v>158</v>
      </c>
      <c r="E374" s="165" t="s">
        <v>159</v>
      </c>
      <c r="F374" s="158"/>
      <c r="G374" s="158"/>
      <c r="H374" s="158"/>
      <c r="I374" s="158"/>
      <c r="J374" s="158"/>
    </row>
    <row r="375" spans="1:10" ht="25" x14ac:dyDescent="0.25">
      <c r="A375" s="166" t="s">
        <v>568</v>
      </c>
      <c r="B375" s="163" t="s">
        <v>170</v>
      </c>
      <c r="C375" s="164" t="s">
        <v>130</v>
      </c>
      <c r="D375" s="165" t="s">
        <v>142</v>
      </c>
      <c r="E375" s="164" t="s">
        <v>143</v>
      </c>
      <c r="F375" s="158"/>
      <c r="G375" s="158"/>
      <c r="H375" s="158"/>
      <c r="I375" s="158"/>
      <c r="J375" s="158"/>
    </row>
    <row r="376" spans="1:10" x14ac:dyDescent="0.25">
      <c r="A376" s="166" t="s">
        <v>569</v>
      </c>
      <c r="B376" s="167" t="s">
        <v>136</v>
      </c>
      <c r="C376" s="168" t="s">
        <v>130</v>
      </c>
      <c r="D376" s="167" t="s">
        <v>146</v>
      </c>
      <c r="E376" s="164" t="s">
        <v>147</v>
      </c>
      <c r="F376" s="158"/>
      <c r="G376" s="158"/>
      <c r="H376" s="158"/>
      <c r="I376" s="158"/>
      <c r="J376" s="158"/>
    </row>
    <row r="377" spans="1:10" x14ac:dyDescent="0.25">
      <c r="A377" s="166" t="s">
        <v>570</v>
      </c>
      <c r="B377" s="163" t="s">
        <v>136</v>
      </c>
      <c r="C377" s="164" t="s">
        <v>141</v>
      </c>
      <c r="D377" s="165" t="s">
        <v>222</v>
      </c>
      <c r="E377" s="165" t="s">
        <v>223</v>
      </c>
      <c r="F377" s="158"/>
      <c r="G377" s="158"/>
      <c r="H377" s="158"/>
      <c r="I377" s="158"/>
      <c r="J377" s="158"/>
    </row>
    <row r="378" spans="1:10" x14ac:dyDescent="0.25">
      <c r="A378" s="166" t="s">
        <v>571</v>
      </c>
      <c r="B378" s="167" t="s">
        <v>136</v>
      </c>
      <c r="C378" s="168" t="s">
        <v>150</v>
      </c>
      <c r="D378" s="167" t="s">
        <v>146</v>
      </c>
      <c r="E378" s="164" t="s">
        <v>147</v>
      </c>
      <c r="F378" s="158"/>
      <c r="G378" s="158"/>
      <c r="H378" s="158"/>
      <c r="I378" s="158"/>
      <c r="J378" s="158"/>
    </row>
    <row r="379" spans="1:10" x14ac:dyDescent="0.25">
      <c r="A379" s="166" t="s">
        <v>572</v>
      </c>
      <c r="B379" s="167" t="s">
        <v>136</v>
      </c>
      <c r="C379" s="168" t="s">
        <v>141</v>
      </c>
      <c r="D379" s="167" t="s">
        <v>298</v>
      </c>
      <c r="E379" s="167" t="s">
        <v>299</v>
      </c>
      <c r="F379" s="158"/>
      <c r="G379" s="158"/>
      <c r="H379" s="158"/>
      <c r="I379" s="158"/>
      <c r="J379" s="158"/>
    </row>
    <row r="380" spans="1:10" x14ac:dyDescent="0.25">
      <c r="A380" s="166" t="s">
        <v>573</v>
      </c>
      <c r="B380" s="167" t="s">
        <v>136</v>
      </c>
      <c r="C380" s="168" t="s">
        <v>130</v>
      </c>
      <c r="D380" s="167" t="s">
        <v>146</v>
      </c>
      <c r="E380" s="164" t="s">
        <v>147</v>
      </c>
      <c r="F380" s="158"/>
      <c r="G380" s="158"/>
      <c r="H380" s="158"/>
      <c r="I380" s="158"/>
      <c r="J380" s="158"/>
    </row>
    <row r="381" spans="1:10" x14ac:dyDescent="0.25">
      <c r="A381" s="166" t="s">
        <v>574</v>
      </c>
      <c r="B381" s="167" t="s">
        <v>136</v>
      </c>
      <c r="C381" s="168" t="s">
        <v>130</v>
      </c>
      <c r="D381" s="167" t="s">
        <v>137</v>
      </c>
      <c r="E381" s="167" t="s">
        <v>138</v>
      </c>
      <c r="F381" s="158"/>
      <c r="G381" s="158"/>
      <c r="H381" s="158"/>
      <c r="I381" s="158"/>
      <c r="J381" s="158"/>
    </row>
    <row r="382" spans="1:10" x14ac:dyDescent="0.25">
      <c r="A382" s="162" t="s">
        <v>87</v>
      </c>
      <c r="B382" s="163" t="s">
        <v>140</v>
      </c>
      <c r="C382" s="164" t="s">
        <v>130</v>
      </c>
      <c r="D382" s="165" t="s">
        <v>199</v>
      </c>
      <c r="E382" s="164" t="s">
        <v>200</v>
      </c>
      <c r="F382" s="158"/>
      <c r="G382" s="158"/>
      <c r="H382" s="158"/>
      <c r="I382" s="158"/>
      <c r="J382" s="158"/>
    </row>
    <row r="383" spans="1:10" x14ac:dyDescent="0.25">
      <c r="A383" s="162" t="s">
        <v>93</v>
      </c>
      <c r="B383" s="163" t="s">
        <v>140</v>
      </c>
      <c r="C383" s="164" t="s">
        <v>130</v>
      </c>
      <c r="D383" s="164" t="s">
        <v>146</v>
      </c>
      <c r="E383" s="164" t="s">
        <v>147</v>
      </c>
      <c r="F383" s="158"/>
      <c r="G383" s="158"/>
      <c r="H383" s="158"/>
      <c r="I383" s="158"/>
      <c r="J383" s="158"/>
    </row>
    <row r="384" spans="1:10" x14ac:dyDescent="0.25">
      <c r="A384" s="162" t="s">
        <v>575</v>
      </c>
      <c r="B384" s="163" t="s">
        <v>136</v>
      </c>
      <c r="C384" s="168" t="s">
        <v>172</v>
      </c>
      <c r="D384" s="167" t="s">
        <v>173</v>
      </c>
      <c r="E384" s="164" t="s">
        <v>174</v>
      </c>
      <c r="F384" s="158"/>
      <c r="G384" s="158"/>
      <c r="H384" s="158"/>
      <c r="I384" s="158"/>
      <c r="J384" s="158"/>
    </row>
    <row r="385" spans="1:10" ht="37.5" x14ac:dyDescent="0.25">
      <c r="A385" s="162" t="s">
        <v>106</v>
      </c>
      <c r="B385" s="163" t="s">
        <v>140</v>
      </c>
      <c r="C385" s="164" t="s">
        <v>130</v>
      </c>
      <c r="D385" s="165" t="s">
        <v>152</v>
      </c>
      <c r="E385" s="164" t="s">
        <v>153</v>
      </c>
      <c r="F385" s="158"/>
      <c r="G385" s="158"/>
      <c r="H385" s="158"/>
      <c r="I385" s="158"/>
      <c r="J385" s="158"/>
    </row>
    <row r="386" spans="1:10" x14ac:dyDescent="0.25">
      <c r="A386" s="166" t="s">
        <v>576</v>
      </c>
      <c r="B386" s="167" t="s">
        <v>136</v>
      </c>
      <c r="C386" s="168" t="s">
        <v>141</v>
      </c>
      <c r="D386" s="167" t="s">
        <v>167</v>
      </c>
      <c r="E386" s="167" t="s">
        <v>168</v>
      </c>
      <c r="F386" s="158"/>
      <c r="G386" s="158"/>
      <c r="H386" s="158"/>
      <c r="I386" s="158"/>
      <c r="J386" s="158"/>
    </row>
    <row r="387" spans="1:10" x14ac:dyDescent="0.25">
      <c r="A387" s="166" t="s">
        <v>577</v>
      </c>
      <c r="B387" s="167" t="s">
        <v>136</v>
      </c>
      <c r="C387" s="168" t="s">
        <v>130</v>
      </c>
      <c r="D387" s="167" t="s">
        <v>137</v>
      </c>
      <c r="E387" s="167" t="s">
        <v>138</v>
      </c>
      <c r="F387" s="158"/>
      <c r="G387" s="158"/>
      <c r="H387" s="158"/>
      <c r="I387" s="158"/>
      <c r="J387" s="158"/>
    </row>
    <row r="388" spans="1:10" x14ac:dyDescent="0.25">
      <c r="A388" s="162" t="s">
        <v>100</v>
      </c>
      <c r="B388" s="163" t="s">
        <v>140</v>
      </c>
      <c r="C388" s="164" t="s">
        <v>130</v>
      </c>
      <c r="D388" s="165" t="s">
        <v>137</v>
      </c>
      <c r="E388" s="164" t="s">
        <v>138</v>
      </c>
      <c r="F388" s="158"/>
      <c r="G388" s="158"/>
      <c r="H388" s="158"/>
      <c r="I388" s="158"/>
      <c r="J388" s="158"/>
    </row>
    <row r="389" spans="1:10" x14ac:dyDescent="0.25">
      <c r="A389" s="162" t="s">
        <v>105</v>
      </c>
      <c r="B389" s="163" t="s">
        <v>140</v>
      </c>
      <c r="C389" s="164" t="s">
        <v>130</v>
      </c>
      <c r="D389" s="165" t="s">
        <v>137</v>
      </c>
      <c r="E389" s="164" t="s">
        <v>138</v>
      </c>
      <c r="F389" s="158"/>
      <c r="G389" s="158"/>
      <c r="H389" s="158"/>
      <c r="I389" s="158"/>
      <c r="J389" s="158"/>
    </row>
    <row r="390" spans="1:10" x14ac:dyDescent="0.25">
      <c r="A390" s="166" t="s">
        <v>578</v>
      </c>
      <c r="B390" s="167" t="s">
        <v>136</v>
      </c>
      <c r="C390" s="168" t="s">
        <v>130</v>
      </c>
      <c r="D390" s="167" t="s">
        <v>146</v>
      </c>
      <c r="E390" s="164" t="s">
        <v>147</v>
      </c>
      <c r="F390" s="158"/>
      <c r="G390" s="158"/>
      <c r="H390" s="158"/>
      <c r="I390" s="158"/>
      <c r="J390" s="158"/>
    </row>
    <row r="391" spans="1:10" ht="25" x14ac:dyDescent="0.25">
      <c r="A391" s="162" t="s">
        <v>60</v>
      </c>
      <c r="B391" s="163" t="s">
        <v>140</v>
      </c>
      <c r="C391" s="164" t="s">
        <v>130</v>
      </c>
      <c r="D391" s="165" t="s">
        <v>152</v>
      </c>
      <c r="E391" s="164" t="s">
        <v>153</v>
      </c>
      <c r="F391" s="158"/>
      <c r="G391" s="158"/>
      <c r="H391" s="158"/>
      <c r="I391" s="158"/>
      <c r="J391" s="158"/>
    </row>
    <row r="392" spans="1:10" ht="25" x14ac:dyDescent="0.25">
      <c r="A392" s="162" t="s">
        <v>579</v>
      </c>
      <c r="B392" s="163" t="s">
        <v>580</v>
      </c>
      <c r="C392" s="164" t="s">
        <v>130</v>
      </c>
      <c r="D392" s="164" t="s">
        <v>137</v>
      </c>
      <c r="E392" s="164" t="s">
        <v>138</v>
      </c>
      <c r="F392" s="158"/>
      <c r="G392" s="158"/>
      <c r="H392" s="158"/>
      <c r="I392" s="158"/>
      <c r="J392" s="158"/>
    </row>
    <row r="393" spans="1:10" x14ac:dyDescent="0.25">
      <c r="A393" s="166" t="s">
        <v>581</v>
      </c>
      <c r="B393" s="167" t="s">
        <v>136</v>
      </c>
      <c r="C393" s="168" t="s">
        <v>130</v>
      </c>
      <c r="D393" s="167" t="s">
        <v>146</v>
      </c>
      <c r="E393" s="164" t="s">
        <v>147</v>
      </c>
      <c r="F393" s="158"/>
      <c r="G393" s="158"/>
      <c r="H393" s="158"/>
      <c r="I393" s="158"/>
      <c r="J393" s="158"/>
    </row>
    <row r="394" spans="1:10" x14ac:dyDescent="0.25">
      <c r="A394" s="162" t="s">
        <v>582</v>
      </c>
      <c r="B394" s="163" t="s">
        <v>170</v>
      </c>
      <c r="C394" s="164" t="s">
        <v>130</v>
      </c>
      <c r="D394" s="165" t="s">
        <v>137</v>
      </c>
      <c r="E394" s="164" t="s">
        <v>138</v>
      </c>
      <c r="F394" s="158"/>
      <c r="G394" s="158"/>
      <c r="H394" s="158"/>
      <c r="I394" s="158"/>
      <c r="J394" s="158"/>
    </row>
    <row r="395" spans="1:10" x14ac:dyDescent="0.25">
      <c r="A395" s="166" t="s">
        <v>85</v>
      </c>
      <c r="B395" s="163" t="s">
        <v>140</v>
      </c>
      <c r="C395" s="164" t="s">
        <v>130</v>
      </c>
      <c r="D395" s="165" t="s">
        <v>137</v>
      </c>
      <c r="E395" s="164" t="s">
        <v>138</v>
      </c>
      <c r="F395" s="158"/>
      <c r="G395" s="158"/>
      <c r="H395" s="158"/>
      <c r="I395" s="158"/>
      <c r="J395" s="158"/>
    </row>
    <row r="396" spans="1:10" x14ac:dyDescent="0.25">
      <c r="A396" s="166" t="s">
        <v>583</v>
      </c>
      <c r="B396" s="163" t="s">
        <v>584</v>
      </c>
      <c r="C396" s="164" t="s">
        <v>130</v>
      </c>
      <c r="D396" s="165" t="s">
        <v>137</v>
      </c>
      <c r="E396" s="164" t="s">
        <v>138</v>
      </c>
      <c r="F396" s="158"/>
      <c r="G396" s="158"/>
      <c r="H396" s="158"/>
      <c r="I396" s="158"/>
      <c r="J396" s="158"/>
    </row>
    <row r="397" spans="1:10" x14ac:dyDescent="0.25">
      <c r="A397" s="162" t="s">
        <v>585</v>
      </c>
      <c r="B397" s="163" t="s">
        <v>170</v>
      </c>
      <c r="C397" s="164" t="s">
        <v>130</v>
      </c>
      <c r="D397" s="165" t="s">
        <v>131</v>
      </c>
      <c r="E397" s="164" t="s">
        <v>132</v>
      </c>
      <c r="F397" s="158"/>
      <c r="G397" s="158"/>
      <c r="H397" s="158"/>
      <c r="I397" s="158"/>
      <c r="J397" s="158"/>
    </row>
    <row r="398" spans="1:10" x14ac:dyDescent="0.25">
      <c r="A398" s="162" t="s">
        <v>112</v>
      </c>
      <c r="B398" s="163" t="s">
        <v>140</v>
      </c>
      <c r="C398" s="164" t="s">
        <v>130</v>
      </c>
      <c r="D398" s="165" t="s">
        <v>142</v>
      </c>
      <c r="E398" s="164" t="s">
        <v>143</v>
      </c>
      <c r="F398" s="158"/>
      <c r="G398" s="158"/>
      <c r="H398" s="158"/>
      <c r="I398" s="158"/>
      <c r="J398" s="158"/>
    </row>
    <row r="399" spans="1:10" x14ac:dyDescent="0.25">
      <c r="A399" s="166" t="s">
        <v>586</v>
      </c>
      <c r="B399" s="167" t="s">
        <v>136</v>
      </c>
      <c r="C399" s="168" t="s">
        <v>141</v>
      </c>
      <c r="D399" s="167" t="s">
        <v>158</v>
      </c>
      <c r="E399" s="167" t="s">
        <v>159</v>
      </c>
      <c r="F399" s="158"/>
      <c r="G399" s="158"/>
      <c r="H399" s="158"/>
      <c r="I399" s="158"/>
      <c r="J399" s="158"/>
    </row>
    <row r="400" spans="1:10" ht="25" x14ac:dyDescent="0.25">
      <c r="A400" s="171" t="s">
        <v>587</v>
      </c>
      <c r="B400" s="172" t="s">
        <v>588</v>
      </c>
      <c r="C400" s="164" t="s">
        <v>130</v>
      </c>
      <c r="D400" s="165" t="s">
        <v>137</v>
      </c>
      <c r="E400" s="164" t="s">
        <v>138</v>
      </c>
      <c r="F400" s="158"/>
      <c r="G400" s="158"/>
      <c r="H400" s="158"/>
      <c r="I400" s="158"/>
      <c r="J400" s="158"/>
    </row>
    <row r="401" spans="1:10" x14ac:dyDescent="0.25">
      <c r="A401" s="166" t="s">
        <v>589</v>
      </c>
      <c r="B401" s="163" t="s">
        <v>140</v>
      </c>
      <c r="C401" s="164" t="s">
        <v>141</v>
      </c>
      <c r="D401" s="165" t="s">
        <v>222</v>
      </c>
      <c r="E401" s="165" t="s">
        <v>223</v>
      </c>
      <c r="F401" s="158"/>
      <c r="G401" s="158"/>
      <c r="H401" s="158"/>
      <c r="I401" s="158"/>
      <c r="J401" s="158"/>
    </row>
    <row r="402" spans="1:10" ht="25" x14ac:dyDescent="0.25">
      <c r="A402" s="171" t="s">
        <v>590</v>
      </c>
      <c r="B402" s="172" t="s">
        <v>588</v>
      </c>
      <c r="C402" s="164" t="s">
        <v>130</v>
      </c>
      <c r="D402" s="165" t="s">
        <v>137</v>
      </c>
      <c r="E402" s="164" t="s">
        <v>138</v>
      </c>
      <c r="F402" s="158"/>
      <c r="G402" s="158"/>
      <c r="H402" s="158"/>
      <c r="I402" s="158"/>
      <c r="J402" s="158"/>
    </row>
    <row r="403" spans="1:10" x14ac:dyDescent="0.25">
      <c r="A403" s="166" t="s">
        <v>591</v>
      </c>
      <c r="B403" s="172" t="s">
        <v>179</v>
      </c>
      <c r="C403" s="168" t="s">
        <v>172</v>
      </c>
      <c r="D403" s="165" t="s">
        <v>173</v>
      </c>
      <c r="E403" s="164" t="s">
        <v>174</v>
      </c>
      <c r="F403" s="158"/>
      <c r="G403" s="158"/>
      <c r="H403" s="158"/>
      <c r="I403" s="158"/>
      <c r="J403" s="158"/>
    </row>
    <row r="404" spans="1:10" x14ac:dyDescent="0.25">
      <c r="A404" s="162" t="s">
        <v>592</v>
      </c>
      <c r="B404" s="163" t="s">
        <v>170</v>
      </c>
      <c r="C404" s="164" t="s">
        <v>130</v>
      </c>
      <c r="D404" s="165" t="s">
        <v>137</v>
      </c>
      <c r="E404" s="164" t="s">
        <v>138</v>
      </c>
      <c r="F404" s="158"/>
      <c r="G404" s="158"/>
      <c r="H404" s="158"/>
      <c r="I404" s="158"/>
      <c r="J404" s="158"/>
    </row>
    <row r="405" spans="1:10" x14ac:dyDescent="0.25">
      <c r="A405" s="166" t="s">
        <v>593</v>
      </c>
      <c r="B405" s="167" t="s">
        <v>136</v>
      </c>
      <c r="C405" s="168" t="s">
        <v>141</v>
      </c>
      <c r="D405" s="167" t="s">
        <v>158</v>
      </c>
      <c r="E405" s="167" t="s">
        <v>159</v>
      </c>
      <c r="F405" s="158"/>
      <c r="G405" s="158"/>
      <c r="H405" s="158"/>
      <c r="I405" s="158"/>
      <c r="J405" s="158"/>
    </row>
    <row r="406" spans="1:10" x14ac:dyDescent="0.25">
      <c r="A406" s="162" t="s">
        <v>594</v>
      </c>
      <c r="B406" s="167" t="s">
        <v>140</v>
      </c>
      <c r="C406" s="168" t="s">
        <v>141</v>
      </c>
      <c r="D406" s="167" t="s">
        <v>298</v>
      </c>
      <c r="E406" s="167" t="s">
        <v>299</v>
      </c>
      <c r="F406" s="158"/>
      <c r="G406" s="158"/>
      <c r="H406" s="158"/>
      <c r="I406" s="158"/>
      <c r="J406" s="158"/>
    </row>
    <row r="407" spans="1:10" x14ac:dyDescent="0.25">
      <c r="A407" s="162" t="s">
        <v>99</v>
      </c>
      <c r="B407" s="163" t="s">
        <v>140</v>
      </c>
      <c r="C407" s="164" t="s">
        <v>141</v>
      </c>
      <c r="D407" s="165" t="s">
        <v>298</v>
      </c>
      <c r="E407" s="165" t="s">
        <v>299</v>
      </c>
      <c r="F407" s="158"/>
      <c r="G407" s="158"/>
      <c r="H407" s="158"/>
      <c r="I407" s="158"/>
      <c r="J407" s="158"/>
    </row>
    <row r="408" spans="1:10" x14ac:dyDescent="0.25">
      <c r="A408" s="166" t="s">
        <v>595</v>
      </c>
      <c r="B408" s="167" t="s">
        <v>136</v>
      </c>
      <c r="C408" s="168" t="s">
        <v>172</v>
      </c>
      <c r="D408" s="168" t="s">
        <v>173</v>
      </c>
      <c r="E408" s="164" t="s">
        <v>174</v>
      </c>
      <c r="F408" s="158"/>
      <c r="G408" s="158"/>
      <c r="H408" s="158"/>
      <c r="I408" s="158"/>
      <c r="J408" s="158"/>
    </row>
    <row r="409" spans="1:10" x14ac:dyDescent="0.25">
      <c r="A409" s="166" t="s">
        <v>596</v>
      </c>
      <c r="B409" s="167" t="s">
        <v>136</v>
      </c>
      <c r="C409" s="168" t="s">
        <v>141</v>
      </c>
      <c r="D409" s="167" t="s">
        <v>131</v>
      </c>
      <c r="E409" s="167" t="s">
        <v>132</v>
      </c>
      <c r="F409" s="158"/>
      <c r="G409" s="158"/>
      <c r="H409" s="158"/>
      <c r="I409" s="158"/>
      <c r="J409" s="158"/>
    </row>
    <row r="410" spans="1:10" x14ac:dyDescent="0.25">
      <c r="A410" s="166" t="s">
        <v>597</v>
      </c>
      <c r="B410" s="167" t="s">
        <v>136</v>
      </c>
      <c r="C410" s="168" t="s">
        <v>141</v>
      </c>
      <c r="D410" s="167" t="s">
        <v>131</v>
      </c>
      <c r="E410" s="167" t="s">
        <v>132</v>
      </c>
      <c r="F410" s="158"/>
      <c r="G410" s="158"/>
      <c r="H410" s="158"/>
      <c r="I410" s="158"/>
      <c r="J410" s="158"/>
    </row>
    <row r="411" spans="1:10" x14ac:dyDescent="0.25">
      <c r="A411" s="162" t="s">
        <v>598</v>
      </c>
      <c r="B411" s="163" t="s">
        <v>258</v>
      </c>
      <c r="C411" s="164" t="s">
        <v>141</v>
      </c>
      <c r="D411" s="165" t="s">
        <v>167</v>
      </c>
      <c r="E411" s="165" t="s">
        <v>168</v>
      </c>
      <c r="F411" s="158"/>
      <c r="G411" s="158"/>
      <c r="H411" s="158"/>
      <c r="I411" s="158"/>
      <c r="J411" s="158"/>
    </row>
    <row r="412" spans="1:10" x14ac:dyDescent="0.25">
      <c r="A412" s="162" t="s">
        <v>599</v>
      </c>
      <c r="B412" s="163" t="s">
        <v>164</v>
      </c>
      <c r="C412" s="164" t="s">
        <v>130</v>
      </c>
      <c r="D412" s="165" t="s">
        <v>199</v>
      </c>
      <c r="E412" s="164" t="s">
        <v>200</v>
      </c>
      <c r="F412" s="158"/>
      <c r="G412" s="158"/>
      <c r="H412" s="158"/>
      <c r="I412" s="158"/>
      <c r="J412" s="158"/>
    </row>
    <row r="413" spans="1:10" x14ac:dyDescent="0.25">
      <c r="A413" s="166" t="s">
        <v>600</v>
      </c>
      <c r="B413" s="167" t="s">
        <v>136</v>
      </c>
      <c r="C413" s="168" t="s">
        <v>150</v>
      </c>
      <c r="D413" s="167" t="s">
        <v>146</v>
      </c>
      <c r="E413" s="164" t="s">
        <v>147</v>
      </c>
      <c r="F413" s="158"/>
      <c r="G413" s="158"/>
      <c r="H413" s="158"/>
      <c r="I413" s="158"/>
      <c r="J413" s="158"/>
    </row>
    <row r="414" spans="1:10" x14ac:dyDescent="0.25">
      <c r="A414" s="162" t="s">
        <v>601</v>
      </c>
      <c r="B414" s="163" t="s">
        <v>170</v>
      </c>
      <c r="C414" s="168" t="s">
        <v>150</v>
      </c>
      <c r="D414" s="167" t="s">
        <v>146</v>
      </c>
      <c r="E414" s="164" t="s">
        <v>147</v>
      </c>
      <c r="F414" s="158"/>
      <c r="G414" s="158"/>
      <c r="H414" s="158"/>
      <c r="I414" s="158"/>
      <c r="J414" s="158"/>
    </row>
    <row r="415" spans="1:10" x14ac:dyDescent="0.25">
      <c r="A415" s="162" t="s">
        <v>602</v>
      </c>
      <c r="B415" s="163" t="s">
        <v>170</v>
      </c>
      <c r="C415" s="164" t="s">
        <v>130</v>
      </c>
      <c r="D415" s="165" t="s">
        <v>137</v>
      </c>
      <c r="E415" s="164" t="s">
        <v>138</v>
      </c>
      <c r="F415" s="158"/>
      <c r="G415" s="158"/>
      <c r="H415" s="158"/>
      <c r="I415" s="158"/>
      <c r="J415" s="158"/>
    </row>
    <row r="416" spans="1:10" x14ac:dyDescent="0.25">
      <c r="A416" s="166" t="s">
        <v>603</v>
      </c>
      <c r="B416" s="167" t="s">
        <v>136</v>
      </c>
      <c r="C416" s="168" t="s">
        <v>130</v>
      </c>
      <c r="D416" s="167" t="s">
        <v>146</v>
      </c>
      <c r="E416" s="164" t="s">
        <v>147</v>
      </c>
      <c r="F416" s="158"/>
      <c r="G416" s="158"/>
      <c r="H416" s="158"/>
      <c r="I416" s="158"/>
      <c r="J416" s="158"/>
    </row>
    <row r="417" spans="1:10" x14ac:dyDescent="0.25">
      <c r="A417" s="166" t="s">
        <v>604</v>
      </c>
      <c r="B417" s="167" t="s">
        <v>136</v>
      </c>
      <c r="C417" s="168" t="s">
        <v>130</v>
      </c>
      <c r="D417" s="167" t="s">
        <v>146</v>
      </c>
      <c r="E417" s="164" t="s">
        <v>147</v>
      </c>
      <c r="F417" s="158"/>
      <c r="G417" s="158"/>
      <c r="H417" s="158"/>
      <c r="I417" s="158"/>
      <c r="J417" s="158"/>
    </row>
    <row r="418" spans="1:10" x14ac:dyDescent="0.25">
      <c r="A418" s="162" t="s">
        <v>90</v>
      </c>
      <c r="B418" s="163" t="s">
        <v>140</v>
      </c>
      <c r="C418" s="164" t="s">
        <v>141</v>
      </c>
      <c r="D418" s="165" t="s">
        <v>285</v>
      </c>
      <c r="E418" s="164" t="s">
        <v>286</v>
      </c>
      <c r="F418" s="158"/>
      <c r="G418" s="158"/>
      <c r="H418" s="158"/>
      <c r="I418" s="158"/>
      <c r="J418" s="158"/>
    </row>
    <row r="419" spans="1:10" ht="25" x14ac:dyDescent="0.25">
      <c r="A419" s="166" t="s">
        <v>605</v>
      </c>
      <c r="B419" s="163" t="s">
        <v>170</v>
      </c>
      <c r="C419" s="164" t="s">
        <v>141</v>
      </c>
      <c r="D419" s="165" t="s">
        <v>285</v>
      </c>
      <c r="E419" s="165" t="s">
        <v>316</v>
      </c>
      <c r="F419" s="158"/>
      <c r="G419" s="158"/>
      <c r="H419" s="158"/>
      <c r="I419" s="158"/>
      <c r="J419" s="158"/>
    </row>
    <row r="420" spans="1:10" ht="25" x14ac:dyDescent="0.25">
      <c r="A420" s="166" t="s">
        <v>606</v>
      </c>
      <c r="B420" s="167" t="s">
        <v>136</v>
      </c>
      <c r="C420" s="168" t="s">
        <v>130</v>
      </c>
      <c r="D420" s="167" t="s">
        <v>146</v>
      </c>
      <c r="E420" s="164" t="s">
        <v>147</v>
      </c>
      <c r="F420" s="158"/>
      <c r="G420" s="158"/>
      <c r="H420" s="158"/>
      <c r="I420" s="158"/>
      <c r="J420" s="158"/>
    </row>
    <row r="421" spans="1:10" x14ac:dyDescent="0.25">
      <c r="A421" s="166" t="s">
        <v>607</v>
      </c>
      <c r="B421" s="167" t="s">
        <v>136</v>
      </c>
      <c r="C421" s="168" t="s">
        <v>608</v>
      </c>
      <c r="D421" s="167" t="s">
        <v>146</v>
      </c>
      <c r="E421" s="164" t="s">
        <v>147</v>
      </c>
      <c r="F421" s="158"/>
      <c r="G421" s="158"/>
      <c r="H421" s="158"/>
      <c r="I421" s="158"/>
      <c r="J421" s="158"/>
    </row>
    <row r="422" spans="1:10" x14ac:dyDescent="0.25">
      <c r="A422" s="162" t="s">
        <v>609</v>
      </c>
      <c r="B422" s="163" t="s">
        <v>170</v>
      </c>
      <c r="C422" s="164" t="s">
        <v>130</v>
      </c>
      <c r="D422" s="165" t="s">
        <v>146</v>
      </c>
      <c r="E422" s="164" t="s">
        <v>610</v>
      </c>
      <c r="F422" s="158"/>
      <c r="G422" s="158"/>
      <c r="H422" s="158"/>
      <c r="I422" s="158"/>
      <c r="J422" s="158"/>
    </row>
    <row r="423" spans="1:10" x14ac:dyDescent="0.25">
      <c r="A423" s="162" t="s">
        <v>110</v>
      </c>
      <c r="B423" s="163" t="s">
        <v>136</v>
      </c>
      <c r="C423" s="164" t="s">
        <v>130</v>
      </c>
      <c r="D423" s="165" t="s">
        <v>611</v>
      </c>
      <c r="E423" s="164" t="s">
        <v>138</v>
      </c>
      <c r="F423" s="158"/>
      <c r="G423" s="158"/>
      <c r="H423" s="158"/>
      <c r="I423" s="158"/>
      <c r="J423" s="158"/>
    </row>
    <row r="424" spans="1:10" x14ac:dyDescent="0.25">
      <c r="A424" s="166" t="s">
        <v>612</v>
      </c>
      <c r="B424" s="167" t="s">
        <v>136</v>
      </c>
      <c r="C424" s="168" t="s">
        <v>172</v>
      </c>
      <c r="D424" s="168" t="s">
        <v>173</v>
      </c>
      <c r="E424" s="164" t="s">
        <v>174</v>
      </c>
      <c r="F424" s="158"/>
      <c r="G424" s="158"/>
      <c r="H424" s="158"/>
      <c r="I424" s="158"/>
      <c r="J424" s="158"/>
    </row>
    <row r="425" spans="1:10" x14ac:dyDescent="0.25">
      <c r="A425" s="162" t="s">
        <v>30</v>
      </c>
      <c r="B425" s="163" t="s">
        <v>140</v>
      </c>
      <c r="C425" s="164" t="s">
        <v>130</v>
      </c>
      <c r="D425" s="165" t="s">
        <v>131</v>
      </c>
      <c r="E425" s="164" t="s">
        <v>132</v>
      </c>
      <c r="F425" s="158"/>
      <c r="G425" s="158"/>
      <c r="H425" s="158"/>
      <c r="I425" s="158"/>
      <c r="J425" s="158"/>
    </row>
    <row r="426" spans="1:10" x14ac:dyDescent="0.25">
      <c r="A426" s="166" t="s">
        <v>613</v>
      </c>
      <c r="B426" s="163" t="s">
        <v>170</v>
      </c>
      <c r="C426" s="164" t="s">
        <v>130</v>
      </c>
      <c r="D426" s="165" t="s">
        <v>131</v>
      </c>
      <c r="E426" s="164" t="s">
        <v>132</v>
      </c>
      <c r="F426" s="158"/>
      <c r="G426" s="158"/>
      <c r="H426" s="158"/>
      <c r="I426" s="158"/>
      <c r="J426" s="158"/>
    </row>
    <row r="427" spans="1:10" x14ac:dyDescent="0.25">
      <c r="A427" s="162" t="s">
        <v>614</v>
      </c>
      <c r="B427" s="163" t="s">
        <v>170</v>
      </c>
      <c r="C427" s="164" t="s">
        <v>130</v>
      </c>
      <c r="D427" s="164" t="s">
        <v>146</v>
      </c>
      <c r="E427" s="164" t="s">
        <v>147</v>
      </c>
      <c r="F427" s="158"/>
      <c r="G427" s="158"/>
      <c r="H427" s="158"/>
      <c r="I427" s="158"/>
      <c r="J427" s="158"/>
    </row>
    <row r="428" spans="1:10" x14ac:dyDescent="0.25">
      <c r="A428" s="166" t="s">
        <v>615</v>
      </c>
      <c r="B428" s="167" t="s">
        <v>136</v>
      </c>
      <c r="C428" s="168" t="s">
        <v>130</v>
      </c>
      <c r="D428" s="167" t="s">
        <v>146</v>
      </c>
      <c r="E428" s="164" t="s">
        <v>147</v>
      </c>
      <c r="F428" s="158"/>
      <c r="G428" s="158"/>
      <c r="H428" s="158"/>
      <c r="I428" s="158"/>
      <c r="J428" s="158"/>
    </row>
    <row r="429" spans="1:10" x14ac:dyDescent="0.25">
      <c r="A429" s="162" t="s">
        <v>616</v>
      </c>
      <c r="B429" s="172" t="s">
        <v>179</v>
      </c>
      <c r="C429" s="170" t="s">
        <v>130</v>
      </c>
      <c r="D429" s="164" t="s">
        <v>152</v>
      </c>
      <c r="E429" s="164" t="s">
        <v>153</v>
      </c>
      <c r="F429" s="158"/>
      <c r="G429" s="158"/>
      <c r="H429" s="158"/>
      <c r="I429" s="158"/>
      <c r="J429" s="158"/>
    </row>
    <row r="430" spans="1:10" x14ac:dyDescent="0.25">
      <c r="A430" s="166" t="s">
        <v>617</v>
      </c>
      <c r="B430" s="167" t="s">
        <v>136</v>
      </c>
      <c r="C430" s="168" t="s">
        <v>130</v>
      </c>
      <c r="D430" s="167" t="s">
        <v>146</v>
      </c>
      <c r="E430" s="164" t="s">
        <v>147</v>
      </c>
      <c r="F430" s="158"/>
      <c r="G430" s="158"/>
      <c r="H430" s="158"/>
      <c r="I430" s="158"/>
      <c r="J430" s="158"/>
    </row>
    <row r="431" spans="1:10" ht="25" x14ac:dyDescent="0.25">
      <c r="A431" s="162" t="s">
        <v>618</v>
      </c>
      <c r="B431" s="163" t="s">
        <v>140</v>
      </c>
      <c r="C431" s="164" t="s">
        <v>130</v>
      </c>
      <c r="D431" s="163" t="s">
        <v>137</v>
      </c>
      <c r="E431" s="164" t="s">
        <v>138</v>
      </c>
      <c r="F431" s="158"/>
      <c r="G431" s="158"/>
      <c r="H431" s="158"/>
      <c r="I431" s="158"/>
      <c r="J431" s="158"/>
    </row>
    <row r="432" spans="1:10" x14ac:dyDescent="0.25">
      <c r="A432" s="162" t="s">
        <v>97</v>
      </c>
      <c r="B432" s="163" t="s">
        <v>140</v>
      </c>
      <c r="C432" s="164" t="s">
        <v>130</v>
      </c>
      <c r="D432" s="165" t="s">
        <v>142</v>
      </c>
      <c r="E432" s="164" t="s">
        <v>143</v>
      </c>
      <c r="F432" s="158"/>
      <c r="G432" s="158"/>
      <c r="H432" s="158"/>
      <c r="I432" s="158"/>
      <c r="J432" s="158"/>
    </row>
    <row r="433" spans="1:10" x14ac:dyDescent="0.25">
      <c r="A433" s="162" t="s">
        <v>33</v>
      </c>
      <c r="B433" s="163" t="s">
        <v>140</v>
      </c>
      <c r="C433" s="164" t="s">
        <v>130</v>
      </c>
      <c r="D433" s="165" t="s">
        <v>199</v>
      </c>
      <c r="E433" s="164" t="s">
        <v>200</v>
      </c>
      <c r="F433" s="158"/>
      <c r="G433" s="158"/>
      <c r="H433" s="158"/>
      <c r="I433" s="158"/>
      <c r="J433" s="158"/>
    </row>
    <row r="434" spans="1:10" x14ac:dyDescent="0.25">
      <c r="A434" s="162" t="s">
        <v>114</v>
      </c>
      <c r="B434" s="163" t="s">
        <v>140</v>
      </c>
      <c r="C434" s="164" t="s">
        <v>130</v>
      </c>
      <c r="D434" s="165" t="s">
        <v>142</v>
      </c>
      <c r="E434" s="164" t="s">
        <v>143</v>
      </c>
      <c r="F434" s="158"/>
      <c r="G434" s="158"/>
      <c r="H434" s="158"/>
      <c r="I434" s="158"/>
      <c r="J434" s="158"/>
    </row>
    <row r="435" spans="1:10" x14ac:dyDescent="0.25">
      <c r="A435" s="166" t="s">
        <v>619</v>
      </c>
      <c r="B435" s="163" t="s">
        <v>136</v>
      </c>
      <c r="C435" s="168" t="s">
        <v>141</v>
      </c>
      <c r="D435" s="165" t="s">
        <v>142</v>
      </c>
      <c r="E435" s="165" t="s">
        <v>143</v>
      </c>
      <c r="F435" s="158"/>
      <c r="G435" s="158"/>
      <c r="H435" s="158"/>
      <c r="I435" s="158"/>
      <c r="J435" s="158"/>
    </row>
    <row r="436" spans="1:10" x14ac:dyDescent="0.25">
      <c r="A436" s="162" t="s">
        <v>57</v>
      </c>
      <c r="B436" s="163" t="s">
        <v>140</v>
      </c>
      <c r="C436" s="164" t="s">
        <v>141</v>
      </c>
      <c r="D436" s="165" t="s">
        <v>298</v>
      </c>
      <c r="E436" s="165" t="s">
        <v>299</v>
      </c>
      <c r="F436" s="158"/>
      <c r="G436" s="158"/>
      <c r="H436" s="158"/>
      <c r="I436" s="158"/>
      <c r="J436" s="158"/>
    </row>
    <row r="437" spans="1:10" x14ac:dyDescent="0.25">
      <c r="A437" s="162" t="s">
        <v>46</v>
      </c>
      <c r="B437" s="163" t="s">
        <v>140</v>
      </c>
      <c r="C437" s="164" t="s">
        <v>130</v>
      </c>
      <c r="D437" s="165" t="s">
        <v>152</v>
      </c>
      <c r="E437" s="164" t="s">
        <v>153</v>
      </c>
      <c r="F437" s="158"/>
      <c r="G437" s="158"/>
      <c r="H437" s="158"/>
      <c r="I437" s="158"/>
      <c r="J437" s="158"/>
    </row>
    <row r="438" spans="1:10" x14ac:dyDescent="0.25">
      <c r="A438" s="162" t="s">
        <v>69</v>
      </c>
      <c r="B438" s="167" t="s">
        <v>140</v>
      </c>
      <c r="C438" s="164" t="s">
        <v>141</v>
      </c>
      <c r="D438" s="165" t="s">
        <v>222</v>
      </c>
      <c r="E438" s="165" t="s">
        <v>223</v>
      </c>
      <c r="F438" s="158"/>
      <c r="G438" s="158"/>
      <c r="H438" s="158"/>
      <c r="I438" s="158"/>
      <c r="J438" s="158"/>
    </row>
    <row r="439" spans="1:10" x14ac:dyDescent="0.25">
      <c r="A439" s="166" t="s">
        <v>620</v>
      </c>
      <c r="B439" s="167" t="s">
        <v>136</v>
      </c>
      <c r="C439" s="168" t="s">
        <v>141</v>
      </c>
      <c r="D439" s="167" t="s">
        <v>222</v>
      </c>
      <c r="E439" s="167" t="s">
        <v>223</v>
      </c>
      <c r="F439" s="158"/>
      <c r="G439" s="158"/>
      <c r="H439" s="158"/>
      <c r="I439" s="158"/>
      <c r="J439" s="158"/>
    </row>
    <row r="440" spans="1:10" ht="25" x14ac:dyDescent="0.25">
      <c r="A440" s="166" t="s">
        <v>621</v>
      </c>
      <c r="B440" s="167" t="s">
        <v>136</v>
      </c>
      <c r="C440" s="168" t="s">
        <v>130</v>
      </c>
      <c r="D440" s="167" t="s">
        <v>137</v>
      </c>
      <c r="E440" s="167" t="s">
        <v>138</v>
      </c>
      <c r="F440" s="158"/>
      <c r="G440" s="158"/>
      <c r="H440" s="158"/>
      <c r="I440" s="158"/>
      <c r="J440" s="158"/>
    </row>
    <row r="441" spans="1:10" x14ac:dyDescent="0.25">
      <c r="A441" s="166" t="s">
        <v>622</v>
      </c>
      <c r="B441" s="167" t="s">
        <v>136</v>
      </c>
      <c r="C441" s="168" t="s">
        <v>130</v>
      </c>
      <c r="D441" s="167" t="s">
        <v>131</v>
      </c>
      <c r="E441" s="167" t="s">
        <v>132</v>
      </c>
      <c r="F441" s="158"/>
      <c r="G441" s="158"/>
      <c r="H441" s="158"/>
      <c r="I441" s="158"/>
      <c r="J441" s="158"/>
    </row>
    <row r="442" spans="1:10" x14ac:dyDescent="0.25">
      <c r="A442" s="162" t="s">
        <v>53</v>
      </c>
      <c r="B442" s="163" t="s">
        <v>140</v>
      </c>
      <c r="C442" s="164" t="s">
        <v>141</v>
      </c>
      <c r="D442" s="165" t="s">
        <v>269</v>
      </c>
      <c r="E442" s="165" t="s">
        <v>270</v>
      </c>
      <c r="F442" s="158"/>
      <c r="G442" s="158"/>
      <c r="H442" s="158"/>
      <c r="I442" s="158"/>
      <c r="J442" s="158"/>
    </row>
    <row r="443" spans="1:10" x14ac:dyDescent="0.25">
      <c r="A443" s="166" t="s">
        <v>623</v>
      </c>
      <c r="B443" s="167" t="s">
        <v>136</v>
      </c>
      <c r="C443" s="168" t="s">
        <v>130</v>
      </c>
      <c r="D443" s="167" t="s">
        <v>131</v>
      </c>
      <c r="E443" s="167" t="s">
        <v>132</v>
      </c>
      <c r="F443" s="158"/>
      <c r="G443" s="158"/>
      <c r="H443" s="158"/>
      <c r="I443" s="158"/>
      <c r="J443" s="158"/>
    </row>
    <row r="444" spans="1:10" x14ac:dyDescent="0.25">
      <c r="A444" s="166" t="s">
        <v>624</v>
      </c>
      <c r="B444" s="167" t="s">
        <v>136</v>
      </c>
      <c r="C444" s="168" t="s">
        <v>130</v>
      </c>
      <c r="D444" s="167" t="s">
        <v>131</v>
      </c>
      <c r="E444" s="167" t="s">
        <v>132</v>
      </c>
      <c r="F444" s="158"/>
      <c r="G444" s="158"/>
      <c r="H444" s="158"/>
      <c r="I444" s="158"/>
      <c r="J444" s="158"/>
    </row>
    <row r="445" spans="1:10" x14ac:dyDescent="0.25">
      <c r="A445" s="162" t="s">
        <v>625</v>
      </c>
      <c r="B445" s="163" t="s">
        <v>170</v>
      </c>
      <c r="C445" s="164" t="s">
        <v>130</v>
      </c>
      <c r="D445" s="165" t="s">
        <v>142</v>
      </c>
      <c r="E445" s="164" t="s">
        <v>143</v>
      </c>
      <c r="F445" s="158"/>
      <c r="G445" s="158"/>
      <c r="H445" s="158"/>
      <c r="I445" s="158"/>
      <c r="J445" s="158"/>
    </row>
    <row r="446" spans="1:10" x14ac:dyDescent="0.25">
      <c r="A446" s="166" t="s">
        <v>626</v>
      </c>
      <c r="B446" s="168" t="s">
        <v>136</v>
      </c>
      <c r="C446" s="164" t="s">
        <v>141</v>
      </c>
      <c r="D446" s="165" t="s">
        <v>298</v>
      </c>
      <c r="E446" s="165" t="s">
        <v>299</v>
      </c>
      <c r="F446" s="158"/>
      <c r="G446" s="158"/>
      <c r="H446" s="158"/>
      <c r="I446" s="158"/>
      <c r="J446" s="158"/>
    </row>
    <row r="447" spans="1:10" ht="25" x14ac:dyDescent="0.25">
      <c r="A447" s="162" t="s">
        <v>627</v>
      </c>
      <c r="B447" s="163" t="s">
        <v>140</v>
      </c>
      <c r="C447" s="164" t="s">
        <v>130</v>
      </c>
      <c r="D447" s="164" t="s">
        <v>146</v>
      </c>
      <c r="E447" s="164" t="s">
        <v>147</v>
      </c>
      <c r="F447" s="158"/>
      <c r="G447" s="158"/>
      <c r="H447" s="158"/>
      <c r="I447" s="158"/>
      <c r="J447" s="158"/>
    </row>
    <row r="448" spans="1:10" x14ac:dyDescent="0.25">
      <c r="A448" s="162" t="s">
        <v>107</v>
      </c>
      <c r="B448" s="163" t="s">
        <v>140</v>
      </c>
      <c r="C448" s="164" t="s">
        <v>130</v>
      </c>
      <c r="D448" s="165" t="s">
        <v>199</v>
      </c>
      <c r="E448" s="164" t="s">
        <v>200</v>
      </c>
      <c r="F448" s="158"/>
      <c r="G448" s="158"/>
      <c r="H448" s="158"/>
      <c r="I448" s="158"/>
      <c r="J448" s="158"/>
    </row>
    <row r="449" spans="1:10" x14ac:dyDescent="0.25">
      <c r="A449" s="166" t="s">
        <v>628</v>
      </c>
      <c r="B449" s="167" t="s">
        <v>136</v>
      </c>
      <c r="C449" s="168" t="s">
        <v>130</v>
      </c>
      <c r="D449" s="167" t="s">
        <v>131</v>
      </c>
      <c r="E449" s="167" t="s">
        <v>132</v>
      </c>
      <c r="F449" s="158"/>
      <c r="G449" s="158"/>
      <c r="H449" s="158"/>
      <c r="I449" s="158"/>
      <c r="J449" s="158"/>
    </row>
    <row r="450" spans="1:10" x14ac:dyDescent="0.25">
      <c r="A450" s="166" t="s">
        <v>629</v>
      </c>
      <c r="B450" s="167" t="s">
        <v>136</v>
      </c>
      <c r="C450" s="168" t="s">
        <v>150</v>
      </c>
      <c r="D450" s="167" t="s">
        <v>146</v>
      </c>
      <c r="E450" s="164" t="s">
        <v>147</v>
      </c>
      <c r="F450" s="158"/>
      <c r="G450" s="158"/>
      <c r="H450" s="158"/>
      <c r="I450" s="158"/>
      <c r="J450" s="158"/>
    </row>
    <row r="451" spans="1:10" x14ac:dyDescent="0.25">
      <c r="A451" s="162" t="s">
        <v>64</v>
      </c>
      <c r="B451" s="163" t="s">
        <v>140</v>
      </c>
      <c r="C451" s="164" t="s">
        <v>130</v>
      </c>
      <c r="D451" s="165" t="s">
        <v>211</v>
      </c>
      <c r="E451" s="164" t="s">
        <v>212</v>
      </c>
      <c r="F451" s="158"/>
      <c r="G451" s="158"/>
      <c r="H451" s="158"/>
      <c r="I451" s="158"/>
      <c r="J451" s="158"/>
    </row>
    <row r="452" spans="1:10" x14ac:dyDescent="0.25">
      <c r="A452" s="162" t="s">
        <v>630</v>
      </c>
      <c r="B452" s="167" t="s">
        <v>140</v>
      </c>
      <c r="C452" s="168" t="s">
        <v>141</v>
      </c>
      <c r="D452" s="167" t="s">
        <v>158</v>
      </c>
      <c r="E452" s="167" t="s">
        <v>159</v>
      </c>
      <c r="F452" s="158"/>
      <c r="G452" s="158"/>
      <c r="H452" s="158"/>
      <c r="I452" s="158"/>
      <c r="J452" s="158"/>
    </row>
    <row r="453" spans="1:10" x14ac:dyDescent="0.25">
      <c r="A453" s="166" t="s">
        <v>631</v>
      </c>
      <c r="B453" s="163" t="s">
        <v>140</v>
      </c>
      <c r="C453" s="164" t="s">
        <v>130</v>
      </c>
      <c r="D453" s="165" t="s">
        <v>142</v>
      </c>
      <c r="E453" s="164" t="s">
        <v>143</v>
      </c>
      <c r="F453" s="158"/>
      <c r="G453" s="158"/>
      <c r="H453" s="158"/>
      <c r="I453" s="158"/>
      <c r="J453" s="158"/>
    </row>
    <row r="454" spans="1:10" x14ac:dyDescent="0.25">
      <c r="A454" s="162" t="s">
        <v>81</v>
      </c>
      <c r="B454" s="163" t="s">
        <v>140</v>
      </c>
      <c r="C454" s="164" t="s">
        <v>141</v>
      </c>
      <c r="D454" s="165" t="s">
        <v>158</v>
      </c>
      <c r="E454" s="164" t="s">
        <v>159</v>
      </c>
      <c r="F454" s="158"/>
      <c r="G454" s="158"/>
      <c r="H454" s="158"/>
      <c r="I454" s="158"/>
      <c r="J454" s="158"/>
    </row>
    <row r="455" spans="1:10" x14ac:dyDescent="0.25">
      <c r="A455" s="166" t="s">
        <v>632</v>
      </c>
      <c r="B455" s="163" t="s">
        <v>136</v>
      </c>
      <c r="C455" s="164" t="s">
        <v>141</v>
      </c>
      <c r="D455" s="165" t="s">
        <v>158</v>
      </c>
      <c r="E455" s="165" t="s">
        <v>159</v>
      </c>
      <c r="F455" s="158"/>
      <c r="G455" s="158"/>
      <c r="H455" s="158"/>
      <c r="I455" s="158"/>
      <c r="J455" s="158"/>
    </row>
    <row r="456" spans="1:10" x14ac:dyDescent="0.25">
      <c r="A456" s="162" t="s">
        <v>115</v>
      </c>
      <c r="B456" s="163" t="s">
        <v>140</v>
      </c>
      <c r="C456" s="164" t="s">
        <v>130</v>
      </c>
      <c r="D456" s="165" t="s">
        <v>137</v>
      </c>
      <c r="E456" s="164" t="s">
        <v>138</v>
      </c>
      <c r="F456" s="158"/>
      <c r="G456" s="158"/>
      <c r="H456" s="158"/>
      <c r="I456" s="158"/>
      <c r="J456" s="158"/>
    </row>
    <row r="457" spans="1:10" x14ac:dyDescent="0.25">
      <c r="A457" s="162" t="s">
        <v>633</v>
      </c>
      <c r="B457" s="167" t="s">
        <v>140</v>
      </c>
      <c r="C457" s="168" t="s">
        <v>141</v>
      </c>
      <c r="D457" s="167" t="s">
        <v>158</v>
      </c>
      <c r="E457" s="167" t="s">
        <v>159</v>
      </c>
      <c r="F457" s="158"/>
      <c r="G457" s="158"/>
      <c r="H457" s="158"/>
      <c r="I457" s="158"/>
      <c r="J457" s="158"/>
    </row>
    <row r="458" spans="1:10" x14ac:dyDescent="0.25">
      <c r="A458" s="166" t="s">
        <v>634</v>
      </c>
      <c r="B458" s="167" t="s">
        <v>136</v>
      </c>
      <c r="C458" s="168" t="s">
        <v>130</v>
      </c>
      <c r="D458" s="167" t="s">
        <v>137</v>
      </c>
      <c r="E458" s="167" t="s">
        <v>138</v>
      </c>
      <c r="F458" s="158"/>
      <c r="G458" s="158"/>
      <c r="H458" s="158"/>
      <c r="I458" s="158"/>
      <c r="J458" s="158"/>
    </row>
    <row r="459" spans="1:10" x14ac:dyDescent="0.25">
      <c r="A459" s="162" t="s">
        <v>59</v>
      </c>
      <c r="B459" s="163" t="s">
        <v>140</v>
      </c>
      <c r="C459" s="164" t="s">
        <v>130</v>
      </c>
      <c r="D459" s="165" t="s">
        <v>137</v>
      </c>
      <c r="E459" s="164" t="s">
        <v>138</v>
      </c>
      <c r="F459" s="158"/>
      <c r="G459" s="158"/>
      <c r="H459" s="158"/>
      <c r="I459" s="158"/>
      <c r="J459" s="158"/>
    </row>
    <row r="460" spans="1:10" ht="25" x14ac:dyDescent="0.25">
      <c r="A460" s="162" t="s">
        <v>635</v>
      </c>
      <c r="B460" s="163" t="s">
        <v>636</v>
      </c>
      <c r="C460" s="164" t="s">
        <v>141</v>
      </c>
      <c r="D460" s="167" t="s">
        <v>131</v>
      </c>
      <c r="E460" s="167" t="s">
        <v>132</v>
      </c>
      <c r="F460" s="158"/>
      <c r="G460" s="158"/>
      <c r="H460" s="158"/>
      <c r="I460" s="158"/>
      <c r="J460" s="158"/>
    </row>
    <row r="461" spans="1:10" x14ac:dyDescent="0.25">
      <c r="A461" s="162" t="s">
        <v>637</v>
      </c>
      <c r="B461" s="163" t="s">
        <v>170</v>
      </c>
      <c r="C461" s="164" t="s">
        <v>130</v>
      </c>
      <c r="D461" s="165" t="s">
        <v>142</v>
      </c>
      <c r="E461" s="164" t="s">
        <v>143</v>
      </c>
      <c r="F461" s="158"/>
      <c r="G461" s="158"/>
      <c r="H461" s="158"/>
      <c r="I461" s="158"/>
      <c r="J461" s="158"/>
    </row>
    <row r="462" spans="1:10" x14ac:dyDescent="0.25">
      <c r="A462" s="166" t="s">
        <v>638</v>
      </c>
      <c r="B462" s="167" t="s">
        <v>136</v>
      </c>
      <c r="C462" s="168" t="s">
        <v>141</v>
      </c>
      <c r="D462" s="167" t="s">
        <v>222</v>
      </c>
      <c r="E462" s="167" t="s">
        <v>223</v>
      </c>
      <c r="F462" s="158"/>
      <c r="G462" s="158"/>
      <c r="H462" s="158"/>
      <c r="I462" s="158"/>
      <c r="J462" s="158"/>
    </row>
    <row r="463" spans="1:10" x14ac:dyDescent="0.25">
      <c r="A463" s="162" t="s">
        <v>639</v>
      </c>
      <c r="B463" s="163" t="s">
        <v>170</v>
      </c>
      <c r="C463" s="164" t="s">
        <v>130</v>
      </c>
      <c r="D463" s="165" t="s">
        <v>142</v>
      </c>
      <c r="E463" s="164" t="s">
        <v>143</v>
      </c>
      <c r="F463" s="158"/>
      <c r="G463" s="158"/>
      <c r="H463" s="158"/>
      <c r="I463" s="158"/>
      <c r="J463" s="158"/>
    </row>
    <row r="464" spans="1:10" x14ac:dyDescent="0.25">
      <c r="A464" s="162" t="s">
        <v>640</v>
      </c>
      <c r="B464" s="163" t="s">
        <v>170</v>
      </c>
      <c r="C464" s="164" t="s">
        <v>130</v>
      </c>
      <c r="D464" s="165" t="s">
        <v>199</v>
      </c>
      <c r="E464" s="164" t="s">
        <v>200</v>
      </c>
      <c r="F464" s="158"/>
      <c r="G464" s="158"/>
      <c r="H464" s="158"/>
      <c r="I464" s="158"/>
      <c r="J464" s="158"/>
    </row>
    <row r="465" spans="1:10" x14ac:dyDescent="0.25">
      <c r="A465" s="162" t="s">
        <v>641</v>
      </c>
      <c r="B465" s="163" t="s">
        <v>170</v>
      </c>
      <c r="C465" s="164" t="s">
        <v>130</v>
      </c>
      <c r="D465" s="165" t="s">
        <v>137</v>
      </c>
      <c r="E465" s="164" t="s">
        <v>138</v>
      </c>
      <c r="F465" s="158"/>
      <c r="G465" s="158"/>
      <c r="H465" s="158"/>
      <c r="I465" s="158"/>
      <c r="J465" s="158"/>
    </row>
    <row r="466" spans="1:10" x14ac:dyDescent="0.25">
      <c r="A466" s="162" t="s">
        <v>642</v>
      </c>
      <c r="B466" s="163" t="s">
        <v>170</v>
      </c>
      <c r="C466" s="164" t="s">
        <v>130</v>
      </c>
      <c r="D466" s="165" t="s">
        <v>131</v>
      </c>
      <c r="E466" s="164" t="s">
        <v>132</v>
      </c>
      <c r="F466" s="158"/>
      <c r="G466" s="158"/>
      <c r="H466" s="158"/>
      <c r="I466" s="158"/>
      <c r="J466" s="158"/>
    </row>
    <row r="467" spans="1:10" x14ac:dyDescent="0.25">
      <c r="A467" s="166" t="s">
        <v>643</v>
      </c>
      <c r="B467" s="167" t="s">
        <v>136</v>
      </c>
      <c r="C467" s="168" t="s">
        <v>172</v>
      </c>
      <c r="D467" s="168" t="s">
        <v>173</v>
      </c>
      <c r="E467" s="164" t="s">
        <v>174</v>
      </c>
      <c r="F467" s="158"/>
      <c r="G467" s="158"/>
      <c r="H467" s="158"/>
      <c r="I467" s="158"/>
      <c r="J467" s="158"/>
    </row>
    <row r="468" spans="1:10" x14ac:dyDescent="0.25">
      <c r="A468" s="162" t="s">
        <v>644</v>
      </c>
      <c r="B468" s="163" t="s">
        <v>140</v>
      </c>
      <c r="C468" s="164" t="s">
        <v>130</v>
      </c>
      <c r="D468" s="165" t="s">
        <v>152</v>
      </c>
      <c r="E468" s="164" t="s">
        <v>153</v>
      </c>
      <c r="F468" s="158"/>
      <c r="G468" s="158"/>
      <c r="H468" s="158"/>
      <c r="I468" s="158"/>
      <c r="J468" s="158"/>
    </row>
    <row r="469" spans="1:10" x14ac:dyDescent="0.25">
      <c r="A469" s="162" t="s">
        <v>113</v>
      </c>
      <c r="B469" s="163" t="s">
        <v>140</v>
      </c>
      <c r="C469" s="164" t="s">
        <v>130</v>
      </c>
      <c r="D469" s="165" t="s">
        <v>137</v>
      </c>
      <c r="E469" s="164" t="s">
        <v>138</v>
      </c>
      <c r="F469" s="158"/>
      <c r="G469" s="158"/>
      <c r="H469" s="158"/>
      <c r="I469" s="158"/>
      <c r="J469" s="158"/>
    </row>
    <row r="470" spans="1:10" x14ac:dyDescent="0.25">
      <c r="A470" s="166" t="s">
        <v>68</v>
      </c>
      <c r="B470" s="167" t="s">
        <v>140</v>
      </c>
      <c r="C470" s="168" t="s">
        <v>141</v>
      </c>
      <c r="D470" s="167" t="s">
        <v>158</v>
      </c>
      <c r="E470" s="167" t="s">
        <v>159</v>
      </c>
      <c r="F470" s="158"/>
      <c r="G470" s="158"/>
      <c r="H470" s="158"/>
      <c r="I470" s="158"/>
      <c r="J470" s="158"/>
    </row>
    <row r="471" spans="1:10" x14ac:dyDescent="0.25">
      <c r="A471" s="162" t="s">
        <v>63</v>
      </c>
      <c r="B471" s="163" t="s">
        <v>140</v>
      </c>
      <c r="C471" s="164" t="s">
        <v>130</v>
      </c>
      <c r="D471" s="165" t="s">
        <v>142</v>
      </c>
      <c r="E471" s="164" t="s">
        <v>143</v>
      </c>
      <c r="F471" s="158"/>
      <c r="G471" s="158"/>
      <c r="H471" s="158"/>
      <c r="I471" s="158"/>
      <c r="J471" s="158"/>
    </row>
    <row r="472" spans="1:10" x14ac:dyDescent="0.25">
      <c r="A472" s="166" t="s">
        <v>645</v>
      </c>
      <c r="B472" s="167" t="s">
        <v>646</v>
      </c>
      <c r="C472" s="168" t="s">
        <v>172</v>
      </c>
      <c r="D472" s="168" t="s">
        <v>173</v>
      </c>
      <c r="E472" s="164" t="s">
        <v>174</v>
      </c>
      <c r="F472" s="158"/>
      <c r="G472" s="158"/>
      <c r="H472" s="158"/>
      <c r="I472" s="158"/>
      <c r="J472" s="158"/>
    </row>
    <row r="473" spans="1:10" x14ac:dyDescent="0.25">
      <c r="A473" s="162" t="s">
        <v>647</v>
      </c>
      <c r="B473" s="163" t="s">
        <v>170</v>
      </c>
      <c r="C473" s="164" t="s">
        <v>130</v>
      </c>
      <c r="D473" s="165" t="s">
        <v>137</v>
      </c>
      <c r="E473" s="164" t="s">
        <v>138</v>
      </c>
      <c r="F473" s="158"/>
      <c r="G473" s="158"/>
      <c r="H473" s="158"/>
      <c r="I473" s="158"/>
      <c r="J473" s="158"/>
    </row>
    <row r="474" spans="1:10" x14ac:dyDescent="0.25">
      <c r="A474" s="166" t="s">
        <v>648</v>
      </c>
      <c r="B474" s="167" t="s">
        <v>136</v>
      </c>
      <c r="C474" s="168" t="s">
        <v>141</v>
      </c>
      <c r="D474" s="167" t="s">
        <v>285</v>
      </c>
      <c r="E474" s="167" t="s">
        <v>316</v>
      </c>
      <c r="F474" s="158"/>
      <c r="G474" s="158"/>
      <c r="H474" s="158"/>
      <c r="I474" s="158"/>
      <c r="J474" s="158"/>
    </row>
    <row r="475" spans="1:10" x14ac:dyDescent="0.25">
      <c r="A475" s="162" t="s">
        <v>95</v>
      </c>
      <c r="B475" s="163" t="s">
        <v>140</v>
      </c>
      <c r="C475" s="164" t="s">
        <v>130</v>
      </c>
      <c r="D475" s="165" t="s">
        <v>152</v>
      </c>
      <c r="E475" s="164" t="s">
        <v>153</v>
      </c>
      <c r="F475" s="158"/>
      <c r="G475" s="158"/>
      <c r="H475" s="158"/>
      <c r="I475" s="158"/>
      <c r="J475" s="158"/>
    </row>
    <row r="476" spans="1:10" x14ac:dyDescent="0.25">
      <c r="A476" s="166" t="s">
        <v>649</v>
      </c>
      <c r="B476" s="167" t="s">
        <v>498</v>
      </c>
      <c r="C476" s="168" t="s">
        <v>172</v>
      </c>
      <c r="D476" s="168" t="s">
        <v>173</v>
      </c>
      <c r="E476" s="164" t="s">
        <v>174</v>
      </c>
      <c r="F476" s="158"/>
      <c r="G476" s="158"/>
      <c r="H476" s="158"/>
      <c r="I476" s="158"/>
      <c r="J476" s="158"/>
    </row>
    <row r="477" spans="1:10" x14ac:dyDescent="0.25">
      <c r="A477" s="166" t="s">
        <v>650</v>
      </c>
      <c r="B477" s="167" t="s">
        <v>136</v>
      </c>
      <c r="C477" s="168" t="s">
        <v>172</v>
      </c>
      <c r="D477" s="168" t="s">
        <v>173</v>
      </c>
      <c r="E477" s="164" t="s">
        <v>174</v>
      </c>
      <c r="F477" s="158"/>
      <c r="G477" s="158"/>
      <c r="H477" s="158"/>
      <c r="I477" s="158"/>
      <c r="J477" s="158"/>
    </row>
    <row r="478" spans="1:10" x14ac:dyDescent="0.25">
      <c r="A478" s="166" t="s">
        <v>651</v>
      </c>
      <c r="B478" s="167" t="s">
        <v>136</v>
      </c>
      <c r="C478" s="168" t="s">
        <v>172</v>
      </c>
      <c r="D478" s="168" t="s">
        <v>173</v>
      </c>
      <c r="E478" s="164" t="s">
        <v>174</v>
      </c>
      <c r="F478" s="158"/>
      <c r="G478" s="158"/>
      <c r="H478" s="158"/>
      <c r="I478" s="158"/>
      <c r="J478" s="158"/>
    </row>
    <row r="479" spans="1:10" x14ac:dyDescent="0.25">
      <c r="A479" s="166" t="s">
        <v>652</v>
      </c>
      <c r="B479" s="167" t="s">
        <v>136</v>
      </c>
      <c r="C479" s="168" t="s">
        <v>141</v>
      </c>
      <c r="D479" s="167" t="s">
        <v>222</v>
      </c>
      <c r="E479" s="167" t="s">
        <v>223</v>
      </c>
      <c r="F479" s="158"/>
      <c r="G479" s="158"/>
      <c r="H479" s="158"/>
      <c r="I479" s="158"/>
      <c r="J479" s="158"/>
    </row>
    <row r="480" spans="1:10" x14ac:dyDescent="0.25">
      <c r="A480" s="166" t="s">
        <v>653</v>
      </c>
      <c r="B480" s="167" t="s">
        <v>136</v>
      </c>
      <c r="C480" s="168" t="s">
        <v>141</v>
      </c>
      <c r="D480" s="167" t="s">
        <v>269</v>
      </c>
      <c r="E480" s="167" t="s">
        <v>270</v>
      </c>
      <c r="F480" s="158"/>
      <c r="G480" s="158"/>
      <c r="H480" s="158"/>
      <c r="I480" s="158"/>
      <c r="J480" s="158"/>
    </row>
    <row r="481" spans="1:10" x14ac:dyDescent="0.25">
      <c r="A481" s="166" t="s">
        <v>654</v>
      </c>
      <c r="B481" s="168" t="s">
        <v>170</v>
      </c>
      <c r="C481" s="170" t="s">
        <v>130</v>
      </c>
      <c r="D481" s="167" t="s">
        <v>152</v>
      </c>
      <c r="E481" s="170" t="s">
        <v>153</v>
      </c>
      <c r="F481" s="158"/>
      <c r="G481" s="158"/>
      <c r="H481" s="158"/>
      <c r="I481" s="158"/>
      <c r="J481" s="158"/>
    </row>
    <row r="482" spans="1:10" x14ac:dyDescent="0.25">
      <c r="A482" s="162" t="s">
        <v>77</v>
      </c>
      <c r="B482" s="163" t="s">
        <v>140</v>
      </c>
      <c r="C482" s="164" t="s">
        <v>130</v>
      </c>
      <c r="D482" s="165" t="s">
        <v>211</v>
      </c>
      <c r="E482" s="164" t="s">
        <v>212</v>
      </c>
      <c r="F482" s="158"/>
      <c r="G482" s="158"/>
      <c r="H482" s="158"/>
      <c r="I482" s="158"/>
      <c r="J482" s="158"/>
    </row>
    <row r="483" spans="1:10" x14ac:dyDescent="0.25">
      <c r="A483" s="166" t="s">
        <v>655</v>
      </c>
      <c r="B483" s="167" t="s">
        <v>136</v>
      </c>
      <c r="C483" s="168" t="s">
        <v>141</v>
      </c>
      <c r="D483" s="167" t="s">
        <v>222</v>
      </c>
      <c r="E483" s="167" t="s">
        <v>223</v>
      </c>
      <c r="F483" s="158"/>
      <c r="G483" s="158"/>
      <c r="H483" s="158"/>
      <c r="I483" s="158"/>
      <c r="J483" s="158"/>
    </row>
    <row r="484" spans="1:10" x14ac:dyDescent="0.25">
      <c r="A484" s="166" t="s">
        <v>656</v>
      </c>
      <c r="B484" s="167" t="s">
        <v>136</v>
      </c>
      <c r="C484" s="168" t="s">
        <v>130</v>
      </c>
      <c r="D484" s="167" t="s">
        <v>137</v>
      </c>
      <c r="E484" s="167" t="s">
        <v>138</v>
      </c>
      <c r="F484" s="158"/>
      <c r="G484" s="158"/>
      <c r="H484" s="158"/>
      <c r="I484" s="158"/>
      <c r="J484" s="158"/>
    </row>
    <row r="485" spans="1:10" x14ac:dyDescent="0.25">
      <c r="A485" s="166" t="s">
        <v>657</v>
      </c>
      <c r="B485" s="167" t="s">
        <v>136</v>
      </c>
      <c r="C485" s="168" t="s">
        <v>130</v>
      </c>
      <c r="D485" s="167" t="s">
        <v>146</v>
      </c>
      <c r="E485" s="164" t="s">
        <v>147</v>
      </c>
      <c r="F485" s="158"/>
      <c r="G485" s="158"/>
      <c r="H485" s="158"/>
      <c r="I485" s="158"/>
      <c r="J485" s="158"/>
    </row>
    <row r="486" spans="1:10" x14ac:dyDescent="0.25">
      <c r="A486" s="166" t="s">
        <v>658</v>
      </c>
      <c r="B486" s="167" t="s">
        <v>136</v>
      </c>
      <c r="C486" s="168" t="s">
        <v>130</v>
      </c>
      <c r="D486" s="167" t="s">
        <v>137</v>
      </c>
      <c r="E486" s="167" t="s">
        <v>138</v>
      </c>
      <c r="F486" s="158"/>
      <c r="G486" s="158"/>
      <c r="H486" s="158"/>
      <c r="I486" s="158"/>
      <c r="J486" s="158"/>
    </row>
    <row r="487" spans="1:10" x14ac:dyDescent="0.25">
      <c r="A487" s="166" t="s">
        <v>659</v>
      </c>
      <c r="B487" s="167" t="s">
        <v>136</v>
      </c>
      <c r="C487" s="168" t="s">
        <v>130</v>
      </c>
      <c r="D487" s="167" t="s">
        <v>137</v>
      </c>
      <c r="E487" s="167" t="s">
        <v>138</v>
      </c>
      <c r="F487" s="158"/>
      <c r="G487" s="158"/>
      <c r="H487" s="158"/>
      <c r="I487" s="158"/>
      <c r="J487" s="158"/>
    </row>
    <row r="488" spans="1:10" x14ac:dyDescent="0.25">
      <c r="A488" s="166" t="s">
        <v>660</v>
      </c>
      <c r="B488" s="167" t="s">
        <v>136</v>
      </c>
      <c r="C488" s="168" t="s">
        <v>130</v>
      </c>
      <c r="D488" s="167" t="s">
        <v>137</v>
      </c>
      <c r="E488" s="167" t="s">
        <v>138</v>
      </c>
      <c r="F488" s="158"/>
      <c r="G488" s="158"/>
      <c r="H488" s="158"/>
      <c r="I488" s="158"/>
      <c r="J488" s="158"/>
    </row>
    <row r="489" spans="1:10" x14ac:dyDescent="0.25">
      <c r="A489" s="166" t="s">
        <v>661</v>
      </c>
      <c r="B489" s="167" t="s">
        <v>136</v>
      </c>
      <c r="C489" s="168" t="s">
        <v>130</v>
      </c>
      <c r="D489" s="167" t="s">
        <v>146</v>
      </c>
      <c r="E489" s="164" t="s">
        <v>147</v>
      </c>
      <c r="F489" s="158"/>
      <c r="G489" s="158"/>
      <c r="H489" s="158"/>
      <c r="I489" s="158"/>
      <c r="J489" s="158"/>
    </row>
    <row r="490" spans="1:10" x14ac:dyDescent="0.25">
      <c r="A490" s="166" t="s">
        <v>662</v>
      </c>
      <c r="B490" s="163" t="s">
        <v>136</v>
      </c>
      <c r="C490" s="164" t="s">
        <v>141</v>
      </c>
      <c r="D490" s="165" t="s">
        <v>158</v>
      </c>
      <c r="E490" s="165" t="s">
        <v>159</v>
      </c>
      <c r="F490" s="158"/>
      <c r="G490" s="158"/>
      <c r="H490" s="158"/>
      <c r="I490" s="158"/>
      <c r="J490" s="158"/>
    </row>
    <row r="491" spans="1:10" x14ac:dyDescent="0.25">
      <c r="A491" s="155"/>
      <c r="B491" s="156"/>
      <c r="C491" s="157"/>
      <c r="D491" s="156"/>
      <c r="E491" s="156"/>
      <c r="F491" s="158"/>
      <c r="G491" s="158"/>
      <c r="H491" s="158"/>
      <c r="I491" s="158"/>
      <c r="J491" s="158"/>
    </row>
  </sheetData>
  <sheetProtection algorithmName="SHA-512" hashValue="4P8LU5pON18Obj3CLSngIIXU/dURyn77XKNgWRIMKA/AQqrdrJt2aRMGCCbk1Yf5jFgnvocb1rpGO+Y/LN9qMQ==" saltValue="7MUVUS1NNQtwphHpuvI+5Q==" spinCount="100000" sheet="1" objects="1" scenarios="1" formatColumns="0" formatRows="0"/>
  <mergeCells count="2">
    <mergeCell ref="A1:E2"/>
    <mergeCell ref="H1:I2"/>
  </mergeCells>
  <pageMargins left="0.70866141732283472" right="0.70866141732283472" top="0.74803149606299213" bottom="0.74803149606299213" header="0.31496062992125984" footer="0.31496062992125984"/>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7"/>
  <dimension ref="B2:J28"/>
  <sheetViews>
    <sheetView workbookViewId="0"/>
  </sheetViews>
  <sheetFormatPr baseColWidth="10" defaultColWidth="11.453125" defaultRowHeight="26.25" customHeight="1" x14ac:dyDescent="0.35"/>
  <sheetData>
    <row r="2" spans="2:10" ht="26.25" customHeight="1" x14ac:dyDescent="0.35">
      <c r="B2" s="334" t="s">
        <v>663</v>
      </c>
      <c r="C2" s="334"/>
      <c r="D2" s="334"/>
      <c r="E2" s="334"/>
      <c r="F2" s="334"/>
      <c r="G2" s="334"/>
      <c r="H2" s="334"/>
      <c r="I2" s="334"/>
      <c r="J2" s="334"/>
    </row>
    <row r="3" spans="2:10" ht="26.25" customHeight="1" x14ac:dyDescent="0.35">
      <c r="B3" s="334"/>
      <c r="C3" s="334"/>
      <c r="D3" s="334"/>
      <c r="E3" s="334"/>
      <c r="F3" s="334"/>
      <c r="G3" s="334"/>
      <c r="H3" s="334"/>
      <c r="I3" s="334"/>
      <c r="J3" s="334"/>
    </row>
    <row r="4" spans="2:10" ht="26.25" customHeight="1" x14ac:dyDescent="0.35">
      <c r="B4" s="334"/>
      <c r="C4" s="334"/>
      <c r="D4" s="334"/>
      <c r="E4" s="334"/>
      <c r="F4" s="334"/>
      <c r="G4" s="334"/>
      <c r="H4" s="334"/>
      <c r="I4" s="334"/>
      <c r="J4" s="334"/>
    </row>
    <row r="5" spans="2:10" ht="26.25" customHeight="1" x14ac:dyDescent="0.35">
      <c r="B5" s="151"/>
      <c r="C5" s="151"/>
      <c r="D5" s="151"/>
      <c r="E5" s="151"/>
      <c r="F5" s="151"/>
      <c r="G5" s="151"/>
      <c r="H5" s="151"/>
      <c r="I5" s="151"/>
      <c r="J5" s="151"/>
    </row>
    <row r="7" spans="2:10" ht="26.25" customHeight="1" x14ac:dyDescent="0.35">
      <c r="E7" s="152"/>
      <c r="F7" s="152"/>
      <c r="G7" s="152"/>
      <c r="H7" s="152"/>
      <c r="I7" s="152"/>
    </row>
    <row r="8" spans="2:10" ht="26.25" customHeight="1" x14ac:dyDescent="0.35">
      <c r="E8" s="152"/>
      <c r="F8" s="152"/>
      <c r="G8" s="152"/>
      <c r="H8" s="152"/>
      <c r="I8" s="152"/>
    </row>
    <row r="9" spans="2:10" ht="26.25" customHeight="1" x14ac:dyDescent="0.35">
      <c r="E9" s="153"/>
      <c r="F9" s="153"/>
      <c r="G9" s="153"/>
      <c r="H9" s="153"/>
      <c r="I9" s="153"/>
    </row>
    <row r="10" spans="2:10" ht="26.25" customHeight="1" x14ac:dyDescent="0.35">
      <c r="E10" s="153"/>
      <c r="F10" s="153"/>
      <c r="G10" s="153"/>
      <c r="H10" s="153"/>
      <c r="I10" s="153"/>
    </row>
    <row r="11" spans="2:10" ht="26.25" customHeight="1" x14ac:dyDescent="0.35">
      <c r="E11" s="153"/>
      <c r="F11" s="153"/>
      <c r="G11" s="153"/>
      <c r="H11" s="153"/>
      <c r="I11" s="153"/>
    </row>
    <row r="12" spans="2:10" ht="26.25" customHeight="1" x14ac:dyDescent="0.35">
      <c r="E12" s="153"/>
      <c r="F12" s="153"/>
      <c r="G12" s="153"/>
      <c r="H12" s="153"/>
      <c r="I12" s="153"/>
    </row>
    <row r="13" spans="2:10" ht="26.25" customHeight="1" x14ac:dyDescent="0.35">
      <c r="E13" s="154"/>
      <c r="F13" s="154"/>
      <c r="G13" s="154"/>
      <c r="H13" s="154"/>
      <c r="I13" s="153"/>
    </row>
    <row r="14" spans="2:10" ht="26.25" customHeight="1" x14ac:dyDescent="0.35">
      <c r="E14" s="153"/>
      <c r="F14" s="153"/>
      <c r="G14" s="153"/>
      <c r="H14" s="153"/>
      <c r="I14" s="153"/>
    </row>
    <row r="15" spans="2:10" ht="26.25" customHeight="1" x14ac:dyDescent="0.35">
      <c r="E15" s="154"/>
      <c r="F15" s="154"/>
      <c r="G15" s="154"/>
      <c r="H15" s="154"/>
      <c r="I15" s="153"/>
    </row>
    <row r="16" spans="2:10" ht="26.25" customHeight="1" x14ac:dyDescent="0.35">
      <c r="E16" s="154"/>
      <c r="F16" s="154"/>
      <c r="G16" s="154"/>
      <c r="H16" s="154"/>
      <c r="I16" s="153"/>
    </row>
    <row r="17" spans="5:9" ht="26.25" customHeight="1" x14ac:dyDescent="0.35">
      <c r="E17" s="154"/>
      <c r="F17" s="154"/>
      <c r="G17" s="154"/>
      <c r="H17" s="154"/>
      <c r="I17" s="153"/>
    </row>
    <row r="18" spans="5:9" ht="26.25" customHeight="1" x14ac:dyDescent="0.35">
      <c r="E18" s="154"/>
      <c r="F18" s="154"/>
      <c r="G18" s="154"/>
      <c r="H18" s="154"/>
      <c r="I18" s="153"/>
    </row>
    <row r="19" spans="5:9" ht="26.25" customHeight="1" x14ac:dyDescent="0.35">
      <c r="E19" s="154"/>
      <c r="F19" s="154"/>
      <c r="G19" s="154"/>
      <c r="H19" s="154"/>
      <c r="I19" s="153"/>
    </row>
    <row r="20" spans="5:9" ht="26.25" customHeight="1" x14ac:dyDescent="0.35">
      <c r="E20" s="153"/>
      <c r="F20" s="153"/>
      <c r="G20" s="153"/>
      <c r="H20" s="153"/>
      <c r="I20" s="153"/>
    </row>
    <row r="21" spans="5:9" ht="26.25" customHeight="1" x14ac:dyDescent="0.35">
      <c r="E21" s="154"/>
      <c r="F21" s="154"/>
      <c r="G21" s="154"/>
      <c r="H21" s="154"/>
      <c r="I21" s="153"/>
    </row>
    <row r="22" spans="5:9" ht="26.25" customHeight="1" x14ac:dyDescent="0.35">
      <c r="E22" s="154"/>
      <c r="F22" s="154"/>
      <c r="G22" s="154"/>
      <c r="H22" s="154"/>
      <c r="I22" s="153"/>
    </row>
    <row r="23" spans="5:9" ht="26.25" customHeight="1" x14ac:dyDescent="0.35">
      <c r="E23" s="154"/>
      <c r="F23" s="154"/>
      <c r="G23" s="154"/>
      <c r="H23" s="154"/>
      <c r="I23" s="153"/>
    </row>
    <row r="24" spans="5:9" ht="26.25" customHeight="1" x14ac:dyDescent="0.35">
      <c r="E24" s="154"/>
      <c r="F24" s="154"/>
      <c r="G24" s="154"/>
      <c r="H24" s="154"/>
      <c r="I24" s="153"/>
    </row>
    <row r="25" spans="5:9" ht="26.25" customHeight="1" x14ac:dyDescent="0.35">
      <c r="E25" s="154"/>
      <c r="F25" s="154"/>
      <c r="G25" s="154"/>
      <c r="H25" s="154"/>
      <c r="I25" s="153"/>
    </row>
    <row r="26" spans="5:9" ht="26.25" customHeight="1" x14ac:dyDescent="0.35">
      <c r="E26" s="153"/>
      <c r="F26" s="153"/>
      <c r="G26" s="153"/>
      <c r="H26" s="153"/>
      <c r="I26" s="153"/>
    </row>
    <row r="27" spans="5:9" ht="26.25" customHeight="1" x14ac:dyDescent="0.35">
      <c r="E27" s="153"/>
      <c r="F27" s="153"/>
      <c r="G27" s="153"/>
      <c r="H27" s="153"/>
      <c r="I27" s="153"/>
    </row>
    <row r="28" spans="5:9" ht="26.25" customHeight="1" x14ac:dyDescent="0.35">
      <c r="E28" s="153"/>
      <c r="F28" s="153"/>
      <c r="G28" s="153"/>
      <c r="H28" s="153"/>
      <c r="I28" s="153"/>
    </row>
  </sheetData>
  <sheetProtection algorithmName="SHA-512" hashValue="UC1miP121K5RH+EbdgXdrVS3Rfc3zBzNXTNeJYPVQaoGmwM0L/i8ra1219PtscRAWZgqcqX7LPZMLfuV095w/g==" saltValue="7y+EAwURO52EIRckWej60A==" spinCount="100000" sheet="1" objects="1" scenarios="1" formatColumns="0" formatRows="0" selectLockedCells="1"/>
  <mergeCells count="1">
    <mergeCell ref="B2:J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9"/>
  <dimension ref="A1:I504"/>
  <sheetViews>
    <sheetView topLeftCell="A109" workbookViewId="0"/>
  </sheetViews>
  <sheetFormatPr baseColWidth="10" defaultColWidth="11.453125" defaultRowHeight="14.5" x14ac:dyDescent="0.35"/>
  <cols>
    <col min="2" max="2" width="20.54296875" bestFit="1" customWidth="1"/>
    <col min="3" max="3" width="24.36328125" customWidth="1"/>
    <col min="4" max="4" width="18.90625" customWidth="1"/>
    <col min="5" max="5" width="17.453125" customWidth="1"/>
    <col min="8" max="8" width="50.08984375" customWidth="1"/>
    <col min="9" max="9" width="38.453125" customWidth="1"/>
  </cols>
  <sheetData>
    <row r="1" spans="1:9" x14ac:dyDescent="0.35">
      <c r="B1" t="s">
        <v>6</v>
      </c>
    </row>
    <row r="3" spans="1:9" x14ac:dyDescent="0.35">
      <c r="A3" s="160" t="s">
        <v>124</v>
      </c>
      <c r="B3" s="161" t="s">
        <v>125</v>
      </c>
      <c r="C3" s="161" t="s">
        <v>126</v>
      </c>
      <c r="D3" s="159" t="s">
        <v>122</v>
      </c>
      <c r="E3" s="159" t="s">
        <v>123</v>
      </c>
      <c r="H3" s="161" t="s">
        <v>127</v>
      </c>
      <c r="I3" s="159" t="s">
        <v>123</v>
      </c>
    </row>
    <row r="4" spans="1:9" x14ac:dyDescent="0.35">
      <c r="E4" t="s">
        <v>140</v>
      </c>
      <c r="I4" t="str">
        <f>CONCATENATE("*",VLOOKUP(B1,'Validaciones SEVRI'!L2:$M$13,2,FALSE),"*")</f>
        <v>*Imprenta*</v>
      </c>
    </row>
    <row r="5" spans="1:9" x14ac:dyDescent="0.35">
      <c r="E5" t="str">
        <f>CONCATENATE("*",VLOOKUP(B1,'Validaciones SEVRI'!L2:$M$13,2,FALSE),"*")</f>
        <v>*Imprenta*</v>
      </c>
    </row>
    <row r="10" spans="1:9" ht="15.5" x14ac:dyDescent="0.35">
      <c r="A10" s="17"/>
      <c r="B10" s="17"/>
      <c r="C10" s="17"/>
      <c r="D10" s="17"/>
    </row>
    <row r="15" spans="1:9" ht="15.75" customHeight="1" x14ac:dyDescent="0.35">
      <c r="A15" s="160" t="s">
        <v>124</v>
      </c>
      <c r="B15" s="161" t="s">
        <v>125</v>
      </c>
      <c r="C15" s="161" t="s">
        <v>126</v>
      </c>
      <c r="D15" s="159" t="s">
        <v>122</v>
      </c>
      <c r="E15" s="159" t="s">
        <v>123</v>
      </c>
      <c r="H15" s="161" t="s">
        <v>127</v>
      </c>
      <c r="I15" s="159" t="s">
        <v>123</v>
      </c>
    </row>
    <row r="16" spans="1:9" ht="72.5" x14ac:dyDescent="0.35">
      <c r="A16" s="164" t="s">
        <v>141</v>
      </c>
      <c r="B16" s="165" t="s">
        <v>142</v>
      </c>
      <c r="C16" s="165" t="s">
        <v>143</v>
      </c>
      <c r="D16" s="162" t="s">
        <v>108</v>
      </c>
      <c r="E16" s="163" t="s">
        <v>140</v>
      </c>
      <c r="H16" s="302" t="s">
        <v>169</v>
      </c>
      <c r="I16" s="221" t="s">
        <v>170</v>
      </c>
    </row>
    <row r="17" spans="1:9" ht="116" x14ac:dyDescent="0.35">
      <c r="A17" s="164" t="s">
        <v>130</v>
      </c>
      <c r="B17" s="164" t="s">
        <v>146</v>
      </c>
      <c r="C17" s="164" t="s">
        <v>147</v>
      </c>
      <c r="D17" s="162" t="s">
        <v>145</v>
      </c>
      <c r="E17" s="163" t="s">
        <v>140</v>
      </c>
      <c r="H17" s="302" t="s">
        <v>175</v>
      </c>
      <c r="I17" s="221" t="s">
        <v>170</v>
      </c>
    </row>
    <row r="18" spans="1:9" ht="43.5" x14ac:dyDescent="0.35">
      <c r="A18" s="164" t="s">
        <v>130</v>
      </c>
      <c r="B18" s="165" t="s">
        <v>152</v>
      </c>
      <c r="C18" s="164" t="s">
        <v>153</v>
      </c>
      <c r="D18" s="162" t="s">
        <v>86</v>
      </c>
      <c r="E18" s="163" t="s">
        <v>140</v>
      </c>
      <c r="H18" s="302" t="s">
        <v>176</v>
      </c>
      <c r="I18" s="221" t="s">
        <v>170</v>
      </c>
    </row>
    <row r="19" spans="1:9" x14ac:dyDescent="0.35">
      <c r="A19" s="164" t="s">
        <v>130</v>
      </c>
      <c r="B19" s="165" t="s">
        <v>137</v>
      </c>
      <c r="C19" s="164" t="s">
        <v>138</v>
      </c>
      <c r="D19" s="162" t="s">
        <v>163</v>
      </c>
      <c r="E19" s="163" t="s">
        <v>164</v>
      </c>
      <c r="H19" s="302"/>
      <c r="I19" s="221"/>
    </row>
    <row r="20" spans="1:9" x14ac:dyDescent="0.35">
      <c r="A20" s="164" t="s">
        <v>141</v>
      </c>
      <c r="B20" s="165" t="s">
        <v>167</v>
      </c>
      <c r="C20" s="165" t="s">
        <v>168</v>
      </c>
      <c r="D20" s="162" t="s">
        <v>166</v>
      </c>
      <c r="E20" s="163" t="s">
        <v>140</v>
      </c>
      <c r="H20" s="302"/>
      <c r="I20" s="221"/>
    </row>
    <row r="21" spans="1:9" x14ac:dyDescent="0.35">
      <c r="A21" s="164" t="s">
        <v>130</v>
      </c>
      <c r="B21" s="165" t="s">
        <v>142</v>
      </c>
      <c r="C21" s="164" t="s">
        <v>143</v>
      </c>
      <c r="D21" s="162" t="s">
        <v>49</v>
      </c>
      <c r="E21" s="163" t="s">
        <v>140</v>
      </c>
      <c r="H21" s="302"/>
      <c r="I21" s="221"/>
    </row>
    <row r="22" spans="1:9" ht="50" x14ac:dyDescent="0.35">
      <c r="A22" s="164" t="s">
        <v>130</v>
      </c>
      <c r="B22" s="165" t="s">
        <v>142</v>
      </c>
      <c r="C22" s="164" t="s">
        <v>143</v>
      </c>
      <c r="D22" s="162" t="s">
        <v>88</v>
      </c>
      <c r="E22" s="163" t="s">
        <v>140</v>
      </c>
      <c r="H22" s="302"/>
      <c r="I22" s="221"/>
    </row>
    <row r="23" spans="1:9" ht="37.5" x14ac:dyDescent="0.35">
      <c r="A23" s="164" t="s">
        <v>130</v>
      </c>
      <c r="B23" s="167" t="s">
        <v>183</v>
      </c>
      <c r="C23" s="167" t="s">
        <v>184</v>
      </c>
      <c r="D23" s="162" t="s">
        <v>62</v>
      </c>
      <c r="E23" s="163" t="s">
        <v>140</v>
      </c>
      <c r="H23" s="231"/>
      <c r="I23" s="221"/>
    </row>
    <row r="24" spans="1:9" ht="37.5" x14ac:dyDescent="0.35">
      <c r="A24" s="164" t="s">
        <v>130</v>
      </c>
      <c r="B24" s="165" t="s">
        <v>152</v>
      </c>
      <c r="C24" s="164" t="s">
        <v>153</v>
      </c>
      <c r="D24" s="162" t="s">
        <v>186</v>
      </c>
      <c r="E24" s="163" t="s">
        <v>170</v>
      </c>
      <c r="H24" s="231"/>
      <c r="I24" s="221"/>
    </row>
    <row r="25" spans="1:9" ht="25" x14ac:dyDescent="0.35">
      <c r="A25" s="168" t="s">
        <v>172</v>
      </c>
      <c r="B25" s="165" t="s">
        <v>173</v>
      </c>
      <c r="C25" s="164" t="s">
        <v>174</v>
      </c>
      <c r="D25" s="166" t="s">
        <v>188</v>
      </c>
      <c r="E25" s="163" t="s">
        <v>140</v>
      </c>
      <c r="H25" s="231"/>
      <c r="I25" s="221"/>
    </row>
    <row r="26" spans="1:9" ht="25" x14ac:dyDescent="0.35">
      <c r="A26" s="164" t="s">
        <v>130</v>
      </c>
      <c r="B26" s="165" t="s">
        <v>152</v>
      </c>
      <c r="C26" s="164" t="s">
        <v>153</v>
      </c>
      <c r="D26" s="162" t="s">
        <v>192</v>
      </c>
      <c r="E26" s="163" t="s">
        <v>170</v>
      </c>
      <c r="H26" s="231"/>
      <c r="I26" s="221"/>
    </row>
    <row r="27" spans="1:9" ht="37.5" x14ac:dyDescent="0.35">
      <c r="A27" s="164" t="s">
        <v>130</v>
      </c>
      <c r="B27" s="165" t="s">
        <v>199</v>
      </c>
      <c r="C27" s="164" t="s">
        <v>200</v>
      </c>
      <c r="D27" s="162" t="s">
        <v>198</v>
      </c>
      <c r="E27" s="163" t="s">
        <v>170</v>
      </c>
      <c r="H27" s="231"/>
      <c r="I27" s="221"/>
    </row>
    <row r="28" spans="1:9" ht="25" x14ac:dyDescent="0.35">
      <c r="A28" s="164" t="s">
        <v>130</v>
      </c>
      <c r="B28" s="165" t="s">
        <v>142</v>
      </c>
      <c r="C28" s="164" t="s">
        <v>143</v>
      </c>
      <c r="D28" s="162" t="s">
        <v>250</v>
      </c>
      <c r="E28" s="163" t="s">
        <v>170</v>
      </c>
    </row>
    <row r="29" spans="1:9" x14ac:dyDescent="0.35">
      <c r="A29" s="164" t="s">
        <v>141</v>
      </c>
      <c r="B29" s="165" t="s">
        <v>222</v>
      </c>
      <c r="C29" s="165" t="s">
        <v>223</v>
      </c>
      <c r="D29" s="166" t="s">
        <v>41</v>
      </c>
      <c r="E29" s="163" t="s">
        <v>140</v>
      </c>
    </row>
    <row r="30" spans="1:9" ht="25" x14ac:dyDescent="0.35">
      <c r="A30" s="164" t="s">
        <v>130</v>
      </c>
      <c r="B30" s="164" t="s">
        <v>146</v>
      </c>
      <c r="C30" s="164" t="s">
        <v>147</v>
      </c>
      <c r="D30" s="162" t="s">
        <v>253</v>
      </c>
      <c r="E30" s="163" t="s">
        <v>170</v>
      </c>
    </row>
    <row r="31" spans="1:9" ht="25" x14ac:dyDescent="0.35">
      <c r="A31" s="164" t="s">
        <v>130</v>
      </c>
      <c r="B31" s="165" t="s">
        <v>152</v>
      </c>
      <c r="C31" s="164" t="s">
        <v>153</v>
      </c>
      <c r="D31" s="162" t="s">
        <v>254</v>
      </c>
      <c r="E31" s="163" t="s">
        <v>170</v>
      </c>
    </row>
    <row r="32" spans="1:9" ht="25" x14ac:dyDescent="0.35">
      <c r="A32" s="164" t="s">
        <v>130</v>
      </c>
      <c r="B32" s="164" t="s">
        <v>146</v>
      </c>
      <c r="C32" s="164" t="s">
        <v>147</v>
      </c>
      <c r="D32" s="162" t="s">
        <v>276</v>
      </c>
      <c r="E32" s="163" t="s">
        <v>170</v>
      </c>
    </row>
    <row r="33" spans="1:5" ht="25" x14ac:dyDescent="0.35">
      <c r="A33" s="164" t="s">
        <v>130</v>
      </c>
      <c r="B33" s="165" t="s">
        <v>152</v>
      </c>
      <c r="C33" s="164" t="s">
        <v>153</v>
      </c>
      <c r="D33" s="162" t="s">
        <v>101</v>
      </c>
      <c r="E33" s="163" t="s">
        <v>140</v>
      </c>
    </row>
    <row r="34" spans="1:5" x14ac:dyDescent="0.35">
      <c r="A34" s="164" t="s">
        <v>141</v>
      </c>
      <c r="B34" s="165" t="s">
        <v>285</v>
      </c>
      <c r="C34" s="164" t="s">
        <v>286</v>
      </c>
      <c r="D34" s="162" t="s">
        <v>284</v>
      </c>
      <c r="E34" s="163" t="s">
        <v>140</v>
      </c>
    </row>
    <row r="35" spans="1:5" ht="25" x14ac:dyDescent="0.35">
      <c r="A35" s="170" t="s">
        <v>130</v>
      </c>
      <c r="B35" s="167" t="s">
        <v>158</v>
      </c>
      <c r="C35" s="167" t="s">
        <v>159</v>
      </c>
      <c r="D35" s="166" t="s">
        <v>98</v>
      </c>
      <c r="E35" s="168" t="s">
        <v>140</v>
      </c>
    </row>
    <row r="36" spans="1:5" ht="25" x14ac:dyDescent="0.35">
      <c r="A36" s="164" t="s">
        <v>130</v>
      </c>
      <c r="B36" s="165" t="s">
        <v>152</v>
      </c>
      <c r="C36" s="164" t="s">
        <v>153</v>
      </c>
      <c r="D36" s="162" t="s">
        <v>32</v>
      </c>
      <c r="E36" s="163" t="s">
        <v>140</v>
      </c>
    </row>
    <row r="37" spans="1:5" ht="25" x14ac:dyDescent="0.35">
      <c r="A37" s="168" t="s">
        <v>172</v>
      </c>
      <c r="B37" s="167" t="s">
        <v>173</v>
      </c>
      <c r="C37" s="164" t="s">
        <v>174</v>
      </c>
      <c r="D37" s="162" t="s">
        <v>304</v>
      </c>
      <c r="E37" s="163" t="s">
        <v>170</v>
      </c>
    </row>
    <row r="38" spans="1:5" ht="25" x14ac:dyDescent="0.35">
      <c r="A38" s="164" t="s">
        <v>141</v>
      </c>
      <c r="B38" s="165" t="s">
        <v>298</v>
      </c>
      <c r="C38" s="165" t="s">
        <v>299</v>
      </c>
      <c r="D38" s="162" t="s">
        <v>92</v>
      </c>
      <c r="E38" s="163" t="s">
        <v>140</v>
      </c>
    </row>
    <row r="39" spans="1:5" ht="25" x14ac:dyDescent="0.35">
      <c r="A39" s="168" t="s">
        <v>141</v>
      </c>
      <c r="B39" s="167" t="s">
        <v>298</v>
      </c>
      <c r="C39" s="167" t="s">
        <v>299</v>
      </c>
      <c r="D39" s="162" t="s">
        <v>305</v>
      </c>
      <c r="E39" s="167" t="s">
        <v>140</v>
      </c>
    </row>
    <row r="40" spans="1:5" ht="37.5" x14ac:dyDescent="0.35">
      <c r="A40" s="164" t="s">
        <v>130</v>
      </c>
      <c r="B40" s="165" t="s">
        <v>199</v>
      </c>
      <c r="C40" s="164" t="s">
        <v>200</v>
      </c>
      <c r="D40" s="162" t="s">
        <v>96</v>
      </c>
      <c r="E40" s="163" t="s">
        <v>140</v>
      </c>
    </row>
    <row r="41" spans="1:5" x14ac:dyDescent="0.35">
      <c r="A41" s="164" t="s">
        <v>141</v>
      </c>
      <c r="B41" s="165" t="s">
        <v>285</v>
      </c>
      <c r="C41" s="164" t="s">
        <v>286</v>
      </c>
      <c r="D41" s="162" t="s">
        <v>65</v>
      </c>
      <c r="E41" s="163" t="s">
        <v>140</v>
      </c>
    </row>
    <row r="42" spans="1:5" ht="25" x14ac:dyDescent="0.35">
      <c r="A42" s="164" t="s">
        <v>141</v>
      </c>
      <c r="B42" s="165" t="s">
        <v>158</v>
      </c>
      <c r="C42" s="165" t="s">
        <v>159</v>
      </c>
      <c r="D42" s="162" t="s">
        <v>91</v>
      </c>
      <c r="E42" s="163" t="s">
        <v>140</v>
      </c>
    </row>
    <row r="43" spans="1:5" x14ac:dyDescent="0.35">
      <c r="A43" s="164" t="s">
        <v>141</v>
      </c>
      <c r="B43" s="165" t="s">
        <v>285</v>
      </c>
      <c r="C43" s="164" t="s">
        <v>286</v>
      </c>
      <c r="D43" s="162" t="s">
        <v>78</v>
      </c>
      <c r="E43" s="163" t="s">
        <v>140</v>
      </c>
    </row>
    <row r="44" spans="1:5" x14ac:dyDescent="0.35">
      <c r="A44" s="164" t="s">
        <v>141</v>
      </c>
      <c r="B44" s="165" t="s">
        <v>167</v>
      </c>
      <c r="C44" s="165" t="s">
        <v>168</v>
      </c>
      <c r="D44" s="162" t="s">
        <v>52</v>
      </c>
      <c r="E44" s="163" t="s">
        <v>140</v>
      </c>
    </row>
    <row r="45" spans="1:5" ht="25" x14ac:dyDescent="0.35">
      <c r="A45" s="164" t="s">
        <v>141</v>
      </c>
      <c r="B45" s="165" t="s">
        <v>211</v>
      </c>
      <c r="C45" s="165" t="s">
        <v>212</v>
      </c>
      <c r="D45" s="162" t="s">
        <v>36</v>
      </c>
      <c r="E45" s="163" t="s">
        <v>140</v>
      </c>
    </row>
    <row r="46" spans="1:5" ht="50" x14ac:dyDescent="0.35">
      <c r="A46" s="164" t="s">
        <v>141</v>
      </c>
      <c r="B46" s="165" t="s">
        <v>285</v>
      </c>
      <c r="C46" s="164" t="s">
        <v>286</v>
      </c>
      <c r="D46" s="162" t="s">
        <v>319</v>
      </c>
      <c r="E46" s="163" t="s">
        <v>140</v>
      </c>
    </row>
    <row r="47" spans="1:5" ht="25" x14ac:dyDescent="0.35">
      <c r="A47" s="164" t="s">
        <v>130</v>
      </c>
      <c r="B47" s="165" t="s">
        <v>137</v>
      </c>
      <c r="C47" s="164" t="s">
        <v>138</v>
      </c>
      <c r="D47" s="162" t="s">
        <v>117</v>
      </c>
      <c r="E47" s="163" t="s">
        <v>140</v>
      </c>
    </row>
    <row r="48" spans="1:5" x14ac:dyDescent="0.35">
      <c r="A48" s="164" t="s">
        <v>141</v>
      </c>
      <c r="B48" s="165" t="s">
        <v>269</v>
      </c>
      <c r="C48" s="165" t="s">
        <v>270</v>
      </c>
      <c r="D48" s="162" t="s">
        <v>39</v>
      </c>
      <c r="E48" s="163" t="s">
        <v>140</v>
      </c>
    </row>
    <row r="49" spans="1:5" x14ac:dyDescent="0.35">
      <c r="A49" s="164" t="s">
        <v>130</v>
      </c>
      <c r="B49" s="165" t="s">
        <v>199</v>
      </c>
      <c r="C49" s="164" t="s">
        <v>200</v>
      </c>
      <c r="D49" s="162" t="s">
        <v>102</v>
      </c>
      <c r="E49" s="163" t="s">
        <v>140</v>
      </c>
    </row>
    <row r="50" spans="1:5" ht="50" x14ac:dyDescent="0.35">
      <c r="A50" s="164" t="s">
        <v>130</v>
      </c>
      <c r="B50" s="165" t="s">
        <v>199</v>
      </c>
      <c r="C50" s="164" t="s">
        <v>200</v>
      </c>
      <c r="D50" s="162" t="s">
        <v>330</v>
      </c>
      <c r="E50" s="163" t="s">
        <v>140</v>
      </c>
    </row>
    <row r="51" spans="1:5" ht="25" x14ac:dyDescent="0.35">
      <c r="A51" s="168" t="s">
        <v>150</v>
      </c>
      <c r="B51" s="167" t="s">
        <v>137</v>
      </c>
      <c r="C51" s="167" t="s">
        <v>138</v>
      </c>
      <c r="D51" s="166" t="s">
        <v>331</v>
      </c>
      <c r="E51" s="167" t="s">
        <v>140</v>
      </c>
    </row>
    <row r="52" spans="1:5" ht="37.5" x14ac:dyDescent="0.35">
      <c r="A52" s="164" t="s">
        <v>130</v>
      </c>
      <c r="B52" s="165" t="s">
        <v>335</v>
      </c>
      <c r="C52" s="164" t="s">
        <v>184</v>
      </c>
      <c r="D52" s="162" t="s">
        <v>334</v>
      </c>
      <c r="E52" s="163" t="s">
        <v>170</v>
      </c>
    </row>
    <row r="53" spans="1:5" x14ac:dyDescent="0.35">
      <c r="A53" s="164" t="s">
        <v>130</v>
      </c>
      <c r="B53" s="165" t="s">
        <v>152</v>
      </c>
      <c r="C53" s="164" t="s">
        <v>153</v>
      </c>
      <c r="D53" s="162" t="s">
        <v>336</v>
      </c>
      <c r="E53" s="163" t="s">
        <v>170</v>
      </c>
    </row>
    <row r="54" spans="1:5" ht="25" x14ac:dyDescent="0.35">
      <c r="A54" s="168" t="s">
        <v>172</v>
      </c>
      <c r="B54" s="167" t="s">
        <v>173</v>
      </c>
      <c r="C54" s="164" t="s">
        <v>174</v>
      </c>
      <c r="D54" s="162" t="s">
        <v>337</v>
      </c>
      <c r="E54" s="163" t="s">
        <v>170</v>
      </c>
    </row>
    <row r="55" spans="1:5" ht="25" x14ac:dyDescent="0.35">
      <c r="A55" s="164" t="s">
        <v>130</v>
      </c>
      <c r="B55" s="165" t="s">
        <v>137</v>
      </c>
      <c r="C55" s="164" t="s">
        <v>138</v>
      </c>
      <c r="D55" s="162" t="s">
        <v>109</v>
      </c>
      <c r="E55" s="163" t="s">
        <v>140</v>
      </c>
    </row>
    <row r="56" spans="1:5" ht="37.5" x14ac:dyDescent="0.35">
      <c r="A56" s="164" t="s">
        <v>130</v>
      </c>
      <c r="B56" s="165" t="s">
        <v>199</v>
      </c>
      <c r="C56" s="164" t="s">
        <v>200</v>
      </c>
      <c r="D56" s="162" t="s">
        <v>345</v>
      </c>
      <c r="E56" s="163" t="s">
        <v>170</v>
      </c>
    </row>
    <row r="57" spans="1:5" x14ac:dyDescent="0.35">
      <c r="A57" s="168" t="s">
        <v>141</v>
      </c>
      <c r="B57" s="167" t="s">
        <v>298</v>
      </c>
      <c r="C57" s="167" t="s">
        <v>299</v>
      </c>
      <c r="D57" s="162" t="s">
        <v>83</v>
      </c>
      <c r="E57" s="167" t="s">
        <v>140</v>
      </c>
    </row>
    <row r="58" spans="1:5" ht="37.5" x14ac:dyDescent="0.35">
      <c r="A58" s="164" t="s">
        <v>130</v>
      </c>
      <c r="B58" s="165" t="s">
        <v>142</v>
      </c>
      <c r="C58" s="164" t="s">
        <v>143</v>
      </c>
      <c r="D58" s="162" t="s">
        <v>116</v>
      </c>
      <c r="E58" s="163" t="s">
        <v>140</v>
      </c>
    </row>
    <row r="59" spans="1:5" x14ac:dyDescent="0.35">
      <c r="A59" s="164" t="s">
        <v>130</v>
      </c>
      <c r="B59" s="165" t="s">
        <v>142</v>
      </c>
      <c r="C59" s="164" t="s">
        <v>143</v>
      </c>
      <c r="D59" s="162" t="s">
        <v>118</v>
      </c>
      <c r="E59" s="163" t="s">
        <v>140</v>
      </c>
    </row>
    <row r="60" spans="1:5" ht="37.5" x14ac:dyDescent="0.35">
      <c r="A60" s="164" t="s">
        <v>130</v>
      </c>
      <c r="B60" s="164" t="s">
        <v>146</v>
      </c>
      <c r="C60" s="164" t="s">
        <v>147</v>
      </c>
      <c r="D60" s="162" t="s">
        <v>58</v>
      </c>
      <c r="E60" s="163" t="s">
        <v>140</v>
      </c>
    </row>
    <row r="61" spans="1:5" ht="37.5" x14ac:dyDescent="0.35">
      <c r="A61" s="164" t="s">
        <v>141</v>
      </c>
      <c r="B61" s="165" t="s">
        <v>298</v>
      </c>
      <c r="C61" s="165" t="s">
        <v>299</v>
      </c>
      <c r="D61" s="162" t="s">
        <v>375</v>
      </c>
      <c r="E61" s="163" t="s">
        <v>140</v>
      </c>
    </row>
    <row r="62" spans="1:5" ht="37.5" x14ac:dyDescent="0.35">
      <c r="A62" s="164" t="s">
        <v>130</v>
      </c>
      <c r="B62" s="165" t="s">
        <v>137</v>
      </c>
      <c r="C62" s="164" t="s">
        <v>138</v>
      </c>
      <c r="D62" s="162" t="s">
        <v>378</v>
      </c>
      <c r="E62" s="163" t="s">
        <v>170</v>
      </c>
    </row>
    <row r="63" spans="1:5" ht="37.5" x14ac:dyDescent="0.35">
      <c r="A63" s="164" t="s">
        <v>130</v>
      </c>
      <c r="B63" s="165" t="s">
        <v>137</v>
      </c>
      <c r="C63" s="164" t="s">
        <v>138</v>
      </c>
      <c r="D63" s="162" t="s">
        <v>382</v>
      </c>
      <c r="E63" s="163" t="s">
        <v>140</v>
      </c>
    </row>
    <row r="64" spans="1:5" ht="50" x14ac:dyDescent="0.35">
      <c r="A64" s="164" t="s">
        <v>130</v>
      </c>
      <c r="B64" s="165" t="s">
        <v>137</v>
      </c>
      <c r="C64" s="164" t="s">
        <v>138</v>
      </c>
      <c r="D64" s="162" t="s">
        <v>31</v>
      </c>
      <c r="E64" s="163" t="s">
        <v>140</v>
      </c>
    </row>
    <row r="65" spans="1:5" ht="62.5" x14ac:dyDescent="0.35">
      <c r="A65" s="164" t="s">
        <v>130</v>
      </c>
      <c r="B65" s="165" t="s">
        <v>137</v>
      </c>
      <c r="C65" s="164" t="s">
        <v>138</v>
      </c>
      <c r="D65" s="162" t="s">
        <v>72</v>
      </c>
      <c r="E65" s="163" t="s">
        <v>140</v>
      </c>
    </row>
    <row r="66" spans="1:5" x14ac:dyDescent="0.35">
      <c r="A66" s="170" t="s">
        <v>141</v>
      </c>
      <c r="B66" s="167" t="s">
        <v>222</v>
      </c>
      <c r="C66" s="167" t="s">
        <v>223</v>
      </c>
      <c r="D66" s="166" t="s">
        <v>386</v>
      </c>
      <c r="E66" s="168" t="s">
        <v>170</v>
      </c>
    </row>
    <row r="67" spans="1:5" ht="25" x14ac:dyDescent="0.35">
      <c r="A67" s="164" t="s">
        <v>130</v>
      </c>
      <c r="B67" s="165" t="s">
        <v>152</v>
      </c>
      <c r="C67" s="164" t="s">
        <v>153</v>
      </c>
      <c r="D67" s="162" t="s">
        <v>390</v>
      </c>
      <c r="E67" s="163" t="s">
        <v>391</v>
      </c>
    </row>
    <row r="68" spans="1:5" ht="25" x14ac:dyDescent="0.35">
      <c r="A68" s="168" t="s">
        <v>130</v>
      </c>
      <c r="B68" s="167" t="s">
        <v>137</v>
      </c>
      <c r="C68" s="167" t="s">
        <v>138</v>
      </c>
      <c r="D68" s="166" t="s">
        <v>395</v>
      </c>
      <c r="E68" s="167" t="s">
        <v>396</v>
      </c>
    </row>
    <row r="69" spans="1:5" ht="37.5" x14ac:dyDescent="0.35">
      <c r="A69" s="164" t="s">
        <v>130</v>
      </c>
      <c r="B69" s="165" t="s">
        <v>137</v>
      </c>
      <c r="C69" s="164" t="s">
        <v>138</v>
      </c>
      <c r="D69" s="162" t="s">
        <v>399</v>
      </c>
      <c r="E69" s="163" t="s">
        <v>170</v>
      </c>
    </row>
    <row r="70" spans="1:5" ht="25" x14ac:dyDescent="0.35">
      <c r="A70" s="164" t="s">
        <v>130</v>
      </c>
      <c r="B70" s="164" t="s">
        <v>146</v>
      </c>
      <c r="C70" s="164" t="s">
        <v>147</v>
      </c>
      <c r="D70" s="166" t="s">
        <v>401</v>
      </c>
      <c r="E70" s="163" t="s">
        <v>170</v>
      </c>
    </row>
    <row r="71" spans="1:5" ht="37.5" x14ac:dyDescent="0.35">
      <c r="A71" s="164" t="s">
        <v>130</v>
      </c>
      <c r="B71" s="165" t="s">
        <v>137</v>
      </c>
      <c r="C71" s="164" t="s">
        <v>138</v>
      </c>
      <c r="D71" s="162" t="s">
        <v>406</v>
      </c>
      <c r="E71" s="163" t="s">
        <v>170</v>
      </c>
    </row>
    <row r="72" spans="1:5" ht="50" x14ac:dyDescent="0.35">
      <c r="A72" s="168" t="s">
        <v>130</v>
      </c>
      <c r="B72" s="167" t="s">
        <v>137</v>
      </c>
      <c r="C72" s="167" t="s">
        <v>138</v>
      </c>
      <c r="D72" s="166" t="s">
        <v>413</v>
      </c>
      <c r="E72" s="167" t="s">
        <v>414</v>
      </c>
    </row>
    <row r="73" spans="1:5" ht="25" x14ac:dyDescent="0.35">
      <c r="A73" s="164" t="s">
        <v>130</v>
      </c>
      <c r="B73" s="165" t="s">
        <v>137</v>
      </c>
      <c r="C73" s="164" t="s">
        <v>138</v>
      </c>
      <c r="D73" s="162" t="s">
        <v>415</v>
      </c>
      <c r="E73" s="163" t="s">
        <v>170</v>
      </c>
    </row>
    <row r="74" spans="1:5" x14ac:dyDescent="0.35">
      <c r="A74" s="164" t="s">
        <v>130</v>
      </c>
      <c r="B74" s="165" t="s">
        <v>137</v>
      </c>
      <c r="C74" s="164" t="s">
        <v>138</v>
      </c>
      <c r="D74" s="162" t="s">
        <v>423</v>
      </c>
      <c r="E74" s="163" t="s">
        <v>170</v>
      </c>
    </row>
    <row r="75" spans="1:5" ht="50" x14ac:dyDescent="0.35">
      <c r="A75" s="168" t="s">
        <v>150</v>
      </c>
      <c r="B75" s="167" t="s">
        <v>199</v>
      </c>
      <c r="C75" s="167" t="s">
        <v>200</v>
      </c>
      <c r="D75" s="166" t="s">
        <v>436</v>
      </c>
      <c r="E75" s="167" t="s">
        <v>414</v>
      </c>
    </row>
    <row r="76" spans="1:5" ht="50" x14ac:dyDescent="0.35">
      <c r="A76" s="164" t="s">
        <v>130</v>
      </c>
      <c r="B76" s="164" t="s">
        <v>146</v>
      </c>
      <c r="C76" s="164" t="s">
        <v>147</v>
      </c>
      <c r="D76" s="162" t="s">
        <v>442</v>
      </c>
      <c r="E76" s="163" t="s">
        <v>170</v>
      </c>
    </row>
    <row r="77" spans="1:5" ht="25" x14ac:dyDescent="0.35">
      <c r="A77" s="164" t="s">
        <v>141</v>
      </c>
      <c r="B77" s="164" t="s">
        <v>269</v>
      </c>
      <c r="C77" s="164" t="s">
        <v>270</v>
      </c>
      <c r="D77" s="162" t="s">
        <v>67</v>
      </c>
      <c r="E77" s="163" t="s">
        <v>140</v>
      </c>
    </row>
    <row r="78" spans="1:5" x14ac:dyDescent="0.35">
      <c r="A78" s="164" t="s">
        <v>130</v>
      </c>
      <c r="B78" s="165" t="s">
        <v>131</v>
      </c>
      <c r="C78" s="164" t="s">
        <v>132</v>
      </c>
      <c r="D78" s="166" t="s">
        <v>44</v>
      </c>
      <c r="E78" s="163" t="s">
        <v>140</v>
      </c>
    </row>
    <row r="79" spans="1:5" ht="25" x14ac:dyDescent="0.35">
      <c r="A79" s="164" t="s">
        <v>130</v>
      </c>
      <c r="B79" s="165" t="s">
        <v>142</v>
      </c>
      <c r="C79" s="164" t="s">
        <v>143</v>
      </c>
      <c r="D79" s="162" t="s">
        <v>76</v>
      </c>
      <c r="E79" s="163" t="s">
        <v>140</v>
      </c>
    </row>
    <row r="80" spans="1:5" ht="25" x14ac:dyDescent="0.35">
      <c r="A80" s="164" t="s">
        <v>141</v>
      </c>
      <c r="B80" s="165" t="s">
        <v>211</v>
      </c>
      <c r="C80" s="164" t="s">
        <v>212</v>
      </c>
      <c r="D80" s="162" t="s">
        <v>50</v>
      </c>
      <c r="E80" s="163" t="s">
        <v>140</v>
      </c>
    </row>
    <row r="81" spans="1:5" x14ac:dyDescent="0.35">
      <c r="A81" s="164" t="s">
        <v>130</v>
      </c>
      <c r="B81" s="165" t="s">
        <v>199</v>
      </c>
      <c r="C81" s="164" t="s">
        <v>200</v>
      </c>
      <c r="D81" s="166" t="s">
        <v>61</v>
      </c>
      <c r="E81" s="163" t="s">
        <v>140</v>
      </c>
    </row>
    <row r="82" spans="1:5" ht="37.5" x14ac:dyDescent="0.35">
      <c r="A82" s="164" t="s">
        <v>130</v>
      </c>
      <c r="B82" s="164" t="s">
        <v>131</v>
      </c>
      <c r="C82" s="164" t="s">
        <v>132</v>
      </c>
      <c r="D82" s="166" t="s">
        <v>460</v>
      </c>
      <c r="E82" s="163" t="s">
        <v>170</v>
      </c>
    </row>
    <row r="83" spans="1:5" ht="37.5" x14ac:dyDescent="0.35">
      <c r="A83" s="164" t="s">
        <v>130</v>
      </c>
      <c r="B83" s="165" t="s">
        <v>137</v>
      </c>
      <c r="C83" s="164" t="s">
        <v>138</v>
      </c>
      <c r="D83" s="162" t="s">
        <v>461</v>
      </c>
      <c r="E83" s="163" t="s">
        <v>170</v>
      </c>
    </row>
    <row r="84" spans="1:5" ht="37.5" x14ac:dyDescent="0.35">
      <c r="A84" s="168" t="s">
        <v>130</v>
      </c>
      <c r="B84" s="167" t="s">
        <v>146</v>
      </c>
      <c r="C84" s="164" t="s">
        <v>147</v>
      </c>
      <c r="D84" s="166" t="s">
        <v>468</v>
      </c>
      <c r="E84" s="167" t="s">
        <v>396</v>
      </c>
    </row>
    <row r="85" spans="1:5" ht="25" x14ac:dyDescent="0.35">
      <c r="A85" s="164" t="s">
        <v>130</v>
      </c>
      <c r="B85" s="165" t="s">
        <v>137</v>
      </c>
      <c r="C85" s="164" t="s">
        <v>138</v>
      </c>
      <c r="D85" s="162" t="s">
        <v>471</v>
      </c>
      <c r="E85" s="163" t="s">
        <v>170</v>
      </c>
    </row>
    <row r="86" spans="1:5" ht="25" x14ac:dyDescent="0.35">
      <c r="A86" s="170" t="s">
        <v>130</v>
      </c>
      <c r="B86" s="167" t="s">
        <v>211</v>
      </c>
      <c r="C86" s="170" t="s">
        <v>212</v>
      </c>
      <c r="D86" s="166" t="s">
        <v>89</v>
      </c>
      <c r="E86" s="168" t="s">
        <v>140</v>
      </c>
    </row>
    <row r="87" spans="1:5" x14ac:dyDescent="0.35">
      <c r="A87" s="168" t="s">
        <v>141</v>
      </c>
      <c r="B87" s="167" t="s">
        <v>167</v>
      </c>
      <c r="C87" s="167" t="s">
        <v>168</v>
      </c>
      <c r="D87" s="166" t="s">
        <v>472</v>
      </c>
      <c r="E87" s="167" t="s">
        <v>140</v>
      </c>
    </row>
    <row r="88" spans="1:5" ht="37.5" x14ac:dyDescent="0.35">
      <c r="A88" s="164" t="s">
        <v>130</v>
      </c>
      <c r="B88" s="165" t="s">
        <v>137</v>
      </c>
      <c r="C88" s="164" t="s">
        <v>138</v>
      </c>
      <c r="D88" s="162" t="s">
        <v>473</v>
      </c>
      <c r="E88" s="163" t="s">
        <v>170</v>
      </c>
    </row>
    <row r="89" spans="1:5" ht="50" x14ac:dyDescent="0.35">
      <c r="A89" s="164" t="s">
        <v>130</v>
      </c>
      <c r="B89" s="165" t="s">
        <v>335</v>
      </c>
      <c r="C89" s="164" t="s">
        <v>184</v>
      </c>
      <c r="D89" s="162" t="s">
        <v>474</v>
      </c>
      <c r="E89" s="163" t="s">
        <v>475</v>
      </c>
    </row>
    <row r="90" spans="1:5" ht="37.5" x14ac:dyDescent="0.35">
      <c r="A90" s="164" t="s">
        <v>130</v>
      </c>
      <c r="B90" s="165" t="s">
        <v>152</v>
      </c>
      <c r="C90" s="164" t="s">
        <v>153</v>
      </c>
      <c r="D90" s="162" t="s">
        <v>476</v>
      </c>
      <c r="E90" s="163" t="s">
        <v>170</v>
      </c>
    </row>
    <row r="91" spans="1:5" ht="50" x14ac:dyDescent="0.35">
      <c r="A91" s="164" t="s">
        <v>130</v>
      </c>
      <c r="B91" s="165" t="s">
        <v>335</v>
      </c>
      <c r="C91" s="164" t="s">
        <v>184</v>
      </c>
      <c r="D91" s="162" t="s">
        <v>478</v>
      </c>
      <c r="E91" s="163" t="s">
        <v>170</v>
      </c>
    </row>
    <row r="92" spans="1:5" ht="37.5" x14ac:dyDescent="0.35">
      <c r="A92" s="164" t="s">
        <v>130</v>
      </c>
      <c r="B92" s="165" t="s">
        <v>142</v>
      </c>
      <c r="C92" s="164" t="s">
        <v>143</v>
      </c>
      <c r="D92" s="162" t="s">
        <v>486</v>
      </c>
      <c r="E92" s="163" t="s">
        <v>170</v>
      </c>
    </row>
    <row r="93" spans="1:5" ht="25" x14ac:dyDescent="0.35">
      <c r="A93" s="168" t="s">
        <v>141</v>
      </c>
      <c r="B93" s="167" t="s">
        <v>222</v>
      </c>
      <c r="C93" s="167" t="s">
        <v>223</v>
      </c>
      <c r="D93" s="166" t="s">
        <v>491</v>
      </c>
      <c r="E93" s="167" t="s">
        <v>414</v>
      </c>
    </row>
    <row r="94" spans="1:5" ht="25" x14ac:dyDescent="0.35">
      <c r="A94" s="164" t="s">
        <v>130</v>
      </c>
      <c r="B94" s="165" t="s">
        <v>222</v>
      </c>
      <c r="C94" s="165" t="s">
        <v>223</v>
      </c>
      <c r="D94" s="166" t="s">
        <v>492</v>
      </c>
      <c r="E94" s="163" t="s">
        <v>170</v>
      </c>
    </row>
    <row r="95" spans="1:5" ht="37.5" x14ac:dyDescent="0.35">
      <c r="A95" s="168" t="s">
        <v>172</v>
      </c>
      <c r="B95" s="165" t="s">
        <v>173</v>
      </c>
      <c r="C95" s="164" t="s">
        <v>174</v>
      </c>
      <c r="D95" s="162" t="s">
        <v>495</v>
      </c>
      <c r="E95" s="163" t="s">
        <v>170</v>
      </c>
    </row>
    <row r="96" spans="1:5" ht="37.5" x14ac:dyDescent="0.35">
      <c r="A96" s="168" t="s">
        <v>141</v>
      </c>
      <c r="B96" s="165" t="s">
        <v>222</v>
      </c>
      <c r="C96" s="165" t="s">
        <v>223</v>
      </c>
      <c r="D96" s="166" t="s">
        <v>496</v>
      </c>
      <c r="E96" s="163" t="s">
        <v>140</v>
      </c>
    </row>
    <row r="97" spans="1:5" ht="25" x14ac:dyDescent="0.35">
      <c r="A97" s="164" t="s">
        <v>130</v>
      </c>
      <c r="B97" s="165" t="s">
        <v>137</v>
      </c>
      <c r="C97" s="164" t="s">
        <v>138</v>
      </c>
      <c r="D97" s="162" t="s">
        <v>497</v>
      </c>
      <c r="E97" s="163" t="s">
        <v>498</v>
      </c>
    </row>
    <row r="98" spans="1:5" ht="37.5" x14ac:dyDescent="0.35">
      <c r="A98" s="164" t="s">
        <v>130</v>
      </c>
      <c r="B98" s="165" t="s">
        <v>137</v>
      </c>
      <c r="C98" s="164" t="s">
        <v>138</v>
      </c>
      <c r="D98" s="162" t="s">
        <v>499</v>
      </c>
      <c r="E98" s="163" t="s">
        <v>500</v>
      </c>
    </row>
    <row r="99" spans="1:5" ht="25" x14ac:dyDescent="0.35">
      <c r="A99" s="168" t="s">
        <v>130</v>
      </c>
      <c r="B99" s="167" t="s">
        <v>131</v>
      </c>
      <c r="C99" s="167" t="s">
        <v>132</v>
      </c>
      <c r="D99" s="166" t="s">
        <v>502</v>
      </c>
      <c r="E99" s="167" t="s">
        <v>170</v>
      </c>
    </row>
    <row r="100" spans="1:5" ht="37.5" x14ac:dyDescent="0.35">
      <c r="A100" s="164" t="s">
        <v>130</v>
      </c>
      <c r="B100" s="165" t="s">
        <v>137</v>
      </c>
      <c r="C100" s="164" t="s">
        <v>138</v>
      </c>
      <c r="D100" s="162" t="s">
        <v>503</v>
      </c>
      <c r="E100" s="163" t="s">
        <v>170</v>
      </c>
    </row>
    <row r="101" spans="1:5" ht="50" x14ac:dyDescent="0.35">
      <c r="A101" s="164" t="s">
        <v>130</v>
      </c>
      <c r="B101" s="165" t="s">
        <v>142</v>
      </c>
      <c r="C101" s="164" t="s">
        <v>143</v>
      </c>
      <c r="D101" s="162" t="s">
        <v>506</v>
      </c>
      <c r="E101" s="163" t="s">
        <v>170</v>
      </c>
    </row>
    <row r="102" spans="1:5" ht="37.5" x14ac:dyDescent="0.35">
      <c r="A102" s="164" t="s">
        <v>130</v>
      </c>
      <c r="B102" s="165" t="s">
        <v>142</v>
      </c>
      <c r="C102" s="164" t="s">
        <v>143</v>
      </c>
      <c r="D102" s="162" t="s">
        <v>508</v>
      </c>
      <c r="E102" s="163" t="s">
        <v>170</v>
      </c>
    </row>
    <row r="103" spans="1:5" ht="37.5" x14ac:dyDescent="0.35">
      <c r="A103" s="164" t="s">
        <v>130</v>
      </c>
      <c r="B103" s="165" t="s">
        <v>137</v>
      </c>
      <c r="C103" s="164" t="s">
        <v>138</v>
      </c>
      <c r="D103" s="162" t="s">
        <v>509</v>
      </c>
      <c r="E103" s="163" t="s">
        <v>170</v>
      </c>
    </row>
    <row r="104" spans="1:5" ht="37.5" x14ac:dyDescent="0.35">
      <c r="A104" s="164" t="s">
        <v>130</v>
      </c>
      <c r="B104" s="165" t="s">
        <v>137</v>
      </c>
      <c r="C104" s="164" t="s">
        <v>138</v>
      </c>
      <c r="D104" s="162" t="s">
        <v>512</v>
      </c>
      <c r="E104" s="163" t="s">
        <v>170</v>
      </c>
    </row>
    <row r="105" spans="1:5" ht="37.5" x14ac:dyDescent="0.35">
      <c r="A105" s="168" t="s">
        <v>172</v>
      </c>
      <c r="B105" s="165" t="s">
        <v>173</v>
      </c>
      <c r="C105" s="164" t="s">
        <v>174</v>
      </c>
      <c r="D105" s="166" t="s">
        <v>517</v>
      </c>
      <c r="E105" s="163" t="s">
        <v>518</v>
      </c>
    </row>
    <row r="106" spans="1:5" ht="50" x14ac:dyDescent="0.35">
      <c r="A106" s="164" t="s">
        <v>130</v>
      </c>
      <c r="B106" s="165" t="s">
        <v>137</v>
      </c>
      <c r="C106" s="164" t="s">
        <v>138</v>
      </c>
      <c r="D106" s="166" t="s">
        <v>519</v>
      </c>
      <c r="E106" s="163" t="s">
        <v>520</v>
      </c>
    </row>
    <row r="107" spans="1:5" x14ac:dyDescent="0.35">
      <c r="A107" s="164" t="s">
        <v>141</v>
      </c>
      <c r="B107" s="165" t="s">
        <v>269</v>
      </c>
      <c r="C107" s="165" t="s">
        <v>270</v>
      </c>
      <c r="D107" s="162" t="s">
        <v>80</v>
      </c>
      <c r="E107" s="163" t="s">
        <v>140</v>
      </c>
    </row>
    <row r="108" spans="1:5" ht="25" x14ac:dyDescent="0.35">
      <c r="A108" s="168" t="s">
        <v>141</v>
      </c>
      <c r="B108" s="167" t="s">
        <v>183</v>
      </c>
      <c r="C108" s="167" t="s">
        <v>184</v>
      </c>
      <c r="D108" s="162" t="s">
        <v>75</v>
      </c>
      <c r="E108" s="163" t="s">
        <v>140</v>
      </c>
    </row>
    <row r="109" spans="1:5" ht="25" x14ac:dyDescent="0.35">
      <c r="A109" s="168" t="s">
        <v>141</v>
      </c>
      <c r="B109" s="167" t="s">
        <v>183</v>
      </c>
      <c r="C109" s="167" t="s">
        <v>184</v>
      </c>
      <c r="D109" s="162" t="s">
        <v>56</v>
      </c>
      <c r="E109" s="167" t="s">
        <v>140</v>
      </c>
    </row>
    <row r="110" spans="1:5" ht="25" x14ac:dyDescent="0.35">
      <c r="A110" s="168" t="s">
        <v>141</v>
      </c>
      <c r="B110" s="167" t="s">
        <v>183</v>
      </c>
      <c r="C110" s="167" t="s">
        <v>184</v>
      </c>
      <c r="D110" s="162" t="s">
        <v>48</v>
      </c>
      <c r="E110" s="167" t="s">
        <v>140</v>
      </c>
    </row>
    <row r="111" spans="1:5" ht="25" x14ac:dyDescent="0.35">
      <c r="A111" s="168" t="s">
        <v>535</v>
      </c>
      <c r="B111" s="167" t="s">
        <v>335</v>
      </c>
      <c r="C111" s="167" t="s">
        <v>184</v>
      </c>
      <c r="D111" s="162" t="s">
        <v>48</v>
      </c>
      <c r="E111" s="167" t="s">
        <v>140</v>
      </c>
    </row>
    <row r="112" spans="1:5" x14ac:dyDescent="0.35">
      <c r="A112" s="164" t="s">
        <v>141</v>
      </c>
      <c r="B112" s="165" t="s">
        <v>183</v>
      </c>
      <c r="C112" s="165" t="s">
        <v>184</v>
      </c>
      <c r="D112" s="162" t="s">
        <v>34</v>
      </c>
      <c r="E112" s="163" t="s">
        <v>140</v>
      </c>
    </row>
    <row r="113" spans="1:5" x14ac:dyDescent="0.35">
      <c r="A113" s="164" t="s">
        <v>535</v>
      </c>
      <c r="B113" s="165" t="s">
        <v>335</v>
      </c>
      <c r="C113" s="165" t="s">
        <v>184</v>
      </c>
      <c r="D113" s="162" t="s">
        <v>34</v>
      </c>
      <c r="E113" s="163" t="s">
        <v>140</v>
      </c>
    </row>
    <row r="114" spans="1:5" ht="62.5" x14ac:dyDescent="0.35">
      <c r="A114" s="164" t="s">
        <v>130</v>
      </c>
      <c r="B114" s="164" t="s">
        <v>146</v>
      </c>
      <c r="C114" s="164" t="s">
        <v>147</v>
      </c>
      <c r="D114" s="162" t="s">
        <v>71</v>
      </c>
      <c r="E114" s="163" t="s">
        <v>140</v>
      </c>
    </row>
    <row r="115" spans="1:5" ht="37.5" x14ac:dyDescent="0.35">
      <c r="A115" s="168" t="s">
        <v>141</v>
      </c>
      <c r="B115" s="167" t="s">
        <v>158</v>
      </c>
      <c r="C115" s="167" t="s">
        <v>159</v>
      </c>
      <c r="D115" s="166" t="s">
        <v>536</v>
      </c>
      <c r="E115" s="167" t="s">
        <v>140</v>
      </c>
    </row>
    <row r="116" spans="1:5" ht="25" x14ac:dyDescent="0.35">
      <c r="A116" s="164" t="s">
        <v>130</v>
      </c>
      <c r="B116" s="165" t="s">
        <v>137</v>
      </c>
      <c r="C116" s="164" t="s">
        <v>138</v>
      </c>
      <c r="D116" s="162" t="s">
        <v>538</v>
      </c>
      <c r="E116" s="163" t="s">
        <v>500</v>
      </c>
    </row>
    <row r="117" spans="1:5" ht="25" x14ac:dyDescent="0.35">
      <c r="A117" s="164" t="s">
        <v>130</v>
      </c>
      <c r="B117" s="165" t="s">
        <v>137</v>
      </c>
      <c r="C117" s="164" t="s">
        <v>138</v>
      </c>
      <c r="D117" s="166" t="s">
        <v>544</v>
      </c>
      <c r="E117" s="163" t="s">
        <v>170</v>
      </c>
    </row>
    <row r="118" spans="1:5" ht="37.5" x14ac:dyDescent="0.35">
      <c r="A118" s="164" t="s">
        <v>130</v>
      </c>
      <c r="B118" s="165" t="s">
        <v>137</v>
      </c>
      <c r="C118" s="164" t="s">
        <v>138</v>
      </c>
      <c r="D118" s="162" t="s">
        <v>545</v>
      </c>
      <c r="E118" s="163" t="s">
        <v>170</v>
      </c>
    </row>
    <row r="119" spans="1:5" ht="37.5" x14ac:dyDescent="0.35">
      <c r="A119" s="164" t="s">
        <v>130</v>
      </c>
      <c r="B119" s="164" t="s">
        <v>146</v>
      </c>
      <c r="C119" s="164" t="s">
        <v>147</v>
      </c>
      <c r="D119" s="162" t="s">
        <v>29</v>
      </c>
      <c r="E119" s="163" t="s">
        <v>140</v>
      </c>
    </row>
    <row r="120" spans="1:5" ht="25" x14ac:dyDescent="0.35">
      <c r="A120" s="164" t="s">
        <v>130</v>
      </c>
      <c r="B120" s="165" t="s">
        <v>142</v>
      </c>
      <c r="C120" s="164" t="s">
        <v>143</v>
      </c>
      <c r="D120" s="162" t="s">
        <v>103</v>
      </c>
      <c r="E120" s="163" t="s">
        <v>140</v>
      </c>
    </row>
    <row r="121" spans="1:5" ht="25" x14ac:dyDescent="0.35">
      <c r="A121" s="164" t="s">
        <v>130</v>
      </c>
      <c r="B121" s="165" t="s">
        <v>137</v>
      </c>
      <c r="C121" s="164" t="s">
        <v>138</v>
      </c>
      <c r="D121" s="162" t="s">
        <v>549</v>
      </c>
      <c r="E121" s="163" t="s">
        <v>170</v>
      </c>
    </row>
    <row r="122" spans="1:5" ht="37.5" x14ac:dyDescent="0.35">
      <c r="A122" s="164" t="s">
        <v>130</v>
      </c>
      <c r="B122" s="165" t="s">
        <v>142</v>
      </c>
      <c r="C122" s="164" t="s">
        <v>143</v>
      </c>
      <c r="D122" s="162" t="s">
        <v>550</v>
      </c>
      <c r="E122" s="163" t="s">
        <v>170</v>
      </c>
    </row>
    <row r="123" spans="1:5" ht="37.5" x14ac:dyDescent="0.35">
      <c r="A123" s="164" t="s">
        <v>130</v>
      </c>
      <c r="B123" s="165" t="s">
        <v>167</v>
      </c>
      <c r="C123" s="164" t="s">
        <v>168</v>
      </c>
      <c r="D123" s="162" t="s">
        <v>553</v>
      </c>
      <c r="E123" s="163" t="s">
        <v>140</v>
      </c>
    </row>
    <row r="124" spans="1:5" ht="25" x14ac:dyDescent="0.35">
      <c r="A124" s="164" t="s">
        <v>130</v>
      </c>
      <c r="B124" s="165" t="s">
        <v>199</v>
      </c>
      <c r="C124" s="176" t="s">
        <v>200</v>
      </c>
      <c r="D124" s="162" t="s">
        <v>74</v>
      </c>
      <c r="E124" s="163" t="s">
        <v>140</v>
      </c>
    </row>
    <row r="125" spans="1:5" ht="50" x14ac:dyDescent="0.35">
      <c r="A125" s="164" t="s">
        <v>130</v>
      </c>
      <c r="B125" s="165" t="s">
        <v>142</v>
      </c>
      <c r="C125" s="164" t="s">
        <v>143</v>
      </c>
      <c r="D125" s="166" t="s">
        <v>568</v>
      </c>
      <c r="E125" s="163" t="s">
        <v>170</v>
      </c>
    </row>
    <row r="126" spans="1:5" ht="25" x14ac:dyDescent="0.35">
      <c r="A126" s="164" t="s">
        <v>130</v>
      </c>
      <c r="B126" s="165" t="s">
        <v>199</v>
      </c>
      <c r="C126" s="164" t="s">
        <v>200</v>
      </c>
      <c r="D126" s="162" t="s">
        <v>87</v>
      </c>
      <c r="E126" s="163" t="s">
        <v>140</v>
      </c>
    </row>
    <row r="127" spans="1:5" ht="50" x14ac:dyDescent="0.35">
      <c r="A127" s="164" t="s">
        <v>130</v>
      </c>
      <c r="B127" s="164" t="s">
        <v>146</v>
      </c>
      <c r="C127" s="164" t="s">
        <v>147</v>
      </c>
      <c r="D127" s="162" t="s">
        <v>93</v>
      </c>
      <c r="E127" s="163" t="s">
        <v>140</v>
      </c>
    </row>
    <row r="128" spans="1:5" ht="87.5" x14ac:dyDescent="0.35">
      <c r="A128" s="164" t="s">
        <v>130</v>
      </c>
      <c r="B128" s="165" t="s">
        <v>152</v>
      </c>
      <c r="C128" s="164" t="s">
        <v>153</v>
      </c>
      <c r="D128" s="162" t="s">
        <v>106</v>
      </c>
      <c r="E128" s="163" t="s">
        <v>140</v>
      </c>
    </row>
    <row r="129" spans="1:5" ht="50" x14ac:dyDescent="0.35">
      <c r="A129" s="164" t="s">
        <v>130</v>
      </c>
      <c r="B129" s="165" t="s">
        <v>137</v>
      </c>
      <c r="C129" s="164" t="s">
        <v>138</v>
      </c>
      <c r="D129" s="162" t="s">
        <v>100</v>
      </c>
      <c r="E129" s="163" t="s">
        <v>140</v>
      </c>
    </row>
    <row r="130" spans="1:5" ht="25" x14ac:dyDescent="0.35">
      <c r="A130" s="164" t="s">
        <v>130</v>
      </c>
      <c r="B130" s="165" t="s">
        <v>137</v>
      </c>
      <c r="C130" s="164" t="s">
        <v>138</v>
      </c>
      <c r="D130" s="162" t="s">
        <v>105</v>
      </c>
      <c r="E130" s="163" t="s">
        <v>140</v>
      </c>
    </row>
    <row r="131" spans="1:5" ht="50" x14ac:dyDescent="0.35">
      <c r="A131" s="164" t="s">
        <v>130</v>
      </c>
      <c r="B131" s="165" t="s">
        <v>152</v>
      </c>
      <c r="C131" s="164" t="s">
        <v>153</v>
      </c>
      <c r="D131" s="162" t="s">
        <v>60</v>
      </c>
      <c r="E131" s="163" t="s">
        <v>140</v>
      </c>
    </row>
    <row r="132" spans="1:5" ht="37.5" x14ac:dyDescent="0.35">
      <c r="A132" s="164" t="s">
        <v>130</v>
      </c>
      <c r="B132" s="165" t="s">
        <v>137</v>
      </c>
      <c r="C132" s="164" t="s">
        <v>138</v>
      </c>
      <c r="D132" s="162" t="s">
        <v>582</v>
      </c>
      <c r="E132" s="163" t="s">
        <v>170</v>
      </c>
    </row>
    <row r="133" spans="1:5" ht="37.5" x14ac:dyDescent="0.35">
      <c r="A133" s="164" t="s">
        <v>130</v>
      </c>
      <c r="B133" s="165" t="s">
        <v>137</v>
      </c>
      <c r="C133" s="164" t="s">
        <v>138</v>
      </c>
      <c r="D133" s="166" t="s">
        <v>85</v>
      </c>
      <c r="E133" s="163" t="s">
        <v>140</v>
      </c>
    </row>
    <row r="134" spans="1:5" ht="50" x14ac:dyDescent="0.35">
      <c r="A134" s="164" t="s">
        <v>130</v>
      </c>
      <c r="B134" s="165" t="s">
        <v>137</v>
      </c>
      <c r="C134" s="164" t="s">
        <v>138</v>
      </c>
      <c r="D134" s="166" t="s">
        <v>583</v>
      </c>
      <c r="E134" s="163" t="s">
        <v>584</v>
      </c>
    </row>
    <row r="135" spans="1:5" ht="25" x14ac:dyDescent="0.35">
      <c r="A135" s="164" t="s">
        <v>130</v>
      </c>
      <c r="B135" s="165" t="s">
        <v>131</v>
      </c>
      <c r="C135" s="164" t="s">
        <v>132</v>
      </c>
      <c r="D135" s="162" t="s">
        <v>585</v>
      </c>
      <c r="E135" s="163" t="s">
        <v>170</v>
      </c>
    </row>
    <row r="136" spans="1:5" ht="25" x14ac:dyDescent="0.35">
      <c r="A136" s="164" t="s">
        <v>130</v>
      </c>
      <c r="B136" s="165" t="s">
        <v>142</v>
      </c>
      <c r="C136" s="164" t="s">
        <v>143</v>
      </c>
      <c r="D136" s="162" t="s">
        <v>112</v>
      </c>
      <c r="E136" s="163" t="s">
        <v>140</v>
      </c>
    </row>
    <row r="137" spans="1:5" ht="25" x14ac:dyDescent="0.35">
      <c r="A137" s="164" t="s">
        <v>141</v>
      </c>
      <c r="B137" s="165" t="s">
        <v>222</v>
      </c>
      <c r="C137" s="165" t="s">
        <v>223</v>
      </c>
      <c r="D137" s="166" t="s">
        <v>589</v>
      </c>
      <c r="E137" s="163" t="s">
        <v>140</v>
      </c>
    </row>
    <row r="138" spans="1:5" ht="37.5" x14ac:dyDescent="0.35">
      <c r="A138" s="164" t="s">
        <v>130</v>
      </c>
      <c r="B138" s="165" t="s">
        <v>137</v>
      </c>
      <c r="C138" s="164" t="s">
        <v>138</v>
      </c>
      <c r="D138" s="162" t="s">
        <v>592</v>
      </c>
      <c r="E138" s="163" t="s">
        <v>170</v>
      </c>
    </row>
    <row r="139" spans="1:5" ht="37.5" x14ac:dyDescent="0.35">
      <c r="A139" s="168" t="s">
        <v>141</v>
      </c>
      <c r="B139" s="167" t="s">
        <v>298</v>
      </c>
      <c r="C139" s="167" t="s">
        <v>299</v>
      </c>
      <c r="D139" s="162" t="s">
        <v>594</v>
      </c>
      <c r="E139" s="167" t="s">
        <v>140</v>
      </c>
    </row>
    <row r="140" spans="1:5" ht="25" x14ac:dyDescent="0.35">
      <c r="A140" s="164" t="s">
        <v>141</v>
      </c>
      <c r="B140" s="165" t="s">
        <v>298</v>
      </c>
      <c r="C140" s="165" t="s">
        <v>299</v>
      </c>
      <c r="D140" s="162" t="s">
        <v>99</v>
      </c>
      <c r="E140" s="163" t="s">
        <v>140</v>
      </c>
    </row>
    <row r="141" spans="1:5" ht="25" x14ac:dyDescent="0.35">
      <c r="A141" s="164" t="s">
        <v>130</v>
      </c>
      <c r="B141" s="165" t="s">
        <v>199</v>
      </c>
      <c r="C141" s="164" t="s">
        <v>200</v>
      </c>
      <c r="D141" s="162" t="s">
        <v>599</v>
      </c>
      <c r="E141" s="163" t="s">
        <v>164</v>
      </c>
    </row>
    <row r="142" spans="1:5" ht="37.5" x14ac:dyDescent="0.35">
      <c r="A142" s="168" t="s">
        <v>150</v>
      </c>
      <c r="B142" s="167" t="s">
        <v>146</v>
      </c>
      <c r="C142" s="164" t="s">
        <v>147</v>
      </c>
      <c r="D142" s="162" t="s">
        <v>601</v>
      </c>
      <c r="E142" s="163" t="s">
        <v>170</v>
      </c>
    </row>
    <row r="143" spans="1:5" ht="37.5" x14ac:dyDescent="0.35">
      <c r="A143" s="164" t="s">
        <v>130</v>
      </c>
      <c r="B143" s="165" t="s">
        <v>137</v>
      </c>
      <c r="C143" s="164" t="s">
        <v>138</v>
      </c>
      <c r="D143" s="162" t="s">
        <v>602</v>
      </c>
      <c r="E143" s="163" t="s">
        <v>170</v>
      </c>
    </row>
    <row r="144" spans="1:5" ht="25" x14ac:dyDescent="0.35">
      <c r="A144" s="164" t="s">
        <v>141</v>
      </c>
      <c r="B144" s="165" t="s">
        <v>285</v>
      </c>
      <c r="C144" s="164" t="s">
        <v>286</v>
      </c>
      <c r="D144" s="162" t="s">
        <v>90</v>
      </c>
      <c r="E144" s="163" t="s">
        <v>140</v>
      </c>
    </row>
    <row r="145" spans="1:5" ht="50" x14ac:dyDescent="0.35">
      <c r="A145" s="164" t="s">
        <v>141</v>
      </c>
      <c r="B145" s="165" t="s">
        <v>285</v>
      </c>
      <c r="C145" s="165" t="s">
        <v>316</v>
      </c>
      <c r="D145" s="166" t="s">
        <v>605</v>
      </c>
      <c r="E145" s="163" t="s">
        <v>170</v>
      </c>
    </row>
    <row r="146" spans="1:5" ht="25" x14ac:dyDescent="0.35">
      <c r="A146" s="164" t="s">
        <v>130</v>
      </c>
      <c r="B146" s="165" t="s">
        <v>146</v>
      </c>
      <c r="C146" s="164" t="s">
        <v>610</v>
      </c>
      <c r="D146" s="162" t="s">
        <v>609</v>
      </c>
      <c r="E146" s="163" t="s">
        <v>170</v>
      </c>
    </row>
    <row r="147" spans="1:5" ht="25" x14ac:dyDescent="0.35">
      <c r="A147" s="164" t="s">
        <v>130</v>
      </c>
      <c r="B147" s="165" t="s">
        <v>131</v>
      </c>
      <c r="C147" s="164" t="s">
        <v>132</v>
      </c>
      <c r="D147" s="162" t="s">
        <v>30</v>
      </c>
      <c r="E147" s="163" t="s">
        <v>140</v>
      </c>
    </row>
    <row r="148" spans="1:5" ht="25" x14ac:dyDescent="0.35">
      <c r="A148" s="164" t="s">
        <v>130</v>
      </c>
      <c r="B148" s="165" t="s">
        <v>131</v>
      </c>
      <c r="C148" s="164" t="s">
        <v>132</v>
      </c>
      <c r="D148" s="166" t="s">
        <v>613</v>
      </c>
      <c r="E148" s="163" t="s">
        <v>170</v>
      </c>
    </row>
    <row r="149" spans="1:5" ht="25" x14ac:dyDescent="0.35">
      <c r="A149" s="164" t="s">
        <v>130</v>
      </c>
      <c r="B149" s="164" t="s">
        <v>146</v>
      </c>
      <c r="C149" s="164" t="s">
        <v>147</v>
      </c>
      <c r="D149" s="162" t="s">
        <v>614</v>
      </c>
      <c r="E149" s="163" t="s">
        <v>170</v>
      </c>
    </row>
    <row r="150" spans="1:5" ht="62.5" x14ac:dyDescent="0.35">
      <c r="A150" s="164" t="s">
        <v>130</v>
      </c>
      <c r="B150" s="163" t="s">
        <v>137</v>
      </c>
      <c r="C150" s="164" t="s">
        <v>138</v>
      </c>
      <c r="D150" s="162" t="s">
        <v>618</v>
      </c>
      <c r="E150" s="163" t="s">
        <v>140</v>
      </c>
    </row>
    <row r="151" spans="1:5" ht="25" x14ac:dyDescent="0.35">
      <c r="A151" s="164" t="s">
        <v>130</v>
      </c>
      <c r="B151" s="165" t="s">
        <v>142</v>
      </c>
      <c r="C151" s="164" t="s">
        <v>143</v>
      </c>
      <c r="D151" s="162" t="s">
        <v>97</v>
      </c>
      <c r="E151" s="163" t="s">
        <v>140</v>
      </c>
    </row>
    <row r="152" spans="1:5" ht="25" x14ac:dyDescent="0.35">
      <c r="A152" s="164" t="s">
        <v>130</v>
      </c>
      <c r="B152" s="165" t="s">
        <v>199</v>
      </c>
      <c r="C152" s="164" t="s">
        <v>200</v>
      </c>
      <c r="D152" s="162" t="s">
        <v>33</v>
      </c>
      <c r="E152" s="163" t="s">
        <v>140</v>
      </c>
    </row>
    <row r="153" spans="1:5" ht="25" x14ac:dyDescent="0.35">
      <c r="A153" s="164" t="s">
        <v>130</v>
      </c>
      <c r="B153" s="165" t="s">
        <v>142</v>
      </c>
      <c r="C153" s="164" t="s">
        <v>143</v>
      </c>
      <c r="D153" s="162" t="s">
        <v>114</v>
      </c>
      <c r="E153" s="163" t="s">
        <v>140</v>
      </c>
    </row>
    <row r="154" spans="1:5" x14ac:dyDescent="0.35">
      <c r="A154" s="164" t="s">
        <v>141</v>
      </c>
      <c r="B154" s="165" t="s">
        <v>298</v>
      </c>
      <c r="C154" s="165" t="s">
        <v>299</v>
      </c>
      <c r="D154" s="162" t="s">
        <v>57</v>
      </c>
      <c r="E154" s="163" t="s">
        <v>140</v>
      </c>
    </row>
    <row r="155" spans="1:5" ht="50" x14ac:dyDescent="0.35">
      <c r="A155" s="164" t="s">
        <v>130</v>
      </c>
      <c r="B155" s="165" t="s">
        <v>152</v>
      </c>
      <c r="C155" s="164" t="s">
        <v>153</v>
      </c>
      <c r="D155" s="162" t="s">
        <v>46</v>
      </c>
      <c r="E155" s="163" t="s">
        <v>140</v>
      </c>
    </row>
    <row r="156" spans="1:5" ht="37.5" x14ac:dyDescent="0.35">
      <c r="A156" s="164" t="s">
        <v>141</v>
      </c>
      <c r="B156" s="165" t="s">
        <v>222</v>
      </c>
      <c r="C156" s="165" t="s">
        <v>223</v>
      </c>
      <c r="D156" s="162" t="s">
        <v>69</v>
      </c>
      <c r="E156" s="167" t="s">
        <v>140</v>
      </c>
    </row>
    <row r="157" spans="1:5" x14ac:dyDescent="0.35">
      <c r="A157" s="164" t="s">
        <v>141</v>
      </c>
      <c r="B157" s="165" t="s">
        <v>269</v>
      </c>
      <c r="C157" s="165" t="s">
        <v>270</v>
      </c>
      <c r="D157" s="162" t="s">
        <v>53</v>
      </c>
      <c r="E157" s="163" t="s">
        <v>140</v>
      </c>
    </row>
    <row r="158" spans="1:5" ht="37.5" x14ac:dyDescent="0.35">
      <c r="A158" s="164" t="s">
        <v>130</v>
      </c>
      <c r="B158" s="165" t="s">
        <v>142</v>
      </c>
      <c r="C158" s="164" t="s">
        <v>143</v>
      </c>
      <c r="D158" s="162" t="s">
        <v>625</v>
      </c>
      <c r="E158" s="163" t="s">
        <v>170</v>
      </c>
    </row>
    <row r="159" spans="1:5" ht="87.5" x14ac:dyDescent="0.35">
      <c r="A159" s="164" t="s">
        <v>130</v>
      </c>
      <c r="B159" s="164" t="s">
        <v>146</v>
      </c>
      <c r="C159" s="164" t="s">
        <v>147</v>
      </c>
      <c r="D159" s="162" t="s">
        <v>627</v>
      </c>
      <c r="E159" s="163" t="s">
        <v>140</v>
      </c>
    </row>
    <row r="160" spans="1:5" ht="25" x14ac:dyDescent="0.35">
      <c r="A160" s="164" t="s">
        <v>130</v>
      </c>
      <c r="B160" s="165" t="s">
        <v>199</v>
      </c>
      <c r="C160" s="164" t="s">
        <v>200</v>
      </c>
      <c r="D160" s="162" t="s">
        <v>107</v>
      </c>
      <c r="E160" s="163" t="s">
        <v>140</v>
      </c>
    </row>
    <row r="161" spans="1:5" ht="25" x14ac:dyDescent="0.35">
      <c r="A161" s="164" t="s">
        <v>130</v>
      </c>
      <c r="B161" s="165" t="s">
        <v>211</v>
      </c>
      <c r="C161" s="164" t="s">
        <v>212</v>
      </c>
      <c r="D161" s="162" t="s">
        <v>64</v>
      </c>
      <c r="E161" s="163" t="s">
        <v>140</v>
      </c>
    </row>
    <row r="162" spans="1:5" ht="25" x14ac:dyDescent="0.35">
      <c r="A162" s="168" t="s">
        <v>141</v>
      </c>
      <c r="B162" s="167" t="s">
        <v>158</v>
      </c>
      <c r="C162" s="167" t="s">
        <v>159</v>
      </c>
      <c r="D162" s="162" t="s">
        <v>630</v>
      </c>
      <c r="E162" s="167" t="s">
        <v>140</v>
      </c>
    </row>
    <row r="163" spans="1:5" ht="37.5" x14ac:dyDescent="0.35">
      <c r="A163" s="164" t="s">
        <v>130</v>
      </c>
      <c r="B163" s="165" t="s">
        <v>142</v>
      </c>
      <c r="C163" s="164" t="s">
        <v>143</v>
      </c>
      <c r="D163" s="166" t="s">
        <v>631</v>
      </c>
      <c r="E163" s="163" t="s">
        <v>140</v>
      </c>
    </row>
    <row r="164" spans="1:5" ht="25" x14ac:dyDescent="0.35">
      <c r="A164" s="164" t="s">
        <v>141</v>
      </c>
      <c r="B164" s="165" t="s">
        <v>158</v>
      </c>
      <c r="C164" s="164" t="s">
        <v>159</v>
      </c>
      <c r="D164" s="162" t="s">
        <v>81</v>
      </c>
      <c r="E164" s="163" t="s">
        <v>140</v>
      </c>
    </row>
    <row r="165" spans="1:5" ht="25" x14ac:dyDescent="0.35">
      <c r="A165" s="164" t="s">
        <v>130</v>
      </c>
      <c r="B165" s="165" t="s">
        <v>137</v>
      </c>
      <c r="C165" s="164" t="s">
        <v>138</v>
      </c>
      <c r="D165" s="162" t="s">
        <v>115</v>
      </c>
      <c r="E165" s="163" t="s">
        <v>140</v>
      </c>
    </row>
    <row r="166" spans="1:5" x14ac:dyDescent="0.35">
      <c r="A166" s="168" t="s">
        <v>141</v>
      </c>
      <c r="B166" s="167" t="s">
        <v>158</v>
      </c>
      <c r="C166" s="167" t="s">
        <v>159</v>
      </c>
      <c r="D166" s="162" t="s">
        <v>633</v>
      </c>
      <c r="E166" s="167" t="s">
        <v>140</v>
      </c>
    </row>
    <row r="167" spans="1:5" ht="50" x14ac:dyDescent="0.35">
      <c r="A167" s="164" t="s">
        <v>130</v>
      </c>
      <c r="B167" s="165" t="s">
        <v>137</v>
      </c>
      <c r="C167" s="164" t="s">
        <v>138</v>
      </c>
      <c r="D167" s="162" t="s">
        <v>59</v>
      </c>
      <c r="E167" s="163" t="s">
        <v>140</v>
      </c>
    </row>
    <row r="168" spans="1:5" ht="25" x14ac:dyDescent="0.35">
      <c r="A168" s="164" t="s">
        <v>141</v>
      </c>
      <c r="B168" s="167" t="s">
        <v>131</v>
      </c>
      <c r="C168" s="167" t="s">
        <v>132</v>
      </c>
      <c r="D168" s="162" t="s">
        <v>635</v>
      </c>
      <c r="E168" s="163" t="s">
        <v>636</v>
      </c>
    </row>
    <row r="169" spans="1:5" ht="37.5" x14ac:dyDescent="0.35">
      <c r="A169" s="164" t="s">
        <v>130</v>
      </c>
      <c r="B169" s="165" t="s">
        <v>142</v>
      </c>
      <c r="C169" s="164" t="s">
        <v>143</v>
      </c>
      <c r="D169" s="162" t="s">
        <v>637</v>
      </c>
      <c r="E169" s="163" t="s">
        <v>170</v>
      </c>
    </row>
    <row r="170" spans="1:5" ht="37.5" x14ac:dyDescent="0.35">
      <c r="A170" s="164" t="s">
        <v>130</v>
      </c>
      <c r="B170" s="165" t="s">
        <v>142</v>
      </c>
      <c r="C170" s="164" t="s">
        <v>143</v>
      </c>
      <c r="D170" s="162" t="s">
        <v>639</v>
      </c>
      <c r="E170" s="163" t="s">
        <v>170</v>
      </c>
    </row>
    <row r="171" spans="1:5" ht="25" x14ac:dyDescent="0.35">
      <c r="A171" s="164" t="s">
        <v>130</v>
      </c>
      <c r="B171" s="165" t="s">
        <v>199</v>
      </c>
      <c r="C171" s="164" t="s">
        <v>200</v>
      </c>
      <c r="D171" s="162" t="s">
        <v>640</v>
      </c>
      <c r="E171" s="163" t="s">
        <v>170</v>
      </c>
    </row>
    <row r="172" spans="1:5" ht="37.5" x14ac:dyDescent="0.35">
      <c r="A172" s="164" t="s">
        <v>130</v>
      </c>
      <c r="B172" s="165" t="s">
        <v>137</v>
      </c>
      <c r="C172" s="164" t="s">
        <v>138</v>
      </c>
      <c r="D172" s="162" t="s">
        <v>641</v>
      </c>
      <c r="E172" s="163" t="s">
        <v>170</v>
      </c>
    </row>
    <row r="173" spans="1:5" ht="25" x14ac:dyDescent="0.35">
      <c r="A173" s="164" t="s">
        <v>130</v>
      </c>
      <c r="B173" s="165" t="s">
        <v>131</v>
      </c>
      <c r="C173" s="164" t="s">
        <v>132</v>
      </c>
      <c r="D173" s="162" t="s">
        <v>642</v>
      </c>
      <c r="E173" s="163" t="s">
        <v>170</v>
      </c>
    </row>
    <row r="174" spans="1:5" ht="50" x14ac:dyDescent="0.35">
      <c r="A174" s="164" t="s">
        <v>130</v>
      </c>
      <c r="B174" s="165" t="s">
        <v>152</v>
      </c>
      <c r="C174" s="164" t="s">
        <v>153</v>
      </c>
      <c r="D174" s="162" t="s">
        <v>644</v>
      </c>
      <c r="E174" s="163" t="s">
        <v>140</v>
      </c>
    </row>
    <row r="175" spans="1:5" ht="25" x14ac:dyDescent="0.35">
      <c r="A175" s="164" t="s">
        <v>130</v>
      </c>
      <c r="B175" s="165" t="s">
        <v>137</v>
      </c>
      <c r="C175" s="164" t="s">
        <v>138</v>
      </c>
      <c r="D175" s="162" t="s">
        <v>113</v>
      </c>
      <c r="E175" s="163" t="s">
        <v>140</v>
      </c>
    </row>
    <row r="176" spans="1:5" ht="25" x14ac:dyDescent="0.35">
      <c r="A176" s="168" t="s">
        <v>141</v>
      </c>
      <c r="B176" s="167" t="s">
        <v>158</v>
      </c>
      <c r="C176" s="167" t="s">
        <v>159</v>
      </c>
      <c r="D176" s="166" t="s">
        <v>68</v>
      </c>
      <c r="E176" s="167" t="s">
        <v>140</v>
      </c>
    </row>
    <row r="177" spans="1:5" ht="25" x14ac:dyDescent="0.35">
      <c r="A177" s="164" t="s">
        <v>130</v>
      </c>
      <c r="B177" s="165" t="s">
        <v>142</v>
      </c>
      <c r="C177" s="164" t="s">
        <v>143</v>
      </c>
      <c r="D177" s="162" t="s">
        <v>63</v>
      </c>
      <c r="E177" s="163" t="s">
        <v>140</v>
      </c>
    </row>
    <row r="178" spans="1:5" ht="37.5" x14ac:dyDescent="0.35">
      <c r="A178" s="164" t="s">
        <v>130</v>
      </c>
      <c r="B178" s="165" t="s">
        <v>137</v>
      </c>
      <c r="C178" s="164" t="s">
        <v>138</v>
      </c>
      <c r="D178" s="162" t="s">
        <v>647</v>
      </c>
      <c r="E178" s="163" t="s">
        <v>170</v>
      </c>
    </row>
    <row r="179" spans="1:5" ht="25" x14ac:dyDescent="0.35">
      <c r="A179" s="164" t="s">
        <v>130</v>
      </c>
      <c r="B179" s="165" t="s">
        <v>152</v>
      </c>
      <c r="C179" s="164" t="s">
        <v>153</v>
      </c>
      <c r="D179" s="162" t="s">
        <v>95</v>
      </c>
      <c r="E179" s="163" t="s">
        <v>140</v>
      </c>
    </row>
    <row r="180" spans="1:5" ht="25" x14ac:dyDescent="0.35">
      <c r="A180" s="168" t="s">
        <v>172</v>
      </c>
      <c r="B180" s="168" t="s">
        <v>173</v>
      </c>
      <c r="C180" s="164" t="s">
        <v>174</v>
      </c>
      <c r="D180" s="166" t="s">
        <v>649</v>
      </c>
      <c r="E180" s="167" t="s">
        <v>498</v>
      </c>
    </row>
    <row r="181" spans="1:5" ht="37.5" x14ac:dyDescent="0.35">
      <c r="A181" s="170" t="s">
        <v>130</v>
      </c>
      <c r="B181" s="167" t="s">
        <v>152</v>
      </c>
      <c r="C181" s="170" t="s">
        <v>153</v>
      </c>
      <c r="D181" s="166" t="s">
        <v>654</v>
      </c>
      <c r="E181" s="168" t="s">
        <v>170</v>
      </c>
    </row>
    <row r="182" spans="1:5" ht="25" x14ac:dyDescent="0.35">
      <c r="A182" s="164" t="s">
        <v>130</v>
      </c>
      <c r="B182" s="165" t="s">
        <v>211</v>
      </c>
      <c r="C182" s="164" t="s">
        <v>212</v>
      </c>
      <c r="D182" s="162" t="s">
        <v>77</v>
      </c>
      <c r="E182" s="163" t="s">
        <v>140</v>
      </c>
    </row>
    <row r="183" spans="1:5" x14ac:dyDescent="0.35">
      <c r="A183" s="168"/>
      <c r="B183" s="167"/>
      <c r="C183" s="164"/>
      <c r="D183" s="166"/>
      <c r="E183" s="167"/>
    </row>
    <row r="184" spans="1:5" x14ac:dyDescent="0.35">
      <c r="A184" s="168"/>
      <c r="B184" s="167"/>
      <c r="C184" s="164"/>
      <c r="D184" s="166"/>
      <c r="E184" s="167"/>
    </row>
    <row r="185" spans="1:5" x14ac:dyDescent="0.35">
      <c r="A185" s="168"/>
      <c r="B185" s="167"/>
      <c r="C185" s="164"/>
      <c r="D185" s="166"/>
      <c r="E185" s="167"/>
    </row>
    <row r="186" spans="1:5" x14ac:dyDescent="0.35">
      <c r="A186" s="168"/>
      <c r="B186" s="167"/>
      <c r="C186" s="167"/>
      <c r="D186" s="162"/>
      <c r="E186" s="167"/>
    </row>
    <row r="187" spans="1:5" x14ac:dyDescent="0.35">
      <c r="A187" s="168"/>
      <c r="B187" s="167"/>
      <c r="C187" s="164"/>
      <c r="D187" s="166"/>
      <c r="E187" s="167"/>
    </row>
    <row r="188" spans="1:5" x14ac:dyDescent="0.35">
      <c r="A188" s="168"/>
      <c r="B188" s="167"/>
      <c r="C188" s="164"/>
      <c r="D188" s="166"/>
      <c r="E188" s="167"/>
    </row>
    <row r="189" spans="1:5" x14ac:dyDescent="0.35">
      <c r="A189" s="168"/>
      <c r="B189" s="167"/>
      <c r="C189" s="164"/>
      <c r="D189" s="166"/>
      <c r="E189" s="167"/>
    </row>
    <row r="190" spans="1:5" x14ac:dyDescent="0.35">
      <c r="A190" s="168"/>
      <c r="B190" s="168"/>
      <c r="C190" s="164"/>
      <c r="D190" s="166"/>
      <c r="E190" s="167"/>
    </row>
    <row r="191" spans="1:5" x14ac:dyDescent="0.35">
      <c r="A191" s="168"/>
      <c r="B191" s="167"/>
      <c r="C191" s="167"/>
      <c r="D191" s="166"/>
      <c r="E191" s="167"/>
    </row>
    <row r="192" spans="1:5" x14ac:dyDescent="0.35">
      <c r="A192" s="168"/>
      <c r="B192" s="167"/>
      <c r="C192" s="167"/>
      <c r="D192" s="166"/>
      <c r="E192" s="167"/>
    </row>
    <row r="193" spans="1:5" x14ac:dyDescent="0.35">
      <c r="A193" s="168"/>
      <c r="B193" s="167"/>
      <c r="C193" s="167"/>
      <c r="D193" s="166"/>
      <c r="E193" s="167"/>
    </row>
    <row r="194" spans="1:5" x14ac:dyDescent="0.35">
      <c r="A194" s="168"/>
      <c r="B194" s="167"/>
      <c r="C194" s="164"/>
      <c r="D194" s="166"/>
      <c r="E194" s="167"/>
    </row>
    <row r="195" spans="1:5" x14ac:dyDescent="0.35">
      <c r="A195" s="164"/>
      <c r="B195" s="165"/>
      <c r="C195" s="164"/>
      <c r="D195" s="166"/>
      <c r="E195" s="172"/>
    </row>
    <row r="196" spans="1:5" x14ac:dyDescent="0.35">
      <c r="A196" s="168"/>
      <c r="B196" s="167"/>
      <c r="C196" s="167"/>
      <c r="D196" s="166"/>
      <c r="E196" s="167"/>
    </row>
    <row r="197" spans="1:5" x14ac:dyDescent="0.35">
      <c r="A197" s="168"/>
      <c r="B197" s="167"/>
      <c r="C197" s="167"/>
      <c r="D197" s="166"/>
      <c r="E197" s="167"/>
    </row>
    <row r="198" spans="1:5" x14ac:dyDescent="0.35">
      <c r="A198" s="168"/>
      <c r="B198" s="167"/>
      <c r="C198" s="164"/>
      <c r="D198" s="166"/>
      <c r="E198" s="167"/>
    </row>
    <row r="199" spans="1:5" x14ac:dyDescent="0.35">
      <c r="A199" s="168"/>
      <c r="B199" s="167"/>
      <c r="C199" s="164"/>
      <c r="D199" s="162"/>
      <c r="E199" s="167"/>
    </row>
    <row r="200" spans="1:5" x14ac:dyDescent="0.35">
      <c r="A200" s="168"/>
      <c r="B200" s="167"/>
      <c r="C200" s="167"/>
      <c r="D200" s="166"/>
      <c r="E200" s="167"/>
    </row>
    <row r="201" spans="1:5" x14ac:dyDescent="0.35">
      <c r="A201" s="168"/>
      <c r="B201" s="167"/>
      <c r="C201" s="164"/>
      <c r="D201" s="166"/>
      <c r="E201" s="167"/>
    </row>
    <row r="202" spans="1:5" x14ac:dyDescent="0.35">
      <c r="A202" s="168"/>
      <c r="B202" s="168"/>
      <c r="C202" s="164"/>
      <c r="D202" s="166"/>
      <c r="E202" s="167"/>
    </row>
    <row r="203" spans="1:5" x14ac:dyDescent="0.35">
      <c r="A203" s="168"/>
      <c r="B203" s="167"/>
      <c r="C203" s="167"/>
      <c r="D203" s="166"/>
      <c r="E203" s="167"/>
    </row>
    <row r="204" spans="1:5" x14ac:dyDescent="0.35">
      <c r="A204" s="168"/>
      <c r="B204" s="167"/>
      <c r="C204" s="167"/>
      <c r="D204" s="166"/>
      <c r="E204" s="167"/>
    </row>
    <row r="205" spans="1:5" x14ac:dyDescent="0.35">
      <c r="A205" s="168"/>
      <c r="B205" s="168"/>
      <c r="C205" s="164"/>
      <c r="D205" s="166"/>
      <c r="E205" s="167"/>
    </row>
    <row r="206" spans="1:5" x14ac:dyDescent="0.35">
      <c r="A206" s="168"/>
      <c r="B206" s="167"/>
      <c r="C206" s="167"/>
      <c r="D206" s="166"/>
      <c r="E206" s="167"/>
    </row>
    <row r="207" spans="1:5" x14ac:dyDescent="0.35">
      <c r="A207" s="168"/>
      <c r="B207" s="167"/>
      <c r="C207" s="164"/>
      <c r="D207" s="166"/>
      <c r="E207" s="167"/>
    </row>
    <row r="208" spans="1:5" x14ac:dyDescent="0.35">
      <c r="A208" s="168"/>
      <c r="B208" s="167"/>
      <c r="C208" s="167"/>
      <c r="D208" s="166"/>
      <c r="E208" s="167"/>
    </row>
    <row r="209" spans="1:5" x14ac:dyDescent="0.35">
      <c r="A209" s="168"/>
      <c r="B209" s="167"/>
      <c r="C209" s="164"/>
      <c r="D209" s="166"/>
      <c r="E209" s="167"/>
    </row>
    <row r="210" spans="1:5" x14ac:dyDescent="0.35">
      <c r="A210" s="168"/>
      <c r="B210" s="168"/>
      <c r="C210" s="164"/>
      <c r="D210" s="166"/>
      <c r="E210" s="167"/>
    </row>
    <row r="211" spans="1:5" x14ac:dyDescent="0.35">
      <c r="A211" s="164"/>
      <c r="B211" s="164"/>
      <c r="C211" s="164"/>
      <c r="D211" s="162"/>
      <c r="E211" s="163"/>
    </row>
    <row r="212" spans="1:5" x14ac:dyDescent="0.35">
      <c r="A212" s="164"/>
      <c r="B212" s="165"/>
      <c r="C212" s="164"/>
      <c r="D212" s="166"/>
      <c r="E212" s="163"/>
    </row>
    <row r="213" spans="1:5" x14ac:dyDescent="0.35">
      <c r="A213" s="168"/>
      <c r="B213" s="167"/>
      <c r="C213" s="167"/>
      <c r="D213" s="166"/>
      <c r="E213" s="167"/>
    </row>
    <row r="214" spans="1:5" x14ac:dyDescent="0.35">
      <c r="A214" s="168"/>
      <c r="B214" s="168"/>
      <c r="C214" s="164"/>
      <c r="D214" s="166"/>
      <c r="E214" s="167"/>
    </row>
    <row r="215" spans="1:5" x14ac:dyDescent="0.35">
      <c r="A215" s="164"/>
      <c r="B215" s="165"/>
      <c r="C215" s="164"/>
      <c r="D215" s="162"/>
      <c r="E215" s="163"/>
    </row>
    <row r="216" spans="1:5" x14ac:dyDescent="0.35">
      <c r="A216" s="164"/>
      <c r="B216" s="165"/>
      <c r="C216" s="164"/>
      <c r="D216" s="162"/>
      <c r="E216" s="163"/>
    </row>
    <row r="217" spans="1:5" x14ac:dyDescent="0.35">
      <c r="A217" s="164"/>
      <c r="B217" s="165"/>
      <c r="C217" s="164"/>
      <c r="D217" s="166"/>
      <c r="E217" s="163"/>
    </row>
    <row r="218" spans="1:5" x14ac:dyDescent="0.35">
      <c r="A218" s="168"/>
      <c r="B218" s="167"/>
      <c r="C218" s="167"/>
      <c r="D218" s="166"/>
      <c r="E218" s="167"/>
    </row>
    <row r="219" spans="1:5" x14ac:dyDescent="0.35">
      <c r="A219" s="168"/>
      <c r="B219" s="167"/>
      <c r="C219" s="164"/>
      <c r="D219" s="166"/>
      <c r="E219" s="167"/>
    </row>
    <row r="220" spans="1:5" x14ac:dyDescent="0.35">
      <c r="A220" s="168"/>
      <c r="B220" s="167"/>
      <c r="C220" s="167"/>
      <c r="D220" s="166"/>
      <c r="E220" s="167"/>
    </row>
    <row r="221" spans="1:5" x14ac:dyDescent="0.35">
      <c r="A221" s="168"/>
      <c r="B221" s="167"/>
      <c r="C221" s="167"/>
      <c r="D221" s="166"/>
      <c r="E221" s="167"/>
    </row>
    <row r="222" spans="1:5" x14ac:dyDescent="0.35">
      <c r="A222" s="168"/>
      <c r="B222" s="167"/>
      <c r="C222" s="164"/>
      <c r="D222" s="166"/>
      <c r="E222" s="167"/>
    </row>
    <row r="223" spans="1:5" x14ac:dyDescent="0.35">
      <c r="A223" s="168"/>
      <c r="B223" s="167"/>
      <c r="C223" s="167"/>
      <c r="D223" s="166"/>
      <c r="E223" s="167"/>
    </row>
    <row r="224" spans="1:5" x14ac:dyDescent="0.35">
      <c r="A224" s="168"/>
      <c r="B224" s="167"/>
      <c r="C224" s="167"/>
      <c r="D224" s="166"/>
      <c r="E224" s="167"/>
    </row>
    <row r="225" spans="1:5" x14ac:dyDescent="0.35">
      <c r="A225" s="168"/>
      <c r="B225" s="167"/>
      <c r="C225" s="167"/>
      <c r="D225" s="166"/>
      <c r="E225" s="167"/>
    </row>
    <row r="226" spans="1:5" x14ac:dyDescent="0.35">
      <c r="A226" s="168"/>
      <c r="B226" s="167"/>
      <c r="C226" s="164"/>
      <c r="D226" s="166"/>
      <c r="E226" s="167"/>
    </row>
    <row r="227" spans="1:5" x14ac:dyDescent="0.35">
      <c r="A227" s="168"/>
      <c r="B227" s="167"/>
      <c r="C227" s="167"/>
      <c r="D227" s="166"/>
      <c r="E227" s="167"/>
    </row>
    <row r="228" spans="1:5" x14ac:dyDescent="0.35">
      <c r="A228" s="168"/>
      <c r="B228" s="167"/>
      <c r="C228" s="167"/>
      <c r="D228" s="166"/>
      <c r="E228" s="167"/>
    </row>
    <row r="229" spans="1:5" x14ac:dyDescent="0.35">
      <c r="A229" s="168"/>
      <c r="B229" s="167"/>
      <c r="C229" s="164"/>
      <c r="D229" s="166"/>
      <c r="E229" s="167"/>
    </row>
    <row r="230" spans="1:5" x14ac:dyDescent="0.35">
      <c r="A230" s="168"/>
      <c r="B230" s="167"/>
      <c r="C230" s="167"/>
      <c r="D230" s="166"/>
      <c r="E230" s="167"/>
    </row>
    <row r="231" spans="1:5" x14ac:dyDescent="0.35">
      <c r="A231" s="168"/>
      <c r="B231" s="167"/>
      <c r="C231" s="164"/>
      <c r="D231" s="166"/>
      <c r="E231" s="167"/>
    </row>
    <row r="232" spans="1:5" x14ac:dyDescent="0.35">
      <c r="A232" s="168"/>
      <c r="B232" s="167"/>
      <c r="C232" s="164"/>
      <c r="D232" s="166"/>
      <c r="E232" s="167"/>
    </row>
    <row r="233" spans="1:5" x14ac:dyDescent="0.35">
      <c r="A233" s="168"/>
      <c r="B233" s="167"/>
      <c r="C233" s="164"/>
      <c r="D233" s="166"/>
      <c r="E233" s="167"/>
    </row>
    <row r="234" spans="1:5" x14ac:dyDescent="0.35">
      <c r="A234" s="168"/>
      <c r="B234" s="167"/>
      <c r="C234" s="164"/>
      <c r="D234" s="166"/>
      <c r="E234" s="167"/>
    </row>
    <row r="235" spans="1:5" x14ac:dyDescent="0.35">
      <c r="A235" s="170"/>
      <c r="B235" s="167"/>
      <c r="C235" s="170"/>
      <c r="D235" s="166"/>
      <c r="E235" s="168"/>
    </row>
    <row r="236" spans="1:5" x14ac:dyDescent="0.35">
      <c r="A236" s="168"/>
      <c r="B236" s="167"/>
      <c r="C236" s="167"/>
      <c r="D236" s="166"/>
      <c r="E236" s="167"/>
    </row>
    <row r="237" spans="1:5" x14ac:dyDescent="0.35">
      <c r="A237" s="168"/>
      <c r="B237" s="167"/>
      <c r="C237" s="164"/>
      <c r="D237" s="166"/>
      <c r="E237" s="167"/>
    </row>
    <row r="238" spans="1:5" x14ac:dyDescent="0.35">
      <c r="A238" s="168"/>
      <c r="B238" s="167"/>
      <c r="C238" s="167"/>
      <c r="D238" s="166"/>
      <c r="E238" s="167"/>
    </row>
    <row r="239" spans="1:5" x14ac:dyDescent="0.35">
      <c r="A239" s="168"/>
      <c r="B239" s="170"/>
      <c r="C239" s="170"/>
      <c r="D239" s="166"/>
      <c r="E239" s="167"/>
    </row>
    <row r="240" spans="1:5" x14ac:dyDescent="0.35">
      <c r="A240" s="168"/>
      <c r="B240" s="167"/>
      <c r="C240" s="167"/>
      <c r="D240" s="166"/>
      <c r="E240" s="167"/>
    </row>
    <row r="241" spans="1:5" x14ac:dyDescent="0.35">
      <c r="A241" s="168"/>
      <c r="B241" s="167"/>
      <c r="C241" s="167"/>
      <c r="D241" s="166"/>
      <c r="E241" s="167"/>
    </row>
    <row r="242" spans="1:5" x14ac:dyDescent="0.35">
      <c r="A242" s="168"/>
      <c r="B242" s="168"/>
      <c r="C242" s="164"/>
      <c r="D242" s="166"/>
      <c r="E242" s="167"/>
    </row>
    <row r="243" spans="1:5" x14ac:dyDescent="0.35">
      <c r="A243" s="168"/>
      <c r="B243" s="167"/>
      <c r="C243" s="167"/>
      <c r="D243" s="166"/>
      <c r="E243" s="167"/>
    </row>
    <row r="244" spans="1:5" x14ac:dyDescent="0.35">
      <c r="A244" s="168"/>
      <c r="B244" s="167"/>
      <c r="C244" s="167"/>
      <c r="D244" s="166"/>
      <c r="E244" s="167"/>
    </row>
    <row r="245" spans="1:5" x14ac:dyDescent="0.35">
      <c r="A245" s="168"/>
      <c r="B245" s="167"/>
      <c r="C245" s="167"/>
      <c r="D245" s="166"/>
      <c r="E245" s="167"/>
    </row>
    <row r="246" spans="1:5" x14ac:dyDescent="0.35">
      <c r="A246" s="168"/>
      <c r="B246" s="168"/>
      <c r="C246" s="164"/>
      <c r="D246" s="162"/>
      <c r="E246" s="167"/>
    </row>
    <row r="247" spans="1:5" x14ac:dyDescent="0.35">
      <c r="A247" s="168"/>
      <c r="B247" s="167"/>
      <c r="C247" s="167"/>
      <c r="D247" s="166"/>
      <c r="E247" s="167"/>
    </row>
    <row r="248" spans="1:5" x14ac:dyDescent="0.35">
      <c r="A248" s="168"/>
      <c r="B248" s="167"/>
      <c r="C248" s="167"/>
      <c r="D248" s="162"/>
      <c r="E248" s="167"/>
    </row>
    <row r="249" spans="1:5" x14ac:dyDescent="0.35">
      <c r="A249" s="168"/>
      <c r="B249" s="165"/>
      <c r="C249" s="165"/>
      <c r="D249" s="166"/>
      <c r="E249" s="163"/>
    </row>
    <row r="250" spans="1:5" x14ac:dyDescent="0.35">
      <c r="A250" s="164"/>
      <c r="B250" s="165"/>
      <c r="C250" s="164"/>
      <c r="D250" s="162"/>
      <c r="E250" s="163"/>
    </row>
    <row r="251" spans="1:5" x14ac:dyDescent="0.35">
      <c r="A251" s="164"/>
      <c r="B251" s="165"/>
      <c r="C251" s="164"/>
      <c r="D251" s="162"/>
      <c r="E251" s="163"/>
    </row>
    <row r="252" spans="1:5" x14ac:dyDescent="0.35">
      <c r="A252" s="164"/>
      <c r="B252" s="165"/>
      <c r="C252" s="164"/>
      <c r="D252" s="162"/>
      <c r="E252" s="163"/>
    </row>
    <row r="253" spans="1:5" x14ac:dyDescent="0.35">
      <c r="A253" s="168"/>
      <c r="B253" s="167"/>
      <c r="C253" s="167"/>
      <c r="D253" s="166"/>
      <c r="E253" s="167"/>
    </row>
    <row r="254" spans="1:5" x14ac:dyDescent="0.35">
      <c r="A254" s="164"/>
      <c r="B254" s="165"/>
      <c r="C254" s="164"/>
      <c r="D254" s="171"/>
      <c r="E254" s="172"/>
    </row>
    <row r="255" spans="1:5" x14ac:dyDescent="0.35">
      <c r="A255" s="168"/>
      <c r="B255" s="167"/>
      <c r="C255" s="167"/>
      <c r="D255" s="166"/>
      <c r="E255" s="167"/>
    </row>
    <row r="256" spans="1:5" x14ac:dyDescent="0.35">
      <c r="A256" s="168"/>
      <c r="B256" s="167"/>
      <c r="C256" s="167"/>
      <c r="D256" s="166"/>
      <c r="E256" s="167"/>
    </row>
    <row r="257" spans="1:5" x14ac:dyDescent="0.35">
      <c r="A257" s="168"/>
      <c r="B257" s="167"/>
      <c r="C257" s="167"/>
      <c r="D257" s="166"/>
      <c r="E257" s="167"/>
    </row>
    <row r="258" spans="1:5" x14ac:dyDescent="0.35">
      <c r="A258" s="168"/>
      <c r="B258" s="167"/>
      <c r="C258" s="167"/>
      <c r="D258" s="166"/>
      <c r="E258" s="167"/>
    </row>
    <row r="259" spans="1:5" x14ac:dyDescent="0.35">
      <c r="A259" s="168"/>
      <c r="B259" s="167"/>
      <c r="C259" s="167"/>
      <c r="D259" s="166"/>
      <c r="E259" s="167"/>
    </row>
    <row r="260" spans="1:5" x14ac:dyDescent="0.35">
      <c r="A260" s="168"/>
      <c r="B260" s="167"/>
      <c r="C260" s="167"/>
      <c r="D260" s="166"/>
      <c r="E260" s="167"/>
    </row>
    <row r="261" spans="1:5" x14ac:dyDescent="0.35">
      <c r="A261" s="168"/>
      <c r="B261" s="167"/>
      <c r="C261" s="167"/>
      <c r="D261" s="166"/>
      <c r="E261" s="167"/>
    </row>
    <row r="262" spans="1:5" x14ac:dyDescent="0.35">
      <c r="A262" s="168"/>
      <c r="B262" s="167"/>
      <c r="C262" s="167"/>
      <c r="D262" s="166"/>
      <c r="E262" s="167"/>
    </row>
    <row r="263" spans="1:5" x14ac:dyDescent="0.35">
      <c r="A263" s="164"/>
      <c r="B263" s="165"/>
      <c r="C263" s="165"/>
      <c r="D263" s="162"/>
      <c r="E263" s="163"/>
    </row>
    <row r="264" spans="1:5" x14ac:dyDescent="0.35">
      <c r="A264" s="168"/>
      <c r="B264" s="167"/>
      <c r="C264" s="167"/>
      <c r="D264" s="162"/>
      <c r="E264" s="167"/>
    </row>
    <row r="265" spans="1:5" x14ac:dyDescent="0.35">
      <c r="A265" s="168"/>
      <c r="B265" s="167"/>
      <c r="C265" s="167"/>
      <c r="D265" s="162"/>
      <c r="E265" s="163"/>
    </row>
    <row r="266" spans="1:5" x14ac:dyDescent="0.35">
      <c r="A266" s="168"/>
      <c r="B266" s="167"/>
      <c r="C266" s="167"/>
      <c r="D266" s="162"/>
      <c r="E266" s="167"/>
    </row>
    <row r="267" spans="1:5" x14ac:dyDescent="0.35">
      <c r="A267" s="168"/>
      <c r="B267" s="167"/>
      <c r="C267" s="167"/>
      <c r="D267" s="166"/>
      <c r="E267" s="167"/>
    </row>
    <row r="268" spans="1:5" x14ac:dyDescent="0.35">
      <c r="A268" s="168"/>
      <c r="B268" s="167"/>
      <c r="C268" s="167"/>
      <c r="D268" s="162"/>
      <c r="E268" s="167"/>
    </row>
    <row r="269" spans="1:5" x14ac:dyDescent="0.35">
      <c r="A269" s="168"/>
      <c r="B269" s="167"/>
      <c r="C269" s="167"/>
      <c r="D269" s="162"/>
      <c r="E269" s="167"/>
    </row>
    <row r="270" spans="1:5" x14ac:dyDescent="0.35">
      <c r="A270" s="164"/>
      <c r="B270" s="165"/>
      <c r="C270" s="165"/>
      <c r="D270" s="162"/>
      <c r="E270" s="163"/>
    </row>
    <row r="271" spans="1:5" x14ac:dyDescent="0.35">
      <c r="A271" s="164"/>
      <c r="B271" s="165"/>
      <c r="C271" s="165"/>
      <c r="D271" s="162"/>
      <c r="E271" s="163"/>
    </row>
    <row r="272" spans="1:5" x14ac:dyDescent="0.35">
      <c r="A272" s="164"/>
      <c r="B272" s="164"/>
      <c r="C272" s="164"/>
      <c r="D272" s="162"/>
      <c r="E272" s="163"/>
    </row>
    <row r="273" spans="1:5" x14ac:dyDescent="0.35">
      <c r="A273" s="168"/>
      <c r="B273" s="167"/>
      <c r="C273" s="167"/>
      <c r="D273" s="166"/>
      <c r="E273" s="167"/>
    </row>
    <row r="274" spans="1:5" x14ac:dyDescent="0.35">
      <c r="A274" s="168"/>
      <c r="B274" s="167"/>
      <c r="C274" s="164"/>
      <c r="D274" s="166"/>
      <c r="E274" s="167"/>
    </row>
    <row r="275" spans="1:5" x14ac:dyDescent="0.35">
      <c r="A275" s="164"/>
      <c r="B275" s="165"/>
      <c r="C275" s="164"/>
      <c r="D275" s="162"/>
      <c r="E275" s="163"/>
    </row>
    <row r="276" spans="1:5" x14ac:dyDescent="0.35">
      <c r="A276" s="164"/>
      <c r="B276" s="165"/>
      <c r="C276" s="165"/>
      <c r="D276" s="166"/>
      <c r="E276" s="163"/>
    </row>
    <row r="277" spans="1:5" x14ac:dyDescent="0.35">
      <c r="A277" s="168"/>
      <c r="B277" s="167"/>
      <c r="C277" s="167"/>
      <c r="D277" s="166"/>
      <c r="E277" s="167"/>
    </row>
    <row r="278" spans="1:5" x14ac:dyDescent="0.35">
      <c r="A278" s="168"/>
      <c r="B278" s="167"/>
      <c r="C278" s="167"/>
      <c r="D278" s="166"/>
      <c r="E278" s="167"/>
    </row>
    <row r="279" spans="1:5" x14ac:dyDescent="0.35">
      <c r="A279" s="168"/>
      <c r="B279" s="167"/>
      <c r="C279" s="167"/>
      <c r="D279" s="166"/>
      <c r="E279" s="167"/>
    </row>
    <row r="280" spans="1:5" x14ac:dyDescent="0.35">
      <c r="A280" s="168"/>
      <c r="B280" s="167"/>
      <c r="C280" s="167"/>
      <c r="D280" s="166"/>
      <c r="E280" s="167"/>
    </row>
    <row r="281" spans="1:5" x14ac:dyDescent="0.35">
      <c r="A281" s="164"/>
      <c r="B281" s="165"/>
      <c r="C281" s="164"/>
      <c r="D281" s="171"/>
      <c r="E281" s="172"/>
    </row>
    <row r="282" spans="1:5" x14ac:dyDescent="0.35">
      <c r="A282" s="168"/>
      <c r="B282" s="167"/>
      <c r="C282" s="167"/>
      <c r="D282" s="166"/>
      <c r="E282" s="167"/>
    </row>
    <row r="283" spans="1:5" x14ac:dyDescent="0.35">
      <c r="A283" s="164"/>
      <c r="B283" s="164"/>
      <c r="C283" s="164"/>
      <c r="D283" s="162"/>
      <c r="E283" s="163"/>
    </row>
    <row r="284" spans="1:5" x14ac:dyDescent="0.35">
      <c r="A284" s="164"/>
      <c r="B284" s="165"/>
      <c r="C284" s="164"/>
      <c r="D284" s="162"/>
      <c r="E284" s="163"/>
    </row>
    <row r="285" spans="1:5" x14ac:dyDescent="0.35">
      <c r="A285" s="168"/>
      <c r="B285" s="167"/>
      <c r="C285" s="167"/>
      <c r="D285" s="166"/>
      <c r="E285" s="167"/>
    </row>
    <row r="286" spans="1:5" x14ac:dyDescent="0.35">
      <c r="A286" s="168"/>
      <c r="B286" s="167"/>
      <c r="C286" s="167"/>
      <c r="D286" s="162"/>
      <c r="E286" s="167"/>
    </row>
    <row r="287" spans="1:5" x14ac:dyDescent="0.35">
      <c r="A287" s="164"/>
      <c r="B287" s="165"/>
      <c r="C287" s="164"/>
      <c r="D287" s="162"/>
      <c r="E287" s="163"/>
    </row>
    <row r="288" spans="1:5" x14ac:dyDescent="0.35">
      <c r="A288" s="168"/>
      <c r="B288" s="167"/>
      <c r="C288" s="167"/>
      <c r="D288" s="166"/>
      <c r="E288" s="167"/>
    </row>
    <row r="289" spans="1:5" x14ac:dyDescent="0.35">
      <c r="A289" s="168"/>
      <c r="B289" s="167"/>
      <c r="C289" s="167"/>
      <c r="D289" s="166"/>
      <c r="E289" s="167"/>
    </row>
    <row r="290" spans="1:5" x14ac:dyDescent="0.35">
      <c r="A290" s="168"/>
      <c r="B290" s="175"/>
      <c r="C290" s="167"/>
      <c r="D290" s="166"/>
      <c r="E290" s="167"/>
    </row>
    <row r="291" spans="1:5" x14ac:dyDescent="0.35">
      <c r="A291" s="164"/>
      <c r="B291" s="165"/>
      <c r="C291" s="176"/>
      <c r="D291" s="162"/>
      <c r="E291" s="163"/>
    </row>
    <row r="292" spans="1:5" x14ac:dyDescent="0.35">
      <c r="A292" s="168"/>
      <c r="B292" s="167"/>
      <c r="C292" s="167"/>
      <c r="D292" s="166"/>
      <c r="E292" s="167"/>
    </row>
    <row r="293" spans="1:5" x14ac:dyDescent="0.35">
      <c r="A293" s="168"/>
      <c r="B293" s="167"/>
      <c r="C293" s="167"/>
      <c r="D293" s="166"/>
      <c r="E293" s="167"/>
    </row>
    <row r="294" spans="1:5" x14ac:dyDescent="0.35">
      <c r="A294" s="168"/>
      <c r="B294" s="167"/>
      <c r="C294" s="167"/>
      <c r="D294" s="166"/>
      <c r="E294" s="167"/>
    </row>
    <row r="295" spans="1:5" x14ac:dyDescent="0.35">
      <c r="A295" s="168"/>
      <c r="B295" s="167"/>
      <c r="C295" s="167"/>
      <c r="D295" s="166"/>
      <c r="E295" s="167"/>
    </row>
    <row r="296" spans="1:5" x14ac:dyDescent="0.35">
      <c r="A296" s="164"/>
      <c r="B296" s="165"/>
      <c r="C296" s="165"/>
      <c r="D296" s="166"/>
      <c r="E296" s="163"/>
    </row>
    <row r="297" spans="1:5" x14ac:dyDescent="0.35">
      <c r="A297" s="168"/>
      <c r="B297" s="167"/>
      <c r="C297" s="164"/>
      <c r="D297" s="166"/>
      <c r="E297" s="167"/>
    </row>
    <row r="298" spans="1:5" x14ac:dyDescent="0.35">
      <c r="A298" s="164"/>
      <c r="B298" s="165"/>
      <c r="C298" s="165"/>
      <c r="D298" s="166"/>
      <c r="E298" s="163"/>
    </row>
    <row r="299" spans="1:5" x14ac:dyDescent="0.35">
      <c r="A299" s="168"/>
      <c r="B299" s="167"/>
      <c r="C299" s="164"/>
      <c r="D299" s="166"/>
      <c r="E299" s="167"/>
    </row>
    <row r="300" spans="1:5" x14ac:dyDescent="0.35">
      <c r="A300" s="168"/>
      <c r="B300" s="167"/>
      <c r="C300" s="167"/>
      <c r="D300" s="166"/>
      <c r="E300" s="167"/>
    </row>
    <row r="301" spans="1:5" x14ac:dyDescent="0.35">
      <c r="A301" s="168"/>
      <c r="B301" s="167"/>
      <c r="C301" s="164"/>
      <c r="D301" s="166"/>
      <c r="E301" s="167"/>
    </row>
    <row r="302" spans="1:5" x14ac:dyDescent="0.35">
      <c r="A302" s="168"/>
      <c r="B302" s="167"/>
      <c r="C302" s="167"/>
      <c r="D302" s="166"/>
      <c r="E302" s="167"/>
    </row>
    <row r="303" spans="1:5" x14ac:dyDescent="0.35">
      <c r="A303" s="164"/>
      <c r="B303" s="165"/>
      <c r="C303" s="164"/>
      <c r="D303" s="162"/>
      <c r="E303" s="163"/>
    </row>
    <row r="304" spans="1:5" x14ac:dyDescent="0.35">
      <c r="A304" s="164"/>
      <c r="B304" s="164"/>
      <c r="C304" s="164"/>
      <c r="D304" s="162"/>
      <c r="E304" s="163"/>
    </row>
    <row r="305" spans="1:5" x14ac:dyDescent="0.35">
      <c r="A305" s="168"/>
      <c r="B305" s="167"/>
      <c r="C305" s="164"/>
      <c r="D305" s="162"/>
      <c r="E305" s="163"/>
    </row>
    <row r="306" spans="1:5" x14ac:dyDescent="0.35">
      <c r="A306" s="164"/>
      <c r="B306" s="165"/>
      <c r="C306" s="164"/>
      <c r="D306" s="162"/>
      <c r="E306" s="163"/>
    </row>
    <row r="307" spans="1:5" x14ac:dyDescent="0.35">
      <c r="A307" s="168"/>
      <c r="B307" s="167"/>
      <c r="C307" s="167"/>
      <c r="D307" s="166"/>
      <c r="E307" s="167"/>
    </row>
    <row r="308" spans="1:5" x14ac:dyDescent="0.35">
      <c r="A308" s="168"/>
      <c r="B308" s="167"/>
      <c r="C308" s="167"/>
      <c r="D308" s="166"/>
      <c r="E308" s="167"/>
    </row>
    <row r="309" spans="1:5" x14ac:dyDescent="0.35">
      <c r="A309" s="164"/>
      <c r="B309" s="165"/>
      <c r="C309" s="164"/>
      <c r="D309" s="162"/>
      <c r="E309" s="163"/>
    </row>
    <row r="310" spans="1:5" x14ac:dyDescent="0.35">
      <c r="A310" s="164"/>
      <c r="B310" s="165"/>
      <c r="C310" s="164"/>
      <c r="D310" s="162"/>
      <c r="E310" s="163"/>
    </row>
    <row r="311" spans="1:5" x14ac:dyDescent="0.35">
      <c r="A311" s="168"/>
      <c r="B311" s="167"/>
      <c r="C311" s="164"/>
      <c r="D311" s="166"/>
      <c r="E311" s="167"/>
    </row>
    <row r="312" spans="1:5" x14ac:dyDescent="0.35">
      <c r="A312" s="164"/>
      <c r="B312" s="165"/>
      <c r="C312" s="164"/>
      <c r="D312" s="162"/>
      <c r="E312" s="163"/>
    </row>
    <row r="313" spans="1:5" x14ac:dyDescent="0.35">
      <c r="A313" s="168"/>
      <c r="B313" s="167"/>
      <c r="C313" s="164"/>
      <c r="D313" s="166"/>
      <c r="E313" s="167"/>
    </row>
    <row r="314" spans="1:5" x14ac:dyDescent="0.35">
      <c r="A314" s="164"/>
      <c r="B314" s="165"/>
      <c r="C314" s="164"/>
      <c r="D314" s="166"/>
      <c r="E314" s="163"/>
    </row>
    <row r="315" spans="1:5" x14ac:dyDescent="0.35">
      <c r="A315" s="164"/>
      <c r="B315" s="165"/>
      <c r="C315" s="164"/>
      <c r="D315" s="166"/>
      <c r="E315" s="163"/>
    </row>
    <row r="316" spans="1:5" x14ac:dyDescent="0.35">
      <c r="A316" s="164"/>
      <c r="B316" s="165"/>
      <c r="C316" s="164"/>
      <c r="D316" s="162"/>
      <c r="E316" s="163"/>
    </row>
    <row r="317" spans="1:5" x14ac:dyDescent="0.35">
      <c r="A317" s="168"/>
      <c r="B317" s="167"/>
      <c r="C317" s="167"/>
      <c r="D317" s="166"/>
      <c r="E317" s="167"/>
    </row>
    <row r="318" spans="1:5" x14ac:dyDescent="0.35">
      <c r="A318" s="164"/>
      <c r="B318" s="165"/>
      <c r="C318" s="165"/>
      <c r="D318" s="166"/>
      <c r="E318" s="163"/>
    </row>
    <row r="319" spans="1:5" x14ac:dyDescent="0.35">
      <c r="A319" s="168"/>
      <c r="B319" s="167"/>
      <c r="C319" s="167"/>
      <c r="D319" s="166"/>
      <c r="E319" s="167"/>
    </row>
    <row r="320" spans="1:5" x14ac:dyDescent="0.35">
      <c r="A320" s="168"/>
      <c r="B320" s="167"/>
      <c r="C320" s="167"/>
      <c r="D320" s="162"/>
      <c r="E320" s="167"/>
    </row>
    <row r="321" spans="1:5" x14ac:dyDescent="0.35">
      <c r="A321" s="164"/>
      <c r="B321" s="165"/>
      <c r="C321" s="165"/>
      <c r="D321" s="162"/>
      <c r="E321" s="163"/>
    </row>
    <row r="322" spans="1:5" x14ac:dyDescent="0.35">
      <c r="A322" s="168"/>
      <c r="B322" s="168"/>
      <c r="C322" s="164"/>
      <c r="D322" s="166"/>
      <c r="E322" s="167"/>
    </row>
    <row r="323" spans="1:5" x14ac:dyDescent="0.35">
      <c r="A323" s="168"/>
      <c r="B323" s="167"/>
      <c r="C323" s="167"/>
      <c r="D323" s="166"/>
      <c r="E323" s="167"/>
    </row>
    <row r="324" spans="1:5" x14ac:dyDescent="0.35">
      <c r="A324" s="168"/>
      <c r="B324" s="167"/>
      <c r="C324" s="167"/>
      <c r="D324" s="166"/>
      <c r="E324" s="167"/>
    </row>
    <row r="325" spans="1:5" x14ac:dyDescent="0.35">
      <c r="A325" s="164"/>
      <c r="B325" s="165"/>
      <c r="C325" s="164"/>
      <c r="D325" s="162"/>
      <c r="E325" s="163"/>
    </row>
    <row r="326" spans="1:5" x14ac:dyDescent="0.35">
      <c r="A326" s="168"/>
      <c r="B326" s="167"/>
      <c r="C326" s="164"/>
      <c r="D326" s="166"/>
      <c r="E326" s="167"/>
    </row>
    <row r="327" spans="1:5" x14ac:dyDescent="0.35">
      <c r="A327" s="168"/>
      <c r="B327" s="167"/>
      <c r="C327" s="164"/>
      <c r="D327" s="166"/>
      <c r="E327" s="167"/>
    </row>
    <row r="328" spans="1:5" x14ac:dyDescent="0.35">
      <c r="A328" s="168"/>
      <c r="B328" s="167"/>
      <c r="C328" s="164"/>
      <c r="D328" s="166"/>
      <c r="E328" s="167"/>
    </row>
    <row r="329" spans="1:5" x14ac:dyDescent="0.35">
      <c r="A329" s="164"/>
      <c r="B329" s="165"/>
      <c r="C329" s="164"/>
      <c r="D329" s="162"/>
      <c r="E329" s="163"/>
    </row>
    <row r="330" spans="1:5" x14ac:dyDescent="0.35">
      <c r="A330" s="168"/>
      <c r="B330" s="167"/>
      <c r="C330" s="164"/>
      <c r="D330" s="166"/>
      <c r="E330" s="167"/>
    </row>
    <row r="331" spans="1:5" x14ac:dyDescent="0.35">
      <c r="A331" s="168"/>
      <c r="B331" s="167"/>
      <c r="C331" s="164"/>
      <c r="D331" s="166"/>
      <c r="E331" s="167"/>
    </row>
    <row r="332" spans="1:5" x14ac:dyDescent="0.35">
      <c r="A332" s="164"/>
      <c r="B332" s="165"/>
      <c r="C332" s="164"/>
      <c r="D332" s="162"/>
      <c r="E332" s="163"/>
    </row>
    <row r="333" spans="1:5" x14ac:dyDescent="0.35">
      <c r="A333" s="168"/>
      <c r="B333" s="168"/>
      <c r="C333" s="164"/>
      <c r="D333" s="166"/>
      <c r="E333" s="167"/>
    </row>
    <row r="334" spans="1:5" x14ac:dyDescent="0.35">
      <c r="A334" s="164"/>
      <c r="B334" s="165"/>
      <c r="C334" s="164"/>
      <c r="D334" s="162"/>
      <c r="E334" s="163"/>
    </row>
    <row r="335" spans="1:5" x14ac:dyDescent="0.35">
      <c r="A335" s="168"/>
      <c r="B335" s="167"/>
      <c r="C335" s="164"/>
      <c r="D335" s="166"/>
      <c r="E335" s="167"/>
    </row>
    <row r="336" spans="1:5" x14ac:dyDescent="0.35">
      <c r="A336" s="168"/>
      <c r="B336" s="167"/>
      <c r="C336" s="164"/>
      <c r="D336" s="166"/>
      <c r="E336" s="167"/>
    </row>
    <row r="337" spans="1:5" x14ac:dyDescent="0.35">
      <c r="A337" s="164"/>
      <c r="B337" s="163"/>
      <c r="C337" s="164"/>
      <c r="D337" s="162"/>
      <c r="E337" s="163"/>
    </row>
    <row r="338" spans="1:5" x14ac:dyDescent="0.35">
      <c r="A338" s="164"/>
      <c r="B338" s="165"/>
      <c r="C338" s="164"/>
      <c r="D338" s="162"/>
      <c r="E338" s="163"/>
    </row>
    <row r="339" spans="1:5" x14ac:dyDescent="0.35">
      <c r="A339" s="164"/>
      <c r="B339" s="165"/>
      <c r="C339" s="164"/>
      <c r="D339" s="162"/>
      <c r="E339" s="163"/>
    </row>
    <row r="340" spans="1:5" x14ac:dyDescent="0.35">
      <c r="A340" s="164"/>
      <c r="B340" s="165"/>
      <c r="C340" s="164"/>
      <c r="D340" s="162"/>
      <c r="E340" s="163"/>
    </row>
    <row r="341" spans="1:5" x14ac:dyDescent="0.35">
      <c r="A341" s="168"/>
      <c r="B341" s="165"/>
      <c r="C341" s="165"/>
      <c r="D341" s="166"/>
      <c r="E341" s="163"/>
    </row>
    <row r="342" spans="1:5" x14ac:dyDescent="0.35">
      <c r="A342" s="164"/>
      <c r="B342" s="165"/>
      <c r="C342" s="165"/>
      <c r="D342" s="162"/>
      <c r="E342" s="163"/>
    </row>
    <row r="343" spans="1:5" x14ac:dyDescent="0.35">
      <c r="A343" s="164"/>
      <c r="B343" s="165"/>
      <c r="C343" s="164"/>
      <c r="D343" s="162"/>
      <c r="E343" s="163"/>
    </row>
    <row r="344" spans="1:5" x14ac:dyDescent="0.35">
      <c r="A344" s="164"/>
      <c r="B344" s="165"/>
      <c r="C344" s="165"/>
      <c r="D344" s="162"/>
      <c r="E344" s="167"/>
    </row>
    <row r="345" spans="1:5" x14ac:dyDescent="0.35">
      <c r="A345" s="168"/>
      <c r="B345" s="167"/>
      <c r="C345" s="167"/>
      <c r="D345" s="166"/>
      <c r="E345" s="167"/>
    </row>
    <row r="346" spans="1:5" x14ac:dyDescent="0.35">
      <c r="A346" s="168"/>
      <c r="B346" s="167"/>
      <c r="C346" s="167"/>
      <c r="D346" s="166"/>
      <c r="E346" s="167"/>
    </row>
    <row r="347" spans="1:5" x14ac:dyDescent="0.35">
      <c r="A347" s="168"/>
      <c r="B347" s="167"/>
      <c r="C347" s="167"/>
      <c r="D347" s="166"/>
      <c r="E347" s="167"/>
    </row>
    <row r="348" spans="1:5" x14ac:dyDescent="0.35">
      <c r="A348" s="164"/>
      <c r="B348" s="165"/>
      <c r="C348" s="165"/>
      <c r="D348" s="162"/>
      <c r="E348" s="163"/>
    </row>
    <row r="349" spans="1:5" x14ac:dyDescent="0.35">
      <c r="A349" s="168"/>
      <c r="B349" s="167"/>
      <c r="C349" s="167"/>
      <c r="D349" s="166"/>
      <c r="E349" s="167"/>
    </row>
    <row r="350" spans="1:5" x14ac:dyDescent="0.35">
      <c r="A350" s="168"/>
      <c r="B350" s="167"/>
      <c r="C350" s="167"/>
      <c r="D350" s="166"/>
      <c r="E350" s="167"/>
    </row>
    <row r="351" spans="1:5" x14ac:dyDescent="0.35">
      <c r="A351" s="164"/>
      <c r="B351" s="165"/>
      <c r="C351" s="165"/>
      <c r="D351" s="166"/>
      <c r="E351" s="168"/>
    </row>
    <row r="352" spans="1:5" x14ac:dyDescent="0.35">
      <c r="A352" s="164"/>
      <c r="B352" s="164"/>
      <c r="C352" s="164"/>
      <c r="D352" s="162"/>
      <c r="E352" s="163"/>
    </row>
    <row r="353" spans="1:5" x14ac:dyDescent="0.35">
      <c r="A353" s="164"/>
      <c r="B353" s="165"/>
      <c r="C353" s="164"/>
      <c r="D353" s="162"/>
      <c r="E353" s="163"/>
    </row>
    <row r="354" spans="1:5" x14ac:dyDescent="0.35">
      <c r="A354" s="168"/>
      <c r="B354" s="167"/>
      <c r="C354" s="167"/>
      <c r="D354" s="166"/>
      <c r="E354" s="167"/>
    </row>
    <row r="355" spans="1:5" x14ac:dyDescent="0.35">
      <c r="A355" s="168"/>
      <c r="B355" s="167"/>
      <c r="C355" s="164"/>
      <c r="D355" s="166"/>
      <c r="E355" s="167"/>
    </row>
    <row r="356" spans="1:5" x14ac:dyDescent="0.35">
      <c r="A356" s="164"/>
      <c r="B356" s="165"/>
      <c r="C356" s="164"/>
      <c r="D356" s="162"/>
      <c r="E356" s="163"/>
    </row>
    <row r="357" spans="1:5" x14ac:dyDescent="0.35">
      <c r="A357" s="168"/>
      <c r="B357" s="167"/>
      <c r="C357" s="167"/>
      <c r="D357" s="162"/>
      <c r="E357" s="167"/>
    </row>
    <row r="358" spans="1:5" x14ac:dyDescent="0.35">
      <c r="A358" s="164"/>
      <c r="B358" s="165"/>
      <c r="C358" s="164"/>
      <c r="D358" s="166"/>
      <c r="E358" s="163"/>
    </row>
    <row r="359" spans="1:5" x14ac:dyDescent="0.35">
      <c r="A359" s="164"/>
      <c r="B359" s="165"/>
      <c r="C359" s="164"/>
      <c r="D359" s="162"/>
      <c r="E359" s="163"/>
    </row>
    <row r="360" spans="1:5" x14ac:dyDescent="0.35">
      <c r="A360" s="164"/>
      <c r="B360" s="165"/>
      <c r="C360" s="165"/>
      <c r="D360" s="166"/>
      <c r="E360" s="163"/>
    </row>
    <row r="361" spans="1:5" x14ac:dyDescent="0.35">
      <c r="A361" s="164"/>
      <c r="B361" s="165"/>
      <c r="C361" s="164"/>
      <c r="D361" s="162"/>
      <c r="E361" s="163"/>
    </row>
    <row r="362" spans="1:5" x14ac:dyDescent="0.35">
      <c r="A362" s="168"/>
      <c r="B362" s="167"/>
      <c r="C362" s="167"/>
      <c r="D362" s="162"/>
      <c r="E362" s="167"/>
    </row>
    <row r="363" spans="1:5" x14ac:dyDescent="0.35">
      <c r="A363" s="168"/>
      <c r="B363" s="167"/>
      <c r="C363" s="167"/>
      <c r="D363" s="166"/>
      <c r="E363" s="167"/>
    </row>
    <row r="364" spans="1:5" x14ac:dyDescent="0.35">
      <c r="A364" s="164"/>
      <c r="B364" s="165"/>
      <c r="C364" s="164"/>
      <c r="D364" s="162"/>
      <c r="E364" s="163"/>
    </row>
    <row r="365" spans="1:5" x14ac:dyDescent="0.35">
      <c r="A365" s="164"/>
      <c r="B365" s="167"/>
      <c r="C365" s="167"/>
      <c r="D365" s="162"/>
      <c r="E365" s="163"/>
    </row>
    <row r="366" spans="1:5" x14ac:dyDescent="0.35">
      <c r="A366" s="168"/>
      <c r="B366" s="167"/>
      <c r="C366" s="167"/>
      <c r="D366" s="166"/>
      <c r="E366" s="167"/>
    </row>
    <row r="367" spans="1:5" x14ac:dyDescent="0.35">
      <c r="A367" s="168"/>
      <c r="B367" s="168"/>
      <c r="C367" s="164"/>
      <c r="D367" s="166"/>
      <c r="E367" s="167"/>
    </row>
    <row r="368" spans="1:5" x14ac:dyDescent="0.35">
      <c r="A368" s="164"/>
      <c r="B368" s="165"/>
      <c r="C368" s="164"/>
      <c r="D368" s="162"/>
      <c r="E368" s="163"/>
    </row>
    <row r="369" spans="1:5" x14ac:dyDescent="0.35">
      <c r="A369" s="164"/>
      <c r="B369" s="165"/>
      <c r="C369" s="164"/>
      <c r="D369" s="162"/>
      <c r="E369" s="163"/>
    </row>
    <row r="370" spans="1:5" x14ac:dyDescent="0.35">
      <c r="A370" s="168"/>
      <c r="B370" s="167"/>
      <c r="C370" s="167"/>
      <c r="D370" s="166"/>
      <c r="E370" s="167"/>
    </row>
    <row r="371" spans="1:5" x14ac:dyDescent="0.35">
      <c r="A371" s="164"/>
      <c r="B371" s="165"/>
      <c r="C371" s="164"/>
      <c r="D371" s="162"/>
      <c r="E371" s="163"/>
    </row>
    <row r="372" spans="1:5" x14ac:dyDescent="0.35">
      <c r="A372" s="168"/>
      <c r="B372" s="168"/>
      <c r="C372" s="164"/>
      <c r="D372" s="166"/>
      <c r="E372" s="167"/>
    </row>
    <row r="373" spans="1:5" x14ac:dyDescent="0.35">
      <c r="A373" s="168"/>
      <c r="B373" s="167"/>
      <c r="C373" s="167"/>
      <c r="D373" s="166"/>
      <c r="E373" s="167"/>
    </row>
    <row r="374" spans="1:5" x14ac:dyDescent="0.35">
      <c r="A374" s="164"/>
      <c r="B374" s="165"/>
      <c r="C374" s="164"/>
      <c r="D374" s="162"/>
      <c r="E374" s="163"/>
    </row>
    <row r="375" spans="1:5" x14ac:dyDescent="0.35">
      <c r="A375" s="168"/>
      <c r="B375" s="168"/>
      <c r="C375" s="164"/>
      <c r="D375" s="166"/>
      <c r="E375" s="167"/>
    </row>
    <row r="376" spans="1:5" x14ac:dyDescent="0.35">
      <c r="A376" s="168"/>
      <c r="B376" s="168"/>
      <c r="C376" s="164"/>
      <c r="D376" s="166"/>
      <c r="E376" s="167"/>
    </row>
    <row r="377" spans="1:5" x14ac:dyDescent="0.35">
      <c r="A377" s="168"/>
      <c r="B377" s="168"/>
      <c r="C377" s="164"/>
      <c r="D377" s="166"/>
      <c r="E377" s="167"/>
    </row>
    <row r="378" spans="1:5" x14ac:dyDescent="0.35">
      <c r="A378" s="168"/>
      <c r="B378" s="167"/>
      <c r="C378" s="167"/>
      <c r="D378" s="166"/>
      <c r="E378" s="167"/>
    </row>
    <row r="379" spans="1:5" x14ac:dyDescent="0.35">
      <c r="A379" s="168"/>
      <c r="B379" s="167"/>
      <c r="C379" s="167"/>
      <c r="D379" s="166"/>
      <c r="E379" s="167"/>
    </row>
    <row r="380" spans="1:5" x14ac:dyDescent="0.35">
      <c r="A380" s="164"/>
      <c r="B380" s="165"/>
      <c r="C380" s="164"/>
      <c r="D380" s="162"/>
      <c r="E380" s="163"/>
    </row>
    <row r="381" spans="1:5" x14ac:dyDescent="0.35">
      <c r="A381" s="168"/>
      <c r="B381" s="167"/>
      <c r="C381" s="167"/>
      <c r="D381" s="166"/>
      <c r="E381" s="167"/>
    </row>
    <row r="382" spans="1:5" x14ac:dyDescent="0.35">
      <c r="A382" s="168"/>
      <c r="B382" s="167"/>
      <c r="C382" s="167"/>
      <c r="D382" s="166"/>
      <c r="E382" s="167"/>
    </row>
    <row r="383" spans="1:5" x14ac:dyDescent="0.35">
      <c r="A383" s="168"/>
      <c r="B383" s="167"/>
      <c r="C383" s="164"/>
      <c r="D383" s="166"/>
      <c r="E383" s="167"/>
    </row>
    <row r="384" spans="1:5" x14ac:dyDescent="0.35">
      <c r="A384" s="168"/>
      <c r="B384" s="167"/>
      <c r="C384" s="167"/>
      <c r="D384" s="166"/>
      <c r="E384" s="167"/>
    </row>
    <row r="385" spans="1:5" x14ac:dyDescent="0.35">
      <c r="A385" s="168"/>
      <c r="B385" s="167"/>
      <c r="C385" s="167"/>
      <c r="D385" s="166"/>
      <c r="E385" s="167"/>
    </row>
    <row r="386" spans="1:5" x14ac:dyDescent="0.35">
      <c r="A386" s="168"/>
      <c r="B386" s="167"/>
      <c r="C386" s="167"/>
      <c r="D386" s="166"/>
      <c r="E386" s="167"/>
    </row>
    <row r="387" spans="1:5" x14ac:dyDescent="0.35">
      <c r="A387" s="168"/>
      <c r="B387" s="167"/>
      <c r="C387" s="164"/>
      <c r="D387" s="166"/>
      <c r="E387" s="167"/>
    </row>
    <row r="388" spans="1:5" x14ac:dyDescent="0.35">
      <c r="A388" s="164"/>
      <c r="B388" s="165"/>
      <c r="C388" s="165"/>
      <c r="D388" s="166"/>
      <c r="E388" s="163"/>
    </row>
    <row r="389" spans="1:5" x14ac:dyDescent="0.35">
      <c r="A389" s="164"/>
      <c r="B389" s="165"/>
      <c r="C389" s="165"/>
      <c r="D389" s="166"/>
      <c r="E389" s="163"/>
    </row>
    <row r="390" spans="1:5" x14ac:dyDescent="0.35">
      <c r="A390" s="168"/>
      <c r="B390" s="167"/>
      <c r="C390" s="164"/>
      <c r="D390" s="166"/>
      <c r="E390" s="167"/>
    </row>
    <row r="391" spans="1:5" x14ac:dyDescent="0.35">
      <c r="A391" s="168"/>
      <c r="B391" s="167"/>
      <c r="C391" s="167"/>
      <c r="D391" s="166"/>
      <c r="E391" s="167"/>
    </row>
    <row r="392" spans="1:5" x14ac:dyDescent="0.35">
      <c r="A392" s="168"/>
      <c r="B392" s="167"/>
      <c r="C392" s="164"/>
      <c r="D392" s="166"/>
      <c r="E392" s="167"/>
    </row>
    <row r="393" spans="1:5" x14ac:dyDescent="0.35">
      <c r="A393" s="168"/>
      <c r="B393" s="167"/>
      <c r="C393" s="167"/>
      <c r="D393" s="166"/>
      <c r="E393" s="167"/>
    </row>
    <row r="394" spans="1:5" x14ac:dyDescent="0.35">
      <c r="A394" s="164"/>
      <c r="B394" s="165"/>
      <c r="C394" s="164"/>
      <c r="D394" s="162"/>
      <c r="E394" s="163"/>
    </row>
    <row r="395" spans="1:5" x14ac:dyDescent="0.35">
      <c r="A395" s="164"/>
      <c r="B395" s="164"/>
      <c r="C395" s="164"/>
      <c r="D395" s="162"/>
      <c r="E395" s="163"/>
    </row>
    <row r="396" spans="1:5" x14ac:dyDescent="0.35">
      <c r="A396" s="168"/>
      <c r="B396" s="167"/>
      <c r="C396" s="164"/>
      <c r="D396" s="162"/>
      <c r="E396" s="163"/>
    </row>
    <row r="397" spans="1:5" x14ac:dyDescent="0.35">
      <c r="A397" s="164"/>
      <c r="B397" s="165"/>
      <c r="C397" s="164"/>
      <c r="D397" s="162"/>
      <c r="E397" s="163"/>
    </row>
    <row r="398" spans="1:5" x14ac:dyDescent="0.35">
      <c r="A398" s="168"/>
      <c r="B398" s="167"/>
      <c r="C398" s="167"/>
      <c r="D398" s="166"/>
      <c r="E398" s="167"/>
    </row>
    <row r="399" spans="1:5" x14ac:dyDescent="0.35">
      <c r="A399" s="168"/>
      <c r="B399" s="167"/>
      <c r="C399" s="167"/>
      <c r="D399" s="166"/>
      <c r="E399" s="167"/>
    </row>
    <row r="400" spans="1:5" x14ac:dyDescent="0.35">
      <c r="A400" s="164"/>
      <c r="B400" s="165"/>
      <c r="C400" s="164"/>
      <c r="D400" s="162"/>
      <c r="E400" s="163"/>
    </row>
    <row r="401" spans="1:5" x14ac:dyDescent="0.35">
      <c r="A401" s="164"/>
      <c r="B401" s="165"/>
      <c r="C401" s="164"/>
      <c r="D401" s="162"/>
      <c r="E401" s="163"/>
    </row>
    <row r="402" spans="1:5" x14ac:dyDescent="0.35">
      <c r="A402" s="168"/>
      <c r="B402" s="167"/>
      <c r="C402" s="164"/>
      <c r="D402" s="166"/>
      <c r="E402" s="167"/>
    </row>
    <row r="403" spans="1:5" x14ac:dyDescent="0.35">
      <c r="A403" s="164"/>
      <c r="B403" s="165"/>
      <c r="C403" s="164"/>
      <c r="D403" s="162"/>
      <c r="E403" s="163"/>
    </row>
    <row r="404" spans="1:5" x14ac:dyDescent="0.35">
      <c r="A404" s="164"/>
      <c r="B404" s="164"/>
      <c r="C404" s="164"/>
      <c r="D404" s="162"/>
      <c r="E404" s="163"/>
    </row>
    <row r="405" spans="1:5" x14ac:dyDescent="0.35">
      <c r="A405" s="168"/>
      <c r="B405" s="167"/>
      <c r="C405" s="164"/>
      <c r="D405" s="166"/>
      <c r="E405" s="167"/>
    </row>
    <row r="406" spans="1:5" x14ac:dyDescent="0.35">
      <c r="A406" s="164"/>
      <c r="B406" s="165"/>
      <c r="C406" s="164"/>
      <c r="D406" s="162"/>
      <c r="E406" s="163"/>
    </row>
    <row r="407" spans="1:5" x14ac:dyDescent="0.35">
      <c r="A407" s="164"/>
      <c r="B407" s="165"/>
      <c r="C407" s="164"/>
      <c r="D407" s="166"/>
      <c r="E407" s="163"/>
    </row>
    <row r="408" spans="1:5" x14ac:dyDescent="0.35">
      <c r="A408" s="164"/>
      <c r="B408" s="165"/>
      <c r="C408" s="164"/>
      <c r="D408" s="166"/>
      <c r="E408" s="163"/>
    </row>
    <row r="409" spans="1:5" x14ac:dyDescent="0.35">
      <c r="A409" s="164"/>
      <c r="B409" s="165"/>
      <c r="C409" s="164"/>
      <c r="D409" s="162"/>
      <c r="E409" s="163"/>
    </row>
    <row r="410" spans="1:5" x14ac:dyDescent="0.35">
      <c r="A410" s="164"/>
      <c r="B410" s="165"/>
      <c r="C410" s="164"/>
      <c r="D410" s="162"/>
      <c r="E410" s="163"/>
    </row>
    <row r="411" spans="1:5" x14ac:dyDescent="0.35">
      <c r="A411" s="168"/>
      <c r="B411" s="167"/>
      <c r="C411" s="167"/>
      <c r="D411" s="166"/>
      <c r="E411" s="167"/>
    </row>
    <row r="412" spans="1:5" x14ac:dyDescent="0.35">
      <c r="A412" s="164"/>
      <c r="B412" s="165"/>
      <c r="C412" s="164"/>
      <c r="D412" s="171"/>
      <c r="E412" s="172"/>
    </row>
    <row r="413" spans="1:5" x14ac:dyDescent="0.35">
      <c r="A413" s="164"/>
      <c r="B413" s="165"/>
      <c r="C413" s="165"/>
      <c r="D413" s="166"/>
      <c r="E413" s="163"/>
    </row>
    <row r="414" spans="1:5" x14ac:dyDescent="0.35">
      <c r="A414" s="164"/>
      <c r="B414" s="165"/>
      <c r="C414" s="164"/>
      <c r="D414" s="171"/>
      <c r="E414" s="172"/>
    </row>
    <row r="415" spans="1:5" x14ac:dyDescent="0.35">
      <c r="A415" s="168"/>
      <c r="B415" s="165"/>
      <c r="C415" s="164"/>
      <c r="D415" s="166"/>
      <c r="E415" s="172"/>
    </row>
    <row r="416" spans="1:5" x14ac:dyDescent="0.35">
      <c r="A416" s="164"/>
      <c r="B416" s="165"/>
      <c r="C416" s="164"/>
      <c r="D416" s="162"/>
      <c r="E416" s="163"/>
    </row>
    <row r="417" spans="1:5" x14ac:dyDescent="0.35">
      <c r="A417" s="168"/>
      <c r="B417" s="167"/>
      <c r="C417" s="167"/>
      <c r="D417" s="166"/>
      <c r="E417" s="167"/>
    </row>
    <row r="418" spans="1:5" x14ac:dyDescent="0.35">
      <c r="A418" s="168"/>
      <c r="B418" s="167"/>
      <c r="C418" s="167"/>
      <c r="D418" s="162"/>
      <c r="E418" s="167"/>
    </row>
    <row r="419" spans="1:5" x14ac:dyDescent="0.35">
      <c r="A419" s="164"/>
      <c r="B419" s="165"/>
      <c r="C419" s="165"/>
      <c r="D419" s="162"/>
      <c r="E419" s="163"/>
    </row>
    <row r="420" spans="1:5" x14ac:dyDescent="0.35">
      <c r="A420" s="168"/>
      <c r="B420" s="168"/>
      <c r="C420" s="164"/>
      <c r="D420" s="166"/>
      <c r="E420" s="167"/>
    </row>
    <row r="421" spans="1:5" x14ac:dyDescent="0.35">
      <c r="A421" s="168"/>
      <c r="B421" s="167"/>
      <c r="C421" s="167"/>
      <c r="D421" s="166"/>
      <c r="E421" s="167"/>
    </row>
    <row r="422" spans="1:5" x14ac:dyDescent="0.35">
      <c r="A422" s="168"/>
      <c r="B422" s="167"/>
      <c r="C422" s="167"/>
      <c r="D422" s="166"/>
      <c r="E422" s="167"/>
    </row>
    <row r="423" spans="1:5" x14ac:dyDescent="0.35">
      <c r="A423" s="164"/>
      <c r="B423" s="165"/>
      <c r="C423" s="165"/>
      <c r="D423" s="162"/>
      <c r="E423" s="163"/>
    </row>
    <row r="424" spans="1:5" x14ac:dyDescent="0.35">
      <c r="A424" s="164"/>
      <c r="B424" s="165"/>
      <c r="C424" s="164"/>
      <c r="D424" s="162"/>
      <c r="E424" s="163"/>
    </row>
    <row r="425" spans="1:5" x14ac:dyDescent="0.35">
      <c r="A425" s="168"/>
      <c r="B425" s="167"/>
      <c r="C425" s="164"/>
      <c r="D425" s="166"/>
      <c r="E425" s="167"/>
    </row>
    <row r="426" spans="1:5" x14ac:dyDescent="0.35">
      <c r="A426" s="168"/>
      <c r="B426" s="167"/>
      <c r="C426" s="164"/>
      <c r="D426" s="162"/>
      <c r="E426" s="163"/>
    </row>
    <row r="427" spans="1:5" x14ac:dyDescent="0.35">
      <c r="A427" s="164"/>
      <c r="B427" s="165"/>
      <c r="C427" s="164"/>
      <c r="D427" s="162"/>
      <c r="E427" s="163"/>
    </row>
    <row r="428" spans="1:5" x14ac:dyDescent="0.35">
      <c r="A428" s="168"/>
      <c r="B428" s="167"/>
      <c r="C428" s="164"/>
      <c r="D428" s="166"/>
      <c r="E428" s="167"/>
    </row>
    <row r="429" spans="1:5" x14ac:dyDescent="0.35">
      <c r="A429" s="168"/>
      <c r="B429" s="167"/>
      <c r="C429" s="164"/>
      <c r="D429" s="166"/>
      <c r="E429" s="167"/>
    </row>
    <row r="430" spans="1:5" x14ac:dyDescent="0.35">
      <c r="A430" s="164"/>
      <c r="B430" s="165"/>
      <c r="C430" s="164"/>
      <c r="D430" s="162"/>
      <c r="E430" s="163"/>
    </row>
    <row r="431" spans="1:5" x14ac:dyDescent="0.35">
      <c r="A431" s="164"/>
      <c r="B431" s="165"/>
      <c r="C431" s="165"/>
      <c r="D431" s="166"/>
      <c r="E431" s="163"/>
    </row>
    <row r="432" spans="1:5" x14ac:dyDescent="0.35">
      <c r="A432" s="168"/>
      <c r="B432" s="167"/>
      <c r="C432" s="164"/>
      <c r="D432" s="166"/>
      <c r="E432" s="167"/>
    </row>
    <row r="433" spans="1:5" x14ac:dyDescent="0.35">
      <c r="A433" s="168"/>
      <c r="B433" s="167"/>
      <c r="C433" s="164"/>
      <c r="D433" s="166"/>
      <c r="E433" s="167"/>
    </row>
    <row r="434" spans="1:5" x14ac:dyDescent="0.35">
      <c r="A434" s="164"/>
      <c r="B434" s="165"/>
      <c r="C434" s="164"/>
      <c r="D434" s="162"/>
      <c r="E434" s="163"/>
    </row>
    <row r="435" spans="1:5" x14ac:dyDescent="0.35">
      <c r="A435" s="164"/>
      <c r="B435" s="165"/>
      <c r="C435" s="164"/>
      <c r="D435" s="162"/>
      <c r="E435" s="163"/>
    </row>
    <row r="436" spans="1:5" x14ac:dyDescent="0.35">
      <c r="A436" s="168"/>
      <c r="B436" s="168"/>
      <c r="C436" s="164"/>
      <c r="D436" s="166"/>
      <c r="E436" s="167"/>
    </row>
    <row r="437" spans="1:5" x14ac:dyDescent="0.35">
      <c r="A437" s="164"/>
      <c r="B437" s="165"/>
      <c r="C437" s="164"/>
      <c r="D437" s="162"/>
      <c r="E437" s="163"/>
    </row>
    <row r="438" spans="1:5" x14ac:dyDescent="0.35">
      <c r="A438" s="164"/>
      <c r="B438" s="165"/>
      <c r="C438" s="164"/>
      <c r="D438" s="166"/>
      <c r="E438" s="163"/>
    </row>
    <row r="439" spans="1:5" x14ac:dyDescent="0.35">
      <c r="A439" s="164"/>
      <c r="B439" s="164"/>
      <c r="C439" s="164"/>
      <c r="D439" s="162"/>
      <c r="E439" s="163"/>
    </row>
    <row r="440" spans="1:5" x14ac:dyDescent="0.35">
      <c r="A440" s="168"/>
      <c r="B440" s="167"/>
      <c r="C440" s="164"/>
      <c r="D440" s="166"/>
      <c r="E440" s="167"/>
    </row>
    <row r="441" spans="1:5" x14ac:dyDescent="0.35">
      <c r="A441" s="170"/>
      <c r="B441" s="164"/>
      <c r="C441" s="164"/>
      <c r="D441" s="162"/>
      <c r="E441" s="172"/>
    </row>
    <row r="442" spans="1:5" x14ac:dyDescent="0.35">
      <c r="A442" s="168"/>
      <c r="B442" s="167"/>
      <c r="C442" s="164"/>
      <c r="D442" s="166"/>
      <c r="E442" s="167"/>
    </row>
    <row r="443" spans="1:5" x14ac:dyDescent="0.35">
      <c r="A443" s="164"/>
      <c r="B443" s="163"/>
      <c r="C443" s="164"/>
      <c r="D443" s="162"/>
      <c r="E443" s="163"/>
    </row>
    <row r="444" spans="1:5" x14ac:dyDescent="0.35">
      <c r="A444" s="164"/>
      <c r="B444" s="165"/>
      <c r="C444" s="164"/>
      <c r="D444" s="162"/>
      <c r="E444" s="163"/>
    </row>
    <row r="445" spans="1:5" x14ac:dyDescent="0.35">
      <c r="A445" s="164"/>
      <c r="B445" s="165"/>
      <c r="C445" s="164"/>
      <c r="D445" s="162"/>
      <c r="E445" s="163"/>
    </row>
    <row r="446" spans="1:5" x14ac:dyDescent="0.35">
      <c r="A446" s="164"/>
      <c r="B446" s="165"/>
      <c r="C446" s="164"/>
      <c r="D446" s="162"/>
      <c r="E446" s="163"/>
    </row>
    <row r="447" spans="1:5" x14ac:dyDescent="0.35">
      <c r="A447" s="168"/>
      <c r="B447" s="165"/>
      <c r="C447" s="165"/>
      <c r="D447" s="166"/>
      <c r="E447" s="163"/>
    </row>
    <row r="448" spans="1:5" x14ac:dyDescent="0.35">
      <c r="A448" s="164"/>
      <c r="B448" s="165"/>
      <c r="C448" s="165"/>
      <c r="D448" s="162"/>
      <c r="E448" s="163"/>
    </row>
    <row r="449" spans="1:5" x14ac:dyDescent="0.35">
      <c r="A449" s="164"/>
      <c r="B449" s="165"/>
      <c r="C449" s="164"/>
      <c r="D449" s="162"/>
      <c r="E449" s="163"/>
    </row>
    <row r="450" spans="1:5" x14ac:dyDescent="0.35">
      <c r="A450" s="164"/>
      <c r="B450" s="165"/>
      <c r="C450" s="165"/>
      <c r="D450" s="162"/>
      <c r="E450" s="167"/>
    </row>
    <row r="451" spans="1:5" x14ac:dyDescent="0.35">
      <c r="A451" s="168"/>
      <c r="B451" s="167"/>
      <c r="C451" s="167"/>
      <c r="D451" s="166"/>
      <c r="E451" s="167"/>
    </row>
    <row r="452" spans="1:5" x14ac:dyDescent="0.35">
      <c r="A452" s="168"/>
      <c r="B452" s="167"/>
      <c r="C452" s="167"/>
      <c r="D452" s="166"/>
      <c r="E452" s="167"/>
    </row>
    <row r="453" spans="1:5" x14ac:dyDescent="0.35">
      <c r="A453" s="168"/>
      <c r="B453" s="167"/>
      <c r="C453" s="167"/>
      <c r="D453" s="166"/>
      <c r="E453" s="167"/>
    </row>
    <row r="454" spans="1:5" x14ac:dyDescent="0.35">
      <c r="A454" s="164"/>
      <c r="B454" s="165"/>
      <c r="C454" s="165"/>
      <c r="D454" s="162"/>
      <c r="E454" s="163"/>
    </row>
    <row r="455" spans="1:5" x14ac:dyDescent="0.35">
      <c r="A455" s="168"/>
      <c r="B455" s="167"/>
      <c r="C455" s="167"/>
      <c r="D455" s="166"/>
      <c r="E455" s="167"/>
    </row>
    <row r="456" spans="1:5" x14ac:dyDescent="0.35">
      <c r="A456" s="168"/>
      <c r="B456" s="167"/>
      <c r="C456" s="167"/>
      <c r="D456" s="166"/>
      <c r="E456" s="167"/>
    </row>
    <row r="457" spans="1:5" x14ac:dyDescent="0.35">
      <c r="A457" s="164"/>
      <c r="B457" s="165"/>
      <c r="C457" s="164"/>
      <c r="D457" s="162"/>
      <c r="E457" s="163"/>
    </row>
    <row r="458" spans="1:5" x14ac:dyDescent="0.35">
      <c r="A458" s="164"/>
      <c r="B458" s="165"/>
      <c r="C458" s="165"/>
      <c r="D458" s="166"/>
      <c r="E458" s="168"/>
    </row>
    <row r="459" spans="1:5" x14ac:dyDescent="0.35">
      <c r="A459" s="164"/>
      <c r="B459" s="164"/>
      <c r="C459" s="164"/>
      <c r="D459" s="162"/>
      <c r="E459" s="163"/>
    </row>
    <row r="460" spans="1:5" x14ac:dyDescent="0.35">
      <c r="A460" s="164"/>
      <c r="B460" s="165"/>
      <c r="C460" s="164"/>
      <c r="D460" s="162"/>
      <c r="E460" s="163"/>
    </row>
    <row r="461" spans="1:5" x14ac:dyDescent="0.35">
      <c r="A461" s="168"/>
      <c r="B461" s="167"/>
      <c r="C461" s="167"/>
      <c r="D461" s="166"/>
      <c r="E461" s="167"/>
    </row>
    <row r="462" spans="1:5" x14ac:dyDescent="0.35">
      <c r="A462" s="168"/>
      <c r="B462" s="167"/>
      <c r="C462" s="164"/>
      <c r="D462" s="166"/>
      <c r="E462" s="167"/>
    </row>
    <row r="463" spans="1:5" x14ac:dyDescent="0.35">
      <c r="A463" s="164"/>
      <c r="B463" s="165"/>
      <c r="C463" s="164"/>
      <c r="D463" s="162"/>
      <c r="E463" s="163"/>
    </row>
    <row r="464" spans="1:5" x14ac:dyDescent="0.35">
      <c r="A464" s="168"/>
      <c r="B464" s="167"/>
      <c r="C464" s="167"/>
      <c r="D464" s="162"/>
      <c r="E464" s="167"/>
    </row>
    <row r="465" spans="1:5" x14ac:dyDescent="0.35">
      <c r="A465" s="164"/>
      <c r="B465" s="165"/>
      <c r="C465" s="164"/>
      <c r="D465" s="166"/>
      <c r="E465" s="163"/>
    </row>
    <row r="466" spans="1:5" x14ac:dyDescent="0.35">
      <c r="A466" s="164"/>
      <c r="B466" s="165"/>
      <c r="C466" s="164"/>
      <c r="D466" s="162"/>
      <c r="E466" s="163"/>
    </row>
    <row r="467" spans="1:5" x14ac:dyDescent="0.35">
      <c r="A467" s="164"/>
      <c r="B467" s="165"/>
      <c r="C467" s="165"/>
      <c r="D467" s="166"/>
      <c r="E467" s="163"/>
    </row>
    <row r="468" spans="1:5" x14ac:dyDescent="0.35">
      <c r="A468" s="164"/>
      <c r="B468" s="165"/>
      <c r="C468" s="164"/>
      <c r="D468" s="162"/>
      <c r="E468" s="163"/>
    </row>
    <row r="469" spans="1:5" x14ac:dyDescent="0.35">
      <c r="A469" s="168"/>
      <c r="B469" s="167"/>
      <c r="C469" s="167"/>
      <c r="D469" s="162"/>
      <c r="E469" s="167"/>
    </row>
    <row r="470" spans="1:5" x14ac:dyDescent="0.35">
      <c r="A470" s="168"/>
      <c r="B470" s="167"/>
      <c r="C470" s="167"/>
      <c r="D470" s="166"/>
      <c r="E470" s="167"/>
    </row>
    <row r="471" spans="1:5" x14ac:dyDescent="0.35">
      <c r="A471" s="164"/>
      <c r="B471" s="165"/>
      <c r="C471" s="164"/>
      <c r="D471" s="162"/>
      <c r="E471" s="163"/>
    </row>
    <row r="472" spans="1:5" x14ac:dyDescent="0.35">
      <c r="A472" s="164"/>
      <c r="B472" s="167"/>
      <c r="C472" s="167"/>
      <c r="D472" s="162"/>
      <c r="E472" s="163"/>
    </row>
    <row r="473" spans="1:5" x14ac:dyDescent="0.35">
      <c r="A473" s="164"/>
      <c r="B473" s="165"/>
      <c r="C473" s="164"/>
      <c r="D473" s="162"/>
      <c r="E473" s="163"/>
    </row>
    <row r="474" spans="1:5" x14ac:dyDescent="0.35">
      <c r="A474" s="168"/>
      <c r="B474" s="167"/>
      <c r="C474" s="167"/>
      <c r="D474" s="166"/>
      <c r="E474" s="167"/>
    </row>
    <row r="475" spans="1:5" x14ac:dyDescent="0.35">
      <c r="A475" s="164"/>
      <c r="B475" s="165"/>
      <c r="C475" s="164"/>
      <c r="D475" s="162"/>
      <c r="E475" s="163"/>
    </row>
    <row r="476" spans="1:5" x14ac:dyDescent="0.35">
      <c r="A476" s="164"/>
      <c r="B476" s="165"/>
      <c r="C476" s="164"/>
      <c r="D476" s="162"/>
      <c r="E476" s="163"/>
    </row>
    <row r="477" spans="1:5" x14ac:dyDescent="0.35">
      <c r="A477" s="164"/>
      <c r="B477" s="165"/>
      <c r="C477" s="164"/>
      <c r="D477" s="162"/>
      <c r="E477" s="163"/>
    </row>
    <row r="478" spans="1:5" x14ac:dyDescent="0.35">
      <c r="A478" s="164"/>
      <c r="B478" s="165"/>
      <c r="C478" s="164"/>
      <c r="D478" s="162"/>
      <c r="E478" s="163"/>
    </row>
    <row r="479" spans="1:5" x14ac:dyDescent="0.35">
      <c r="A479" s="168"/>
      <c r="B479" s="168"/>
      <c r="C479" s="164"/>
      <c r="D479" s="166"/>
      <c r="E479" s="167"/>
    </row>
    <row r="480" spans="1:5" x14ac:dyDescent="0.35">
      <c r="A480" s="164"/>
      <c r="B480" s="165"/>
      <c r="C480" s="164"/>
      <c r="D480" s="162"/>
      <c r="E480" s="163"/>
    </row>
    <row r="481" spans="1:5" x14ac:dyDescent="0.35">
      <c r="A481" s="164"/>
      <c r="B481" s="165"/>
      <c r="C481" s="164"/>
      <c r="D481" s="162"/>
      <c r="E481" s="163"/>
    </row>
    <row r="482" spans="1:5" x14ac:dyDescent="0.35">
      <c r="A482" s="168"/>
      <c r="B482" s="167"/>
      <c r="C482" s="167"/>
      <c r="D482" s="166"/>
      <c r="E482" s="167"/>
    </row>
    <row r="483" spans="1:5" x14ac:dyDescent="0.35">
      <c r="A483" s="164"/>
      <c r="B483" s="165"/>
      <c r="C483" s="164"/>
      <c r="D483" s="162"/>
      <c r="E483" s="163"/>
    </row>
    <row r="484" spans="1:5" x14ac:dyDescent="0.35">
      <c r="A484" s="168"/>
      <c r="B484" s="168"/>
      <c r="C484" s="164"/>
      <c r="D484" s="166"/>
      <c r="E484" s="167"/>
    </row>
    <row r="485" spans="1:5" x14ac:dyDescent="0.35">
      <c r="A485" s="164"/>
      <c r="B485" s="165"/>
      <c r="C485" s="164"/>
      <c r="D485" s="162"/>
      <c r="E485" s="163"/>
    </row>
    <row r="486" spans="1:5" x14ac:dyDescent="0.35">
      <c r="A486" s="168"/>
      <c r="B486" s="167"/>
      <c r="C486" s="167"/>
      <c r="D486" s="166"/>
      <c r="E486" s="167"/>
    </row>
    <row r="487" spans="1:5" x14ac:dyDescent="0.35">
      <c r="A487" s="164"/>
      <c r="B487" s="165"/>
      <c r="C487" s="164"/>
      <c r="D487" s="162"/>
      <c r="E487" s="163"/>
    </row>
    <row r="488" spans="1:5" x14ac:dyDescent="0.35">
      <c r="A488" s="168"/>
      <c r="B488" s="168"/>
      <c r="C488" s="164"/>
      <c r="D488" s="166"/>
      <c r="E488" s="167"/>
    </row>
    <row r="489" spans="1:5" x14ac:dyDescent="0.35">
      <c r="A489" s="168"/>
      <c r="B489" s="168"/>
      <c r="C489" s="164"/>
      <c r="D489" s="166"/>
      <c r="E489" s="167"/>
    </row>
    <row r="490" spans="1:5" x14ac:dyDescent="0.35">
      <c r="A490" s="168"/>
      <c r="B490" s="168"/>
      <c r="C490" s="164"/>
      <c r="D490" s="166"/>
      <c r="E490" s="167"/>
    </row>
    <row r="491" spans="1:5" x14ac:dyDescent="0.35">
      <c r="A491" s="168"/>
      <c r="B491" s="167"/>
      <c r="C491" s="167"/>
      <c r="D491" s="166"/>
      <c r="E491" s="167"/>
    </row>
    <row r="492" spans="1:5" x14ac:dyDescent="0.35">
      <c r="A492" s="168"/>
      <c r="B492" s="167"/>
      <c r="C492" s="167"/>
      <c r="D492" s="166"/>
      <c r="E492" s="167"/>
    </row>
    <row r="493" spans="1:5" x14ac:dyDescent="0.35">
      <c r="A493" s="170"/>
      <c r="B493" s="167"/>
      <c r="C493" s="170"/>
      <c r="D493" s="166"/>
      <c r="E493" s="168"/>
    </row>
    <row r="494" spans="1:5" x14ac:dyDescent="0.35">
      <c r="A494" s="164"/>
      <c r="B494" s="165"/>
      <c r="C494" s="164"/>
      <c r="D494" s="162"/>
      <c r="E494" s="163"/>
    </row>
    <row r="495" spans="1:5" x14ac:dyDescent="0.35">
      <c r="A495" s="168"/>
      <c r="B495" s="167"/>
      <c r="C495" s="167"/>
      <c r="D495" s="166"/>
      <c r="E495" s="167"/>
    </row>
    <row r="496" spans="1:5" x14ac:dyDescent="0.35">
      <c r="A496" s="168"/>
      <c r="B496" s="167"/>
      <c r="C496" s="167"/>
      <c r="D496" s="166"/>
      <c r="E496" s="167"/>
    </row>
    <row r="497" spans="1:5" x14ac:dyDescent="0.35">
      <c r="A497" s="168"/>
      <c r="B497" s="167"/>
      <c r="C497" s="164"/>
      <c r="D497" s="166"/>
      <c r="E497" s="167"/>
    </row>
    <row r="498" spans="1:5" x14ac:dyDescent="0.35">
      <c r="A498" s="168"/>
      <c r="B498" s="167"/>
      <c r="C498" s="167"/>
      <c r="D498" s="166"/>
      <c r="E498" s="167"/>
    </row>
    <row r="499" spans="1:5" x14ac:dyDescent="0.35">
      <c r="A499" s="168"/>
      <c r="B499" s="167"/>
      <c r="C499" s="167"/>
      <c r="D499" s="166"/>
      <c r="E499" s="167"/>
    </row>
    <row r="500" spans="1:5" x14ac:dyDescent="0.35">
      <c r="A500" s="168"/>
      <c r="B500" s="167"/>
      <c r="C500" s="167"/>
      <c r="D500" s="166"/>
      <c r="E500" s="167"/>
    </row>
    <row r="501" spans="1:5" x14ac:dyDescent="0.35">
      <c r="A501" s="168"/>
      <c r="B501" s="167"/>
      <c r="C501" s="164"/>
      <c r="D501" s="166"/>
      <c r="E501" s="167"/>
    </row>
    <row r="502" spans="1:5" x14ac:dyDescent="0.35">
      <c r="A502" s="164"/>
      <c r="B502" s="165"/>
      <c r="C502" s="165"/>
      <c r="D502" s="166"/>
      <c r="E502" s="163"/>
    </row>
    <row r="503" spans="1:5" x14ac:dyDescent="0.35">
      <c r="A503" s="157"/>
      <c r="B503" s="156"/>
      <c r="C503" s="156"/>
      <c r="D503" s="155"/>
      <c r="E503" s="156"/>
    </row>
    <row r="504" spans="1:5" x14ac:dyDescent="0.35">
      <c r="A504" s="157"/>
      <c r="B504" s="156"/>
      <c r="C504" s="156"/>
      <c r="D504" s="155"/>
      <c r="E504" s="156"/>
    </row>
  </sheetData>
  <sheetProtection algorithmName="SHA-512" hashValue="rfoLBwlDA68nEOx3bbLVPC3DhrsY6JURHT4OG69fL338Z2ZE0iccfzFs0GslkT8Oapp+et8YM2ivfxJOK2SxIg==" saltValue="m6CoofsSp8wL1YAftTFJSQ==" spinCount="100000" sheet="1" objects="1" scenarios="1" formatColumns="0" formatRows="0"/>
  <sortState xmlns:xlrd2="http://schemas.microsoft.com/office/spreadsheetml/2017/richdata2" ref="H16:I507">
    <sortCondition ref="H16:H100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dimension ref="A1:I55"/>
  <sheetViews>
    <sheetView topLeftCell="A52" workbookViewId="0">
      <selection activeCell="B35" sqref="B35:E35"/>
    </sheetView>
  </sheetViews>
  <sheetFormatPr baseColWidth="10" defaultColWidth="9.08984375" defaultRowHeight="14.5" x14ac:dyDescent="0.35"/>
  <cols>
    <col min="5" max="5" width="29.453125" customWidth="1"/>
    <col min="6" max="6" width="12.453125" customWidth="1"/>
    <col min="7" max="7" width="15.90625" customWidth="1"/>
    <col min="8" max="8" width="21.90625" customWidth="1"/>
    <col min="9" max="9" width="24.6328125" customWidth="1"/>
  </cols>
  <sheetData>
    <row r="1" spans="1:9" ht="15.75" customHeight="1" thickBot="1" x14ac:dyDescent="0.4">
      <c r="A1" s="387" t="s">
        <v>664</v>
      </c>
      <c r="B1" s="388"/>
      <c r="C1" s="388"/>
      <c r="D1" s="388"/>
      <c r="E1" s="388"/>
      <c r="F1" s="388"/>
      <c r="G1" s="388"/>
      <c r="H1" s="388"/>
      <c r="I1" s="389"/>
    </row>
    <row r="2" spans="1:9" ht="15" thickBot="1" x14ac:dyDescent="0.4">
      <c r="A2" s="396" t="s">
        <v>665</v>
      </c>
      <c r="B2" s="397"/>
      <c r="C2" s="397"/>
      <c r="D2" s="397"/>
      <c r="E2" s="398"/>
      <c r="F2" s="399" t="s">
        <v>666</v>
      </c>
      <c r="G2" s="399"/>
      <c r="H2" s="399"/>
      <c r="I2" s="400"/>
    </row>
    <row r="3" spans="1:9" ht="15" thickBot="1" x14ac:dyDescent="0.4">
      <c r="A3" s="393" t="s">
        <v>667</v>
      </c>
      <c r="B3" s="394"/>
      <c r="C3" s="394"/>
      <c r="D3" s="394"/>
      <c r="E3" s="395"/>
      <c r="F3" s="411" t="s">
        <v>668</v>
      </c>
      <c r="G3" s="411"/>
      <c r="H3" s="411"/>
      <c r="I3" s="412"/>
    </row>
    <row r="4" spans="1:9" ht="15" thickBot="1" x14ac:dyDescent="0.4">
      <c r="A4" s="407" t="s">
        <v>669</v>
      </c>
      <c r="B4" s="408"/>
      <c r="C4" s="408"/>
      <c r="D4" s="409"/>
      <c r="E4" s="60" t="s">
        <v>670</v>
      </c>
      <c r="F4" s="401" t="s">
        <v>671</v>
      </c>
      <c r="G4" s="402"/>
      <c r="H4" s="402"/>
      <c r="I4" s="403"/>
    </row>
    <row r="5" spans="1:9" x14ac:dyDescent="0.35">
      <c r="A5" s="410"/>
      <c r="B5" s="408"/>
      <c r="C5" s="408"/>
      <c r="D5" s="409"/>
      <c r="E5" s="65" t="s">
        <v>672</v>
      </c>
      <c r="F5" s="404">
        <v>44256</v>
      </c>
      <c r="G5" s="405"/>
      <c r="H5" s="405"/>
      <c r="I5" s="406"/>
    </row>
    <row r="6" spans="1:9" x14ac:dyDescent="0.35">
      <c r="A6" s="390" t="s">
        <v>673</v>
      </c>
      <c r="B6" s="391"/>
      <c r="C6" s="391"/>
      <c r="D6" s="391"/>
      <c r="E6" s="391"/>
      <c r="F6" s="391"/>
      <c r="G6" s="391"/>
      <c r="H6" s="391"/>
      <c r="I6" s="392"/>
    </row>
    <row r="7" spans="1:9" ht="48.75" customHeight="1" x14ac:dyDescent="0.35">
      <c r="A7" s="390" t="s">
        <v>674</v>
      </c>
      <c r="B7" s="391"/>
      <c r="C7" s="391"/>
      <c r="D7" s="391"/>
      <c r="E7" s="391"/>
      <c r="F7" s="391"/>
      <c r="G7" s="391"/>
      <c r="H7" s="391"/>
      <c r="I7" s="392"/>
    </row>
    <row r="8" spans="1:9" ht="45" customHeight="1" x14ac:dyDescent="0.35">
      <c r="A8" s="390" t="s">
        <v>675</v>
      </c>
      <c r="B8" s="391"/>
      <c r="C8" s="391"/>
      <c r="D8" s="391"/>
      <c r="E8" s="391"/>
      <c r="F8" s="391"/>
      <c r="G8" s="391"/>
      <c r="H8" s="391"/>
      <c r="I8" s="392"/>
    </row>
    <row r="9" spans="1:9" ht="42.75" customHeight="1" x14ac:dyDescent="0.35">
      <c r="A9" s="381" t="s">
        <v>676</v>
      </c>
      <c r="B9" s="382"/>
      <c r="C9" s="382"/>
      <c r="D9" s="382"/>
      <c r="E9" s="382"/>
      <c r="F9" s="382"/>
      <c r="G9" s="382"/>
      <c r="H9" s="382"/>
      <c r="I9" s="383"/>
    </row>
    <row r="10" spans="1:9" ht="42.75" customHeight="1" x14ac:dyDescent="0.35">
      <c r="A10" s="384"/>
      <c r="B10" s="385"/>
      <c r="C10" s="385"/>
      <c r="D10" s="385"/>
      <c r="E10" s="385"/>
      <c r="F10" s="385"/>
      <c r="G10" s="385"/>
      <c r="H10" s="385"/>
      <c r="I10" s="386"/>
    </row>
    <row r="11" spans="1:9" ht="48" customHeight="1" x14ac:dyDescent="0.35">
      <c r="A11" s="384"/>
      <c r="B11" s="385"/>
      <c r="C11" s="385"/>
      <c r="D11" s="385"/>
      <c r="E11" s="385"/>
      <c r="F11" s="385"/>
      <c r="G11" s="385"/>
      <c r="H11" s="385"/>
      <c r="I11" s="386"/>
    </row>
    <row r="12" spans="1:9" ht="36" customHeight="1" thickBot="1" x14ac:dyDescent="0.4">
      <c r="A12" s="384"/>
      <c r="B12" s="385"/>
      <c r="C12" s="385"/>
      <c r="D12" s="385"/>
      <c r="E12" s="385"/>
      <c r="F12" s="385"/>
      <c r="G12" s="385"/>
      <c r="H12" s="385"/>
      <c r="I12" s="386"/>
    </row>
    <row r="13" spans="1:9" ht="17.25" customHeight="1" thickBot="1" x14ac:dyDescent="0.4">
      <c r="A13" s="413" t="s">
        <v>677</v>
      </c>
      <c r="B13" s="414"/>
      <c r="C13" s="414"/>
      <c r="D13" s="414"/>
      <c r="E13" s="414"/>
      <c r="F13" s="414"/>
      <c r="G13" s="414"/>
      <c r="H13" s="414"/>
      <c r="I13" s="415"/>
    </row>
    <row r="14" spans="1:9" ht="24" customHeight="1" thickBot="1" x14ac:dyDescent="0.4">
      <c r="A14" s="61" t="s">
        <v>678</v>
      </c>
      <c r="B14" s="353" t="s">
        <v>679</v>
      </c>
      <c r="C14" s="354"/>
      <c r="D14" s="354"/>
      <c r="E14" s="355"/>
      <c r="F14" s="356" t="s">
        <v>680</v>
      </c>
      <c r="G14" s="357"/>
      <c r="H14" s="357"/>
      <c r="I14" s="358"/>
    </row>
    <row r="15" spans="1:9" ht="26.25" customHeight="1" thickBot="1" x14ac:dyDescent="0.4">
      <c r="A15" s="62" t="s">
        <v>672</v>
      </c>
      <c r="B15" s="366">
        <v>44305</v>
      </c>
      <c r="C15" s="367"/>
      <c r="D15" s="367"/>
      <c r="E15" s="368"/>
      <c r="F15" s="369" t="s">
        <v>681</v>
      </c>
      <c r="G15" s="370"/>
      <c r="H15" s="370"/>
      <c r="I15" s="371"/>
    </row>
    <row r="16" spans="1:9" ht="29.25" customHeight="1" thickBot="1" x14ac:dyDescent="0.4">
      <c r="A16" s="62" t="s">
        <v>682</v>
      </c>
      <c r="B16" s="353" t="s">
        <v>683</v>
      </c>
      <c r="C16" s="354"/>
      <c r="D16" s="354"/>
      <c r="E16" s="355"/>
      <c r="F16" s="372"/>
      <c r="G16" s="373"/>
      <c r="H16" s="373"/>
      <c r="I16" s="374"/>
    </row>
    <row r="17" spans="1:9" ht="15.75" customHeight="1" thickBot="1" x14ac:dyDescent="0.4">
      <c r="A17" s="63" t="s">
        <v>678</v>
      </c>
      <c r="B17" s="335" t="s">
        <v>684</v>
      </c>
      <c r="C17" s="336"/>
      <c r="D17" s="336"/>
      <c r="E17" s="337"/>
      <c r="F17" s="338" t="s">
        <v>680</v>
      </c>
      <c r="G17" s="339"/>
      <c r="H17" s="339"/>
      <c r="I17" s="340"/>
    </row>
    <row r="18" spans="1:9" ht="22.5" customHeight="1" thickBot="1" x14ac:dyDescent="0.4">
      <c r="A18" s="64" t="s">
        <v>672</v>
      </c>
      <c r="B18" s="341">
        <v>44349</v>
      </c>
      <c r="C18" s="342"/>
      <c r="D18" s="342"/>
      <c r="E18" s="343"/>
      <c r="F18" s="344" t="s">
        <v>685</v>
      </c>
      <c r="G18" s="345"/>
      <c r="H18" s="345"/>
      <c r="I18" s="346"/>
    </row>
    <row r="19" spans="1:9" ht="29.25" customHeight="1" thickBot="1" x14ac:dyDescent="0.4">
      <c r="A19" s="64" t="s">
        <v>682</v>
      </c>
      <c r="B19" s="350" t="s">
        <v>683</v>
      </c>
      <c r="C19" s="351"/>
      <c r="D19" s="351"/>
      <c r="E19" s="352"/>
      <c r="F19" s="347"/>
      <c r="G19" s="348"/>
      <c r="H19" s="348"/>
      <c r="I19" s="349"/>
    </row>
    <row r="20" spans="1:9" ht="15" thickBot="1" x14ac:dyDescent="0.4">
      <c r="A20" s="61" t="s">
        <v>678</v>
      </c>
      <c r="B20" s="353" t="s">
        <v>686</v>
      </c>
      <c r="C20" s="354"/>
      <c r="D20" s="354"/>
      <c r="E20" s="355"/>
      <c r="F20" s="356" t="s">
        <v>680</v>
      </c>
      <c r="G20" s="357"/>
      <c r="H20" s="357"/>
      <c r="I20" s="358"/>
    </row>
    <row r="21" spans="1:9" ht="24.75" customHeight="1" thickBot="1" x14ac:dyDescent="0.4">
      <c r="A21" s="62" t="s">
        <v>672</v>
      </c>
      <c r="B21" s="359" t="s">
        <v>687</v>
      </c>
      <c r="C21" s="354"/>
      <c r="D21" s="354"/>
      <c r="E21" s="355"/>
      <c r="F21" s="375" t="s">
        <v>688</v>
      </c>
      <c r="G21" s="376"/>
      <c r="H21" s="376"/>
      <c r="I21" s="377"/>
    </row>
    <row r="22" spans="1:9" ht="30.75" customHeight="1" thickBot="1" x14ac:dyDescent="0.4">
      <c r="A22" s="62" t="s">
        <v>682</v>
      </c>
      <c r="B22" s="353" t="s">
        <v>683</v>
      </c>
      <c r="C22" s="354"/>
      <c r="D22" s="354"/>
      <c r="E22" s="355"/>
      <c r="F22" s="378"/>
      <c r="G22" s="379"/>
      <c r="H22" s="379"/>
      <c r="I22" s="380"/>
    </row>
    <row r="23" spans="1:9" ht="15" thickBot="1" x14ac:dyDescent="0.4">
      <c r="A23" s="63" t="s">
        <v>678</v>
      </c>
      <c r="B23" s="335" t="s">
        <v>689</v>
      </c>
      <c r="C23" s="336"/>
      <c r="D23" s="336"/>
      <c r="E23" s="337"/>
      <c r="F23" s="338" t="s">
        <v>680</v>
      </c>
      <c r="G23" s="339"/>
      <c r="H23" s="339"/>
      <c r="I23" s="340"/>
    </row>
    <row r="24" spans="1:9" ht="24.75" customHeight="1" thickBot="1" x14ac:dyDescent="0.4">
      <c r="A24" s="64" t="s">
        <v>672</v>
      </c>
      <c r="B24" s="341">
        <v>44517</v>
      </c>
      <c r="C24" s="342"/>
      <c r="D24" s="342"/>
      <c r="E24" s="343"/>
      <c r="F24" s="416" t="s">
        <v>690</v>
      </c>
      <c r="G24" s="417"/>
      <c r="H24" s="417"/>
      <c r="I24" s="418"/>
    </row>
    <row r="25" spans="1:9" ht="24" customHeight="1" thickBot="1" x14ac:dyDescent="0.4">
      <c r="A25" s="64" t="s">
        <v>682</v>
      </c>
      <c r="B25" s="350" t="s">
        <v>691</v>
      </c>
      <c r="C25" s="351"/>
      <c r="D25" s="351"/>
      <c r="E25" s="352"/>
      <c r="F25" s="419"/>
      <c r="G25" s="420"/>
      <c r="H25" s="420"/>
      <c r="I25" s="421"/>
    </row>
    <row r="26" spans="1:9" ht="15" thickBot="1" x14ac:dyDescent="0.4">
      <c r="A26" s="61" t="s">
        <v>678</v>
      </c>
      <c r="B26" s="353" t="s">
        <v>692</v>
      </c>
      <c r="C26" s="354"/>
      <c r="D26" s="354"/>
      <c r="E26" s="355"/>
      <c r="F26" s="356" t="s">
        <v>680</v>
      </c>
      <c r="G26" s="357"/>
      <c r="H26" s="357"/>
      <c r="I26" s="358"/>
    </row>
    <row r="27" spans="1:9" ht="26.25" customHeight="1" thickBot="1" x14ac:dyDescent="0.4">
      <c r="A27" s="62" t="s">
        <v>672</v>
      </c>
      <c r="B27" s="359" t="s">
        <v>693</v>
      </c>
      <c r="C27" s="354"/>
      <c r="D27" s="354"/>
      <c r="E27" s="355"/>
      <c r="F27" s="375" t="s">
        <v>694</v>
      </c>
      <c r="G27" s="376"/>
      <c r="H27" s="376"/>
      <c r="I27" s="377"/>
    </row>
    <row r="28" spans="1:9" ht="27" customHeight="1" thickBot="1" x14ac:dyDescent="0.4">
      <c r="A28" s="62" t="s">
        <v>682</v>
      </c>
      <c r="B28" s="353" t="s">
        <v>683</v>
      </c>
      <c r="C28" s="354"/>
      <c r="D28" s="354"/>
      <c r="E28" s="355"/>
      <c r="F28" s="378"/>
      <c r="G28" s="379"/>
      <c r="H28" s="379"/>
      <c r="I28" s="380"/>
    </row>
    <row r="29" spans="1:9" ht="15" thickBot="1" x14ac:dyDescent="0.4">
      <c r="A29" s="63" t="s">
        <v>678</v>
      </c>
      <c r="B29" s="335" t="s">
        <v>695</v>
      </c>
      <c r="C29" s="336"/>
      <c r="D29" s="336"/>
      <c r="E29" s="337"/>
      <c r="F29" s="338" t="s">
        <v>680</v>
      </c>
      <c r="G29" s="339"/>
      <c r="H29" s="339"/>
      <c r="I29" s="340"/>
    </row>
    <row r="30" spans="1:9" ht="15" thickBot="1" x14ac:dyDescent="0.4">
      <c r="A30" s="64" t="s">
        <v>672</v>
      </c>
      <c r="B30" s="341" t="s">
        <v>696</v>
      </c>
      <c r="C30" s="342"/>
      <c r="D30" s="342"/>
      <c r="E30" s="343"/>
      <c r="F30" s="344" t="s">
        <v>697</v>
      </c>
      <c r="G30" s="345"/>
      <c r="H30" s="345"/>
      <c r="I30" s="346"/>
    </row>
    <row r="31" spans="1:9" ht="15" thickBot="1" x14ac:dyDescent="0.4">
      <c r="A31" s="64" t="s">
        <v>682</v>
      </c>
      <c r="B31" s="350" t="s">
        <v>683</v>
      </c>
      <c r="C31" s="351"/>
      <c r="D31" s="351"/>
      <c r="E31" s="352"/>
      <c r="F31" s="347"/>
      <c r="G31" s="348"/>
      <c r="H31" s="348"/>
      <c r="I31" s="349"/>
    </row>
    <row r="32" spans="1:9" ht="15" thickBot="1" x14ac:dyDescent="0.4">
      <c r="A32" s="61" t="s">
        <v>678</v>
      </c>
      <c r="B32" s="353" t="s">
        <v>698</v>
      </c>
      <c r="C32" s="354"/>
      <c r="D32" s="354"/>
      <c r="E32" s="355"/>
      <c r="F32" s="356" t="s">
        <v>680</v>
      </c>
      <c r="G32" s="357"/>
      <c r="H32" s="357"/>
      <c r="I32" s="358"/>
    </row>
    <row r="33" spans="1:9" ht="29.25" customHeight="1" thickBot="1" x14ac:dyDescent="0.4">
      <c r="A33" s="62" t="s">
        <v>672</v>
      </c>
      <c r="B33" s="359" t="s">
        <v>699</v>
      </c>
      <c r="C33" s="354"/>
      <c r="D33" s="354"/>
      <c r="E33" s="355"/>
      <c r="F33" s="375" t="s">
        <v>700</v>
      </c>
      <c r="G33" s="376"/>
      <c r="H33" s="376"/>
      <c r="I33" s="377"/>
    </row>
    <row r="34" spans="1:9" ht="33" customHeight="1" thickBot="1" x14ac:dyDescent="0.4">
      <c r="A34" s="62" t="s">
        <v>682</v>
      </c>
      <c r="B34" s="353" t="s">
        <v>683</v>
      </c>
      <c r="C34" s="354"/>
      <c r="D34" s="354"/>
      <c r="E34" s="355"/>
      <c r="F34" s="378"/>
      <c r="G34" s="379"/>
      <c r="H34" s="379"/>
      <c r="I34" s="380"/>
    </row>
    <row r="35" spans="1:9" ht="15" thickBot="1" x14ac:dyDescent="0.4">
      <c r="A35" s="63" t="s">
        <v>678</v>
      </c>
      <c r="B35" s="335" t="s">
        <v>701</v>
      </c>
      <c r="C35" s="336"/>
      <c r="D35" s="336"/>
      <c r="E35" s="337"/>
      <c r="F35" s="338" t="s">
        <v>680</v>
      </c>
      <c r="G35" s="339"/>
      <c r="H35" s="339"/>
      <c r="I35" s="340"/>
    </row>
    <row r="36" spans="1:9" ht="15" thickBot="1" x14ac:dyDescent="0.4">
      <c r="A36" s="64" t="s">
        <v>672</v>
      </c>
      <c r="B36" s="341"/>
      <c r="C36" s="342"/>
      <c r="D36" s="342"/>
      <c r="E36" s="343"/>
      <c r="F36" s="344"/>
      <c r="G36" s="345"/>
      <c r="H36" s="345"/>
      <c r="I36" s="346"/>
    </row>
    <row r="37" spans="1:9" ht="15" thickBot="1" x14ac:dyDescent="0.4">
      <c r="A37" s="64" t="s">
        <v>682</v>
      </c>
      <c r="B37" s="350"/>
      <c r="C37" s="351"/>
      <c r="D37" s="351"/>
      <c r="E37" s="352"/>
      <c r="F37" s="347"/>
      <c r="G37" s="348"/>
      <c r="H37" s="348"/>
      <c r="I37" s="349"/>
    </row>
    <row r="38" spans="1:9" ht="15" thickBot="1" x14ac:dyDescent="0.4">
      <c r="A38" s="61" t="s">
        <v>678</v>
      </c>
      <c r="B38" s="353" t="s">
        <v>702</v>
      </c>
      <c r="C38" s="354"/>
      <c r="D38" s="354"/>
      <c r="E38" s="355"/>
      <c r="F38" s="356" t="s">
        <v>680</v>
      </c>
      <c r="G38" s="357"/>
      <c r="H38" s="357"/>
      <c r="I38" s="358"/>
    </row>
    <row r="39" spans="1:9" ht="15" thickBot="1" x14ac:dyDescent="0.4">
      <c r="A39" s="62" t="s">
        <v>672</v>
      </c>
      <c r="B39" s="359"/>
      <c r="C39" s="354"/>
      <c r="D39" s="354"/>
      <c r="E39" s="355"/>
      <c r="F39" s="360"/>
      <c r="G39" s="361"/>
      <c r="H39" s="361"/>
      <c r="I39" s="362"/>
    </row>
    <row r="40" spans="1:9" ht="15" thickBot="1" x14ac:dyDescent="0.4">
      <c r="A40" s="62" t="s">
        <v>682</v>
      </c>
      <c r="B40" s="353"/>
      <c r="C40" s="354"/>
      <c r="D40" s="354"/>
      <c r="E40" s="355"/>
      <c r="F40" s="363"/>
      <c r="G40" s="364"/>
      <c r="H40" s="364"/>
      <c r="I40" s="365"/>
    </row>
    <row r="41" spans="1:9" ht="15" thickBot="1" x14ac:dyDescent="0.4">
      <c r="A41" s="63" t="s">
        <v>678</v>
      </c>
      <c r="B41" s="335">
        <v>2</v>
      </c>
      <c r="C41" s="336"/>
      <c r="D41" s="336"/>
      <c r="E41" s="337"/>
      <c r="F41" s="338" t="s">
        <v>680</v>
      </c>
      <c r="G41" s="339"/>
      <c r="H41" s="339"/>
      <c r="I41" s="340"/>
    </row>
    <row r="42" spans="1:9" ht="15" thickBot="1" x14ac:dyDescent="0.4">
      <c r="A42" s="64" t="s">
        <v>672</v>
      </c>
      <c r="B42" s="341"/>
      <c r="C42" s="342"/>
      <c r="D42" s="342"/>
      <c r="E42" s="343"/>
      <c r="F42" s="344"/>
      <c r="G42" s="345"/>
      <c r="H42" s="345"/>
      <c r="I42" s="346"/>
    </row>
    <row r="43" spans="1:9" ht="15" thickBot="1" x14ac:dyDescent="0.4">
      <c r="A43" s="64" t="s">
        <v>682</v>
      </c>
      <c r="B43" s="350"/>
      <c r="C43" s="351"/>
      <c r="D43" s="351"/>
      <c r="E43" s="352"/>
      <c r="F43" s="347"/>
      <c r="G43" s="348"/>
      <c r="H43" s="348"/>
      <c r="I43" s="349"/>
    </row>
    <row r="44" spans="1:9" ht="15" thickBot="1" x14ac:dyDescent="0.4">
      <c r="A44" s="61" t="s">
        <v>678</v>
      </c>
      <c r="B44" s="353" t="s">
        <v>703</v>
      </c>
      <c r="C44" s="354"/>
      <c r="D44" s="354"/>
      <c r="E44" s="355"/>
      <c r="F44" s="356" t="s">
        <v>680</v>
      </c>
      <c r="G44" s="357"/>
      <c r="H44" s="357"/>
      <c r="I44" s="358"/>
    </row>
    <row r="45" spans="1:9" ht="15" thickBot="1" x14ac:dyDescent="0.4">
      <c r="A45" s="62" t="s">
        <v>672</v>
      </c>
      <c r="B45" s="359"/>
      <c r="C45" s="354"/>
      <c r="D45" s="354"/>
      <c r="E45" s="355"/>
      <c r="F45" s="360"/>
      <c r="G45" s="361"/>
      <c r="H45" s="361"/>
      <c r="I45" s="362"/>
    </row>
    <row r="46" spans="1:9" ht="15" thickBot="1" x14ac:dyDescent="0.4">
      <c r="A46" s="62" t="s">
        <v>682</v>
      </c>
      <c r="B46" s="353"/>
      <c r="C46" s="354"/>
      <c r="D46" s="354"/>
      <c r="E46" s="355"/>
      <c r="F46" s="363"/>
      <c r="G46" s="364"/>
      <c r="H46" s="364"/>
      <c r="I46" s="365"/>
    </row>
    <row r="47" spans="1:9" ht="15" thickBot="1" x14ac:dyDescent="0.4">
      <c r="A47" s="63" t="s">
        <v>678</v>
      </c>
      <c r="B47" s="335" t="s">
        <v>704</v>
      </c>
      <c r="C47" s="336"/>
      <c r="D47" s="336"/>
      <c r="E47" s="337"/>
      <c r="F47" s="338" t="s">
        <v>680</v>
      </c>
      <c r="G47" s="339"/>
      <c r="H47" s="339"/>
      <c r="I47" s="340"/>
    </row>
    <row r="48" spans="1:9" ht="15" thickBot="1" x14ac:dyDescent="0.4">
      <c r="A48" s="64" t="s">
        <v>672</v>
      </c>
      <c r="B48" s="341"/>
      <c r="C48" s="342"/>
      <c r="D48" s="342"/>
      <c r="E48" s="343"/>
      <c r="F48" s="344"/>
      <c r="G48" s="345"/>
      <c r="H48" s="345"/>
      <c r="I48" s="346"/>
    </row>
    <row r="49" spans="1:9" ht="15" thickBot="1" x14ac:dyDescent="0.4">
      <c r="A49" s="64" t="s">
        <v>682</v>
      </c>
      <c r="B49" s="350"/>
      <c r="C49" s="351"/>
      <c r="D49" s="351"/>
      <c r="E49" s="352"/>
      <c r="F49" s="347"/>
      <c r="G49" s="348"/>
      <c r="H49" s="348"/>
      <c r="I49" s="349"/>
    </row>
    <row r="50" spans="1:9" ht="15" thickBot="1" x14ac:dyDescent="0.4">
      <c r="A50" s="61" t="s">
        <v>678</v>
      </c>
      <c r="B50" s="353" t="s">
        <v>705</v>
      </c>
      <c r="C50" s="354"/>
      <c r="D50" s="354"/>
      <c r="E50" s="355"/>
      <c r="F50" s="356" t="s">
        <v>680</v>
      </c>
      <c r="G50" s="357"/>
      <c r="H50" s="357"/>
      <c r="I50" s="358"/>
    </row>
    <row r="51" spans="1:9" ht="15" thickBot="1" x14ac:dyDescent="0.4">
      <c r="A51" s="62" t="s">
        <v>672</v>
      </c>
      <c r="B51" s="359"/>
      <c r="C51" s="354"/>
      <c r="D51" s="354"/>
      <c r="E51" s="355"/>
      <c r="F51" s="360"/>
      <c r="G51" s="361"/>
      <c r="H51" s="361"/>
      <c r="I51" s="362"/>
    </row>
    <row r="52" spans="1:9" ht="15" thickBot="1" x14ac:dyDescent="0.4">
      <c r="A52" s="62" t="s">
        <v>682</v>
      </c>
      <c r="B52" s="353"/>
      <c r="C52" s="354"/>
      <c r="D52" s="354"/>
      <c r="E52" s="355"/>
      <c r="F52" s="363"/>
      <c r="G52" s="364"/>
      <c r="H52" s="364"/>
      <c r="I52" s="365"/>
    </row>
    <row r="53" spans="1:9" ht="15" thickBot="1" x14ac:dyDescent="0.4">
      <c r="A53" s="63" t="s">
        <v>678</v>
      </c>
      <c r="B53" s="335" t="s">
        <v>706</v>
      </c>
      <c r="C53" s="336"/>
      <c r="D53" s="336"/>
      <c r="E53" s="337"/>
      <c r="F53" s="338" t="s">
        <v>680</v>
      </c>
      <c r="G53" s="339"/>
      <c r="H53" s="339"/>
      <c r="I53" s="340"/>
    </row>
    <row r="54" spans="1:9" ht="15" thickBot="1" x14ac:dyDescent="0.4">
      <c r="A54" s="64" t="s">
        <v>672</v>
      </c>
      <c r="B54" s="341"/>
      <c r="C54" s="342"/>
      <c r="D54" s="342"/>
      <c r="E54" s="343"/>
      <c r="F54" s="344"/>
      <c r="G54" s="345"/>
      <c r="H54" s="345"/>
      <c r="I54" s="346"/>
    </row>
    <row r="55" spans="1:9" ht="15" thickBot="1" x14ac:dyDescent="0.4">
      <c r="A55" s="64" t="s">
        <v>682</v>
      </c>
      <c r="B55" s="350"/>
      <c r="C55" s="351"/>
      <c r="D55" s="351"/>
      <c r="E55" s="352"/>
      <c r="F55" s="347"/>
      <c r="G55" s="348"/>
      <c r="H55" s="348"/>
      <c r="I55" s="349"/>
    </row>
  </sheetData>
  <mergeCells count="86">
    <mergeCell ref="B32:E32"/>
    <mergeCell ref="F32:I32"/>
    <mergeCell ref="B33:E33"/>
    <mergeCell ref="F33:I34"/>
    <mergeCell ref="B34:E34"/>
    <mergeCell ref="B29:E29"/>
    <mergeCell ref="F29:I29"/>
    <mergeCell ref="B30:E30"/>
    <mergeCell ref="F30:I31"/>
    <mergeCell ref="B31:E31"/>
    <mergeCell ref="B26:E26"/>
    <mergeCell ref="F26:I26"/>
    <mergeCell ref="B27:E27"/>
    <mergeCell ref="F27:I28"/>
    <mergeCell ref="B28:E28"/>
    <mergeCell ref="B23:E23"/>
    <mergeCell ref="F23:I23"/>
    <mergeCell ref="B24:E24"/>
    <mergeCell ref="F24:I25"/>
    <mergeCell ref="B25:E25"/>
    <mergeCell ref="A1:I1"/>
    <mergeCell ref="F17:I17"/>
    <mergeCell ref="F20:I20"/>
    <mergeCell ref="A6:I6"/>
    <mergeCell ref="F18:I19"/>
    <mergeCell ref="A3:E3"/>
    <mergeCell ref="A2:E2"/>
    <mergeCell ref="F2:I2"/>
    <mergeCell ref="F4:I4"/>
    <mergeCell ref="F5:I5"/>
    <mergeCell ref="A4:D5"/>
    <mergeCell ref="F3:I3"/>
    <mergeCell ref="F14:I14"/>
    <mergeCell ref="A7:I7"/>
    <mergeCell ref="A8:I8"/>
    <mergeCell ref="A13:I13"/>
    <mergeCell ref="B14:E14"/>
    <mergeCell ref="B15:E15"/>
    <mergeCell ref="F15:I16"/>
    <mergeCell ref="F21:I22"/>
    <mergeCell ref="A9:I9"/>
    <mergeCell ref="A10:I10"/>
    <mergeCell ref="A11:I11"/>
    <mergeCell ref="A12:I12"/>
    <mergeCell ref="B16:E16"/>
    <mergeCell ref="B17:E17"/>
    <mergeCell ref="B18:E18"/>
    <mergeCell ref="B19:E19"/>
    <mergeCell ref="B20:E20"/>
    <mergeCell ref="B21:E21"/>
    <mergeCell ref="B22:E22"/>
    <mergeCell ref="B35:E35"/>
    <mergeCell ref="F35:I35"/>
    <mergeCell ref="B36:E36"/>
    <mergeCell ref="F36:I37"/>
    <mergeCell ref="B37:E37"/>
    <mergeCell ref="B38:E38"/>
    <mergeCell ref="F38:I38"/>
    <mergeCell ref="B39:E39"/>
    <mergeCell ref="F39:I40"/>
    <mergeCell ref="B40:E40"/>
    <mergeCell ref="B41:E41"/>
    <mergeCell ref="F41:I41"/>
    <mergeCell ref="B42:E42"/>
    <mergeCell ref="F42:I43"/>
    <mergeCell ref="B43:E43"/>
    <mergeCell ref="B44:E44"/>
    <mergeCell ref="F44:I44"/>
    <mergeCell ref="B45:E45"/>
    <mergeCell ref="F45:I46"/>
    <mergeCell ref="B46:E46"/>
    <mergeCell ref="B47:E47"/>
    <mergeCell ref="F47:I47"/>
    <mergeCell ref="B48:E48"/>
    <mergeCell ref="F48:I49"/>
    <mergeCell ref="B49:E49"/>
    <mergeCell ref="B50:E50"/>
    <mergeCell ref="F50:I50"/>
    <mergeCell ref="B51:E51"/>
    <mergeCell ref="F51:I52"/>
    <mergeCell ref="B52:E52"/>
    <mergeCell ref="B53:E53"/>
    <mergeCell ref="F53:I53"/>
    <mergeCell ref="B54:E54"/>
    <mergeCell ref="F54:I55"/>
    <mergeCell ref="B55:E5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pageSetUpPr fitToPage="1"/>
  </sheetPr>
  <dimension ref="A1:U2096"/>
  <sheetViews>
    <sheetView showGridLines="0" tabSelected="1" topLeftCell="I1" zoomScale="70" zoomScaleNormal="70" workbookViewId="0">
      <pane ySplit="6" topLeftCell="A121" activePane="bottomLeft" state="frozen"/>
      <selection pane="bottomLeft" activeCell="M84" sqref="M84"/>
    </sheetView>
  </sheetViews>
  <sheetFormatPr baseColWidth="10" defaultColWidth="14.453125" defaultRowHeight="15" customHeight="1" x14ac:dyDescent="0.35"/>
  <cols>
    <col min="1" max="1" width="48.90625" customWidth="1"/>
    <col min="2" max="2" width="48.453125" customWidth="1"/>
    <col min="3" max="3" width="24.90625" customWidth="1"/>
    <col min="4" max="4" width="51" customWidth="1"/>
    <col min="5" max="5" width="28.453125" customWidth="1"/>
    <col min="6" max="6" width="30.54296875" customWidth="1"/>
    <col min="7" max="7" width="34.54296875" customWidth="1"/>
    <col min="8" max="8" width="31.36328125" customWidth="1"/>
    <col min="9" max="9" width="30.54296875" customWidth="1"/>
    <col min="10" max="10" width="30" customWidth="1"/>
    <col min="11" max="11" width="51" customWidth="1"/>
    <col min="12" max="12" width="31.08984375" customWidth="1"/>
    <col min="13" max="13" width="31.36328125" customWidth="1"/>
    <col min="14" max="14" width="30.54296875" customWidth="1"/>
    <col min="15" max="15" width="30" customWidth="1"/>
    <col min="16" max="17" width="11.453125" hidden="1" customWidth="1"/>
    <col min="18" max="18" width="9.6328125" customWidth="1"/>
    <col min="19" max="19" width="23.453125" customWidth="1"/>
    <col min="20" max="20" width="17.453125" customWidth="1"/>
    <col min="21" max="31" width="11.453125" customWidth="1"/>
  </cols>
  <sheetData>
    <row r="1" spans="1:20" ht="18" x14ac:dyDescent="0.35">
      <c r="A1" s="456" t="s">
        <v>707</v>
      </c>
      <c r="B1" s="457"/>
      <c r="C1" s="457"/>
      <c r="D1" s="457"/>
      <c r="E1" s="457"/>
      <c r="F1" s="457"/>
      <c r="G1" s="457"/>
      <c r="H1" s="457"/>
      <c r="I1" s="457"/>
      <c r="J1" s="457"/>
      <c r="K1" s="457"/>
      <c r="L1" s="457"/>
      <c r="M1" s="457"/>
      <c r="N1" s="457"/>
      <c r="O1" s="457"/>
    </row>
    <row r="2" spans="1:20" ht="18" x14ac:dyDescent="0.35">
      <c r="A2" s="456" t="s">
        <v>708</v>
      </c>
      <c r="B2" s="457"/>
      <c r="C2" s="457"/>
      <c r="D2" s="457"/>
      <c r="E2" s="457"/>
      <c r="F2" s="457"/>
      <c r="G2" s="457"/>
      <c r="H2" s="457"/>
      <c r="I2" s="457"/>
      <c r="J2" s="457"/>
      <c r="K2" s="457"/>
      <c r="L2" s="457"/>
      <c r="M2" s="457"/>
      <c r="N2" s="457"/>
      <c r="O2" s="457"/>
    </row>
    <row r="3" spans="1:20" ht="18" x14ac:dyDescent="0.35">
      <c r="A3" s="456" t="str">
        <f>CONCATENATE("PLAN ANUAL OPERATIVO AÑO ",Bienvenida!E9)</f>
        <v>PLAN ANUAL OPERATIVO AÑO 2024</v>
      </c>
      <c r="B3" s="457"/>
      <c r="C3" s="457"/>
      <c r="D3" s="457"/>
      <c r="E3" s="457"/>
      <c r="F3" s="457"/>
      <c r="G3" s="457"/>
      <c r="H3" s="457"/>
      <c r="I3" s="457"/>
      <c r="J3" s="457"/>
      <c r="K3" s="457"/>
      <c r="L3" s="457"/>
      <c r="M3" s="457"/>
      <c r="N3" s="457"/>
      <c r="O3" s="457"/>
    </row>
    <row r="4" spans="1:20" ht="18" x14ac:dyDescent="0.35">
      <c r="A4" s="458" t="str">
        <f>Bienvenida!E11</f>
        <v>Unidad de Planificación</v>
      </c>
      <c r="B4" s="457"/>
      <c r="C4" s="457"/>
      <c r="D4" s="457"/>
      <c r="E4" s="457"/>
      <c r="F4" s="457"/>
      <c r="G4" s="457"/>
      <c r="H4" s="457"/>
      <c r="I4" s="457"/>
      <c r="J4" s="457"/>
      <c r="K4" s="457"/>
      <c r="L4" s="457"/>
      <c r="M4" s="457"/>
      <c r="N4" s="457"/>
      <c r="O4" s="457"/>
    </row>
    <row r="5" spans="1:20" ht="18.5" thickBot="1" x14ac:dyDescent="0.4">
      <c r="A5" s="458" t="str">
        <f>Bienvenida!E13</f>
        <v>Mauricio Rivas Camacho / Yenory Carrillo Cruz</v>
      </c>
      <c r="B5" s="457"/>
      <c r="C5" s="457"/>
      <c r="D5" s="457"/>
      <c r="E5" s="457"/>
      <c r="F5" s="457"/>
      <c r="G5" s="457"/>
      <c r="H5" s="457"/>
      <c r="I5" s="457"/>
      <c r="J5" s="457"/>
      <c r="K5" s="457"/>
      <c r="L5" s="457"/>
      <c r="M5" s="457"/>
      <c r="N5" s="457"/>
      <c r="O5" s="457"/>
    </row>
    <row r="6" spans="1:20" ht="44.25" customHeight="1" thickBot="1" x14ac:dyDescent="0.4">
      <c r="A6" s="447" t="s">
        <v>709</v>
      </c>
      <c r="B6" s="448"/>
      <c r="C6" s="448"/>
      <c r="D6" s="448"/>
      <c r="E6" s="448"/>
      <c r="F6" s="449"/>
      <c r="G6" s="436" t="s">
        <v>710</v>
      </c>
      <c r="H6" s="436"/>
      <c r="I6" s="436"/>
      <c r="J6" s="437"/>
      <c r="K6" s="430" t="s">
        <v>711</v>
      </c>
      <c r="L6" s="431"/>
      <c r="M6" s="431"/>
      <c r="N6" s="431"/>
      <c r="O6" s="432"/>
    </row>
    <row r="7" spans="1:20" ht="50.15" customHeight="1" thickBot="1" x14ac:dyDescent="0.55000000000000004">
      <c r="A7" s="199" t="s">
        <v>712</v>
      </c>
      <c r="B7" s="422" t="s">
        <v>169</v>
      </c>
      <c r="C7" s="423"/>
      <c r="D7" s="423"/>
      <c r="E7" s="200"/>
      <c r="F7" s="200"/>
      <c r="G7" s="438"/>
      <c r="H7" s="438"/>
      <c r="I7" s="438"/>
      <c r="J7" s="439"/>
      <c r="K7" s="433"/>
      <c r="L7" s="434"/>
      <c r="M7" s="434"/>
      <c r="N7" s="434"/>
      <c r="O7" s="435"/>
      <c r="S7" s="453" t="s">
        <v>713</v>
      </c>
      <c r="T7" s="454"/>
    </row>
    <row r="8" spans="1:20" ht="49.5" customHeight="1" thickBot="1" x14ac:dyDescent="0.4">
      <c r="A8" s="201" t="s">
        <v>714</v>
      </c>
      <c r="B8" s="202" t="s">
        <v>715</v>
      </c>
      <c r="C8" s="198" t="s">
        <v>716</v>
      </c>
      <c r="D8" s="198" t="s">
        <v>717</v>
      </c>
      <c r="E8" s="198" t="s">
        <v>718</v>
      </c>
      <c r="F8" s="198" t="s">
        <v>719</v>
      </c>
      <c r="G8" s="198" t="s">
        <v>720</v>
      </c>
      <c r="H8" s="198" t="s">
        <v>721</v>
      </c>
      <c r="I8" s="198" t="s">
        <v>722</v>
      </c>
      <c r="J8" s="198" t="s">
        <v>723</v>
      </c>
      <c r="K8" s="198" t="s">
        <v>724</v>
      </c>
      <c r="L8" s="198" t="s">
        <v>720</v>
      </c>
      <c r="M8" s="198" t="s">
        <v>721</v>
      </c>
      <c r="N8" s="198" t="s">
        <v>722</v>
      </c>
      <c r="O8" s="198" t="s">
        <v>723</v>
      </c>
      <c r="S8" s="203" t="s">
        <v>725</v>
      </c>
      <c r="T8" s="204">
        <f>COUNTIF($J$1:$J$1086,"Meta Cumplida (MC)")</f>
        <v>4</v>
      </c>
    </row>
    <row r="9" spans="1:20" ht="70.75" customHeight="1" x14ac:dyDescent="0.35">
      <c r="A9" s="97">
        <v>1</v>
      </c>
      <c r="B9" s="424" t="s">
        <v>1170</v>
      </c>
      <c r="C9" s="427" t="s">
        <v>1171</v>
      </c>
      <c r="D9" s="93" t="s">
        <v>1172</v>
      </c>
      <c r="E9" s="301" t="s">
        <v>726</v>
      </c>
      <c r="F9" s="101">
        <v>200000</v>
      </c>
      <c r="G9" s="96" t="s">
        <v>1310</v>
      </c>
      <c r="H9" s="93" t="s">
        <v>1311</v>
      </c>
      <c r="I9" s="427">
        <v>0</v>
      </c>
      <c r="J9" s="205">
        <f>IFERROR(AVERAGE(I9),"")</f>
        <v>0</v>
      </c>
      <c r="K9" s="206" t="str">
        <f>IF(D9&lt;&gt;"",D9,"")</f>
        <v xml:space="preserve"> mantenimiento preventivo y correctivo del equipo (Montacargas)</v>
      </c>
      <c r="L9" s="94" t="s">
        <v>1410</v>
      </c>
      <c r="M9" s="93" t="s">
        <v>1411</v>
      </c>
      <c r="N9" s="450">
        <v>1</v>
      </c>
      <c r="O9" s="205">
        <f>IFERROR(AVERAGE(N9),"")</f>
        <v>1</v>
      </c>
      <c r="S9" s="207" t="s">
        <v>727</v>
      </c>
      <c r="T9" s="208">
        <f>COUNTIF($J$1:$J$1086,"Meta Parcialmente Cumplida (MPC)")</f>
        <v>15</v>
      </c>
    </row>
    <row r="10" spans="1:20" ht="51" customHeight="1" thickBot="1" x14ac:dyDescent="0.4">
      <c r="A10" s="440" t="s">
        <v>1219</v>
      </c>
      <c r="B10" s="425"/>
      <c r="C10" s="428"/>
      <c r="D10" s="93"/>
      <c r="E10" s="301"/>
      <c r="F10" s="101"/>
      <c r="G10" s="96"/>
      <c r="H10" s="93"/>
      <c r="I10" s="428"/>
      <c r="J10" s="443" t="str">
        <f>IFERROR(VLOOKUP(J9,'Datos Validaciones PAO'!$N$2:$O$102,2,TRUE),"")</f>
        <v>Meta No Cumplida (MNC)</v>
      </c>
      <c r="K10" s="206" t="str">
        <f t="shared" ref="K10:K15" si="0">IF(D10&lt;&gt;"",D10,"")</f>
        <v/>
      </c>
      <c r="L10" s="94"/>
      <c r="M10" s="93"/>
      <c r="N10" s="451"/>
      <c r="O10" s="443" t="str">
        <f>IFERROR(VLOOKUP(O9,'Datos Validaciones PAO'!$N$2:$O$102,2,TRUE),"")</f>
        <v>Meta Cumplida (MC)</v>
      </c>
      <c r="S10" s="209" t="s">
        <v>728</v>
      </c>
      <c r="T10" s="210">
        <f>COUNTIF($J$1:$J$1086,"Meta No Cumplida (MNC)")</f>
        <v>12</v>
      </c>
    </row>
    <row r="11" spans="1:20" ht="48.75" customHeight="1" thickBot="1" x14ac:dyDescent="0.4">
      <c r="A11" s="441"/>
      <c r="B11" s="425"/>
      <c r="C11" s="428"/>
      <c r="D11" s="93"/>
      <c r="E11" s="301"/>
      <c r="F11" s="101"/>
      <c r="G11" s="96"/>
      <c r="H11" s="93"/>
      <c r="I11" s="428"/>
      <c r="J11" s="444"/>
      <c r="K11" s="206" t="str">
        <f t="shared" si="0"/>
        <v/>
      </c>
      <c r="L11" s="94"/>
      <c r="M11" s="93"/>
      <c r="N11" s="451"/>
      <c r="O11" s="444"/>
      <c r="T11" s="211">
        <f>SUM(T8:T10)</f>
        <v>31</v>
      </c>
    </row>
    <row r="12" spans="1:20" ht="50.25" customHeight="1" thickBot="1" x14ac:dyDescent="0.55000000000000004">
      <c r="A12" s="441"/>
      <c r="B12" s="425"/>
      <c r="C12" s="428"/>
      <c r="D12" s="93"/>
      <c r="E12" s="102"/>
      <c r="F12" s="101"/>
      <c r="G12" s="96"/>
      <c r="H12" s="93"/>
      <c r="I12" s="428"/>
      <c r="J12" s="444"/>
      <c r="K12" s="206" t="str">
        <f t="shared" si="0"/>
        <v/>
      </c>
      <c r="L12" s="94"/>
      <c r="M12" s="93"/>
      <c r="N12" s="451"/>
      <c r="O12" s="444"/>
      <c r="S12" s="453" t="s">
        <v>729</v>
      </c>
      <c r="T12" s="454"/>
    </row>
    <row r="13" spans="1:20" ht="48.75" customHeight="1" x14ac:dyDescent="0.35">
      <c r="A13" s="441"/>
      <c r="B13" s="425"/>
      <c r="C13" s="428"/>
      <c r="D13" s="93"/>
      <c r="E13" s="93"/>
      <c r="F13" s="95"/>
      <c r="G13" s="96"/>
      <c r="H13" s="93"/>
      <c r="I13" s="428"/>
      <c r="J13" s="444"/>
      <c r="K13" s="206" t="str">
        <f t="shared" si="0"/>
        <v/>
      </c>
      <c r="L13" s="96"/>
      <c r="M13" s="93"/>
      <c r="N13" s="451"/>
      <c r="O13" s="444"/>
      <c r="S13" s="203" t="s">
        <v>725</v>
      </c>
      <c r="T13" s="204">
        <f>COUNTIF($O$1:$O$1086,"Meta Cumplida (MC)")</f>
        <v>21</v>
      </c>
    </row>
    <row r="14" spans="1:20" ht="33" customHeight="1" x14ac:dyDescent="0.35">
      <c r="A14" s="441"/>
      <c r="B14" s="425"/>
      <c r="C14" s="428"/>
      <c r="D14" s="93"/>
      <c r="E14" s="93"/>
      <c r="F14" s="95"/>
      <c r="G14" s="96"/>
      <c r="H14" s="93"/>
      <c r="I14" s="428"/>
      <c r="J14" s="444"/>
      <c r="K14" s="206" t="str">
        <f t="shared" si="0"/>
        <v/>
      </c>
      <c r="L14" s="96"/>
      <c r="M14" s="93"/>
      <c r="N14" s="451"/>
      <c r="O14" s="444"/>
      <c r="S14" s="207" t="s">
        <v>727</v>
      </c>
      <c r="T14" s="208">
        <f>COUNTIF($O$1:$O$1086,"Meta Parcialmente Cumplida (MPC)")</f>
        <v>8</v>
      </c>
    </row>
    <row r="15" spans="1:20" ht="42.75" customHeight="1" thickBot="1" x14ac:dyDescent="0.4">
      <c r="A15" s="442"/>
      <c r="B15" s="426"/>
      <c r="C15" s="429"/>
      <c r="D15" s="93"/>
      <c r="E15" s="93"/>
      <c r="F15" s="95"/>
      <c r="G15" s="96"/>
      <c r="H15" s="93"/>
      <c r="I15" s="429"/>
      <c r="J15" s="445"/>
      <c r="K15" s="206" t="str">
        <f t="shared" si="0"/>
        <v/>
      </c>
      <c r="L15" s="96"/>
      <c r="M15" s="93"/>
      <c r="N15" s="452"/>
      <c r="O15" s="445"/>
      <c r="S15" s="209" t="s">
        <v>728</v>
      </c>
      <c r="T15" s="210">
        <f>COUNTIF($O$1:$O$1086,"Meta No Cumplida (MNC)")</f>
        <v>2</v>
      </c>
    </row>
    <row r="16" spans="1:20" ht="50.15" customHeight="1" thickBot="1" x14ac:dyDescent="0.4">
      <c r="A16" s="199" t="s">
        <v>712</v>
      </c>
      <c r="B16" s="422" t="s">
        <v>169</v>
      </c>
      <c r="C16" s="423"/>
      <c r="D16" s="423"/>
      <c r="E16" s="200"/>
      <c r="F16" s="200"/>
      <c r="G16" s="200"/>
      <c r="H16" s="200"/>
      <c r="I16" s="200"/>
      <c r="J16" s="212"/>
      <c r="K16" s="200"/>
      <c r="L16" s="200"/>
      <c r="M16" s="200"/>
      <c r="N16" s="200"/>
      <c r="O16" s="212"/>
      <c r="T16" s="211">
        <f>SUM(T13:T15)</f>
        <v>31</v>
      </c>
    </row>
    <row r="17" spans="1:21" ht="49.5" customHeight="1" thickBot="1" x14ac:dyDescent="0.4">
      <c r="A17" s="201" t="s">
        <v>714</v>
      </c>
      <c r="B17" s="202" t="s">
        <v>715</v>
      </c>
      <c r="C17" s="198" t="s">
        <v>716</v>
      </c>
      <c r="D17" s="198" t="s">
        <v>717</v>
      </c>
      <c r="E17" s="198" t="s">
        <v>718</v>
      </c>
      <c r="F17" s="198" t="s">
        <v>719</v>
      </c>
      <c r="G17" s="198" t="s">
        <v>720</v>
      </c>
      <c r="H17" s="198" t="s">
        <v>721</v>
      </c>
      <c r="I17" s="198" t="s">
        <v>722</v>
      </c>
      <c r="J17" s="198" t="s">
        <v>723</v>
      </c>
      <c r="K17" s="198" t="s">
        <v>730</v>
      </c>
      <c r="L17" s="198" t="s">
        <v>720</v>
      </c>
      <c r="M17" s="198" t="s">
        <v>721</v>
      </c>
      <c r="N17" s="198" t="s">
        <v>722</v>
      </c>
      <c r="O17" s="198" t="s">
        <v>723</v>
      </c>
      <c r="S17" s="213"/>
      <c r="T17" s="213"/>
      <c r="U17" s="214"/>
    </row>
    <row r="18" spans="1:21" ht="56.25" customHeight="1" x14ac:dyDescent="0.35">
      <c r="A18" s="97">
        <f>A9+1</f>
        <v>2</v>
      </c>
      <c r="B18" s="424" t="s">
        <v>1173</v>
      </c>
      <c r="C18" s="427" t="s">
        <v>1174</v>
      </c>
      <c r="D18" s="93" t="s">
        <v>731</v>
      </c>
      <c r="E18" s="98" t="s">
        <v>726</v>
      </c>
      <c r="F18" s="99">
        <v>15000</v>
      </c>
      <c r="G18" s="94" t="s">
        <v>1312</v>
      </c>
      <c r="H18" s="93" t="s">
        <v>1313</v>
      </c>
      <c r="I18" s="427">
        <v>0.5</v>
      </c>
      <c r="J18" s="205">
        <f>IFERROR(AVERAGE(I18),"")</f>
        <v>0.5</v>
      </c>
      <c r="K18" s="206" t="str">
        <f>IF(D18&lt;&gt;"",D18,"")</f>
        <v>Solicitud de cita para la Revisión Técnica Vehicular en la fecha que corresponda (febrero)</v>
      </c>
      <c r="L18" s="96" t="s">
        <v>1312</v>
      </c>
      <c r="M18" s="93" t="s">
        <v>1313</v>
      </c>
      <c r="N18" s="427">
        <v>1</v>
      </c>
      <c r="O18" s="205">
        <f>IFERROR(AVERAGE(N18),"")</f>
        <v>1</v>
      </c>
      <c r="S18" s="455"/>
      <c r="T18" s="455"/>
      <c r="U18" s="214"/>
    </row>
    <row r="19" spans="1:21" ht="38.25" customHeight="1" x14ac:dyDescent="0.35">
      <c r="A19" s="440" t="s">
        <v>732</v>
      </c>
      <c r="B19" s="425"/>
      <c r="C19" s="428"/>
      <c r="D19" s="93" t="s">
        <v>733</v>
      </c>
      <c r="E19" s="100" t="s">
        <v>726</v>
      </c>
      <c r="F19" s="101">
        <v>380000</v>
      </c>
      <c r="G19" s="94" t="s">
        <v>1314</v>
      </c>
      <c r="H19" s="93" t="s">
        <v>1315</v>
      </c>
      <c r="I19" s="428"/>
      <c r="J19" s="443" t="str">
        <f>IFERROR(VLOOKUP(J18,'Datos Validaciones PAO'!$N$2:$O$102,2,TRUE),"")</f>
        <v>Meta Parcialmente Cumplida (MPC)</v>
      </c>
      <c r="K19" s="206" t="str">
        <f t="shared" ref="K19:K24" si="1">IF(D19&lt;&gt;"",D19,"")</f>
        <v>Póliza de montacargas</v>
      </c>
      <c r="L19" s="96" t="s">
        <v>1412</v>
      </c>
      <c r="M19" s="93" t="s">
        <v>1413</v>
      </c>
      <c r="N19" s="428"/>
      <c r="O19" s="443" t="str">
        <f>IFERROR(VLOOKUP(O18,'Datos Validaciones PAO'!$N$2:$O$102,2,TRUE),"")</f>
        <v>Meta Cumplida (MC)</v>
      </c>
      <c r="S19" s="215" t="s">
        <v>734</v>
      </c>
      <c r="T19" s="215" t="str">
        <f>IF((T11-T16)=0, "Completado", "Revisar")</f>
        <v>Completado</v>
      </c>
      <c r="U19" s="214"/>
    </row>
    <row r="20" spans="1:21" ht="34.5" customHeight="1" x14ac:dyDescent="0.35">
      <c r="A20" s="441"/>
      <c r="B20" s="425"/>
      <c r="C20" s="428"/>
      <c r="D20" s="93"/>
      <c r="E20" s="93"/>
      <c r="F20" s="95"/>
      <c r="G20" s="94"/>
      <c r="H20" s="93"/>
      <c r="I20" s="428"/>
      <c r="J20" s="444"/>
      <c r="K20" s="206" t="str">
        <f t="shared" si="1"/>
        <v/>
      </c>
      <c r="L20" s="96"/>
      <c r="M20" s="93"/>
      <c r="N20" s="428"/>
      <c r="O20" s="444"/>
      <c r="S20" s="216"/>
      <c r="T20" s="216"/>
      <c r="U20" s="214"/>
    </row>
    <row r="21" spans="1:21" ht="33" customHeight="1" x14ac:dyDescent="0.35">
      <c r="A21" s="441"/>
      <c r="B21" s="425"/>
      <c r="C21" s="428"/>
      <c r="D21" s="93"/>
      <c r="E21" s="93"/>
      <c r="F21" s="95"/>
      <c r="G21" s="94"/>
      <c r="H21" s="93"/>
      <c r="I21" s="428"/>
      <c r="J21" s="444"/>
      <c r="K21" s="206" t="str">
        <f t="shared" si="1"/>
        <v/>
      </c>
      <c r="L21" s="96"/>
      <c r="M21" s="93"/>
      <c r="N21" s="428"/>
      <c r="O21" s="444"/>
      <c r="S21" s="216"/>
      <c r="T21" s="216"/>
      <c r="U21" s="214"/>
    </row>
    <row r="22" spans="1:21" ht="48.75" customHeight="1" x14ac:dyDescent="0.35">
      <c r="A22" s="441"/>
      <c r="B22" s="425"/>
      <c r="C22" s="428"/>
      <c r="D22" s="93"/>
      <c r="E22" s="93"/>
      <c r="F22" s="95"/>
      <c r="G22" s="96"/>
      <c r="H22" s="93"/>
      <c r="I22" s="428"/>
      <c r="J22" s="444"/>
      <c r="K22" s="206" t="str">
        <f t="shared" si="1"/>
        <v/>
      </c>
      <c r="L22" s="96"/>
      <c r="M22" s="93"/>
      <c r="N22" s="428"/>
      <c r="O22" s="444"/>
      <c r="S22" s="217"/>
      <c r="T22" s="217"/>
    </row>
    <row r="23" spans="1:21" ht="33" customHeight="1" x14ac:dyDescent="0.35">
      <c r="A23" s="441"/>
      <c r="B23" s="425"/>
      <c r="C23" s="428"/>
      <c r="D23" s="93"/>
      <c r="E23" s="93"/>
      <c r="F23" s="95"/>
      <c r="G23" s="96"/>
      <c r="H23" s="93"/>
      <c r="I23" s="428"/>
      <c r="J23" s="444"/>
      <c r="K23" s="206" t="str">
        <f t="shared" si="1"/>
        <v/>
      </c>
      <c r="L23" s="96"/>
      <c r="M23" s="93"/>
      <c r="N23" s="428"/>
      <c r="O23" s="444"/>
    </row>
    <row r="24" spans="1:21" ht="42.75" customHeight="1" thickBot="1" x14ac:dyDescent="0.4">
      <c r="A24" s="442"/>
      <c r="B24" s="426"/>
      <c r="C24" s="429"/>
      <c r="D24" s="93"/>
      <c r="E24" s="93"/>
      <c r="F24" s="95"/>
      <c r="G24" s="96"/>
      <c r="H24" s="93"/>
      <c r="I24" s="429"/>
      <c r="J24" s="445"/>
      <c r="K24" s="206" t="str">
        <f t="shared" si="1"/>
        <v/>
      </c>
      <c r="L24" s="96"/>
      <c r="M24" s="93"/>
      <c r="N24" s="429"/>
      <c r="O24" s="445"/>
    </row>
    <row r="25" spans="1:21" ht="50.15" customHeight="1" thickBot="1" x14ac:dyDescent="0.4">
      <c r="A25" s="199" t="s">
        <v>712</v>
      </c>
      <c r="B25" s="422" t="s">
        <v>169</v>
      </c>
      <c r="C25" s="423"/>
      <c r="D25" s="423"/>
      <c r="E25" s="200"/>
      <c r="F25" s="200"/>
      <c r="G25" s="200"/>
      <c r="H25" s="200"/>
      <c r="I25" s="200"/>
      <c r="J25" s="212"/>
      <c r="K25" s="200"/>
      <c r="L25" s="200"/>
      <c r="M25" s="200"/>
      <c r="N25" s="200"/>
      <c r="O25" s="212"/>
    </row>
    <row r="26" spans="1:21" ht="49.5" customHeight="1" thickBot="1" x14ac:dyDescent="0.4">
      <c r="A26" s="201" t="s">
        <v>714</v>
      </c>
      <c r="B26" s="202" t="s">
        <v>715</v>
      </c>
      <c r="C26" s="198" t="s">
        <v>716</v>
      </c>
      <c r="D26" s="198" t="s">
        <v>717</v>
      </c>
      <c r="E26" s="198" t="s">
        <v>718</v>
      </c>
      <c r="F26" s="198" t="s">
        <v>719</v>
      </c>
      <c r="G26" s="198" t="s">
        <v>720</v>
      </c>
      <c r="H26" s="198" t="s">
        <v>721</v>
      </c>
      <c r="I26" s="198" t="s">
        <v>722</v>
      </c>
      <c r="J26" s="198" t="s">
        <v>723</v>
      </c>
      <c r="K26" s="198" t="s">
        <v>730</v>
      </c>
      <c r="L26" s="198" t="s">
        <v>720</v>
      </c>
      <c r="M26" s="198" t="s">
        <v>721</v>
      </c>
      <c r="N26" s="198" t="s">
        <v>722</v>
      </c>
      <c r="O26" s="198" t="s">
        <v>723</v>
      </c>
    </row>
    <row r="27" spans="1:21" ht="46.5" customHeight="1" x14ac:dyDescent="0.35">
      <c r="A27" s="97">
        <f>A18+1</f>
        <v>3</v>
      </c>
      <c r="B27" s="424" t="s">
        <v>735</v>
      </c>
      <c r="C27" s="427" t="s">
        <v>1176</v>
      </c>
      <c r="D27" s="93" t="s">
        <v>736</v>
      </c>
      <c r="E27" s="93" t="s">
        <v>726</v>
      </c>
      <c r="F27" s="95">
        <v>950000</v>
      </c>
      <c r="G27" s="96" t="s">
        <v>1317</v>
      </c>
      <c r="H27" s="93" t="s">
        <v>1316</v>
      </c>
      <c r="I27" s="427">
        <v>1</v>
      </c>
      <c r="J27" s="205">
        <f>IFERROR(AVERAGE(I27),"")</f>
        <v>1</v>
      </c>
      <c r="K27" s="206" t="str">
        <f>IF(D27&lt;&gt;"",D27,"")</f>
        <v>Renovación de equipos existentes</v>
      </c>
      <c r="L27" s="96" t="s">
        <v>1317</v>
      </c>
      <c r="M27" s="93" t="s">
        <v>1316</v>
      </c>
      <c r="N27" s="427">
        <v>1</v>
      </c>
      <c r="O27" s="205">
        <f>IFERROR(AVERAGE(N27),"")</f>
        <v>1</v>
      </c>
    </row>
    <row r="28" spans="1:21" ht="38.25" customHeight="1" x14ac:dyDescent="0.35">
      <c r="A28" s="440" t="s">
        <v>1175</v>
      </c>
      <c r="B28" s="425"/>
      <c r="C28" s="428"/>
      <c r="D28" s="93"/>
      <c r="E28" s="93"/>
      <c r="F28" s="95"/>
      <c r="G28" s="96"/>
      <c r="H28" s="93"/>
      <c r="I28" s="428"/>
      <c r="J28" s="443" t="str">
        <f>IFERROR(VLOOKUP(J27,'Datos Validaciones PAO'!$N$2:$O$102,2,TRUE),"")</f>
        <v>Meta Cumplida (MC)</v>
      </c>
      <c r="K28" s="206" t="str">
        <f t="shared" ref="K28:K33" si="2">IF(D28&lt;&gt;"",D28,"")</f>
        <v/>
      </c>
      <c r="L28" s="96"/>
      <c r="M28" s="93"/>
      <c r="N28" s="428"/>
      <c r="O28" s="443" t="str">
        <f>IFERROR(VLOOKUP(O27,'Datos Validaciones PAO'!$N$2:$O$102,2,TRUE),"")</f>
        <v>Meta Cumplida (MC)</v>
      </c>
    </row>
    <row r="29" spans="1:21" ht="34.5" customHeight="1" x14ac:dyDescent="0.35">
      <c r="A29" s="441"/>
      <c r="B29" s="425"/>
      <c r="C29" s="428"/>
      <c r="D29" s="93"/>
      <c r="E29" s="93"/>
      <c r="F29" s="95"/>
      <c r="G29" s="96"/>
      <c r="H29" s="93"/>
      <c r="I29" s="428"/>
      <c r="J29" s="444"/>
      <c r="K29" s="206" t="str">
        <f t="shared" si="2"/>
        <v/>
      </c>
      <c r="L29" s="96"/>
      <c r="M29" s="93"/>
      <c r="N29" s="428"/>
      <c r="O29" s="444"/>
    </row>
    <row r="30" spans="1:21" ht="33" customHeight="1" x14ac:dyDescent="0.35">
      <c r="A30" s="441"/>
      <c r="B30" s="425"/>
      <c r="C30" s="428"/>
      <c r="D30" s="93"/>
      <c r="E30" s="93"/>
      <c r="F30" s="95"/>
      <c r="G30" s="96"/>
      <c r="H30" s="93"/>
      <c r="I30" s="428"/>
      <c r="J30" s="444"/>
      <c r="K30" s="206" t="str">
        <f t="shared" si="2"/>
        <v/>
      </c>
      <c r="L30" s="96"/>
      <c r="M30" s="93"/>
      <c r="N30" s="428"/>
      <c r="O30" s="444"/>
    </row>
    <row r="31" spans="1:21" ht="48.75" customHeight="1" x14ac:dyDescent="0.35">
      <c r="A31" s="441"/>
      <c r="B31" s="425"/>
      <c r="C31" s="428"/>
      <c r="D31" s="93"/>
      <c r="E31" s="93"/>
      <c r="F31" s="95"/>
      <c r="G31" s="96"/>
      <c r="H31" s="93"/>
      <c r="I31" s="428"/>
      <c r="J31" s="444"/>
      <c r="K31" s="206" t="str">
        <f t="shared" si="2"/>
        <v/>
      </c>
      <c r="L31" s="96"/>
      <c r="M31" s="93"/>
      <c r="N31" s="428"/>
      <c r="O31" s="444"/>
    </row>
    <row r="32" spans="1:21" ht="33" customHeight="1" x14ac:dyDescent="0.35">
      <c r="A32" s="441"/>
      <c r="B32" s="425"/>
      <c r="C32" s="428"/>
      <c r="D32" s="93"/>
      <c r="E32" s="93"/>
      <c r="F32" s="95"/>
      <c r="G32" s="96"/>
      <c r="H32" s="93"/>
      <c r="I32" s="428"/>
      <c r="J32" s="444"/>
      <c r="K32" s="206" t="str">
        <f t="shared" si="2"/>
        <v/>
      </c>
      <c r="L32" s="96"/>
      <c r="M32" s="93"/>
      <c r="N32" s="428"/>
      <c r="O32" s="444"/>
    </row>
    <row r="33" spans="1:15" ht="42.75" customHeight="1" thickBot="1" x14ac:dyDescent="0.4">
      <c r="A33" s="442"/>
      <c r="B33" s="426"/>
      <c r="C33" s="429"/>
      <c r="D33" s="93"/>
      <c r="E33" s="93"/>
      <c r="F33" s="95"/>
      <c r="G33" s="96"/>
      <c r="H33" s="93"/>
      <c r="I33" s="429"/>
      <c r="J33" s="445"/>
      <c r="K33" s="206" t="str">
        <f t="shared" si="2"/>
        <v/>
      </c>
      <c r="L33" s="96"/>
      <c r="M33" s="93"/>
      <c r="N33" s="429"/>
      <c r="O33" s="445"/>
    </row>
    <row r="34" spans="1:15" ht="50.15" customHeight="1" thickBot="1" x14ac:dyDescent="0.4">
      <c r="A34" s="199" t="s">
        <v>712</v>
      </c>
      <c r="B34" s="422" t="s">
        <v>169</v>
      </c>
      <c r="C34" s="423"/>
      <c r="D34" s="423"/>
      <c r="E34" s="200"/>
      <c r="F34" s="200"/>
      <c r="G34" s="200"/>
      <c r="H34" s="200"/>
      <c r="I34" s="200"/>
      <c r="J34" s="212"/>
      <c r="K34" s="200"/>
      <c r="L34" s="200"/>
      <c r="M34" s="200"/>
      <c r="N34" s="200"/>
      <c r="O34" s="212"/>
    </row>
    <row r="35" spans="1:15" ht="49.5" customHeight="1" thickBot="1" x14ac:dyDescent="0.4">
      <c r="A35" s="201" t="s">
        <v>714</v>
      </c>
      <c r="B35" s="202" t="s">
        <v>715</v>
      </c>
      <c r="C35" s="198" t="s">
        <v>716</v>
      </c>
      <c r="D35" s="198" t="s">
        <v>717</v>
      </c>
      <c r="E35" s="198" t="s">
        <v>718</v>
      </c>
      <c r="F35" s="198" t="s">
        <v>719</v>
      </c>
      <c r="G35" s="198" t="s">
        <v>720</v>
      </c>
      <c r="H35" s="198" t="s">
        <v>721</v>
      </c>
      <c r="I35" s="198" t="s">
        <v>722</v>
      </c>
      <c r="J35" s="198" t="s">
        <v>723</v>
      </c>
      <c r="K35" s="198" t="s">
        <v>730</v>
      </c>
      <c r="L35" s="198" t="s">
        <v>720</v>
      </c>
      <c r="M35" s="198" t="s">
        <v>721</v>
      </c>
      <c r="N35" s="198" t="s">
        <v>722</v>
      </c>
      <c r="O35" s="198" t="s">
        <v>723</v>
      </c>
    </row>
    <row r="36" spans="1:15" ht="46.5" customHeight="1" x14ac:dyDescent="0.35">
      <c r="A36" s="97">
        <f>A27+1</f>
        <v>4</v>
      </c>
      <c r="B36" s="424" t="s">
        <v>1178</v>
      </c>
      <c r="C36" s="195" t="s">
        <v>1177</v>
      </c>
      <c r="D36" s="93" t="s">
        <v>737</v>
      </c>
      <c r="E36" s="93" t="s">
        <v>738</v>
      </c>
      <c r="F36" s="95">
        <v>1628000</v>
      </c>
      <c r="G36" s="96" t="s">
        <v>1361</v>
      </c>
      <c r="H36" s="93"/>
      <c r="I36" s="427">
        <v>0</v>
      </c>
      <c r="J36" s="205">
        <f>IFERROR(AVERAGE(I36),"")</f>
        <v>0</v>
      </c>
      <c r="K36" s="206" t="str">
        <f>IF(D36&lt;&gt;"",D36,"")</f>
        <v>Convivio cultural de los funcionarios de la Imprenta que se realiza una vez al año.</v>
      </c>
      <c r="L36" s="96" t="s">
        <v>1414</v>
      </c>
      <c r="M36" s="93" t="s">
        <v>1397</v>
      </c>
      <c r="N36" s="427">
        <v>1</v>
      </c>
      <c r="O36" s="205">
        <f>IFERROR(AVERAGE(N36),"")</f>
        <v>1</v>
      </c>
    </row>
    <row r="37" spans="1:15" ht="38.25" customHeight="1" x14ac:dyDescent="0.35">
      <c r="A37" s="440" t="s">
        <v>739</v>
      </c>
      <c r="B37" s="425"/>
      <c r="C37" s="196"/>
      <c r="D37" s="93"/>
      <c r="E37" s="93"/>
      <c r="F37" s="95"/>
      <c r="G37" s="96"/>
      <c r="H37" s="93"/>
      <c r="I37" s="428"/>
      <c r="J37" s="443" t="str">
        <f>IFERROR(VLOOKUP(J36,'Datos Validaciones PAO'!$N$2:$O$102,2,TRUE),"")</f>
        <v>Meta No Cumplida (MNC)</v>
      </c>
      <c r="K37" s="206" t="str">
        <f t="shared" ref="K37:K42" si="3">IF(D37&lt;&gt;"",D37,"")</f>
        <v/>
      </c>
      <c r="L37" s="96"/>
      <c r="M37" s="93"/>
      <c r="N37" s="428"/>
      <c r="O37" s="443" t="str">
        <f>IFERROR(VLOOKUP(O36,'Datos Validaciones PAO'!$N$2:$O$102,2,TRUE),"")</f>
        <v>Meta Cumplida (MC)</v>
      </c>
    </row>
    <row r="38" spans="1:15" ht="34.5" customHeight="1" x14ac:dyDescent="0.35">
      <c r="A38" s="441"/>
      <c r="B38" s="425"/>
      <c r="C38" s="196"/>
      <c r="D38" s="93"/>
      <c r="E38" s="93"/>
      <c r="F38" s="95"/>
      <c r="G38" s="96"/>
      <c r="H38" s="93"/>
      <c r="I38" s="428"/>
      <c r="J38" s="444"/>
      <c r="K38" s="206" t="str">
        <f t="shared" si="3"/>
        <v/>
      </c>
      <c r="L38" s="96"/>
      <c r="M38" s="93"/>
      <c r="N38" s="428"/>
      <c r="O38" s="444"/>
    </row>
    <row r="39" spans="1:15" ht="33" customHeight="1" x14ac:dyDescent="0.35">
      <c r="A39" s="441"/>
      <c r="B39" s="425"/>
      <c r="C39" s="196"/>
      <c r="D39" s="93"/>
      <c r="E39" s="93"/>
      <c r="F39" s="95"/>
      <c r="G39" s="96"/>
      <c r="H39" s="93"/>
      <c r="I39" s="428"/>
      <c r="J39" s="444"/>
      <c r="K39" s="206" t="str">
        <f t="shared" si="3"/>
        <v/>
      </c>
      <c r="L39" s="96"/>
      <c r="M39" s="93"/>
      <c r="N39" s="428"/>
      <c r="O39" s="444"/>
    </row>
    <row r="40" spans="1:15" ht="48.75" customHeight="1" x14ac:dyDescent="0.35">
      <c r="A40" s="441"/>
      <c r="B40" s="425"/>
      <c r="C40" s="196"/>
      <c r="D40" s="93"/>
      <c r="E40" s="93"/>
      <c r="F40" s="95"/>
      <c r="G40" s="96"/>
      <c r="H40" s="93"/>
      <c r="I40" s="428"/>
      <c r="J40" s="444"/>
      <c r="K40" s="206" t="str">
        <f t="shared" si="3"/>
        <v/>
      </c>
      <c r="L40" s="96"/>
      <c r="M40" s="93"/>
      <c r="N40" s="428"/>
      <c r="O40" s="444"/>
    </row>
    <row r="41" spans="1:15" ht="33" customHeight="1" x14ac:dyDescent="0.35">
      <c r="A41" s="441"/>
      <c r="B41" s="425"/>
      <c r="C41" s="196"/>
      <c r="D41" s="93"/>
      <c r="E41" s="93"/>
      <c r="F41" s="95"/>
      <c r="G41" s="96"/>
      <c r="H41" s="93"/>
      <c r="I41" s="428"/>
      <c r="J41" s="444"/>
      <c r="K41" s="206" t="str">
        <f t="shared" si="3"/>
        <v/>
      </c>
      <c r="L41" s="96"/>
      <c r="M41" s="93"/>
      <c r="N41" s="428"/>
      <c r="O41" s="444"/>
    </row>
    <row r="42" spans="1:15" ht="42.75" customHeight="1" thickBot="1" x14ac:dyDescent="0.4">
      <c r="A42" s="442"/>
      <c r="B42" s="426"/>
      <c r="C42" s="197"/>
      <c r="D42" s="93"/>
      <c r="E42" s="93"/>
      <c r="F42" s="95"/>
      <c r="G42" s="96"/>
      <c r="H42" s="93"/>
      <c r="I42" s="429"/>
      <c r="J42" s="445"/>
      <c r="K42" s="206" t="str">
        <f t="shared" si="3"/>
        <v/>
      </c>
      <c r="L42" s="96"/>
      <c r="M42" s="93"/>
      <c r="N42" s="429"/>
      <c r="O42" s="445"/>
    </row>
    <row r="43" spans="1:15" ht="50.15" customHeight="1" thickBot="1" x14ac:dyDescent="0.4">
      <c r="A43" s="199" t="s">
        <v>712</v>
      </c>
      <c r="B43" s="422" t="s">
        <v>169</v>
      </c>
      <c r="C43" s="423"/>
      <c r="D43" s="423"/>
      <c r="E43" s="200"/>
      <c r="F43" s="200"/>
      <c r="G43" s="200"/>
      <c r="H43" s="200"/>
      <c r="I43" s="200"/>
      <c r="J43" s="212"/>
      <c r="K43" s="200"/>
      <c r="L43" s="200"/>
      <c r="M43" s="200"/>
      <c r="N43" s="200"/>
      <c r="O43" s="212"/>
    </row>
    <row r="44" spans="1:15" ht="49.5" customHeight="1" thickBot="1" x14ac:dyDescent="0.4">
      <c r="A44" s="201" t="s">
        <v>714</v>
      </c>
      <c r="B44" s="202" t="s">
        <v>715</v>
      </c>
      <c r="C44" s="198" t="s">
        <v>716</v>
      </c>
      <c r="D44" s="198" t="s">
        <v>717</v>
      </c>
      <c r="E44" s="198" t="s">
        <v>718</v>
      </c>
      <c r="F44" s="198" t="s">
        <v>719</v>
      </c>
      <c r="G44" s="198" t="s">
        <v>720</v>
      </c>
      <c r="H44" s="198" t="s">
        <v>721</v>
      </c>
      <c r="I44" s="198" t="s">
        <v>722</v>
      </c>
      <c r="J44" s="198" t="s">
        <v>723</v>
      </c>
      <c r="K44" s="198" t="s">
        <v>730</v>
      </c>
      <c r="L44" s="198" t="s">
        <v>720</v>
      </c>
      <c r="M44" s="198" t="s">
        <v>721</v>
      </c>
      <c r="N44" s="198" t="s">
        <v>722</v>
      </c>
      <c r="O44" s="198" t="s">
        <v>723</v>
      </c>
    </row>
    <row r="45" spans="1:15" ht="58.25" customHeight="1" x14ac:dyDescent="0.35">
      <c r="A45" s="97">
        <f>A36+1</f>
        <v>5</v>
      </c>
      <c r="B45" s="424" t="s">
        <v>1179</v>
      </c>
      <c r="C45" s="427" t="s">
        <v>1180</v>
      </c>
      <c r="D45" s="93" t="s">
        <v>742</v>
      </c>
      <c r="E45" s="93" t="s">
        <v>743</v>
      </c>
      <c r="F45" s="95">
        <v>250000</v>
      </c>
      <c r="G45" s="96" t="s">
        <v>1417</v>
      </c>
      <c r="H45" s="93"/>
      <c r="I45" s="427">
        <v>0</v>
      </c>
      <c r="J45" s="205">
        <f>IFERROR(AVERAGE(I45),"")</f>
        <v>0</v>
      </c>
      <c r="K45" s="206" t="str">
        <f>IF(D45&lt;&gt;"",D45,"")</f>
        <v xml:space="preserve">Eventualmente se requiere adquirir algún producto terminado para implementar mejoras dentro del proceso de producción propio o entender una necesidad del cliente. </v>
      </c>
      <c r="L45" s="96" t="s">
        <v>1417</v>
      </c>
      <c r="M45" s="93"/>
      <c r="N45" s="427">
        <v>0</v>
      </c>
      <c r="O45" s="205">
        <f>IFERROR(AVERAGE(N45),"")</f>
        <v>0</v>
      </c>
    </row>
    <row r="46" spans="1:15" ht="38.25" customHeight="1" x14ac:dyDescent="0.35">
      <c r="A46" s="440" t="s">
        <v>744</v>
      </c>
      <c r="B46" s="425"/>
      <c r="C46" s="428"/>
      <c r="D46" s="93"/>
      <c r="E46" s="93"/>
      <c r="F46" s="95"/>
      <c r="G46" s="96"/>
      <c r="H46" s="93"/>
      <c r="I46" s="428"/>
      <c r="J46" s="443" t="str">
        <f>IFERROR(VLOOKUP(J45,'Datos Validaciones PAO'!$N$2:$O$102,2,TRUE),"")</f>
        <v>Meta No Cumplida (MNC)</v>
      </c>
      <c r="K46" s="206" t="str">
        <f t="shared" ref="K46:K51" si="4">IF(D46&lt;&gt;"",D46,"")</f>
        <v/>
      </c>
      <c r="L46" s="96"/>
      <c r="M46" s="93"/>
      <c r="N46" s="428"/>
      <c r="O46" s="443" t="str">
        <f>IFERROR(VLOOKUP(O45,'Datos Validaciones PAO'!$N$2:$O$102,2,TRUE),"")</f>
        <v>Meta No Cumplida (MNC)</v>
      </c>
    </row>
    <row r="47" spans="1:15" ht="34.5" customHeight="1" x14ac:dyDescent="0.35">
      <c r="A47" s="441"/>
      <c r="B47" s="425"/>
      <c r="C47" s="428"/>
      <c r="D47" s="93"/>
      <c r="E47" s="93"/>
      <c r="F47" s="95"/>
      <c r="G47" s="96"/>
      <c r="H47" s="93"/>
      <c r="I47" s="428"/>
      <c r="J47" s="444"/>
      <c r="K47" s="206" t="str">
        <f t="shared" si="4"/>
        <v/>
      </c>
      <c r="L47" s="96"/>
      <c r="M47" s="93"/>
      <c r="N47" s="428"/>
      <c r="O47" s="444"/>
    </row>
    <row r="48" spans="1:15" ht="33" customHeight="1" x14ac:dyDescent="0.35">
      <c r="A48" s="441"/>
      <c r="B48" s="425"/>
      <c r="C48" s="428"/>
      <c r="D48" s="93"/>
      <c r="E48" s="93"/>
      <c r="F48" s="95"/>
      <c r="G48" s="96"/>
      <c r="H48" s="93"/>
      <c r="I48" s="428"/>
      <c r="J48" s="444"/>
      <c r="K48" s="206" t="str">
        <f t="shared" si="4"/>
        <v/>
      </c>
      <c r="L48" s="96"/>
      <c r="M48" s="93"/>
      <c r="N48" s="428"/>
      <c r="O48" s="444"/>
    </row>
    <row r="49" spans="1:15" ht="48.75" customHeight="1" x14ac:dyDescent="0.35">
      <c r="A49" s="441"/>
      <c r="B49" s="425"/>
      <c r="C49" s="428"/>
      <c r="D49" s="93"/>
      <c r="E49" s="93"/>
      <c r="F49" s="95"/>
      <c r="G49" s="96"/>
      <c r="H49" s="93"/>
      <c r="I49" s="428"/>
      <c r="J49" s="444"/>
      <c r="K49" s="206" t="str">
        <f t="shared" si="4"/>
        <v/>
      </c>
      <c r="L49" s="96"/>
      <c r="M49" s="93"/>
      <c r="N49" s="428"/>
      <c r="O49" s="444"/>
    </row>
    <row r="50" spans="1:15" ht="33" customHeight="1" x14ac:dyDescent="0.35">
      <c r="A50" s="441"/>
      <c r="B50" s="425"/>
      <c r="C50" s="428"/>
      <c r="D50" s="93"/>
      <c r="E50" s="93"/>
      <c r="F50" s="95"/>
      <c r="G50" s="96"/>
      <c r="H50" s="93"/>
      <c r="I50" s="428"/>
      <c r="J50" s="444"/>
      <c r="K50" s="206" t="str">
        <f t="shared" si="4"/>
        <v/>
      </c>
      <c r="L50" s="96"/>
      <c r="M50" s="93"/>
      <c r="N50" s="428"/>
      <c r="O50" s="444"/>
    </row>
    <row r="51" spans="1:15" ht="42.75" customHeight="1" thickBot="1" x14ac:dyDescent="0.4">
      <c r="A51" s="442"/>
      <c r="B51" s="426"/>
      <c r="C51" s="429"/>
      <c r="D51" s="93"/>
      <c r="E51" s="93"/>
      <c r="F51" s="95"/>
      <c r="G51" s="96"/>
      <c r="H51" s="93"/>
      <c r="I51" s="429"/>
      <c r="J51" s="445"/>
      <c r="K51" s="206" t="str">
        <f t="shared" si="4"/>
        <v/>
      </c>
      <c r="L51" s="96"/>
      <c r="M51" s="93"/>
      <c r="N51" s="429"/>
      <c r="O51" s="445"/>
    </row>
    <row r="52" spans="1:15" ht="50.15" customHeight="1" thickBot="1" x14ac:dyDescent="0.4">
      <c r="A52" s="199" t="s">
        <v>712</v>
      </c>
      <c r="B52" s="422" t="s">
        <v>169</v>
      </c>
      <c r="C52" s="423"/>
      <c r="D52" s="423"/>
      <c r="E52" s="200"/>
      <c r="F52" s="200"/>
      <c r="G52" s="200"/>
      <c r="H52" s="200"/>
      <c r="I52" s="200"/>
      <c r="J52" s="212"/>
      <c r="K52" s="200"/>
      <c r="L52" s="200"/>
      <c r="M52" s="200"/>
      <c r="N52" s="200"/>
      <c r="O52" s="212"/>
    </row>
    <row r="53" spans="1:15" ht="49.5" customHeight="1" thickBot="1" x14ac:dyDescent="0.4">
      <c r="A53" s="201" t="s">
        <v>714</v>
      </c>
      <c r="B53" s="202" t="s">
        <v>715</v>
      </c>
      <c r="C53" s="198" t="s">
        <v>716</v>
      </c>
      <c r="D53" s="198" t="s">
        <v>717</v>
      </c>
      <c r="E53" s="198" t="s">
        <v>718</v>
      </c>
      <c r="F53" s="198" t="s">
        <v>719</v>
      </c>
      <c r="G53" s="198" t="s">
        <v>720</v>
      </c>
      <c r="H53" s="198" t="s">
        <v>721</v>
      </c>
      <c r="I53" s="198" t="s">
        <v>722</v>
      </c>
      <c r="J53" s="198" t="s">
        <v>723</v>
      </c>
      <c r="K53" s="198" t="s">
        <v>730</v>
      </c>
      <c r="L53" s="198" t="s">
        <v>720</v>
      </c>
      <c r="M53" s="198" t="s">
        <v>721</v>
      </c>
      <c r="N53" s="198" t="s">
        <v>722</v>
      </c>
      <c r="O53" s="198" t="s">
        <v>723</v>
      </c>
    </row>
    <row r="54" spans="1:15" ht="46.5" customHeight="1" x14ac:dyDescent="0.35">
      <c r="A54" s="97">
        <f>A45+1</f>
        <v>6</v>
      </c>
      <c r="B54" s="424" t="s">
        <v>1182</v>
      </c>
      <c r="C54" s="427" t="s">
        <v>741</v>
      </c>
      <c r="D54" s="93" t="s">
        <v>740</v>
      </c>
      <c r="E54" s="93" t="s">
        <v>743</v>
      </c>
      <c r="F54" s="95">
        <v>70020521</v>
      </c>
      <c r="G54" s="96" t="s">
        <v>1318</v>
      </c>
      <c r="H54" s="93" t="s">
        <v>1319</v>
      </c>
      <c r="I54" s="427">
        <v>0.92</v>
      </c>
      <c r="J54" s="205">
        <f>IFERROR(AVERAGE(I54),"")</f>
        <v>0.92</v>
      </c>
      <c r="K54" s="206" t="str">
        <f>IF(D54&lt;&gt;"",D54,"")</f>
        <v xml:space="preserve">Gestionar o continuar con la contratación </v>
      </c>
      <c r="L54" s="96" t="s">
        <v>1439</v>
      </c>
      <c r="M54" s="93" t="s">
        <v>1418</v>
      </c>
      <c r="N54" s="427">
        <v>1</v>
      </c>
      <c r="O54" s="205">
        <f>IFERROR(AVERAGE(N54),"")</f>
        <v>1</v>
      </c>
    </row>
    <row r="55" spans="1:15" ht="38.25" customHeight="1" x14ac:dyDescent="0.35">
      <c r="A55" s="440" t="s">
        <v>1181</v>
      </c>
      <c r="B55" s="425"/>
      <c r="C55" s="428"/>
      <c r="D55" s="93"/>
      <c r="E55" s="93"/>
      <c r="F55" s="95"/>
      <c r="G55" s="96"/>
      <c r="H55" s="93"/>
      <c r="I55" s="428"/>
      <c r="J55" s="443" t="str">
        <f>IFERROR(VLOOKUP(J54,'Datos Validaciones PAO'!$N$2:$O$102,2,TRUE),"")</f>
        <v>Meta Parcialmente Cumplida (MPC)</v>
      </c>
      <c r="K55" s="206" t="str">
        <f t="shared" ref="K55:K60" si="5">IF(D55&lt;&gt;"",D55,"")</f>
        <v/>
      </c>
      <c r="L55" s="96"/>
      <c r="M55" s="93"/>
      <c r="N55" s="428"/>
      <c r="O55" s="443" t="str">
        <f>IFERROR(VLOOKUP(O54,'Datos Validaciones PAO'!$N$2:$O$102,2,TRUE),"")</f>
        <v>Meta Cumplida (MC)</v>
      </c>
    </row>
    <row r="56" spans="1:15" ht="34.5" customHeight="1" x14ac:dyDescent="0.35">
      <c r="A56" s="441"/>
      <c r="B56" s="425"/>
      <c r="C56" s="428"/>
      <c r="D56" s="93"/>
      <c r="E56" s="93"/>
      <c r="F56" s="95"/>
      <c r="G56" s="96"/>
      <c r="H56" s="93"/>
      <c r="I56" s="428"/>
      <c r="J56" s="444"/>
      <c r="K56" s="206" t="str">
        <f t="shared" si="5"/>
        <v/>
      </c>
      <c r="L56" s="96"/>
      <c r="M56" s="93"/>
      <c r="N56" s="428"/>
      <c r="O56" s="444"/>
    </row>
    <row r="57" spans="1:15" ht="33" customHeight="1" x14ac:dyDescent="0.35">
      <c r="A57" s="441"/>
      <c r="B57" s="425"/>
      <c r="C57" s="428"/>
      <c r="D57" s="93"/>
      <c r="E57" s="93"/>
      <c r="F57" s="95"/>
      <c r="G57" s="96"/>
      <c r="H57" s="93"/>
      <c r="I57" s="428"/>
      <c r="J57" s="444"/>
      <c r="K57" s="206" t="str">
        <f t="shared" si="5"/>
        <v/>
      </c>
      <c r="L57" s="96"/>
      <c r="M57" s="93"/>
      <c r="N57" s="428"/>
      <c r="O57" s="444"/>
    </row>
    <row r="58" spans="1:15" ht="48.75" customHeight="1" x14ac:dyDescent="0.35">
      <c r="A58" s="441"/>
      <c r="B58" s="425"/>
      <c r="C58" s="428"/>
      <c r="D58" s="93"/>
      <c r="E58" s="93"/>
      <c r="F58" s="95"/>
      <c r="G58" s="96"/>
      <c r="H58" s="93"/>
      <c r="I58" s="428"/>
      <c r="J58" s="444"/>
      <c r="K58" s="206" t="str">
        <f t="shared" si="5"/>
        <v/>
      </c>
      <c r="L58" s="96"/>
      <c r="M58" s="93"/>
      <c r="N58" s="428"/>
      <c r="O58" s="444"/>
    </row>
    <row r="59" spans="1:15" ht="33" customHeight="1" x14ac:dyDescent="0.35">
      <c r="A59" s="441"/>
      <c r="B59" s="425"/>
      <c r="C59" s="428"/>
      <c r="D59" s="93"/>
      <c r="E59" s="93"/>
      <c r="F59" s="95"/>
      <c r="G59" s="96"/>
      <c r="H59" s="93"/>
      <c r="I59" s="428"/>
      <c r="J59" s="444"/>
      <c r="K59" s="206" t="str">
        <f t="shared" si="5"/>
        <v/>
      </c>
      <c r="L59" s="96"/>
      <c r="M59" s="93"/>
      <c r="N59" s="428"/>
      <c r="O59" s="444"/>
    </row>
    <row r="60" spans="1:15" ht="42.75" customHeight="1" thickBot="1" x14ac:dyDescent="0.4">
      <c r="A60" s="442"/>
      <c r="B60" s="426"/>
      <c r="C60" s="429"/>
      <c r="D60" s="93"/>
      <c r="E60" s="93"/>
      <c r="F60" s="95"/>
      <c r="G60" s="96"/>
      <c r="H60" s="93"/>
      <c r="I60" s="429"/>
      <c r="J60" s="445"/>
      <c r="K60" s="206" t="str">
        <f t="shared" si="5"/>
        <v/>
      </c>
      <c r="L60" s="96"/>
      <c r="M60" s="93"/>
      <c r="N60" s="429"/>
      <c r="O60" s="445"/>
    </row>
    <row r="61" spans="1:15" ht="50.15" customHeight="1" thickBot="1" x14ac:dyDescent="0.4">
      <c r="A61" s="199" t="s">
        <v>712</v>
      </c>
      <c r="B61" s="422" t="s">
        <v>169</v>
      </c>
      <c r="C61" s="423"/>
      <c r="D61" s="423"/>
      <c r="E61" s="200"/>
      <c r="F61" s="200"/>
      <c r="G61" s="200"/>
      <c r="H61" s="200"/>
      <c r="I61" s="200"/>
      <c r="J61" s="212"/>
      <c r="K61" s="200"/>
      <c r="L61" s="200"/>
      <c r="M61" s="200"/>
      <c r="N61" s="200"/>
      <c r="O61" s="212"/>
    </row>
    <row r="62" spans="1:15" ht="49.5" customHeight="1" thickBot="1" x14ac:dyDescent="0.4">
      <c r="A62" s="201" t="s">
        <v>714</v>
      </c>
      <c r="B62" s="202" t="s">
        <v>715</v>
      </c>
      <c r="C62" s="198" t="s">
        <v>716</v>
      </c>
      <c r="D62" s="198" t="s">
        <v>717</v>
      </c>
      <c r="E62" s="198" t="s">
        <v>718</v>
      </c>
      <c r="F62" s="198" t="s">
        <v>719</v>
      </c>
      <c r="G62" s="198" t="s">
        <v>720</v>
      </c>
      <c r="H62" s="198" t="s">
        <v>721</v>
      </c>
      <c r="I62" s="198" t="s">
        <v>722</v>
      </c>
      <c r="J62" s="198" t="s">
        <v>723</v>
      </c>
      <c r="K62" s="198" t="s">
        <v>730</v>
      </c>
      <c r="L62" s="198" t="s">
        <v>720</v>
      </c>
      <c r="M62" s="198" t="s">
        <v>721</v>
      </c>
      <c r="N62" s="198" t="s">
        <v>722</v>
      </c>
      <c r="O62" s="198" t="s">
        <v>723</v>
      </c>
    </row>
    <row r="63" spans="1:15" ht="46.5" customHeight="1" x14ac:dyDescent="0.35">
      <c r="A63" s="97">
        <f>A54+1</f>
        <v>7</v>
      </c>
      <c r="B63" s="424" t="s">
        <v>740</v>
      </c>
      <c r="C63" s="427" t="s">
        <v>1184</v>
      </c>
      <c r="D63" s="93" t="s">
        <v>745</v>
      </c>
      <c r="E63" s="93" t="s">
        <v>743</v>
      </c>
      <c r="F63" s="95">
        <v>6600000</v>
      </c>
      <c r="G63" s="96" t="s">
        <v>1320</v>
      </c>
      <c r="H63" s="93" t="s">
        <v>1321</v>
      </c>
      <c r="I63" s="427">
        <v>0.9</v>
      </c>
      <c r="J63" s="205">
        <f>IFERROR(AVERAGE(I63),"")</f>
        <v>0.9</v>
      </c>
      <c r="K63" s="206" t="str">
        <f>IF(D63&lt;&gt;"",D63,"")</f>
        <v xml:space="preserve">Desarrollar la contratación. Dar seguimiento a esta y fiscalizar el proceso y la ejecución. </v>
      </c>
      <c r="L63" s="96" t="s">
        <v>1419</v>
      </c>
      <c r="M63" s="93"/>
      <c r="N63" s="427">
        <v>0.9</v>
      </c>
      <c r="O63" s="205">
        <f>IFERROR(AVERAGE(N63),"")</f>
        <v>0.9</v>
      </c>
    </row>
    <row r="64" spans="1:15" ht="38.25" customHeight="1" x14ac:dyDescent="0.35">
      <c r="A64" s="440" t="s">
        <v>1183</v>
      </c>
      <c r="B64" s="425"/>
      <c r="C64" s="428"/>
      <c r="D64" s="93"/>
      <c r="E64" s="93"/>
      <c r="F64" s="95"/>
      <c r="G64" s="96"/>
      <c r="H64" s="93"/>
      <c r="I64" s="428"/>
      <c r="J64" s="443" t="str">
        <f>IFERROR(VLOOKUP(J63,'Datos Validaciones PAO'!$N$2:$O$102,2,TRUE),"")</f>
        <v>Meta Parcialmente Cumplida (MPC)</v>
      </c>
      <c r="K64" s="206" t="str">
        <f t="shared" ref="K64:K69" si="6">IF(D64&lt;&gt;"",D64,"")</f>
        <v/>
      </c>
      <c r="L64" s="96"/>
      <c r="M64" s="93"/>
      <c r="N64" s="428"/>
      <c r="O64" s="443" t="str">
        <f>IFERROR(VLOOKUP(O63,'Datos Validaciones PAO'!$N$2:$O$102,2,TRUE),"")</f>
        <v>Meta Parcialmente Cumplida (MPC)</v>
      </c>
    </row>
    <row r="65" spans="1:15" ht="34.5" customHeight="1" x14ac:dyDescent="0.35">
      <c r="A65" s="441"/>
      <c r="B65" s="425"/>
      <c r="C65" s="428"/>
      <c r="D65" s="93"/>
      <c r="E65" s="93"/>
      <c r="F65" s="95"/>
      <c r="G65" s="96"/>
      <c r="H65" s="93"/>
      <c r="I65" s="428"/>
      <c r="J65" s="444"/>
      <c r="K65" s="206" t="str">
        <f t="shared" si="6"/>
        <v/>
      </c>
      <c r="L65" s="96"/>
      <c r="M65" s="93"/>
      <c r="N65" s="428"/>
      <c r="O65" s="444"/>
    </row>
    <row r="66" spans="1:15" ht="33" customHeight="1" x14ac:dyDescent="0.35">
      <c r="A66" s="441"/>
      <c r="B66" s="425"/>
      <c r="C66" s="428"/>
      <c r="D66" s="93"/>
      <c r="E66" s="93"/>
      <c r="F66" s="95"/>
      <c r="G66" s="96"/>
      <c r="H66" s="93"/>
      <c r="I66" s="428"/>
      <c r="J66" s="444"/>
      <c r="K66" s="206" t="str">
        <f t="shared" si="6"/>
        <v/>
      </c>
      <c r="L66" s="96"/>
      <c r="M66" s="93"/>
      <c r="N66" s="428"/>
      <c r="O66" s="444"/>
    </row>
    <row r="67" spans="1:15" ht="48.75" customHeight="1" x14ac:dyDescent="0.35">
      <c r="A67" s="441"/>
      <c r="B67" s="425"/>
      <c r="C67" s="428"/>
      <c r="D67" s="93"/>
      <c r="E67" s="93"/>
      <c r="F67" s="95"/>
      <c r="G67" s="96"/>
      <c r="H67" s="93"/>
      <c r="I67" s="428"/>
      <c r="J67" s="444"/>
      <c r="K67" s="206" t="str">
        <f t="shared" si="6"/>
        <v/>
      </c>
      <c r="L67" s="96"/>
      <c r="M67" s="93"/>
      <c r="N67" s="428"/>
      <c r="O67" s="444"/>
    </row>
    <row r="68" spans="1:15" ht="33" customHeight="1" x14ac:dyDescent="0.35">
      <c r="A68" s="441"/>
      <c r="B68" s="425"/>
      <c r="C68" s="428"/>
      <c r="D68" s="93"/>
      <c r="E68" s="93"/>
      <c r="F68" s="95"/>
      <c r="G68" s="96"/>
      <c r="H68" s="93"/>
      <c r="I68" s="428"/>
      <c r="J68" s="444"/>
      <c r="K68" s="206" t="str">
        <f t="shared" si="6"/>
        <v/>
      </c>
      <c r="L68" s="96"/>
      <c r="M68" s="93"/>
      <c r="N68" s="428"/>
      <c r="O68" s="444"/>
    </row>
    <row r="69" spans="1:15" ht="42.75" customHeight="1" thickBot="1" x14ac:dyDescent="0.4">
      <c r="A69" s="442"/>
      <c r="B69" s="426"/>
      <c r="C69" s="429"/>
      <c r="D69" s="93"/>
      <c r="E69" s="93"/>
      <c r="F69" s="95"/>
      <c r="G69" s="96"/>
      <c r="H69" s="93"/>
      <c r="I69" s="429"/>
      <c r="J69" s="445"/>
      <c r="K69" s="206" t="str">
        <f t="shared" si="6"/>
        <v/>
      </c>
      <c r="L69" s="96"/>
      <c r="M69" s="93"/>
      <c r="N69" s="429"/>
      <c r="O69" s="445"/>
    </row>
    <row r="70" spans="1:15" ht="50.15" customHeight="1" thickBot="1" x14ac:dyDescent="0.4">
      <c r="A70" s="199" t="s">
        <v>712</v>
      </c>
      <c r="B70" s="422" t="s">
        <v>169</v>
      </c>
      <c r="C70" s="423"/>
      <c r="D70" s="423"/>
      <c r="E70" s="200"/>
      <c r="F70" s="200"/>
      <c r="G70" s="200"/>
      <c r="H70" s="200"/>
      <c r="I70" s="200"/>
      <c r="J70" s="212"/>
      <c r="K70" s="200"/>
      <c r="L70" s="200"/>
      <c r="M70" s="200"/>
      <c r="N70" s="200"/>
      <c r="O70" s="212"/>
    </row>
    <row r="71" spans="1:15" ht="49.5" customHeight="1" thickBot="1" x14ac:dyDescent="0.4">
      <c r="A71" s="201" t="s">
        <v>714</v>
      </c>
      <c r="B71" s="202" t="s">
        <v>715</v>
      </c>
      <c r="C71" s="198" t="s">
        <v>716</v>
      </c>
      <c r="D71" s="198" t="s">
        <v>717</v>
      </c>
      <c r="E71" s="198" t="s">
        <v>718</v>
      </c>
      <c r="F71" s="198" t="s">
        <v>719</v>
      </c>
      <c r="G71" s="198" t="s">
        <v>720</v>
      </c>
      <c r="H71" s="198" t="s">
        <v>721</v>
      </c>
      <c r="I71" s="198" t="s">
        <v>722</v>
      </c>
      <c r="J71" s="198" t="s">
        <v>723</v>
      </c>
      <c r="K71" s="198" t="s">
        <v>730</v>
      </c>
      <c r="L71" s="198" t="s">
        <v>720</v>
      </c>
      <c r="M71" s="198" t="s">
        <v>721</v>
      </c>
      <c r="N71" s="198" t="s">
        <v>722</v>
      </c>
      <c r="O71" s="198" t="s">
        <v>723</v>
      </c>
    </row>
    <row r="72" spans="1:15" ht="46.5" customHeight="1" x14ac:dyDescent="0.35">
      <c r="A72" s="97">
        <f>A63+1</f>
        <v>8</v>
      </c>
      <c r="B72" s="424" t="s">
        <v>1185</v>
      </c>
      <c r="C72" s="427" t="s">
        <v>746</v>
      </c>
      <c r="D72" s="93" t="s">
        <v>747</v>
      </c>
      <c r="E72" s="93" t="s">
        <v>748</v>
      </c>
      <c r="F72" s="95">
        <v>12000000</v>
      </c>
      <c r="G72" s="96" t="s">
        <v>1322</v>
      </c>
      <c r="H72" s="93"/>
      <c r="I72" s="427">
        <v>0.6</v>
      </c>
      <c r="J72" s="205">
        <f>IFERROR(AVERAGE(I72),"")</f>
        <v>0.6</v>
      </c>
      <c r="K72" s="206" t="str">
        <f>IF(D72&lt;&gt;"",D72,"")</f>
        <v>Programación de visitas</v>
      </c>
      <c r="L72" s="96" t="s">
        <v>1420</v>
      </c>
      <c r="M72" s="93" t="s">
        <v>1421</v>
      </c>
      <c r="N72" s="427">
        <v>1</v>
      </c>
      <c r="O72" s="205">
        <f>IFERROR(AVERAGE(N72),"")</f>
        <v>1</v>
      </c>
    </row>
    <row r="73" spans="1:15" ht="38.25" customHeight="1" x14ac:dyDescent="0.35">
      <c r="A73" s="440" t="s">
        <v>749</v>
      </c>
      <c r="B73" s="425"/>
      <c r="C73" s="428"/>
      <c r="D73" s="93"/>
      <c r="E73" s="93"/>
      <c r="F73" s="95"/>
      <c r="G73" s="96"/>
      <c r="H73" s="93"/>
      <c r="I73" s="428"/>
      <c r="J73" s="443" t="str">
        <f>IFERROR(VLOOKUP(J72,'Datos Validaciones PAO'!$N$2:$O$102,2,TRUE),"")</f>
        <v>Meta Parcialmente Cumplida (MPC)</v>
      </c>
      <c r="K73" s="206" t="str">
        <f t="shared" ref="K73:K78" si="7">IF(D73&lt;&gt;"",D73,"")</f>
        <v/>
      </c>
      <c r="L73" s="96"/>
      <c r="M73" s="93"/>
      <c r="N73" s="428"/>
      <c r="O73" s="443" t="str">
        <f>IFERROR(VLOOKUP(O72,'Datos Validaciones PAO'!$N$2:$O$102,2,TRUE),"")</f>
        <v>Meta Cumplida (MC)</v>
      </c>
    </row>
    <row r="74" spans="1:15" ht="34.5" customHeight="1" x14ac:dyDescent="0.35">
      <c r="A74" s="441"/>
      <c r="B74" s="425"/>
      <c r="C74" s="428"/>
      <c r="D74" s="93"/>
      <c r="E74" s="93"/>
      <c r="F74" s="95"/>
      <c r="G74" s="96"/>
      <c r="H74" s="93"/>
      <c r="I74" s="428"/>
      <c r="J74" s="444"/>
      <c r="K74" s="206" t="str">
        <f t="shared" si="7"/>
        <v/>
      </c>
      <c r="L74" s="96"/>
      <c r="M74" s="93"/>
      <c r="N74" s="428"/>
      <c r="O74" s="444"/>
    </row>
    <row r="75" spans="1:15" ht="33" customHeight="1" x14ac:dyDescent="0.35">
      <c r="A75" s="441"/>
      <c r="B75" s="425"/>
      <c r="C75" s="428"/>
      <c r="D75" s="93"/>
      <c r="E75" s="93"/>
      <c r="F75" s="95"/>
      <c r="G75" s="96"/>
      <c r="H75" s="93"/>
      <c r="I75" s="428"/>
      <c r="J75" s="444"/>
      <c r="K75" s="206" t="str">
        <f t="shared" si="7"/>
        <v/>
      </c>
      <c r="L75" s="96"/>
      <c r="M75" s="93"/>
      <c r="N75" s="428"/>
      <c r="O75" s="444"/>
    </row>
    <row r="76" spans="1:15" ht="48.75" customHeight="1" x14ac:dyDescent="0.35">
      <c r="A76" s="441"/>
      <c r="B76" s="425"/>
      <c r="C76" s="428"/>
      <c r="D76" s="93"/>
      <c r="E76" s="93"/>
      <c r="F76" s="95"/>
      <c r="G76" s="96"/>
      <c r="H76" s="93"/>
      <c r="I76" s="428"/>
      <c r="J76" s="444"/>
      <c r="K76" s="206" t="str">
        <f t="shared" si="7"/>
        <v/>
      </c>
      <c r="L76" s="96"/>
      <c r="M76" s="93"/>
      <c r="N76" s="428"/>
      <c r="O76" s="444"/>
    </row>
    <row r="77" spans="1:15" ht="33" customHeight="1" x14ac:dyDescent="0.35">
      <c r="A77" s="441"/>
      <c r="B77" s="425"/>
      <c r="C77" s="428"/>
      <c r="D77" s="93"/>
      <c r="E77" s="93"/>
      <c r="F77" s="95"/>
      <c r="G77" s="96"/>
      <c r="H77" s="93"/>
      <c r="I77" s="428"/>
      <c r="J77" s="444"/>
      <c r="K77" s="206" t="str">
        <f t="shared" si="7"/>
        <v/>
      </c>
      <c r="L77" s="96"/>
      <c r="M77" s="93"/>
      <c r="N77" s="428"/>
      <c r="O77" s="444"/>
    </row>
    <row r="78" spans="1:15" ht="42.75" customHeight="1" thickBot="1" x14ac:dyDescent="0.4">
      <c r="A78" s="442"/>
      <c r="B78" s="426"/>
      <c r="C78" s="429"/>
      <c r="D78" s="93"/>
      <c r="E78" s="93"/>
      <c r="F78" s="95"/>
      <c r="G78" s="96"/>
      <c r="H78" s="93"/>
      <c r="I78" s="429"/>
      <c r="J78" s="445"/>
      <c r="K78" s="206" t="str">
        <f t="shared" si="7"/>
        <v/>
      </c>
      <c r="L78" s="96"/>
      <c r="M78" s="93"/>
      <c r="N78" s="429"/>
      <c r="O78" s="445"/>
    </row>
    <row r="79" spans="1:15" ht="50.15" customHeight="1" thickBot="1" x14ac:dyDescent="0.4">
      <c r="A79" s="199" t="s">
        <v>712</v>
      </c>
      <c r="B79" s="422" t="s">
        <v>176</v>
      </c>
      <c r="C79" s="423"/>
      <c r="D79" s="423"/>
      <c r="E79" s="200"/>
      <c r="F79" s="200"/>
      <c r="G79" s="200"/>
      <c r="H79" s="200"/>
      <c r="I79" s="200"/>
      <c r="J79" s="212"/>
      <c r="K79" s="200"/>
      <c r="L79" s="200"/>
      <c r="M79" s="200"/>
      <c r="N79" s="200"/>
      <c r="O79" s="212"/>
    </row>
    <row r="80" spans="1:15" ht="49.5" customHeight="1" thickBot="1" x14ac:dyDescent="0.4">
      <c r="A80" s="201" t="s">
        <v>714</v>
      </c>
      <c r="B80" s="202" t="s">
        <v>715</v>
      </c>
      <c r="C80" s="198" t="s">
        <v>716</v>
      </c>
      <c r="D80" s="198" t="s">
        <v>717</v>
      </c>
      <c r="E80" s="198" t="s">
        <v>718</v>
      </c>
      <c r="F80" s="198" t="s">
        <v>719</v>
      </c>
      <c r="G80" s="198" t="s">
        <v>720</v>
      </c>
      <c r="H80" s="198" t="s">
        <v>721</v>
      </c>
      <c r="I80" s="198" t="s">
        <v>722</v>
      </c>
      <c r="J80" s="198" t="s">
        <v>723</v>
      </c>
      <c r="K80" s="198" t="s">
        <v>730</v>
      </c>
      <c r="L80" s="198" t="s">
        <v>720</v>
      </c>
      <c r="M80" s="198" t="s">
        <v>721</v>
      </c>
      <c r="N80" s="198" t="s">
        <v>722</v>
      </c>
      <c r="O80" s="198" t="s">
        <v>723</v>
      </c>
    </row>
    <row r="81" spans="1:15" ht="46.5" customHeight="1" x14ac:dyDescent="0.35">
      <c r="A81" s="97">
        <f>A72+1</f>
        <v>9</v>
      </c>
      <c r="B81" s="424" t="s">
        <v>1186</v>
      </c>
      <c r="C81" s="427" t="s">
        <v>750</v>
      </c>
      <c r="D81" s="93" t="s">
        <v>751</v>
      </c>
      <c r="E81" s="93" t="s">
        <v>748</v>
      </c>
      <c r="F81" s="95">
        <v>17000000</v>
      </c>
      <c r="G81" s="96" t="s">
        <v>1323</v>
      </c>
      <c r="H81" s="93" t="s">
        <v>1321</v>
      </c>
      <c r="I81" s="427">
        <v>0.5</v>
      </c>
      <c r="J81" s="205">
        <f>IFERROR(AVERAGE(I81),"")</f>
        <v>0.5</v>
      </c>
      <c r="K81" s="206" t="str">
        <f>IF(D81&lt;&gt;"",D81,"")</f>
        <v>Contrato de Mantenimiento preventivo y correctivo para Impresora Digital Accurio 6100</v>
      </c>
      <c r="L81" s="96" t="s">
        <v>1420</v>
      </c>
      <c r="M81" s="93" t="s">
        <v>1421</v>
      </c>
      <c r="N81" s="427">
        <v>1</v>
      </c>
      <c r="O81" s="205">
        <f>IFERROR(AVERAGE(N81),"")</f>
        <v>1</v>
      </c>
    </row>
    <row r="82" spans="1:15" ht="38.25" customHeight="1" x14ac:dyDescent="0.35">
      <c r="A82" s="440" t="s">
        <v>752</v>
      </c>
      <c r="B82" s="425"/>
      <c r="C82" s="428"/>
      <c r="D82" s="93" t="s">
        <v>753</v>
      </c>
      <c r="E82" s="93"/>
      <c r="F82" s="95">
        <v>4800000</v>
      </c>
      <c r="G82" s="96" t="s">
        <v>1323</v>
      </c>
      <c r="H82" s="93" t="s">
        <v>1321</v>
      </c>
      <c r="I82" s="428"/>
      <c r="J82" s="443" t="str">
        <f>IFERROR(VLOOKUP(J81,'Datos Validaciones PAO'!$N$2:$O$102,2,TRUE),"")</f>
        <v>Meta Parcialmente Cumplida (MPC)</v>
      </c>
      <c r="K82" s="206" t="str">
        <f t="shared" ref="K82:K87" si="8">IF(D82&lt;&gt;"",D82,"")</f>
        <v>Mantenimiento Preventivo y correctivo para las computadoras Macintosh.</v>
      </c>
      <c r="L82" s="96" t="s">
        <v>1420</v>
      </c>
      <c r="M82" s="93" t="s">
        <v>1421</v>
      </c>
      <c r="N82" s="428"/>
      <c r="O82" s="443" t="str">
        <f>IFERROR(VLOOKUP(O81,'Datos Validaciones PAO'!$N$2:$O$102,2,TRUE),"")</f>
        <v>Meta Cumplida (MC)</v>
      </c>
    </row>
    <row r="83" spans="1:15" ht="34.5" customHeight="1" x14ac:dyDescent="0.35">
      <c r="A83" s="441"/>
      <c r="B83" s="425"/>
      <c r="C83" s="428"/>
      <c r="D83" s="93" t="s">
        <v>754</v>
      </c>
      <c r="E83" s="93"/>
      <c r="F83" s="95">
        <v>1000000</v>
      </c>
      <c r="G83" s="96" t="s">
        <v>1323</v>
      </c>
      <c r="H83" s="93" t="s">
        <v>1321</v>
      </c>
      <c r="I83" s="428"/>
      <c r="J83" s="444"/>
      <c r="K83" s="206" t="str">
        <f t="shared" si="8"/>
        <v>Mantenimiento preventivo y correctivo para Impresora para pruebas y vistos buenos (Xerox C70)</v>
      </c>
      <c r="L83" s="96" t="s">
        <v>1422</v>
      </c>
      <c r="M83" s="93" t="s">
        <v>1423</v>
      </c>
      <c r="N83" s="428"/>
      <c r="O83" s="444"/>
    </row>
    <row r="84" spans="1:15" ht="33" customHeight="1" x14ac:dyDescent="0.35">
      <c r="A84" s="441"/>
      <c r="B84" s="425"/>
      <c r="C84" s="428"/>
      <c r="D84" s="93" t="s">
        <v>755</v>
      </c>
      <c r="E84" s="93"/>
      <c r="F84" s="95">
        <v>14000000</v>
      </c>
      <c r="G84" s="96" t="s">
        <v>1323</v>
      </c>
      <c r="H84" s="93" t="s">
        <v>1321</v>
      </c>
      <c r="I84" s="428"/>
      <c r="J84" s="444"/>
      <c r="K84" s="206" t="str">
        <f t="shared" si="8"/>
        <v>Contrato de Mantenimiento de Licenciamiento de Adobe CC</v>
      </c>
      <c r="L84" s="96" t="s">
        <v>1420</v>
      </c>
      <c r="M84" s="93" t="s">
        <v>1421</v>
      </c>
      <c r="N84" s="428"/>
      <c r="O84" s="444"/>
    </row>
    <row r="85" spans="1:15" ht="48.75" customHeight="1" x14ac:dyDescent="0.35">
      <c r="A85" s="441"/>
      <c r="B85" s="425"/>
      <c r="C85" s="428"/>
      <c r="D85" s="93"/>
      <c r="E85" s="93"/>
      <c r="F85" s="95"/>
      <c r="G85" s="96"/>
      <c r="H85" s="93"/>
      <c r="I85" s="428"/>
      <c r="J85" s="444"/>
      <c r="K85" s="206" t="str">
        <f t="shared" si="8"/>
        <v/>
      </c>
      <c r="L85" s="96"/>
      <c r="M85" s="93"/>
      <c r="N85" s="428"/>
      <c r="O85" s="444"/>
    </row>
    <row r="86" spans="1:15" ht="33" customHeight="1" x14ac:dyDescent="0.35">
      <c r="A86" s="441"/>
      <c r="B86" s="425"/>
      <c r="C86" s="428"/>
      <c r="D86" s="93"/>
      <c r="E86" s="93"/>
      <c r="F86" s="95"/>
      <c r="G86" s="96"/>
      <c r="H86" s="93"/>
      <c r="I86" s="428"/>
      <c r="J86" s="444"/>
      <c r="K86" s="206" t="str">
        <f t="shared" si="8"/>
        <v/>
      </c>
      <c r="L86" s="96"/>
      <c r="M86" s="93"/>
      <c r="N86" s="428"/>
      <c r="O86" s="444"/>
    </row>
    <row r="87" spans="1:15" ht="42.75" customHeight="1" thickBot="1" x14ac:dyDescent="0.4">
      <c r="A87" s="442"/>
      <c r="B87" s="426"/>
      <c r="C87" s="429"/>
      <c r="D87" s="93"/>
      <c r="E87" s="93"/>
      <c r="F87" s="95"/>
      <c r="G87" s="96"/>
      <c r="H87" s="93"/>
      <c r="I87" s="429"/>
      <c r="J87" s="445"/>
      <c r="K87" s="206" t="str">
        <f t="shared" si="8"/>
        <v/>
      </c>
      <c r="L87" s="96"/>
      <c r="M87" s="93"/>
      <c r="N87" s="429"/>
      <c r="O87" s="445"/>
    </row>
    <row r="88" spans="1:15" ht="50.15" customHeight="1" thickBot="1" x14ac:dyDescent="0.4">
      <c r="A88" s="199" t="s">
        <v>712</v>
      </c>
      <c r="B88" s="422" t="s">
        <v>169</v>
      </c>
      <c r="C88" s="423"/>
      <c r="D88" s="423"/>
      <c r="E88" s="200"/>
      <c r="F88" s="200"/>
      <c r="G88" s="200"/>
      <c r="H88" s="200"/>
      <c r="I88" s="200"/>
      <c r="J88" s="212"/>
      <c r="K88" s="200"/>
      <c r="L88" s="200"/>
      <c r="M88" s="200"/>
      <c r="N88" s="200"/>
      <c r="O88" s="212"/>
    </row>
    <row r="89" spans="1:15" ht="49.5" customHeight="1" thickBot="1" x14ac:dyDescent="0.4">
      <c r="A89" s="201" t="s">
        <v>714</v>
      </c>
      <c r="B89" s="202" t="s">
        <v>715</v>
      </c>
      <c r="C89" s="198" t="s">
        <v>716</v>
      </c>
      <c r="D89" s="198" t="s">
        <v>717</v>
      </c>
      <c r="E89" s="198" t="s">
        <v>718</v>
      </c>
      <c r="F89" s="198" t="s">
        <v>719</v>
      </c>
      <c r="G89" s="198" t="s">
        <v>720</v>
      </c>
      <c r="H89" s="198" t="s">
        <v>721</v>
      </c>
      <c r="I89" s="198" t="s">
        <v>722</v>
      </c>
      <c r="J89" s="198" t="s">
        <v>723</v>
      </c>
      <c r="K89" s="198" t="s">
        <v>730</v>
      </c>
      <c r="L89" s="198" t="s">
        <v>720</v>
      </c>
      <c r="M89" s="198" t="s">
        <v>721</v>
      </c>
      <c r="N89" s="198" t="s">
        <v>722</v>
      </c>
      <c r="O89" s="198" t="s">
        <v>723</v>
      </c>
    </row>
    <row r="90" spans="1:15" ht="46.5" customHeight="1" x14ac:dyDescent="0.35">
      <c r="A90" s="97">
        <f>A81+1</f>
        <v>10</v>
      </c>
      <c r="B90" s="424" t="s">
        <v>1188</v>
      </c>
      <c r="C90" s="427" t="s">
        <v>1189</v>
      </c>
      <c r="D90" s="93" t="s">
        <v>756</v>
      </c>
      <c r="E90" s="93" t="s">
        <v>748</v>
      </c>
      <c r="F90" s="95">
        <v>3500000</v>
      </c>
      <c r="G90" s="96" t="s">
        <v>1324</v>
      </c>
      <c r="H90" s="93" t="s">
        <v>1321</v>
      </c>
      <c r="I90" s="427">
        <v>0.6</v>
      </c>
      <c r="J90" s="205">
        <f>IFERROR(AVERAGE(I90),"")</f>
        <v>0.6</v>
      </c>
      <c r="K90" s="206" t="str">
        <f>IF(D90&lt;&gt;"",D90,"")</f>
        <v>Compra de revelador de Planchas</v>
      </c>
      <c r="L90" s="96" t="s">
        <v>1424</v>
      </c>
      <c r="M90" s="93" t="s">
        <v>1421</v>
      </c>
      <c r="N90" s="427">
        <v>1</v>
      </c>
      <c r="O90" s="205">
        <f>IFERROR(AVERAGE(N90),"")</f>
        <v>1</v>
      </c>
    </row>
    <row r="91" spans="1:15" ht="38.25" customHeight="1" x14ac:dyDescent="0.35">
      <c r="A91" s="440" t="s">
        <v>1187</v>
      </c>
      <c r="B91" s="425"/>
      <c r="C91" s="428"/>
      <c r="D91" s="93" t="s">
        <v>757</v>
      </c>
      <c r="E91" s="93"/>
      <c r="F91" s="95">
        <v>700000</v>
      </c>
      <c r="G91" s="96"/>
      <c r="H91" s="93"/>
      <c r="I91" s="428"/>
      <c r="J91" s="443" t="str">
        <f>IFERROR(VLOOKUP(J90,'Datos Validaciones PAO'!$N$2:$O$102,2,TRUE),"")</f>
        <v>Meta Parcialmente Cumplida (MPC)</v>
      </c>
      <c r="K91" s="206" t="str">
        <f t="shared" ref="K91:K96" si="9">IF(D91&lt;&gt;"",D91,"")</f>
        <v>Fijador  de Planchas</v>
      </c>
      <c r="L91" s="96" t="s">
        <v>1424</v>
      </c>
      <c r="M91" s="93" t="s">
        <v>1421</v>
      </c>
      <c r="N91" s="428"/>
      <c r="O91" s="443" t="str">
        <f>IFERROR(VLOOKUP(O90,'Datos Validaciones PAO'!$N$2:$O$102,2,TRUE),"")</f>
        <v>Meta Cumplida (MC)</v>
      </c>
    </row>
    <row r="92" spans="1:15" ht="34.5" customHeight="1" x14ac:dyDescent="0.35">
      <c r="A92" s="441"/>
      <c r="B92" s="425"/>
      <c r="C92" s="428"/>
      <c r="D92" s="93" t="s">
        <v>758</v>
      </c>
      <c r="E92" s="93"/>
      <c r="F92" s="95">
        <v>2000000</v>
      </c>
      <c r="G92" s="96"/>
      <c r="H92" s="93"/>
      <c r="I92" s="428"/>
      <c r="J92" s="444"/>
      <c r="K92" s="206" t="str">
        <f t="shared" si="9"/>
        <v>Repuestos (Computadoras Macintosh por demanda)</v>
      </c>
      <c r="L92" s="96" t="s">
        <v>1425</v>
      </c>
      <c r="M92" s="93" t="s">
        <v>1421</v>
      </c>
      <c r="N92" s="428"/>
      <c r="O92" s="444"/>
    </row>
    <row r="93" spans="1:15" ht="33" customHeight="1" x14ac:dyDescent="0.35">
      <c r="A93" s="441"/>
      <c r="B93" s="425"/>
      <c r="C93" s="428"/>
      <c r="D93" s="93" t="s">
        <v>759</v>
      </c>
      <c r="E93" s="93"/>
      <c r="F93" s="95">
        <v>15000000</v>
      </c>
      <c r="G93" s="96"/>
      <c r="H93" s="93"/>
      <c r="I93" s="428"/>
      <c r="J93" s="444"/>
      <c r="K93" s="206" t="str">
        <f t="shared" si="9"/>
        <v>Repuestos para  el CTP´s</v>
      </c>
      <c r="L93" s="96" t="s">
        <v>1426</v>
      </c>
      <c r="M93" s="93" t="s">
        <v>1421</v>
      </c>
      <c r="N93" s="428"/>
      <c r="O93" s="444"/>
    </row>
    <row r="94" spans="1:15" ht="48.75" customHeight="1" x14ac:dyDescent="0.35">
      <c r="A94" s="441"/>
      <c r="B94" s="425"/>
      <c r="C94" s="428"/>
      <c r="D94" s="93" t="s">
        <v>760</v>
      </c>
      <c r="E94" s="93"/>
      <c r="F94" s="95">
        <v>20000000</v>
      </c>
      <c r="G94" s="96"/>
      <c r="H94" s="93"/>
      <c r="I94" s="428"/>
      <c r="J94" s="444"/>
      <c r="K94" s="206" t="str">
        <f t="shared" si="9"/>
        <v>Planchas</v>
      </c>
      <c r="L94" s="96" t="s">
        <v>1424</v>
      </c>
      <c r="M94" s="93" t="s">
        <v>1421</v>
      </c>
      <c r="N94" s="428"/>
      <c r="O94" s="444"/>
    </row>
    <row r="95" spans="1:15" ht="33" customHeight="1" x14ac:dyDescent="0.35">
      <c r="A95" s="441"/>
      <c r="B95" s="425"/>
      <c r="C95" s="428"/>
      <c r="D95" s="93" t="s">
        <v>761</v>
      </c>
      <c r="E95" s="93"/>
      <c r="F95" s="95">
        <v>800000</v>
      </c>
      <c r="G95" s="96"/>
      <c r="H95" s="93"/>
      <c r="I95" s="428"/>
      <c r="J95" s="444"/>
      <c r="K95" s="206" t="str">
        <f t="shared" si="9"/>
        <v>Audifonos Tipo Diadema</v>
      </c>
      <c r="L95" s="96" t="s">
        <v>1427</v>
      </c>
      <c r="M95" s="93" t="s">
        <v>1428</v>
      </c>
      <c r="N95" s="428"/>
      <c r="O95" s="444"/>
    </row>
    <row r="96" spans="1:15" ht="42.75" customHeight="1" thickBot="1" x14ac:dyDescent="0.4">
      <c r="A96" s="442"/>
      <c r="B96" s="426"/>
      <c r="C96" s="429"/>
      <c r="D96" s="93"/>
      <c r="E96" s="93"/>
      <c r="F96" s="95"/>
      <c r="G96" s="96"/>
      <c r="H96" s="93"/>
      <c r="I96" s="429"/>
      <c r="J96" s="445"/>
      <c r="K96" s="206" t="str">
        <f t="shared" si="9"/>
        <v/>
      </c>
      <c r="L96" s="96"/>
      <c r="M96" s="93"/>
      <c r="N96" s="429"/>
      <c r="O96" s="445"/>
    </row>
    <row r="97" spans="1:21" ht="50.15" customHeight="1" thickBot="1" x14ac:dyDescent="0.4">
      <c r="A97" s="199" t="s">
        <v>712</v>
      </c>
      <c r="B97" s="422" t="s">
        <v>169</v>
      </c>
      <c r="C97" s="423"/>
      <c r="D97" s="423"/>
      <c r="E97" s="200"/>
      <c r="F97" s="200"/>
      <c r="G97" s="200"/>
      <c r="H97" s="200"/>
      <c r="I97" s="200"/>
      <c r="J97" s="212"/>
      <c r="K97" s="200"/>
      <c r="L97" s="200"/>
      <c r="M97" s="200"/>
      <c r="N97" s="200"/>
      <c r="O97" s="212"/>
    </row>
    <row r="98" spans="1:21" ht="49.5" customHeight="1" thickBot="1" x14ac:dyDescent="0.4">
      <c r="A98" s="201" t="s">
        <v>714</v>
      </c>
      <c r="B98" s="202" t="s">
        <v>715</v>
      </c>
      <c r="C98" s="198" t="s">
        <v>716</v>
      </c>
      <c r="D98" s="198" t="s">
        <v>717</v>
      </c>
      <c r="E98" s="198" t="s">
        <v>718</v>
      </c>
      <c r="F98" s="198" t="s">
        <v>719</v>
      </c>
      <c r="G98" s="198" t="s">
        <v>720</v>
      </c>
      <c r="H98" s="198" t="s">
        <v>721</v>
      </c>
      <c r="I98" s="198" t="s">
        <v>722</v>
      </c>
      <c r="J98" s="198" t="s">
        <v>723</v>
      </c>
      <c r="K98" s="198" t="s">
        <v>730</v>
      </c>
      <c r="L98" s="198" t="s">
        <v>720</v>
      </c>
      <c r="M98" s="198" t="s">
        <v>721</v>
      </c>
      <c r="N98" s="198" t="s">
        <v>722</v>
      </c>
      <c r="O98" s="198" t="s">
        <v>723</v>
      </c>
    </row>
    <row r="99" spans="1:21" ht="46.5" customHeight="1" x14ac:dyDescent="0.35">
      <c r="A99" s="97">
        <f>A90+1</f>
        <v>11</v>
      </c>
      <c r="B99" s="424" t="s">
        <v>1191</v>
      </c>
      <c r="C99" s="427" t="s">
        <v>1192</v>
      </c>
      <c r="D99" s="93" t="s">
        <v>762</v>
      </c>
      <c r="E99" s="93" t="s">
        <v>763</v>
      </c>
      <c r="F99" s="95">
        <v>25000000</v>
      </c>
      <c r="G99" s="96" t="s">
        <v>1362</v>
      </c>
      <c r="H99" s="93" t="s">
        <v>1321</v>
      </c>
      <c r="I99" s="427">
        <v>0.5</v>
      </c>
      <c r="J99" s="205">
        <f>IFERROR(AVERAGE(I99),"")</f>
        <v>0.5</v>
      </c>
      <c r="K99" s="206" t="str">
        <f>IF(D99&lt;&gt;"",D99,"")</f>
        <v>Contrato de Mantenimiento Maquinas de Impresión</v>
      </c>
      <c r="L99" s="96" t="s">
        <v>1420</v>
      </c>
      <c r="M99" s="93" t="s">
        <v>1421</v>
      </c>
      <c r="N99" s="427">
        <v>1</v>
      </c>
      <c r="O99" s="205">
        <f>IFERROR(AVERAGE(N99),"")</f>
        <v>1</v>
      </c>
    </row>
    <row r="100" spans="1:21" ht="38.25" customHeight="1" x14ac:dyDescent="0.35">
      <c r="A100" s="440" t="s">
        <v>1190</v>
      </c>
      <c r="B100" s="425"/>
      <c r="C100" s="428"/>
      <c r="D100" s="93" t="s">
        <v>764</v>
      </c>
      <c r="E100" s="93"/>
      <c r="F100" s="95">
        <v>1000000</v>
      </c>
      <c r="G100" s="96"/>
      <c r="H100" s="93"/>
      <c r="I100" s="428"/>
      <c r="J100" s="443" t="str">
        <f>IFERROR(VLOOKUP(J99,'Datos Validaciones PAO'!$N$2:$O$102,2,TRUE),"")</f>
        <v>Meta Parcialmente Cumplida (MPC)</v>
      </c>
      <c r="K100" s="206" t="str">
        <f t="shared" ref="K100:K105" si="10">IF(D100&lt;&gt;"",D100,"")</f>
        <v>Aceites y Lubricantes: Grasas de Lubricación para máquinas Offset's</v>
      </c>
      <c r="L100" s="96" t="s">
        <v>1429</v>
      </c>
      <c r="M100" s="93" t="s">
        <v>1421</v>
      </c>
      <c r="N100" s="428"/>
      <c r="O100" s="443" t="str">
        <f>IFERROR(VLOOKUP(O99,'Datos Validaciones PAO'!$N$2:$O$102,2,TRUE),"")</f>
        <v>Meta Cumplida (MC)</v>
      </c>
    </row>
    <row r="101" spans="1:21" ht="34.5" customHeight="1" x14ac:dyDescent="0.35">
      <c r="A101" s="441"/>
      <c r="B101" s="425"/>
      <c r="C101" s="428"/>
      <c r="D101" s="93" t="s">
        <v>765</v>
      </c>
      <c r="E101" s="93"/>
      <c r="F101" s="95">
        <v>2700000</v>
      </c>
      <c r="G101" s="96"/>
      <c r="H101" s="93"/>
      <c r="I101" s="428"/>
      <c r="J101" s="444"/>
      <c r="K101" s="206" t="str">
        <f t="shared" si="10"/>
        <v>Alcohol ISO propílico</v>
      </c>
      <c r="L101" s="96" t="s">
        <v>1429</v>
      </c>
      <c r="M101" s="93" t="s">
        <v>1421</v>
      </c>
      <c r="N101" s="428"/>
      <c r="O101" s="444"/>
    </row>
    <row r="102" spans="1:21" ht="33" customHeight="1" x14ac:dyDescent="0.35">
      <c r="A102" s="441"/>
      <c r="B102" s="425"/>
      <c r="C102" s="428"/>
      <c r="D102" s="93" t="s">
        <v>766</v>
      </c>
      <c r="E102" s="93"/>
      <c r="F102" s="95">
        <v>6000000</v>
      </c>
      <c r="G102" s="96"/>
      <c r="H102" s="93"/>
      <c r="I102" s="428"/>
      <c r="J102" s="444"/>
      <c r="K102" s="206" t="str">
        <f t="shared" si="10"/>
        <v>Tintas</v>
      </c>
      <c r="L102" s="96" t="s">
        <v>1430</v>
      </c>
      <c r="M102" s="93" t="s">
        <v>1421</v>
      </c>
      <c r="N102" s="428"/>
      <c r="O102" s="444"/>
    </row>
    <row r="103" spans="1:21" ht="48.75" customHeight="1" x14ac:dyDescent="0.35">
      <c r="A103" s="441"/>
      <c r="B103" s="425"/>
      <c r="C103" s="428"/>
      <c r="D103" s="93" t="s">
        <v>767</v>
      </c>
      <c r="E103" s="93"/>
      <c r="F103" s="95">
        <v>900000</v>
      </c>
      <c r="G103" s="96"/>
      <c r="H103" s="93"/>
      <c r="I103" s="428"/>
      <c r="J103" s="444"/>
      <c r="K103" s="206" t="str">
        <f t="shared" si="10"/>
        <v>Limpiador de Inmersores y  Tuberías Speed Master</v>
      </c>
      <c r="L103" s="96" t="s">
        <v>1429</v>
      </c>
      <c r="M103" s="93" t="s">
        <v>1421</v>
      </c>
      <c r="N103" s="428"/>
      <c r="O103" s="444"/>
    </row>
    <row r="104" spans="1:21" ht="33" customHeight="1" x14ac:dyDescent="0.35">
      <c r="A104" s="441"/>
      <c r="B104" s="425"/>
      <c r="C104" s="428"/>
      <c r="D104" s="93" t="s">
        <v>768</v>
      </c>
      <c r="E104" s="93"/>
      <c r="F104" s="95">
        <v>5000000</v>
      </c>
      <c r="G104" s="96"/>
      <c r="H104" s="93"/>
      <c r="I104" s="428"/>
      <c r="J104" s="444"/>
      <c r="K104" s="206" t="str">
        <f t="shared" si="10"/>
        <v>Repuestos Eléctricos maquinas Litograficas</v>
      </c>
      <c r="L104" s="96" t="s">
        <v>1429</v>
      </c>
      <c r="M104" s="93" t="s">
        <v>1421</v>
      </c>
      <c r="N104" s="428"/>
      <c r="O104" s="444"/>
    </row>
    <row r="105" spans="1:21" ht="42.75" customHeight="1" thickBot="1" x14ac:dyDescent="0.4">
      <c r="A105" s="442"/>
      <c r="B105" s="426"/>
      <c r="C105" s="429"/>
      <c r="D105" s="93" t="s">
        <v>769</v>
      </c>
      <c r="E105" s="93"/>
      <c r="F105" s="95">
        <v>30000000</v>
      </c>
      <c r="G105" s="96"/>
      <c r="H105" s="93"/>
      <c r="I105" s="429"/>
      <c r="J105" s="445"/>
      <c r="K105" s="206" t="str">
        <f t="shared" si="10"/>
        <v>Repuestos Prensas Offset</v>
      </c>
      <c r="L105" s="96" t="s">
        <v>1429</v>
      </c>
      <c r="M105" s="93"/>
      <c r="N105" s="429"/>
      <c r="O105" s="445"/>
    </row>
    <row r="106" spans="1:21" ht="50.15" customHeight="1" thickBot="1" x14ac:dyDescent="0.4">
      <c r="A106" s="199" t="s">
        <v>712</v>
      </c>
      <c r="B106" s="422" t="s">
        <v>169</v>
      </c>
      <c r="C106" s="423"/>
      <c r="D106" s="423"/>
      <c r="E106" s="200"/>
      <c r="F106" s="200"/>
      <c r="G106" s="200"/>
      <c r="H106" s="200"/>
      <c r="I106" s="200"/>
      <c r="J106" s="212"/>
      <c r="K106" s="200"/>
      <c r="L106" s="200"/>
      <c r="M106" s="200"/>
      <c r="N106" s="200"/>
      <c r="O106" s="212"/>
    </row>
    <row r="107" spans="1:21" ht="49.5" customHeight="1" thickBot="1" x14ac:dyDescent="0.4">
      <c r="A107" s="201" t="s">
        <v>714</v>
      </c>
      <c r="B107" s="202" t="s">
        <v>715</v>
      </c>
      <c r="C107" s="198" t="s">
        <v>716</v>
      </c>
      <c r="D107" s="198" t="s">
        <v>717</v>
      </c>
      <c r="E107" s="198" t="s">
        <v>718</v>
      </c>
      <c r="F107" s="198" t="s">
        <v>719</v>
      </c>
      <c r="G107" s="198" t="s">
        <v>720</v>
      </c>
      <c r="H107" s="198" t="s">
        <v>721</v>
      </c>
      <c r="I107" s="198" t="s">
        <v>722</v>
      </c>
      <c r="J107" s="198" t="s">
        <v>723</v>
      </c>
      <c r="K107" s="198" t="s">
        <v>730</v>
      </c>
      <c r="L107" s="198" t="s">
        <v>720</v>
      </c>
      <c r="M107" s="198" t="s">
        <v>721</v>
      </c>
      <c r="N107" s="198" t="s">
        <v>722</v>
      </c>
      <c r="O107" s="198" t="s">
        <v>723</v>
      </c>
      <c r="Q107" s="142"/>
      <c r="R107" s="142"/>
      <c r="S107" s="142"/>
      <c r="T107" s="142"/>
      <c r="U107" s="142"/>
    </row>
    <row r="108" spans="1:21" ht="46.5" customHeight="1" x14ac:dyDescent="0.35">
      <c r="A108" s="97">
        <f>A99+1</f>
        <v>12</v>
      </c>
      <c r="B108" s="424" t="s">
        <v>1193</v>
      </c>
      <c r="C108" s="195" t="s">
        <v>1192</v>
      </c>
      <c r="D108" s="103" t="s">
        <v>770</v>
      </c>
      <c r="E108" s="93" t="s">
        <v>771</v>
      </c>
      <c r="F108" s="95">
        <v>500000</v>
      </c>
      <c r="G108" s="96" t="s">
        <v>1325</v>
      </c>
      <c r="H108" s="93"/>
      <c r="I108" s="427">
        <v>0.35</v>
      </c>
      <c r="J108" s="205">
        <f>IFERROR(AVERAGE(I108),"")</f>
        <v>0.35</v>
      </c>
      <c r="K108" s="206" t="str">
        <f>IF(D108&lt;&gt;"",D108,"")</f>
        <v>Troqueles y Cliques</v>
      </c>
      <c r="L108" s="96" t="s">
        <v>1431</v>
      </c>
      <c r="M108" s="93" t="s">
        <v>1421</v>
      </c>
      <c r="N108" s="427">
        <v>0.94</v>
      </c>
      <c r="O108" s="205">
        <f>IFERROR(AVERAGE(N108),"")</f>
        <v>0.94</v>
      </c>
      <c r="Q108" s="142"/>
      <c r="R108" s="142"/>
      <c r="S108" s="142"/>
      <c r="T108" s="142"/>
      <c r="U108" s="142"/>
    </row>
    <row r="109" spans="1:21" ht="38.25" customHeight="1" x14ac:dyDescent="0.35">
      <c r="A109" s="440" t="s">
        <v>1190</v>
      </c>
      <c r="B109" s="425"/>
      <c r="C109" s="196"/>
      <c r="D109" s="93" t="s">
        <v>772</v>
      </c>
      <c r="E109" s="93"/>
      <c r="F109" s="95">
        <v>1200000</v>
      </c>
      <c r="G109" s="96" t="s">
        <v>1326</v>
      </c>
      <c r="H109" s="93"/>
      <c r="I109" s="428"/>
      <c r="J109" s="443" t="str">
        <f>IFERROR(VLOOKUP(J108,'Datos Validaciones PAO'!$N$2:$O$102,2,TRUE),"")</f>
        <v>Meta Parcialmente Cumplida (MPC)</v>
      </c>
      <c r="K109" s="206" t="str">
        <f t="shared" ref="K109:K114" si="11">IF(D109&lt;&gt;"",D109,"")</f>
        <v>Afilado de Cuchillas</v>
      </c>
      <c r="L109" s="96" t="s">
        <v>1432</v>
      </c>
      <c r="M109" s="93" t="s">
        <v>1421</v>
      </c>
      <c r="N109" s="428"/>
      <c r="O109" s="443" t="str">
        <f>IFERROR(VLOOKUP(O108,'Datos Validaciones PAO'!$N$2:$O$102,2,TRUE),"")</f>
        <v>Meta Parcialmente Cumplida (MPC)</v>
      </c>
      <c r="Q109" s="142"/>
      <c r="R109" s="142"/>
      <c r="S109" s="142"/>
      <c r="T109" s="142"/>
      <c r="U109" s="142"/>
    </row>
    <row r="110" spans="1:21" ht="48" customHeight="1" x14ac:dyDescent="0.35">
      <c r="A110" s="441"/>
      <c r="B110" s="425"/>
      <c r="C110" s="196"/>
      <c r="D110" s="93" t="s">
        <v>773</v>
      </c>
      <c r="E110" s="93"/>
      <c r="F110" s="95">
        <v>23000000</v>
      </c>
      <c r="G110" s="96"/>
      <c r="H110" s="93"/>
      <c r="I110" s="428"/>
      <c r="J110" s="444"/>
      <c r="K110" s="206" t="str">
        <f t="shared" si="11"/>
        <v xml:space="preserve">Contrato de Mantenimiento de maquinas dobladoras, maquinas para encudernacion y los compresores, Mantenimiento de Guillotinas </v>
      </c>
      <c r="L110" s="96" t="s">
        <v>1420</v>
      </c>
      <c r="M110" s="93" t="s">
        <v>1421</v>
      </c>
      <c r="N110" s="428"/>
      <c r="O110" s="444"/>
      <c r="Q110" s="142"/>
      <c r="R110" s="142"/>
      <c r="S110" s="142"/>
      <c r="T110" s="142"/>
      <c r="U110" s="142"/>
    </row>
    <row r="111" spans="1:21" ht="45.65" customHeight="1" x14ac:dyDescent="0.35">
      <c r="A111" s="441"/>
      <c r="B111" s="425"/>
      <c r="C111" s="196"/>
      <c r="D111" s="93" t="s">
        <v>774</v>
      </c>
      <c r="E111" s="93"/>
      <c r="F111" s="95">
        <v>2500000</v>
      </c>
      <c r="G111" s="96"/>
      <c r="H111" s="93"/>
      <c r="I111" s="428"/>
      <c r="J111" s="444"/>
      <c r="K111" s="206" t="str">
        <f t="shared" si="11"/>
        <v>Aceites y Lubricantes, Grasa Alta Temperatura, Aceite Perma y Aceite WD 40  Easy Slide, para la superficie de las Guillotinas</v>
      </c>
      <c r="L111" s="96" t="s">
        <v>1433</v>
      </c>
      <c r="M111" s="93" t="s">
        <v>1421</v>
      </c>
      <c r="N111" s="428"/>
      <c r="O111" s="444"/>
      <c r="Q111" s="142"/>
      <c r="R111" s="142"/>
      <c r="S111" s="142"/>
      <c r="T111" s="142"/>
      <c r="U111" s="142"/>
    </row>
    <row r="112" spans="1:21" ht="48.75" customHeight="1" x14ac:dyDescent="0.35">
      <c r="A112" s="441"/>
      <c r="B112" s="425"/>
      <c r="C112" s="196"/>
      <c r="D112" s="93" t="s">
        <v>775</v>
      </c>
      <c r="E112" s="93"/>
      <c r="F112" s="95">
        <v>2000000</v>
      </c>
      <c r="G112" s="96"/>
      <c r="H112" s="93"/>
      <c r="I112" s="428"/>
      <c r="J112" s="444"/>
      <c r="K112" s="206" t="str">
        <f t="shared" si="11"/>
        <v>Rollos de alambre galvanizado de calibre variado para Grapadoras</v>
      </c>
      <c r="L112" s="96" t="s">
        <v>1434</v>
      </c>
      <c r="M112" s="93" t="s">
        <v>1421</v>
      </c>
      <c r="N112" s="428"/>
      <c r="O112" s="444"/>
      <c r="Q112" s="142"/>
      <c r="R112" s="142"/>
      <c r="S112" s="142"/>
      <c r="T112" s="142"/>
      <c r="U112" s="142"/>
    </row>
    <row r="113" spans="1:21" ht="33" customHeight="1" x14ac:dyDescent="0.35">
      <c r="A113" s="441"/>
      <c r="B113" s="425"/>
      <c r="C113" s="196"/>
      <c r="D113" s="93" t="s">
        <v>776</v>
      </c>
      <c r="E113" s="93"/>
      <c r="F113" s="95">
        <v>5000000</v>
      </c>
      <c r="G113" s="96"/>
      <c r="H113" s="93"/>
      <c r="I113" s="428"/>
      <c r="J113" s="444"/>
      <c r="K113" s="206" t="str">
        <f t="shared" si="11"/>
        <v xml:space="preserve">Repuestos Eléctricos para las maquinas Dobladoras  y  Encudernadoras </v>
      </c>
      <c r="L113" s="96" t="s">
        <v>1435</v>
      </c>
      <c r="M113" s="93" t="s">
        <v>1421</v>
      </c>
      <c r="N113" s="428"/>
      <c r="O113" s="444"/>
      <c r="Q113" s="142"/>
      <c r="R113" s="142"/>
      <c r="S113" s="142"/>
      <c r="T113" s="142"/>
      <c r="U113" s="142"/>
    </row>
    <row r="114" spans="1:21" ht="42.75" customHeight="1" thickBot="1" x14ac:dyDescent="0.4">
      <c r="A114" s="442"/>
      <c r="B114" s="426"/>
      <c r="C114" s="197"/>
      <c r="D114" s="93" t="s">
        <v>777</v>
      </c>
      <c r="E114" s="93"/>
      <c r="F114" s="95">
        <v>4000000</v>
      </c>
      <c r="G114" s="96"/>
      <c r="H114" s="93"/>
      <c r="I114" s="429"/>
      <c r="J114" s="445"/>
      <c r="K114" s="206" t="str">
        <f t="shared" si="11"/>
        <v xml:space="preserve">Plástico para Paletizar y Laminar, Fleje Plástico </v>
      </c>
      <c r="L114" s="96" t="s">
        <v>1436</v>
      </c>
      <c r="M114" s="93" t="s">
        <v>1421</v>
      </c>
      <c r="N114" s="429"/>
      <c r="O114" s="445"/>
      <c r="Q114" s="142"/>
      <c r="R114" s="142"/>
      <c r="S114" s="142"/>
      <c r="T114" s="142"/>
      <c r="U114" s="142"/>
    </row>
    <row r="115" spans="1:21" ht="50.15" customHeight="1" thickBot="1" x14ac:dyDescent="0.4">
      <c r="A115" s="199" t="s">
        <v>712</v>
      </c>
      <c r="B115" s="422" t="s">
        <v>169</v>
      </c>
      <c r="C115" s="423"/>
      <c r="D115" s="423"/>
      <c r="E115" s="200"/>
      <c r="F115" s="200"/>
      <c r="G115" s="200"/>
      <c r="H115" s="200"/>
      <c r="I115" s="200"/>
      <c r="J115" s="212"/>
      <c r="K115" s="200"/>
      <c r="L115" s="200"/>
      <c r="M115" s="200"/>
      <c r="N115" s="200"/>
      <c r="O115" s="212"/>
    </row>
    <row r="116" spans="1:21" ht="49.5" customHeight="1" thickBot="1" x14ac:dyDescent="0.4">
      <c r="A116" s="201" t="s">
        <v>714</v>
      </c>
      <c r="B116" s="202" t="s">
        <v>715</v>
      </c>
      <c r="C116" s="198" t="s">
        <v>716</v>
      </c>
      <c r="D116" s="198" t="s">
        <v>717</v>
      </c>
      <c r="E116" s="198" t="s">
        <v>718</v>
      </c>
      <c r="F116" s="198" t="s">
        <v>719</v>
      </c>
      <c r="G116" s="198" t="s">
        <v>720</v>
      </c>
      <c r="H116" s="198" t="s">
        <v>721</v>
      </c>
      <c r="I116" s="198" t="s">
        <v>722</v>
      </c>
      <c r="J116" s="198" t="s">
        <v>723</v>
      </c>
      <c r="K116" s="198" t="s">
        <v>730</v>
      </c>
      <c r="L116" s="198" t="s">
        <v>720</v>
      </c>
      <c r="M116" s="198" t="s">
        <v>721</v>
      </c>
      <c r="N116" s="198" t="s">
        <v>722</v>
      </c>
      <c r="O116" s="198" t="s">
        <v>723</v>
      </c>
    </row>
    <row r="117" spans="1:21" ht="46.5" customHeight="1" x14ac:dyDescent="0.35">
      <c r="A117" s="97">
        <f>A108+1</f>
        <v>13</v>
      </c>
      <c r="B117" s="424" t="s">
        <v>1193</v>
      </c>
      <c r="C117" s="427" t="s">
        <v>1192</v>
      </c>
      <c r="D117" s="93" t="s">
        <v>778</v>
      </c>
      <c r="E117" s="93" t="s">
        <v>771</v>
      </c>
      <c r="F117" s="95">
        <v>50000</v>
      </c>
      <c r="G117" s="96" t="s">
        <v>1325</v>
      </c>
      <c r="H117" s="93"/>
      <c r="I117" s="427">
        <v>0.35</v>
      </c>
      <c r="J117" s="205">
        <f>IFERROR(AVERAGE(I117),"")</f>
        <v>0.35</v>
      </c>
      <c r="K117" s="206" t="str">
        <f>IF(D117&lt;&gt;"",D117,"")</f>
        <v>Lija 400 y  Lija de agua</v>
      </c>
      <c r="L117" s="96" t="s">
        <v>1437</v>
      </c>
      <c r="M117" s="93" t="s">
        <v>1421</v>
      </c>
      <c r="N117" s="427">
        <v>0.94</v>
      </c>
      <c r="O117" s="205">
        <f>IFERROR(AVERAGE(N117),"")</f>
        <v>0.94</v>
      </c>
    </row>
    <row r="118" spans="1:21" ht="38.25" customHeight="1" x14ac:dyDescent="0.35">
      <c r="A118" s="440" t="s">
        <v>1190</v>
      </c>
      <c r="B118" s="425"/>
      <c r="C118" s="428"/>
      <c r="D118" s="93" t="s">
        <v>779</v>
      </c>
      <c r="E118" s="93"/>
      <c r="F118" s="95">
        <v>30000000</v>
      </c>
      <c r="G118" s="96" t="s">
        <v>1326</v>
      </c>
      <c r="H118" s="93"/>
      <c r="I118" s="428"/>
      <c r="J118" s="443" t="str">
        <f>IFERROR(VLOOKUP(J117,'Datos Validaciones PAO'!$N$2:$O$102,2,TRUE),"")</f>
        <v>Meta Parcialmente Cumplida (MPC)</v>
      </c>
      <c r="K118" s="206" t="str">
        <f t="shared" ref="K118:K123" si="12">IF(D118&lt;&gt;"",D118,"")</f>
        <v xml:space="preserve">Repuestos para Guillotina y maquinas Dobladoras  y  Encudernadoras </v>
      </c>
      <c r="L118" s="96" t="s">
        <v>1435</v>
      </c>
      <c r="M118" s="93" t="s">
        <v>1421</v>
      </c>
      <c r="N118" s="428"/>
      <c r="O118" s="443" t="str">
        <f>IFERROR(VLOOKUP(O117,'Datos Validaciones PAO'!$N$2:$O$102,2,TRUE),"")</f>
        <v>Meta Parcialmente Cumplida (MPC)</v>
      </c>
    </row>
    <row r="119" spans="1:21" ht="34.5" customHeight="1" x14ac:dyDescent="0.35">
      <c r="A119" s="441"/>
      <c r="B119" s="425"/>
      <c r="C119" s="428"/>
      <c r="D119" s="93" t="s">
        <v>780</v>
      </c>
      <c r="E119" s="93"/>
      <c r="F119" s="95">
        <v>5000000</v>
      </c>
      <c r="G119" s="96"/>
      <c r="H119" s="93"/>
      <c r="I119" s="428"/>
      <c r="J119" s="444"/>
      <c r="K119" s="206" t="str">
        <f t="shared" si="12"/>
        <v>Resortes Cola blanca, roja  granulada</v>
      </c>
      <c r="L119" s="96" t="s">
        <v>1438</v>
      </c>
      <c r="M119" s="93" t="s">
        <v>1421</v>
      </c>
      <c r="N119" s="428"/>
      <c r="O119" s="444"/>
    </row>
    <row r="120" spans="1:21" ht="33" customHeight="1" x14ac:dyDescent="0.35">
      <c r="A120" s="441"/>
      <c r="B120" s="425"/>
      <c r="C120" s="428"/>
      <c r="D120" s="93" t="s">
        <v>781</v>
      </c>
      <c r="E120" s="93"/>
      <c r="F120" s="95">
        <v>100000</v>
      </c>
      <c r="G120" s="96"/>
      <c r="H120" s="93"/>
      <c r="I120" s="428"/>
      <c r="J120" s="444"/>
      <c r="K120" s="206" t="str">
        <f t="shared" si="12"/>
        <v>Brochas, rodillos, esponjas celulosas, elasticos, velcro, cinta de tela, tornillos para tapas de empaste</v>
      </c>
      <c r="L120" s="96" t="s">
        <v>1437</v>
      </c>
      <c r="M120" s="93" t="s">
        <v>1421</v>
      </c>
      <c r="N120" s="428"/>
      <c r="O120" s="444"/>
    </row>
    <row r="121" spans="1:21" ht="48.75" customHeight="1" x14ac:dyDescent="0.35">
      <c r="A121" s="441"/>
      <c r="B121" s="425"/>
      <c r="C121" s="428"/>
      <c r="D121" s="93" t="s">
        <v>782</v>
      </c>
      <c r="E121" s="93"/>
      <c r="F121" s="95">
        <v>500112</v>
      </c>
      <c r="G121" s="96"/>
      <c r="H121" s="93"/>
      <c r="I121" s="428"/>
      <c r="J121" s="444"/>
      <c r="K121" s="206" t="str">
        <f t="shared" si="12"/>
        <v>Matriz de plegado como arreglo mecanico para el encaje al troquelar y plecas de corte,dobles y perforacion.</v>
      </c>
      <c r="L121" s="96" t="s">
        <v>1437</v>
      </c>
      <c r="M121" s="93" t="s">
        <v>1421</v>
      </c>
      <c r="N121" s="428"/>
      <c r="O121" s="444"/>
    </row>
    <row r="122" spans="1:21" ht="33" customHeight="1" x14ac:dyDescent="0.35">
      <c r="A122" s="441"/>
      <c r="B122" s="425"/>
      <c r="C122" s="428"/>
      <c r="D122" s="93"/>
      <c r="E122" s="93"/>
      <c r="F122" s="95"/>
      <c r="G122" s="96"/>
      <c r="H122" s="93"/>
      <c r="I122" s="428"/>
      <c r="J122" s="444"/>
      <c r="K122" s="206" t="str">
        <f t="shared" si="12"/>
        <v/>
      </c>
      <c r="L122" s="96"/>
      <c r="M122" s="93"/>
      <c r="N122" s="428"/>
      <c r="O122" s="444"/>
    </row>
    <row r="123" spans="1:21" ht="25.5" customHeight="1" thickBot="1" x14ac:dyDescent="0.4">
      <c r="A123" s="442"/>
      <c r="B123" s="426"/>
      <c r="C123" s="429"/>
      <c r="D123" s="93"/>
      <c r="E123" s="93"/>
      <c r="F123" s="95"/>
      <c r="G123" s="96"/>
      <c r="H123" s="93"/>
      <c r="I123" s="429"/>
      <c r="J123" s="445"/>
      <c r="K123" s="206" t="str">
        <f t="shared" si="12"/>
        <v/>
      </c>
      <c r="L123" s="96"/>
      <c r="M123" s="93"/>
      <c r="N123" s="429"/>
      <c r="O123" s="445"/>
    </row>
    <row r="124" spans="1:21" ht="50.15" customHeight="1" thickBot="1" x14ac:dyDescent="0.4">
      <c r="A124" s="199" t="s">
        <v>712</v>
      </c>
      <c r="B124" s="422" t="s">
        <v>169</v>
      </c>
      <c r="C124" s="423"/>
      <c r="D124" s="423"/>
      <c r="E124" s="200"/>
      <c r="F124" s="200"/>
      <c r="G124" s="200"/>
      <c r="H124" s="200"/>
      <c r="I124" s="200"/>
      <c r="J124" s="212"/>
      <c r="K124" s="200"/>
      <c r="L124" s="200"/>
      <c r="M124" s="200"/>
      <c r="N124" s="200"/>
      <c r="O124" s="212"/>
    </row>
    <row r="125" spans="1:21" ht="49.5" customHeight="1" thickBot="1" x14ac:dyDescent="0.4">
      <c r="A125" s="201" t="s">
        <v>714</v>
      </c>
      <c r="B125" s="202" t="s">
        <v>715</v>
      </c>
      <c r="C125" s="198" t="s">
        <v>716</v>
      </c>
      <c r="D125" s="198" t="s">
        <v>717</v>
      </c>
      <c r="E125" s="198" t="s">
        <v>718</v>
      </c>
      <c r="F125" s="198" t="s">
        <v>719</v>
      </c>
      <c r="G125" s="198" t="s">
        <v>720</v>
      </c>
      <c r="H125" s="198" t="s">
        <v>721</v>
      </c>
      <c r="I125" s="198" t="s">
        <v>722</v>
      </c>
      <c r="J125" s="198" t="s">
        <v>723</v>
      </c>
      <c r="K125" s="198" t="s">
        <v>730</v>
      </c>
      <c r="L125" s="198" t="s">
        <v>720</v>
      </c>
      <c r="M125" s="198" t="s">
        <v>721</v>
      </c>
      <c r="N125" s="198" t="s">
        <v>722</v>
      </c>
      <c r="O125" s="198" t="s">
        <v>723</v>
      </c>
    </row>
    <row r="126" spans="1:21" ht="46.5" customHeight="1" x14ac:dyDescent="0.35">
      <c r="A126" s="97">
        <f>A117+1</f>
        <v>14</v>
      </c>
      <c r="B126" s="424" t="s">
        <v>1194</v>
      </c>
      <c r="C126" s="427" t="s">
        <v>1195</v>
      </c>
      <c r="D126" s="93" t="s">
        <v>784</v>
      </c>
      <c r="E126" s="93" t="s">
        <v>785</v>
      </c>
      <c r="F126" s="95">
        <v>200000</v>
      </c>
      <c r="G126" s="96" t="s">
        <v>1363</v>
      </c>
      <c r="H126" s="93"/>
      <c r="I126" s="427">
        <v>0</v>
      </c>
      <c r="J126" s="205">
        <f>IFERROR(AVERAGE(I126),"")</f>
        <v>0</v>
      </c>
      <c r="K126" s="206" t="str">
        <f>IF(D126&lt;&gt;"",D126,"")</f>
        <v>Recolección de desechos bioinfecciosos</v>
      </c>
      <c r="L126" s="96" t="s">
        <v>1400</v>
      </c>
      <c r="M126" s="93" t="s">
        <v>1401</v>
      </c>
      <c r="N126" s="427">
        <v>0.75</v>
      </c>
      <c r="O126" s="205">
        <f>IFERROR(AVERAGE(N126),"")</f>
        <v>0.75</v>
      </c>
    </row>
    <row r="127" spans="1:21" ht="38.25" customHeight="1" x14ac:dyDescent="0.35">
      <c r="A127" s="440" t="s">
        <v>786</v>
      </c>
      <c r="B127" s="425"/>
      <c r="C127" s="428"/>
      <c r="D127" s="93" t="s">
        <v>787</v>
      </c>
      <c r="E127" s="93"/>
      <c r="F127" s="95">
        <v>900000</v>
      </c>
      <c r="G127" s="96"/>
      <c r="H127" s="93"/>
      <c r="I127" s="428"/>
      <c r="J127" s="443" t="str">
        <f>IFERROR(VLOOKUP(J126,'Datos Validaciones PAO'!$N$2:$O$102,2,TRUE),"")</f>
        <v>Meta No Cumplida (MNC)</v>
      </c>
      <c r="K127" s="206" t="str">
        <f t="shared" ref="K127:K132" si="13">IF(D127&lt;&gt;"",D127,"")</f>
        <v>Reparación de equipo médico</v>
      </c>
      <c r="L127" s="96"/>
      <c r="M127" s="93"/>
      <c r="N127" s="428"/>
      <c r="O127" s="443" t="str">
        <f>IFERROR(VLOOKUP(O126,'Datos Validaciones PAO'!$N$2:$O$102,2,TRUE),"")</f>
        <v>Meta Parcialmente Cumplida (MPC)</v>
      </c>
    </row>
    <row r="128" spans="1:21" ht="34.5" customHeight="1" x14ac:dyDescent="0.35">
      <c r="A128" s="441"/>
      <c r="B128" s="425"/>
      <c r="C128" s="428"/>
      <c r="D128" s="93" t="s">
        <v>788</v>
      </c>
      <c r="E128" s="93"/>
      <c r="F128" s="95">
        <v>400000</v>
      </c>
      <c r="G128" s="96"/>
      <c r="H128" s="93"/>
      <c r="I128" s="428"/>
      <c r="J128" s="444"/>
      <c r="K128" s="206" t="str">
        <f t="shared" si="13"/>
        <v>Repuestos para Equipo Médico</v>
      </c>
      <c r="L128" s="96"/>
      <c r="M128" s="93"/>
      <c r="N128" s="428"/>
      <c r="O128" s="444"/>
    </row>
    <row r="129" spans="1:15" ht="33" customHeight="1" x14ac:dyDescent="0.35">
      <c r="A129" s="441" t="s">
        <v>786</v>
      </c>
      <c r="B129" s="425"/>
      <c r="C129" s="428"/>
      <c r="D129" s="93"/>
      <c r="E129" s="93"/>
      <c r="F129" s="95"/>
      <c r="G129" s="96"/>
      <c r="H129" s="93"/>
      <c r="I129" s="428"/>
      <c r="J129" s="444"/>
      <c r="K129" s="206" t="str">
        <f t="shared" si="13"/>
        <v/>
      </c>
      <c r="L129" s="96"/>
      <c r="M129" s="93"/>
      <c r="N129" s="428"/>
      <c r="O129" s="444"/>
    </row>
    <row r="130" spans="1:15" ht="48.75" customHeight="1" x14ac:dyDescent="0.35">
      <c r="A130" s="441"/>
      <c r="B130" s="425"/>
      <c r="C130" s="428"/>
      <c r="D130" s="93"/>
      <c r="E130" s="93"/>
      <c r="F130" s="95"/>
      <c r="G130" s="96"/>
      <c r="H130" s="93"/>
      <c r="I130" s="428"/>
      <c r="J130" s="444"/>
      <c r="K130" s="206" t="str">
        <f t="shared" si="13"/>
        <v/>
      </c>
      <c r="L130" s="96"/>
      <c r="M130" s="93"/>
      <c r="N130" s="428"/>
      <c r="O130" s="444"/>
    </row>
    <row r="131" spans="1:15" ht="33" customHeight="1" x14ac:dyDescent="0.35">
      <c r="A131" s="441" t="s">
        <v>786</v>
      </c>
      <c r="B131" s="425"/>
      <c r="C131" s="428"/>
      <c r="D131" s="93"/>
      <c r="E131" s="93"/>
      <c r="F131" s="95"/>
      <c r="G131" s="96"/>
      <c r="H131" s="93"/>
      <c r="I131" s="428"/>
      <c r="J131" s="444"/>
      <c r="K131" s="206" t="str">
        <f t="shared" si="13"/>
        <v/>
      </c>
      <c r="L131" s="96"/>
      <c r="M131" s="93"/>
      <c r="N131" s="428"/>
      <c r="O131" s="444"/>
    </row>
    <row r="132" spans="1:15" ht="42.75" customHeight="1" thickBot="1" x14ac:dyDescent="0.4">
      <c r="A132" s="442"/>
      <c r="B132" s="426"/>
      <c r="C132" s="429"/>
      <c r="D132" s="93"/>
      <c r="E132" s="93"/>
      <c r="F132" s="95"/>
      <c r="G132" s="96"/>
      <c r="H132" s="93"/>
      <c r="I132" s="429"/>
      <c r="J132" s="445"/>
      <c r="K132" s="206" t="str">
        <f t="shared" si="13"/>
        <v/>
      </c>
      <c r="L132" s="96"/>
      <c r="M132" s="93"/>
      <c r="N132" s="429"/>
      <c r="O132" s="445"/>
    </row>
    <row r="133" spans="1:15" ht="50.15" customHeight="1" thickBot="1" x14ac:dyDescent="0.4">
      <c r="A133" s="199" t="s">
        <v>712</v>
      </c>
      <c r="B133" s="422" t="s">
        <v>169</v>
      </c>
      <c r="C133" s="423"/>
      <c r="D133" s="423"/>
      <c r="E133" s="200"/>
      <c r="F133" s="200"/>
      <c r="G133" s="200"/>
      <c r="H133" s="200"/>
      <c r="I133" s="200"/>
      <c r="J133" s="212"/>
      <c r="K133" s="200"/>
      <c r="L133" s="200"/>
      <c r="M133" s="200"/>
      <c r="N133" s="200"/>
      <c r="O133" s="212"/>
    </row>
    <row r="134" spans="1:15" ht="49.5" customHeight="1" thickBot="1" x14ac:dyDescent="0.4">
      <c r="A134" s="201" t="s">
        <v>714</v>
      </c>
      <c r="B134" s="202" t="s">
        <v>715</v>
      </c>
      <c r="C134" s="198" t="s">
        <v>716</v>
      </c>
      <c r="D134" s="198" t="s">
        <v>717</v>
      </c>
      <c r="E134" s="198" t="s">
        <v>718</v>
      </c>
      <c r="F134" s="198" t="s">
        <v>719</v>
      </c>
      <c r="G134" s="198" t="s">
        <v>720</v>
      </c>
      <c r="H134" s="198" t="s">
        <v>721</v>
      </c>
      <c r="I134" s="198" t="s">
        <v>722</v>
      </c>
      <c r="J134" s="198" t="s">
        <v>723</v>
      </c>
      <c r="K134" s="198" t="s">
        <v>730</v>
      </c>
      <c r="L134" s="198" t="s">
        <v>720</v>
      </c>
      <c r="M134" s="198" t="s">
        <v>721</v>
      </c>
      <c r="N134" s="198" t="s">
        <v>722</v>
      </c>
      <c r="O134" s="198" t="s">
        <v>723</v>
      </c>
    </row>
    <row r="135" spans="1:15" ht="46.5" customHeight="1" x14ac:dyDescent="0.35">
      <c r="A135" s="97">
        <f>A126+1</f>
        <v>15</v>
      </c>
      <c r="B135" s="424" t="s">
        <v>1196</v>
      </c>
      <c r="C135" s="427" t="s">
        <v>789</v>
      </c>
      <c r="D135" s="93" t="s">
        <v>790</v>
      </c>
      <c r="E135" s="93" t="s">
        <v>791</v>
      </c>
      <c r="F135" s="95">
        <v>3500000</v>
      </c>
      <c r="G135" s="96" t="s">
        <v>1363</v>
      </c>
      <c r="H135" s="93"/>
      <c r="I135" s="427">
        <v>0</v>
      </c>
      <c r="J135" s="205">
        <f>IFERROR(AVERAGE(I135),"")</f>
        <v>0</v>
      </c>
      <c r="K135" s="206" t="str">
        <f>IF(D135&lt;&gt;"",D135,"")</f>
        <v>Mantenimiento de sistemas de aire comprimido y compresores</v>
      </c>
      <c r="L135" s="94" t="s">
        <v>1402</v>
      </c>
      <c r="M135" s="93" t="s">
        <v>1403</v>
      </c>
      <c r="N135" s="427">
        <v>0.98</v>
      </c>
      <c r="O135" s="205">
        <f>IFERROR(AVERAGE(N135),"")</f>
        <v>0.98</v>
      </c>
    </row>
    <row r="136" spans="1:15" ht="38.25" customHeight="1" x14ac:dyDescent="0.35">
      <c r="A136" s="440" t="s">
        <v>786</v>
      </c>
      <c r="B136" s="425"/>
      <c r="C136" s="428"/>
      <c r="D136" s="93" t="s">
        <v>792</v>
      </c>
      <c r="E136" s="93"/>
      <c r="F136" s="95">
        <v>3200000</v>
      </c>
      <c r="G136" s="96"/>
      <c r="H136" s="93"/>
      <c r="I136" s="428"/>
      <c r="J136" s="443" t="str">
        <f>IFERROR(VLOOKUP(J135,'Datos Validaciones PAO'!$N$2:$O$102,2,TRUE),"")</f>
        <v>Meta No Cumplida (MNC)</v>
      </c>
      <c r="K136" s="206" t="str">
        <f t="shared" ref="K136:K141" si="14">IF(D136&lt;&gt;"",D136,"")</f>
        <v>Mantenimiento de sistemas de extracción de aire</v>
      </c>
      <c r="L136" s="96"/>
      <c r="M136" s="93"/>
      <c r="N136" s="428"/>
      <c r="O136" s="443" t="str">
        <f>IFERROR(VLOOKUP(O135,'Datos Validaciones PAO'!$N$2:$O$102,2,TRUE),"")</f>
        <v>Meta Parcialmente Cumplida (MPC)</v>
      </c>
    </row>
    <row r="137" spans="1:15" ht="34.5" customHeight="1" x14ac:dyDescent="0.35">
      <c r="A137" s="441"/>
      <c r="B137" s="425"/>
      <c r="C137" s="428"/>
      <c r="D137" s="93" t="s">
        <v>793</v>
      </c>
      <c r="E137" s="93"/>
      <c r="F137" s="95">
        <v>1000000</v>
      </c>
      <c r="G137" s="96"/>
      <c r="H137" s="93"/>
      <c r="I137" s="428"/>
      <c r="J137" s="444"/>
      <c r="K137" s="206" t="str">
        <f t="shared" si="14"/>
        <v>Mantenimiento de elevador eléctrico  y elevador del edificio</v>
      </c>
      <c r="L137" s="96"/>
      <c r="M137" s="93"/>
      <c r="N137" s="428"/>
      <c r="O137" s="444"/>
    </row>
    <row r="138" spans="1:15" ht="33" customHeight="1" x14ac:dyDescent="0.35">
      <c r="A138" s="441"/>
      <c r="B138" s="425"/>
      <c r="C138" s="428"/>
      <c r="D138" s="93" t="s">
        <v>794</v>
      </c>
      <c r="E138" s="93"/>
      <c r="F138" s="95">
        <v>3500000</v>
      </c>
      <c r="G138" s="96"/>
      <c r="H138" s="93"/>
      <c r="I138" s="428"/>
      <c r="J138" s="444"/>
      <c r="K138" s="206" t="str">
        <f t="shared" si="14"/>
        <v>Mantenimiento de la planta eléctrica</v>
      </c>
      <c r="L138" s="96"/>
      <c r="M138" s="93"/>
      <c r="N138" s="428"/>
      <c r="O138" s="444"/>
    </row>
    <row r="139" spans="1:15" ht="48.75" customHeight="1" x14ac:dyDescent="0.35">
      <c r="A139" s="441"/>
      <c r="B139" s="425"/>
      <c r="C139" s="428"/>
      <c r="D139" s="93" t="s">
        <v>795</v>
      </c>
      <c r="E139" s="93"/>
      <c r="F139" s="95">
        <v>6000000</v>
      </c>
      <c r="G139" s="96"/>
      <c r="H139" s="93"/>
      <c r="I139" s="428"/>
      <c r="J139" s="444"/>
      <c r="K139" s="206" t="str">
        <f t="shared" si="14"/>
        <v>Mantenimiento de Aires Acondicionados</v>
      </c>
      <c r="L139" s="96"/>
      <c r="M139" s="93"/>
      <c r="N139" s="428"/>
      <c r="O139" s="444"/>
    </row>
    <row r="140" spans="1:15" ht="33" customHeight="1" x14ac:dyDescent="0.35">
      <c r="A140" s="441"/>
      <c r="B140" s="425"/>
      <c r="C140" s="428"/>
      <c r="D140" s="93" t="s">
        <v>796</v>
      </c>
      <c r="E140" s="93"/>
      <c r="F140" s="95">
        <v>7000000</v>
      </c>
      <c r="G140" s="96"/>
      <c r="H140" s="93"/>
      <c r="I140" s="428"/>
      <c r="J140" s="444"/>
      <c r="K140" s="206" t="str">
        <f t="shared" si="14"/>
        <v>Mantenimiento de UPS´s</v>
      </c>
      <c r="L140" s="96"/>
      <c r="M140" s="93"/>
      <c r="N140" s="428"/>
      <c r="O140" s="444"/>
    </row>
    <row r="141" spans="1:15" ht="42.75" customHeight="1" thickBot="1" x14ac:dyDescent="0.4">
      <c r="A141" s="442"/>
      <c r="B141" s="426"/>
      <c r="C141" s="429"/>
      <c r="D141" s="93" t="s">
        <v>797</v>
      </c>
      <c r="E141" s="93"/>
      <c r="F141" s="95">
        <v>250000</v>
      </c>
      <c r="G141" s="96"/>
      <c r="H141" s="93"/>
      <c r="I141" s="429"/>
      <c r="J141" s="445"/>
      <c r="K141" s="206" t="str">
        <f t="shared" si="14"/>
        <v>Pinturas y Diluyentes</v>
      </c>
      <c r="L141" s="96"/>
      <c r="M141" s="93"/>
      <c r="N141" s="429"/>
      <c r="O141" s="445"/>
    </row>
    <row r="142" spans="1:15" ht="50.15" customHeight="1" thickBot="1" x14ac:dyDescent="0.4">
      <c r="A142" s="199" t="s">
        <v>712</v>
      </c>
      <c r="B142" s="422" t="s">
        <v>169</v>
      </c>
      <c r="C142" s="423"/>
      <c r="D142" s="423"/>
      <c r="E142" s="200"/>
      <c r="F142" s="200"/>
      <c r="G142" s="200"/>
      <c r="H142" s="200"/>
      <c r="I142" s="200"/>
      <c r="J142" s="212"/>
      <c r="K142" s="200"/>
      <c r="L142" s="200"/>
      <c r="M142" s="200"/>
      <c r="N142" s="200"/>
      <c r="O142" s="212"/>
    </row>
    <row r="143" spans="1:15" ht="49.5" customHeight="1" thickBot="1" x14ac:dyDescent="0.4">
      <c r="A143" s="201" t="s">
        <v>714</v>
      </c>
      <c r="B143" s="202" t="s">
        <v>715</v>
      </c>
      <c r="C143" s="198" t="s">
        <v>716</v>
      </c>
      <c r="D143" s="198" t="s">
        <v>717</v>
      </c>
      <c r="E143" s="198" t="s">
        <v>718</v>
      </c>
      <c r="F143" s="198" t="s">
        <v>719</v>
      </c>
      <c r="G143" s="198" t="s">
        <v>720</v>
      </c>
      <c r="H143" s="198" t="s">
        <v>721</v>
      </c>
      <c r="I143" s="198" t="s">
        <v>722</v>
      </c>
      <c r="J143" s="198" t="s">
        <v>723</v>
      </c>
      <c r="K143" s="198" t="s">
        <v>730</v>
      </c>
      <c r="L143" s="198" t="s">
        <v>720</v>
      </c>
      <c r="M143" s="198" t="s">
        <v>721</v>
      </c>
      <c r="N143" s="198" t="s">
        <v>722</v>
      </c>
      <c r="O143" s="198" t="s">
        <v>723</v>
      </c>
    </row>
    <row r="144" spans="1:15" ht="46.5" customHeight="1" x14ac:dyDescent="0.35">
      <c r="A144" s="97">
        <f>A135+1</f>
        <v>16</v>
      </c>
      <c r="B144" s="424" t="s">
        <v>1197</v>
      </c>
      <c r="C144" s="427" t="s">
        <v>789</v>
      </c>
      <c r="D144" s="93" t="s">
        <v>798</v>
      </c>
      <c r="E144" s="93" t="s">
        <v>791</v>
      </c>
      <c r="F144" s="95">
        <v>250000</v>
      </c>
      <c r="G144" s="96" t="s">
        <v>1363</v>
      </c>
      <c r="H144" s="93"/>
      <c r="I144" s="427">
        <v>0</v>
      </c>
      <c r="J144" s="205">
        <f>IFERROR(AVERAGE(I144),"")</f>
        <v>0</v>
      </c>
      <c r="K144" s="206" t="str">
        <f>IF(D144&lt;&gt;"",D144,"")</f>
        <v>Materiales y Productos Metálicos</v>
      </c>
      <c r="L144" s="96" t="s">
        <v>1402</v>
      </c>
      <c r="M144" s="93" t="s">
        <v>1403</v>
      </c>
      <c r="N144" s="427">
        <v>0.98</v>
      </c>
      <c r="O144" s="205">
        <f>IFERROR(AVERAGE(N144),"")</f>
        <v>0.98</v>
      </c>
    </row>
    <row r="145" spans="1:15" ht="38.25" customHeight="1" x14ac:dyDescent="0.35">
      <c r="A145" s="440" t="s">
        <v>786</v>
      </c>
      <c r="B145" s="425"/>
      <c r="C145" s="428"/>
      <c r="D145" s="93" t="s">
        <v>799</v>
      </c>
      <c r="E145" s="93" t="s">
        <v>786</v>
      </c>
      <c r="F145" s="95">
        <v>250000</v>
      </c>
      <c r="G145" s="96"/>
      <c r="H145" s="93"/>
      <c r="I145" s="428"/>
      <c r="J145" s="443" t="str">
        <f>IFERROR(VLOOKUP(J144,'Datos Validaciones PAO'!$N$2:$O$102,2,TRUE),"")</f>
        <v>Meta No Cumplida (MNC)</v>
      </c>
      <c r="K145" s="206" t="str">
        <f t="shared" ref="K145:K150" si="15">IF(D145&lt;&gt;"",D145,"")</f>
        <v>Mat y produc. Minerales y asfalticos</v>
      </c>
      <c r="L145" s="96"/>
      <c r="M145" s="93"/>
      <c r="N145" s="428"/>
      <c r="O145" s="443" t="str">
        <f>IFERROR(VLOOKUP(O144,'Datos Validaciones PAO'!$N$2:$O$102,2,TRUE),"")</f>
        <v>Meta Parcialmente Cumplida (MPC)</v>
      </c>
    </row>
    <row r="146" spans="1:15" ht="34.5" customHeight="1" x14ac:dyDescent="0.35">
      <c r="A146" s="441"/>
      <c r="B146" s="425"/>
      <c r="C146" s="428"/>
      <c r="D146" s="93" t="s">
        <v>791</v>
      </c>
      <c r="E146" s="93"/>
      <c r="F146" s="95">
        <v>250000</v>
      </c>
      <c r="G146" s="96"/>
      <c r="H146" s="93"/>
      <c r="I146" s="428"/>
      <c r="J146" s="444"/>
      <c r="K146" s="206" t="str">
        <f t="shared" si="15"/>
        <v>Mantenimiento</v>
      </c>
      <c r="L146" s="96"/>
      <c r="M146" s="93"/>
      <c r="N146" s="428"/>
      <c r="O146" s="444"/>
    </row>
    <row r="147" spans="1:15" ht="33" customHeight="1" x14ac:dyDescent="0.35">
      <c r="A147" s="441"/>
      <c r="B147" s="425"/>
      <c r="C147" s="428"/>
      <c r="D147" s="93" t="s">
        <v>791</v>
      </c>
      <c r="E147" s="93"/>
      <c r="F147" s="95">
        <v>250000</v>
      </c>
      <c r="G147" s="96"/>
      <c r="H147" s="93"/>
      <c r="I147" s="428"/>
      <c r="J147" s="444"/>
      <c r="K147" s="206" t="str">
        <f t="shared" si="15"/>
        <v>Mantenimiento</v>
      </c>
      <c r="L147" s="96"/>
      <c r="M147" s="93"/>
      <c r="N147" s="428"/>
      <c r="O147" s="444"/>
    </row>
    <row r="148" spans="1:15" ht="48.75" customHeight="1" x14ac:dyDescent="0.35">
      <c r="A148" s="441"/>
      <c r="B148" s="425"/>
      <c r="C148" s="428"/>
      <c r="D148" s="93" t="s">
        <v>791</v>
      </c>
      <c r="E148" s="93"/>
      <c r="F148" s="95">
        <v>250000</v>
      </c>
      <c r="G148" s="96"/>
      <c r="H148" s="93"/>
      <c r="I148" s="428"/>
      <c r="J148" s="444"/>
      <c r="K148" s="206" t="str">
        <f t="shared" si="15"/>
        <v>Mantenimiento</v>
      </c>
      <c r="L148" s="96"/>
      <c r="M148" s="93"/>
      <c r="N148" s="428"/>
      <c r="O148" s="444"/>
    </row>
    <row r="149" spans="1:15" ht="33" customHeight="1" x14ac:dyDescent="0.35">
      <c r="A149" s="441"/>
      <c r="B149" s="425"/>
      <c r="C149" s="428"/>
      <c r="D149" s="93" t="s">
        <v>791</v>
      </c>
      <c r="E149" s="93"/>
      <c r="F149" s="95">
        <v>250000</v>
      </c>
      <c r="G149" s="96"/>
      <c r="H149" s="93"/>
      <c r="I149" s="428"/>
      <c r="J149" s="444"/>
      <c r="K149" s="206" t="str">
        <f t="shared" si="15"/>
        <v>Mantenimiento</v>
      </c>
      <c r="L149" s="96"/>
      <c r="M149" s="93"/>
      <c r="N149" s="428"/>
      <c r="O149" s="444"/>
    </row>
    <row r="150" spans="1:15" ht="42.75" customHeight="1" thickBot="1" x14ac:dyDescent="0.4">
      <c r="A150" s="442"/>
      <c r="B150" s="426"/>
      <c r="C150" s="429"/>
      <c r="D150" s="93" t="s">
        <v>791</v>
      </c>
      <c r="E150" s="93"/>
      <c r="F150" s="95">
        <v>250000</v>
      </c>
      <c r="G150" s="96"/>
      <c r="H150" s="93"/>
      <c r="I150" s="429"/>
      <c r="J150" s="445"/>
      <c r="K150" s="206" t="str">
        <f t="shared" si="15"/>
        <v>Mantenimiento</v>
      </c>
      <c r="L150" s="96"/>
      <c r="M150" s="93"/>
      <c r="N150" s="429"/>
      <c r="O150" s="445"/>
    </row>
    <row r="151" spans="1:15" ht="50.15" customHeight="1" thickBot="1" x14ac:dyDescent="0.4">
      <c r="A151" s="199" t="s">
        <v>712</v>
      </c>
      <c r="B151" s="422" t="s">
        <v>169</v>
      </c>
      <c r="C151" s="423"/>
      <c r="D151" s="423"/>
      <c r="E151" s="200"/>
      <c r="F151" s="200"/>
      <c r="G151" s="200"/>
      <c r="H151" s="200"/>
      <c r="I151" s="200"/>
      <c r="J151" s="212"/>
      <c r="K151" s="200"/>
      <c r="L151" s="200"/>
      <c r="M151" s="200"/>
      <c r="N151" s="200"/>
      <c r="O151" s="212"/>
    </row>
    <row r="152" spans="1:15" ht="49.5" customHeight="1" thickBot="1" x14ac:dyDescent="0.4">
      <c r="A152" s="201" t="s">
        <v>714</v>
      </c>
      <c r="B152" s="202" t="s">
        <v>715</v>
      </c>
      <c r="C152" s="198" t="s">
        <v>716</v>
      </c>
      <c r="D152" s="198" t="s">
        <v>717</v>
      </c>
      <c r="E152" s="198" t="s">
        <v>718</v>
      </c>
      <c r="F152" s="198" t="s">
        <v>719</v>
      </c>
      <c r="G152" s="198" t="s">
        <v>720</v>
      </c>
      <c r="H152" s="198" t="s">
        <v>721</v>
      </c>
      <c r="I152" s="198" t="s">
        <v>722</v>
      </c>
      <c r="J152" s="198" t="s">
        <v>723</v>
      </c>
      <c r="K152" s="198" t="s">
        <v>730</v>
      </c>
      <c r="L152" s="198" t="s">
        <v>720</v>
      </c>
      <c r="M152" s="198" t="s">
        <v>721</v>
      </c>
      <c r="N152" s="198" t="s">
        <v>722</v>
      </c>
      <c r="O152" s="198" t="s">
        <v>723</v>
      </c>
    </row>
    <row r="153" spans="1:15" ht="46.5" customHeight="1" x14ac:dyDescent="0.35">
      <c r="A153" s="97">
        <f>A144+1</f>
        <v>17</v>
      </c>
      <c r="B153" s="446" t="s">
        <v>1200</v>
      </c>
      <c r="C153" s="427" t="s">
        <v>1198</v>
      </c>
      <c r="D153" s="93" t="s">
        <v>800</v>
      </c>
      <c r="E153" s="93" t="s">
        <v>801</v>
      </c>
      <c r="F153" s="95">
        <v>240000</v>
      </c>
      <c r="G153" s="96" t="s">
        <v>1363</v>
      </c>
      <c r="H153" s="93"/>
      <c r="I153" s="427">
        <v>0</v>
      </c>
      <c r="J153" s="205">
        <f>IFERROR(AVERAGE(I153),"")</f>
        <v>0</v>
      </c>
      <c r="K153" s="206" t="str">
        <f>IF(D153&lt;&gt;"",D153,"")</f>
        <v>Revisión técnica vehículos</v>
      </c>
      <c r="L153" s="96" t="s">
        <v>1404</v>
      </c>
      <c r="M153" s="93" t="s">
        <v>1405</v>
      </c>
      <c r="N153" s="427">
        <v>1</v>
      </c>
      <c r="O153" s="205">
        <f>IFERROR(AVERAGE(N153),"")</f>
        <v>1</v>
      </c>
    </row>
    <row r="154" spans="1:15" ht="38.25" customHeight="1" x14ac:dyDescent="0.35">
      <c r="A154" s="440" t="s">
        <v>786</v>
      </c>
      <c r="B154" s="425"/>
      <c r="C154" s="428"/>
      <c r="D154" s="93" t="s">
        <v>802</v>
      </c>
      <c r="E154" s="93"/>
      <c r="F154" s="95">
        <v>4000000</v>
      </c>
      <c r="G154" s="96"/>
      <c r="H154" s="93"/>
      <c r="I154" s="428"/>
      <c r="J154" s="443" t="str">
        <f>IFERROR(VLOOKUP(J153,'Datos Validaciones PAO'!$N$2:$O$102,2,TRUE),"")</f>
        <v>Meta No Cumplida (MNC)</v>
      </c>
      <c r="K154" s="206" t="str">
        <f t="shared" ref="K154:K159" si="16">IF(D154&lt;&gt;"",D154,"")</f>
        <v>Póliza de seguros Flotilla Vehicular</v>
      </c>
      <c r="L154" s="96"/>
      <c r="M154" s="93"/>
      <c r="N154" s="428"/>
      <c r="O154" s="443" t="str">
        <f>IFERROR(VLOOKUP(O153,'Datos Validaciones PAO'!$N$2:$O$102,2,TRUE),"")</f>
        <v>Meta Cumplida (MC)</v>
      </c>
    </row>
    <row r="155" spans="1:15" ht="34.5" customHeight="1" x14ac:dyDescent="0.35">
      <c r="A155" s="441"/>
      <c r="B155" s="425"/>
      <c r="C155" s="428"/>
      <c r="D155" s="93" t="s">
        <v>803</v>
      </c>
      <c r="E155" s="93"/>
      <c r="F155" s="95">
        <v>1100000</v>
      </c>
      <c r="G155" s="96"/>
      <c r="H155" s="93"/>
      <c r="I155" s="428"/>
      <c r="J155" s="444"/>
      <c r="K155" s="206" t="str">
        <f t="shared" si="16"/>
        <v>Contratación de un Taller automotriz</v>
      </c>
      <c r="L155" s="96"/>
      <c r="M155" s="93"/>
      <c r="N155" s="428"/>
      <c r="O155" s="444"/>
    </row>
    <row r="156" spans="1:15" ht="33" customHeight="1" x14ac:dyDescent="0.35">
      <c r="A156" s="441"/>
      <c r="B156" s="425"/>
      <c r="C156" s="428"/>
      <c r="D156" s="93" t="s">
        <v>804</v>
      </c>
      <c r="E156" s="93"/>
      <c r="F156" s="95">
        <v>300000</v>
      </c>
      <c r="G156" s="96"/>
      <c r="H156" s="93"/>
      <c r="I156" s="428"/>
      <c r="J156" s="444"/>
      <c r="K156" s="206" t="str">
        <f t="shared" si="16"/>
        <v>Marchamos Vehículos y Monta Cargas</v>
      </c>
      <c r="L156" s="96"/>
      <c r="M156" s="93"/>
      <c r="N156" s="428"/>
      <c r="O156" s="444"/>
    </row>
    <row r="157" spans="1:15" ht="48.75" customHeight="1" x14ac:dyDescent="0.35">
      <c r="A157" s="441"/>
      <c r="B157" s="425"/>
      <c r="C157" s="428"/>
      <c r="D157" s="93" t="s">
        <v>805</v>
      </c>
      <c r="E157" s="93"/>
      <c r="F157" s="95">
        <v>200000</v>
      </c>
      <c r="G157" s="96"/>
      <c r="H157" s="93"/>
      <c r="I157" s="428"/>
      <c r="J157" s="444"/>
      <c r="K157" s="206" t="str">
        <f t="shared" si="16"/>
        <v>Deducibles</v>
      </c>
      <c r="L157" s="96"/>
      <c r="M157" s="93"/>
      <c r="N157" s="428"/>
      <c r="O157" s="444"/>
    </row>
    <row r="158" spans="1:15" ht="33" customHeight="1" x14ac:dyDescent="0.35">
      <c r="A158" s="441"/>
      <c r="B158" s="425"/>
      <c r="C158" s="428"/>
      <c r="D158" s="93" t="s">
        <v>806</v>
      </c>
      <c r="E158" s="93"/>
      <c r="F158" s="95">
        <v>2000000</v>
      </c>
      <c r="G158" s="96"/>
      <c r="H158" s="93"/>
      <c r="I158" s="428"/>
      <c r="J158" s="444"/>
      <c r="K158" s="206" t="str">
        <f t="shared" si="16"/>
        <v>Combustibles Flotilla de Vehículos, Monta Cargas Y Planta Electrica</v>
      </c>
      <c r="L158" s="96"/>
      <c r="M158" s="93"/>
      <c r="N158" s="428"/>
      <c r="O158" s="444"/>
    </row>
    <row r="159" spans="1:15" ht="42.75" customHeight="1" thickBot="1" x14ac:dyDescent="0.4">
      <c r="A159" s="442"/>
      <c r="B159" s="426"/>
      <c r="C159" s="429"/>
      <c r="D159" s="93"/>
      <c r="E159" s="93"/>
      <c r="F159" s="95"/>
      <c r="G159" s="96"/>
      <c r="H159" s="93"/>
      <c r="I159" s="429"/>
      <c r="J159" s="445"/>
      <c r="K159" s="206" t="str">
        <f t="shared" si="16"/>
        <v/>
      </c>
      <c r="L159" s="96"/>
      <c r="M159" s="93"/>
      <c r="N159" s="429"/>
      <c r="O159" s="445"/>
    </row>
    <row r="160" spans="1:15" ht="50.15" customHeight="1" thickBot="1" x14ac:dyDescent="0.4">
      <c r="A160" s="199" t="s">
        <v>712</v>
      </c>
      <c r="B160" s="422" t="s">
        <v>169</v>
      </c>
      <c r="C160" s="423"/>
      <c r="D160" s="423"/>
      <c r="E160" s="200"/>
      <c r="F160" s="200"/>
      <c r="G160" s="200"/>
      <c r="H160" s="200"/>
      <c r="I160" s="200"/>
      <c r="J160" s="212"/>
      <c r="K160" s="200"/>
      <c r="L160" s="200"/>
      <c r="M160" s="200"/>
      <c r="N160" s="200"/>
      <c r="O160" s="212"/>
    </row>
    <row r="161" spans="1:15" ht="49.5" customHeight="1" thickBot="1" x14ac:dyDescent="0.4">
      <c r="A161" s="201" t="s">
        <v>714</v>
      </c>
      <c r="B161" s="202" t="s">
        <v>715</v>
      </c>
      <c r="C161" s="198" t="s">
        <v>716</v>
      </c>
      <c r="D161" s="198" t="s">
        <v>717</v>
      </c>
      <c r="E161" s="198" t="s">
        <v>718</v>
      </c>
      <c r="F161" s="198" t="s">
        <v>719</v>
      </c>
      <c r="G161" s="198" t="s">
        <v>720</v>
      </c>
      <c r="H161" s="198" t="s">
        <v>721</v>
      </c>
      <c r="I161" s="198" t="s">
        <v>722</v>
      </c>
      <c r="J161" s="198" t="s">
        <v>723</v>
      </c>
      <c r="K161" s="198" t="s">
        <v>730</v>
      </c>
      <c r="L161" s="198" t="s">
        <v>720</v>
      </c>
      <c r="M161" s="198" t="s">
        <v>721</v>
      </c>
      <c r="N161" s="198" t="s">
        <v>722</v>
      </c>
      <c r="O161" s="198" t="s">
        <v>723</v>
      </c>
    </row>
    <row r="162" spans="1:15" ht="46.5" customHeight="1" x14ac:dyDescent="0.35">
      <c r="A162" s="97">
        <f>A153+1</f>
        <v>18</v>
      </c>
      <c r="B162" s="424" t="s">
        <v>1200</v>
      </c>
      <c r="C162" s="427" t="s">
        <v>1199</v>
      </c>
      <c r="D162" s="93" t="s">
        <v>807</v>
      </c>
      <c r="E162" s="93" t="s">
        <v>808</v>
      </c>
      <c r="F162" s="95">
        <v>14000000</v>
      </c>
      <c r="G162" s="96" t="s">
        <v>1363</v>
      </c>
      <c r="H162" s="93"/>
      <c r="I162" s="427">
        <v>0</v>
      </c>
      <c r="J162" s="205">
        <f>IFERROR(AVERAGE(I162),"")</f>
        <v>0</v>
      </c>
      <c r="K162" s="206" t="str">
        <f>IF(D162&lt;&gt;"",D162,"")</f>
        <v>Servicios de Agua y  Alcantarillado</v>
      </c>
      <c r="L162" s="96" t="s">
        <v>1406</v>
      </c>
      <c r="M162" s="93" t="s">
        <v>1403</v>
      </c>
      <c r="N162" s="427">
        <v>1</v>
      </c>
      <c r="O162" s="205">
        <f>IFERROR(AVERAGE(N162),"")</f>
        <v>1</v>
      </c>
    </row>
    <row r="163" spans="1:15" ht="38.25" customHeight="1" x14ac:dyDescent="0.35">
      <c r="A163" s="440" t="s">
        <v>786</v>
      </c>
      <c r="B163" s="425"/>
      <c r="C163" s="428"/>
      <c r="D163" s="93" t="s">
        <v>809</v>
      </c>
      <c r="E163" s="93"/>
      <c r="F163" s="95">
        <v>68000000</v>
      </c>
      <c r="G163" s="96"/>
      <c r="H163" s="93"/>
      <c r="I163" s="428"/>
      <c r="J163" s="443" t="str">
        <f>IFERROR(VLOOKUP(J162,'Datos Validaciones PAO'!$N$2:$O$102,2,TRUE),"")</f>
        <v>Meta No Cumplida (MNC)</v>
      </c>
      <c r="K163" s="206" t="str">
        <f t="shared" ref="K163:K168" si="17">IF(D163&lt;&gt;"",D163,"")</f>
        <v>Servicios Eléctricos</v>
      </c>
      <c r="L163" s="96"/>
      <c r="M163" s="93"/>
      <c r="N163" s="428"/>
      <c r="O163" s="443" t="str">
        <f>IFERROR(VLOOKUP(O162,'Datos Validaciones PAO'!$N$2:$O$102,2,TRUE),"")</f>
        <v>Meta Cumplida (MC)</v>
      </c>
    </row>
    <row r="164" spans="1:15" ht="34.5" customHeight="1" x14ac:dyDescent="0.35">
      <c r="A164" s="441"/>
      <c r="B164" s="425"/>
      <c r="C164" s="428"/>
      <c r="D164" s="93" t="s">
        <v>810</v>
      </c>
      <c r="E164" s="93"/>
      <c r="F164" s="95">
        <v>3000000</v>
      </c>
      <c r="G164" s="96"/>
      <c r="H164" s="93"/>
      <c r="I164" s="428"/>
      <c r="J164" s="444"/>
      <c r="K164" s="206" t="str">
        <f t="shared" si="17"/>
        <v>Continuidad  de Planes Telefónicos</v>
      </c>
      <c r="L164" s="96"/>
      <c r="M164" s="93"/>
      <c r="N164" s="428"/>
      <c r="O164" s="444"/>
    </row>
    <row r="165" spans="1:15" ht="33" customHeight="1" x14ac:dyDescent="0.35">
      <c r="A165" s="441"/>
      <c r="B165" s="425"/>
      <c r="C165" s="428"/>
      <c r="D165" s="93" t="s">
        <v>811</v>
      </c>
      <c r="E165" s="93"/>
      <c r="F165" s="95">
        <v>1000000</v>
      </c>
      <c r="G165" s="96"/>
      <c r="H165" s="93"/>
      <c r="I165" s="428"/>
      <c r="J165" s="444"/>
      <c r="K165" s="206" t="str">
        <f t="shared" si="17"/>
        <v>Pago de Celulares</v>
      </c>
      <c r="L165" s="96"/>
      <c r="M165" s="93"/>
      <c r="N165" s="428"/>
      <c r="O165" s="444"/>
    </row>
    <row r="166" spans="1:15" ht="48.75" customHeight="1" x14ac:dyDescent="0.35">
      <c r="A166" s="441"/>
      <c r="B166" s="425"/>
      <c r="C166" s="428"/>
      <c r="D166" s="93" t="s">
        <v>812</v>
      </c>
      <c r="E166" s="93"/>
      <c r="F166" s="95">
        <v>5000000</v>
      </c>
      <c r="G166" s="96"/>
      <c r="H166" s="93"/>
      <c r="I166" s="428"/>
      <c r="J166" s="444"/>
      <c r="K166" s="206" t="str">
        <f t="shared" si="17"/>
        <v>Servicios Telefónicos</v>
      </c>
      <c r="L166" s="96"/>
      <c r="M166" s="93"/>
      <c r="N166" s="428"/>
      <c r="O166" s="444"/>
    </row>
    <row r="167" spans="1:15" ht="33" customHeight="1" x14ac:dyDescent="0.35">
      <c r="A167" s="441"/>
      <c r="B167" s="425"/>
      <c r="C167" s="428"/>
      <c r="D167" s="93" t="s">
        <v>813</v>
      </c>
      <c r="E167" s="93"/>
      <c r="F167" s="95">
        <v>4400000</v>
      </c>
      <c r="G167" s="96"/>
      <c r="H167" s="93"/>
      <c r="I167" s="428"/>
      <c r="J167" s="444"/>
      <c r="K167" s="206" t="str">
        <f t="shared" si="17"/>
        <v>Pagos Servicios Municipales</v>
      </c>
      <c r="L167" s="96"/>
      <c r="M167" s="93"/>
      <c r="N167" s="428"/>
      <c r="O167" s="444"/>
    </row>
    <row r="168" spans="1:15" ht="42.75" customHeight="1" thickBot="1" x14ac:dyDescent="0.4">
      <c r="A168" s="442"/>
      <c r="B168" s="426"/>
      <c r="C168" s="429"/>
      <c r="D168" s="93" t="s">
        <v>814</v>
      </c>
      <c r="E168" s="93"/>
      <c r="F168" s="95">
        <v>10000000</v>
      </c>
      <c r="G168" s="96"/>
      <c r="H168" s="93"/>
      <c r="I168" s="429"/>
      <c r="J168" s="445"/>
      <c r="K168" s="206" t="str">
        <f t="shared" si="17"/>
        <v>Servicio Medico</v>
      </c>
      <c r="L168" s="96"/>
      <c r="M168" s="93"/>
      <c r="N168" s="429"/>
      <c r="O168" s="445"/>
    </row>
    <row r="169" spans="1:15" ht="50.15" customHeight="1" thickBot="1" x14ac:dyDescent="0.4">
      <c r="A169" s="199" t="s">
        <v>712</v>
      </c>
      <c r="B169" s="422" t="s">
        <v>169</v>
      </c>
      <c r="C169" s="423"/>
      <c r="D169" s="423"/>
      <c r="E169" s="200"/>
      <c r="F169" s="200"/>
      <c r="G169" s="200"/>
      <c r="H169" s="200"/>
      <c r="I169" s="200"/>
      <c r="J169" s="212"/>
      <c r="K169" s="200"/>
      <c r="L169" s="200"/>
      <c r="M169" s="200"/>
      <c r="N169" s="200"/>
      <c r="O169" s="212"/>
    </row>
    <row r="170" spans="1:15" ht="49.5" customHeight="1" thickBot="1" x14ac:dyDescent="0.4">
      <c r="A170" s="201" t="s">
        <v>714</v>
      </c>
      <c r="B170" s="202" t="s">
        <v>715</v>
      </c>
      <c r="C170" s="198" t="s">
        <v>716</v>
      </c>
      <c r="D170" s="198" t="s">
        <v>717</v>
      </c>
      <c r="E170" s="198" t="s">
        <v>718</v>
      </c>
      <c r="F170" s="198" t="s">
        <v>719</v>
      </c>
      <c r="G170" s="198" t="s">
        <v>720</v>
      </c>
      <c r="H170" s="198" t="s">
        <v>721</v>
      </c>
      <c r="I170" s="198" t="s">
        <v>722</v>
      </c>
      <c r="J170" s="198" t="s">
        <v>723</v>
      </c>
      <c r="K170" s="198" t="s">
        <v>730</v>
      </c>
      <c r="L170" s="198" t="s">
        <v>720</v>
      </c>
      <c r="M170" s="198" t="s">
        <v>721</v>
      </c>
      <c r="N170" s="198" t="s">
        <v>722</v>
      </c>
      <c r="O170" s="198" t="s">
        <v>723</v>
      </c>
    </row>
    <row r="171" spans="1:15" ht="46.5" customHeight="1" x14ac:dyDescent="0.35">
      <c r="A171" s="97">
        <f>A162+1</f>
        <v>19</v>
      </c>
      <c r="B171" s="424" t="s">
        <v>1200</v>
      </c>
      <c r="C171" s="427" t="s">
        <v>1199</v>
      </c>
      <c r="D171" s="93" t="s">
        <v>815</v>
      </c>
      <c r="E171" s="93" t="s">
        <v>808</v>
      </c>
      <c r="F171" s="95">
        <v>82000000</v>
      </c>
      <c r="G171" s="96" t="s">
        <v>1363</v>
      </c>
      <c r="H171" s="93"/>
      <c r="I171" s="427">
        <v>0</v>
      </c>
      <c r="J171" s="205">
        <f>IFERROR(AVERAGE(I171),"")</f>
        <v>0</v>
      </c>
      <c r="K171" s="206" t="str">
        <f>IF(D171&lt;&gt;"",D171,"")</f>
        <v>Servicio de Vigilancia</v>
      </c>
      <c r="L171" s="96" t="s">
        <v>1406</v>
      </c>
      <c r="M171" s="93" t="s">
        <v>1403</v>
      </c>
      <c r="N171" s="427">
        <v>1</v>
      </c>
      <c r="O171" s="205">
        <f>IFERROR(AVERAGE(N171),"")</f>
        <v>1</v>
      </c>
    </row>
    <row r="172" spans="1:15" ht="38.25" customHeight="1" x14ac:dyDescent="0.35">
      <c r="A172" s="440" t="s">
        <v>786</v>
      </c>
      <c r="B172" s="425"/>
      <c r="C172" s="428"/>
      <c r="D172" s="93" t="s">
        <v>816</v>
      </c>
      <c r="E172" s="93"/>
      <c r="F172" s="95">
        <v>53000000</v>
      </c>
      <c r="G172" s="96"/>
      <c r="H172" s="93"/>
      <c r="I172" s="428"/>
      <c r="J172" s="443" t="str">
        <f>IFERROR(VLOOKUP(J171,'Datos Validaciones PAO'!$N$2:$O$102,2,TRUE),"")</f>
        <v>Meta No Cumplida (MNC)</v>
      </c>
      <c r="K172" s="206" t="str">
        <f t="shared" ref="K172:K177" si="18">IF(D172&lt;&gt;"",D172,"")</f>
        <v>Aseo y Limpieza</v>
      </c>
      <c r="L172" s="96"/>
      <c r="M172" s="93"/>
      <c r="N172" s="428"/>
      <c r="O172" s="443" t="str">
        <f>IFERROR(VLOOKUP(O171,'Datos Validaciones PAO'!$N$2:$O$102,2,TRUE),"")</f>
        <v>Meta Cumplida (MC)</v>
      </c>
    </row>
    <row r="173" spans="1:15" ht="34.5" customHeight="1" x14ac:dyDescent="0.35">
      <c r="A173" s="441"/>
      <c r="B173" s="425"/>
      <c r="C173" s="428"/>
      <c r="D173" s="93" t="s">
        <v>817</v>
      </c>
      <c r="E173" s="93"/>
      <c r="F173" s="95">
        <v>1000000</v>
      </c>
      <c r="G173" s="96"/>
      <c r="H173" s="93"/>
      <c r="I173" s="428"/>
      <c r="J173" s="444"/>
      <c r="K173" s="206" t="str">
        <f t="shared" si="18"/>
        <v>Servicio de Guarda Documentos</v>
      </c>
      <c r="L173" s="96"/>
      <c r="M173" s="93"/>
      <c r="N173" s="428"/>
      <c r="O173" s="444"/>
    </row>
    <row r="174" spans="1:15" ht="33" customHeight="1" x14ac:dyDescent="0.35">
      <c r="A174" s="441"/>
      <c r="B174" s="425"/>
      <c r="C174" s="428"/>
      <c r="D174" s="93" t="s">
        <v>818</v>
      </c>
      <c r="E174" s="93"/>
      <c r="F174" s="95">
        <v>1000000</v>
      </c>
      <c r="G174" s="96"/>
      <c r="H174" s="93"/>
      <c r="I174" s="428"/>
      <c r="J174" s="444"/>
      <c r="K174" s="206" t="str">
        <f t="shared" si="18"/>
        <v>Servicio de Fumigación</v>
      </c>
      <c r="L174" s="96"/>
      <c r="M174" s="93"/>
      <c r="N174" s="428"/>
      <c r="O174" s="444"/>
    </row>
    <row r="175" spans="1:15" ht="48.75" customHeight="1" x14ac:dyDescent="0.35">
      <c r="A175" s="441"/>
      <c r="B175" s="425"/>
      <c r="C175" s="428"/>
      <c r="D175" s="93" t="s">
        <v>819</v>
      </c>
      <c r="E175" s="93"/>
      <c r="F175" s="95">
        <v>15000000</v>
      </c>
      <c r="G175" s="96"/>
      <c r="H175" s="93"/>
      <c r="I175" s="428"/>
      <c r="J175" s="444"/>
      <c r="K175" s="206" t="str">
        <f t="shared" si="18"/>
        <v>Seguros Incendio</v>
      </c>
      <c r="L175" s="96"/>
      <c r="M175" s="93"/>
      <c r="N175" s="428"/>
      <c r="O175" s="444"/>
    </row>
    <row r="176" spans="1:15" ht="33" customHeight="1" x14ac:dyDescent="0.35">
      <c r="A176" s="441"/>
      <c r="B176" s="425"/>
      <c r="C176" s="428"/>
      <c r="D176" s="93" t="s">
        <v>820</v>
      </c>
      <c r="E176" s="93"/>
      <c r="F176" s="95">
        <v>5000000</v>
      </c>
      <c r="G176" s="96"/>
      <c r="H176" s="93"/>
      <c r="I176" s="428"/>
      <c r="J176" s="444"/>
      <c r="K176" s="206" t="str">
        <f t="shared" si="18"/>
        <v>Póliza de seguros para el equipo electronico</v>
      </c>
      <c r="L176" s="96"/>
      <c r="M176" s="93"/>
      <c r="N176" s="428"/>
      <c r="O176" s="444"/>
    </row>
    <row r="177" spans="1:15" ht="42.75" customHeight="1" thickBot="1" x14ac:dyDescent="0.4">
      <c r="A177" s="442"/>
      <c r="B177" s="426"/>
      <c r="C177" s="429"/>
      <c r="D177" s="93" t="s">
        <v>821</v>
      </c>
      <c r="E177" s="93"/>
      <c r="F177" s="95">
        <v>1000000</v>
      </c>
      <c r="G177" s="96"/>
      <c r="H177" s="93"/>
      <c r="I177" s="429"/>
      <c r="J177" s="445"/>
      <c r="K177" s="206" t="str">
        <f t="shared" si="18"/>
        <v>Póliza de responsabilidad civil</v>
      </c>
      <c r="L177" s="96"/>
      <c r="M177" s="93"/>
      <c r="N177" s="429"/>
      <c r="O177" s="445"/>
    </row>
    <row r="178" spans="1:15" ht="50.15" customHeight="1" thickBot="1" x14ac:dyDescent="0.4">
      <c r="A178" s="199" t="s">
        <v>712</v>
      </c>
      <c r="B178" s="422" t="s">
        <v>169</v>
      </c>
      <c r="C178" s="423"/>
      <c r="D178" s="423"/>
      <c r="E178" s="200"/>
      <c r="F178" s="200"/>
      <c r="G178" s="200"/>
      <c r="H178" s="200"/>
      <c r="I178" s="200"/>
      <c r="J178" s="212"/>
      <c r="K178" s="200"/>
      <c r="L178" s="200"/>
      <c r="M178" s="200"/>
      <c r="N178" s="200"/>
      <c r="O178" s="212"/>
    </row>
    <row r="179" spans="1:15" ht="49.5" customHeight="1" thickBot="1" x14ac:dyDescent="0.4">
      <c r="A179" s="201" t="s">
        <v>714</v>
      </c>
      <c r="B179" s="202" t="s">
        <v>715</v>
      </c>
      <c r="C179" s="198" t="s">
        <v>716</v>
      </c>
      <c r="D179" s="198" t="s">
        <v>717</v>
      </c>
      <c r="E179" s="198" t="s">
        <v>718</v>
      </c>
      <c r="F179" s="198" t="s">
        <v>719</v>
      </c>
      <c r="G179" s="198" t="s">
        <v>720</v>
      </c>
      <c r="H179" s="198" t="s">
        <v>721</v>
      </c>
      <c r="I179" s="198" t="s">
        <v>722</v>
      </c>
      <c r="J179" s="198" t="s">
        <v>723</v>
      </c>
      <c r="K179" s="198" t="s">
        <v>730</v>
      </c>
      <c r="L179" s="198" t="s">
        <v>720</v>
      </c>
      <c r="M179" s="198" t="s">
        <v>721</v>
      </c>
      <c r="N179" s="198" t="s">
        <v>722</v>
      </c>
      <c r="O179" s="198" t="s">
        <v>723</v>
      </c>
    </row>
    <row r="180" spans="1:15" ht="46.5" customHeight="1" x14ac:dyDescent="0.35">
      <c r="A180" s="97">
        <f>A171+1</f>
        <v>20</v>
      </c>
      <c r="B180" s="424" t="s">
        <v>1200</v>
      </c>
      <c r="C180" s="427" t="s">
        <v>1199</v>
      </c>
      <c r="D180" s="93" t="s">
        <v>822</v>
      </c>
      <c r="E180" s="93" t="s">
        <v>808</v>
      </c>
      <c r="F180" s="95">
        <v>500000</v>
      </c>
      <c r="G180" s="96" t="s">
        <v>1363</v>
      </c>
      <c r="H180" s="93"/>
      <c r="I180" s="427">
        <v>0</v>
      </c>
      <c r="J180" s="205">
        <f>IFERROR(AVERAGE(I180),"")</f>
        <v>0</v>
      </c>
      <c r="K180" s="206" t="str">
        <f>IF(D180&lt;&gt;"",D180,"")</f>
        <v>Mantenimiento  de orinales (mingitorios)</v>
      </c>
      <c r="L180" s="96" t="s">
        <v>1406</v>
      </c>
      <c r="M180" s="93" t="s">
        <v>1403</v>
      </c>
      <c r="N180" s="427">
        <v>1</v>
      </c>
      <c r="O180" s="205">
        <f>IFERROR(AVERAGE(N180),"")</f>
        <v>1</v>
      </c>
    </row>
    <row r="181" spans="1:15" ht="38.25" customHeight="1" x14ac:dyDescent="0.35">
      <c r="A181" s="440" t="s">
        <v>786</v>
      </c>
      <c r="B181" s="425"/>
      <c r="C181" s="428"/>
      <c r="D181" s="93" t="s">
        <v>823</v>
      </c>
      <c r="E181" s="93"/>
      <c r="F181" s="95">
        <v>2800000</v>
      </c>
      <c r="G181" s="96"/>
      <c r="H181" s="93"/>
      <c r="I181" s="428"/>
      <c r="J181" s="443" t="str">
        <f>IFERROR(VLOOKUP(J180,'Datos Validaciones PAO'!$N$2:$O$102,2,TRUE),"")</f>
        <v>Meta No Cumplida (MNC)</v>
      </c>
      <c r="K181" s="206" t="str">
        <f t="shared" ref="K181:K186" si="19">IF(D181&lt;&gt;"",D181,"")</f>
        <v>Mantenimiento de Circuito Cerrado</v>
      </c>
      <c r="L181" s="96"/>
      <c r="M181" s="93"/>
      <c r="N181" s="428"/>
      <c r="O181" s="443" t="str">
        <f>IFERROR(VLOOKUP(O180,'Datos Validaciones PAO'!$N$2:$O$102,2,TRUE),"")</f>
        <v>Meta Cumplida (MC)</v>
      </c>
    </row>
    <row r="182" spans="1:15" ht="34.5" customHeight="1" x14ac:dyDescent="0.35">
      <c r="A182" s="441"/>
      <c r="B182" s="425"/>
      <c r="C182" s="428"/>
      <c r="D182" s="93" t="s">
        <v>824</v>
      </c>
      <c r="E182" s="93"/>
      <c r="F182" s="95">
        <v>1800000</v>
      </c>
      <c r="G182" s="96"/>
      <c r="H182" s="93"/>
      <c r="I182" s="428"/>
      <c r="J182" s="444"/>
      <c r="K182" s="206" t="str">
        <f t="shared" si="19"/>
        <v>Mantenimiento de Central Telefónica</v>
      </c>
      <c r="L182" s="96"/>
      <c r="M182" s="93"/>
      <c r="N182" s="428"/>
      <c r="O182" s="444"/>
    </row>
    <row r="183" spans="1:15" ht="33" customHeight="1" x14ac:dyDescent="0.35">
      <c r="A183" s="441"/>
      <c r="B183" s="425"/>
      <c r="C183" s="428"/>
      <c r="D183" s="93" t="s">
        <v>825</v>
      </c>
      <c r="E183" s="93"/>
      <c r="F183" s="95">
        <v>800000</v>
      </c>
      <c r="G183" s="96"/>
      <c r="H183" s="93"/>
      <c r="I183" s="428"/>
      <c r="J183" s="444"/>
      <c r="K183" s="206" t="str">
        <f t="shared" si="19"/>
        <v>Repuestos Circuito Cerrado y Central Telefónica</v>
      </c>
      <c r="L183" s="96"/>
      <c r="M183" s="93"/>
      <c r="N183" s="428"/>
      <c r="O183" s="444"/>
    </row>
    <row r="184" spans="1:15" ht="48.75" customHeight="1" x14ac:dyDescent="0.35">
      <c r="A184" s="441"/>
      <c r="B184" s="425"/>
      <c r="C184" s="428"/>
      <c r="D184" s="93" t="s">
        <v>826</v>
      </c>
      <c r="E184" s="93"/>
      <c r="F184" s="95">
        <v>400000</v>
      </c>
      <c r="G184" s="96"/>
      <c r="H184" s="93"/>
      <c r="I184" s="428"/>
      <c r="J184" s="444"/>
      <c r="K184" s="206" t="str">
        <f t="shared" si="19"/>
        <v>Filtros para fuentes de agua y orinales</v>
      </c>
      <c r="L184" s="96"/>
      <c r="M184" s="93"/>
      <c r="N184" s="428"/>
      <c r="O184" s="444"/>
    </row>
    <row r="185" spans="1:15" ht="33" customHeight="1" x14ac:dyDescent="0.35">
      <c r="A185" s="441"/>
      <c r="B185" s="425"/>
      <c r="C185" s="428"/>
      <c r="D185" s="93" t="s">
        <v>827</v>
      </c>
      <c r="E185" s="93"/>
      <c r="F185" s="95">
        <v>800000</v>
      </c>
      <c r="G185" s="96"/>
      <c r="H185" s="93"/>
      <c r="I185" s="428"/>
      <c r="J185" s="444"/>
      <c r="K185" s="206" t="str">
        <f t="shared" si="19"/>
        <v>Papel Higiénico</v>
      </c>
      <c r="L185" s="96"/>
      <c r="M185" s="93"/>
      <c r="N185" s="428"/>
      <c r="O185" s="444"/>
    </row>
    <row r="186" spans="1:15" ht="42.75" customHeight="1" thickBot="1" x14ac:dyDescent="0.4">
      <c r="A186" s="442"/>
      <c r="B186" s="426"/>
      <c r="C186" s="429"/>
      <c r="D186" s="93" t="s">
        <v>828</v>
      </c>
      <c r="E186" s="93"/>
      <c r="F186" s="95">
        <v>200000</v>
      </c>
      <c r="G186" s="96"/>
      <c r="H186" s="93"/>
      <c r="I186" s="429"/>
      <c r="J186" s="445"/>
      <c r="K186" s="206" t="str">
        <f t="shared" si="19"/>
        <v>Jabón Liquido</v>
      </c>
      <c r="L186" s="96"/>
      <c r="M186" s="93"/>
      <c r="N186" s="429"/>
      <c r="O186" s="445"/>
    </row>
    <row r="187" spans="1:15" ht="50.15" customHeight="1" thickBot="1" x14ac:dyDescent="0.4">
      <c r="A187" s="199" t="s">
        <v>712</v>
      </c>
      <c r="B187" s="422" t="s">
        <v>169</v>
      </c>
      <c r="C187" s="423"/>
      <c r="D187" s="423"/>
      <c r="E187" s="200"/>
      <c r="F187" s="200"/>
      <c r="G187" s="200"/>
      <c r="H187" s="200"/>
      <c r="I187" s="200"/>
      <c r="J187" s="212"/>
      <c r="K187" s="200"/>
      <c r="L187" s="200"/>
      <c r="M187" s="200"/>
      <c r="N187" s="200"/>
      <c r="O187" s="212"/>
    </row>
    <row r="188" spans="1:15" ht="49.5" customHeight="1" thickBot="1" x14ac:dyDescent="0.4">
      <c r="A188" s="201" t="s">
        <v>714</v>
      </c>
      <c r="B188" s="202" t="s">
        <v>715</v>
      </c>
      <c r="C188" s="198" t="s">
        <v>716</v>
      </c>
      <c r="D188" s="198" t="s">
        <v>717</v>
      </c>
      <c r="E188" s="198" t="s">
        <v>718</v>
      </c>
      <c r="F188" s="198" t="s">
        <v>719</v>
      </c>
      <c r="G188" s="198" t="s">
        <v>720</v>
      </c>
      <c r="H188" s="198" t="s">
        <v>721</v>
      </c>
      <c r="I188" s="198" t="s">
        <v>722</v>
      </c>
      <c r="J188" s="198" t="s">
        <v>723</v>
      </c>
      <c r="K188" s="198" t="s">
        <v>730</v>
      </c>
      <c r="L188" s="198" t="s">
        <v>720</v>
      </c>
      <c r="M188" s="198" t="s">
        <v>721</v>
      </c>
      <c r="N188" s="198" t="s">
        <v>722</v>
      </c>
      <c r="O188" s="198" t="s">
        <v>723</v>
      </c>
    </row>
    <row r="189" spans="1:15" ht="46.5" customHeight="1" x14ac:dyDescent="0.35">
      <c r="A189" s="97">
        <f>A180+1</f>
        <v>21</v>
      </c>
      <c r="B189" s="424" t="s">
        <v>1200</v>
      </c>
      <c r="C189" s="427" t="s">
        <v>783</v>
      </c>
      <c r="D189" s="93" t="s">
        <v>829</v>
      </c>
      <c r="E189" s="93" t="s">
        <v>808</v>
      </c>
      <c r="F189" s="95">
        <v>300000</v>
      </c>
      <c r="G189" s="96" t="s">
        <v>1363</v>
      </c>
      <c r="H189" s="93"/>
      <c r="I189" s="427">
        <v>0</v>
      </c>
      <c r="J189" s="205">
        <f>IFERROR(AVERAGE(I189),"")</f>
        <v>0</v>
      </c>
      <c r="K189" s="206" t="str">
        <f>IF(D189&lt;&gt;"",D189,"")</f>
        <v>Componentes del Circuito Cerrado y Central Telefónica</v>
      </c>
      <c r="L189" s="96" t="s">
        <v>1406</v>
      </c>
      <c r="M189" s="93" t="s">
        <v>1403</v>
      </c>
      <c r="N189" s="427">
        <v>1</v>
      </c>
      <c r="O189" s="205">
        <f>IFERROR(AVERAGE(N189),"")</f>
        <v>1</v>
      </c>
    </row>
    <row r="190" spans="1:15" ht="38.25" customHeight="1" x14ac:dyDescent="0.35">
      <c r="A190" s="440" t="s">
        <v>786</v>
      </c>
      <c r="B190" s="425"/>
      <c r="C190" s="428"/>
      <c r="D190" s="93" t="s">
        <v>830</v>
      </c>
      <c r="E190" s="93"/>
      <c r="F190" s="95">
        <v>200000</v>
      </c>
      <c r="G190" s="96"/>
      <c r="H190" s="93"/>
      <c r="I190" s="428"/>
      <c r="J190" s="443" t="str">
        <f>IFERROR(VLOOKUP(J189,'Datos Validaciones PAO'!$N$2:$O$102,2,TRUE),"")</f>
        <v>Meta No Cumplida (MNC)</v>
      </c>
      <c r="K190" s="206" t="str">
        <f t="shared" ref="K190:K195" si="20">IF(D190&lt;&gt;"",D190,"")</f>
        <v>Cámaras para el Circuito Cerrado</v>
      </c>
      <c r="L190" s="96"/>
      <c r="M190" s="93"/>
      <c r="N190" s="428"/>
      <c r="O190" s="443" t="str">
        <f>IFERROR(VLOOKUP(O189,'Datos Validaciones PAO'!$N$2:$O$102,2,TRUE),"")</f>
        <v>Meta Cumplida (MC)</v>
      </c>
    </row>
    <row r="191" spans="1:15" ht="34.5" customHeight="1" x14ac:dyDescent="0.35">
      <c r="A191" s="441"/>
      <c r="B191" s="425"/>
      <c r="C191" s="428"/>
      <c r="D191" s="93"/>
      <c r="E191" s="93"/>
      <c r="F191" s="95"/>
      <c r="G191" s="96"/>
      <c r="H191" s="93"/>
      <c r="I191" s="428"/>
      <c r="J191" s="444"/>
      <c r="K191" s="206" t="str">
        <f t="shared" si="20"/>
        <v/>
      </c>
      <c r="L191" s="96"/>
      <c r="M191" s="93"/>
      <c r="N191" s="428"/>
      <c r="O191" s="444"/>
    </row>
    <row r="192" spans="1:15" ht="33" customHeight="1" x14ac:dyDescent="0.35">
      <c r="A192" s="441"/>
      <c r="B192" s="425"/>
      <c r="C192" s="428"/>
      <c r="D192" s="93"/>
      <c r="E192" s="93"/>
      <c r="F192" s="95"/>
      <c r="G192" s="96"/>
      <c r="H192" s="93"/>
      <c r="I192" s="428"/>
      <c r="J192" s="444"/>
      <c r="K192" s="206" t="str">
        <f t="shared" si="20"/>
        <v/>
      </c>
      <c r="L192" s="96"/>
      <c r="M192" s="93"/>
      <c r="N192" s="428"/>
      <c r="O192" s="444"/>
    </row>
    <row r="193" spans="1:15" ht="48.75" customHeight="1" x14ac:dyDescent="0.35">
      <c r="A193" s="441"/>
      <c r="B193" s="425"/>
      <c r="C193" s="428"/>
      <c r="D193" s="93"/>
      <c r="E193" s="93"/>
      <c r="F193" s="95"/>
      <c r="G193" s="96"/>
      <c r="H193" s="93"/>
      <c r="I193" s="428"/>
      <c r="J193" s="444"/>
      <c r="K193" s="206" t="str">
        <f t="shared" si="20"/>
        <v/>
      </c>
      <c r="L193" s="96"/>
      <c r="M193" s="93"/>
      <c r="N193" s="428"/>
      <c r="O193" s="444"/>
    </row>
    <row r="194" spans="1:15" ht="33" customHeight="1" x14ac:dyDescent="0.35">
      <c r="A194" s="441"/>
      <c r="B194" s="425"/>
      <c r="C194" s="428"/>
      <c r="D194" s="93"/>
      <c r="E194" s="93"/>
      <c r="F194" s="95"/>
      <c r="G194" s="96"/>
      <c r="H194" s="93"/>
      <c r="I194" s="428"/>
      <c r="J194" s="444"/>
      <c r="K194" s="206" t="str">
        <f t="shared" si="20"/>
        <v/>
      </c>
      <c r="L194" s="96"/>
      <c r="M194" s="93"/>
      <c r="N194" s="428"/>
      <c r="O194" s="444"/>
    </row>
    <row r="195" spans="1:15" ht="42.75" customHeight="1" thickBot="1" x14ac:dyDescent="0.4">
      <c r="A195" s="442"/>
      <c r="B195" s="426"/>
      <c r="C195" s="429"/>
      <c r="D195" s="93"/>
      <c r="E195" s="93"/>
      <c r="F195" s="95"/>
      <c r="G195" s="96"/>
      <c r="H195" s="93"/>
      <c r="I195" s="429"/>
      <c r="J195" s="445"/>
      <c r="K195" s="206" t="str">
        <f t="shared" si="20"/>
        <v/>
      </c>
      <c r="L195" s="96"/>
      <c r="M195" s="93"/>
      <c r="N195" s="429"/>
      <c r="O195" s="445"/>
    </row>
    <row r="196" spans="1:15" ht="50.15" customHeight="1" thickBot="1" x14ac:dyDescent="0.4">
      <c r="A196" s="199" t="s">
        <v>712</v>
      </c>
      <c r="B196" s="422" t="s">
        <v>176</v>
      </c>
      <c r="C196" s="423"/>
      <c r="D196" s="423"/>
      <c r="E196" s="200"/>
      <c r="F196" s="200"/>
      <c r="G196" s="200"/>
      <c r="H196" s="200"/>
      <c r="I196" s="200"/>
      <c r="J196" s="212"/>
      <c r="K196" s="200"/>
      <c r="L196" s="200"/>
      <c r="M196" s="200"/>
      <c r="N196" s="200"/>
      <c r="O196" s="212"/>
    </row>
    <row r="197" spans="1:15" ht="49.5" customHeight="1" thickBot="1" x14ac:dyDescent="0.4">
      <c r="A197" s="201" t="s">
        <v>714</v>
      </c>
      <c r="B197" s="202" t="s">
        <v>715</v>
      </c>
      <c r="C197" s="198" t="s">
        <v>716</v>
      </c>
      <c r="D197" s="198" t="s">
        <v>717</v>
      </c>
      <c r="E197" s="198" t="s">
        <v>718</v>
      </c>
      <c r="F197" s="198" t="s">
        <v>719</v>
      </c>
      <c r="G197" s="198" t="s">
        <v>720</v>
      </c>
      <c r="H197" s="198" t="s">
        <v>721</v>
      </c>
      <c r="I197" s="198" t="s">
        <v>722</v>
      </c>
      <c r="J197" s="198" t="s">
        <v>723</v>
      </c>
      <c r="K197" s="198" t="s">
        <v>730</v>
      </c>
      <c r="L197" s="198" t="s">
        <v>720</v>
      </c>
      <c r="M197" s="198" t="s">
        <v>721</v>
      </c>
      <c r="N197" s="198" t="s">
        <v>722</v>
      </c>
      <c r="O197" s="198" t="s">
        <v>723</v>
      </c>
    </row>
    <row r="198" spans="1:15" ht="46.5" customHeight="1" x14ac:dyDescent="0.35">
      <c r="A198" s="97">
        <f>A189+1</f>
        <v>22</v>
      </c>
      <c r="B198" s="424" t="s">
        <v>1201</v>
      </c>
      <c r="C198" s="427" t="s">
        <v>1202</v>
      </c>
      <c r="D198" s="93" t="s">
        <v>831</v>
      </c>
      <c r="E198" s="93" t="s">
        <v>270</v>
      </c>
      <c r="F198" s="95">
        <v>3000000</v>
      </c>
      <c r="G198" s="96" t="s">
        <v>1363</v>
      </c>
      <c r="H198" s="93"/>
      <c r="I198" s="427">
        <v>0</v>
      </c>
      <c r="J198" s="205">
        <f>IFERROR(AVERAGE(I198),"")</f>
        <v>0</v>
      </c>
      <c r="K198" s="206" t="str">
        <f>IF(D198&lt;&gt;"",D198,"")</f>
        <v>Proyecto para mejoras al Portal Web Transaccional y Modulos Financieros en cumplimiento de las NICSP</v>
      </c>
      <c r="L198" s="96"/>
      <c r="M198" s="309" t="s">
        <v>1396</v>
      </c>
      <c r="N198" s="427">
        <v>0</v>
      </c>
      <c r="O198" s="205">
        <f>IFERROR(AVERAGE(N198),"")</f>
        <v>0</v>
      </c>
    </row>
    <row r="199" spans="1:15" ht="38.25" customHeight="1" x14ac:dyDescent="0.35">
      <c r="A199" s="440" t="s">
        <v>832</v>
      </c>
      <c r="B199" s="425"/>
      <c r="C199" s="428"/>
      <c r="D199" s="93"/>
      <c r="E199" s="93"/>
      <c r="F199" s="95"/>
      <c r="G199" s="96"/>
      <c r="H199" s="93"/>
      <c r="I199" s="428"/>
      <c r="J199" s="443" t="str">
        <f>IFERROR(VLOOKUP(J198,'Datos Validaciones PAO'!$N$2:$O$102,2,TRUE),"")</f>
        <v>Meta No Cumplida (MNC)</v>
      </c>
      <c r="K199" s="206" t="str">
        <f t="shared" ref="K199:K204" si="21">IF(D199&lt;&gt;"",D199,"")</f>
        <v/>
      </c>
      <c r="L199" s="96"/>
      <c r="M199" s="93"/>
      <c r="N199" s="428"/>
      <c r="O199" s="443" t="str">
        <f>IFERROR(VLOOKUP(O198,'Datos Validaciones PAO'!$N$2:$O$102,2,TRUE),"")</f>
        <v>Meta No Cumplida (MNC)</v>
      </c>
    </row>
    <row r="200" spans="1:15" ht="34.5" customHeight="1" x14ac:dyDescent="0.35">
      <c r="A200" s="441"/>
      <c r="B200" s="425"/>
      <c r="C200" s="428"/>
      <c r="D200" s="93"/>
      <c r="E200" s="93"/>
      <c r="F200" s="95"/>
      <c r="G200" s="96"/>
      <c r="H200" s="93"/>
      <c r="I200" s="428"/>
      <c r="J200" s="444"/>
      <c r="K200" s="206" t="str">
        <f t="shared" si="21"/>
        <v/>
      </c>
      <c r="L200" s="96"/>
      <c r="M200" s="93"/>
      <c r="N200" s="428"/>
      <c r="O200" s="444"/>
    </row>
    <row r="201" spans="1:15" ht="33" customHeight="1" x14ac:dyDescent="0.35">
      <c r="A201" s="441"/>
      <c r="B201" s="425"/>
      <c r="C201" s="428"/>
      <c r="D201" s="93"/>
      <c r="E201" s="93"/>
      <c r="F201" s="95"/>
      <c r="G201" s="96"/>
      <c r="H201" s="93"/>
      <c r="I201" s="428"/>
      <c r="J201" s="444"/>
      <c r="K201" s="206" t="str">
        <f t="shared" si="21"/>
        <v/>
      </c>
      <c r="L201" s="96"/>
      <c r="M201" s="93"/>
      <c r="N201" s="428"/>
      <c r="O201" s="444"/>
    </row>
    <row r="202" spans="1:15" ht="48.75" customHeight="1" x14ac:dyDescent="0.35">
      <c r="A202" s="441"/>
      <c r="B202" s="425"/>
      <c r="C202" s="428"/>
      <c r="D202" s="93"/>
      <c r="E202" s="93"/>
      <c r="F202" s="95"/>
      <c r="G202" s="96"/>
      <c r="H202" s="93"/>
      <c r="I202" s="428"/>
      <c r="J202" s="444"/>
      <c r="K202" s="206" t="str">
        <f t="shared" si="21"/>
        <v/>
      </c>
      <c r="L202" s="96"/>
      <c r="M202" s="93"/>
      <c r="N202" s="428"/>
      <c r="O202" s="444"/>
    </row>
    <row r="203" spans="1:15" ht="33" customHeight="1" x14ac:dyDescent="0.35">
      <c r="A203" s="441"/>
      <c r="B203" s="425"/>
      <c r="C203" s="428"/>
      <c r="D203" s="93"/>
      <c r="E203" s="93"/>
      <c r="F203" s="95"/>
      <c r="G203" s="96"/>
      <c r="H203" s="93"/>
      <c r="I203" s="428"/>
      <c r="J203" s="444"/>
      <c r="K203" s="206" t="str">
        <f t="shared" si="21"/>
        <v/>
      </c>
      <c r="L203" s="96"/>
      <c r="M203" s="93"/>
      <c r="N203" s="428"/>
      <c r="O203" s="444"/>
    </row>
    <row r="204" spans="1:15" ht="42.75" customHeight="1" thickBot="1" x14ac:dyDescent="0.4">
      <c r="A204" s="442"/>
      <c r="B204" s="426"/>
      <c r="C204" s="429"/>
      <c r="D204" s="93"/>
      <c r="E204" s="93"/>
      <c r="F204" s="95"/>
      <c r="G204" s="96"/>
      <c r="H204" s="93"/>
      <c r="I204" s="429"/>
      <c r="J204" s="445"/>
      <c r="K204" s="206" t="str">
        <f t="shared" si="21"/>
        <v/>
      </c>
      <c r="L204" s="96"/>
      <c r="M204" s="93"/>
      <c r="N204" s="429"/>
      <c r="O204" s="445"/>
    </row>
    <row r="205" spans="1:15" ht="50.15" customHeight="1" thickBot="1" x14ac:dyDescent="0.4">
      <c r="A205" s="199" t="s">
        <v>712</v>
      </c>
      <c r="B205" s="422" t="s">
        <v>169</v>
      </c>
      <c r="C205" s="423"/>
      <c r="D205" s="423"/>
      <c r="E205" s="200"/>
      <c r="F205" s="200"/>
      <c r="G205" s="200"/>
      <c r="H205" s="200"/>
      <c r="I205" s="200"/>
      <c r="J205" s="212"/>
      <c r="K205" s="200"/>
      <c r="L205" s="200"/>
      <c r="M205" s="200"/>
      <c r="N205" s="200"/>
      <c r="O205" s="212"/>
    </row>
    <row r="206" spans="1:15" ht="49.5" customHeight="1" thickBot="1" x14ac:dyDescent="0.4">
      <c r="A206" s="201" t="s">
        <v>714</v>
      </c>
      <c r="B206" s="202" t="s">
        <v>715</v>
      </c>
      <c r="C206" s="198" t="s">
        <v>716</v>
      </c>
      <c r="D206" s="198" t="s">
        <v>717</v>
      </c>
      <c r="E206" s="198" t="s">
        <v>718</v>
      </c>
      <c r="F206" s="198" t="s">
        <v>719</v>
      </c>
      <c r="G206" s="198" t="s">
        <v>720</v>
      </c>
      <c r="H206" s="198" t="s">
        <v>721</v>
      </c>
      <c r="I206" s="198" t="s">
        <v>722</v>
      </c>
      <c r="J206" s="198" t="s">
        <v>723</v>
      </c>
      <c r="K206" s="198" t="s">
        <v>730</v>
      </c>
      <c r="L206" s="198" t="s">
        <v>720</v>
      </c>
      <c r="M206" s="198" t="s">
        <v>721</v>
      </c>
      <c r="N206" s="198" t="s">
        <v>722</v>
      </c>
      <c r="O206" s="198" t="s">
        <v>723</v>
      </c>
    </row>
    <row r="207" spans="1:15" ht="63.65" customHeight="1" x14ac:dyDescent="0.35">
      <c r="A207" s="97">
        <f>A198+1</f>
        <v>23</v>
      </c>
      <c r="B207" s="424" t="s">
        <v>1203</v>
      </c>
      <c r="C207" s="195" t="s">
        <v>1204</v>
      </c>
      <c r="D207" s="93" t="s">
        <v>833</v>
      </c>
      <c r="E207" s="93" t="s">
        <v>834</v>
      </c>
      <c r="F207" s="95">
        <v>500000</v>
      </c>
      <c r="G207" s="304" t="s">
        <v>1327</v>
      </c>
      <c r="H207" s="305" t="s">
        <v>1328</v>
      </c>
      <c r="I207" s="427">
        <v>1</v>
      </c>
      <c r="J207" s="205">
        <f>IFERROR(AVERAGE(I207),"")</f>
        <v>1</v>
      </c>
      <c r="K207" s="206" t="str">
        <f>IF(D207&lt;&gt;"",D207,"")</f>
        <v>Servicio de Encomienda  corporativa para entrega de productos</v>
      </c>
      <c r="L207" s="304" t="s">
        <v>1327</v>
      </c>
      <c r="M207" s="305" t="s">
        <v>1328</v>
      </c>
      <c r="N207" s="427">
        <v>1</v>
      </c>
      <c r="O207" s="205">
        <f>IFERROR(AVERAGE(N207),"")</f>
        <v>1</v>
      </c>
    </row>
    <row r="208" spans="1:15" ht="38.25" customHeight="1" x14ac:dyDescent="0.35">
      <c r="A208" s="440" t="s">
        <v>835</v>
      </c>
      <c r="B208" s="425"/>
      <c r="C208" s="196"/>
      <c r="D208" s="93" t="s">
        <v>836</v>
      </c>
      <c r="E208" s="93" t="s">
        <v>834</v>
      </c>
      <c r="F208" s="95">
        <v>250000</v>
      </c>
      <c r="G208" s="303" t="s">
        <v>1329</v>
      </c>
      <c r="H208" s="303" t="s">
        <v>1330</v>
      </c>
      <c r="I208" s="428"/>
      <c r="J208" s="443" t="str">
        <f>IFERROR(VLOOKUP(J207,'Datos Validaciones PAO'!$N$2:$O$102,2,TRUE),"")</f>
        <v>Meta Cumplida (MC)</v>
      </c>
      <c r="K208" s="206" t="str">
        <f t="shared" ref="K208:K213" si="22">IF(D208&lt;&gt;"",D208,"")</f>
        <v>Poliza Mercadería en Transito</v>
      </c>
      <c r="L208" s="303" t="s">
        <v>1329</v>
      </c>
      <c r="M208" s="303" t="s">
        <v>1330</v>
      </c>
      <c r="N208" s="428"/>
      <c r="O208" s="443" t="str">
        <f>IFERROR(VLOOKUP(O207,'Datos Validaciones PAO'!$N$2:$O$102,2,TRUE),"")</f>
        <v>Meta Cumplida (MC)</v>
      </c>
    </row>
    <row r="209" spans="1:15" ht="34.5" customHeight="1" x14ac:dyDescent="0.35">
      <c r="A209" s="441"/>
      <c r="B209" s="425"/>
      <c r="C209" s="196"/>
      <c r="D209" s="93" t="s">
        <v>837</v>
      </c>
      <c r="E209" s="93" t="s">
        <v>834</v>
      </c>
      <c r="F209" s="95">
        <v>12500000</v>
      </c>
      <c r="G209" s="303" t="s">
        <v>1331</v>
      </c>
      <c r="H209" s="304" t="s">
        <v>1328</v>
      </c>
      <c r="I209" s="428"/>
      <c r="J209" s="444"/>
      <c r="K209" s="206" t="str">
        <f t="shared" si="22"/>
        <v>Contrato de mantenimiento para
ajustar la app móvil al sitio web.</v>
      </c>
      <c r="L209" s="303" t="s">
        <v>1331</v>
      </c>
      <c r="M209" s="304" t="s">
        <v>1328</v>
      </c>
      <c r="N209" s="428"/>
      <c r="O209" s="444"/>
    </row>
    <row r="210" spans="1:15" ht="33" customHeight="1" x14ac:dyDescent="0.35">
      <c r="A210" s="441"/>
      <c r="B210" s="425"/>
      <c r="C210" s="196"/>
      <c r="D210" s="93" t="s">
        <v>838</v>
      </c>
      <c r="E210" s="93" t="s">
        <v>834</v>
      </c>
      <c r="F210" s="95">
        <v>2000000</v>
      </c>
      <c r="G210" s="306" t="s">
        <v>1332</v>
      </c>
      <c r="H210" s="305" t="s">
        <v>1333</v>
      </c>
      <c r="I210" s="428"/>
      <c r="J210" s="444"/>
      <c r="K210" s="206" t="str">
        <f t="shared" si="22"/>
        <v>Mejoras al Portal Web Transaccional</v>
      </c>
      <c r="L210" s="306" t="s">
        <v>1332</v>
      </c>
      <c r="M210" s="305" t="s">
        <v>1333</v>
      </c>
      <c r="N210" s="428"/>
      <c r="O210" s="444"/>
    </row>
    <row r="211" spans="1:15" ht="48.75" customHeight="1" x14ac:dyDescent="0.35">
      <c r="A211" s="441"/>
      <c r="B211" s="425"/>
      <c r="C211" s="196"/>
      <c r="D211" s="93" t="s">
        <v>839</v>
      </c>
      <c r="E211" s="93" t="s">
        <v>834</v>
      </c>
      <c r="F211" s="95">
        <v>3000000</v>
      </c>
      <c r="G211" s="303" t="s">
        <v>1334</v>
      </c>
      <c r="H211" s="305" t="s">
        <v>1336</v>
      </c>
      <c r="I211" s="428"/>
      <c r="J211" s="444"/>
      <c r="K211" s="206" t="str">
        <f t="shared" si="22"/>
        <v>Garantías de Participación en Concursos por medio de SICOP</v>
      </c>
      <c r="L211" s="303" t="s">
        <v>1334</v>
      </c>
      <c r="M211" s="305" t="s">
        <v>1336</v>
      </c>
      <c r="N211" s="428"/>
      <c r="O211" s="444"/>
    </row>
    <row r="212" spans="1:15" ht="33" customHeight="1" x14ac:dyDescent="0.35">
      <c r="A212" s="441"/>
      <c r="B212" s="425"/>
      <c r="C212" s="196"/>
      <c r="D212" s="93"/>
      <c r="E212" s="93"/>
      <c r="F212" s="95"/>
      <c r="G212" s="303" t="s">
        <v>1335</v>
      </c>
      <c r="H212" s="93"/>
      <c r="I212" s="428"/>
      <c r="J212" s="444"/>
      <c r="K212" s="206" t="str">
        <f t="shared" si="22"/>
        <v/>
      </c>
      <c r="L212" s="303" t="s">
        <v>1335</v>
      </c>
      <c r="M212" s="93"/>
      <c r="N212" s="428"/>
      <c r="O212" s="444"/>
    </row>
    <row r="213" spans="1:15" ht="42.75" customHeight="1" thickBot="1" x14ac:dyDescent="0.4">
      <c r="A213" s="442"/>
      <c r="B213" s="426"/>
      <c r="C213" s="197"/>
      <c r="D213" s="93"/>
      <c r="E213" s="93"/>
      <c r="F213" s="95"/>
      <c r="G213" s="96"/>
      <c r="H213" s="93"/>
      <c r="I213" s="429"/>
      <c r="J213" s="445"/>
      <c r="K213" s="206" t="str">
        <f t="shared" si="22"/>
        <v/>
      </c>
      <c r="L213" s="96"/>
      <c r="M213" s="93"/>
      <c r="N213" s="429"/>
      <c r="O213" s="445"/>
    </row>
    <row r="214" spans="1:15" ht="50.15" customHeight="1" thickBot="1" x14ac:dyDescent="0.4">
      <c r="A214" s="199" t="s">
        <v>712</v>
      </c>
      <c r="B214" s="422" t="s">
        <v>169</v>
      </c>
      <c r="C214" s="423"/>
      <c r="D214" s="423"/>
      <c r="E214" s="200"/>
      <c r="F214" s="200"/>
      <c r="G214" s="200"/>
      <c r="H214" s="200"/>
      <c r="I214" s="200"/>
      <c r="J214" s="212"/>
      <c r="K214" s="200"/>
      <c r="L214" s="200"/>
      <c r="M214" s="200"/>
      <c r="N214" s="200"/>
      <c r="O214" s="212"/>
    </row>
    <row r="215" spans="1:15" ht="49.5" customHeight="1" thickBot="1" x14ac:dyDescent="0.4">
      <c r="A215" s="201" t="s">
        <v>714</v>
      </c>
      <c r="B215" s="202" t="s">
        <v>715</v>
      </c>
      <c r="C215" s="198" t="s">
        <v>716</v>
      </c>
      <c r="D215" s="198" t="s">
        <v>717</v>
      </c>
      <c r="E215" s="198" t="s">
        <v>718</v>
      </c>
      <c r="F215" s="198" t="s">
        <v>719</v>
      </c>
      <c r="G215" s="198" t="s">
        <v>720</v>
      </c>
      <c r="H215" s="198" t="s">
        <v>721</v>
      </c>
      <c r="I215" s="198" t="s">
        <v>722</v>
      </c>
      <c r="J215" s="198" t="s">
        <v>723</v>
      </c>
      <c r="K215" s="198" t="s">
        <v>730</v>
      </c>
      <c r="L215" s="198" t="s">
        <v>720</v>
      </c>
      <c r="M215" s="198" t="s">
        <v>721</v>
      </c>
      <c r="N215" s="198" t="s">
        <v>722</v>
      </c>
      <c r="O215" s="198" t="s">
        <v>723</v>
      </c>
    </row>
    <row r="216" spans="1:15" ht="46.5" customHeight="1" x14ac:dyDescent="0.35">
      <c r="A216" s="97">
        <f>A207+1</f>
        <v>24</v>
      </c>
      <c r="B216" s="424" t="s">
        <v>1205</v>
      </c>
      <c r="C216" s="427" t="s">
        <v>1206</v>
      </c>
      <c r="D216" s="93" t="s">
        <v>840</v>
      </c>
      <c r="E216" s="93" t="s">
        <v>841</v>
      </c>
      <c r="F216" s="95">
        <v>500000</v>
      </c>
      <c r="G216" s="96" t="s">
        <v>1337</v>
      </c>
      <c r="H216" s="93" t="s">
        <v>1338</v>
      </c>
      <c r="I216" s="427">
        <v>1</v>
      </c>
      <c r="J216" s="205">
        <f>IFERROR(AVERAGE(I216),"")</f>
        <v>1</v>
      </c>
      <c r="K216" s="206" t="str">
        <f>IF(D216&lt;&gt;"",D216,"")</f>
        <v xml:space="preserve">Actualización Firma digital </v>
      </c>
      <c r="L216" s="96" t="s">
        <v>1337</v>
      </c>
      <c r="M216" s="93" t="s">
        <v>1338</v>
      </c>
      <c r="N216" s="427">
        <v>1</v>
      </c>
      <c r="O216" s="205">
        <f>IFERROR(AVERAGE(N216),"")</f>
        <v>1</v>
      </c>
    </row>
    <row r="217" spans="1:15" ht="38.25" customHeight="1" x14ac:dyDescent="0.35">
      <c r="A217" s="440" t="s">
        <v>842</v>
      </c>
      <c r="B217" s="425"/>
      <c r="C217" s="428"/>
      <c r="D217" s="93"/>
      <c r="E217" s="93"/>
      <c r="F217" s="95"/>
      <c r="G217" s="96"/>
      <c r="H217" s="93"/>
      <c r="I217" s="428"/>
      <c r="J217" s="443" t="str">
        <f>IFERROR(VLOOKUP(J216,'Datos Validaciones PAO'!$N$2:$O$102,2,TRUE),"")</f>
        <v>Meta Cumplida (MC)</v>
      </c>
      <c r="K217" s="206" t="str">
        <f t="shared" ref="K217:K222" si="23">IF(D217&lt;&gt;"",D217,"")</f>
        <v/>
      </c>
      <c r="L217" s="96"/>
      <c r="M217" s="93"/>
      <c r="N217" s="428"/>
      <c r="O217" s="443" t="str">
        <f>IFERROR(VLOOKUP(O216,'Datos Validaciones PAO'!$N$2:$O$102,2,TRUE),"")</f>
        <v>Meta Cumplida (MC)</v>
      </c>
    </row>
    <row r="218" spans="1:15" ht="34.5" customHeight="1" x14ac:dyDescent="0.35">
      <c r="A218" s="441"/>
      <c r="B218" s="425"/>
      <c r="C218" s="428"/>
      <c r="D218" s="93"/>
      <c r="E218" s="93"/>
      <c r="F218" s="95"/>
      <c r="G218" s="96"/>
      <c r="H218" s="93"/>
      <c r="I218" s="428"/>
      <c r="J218" s="444"/>
      <c r="K218" s="206" t="str">
        <f t="shared" si="23"/>
        <v/>
      </c>
      <c r="L218" s="96"/>
      <c r="M218" s="93"/>
      <c r="N218" s="428"/>
      <c r="O218" s="444"/>
    </row>
    <row r="219" spans="1:15" ht="33" customHeight="1" x14ac:dyDescent="0.35">
      <c r="A219" s="441"/>
      <c r="B219" s="425"/>
      <c r="C219" s="428"/>
      <c r="D219" s="93"/>
      <c r="E219" s="93"/>
      <c r="F219" s="95"/>
      <c r="G219" s="96"/>
      <c r="H219" s="93"/>
      <c r="I219" s="428"/>
      <c r="J219" s="444"/>
      <c r="K219" s="206" t="str">
        <f t="shared" si="23"/>
        <v/>
      </c>
      <c r="L219" s="96"/>
      <c r="M219" s="93"/>
      <c r="N219" s="428"/>
      <c r="O219" s="444"/>
    </row>
    <row r="220" spans="1:15" ht="48.75" customHeight="1" x14ac:dyDescent="0.35">
      <c r="A220" s="441"/>
      <c r="B220" s="425"/>
      <c r="C220" s="428"/>
      <c r="D220" s="93"/>
      <c r="E220" s="93"/>
      <c r="F220" s="95"/>
      <c r="G220" s="96"/>
      <c r="H220" s="93"/>
      <c r="I220" s="428"/>
      <c r="J220" s="444"/>
      <c r="K220" s="206" t="str">
        <f t="shared" si="23"/>
        <v/>
      </c>
      <c r="L220" s="96"/>
      <c r="M220" s="93"/>
      <c r="N220" s="428"/>
      <c r="O220" s="444"/>
    </row>
    <row r="221" spans="1:15" ht="33" customHeight="1" x14ac:dyDescent="0.35">
      <c r="A221" s="441"/>
      <c r="B221" s="425"/>
      <c r="C221" s="428"/>
      <c r="D221" s="93"/>
      <c r="E221" s="93"/>
      <c r="F221" s="95"/>
      <c r="G221" s="96"/>
      <c r="H221" s="93"/>
      <c r="I221" s="428"/>
      <c r="J221" s="444"/>
      <c r="K221" s="206" t="str">
        <f t="shared" si="23"/>
        <v/>
      </c>
      <c r="L221" s="96"/>
      <c r="M221" s="93"/>
      <c r="N221" s="428"/>
      <c r="O221" s="444"/>
    </row>
    <row r="222" spans="1:15" ht="42.75" customHeight="1" thickBot="1" x14ac:dyDescent="0.4">
      <c r="A222" s="442"/>
      <c r="B222" s="426"/>
      <c r="C222" s="429"/>
      <c r="D222" s="93"/>
      <c r="E222" s="93"/>
      <c r="F222" s="95"/>
      <c r="G222" s="96"/>
      <c r="H222" s="93"/>
      <c r="I222" s="429"/>
      <c r="J222" s="445"/>
      <c r="K222" s="206" t="str">
        <f t="shared" si="23"/>
        <v/>
      </c>
      <c r="L222" s="96"/>
      <c r="M222" s="93"/>
      <c r="N222" s="429"/>
      <c r="O222" s="445"/>
    </row>
    <row r="223" spans="1:15" ht="50.15" customHeight="1" thickBot="1" x14ac:dyDescent="0.4">
      <c r="A223" s="199" t="s">
        <v>712</v>
      </c>
      <c r="B223" s="422" t="s">
        <v>176</v>
      </c>
      <c r="C223" s="423"/>
      <c r="D223" s="423"/>
      <c r="E223" s="200"/>
      <c r="F223" s="200"/>
      <c r="G223" s="200"/>
      <c r="H223" s="200"/>
      <c r="I223" s="200"/>
      <c r="J223" s="212"/>
      <c r="K223" s="200"/>
      <c r="L223" s="200"/>
      <c r="M223" s="200"/>
      <c r="N223" s="200"/>
      <c r="O223" s="212"/>
    </row>
    <row r="224" spans="1:15" ht="49.5" customHeight="1" thickBot="1" x14ac:dyDescent="0.4">
      <c r="A224" s="201" t="s">
        <v>714</v>
      </c>
      <c r="B224" s="202" t="s">
        <v>715</v>
      </c>
      <c r="C224" s="198" t="s">
        <v>716</v>
      </c>
      <c r="D224" s="198" t="s">
        <v>717</v>
      </c>
      <c r="E224" s="198" t="s">
        <v>718</v>
      </c>
      <c r="F224" s="198" t="s">
        <v>719</v>
      </c>
      <c r="G224" s="198" t="s">
        <v>720</v>
      </c>
      <c r="H224" s="198" t="s">
        <v>721</v>
      </c>
      <c r="I224" s="198" t="s">
        <v>722</v>
      </c>
      <c r="J224" s="198" t="s">
        <v>723</v>
      </c>
      <c r="K224" s="198" t="s">
        <v>730</v>
      </c>
      <c r="L224" s="198" t="s">
        <v>720</v>
      </c>
      <c r="M224" s="198" t="s">
        <v>721</v>
      </c>
      <c r="N224" s="198" t="s">
        <v>722</v>
      </c>
      <c r="O224" s="198" t="s">
        <v>723</v>
      </c>
    </row>
    <row r="225" spans="1:15" ht="46.5" customHeight="1" x14ac:dyDescent="0.35">
      <c r="A225" s="97">
        <f>A216+1</f>
        <v>25</v>
      </c>
      <c r="B225" s="446" t="s">
        <v>1207</v>
      </c>
      <c r="C225" s="427" t="s">
        <v>1208</v>
      </c>
      <c r="D225" s="93" t="s">
        <v>843</v>
      </c>
      <c r="E225" s="93" t="s">
        <v>844</v>
      </c>
      <c r="F225" s="95">
        <v>83500000</v>
      </c>
      <c r="G225" s="96"/>
      <c r="H225" s="93" t="s">
        <v>1339</v>
      </c>
      <c r="I225" s="427">
        <v>0.7</v>
      </c>
      <c r="J225" s="205">
        <f>IFERROR(AVERAGE(I225),"")</f>
        <v>0.7</v>
      </c>
      <c r="K225" s="206" t="str">
        <f>IF(D225&lt;&gt;"",D225,"")</f>
        <v>Contrato de Alquiler (Leasing y renting) de Equipo de Cómputo, Impresoras, Scanners y Seguridad</v>
      </c>
      <c r="L225" s="96"/>
      <c r="M225" s="93" t="s">
        <v>1379</v>
      </c>
      <c r="N225" s="427">
        <v>1</v>
      </c>
      <c r="O225" s="205">
        <f>IFERROR(AVERAGE(N225),"")</f>
        <v>1</v>
      </c>
    </row>
    <row r="226" spans="1:15" ht="38.25" customHeight="1" x14ac:dyDescent="0.35">
      <c r="A226" s="440" t="s">
        <v>845</v>
      </c>
      <c r="B226" s="425"/>
      <c r="C226" s="428"/>
      <c r="D226" s="93" t="s">
        <v>846</v>
      </c>
      <c r="E226" s="93"/>
      <c r="F226" s="95">
        <v>80000000</v>
      </c>
      <c r="G226" s="96"/>
      <c r="H226" s="93" t="s">
        <v>1340</v>
      </c>
      <c r="I226" s="428"/>
      <c r="J226" s="443" t="str">
        <f>IFERROR(VLOOKUP(J225,'Datos Validaciones PAO'!$N$2:$O$102,2,TRUE),"")</f>
        <v>Meta Parcialmente Cumplida (MPC)</v>
      </c>
      <c r="K226" s="206" t="str">
        <f t="shared" ref="K226:K231" si="24">IF(D226&lt;&gt;"",D226,"")</f>
        <v>Contrato de Servicios por renting para renovación de tecnologías del Datacenter</v>
      </c>
      <c r="L226" s="96"/>
      <c r="M226" s="93" t="s">
        <v>1380</v>
      </c>
      <c r="N226" s="428"/>
      <c r="O226" s="443" t="str">
        <f>IFERROR(VLOOKUP(O225,'Datos Validaciones PAO'!$N$2:$O$102,2,TRUE),"")</f>
        <v>Meta Cumplida (MC)</v>
      </c>
    </row>
    <row r="227" spans="1:15" ht="34.5" customHeight="1" x14ac:dyDescent="0.35">
      <c r="A227" s="441"/>
      <c r="B227" s="425"/>
      <c r="C227" s="428"/>
      <c r="D227" s="93" t="s">
        <v>847</v>
      </c>
      <c r="E227" s="93"/>
      <c r="F227" s="95">
        <v>9000000</v>
      </c>
      <c r="G227" s="96"/>
      <c r="H227" s="93" t="s">
        <v>1341</v>
      </c>
      <c r="I227" s="428"/>
      <c r="J227" s="444"/>
      <c r="K227" s="206" t="str">
        <f t="shared" si="24"/>
        <v>Contrato primera línea de Acceso a Internet banda ancha</v>
      </c>
      <c r="L227" s="96"/>
      <c r="M227" s="93" t="s">
        <v>1381</v>
      </c>
      <c r="N227" s="428"/>
      <c r="O227" s="444"/>
    </row>
    <row r="228" spans="1:15" ht="33" customHeight="1" x14ac:dyDescent="0.35">
      <c r="A228" s="441"/>
      <c r="B228" s="425"/>
      <c r="C228" s="428"/>
      <c r="D228" s="93" t="s">
        <v>848</v>
      </c>
      <c r="E228" s="93"/>
      <c r="F228" s="95">
        <v>9000000</v>
      </c>
      <c r="G228" s="96"/>
      <c r="H228" s="93" t="s">
        <v>1341</v>
      </c>
      <c r="I228" s="428"/>
      <c r="J228" s="444"/>
      <c r="K228" s="206" t="str">
        <f t="shared" si="24"/>
        <v>Contrato de segunda línea internet banda ancha</v>
      </c>
      <c r="L228" s="96"/>
      <c r="M228" s="93" t="s">
        <v>1381</v>
      </c>
      <c r="N228" s="428"/>
      <c r="O228" s="444"/>
    </row>
    <row r="229" spans="1:15" ht="48.75" customHeight="1" x14ac:dyDescent="0.35">
      <c r="A229" s="441"/>
      <c r="B229" s="425"/>
      <c r="C229" s="428"/>
      <c r="D229" s="93" t="s">
        <v>849</v>
      </c>
      <c r="E229" s="93"/>
      <c r="F229" s="95">
        <v>8500000</v>
      </c>
      <c r="G229" s="96"/>
      <c r="H229" s="93" t="s">
        <v>1341</v>
      </c>
      <c r="I229" s="428"/>
      <c r="J229" s="444"/>
      <c r="K229" s="206" t="str">
        <f t="shared" si="24"/>
        <v>Contrato de servicio líneas en oficina del Registro Nacional</v>
      </c>
      <c r="L229" s="96"/>
      <c r="M229" s="93" t="s">
        <v>1381</v>
      </c>
      <c r="N229" s="428"/>
      <c r="O229" s="444"/>
    </row>
    <row r="230" spans="1:15" ht="33" customHeight="1" x14ac:dyDescent="0.35">
      <c r="A230" s="441"/>
      <c r="B230" s="425"/>
      <c r="C230" s="428"/>
      <c r="D230" s="93" t="s">
        <v>850</v>
      </c>
      <c r="E230" s="93"/>
      <c r="F230" s="95">
        <v>1000000</v>
      </c>
      <c r="G230" s="96" t="s">
        <v>1342</v>
      </c>
      <c r="H230" s="93" t="s">
        <v>1343</v>
      </c>
      <c r="I230" s="428"/>
      <c r="J230" s="444"/>
      <c r="K230" s="206" t="str">
        <f t="shared" si="24"/>
        <v>Continuidad al Sistema de Mensajería de Texto</v>
      </c>
      <c r="L230" s="96"/>
      <c r="M230" s="93" t="s">
        <v>1382</v>
      </c>
      <c r="N230" s="428"/>
      <c r="O230" s="444"/>
    </row>
    <row r="231" spans="1:15" ht="42.75" customHeight="1" thickBot="1" x14ac:dyDescent="0.4">
      <c r="A231" s="442"/>
      <c r="B231" s="426"/>
      <c r="C231" s="429"/>
      <c r="D231" s="93" t="s">
        <v>851</v>
      </c>
      <c r="E231" s="93"/>
      <c r="F231" s="95">
        <v>130000000</v>
      </c>
      <c r="G231" s="96"/>
      <c r="H231" s="93" t="s">
        <v>1344</v>
      </c>
      <c r="I231" s="429"/>
      <c r="J231" s="445"/>
      <c r="K231" s="206" t="str">
        <f t="shared" si="24"/>
        <v>Contratos de Plataforma   Tecnológica como Servicio en nube híbrida para Diarios Oficiales y continuidad del Negocio de la Institución</v>
      </c>
      <c r="L231" s="96"/>
      <c r="M231" s="93" t="s">
        <v>1383</v>
      </c>
      <c r="N231" s="429"/>
      <c r="O231" s="445"/>
    </row>
    <row r="232" spans="1:15" ht="62.4" customHeight="1" thickBot="1" x14ac:dyDescent="0.4">
      <c r="A232" s="199" t="s">
        <v>712</v>
      </c>
      <c r="B232" s="422" t="s">
        <v>175</v>
      </c>
      <c r="C232" s="423"/>
      <c r="D232" s="423"/>
      <c r="E232" s="200"/>
      <c r="F232" s="200"/>
      <c r="G232" s="200"/>
      <c r="H232" s="200"/>
      <c r="I232" s="200"/>
      <c r="J232" s="212"/>
      <c r="K232" s="200"/>
      <c r="L232" s="200"/>
      <c r="M232" s="200"/>
      <c r="N232" s="200"/>
      <c r="O232" s="212"/>
    </row>
    <row r="233" spans="1:15" ht="49.5" customHeight="1" thickBot="1" x14ac:dyDescent="0.4">
      <c r="A233" s="201" t="s">
        <v>714</v>
      </c>
      <c r="B233" s="202" t="s">
        <v>715</v>
      </c>
      <c r="C233" s="198" t="s">
        <v>716</v>
      </c>
      <c r="D233" s="198" t="s">
        <v>717</v>
      </c>
      <c r="E233" s="198" t="s">
        <v>718</v>
      </c>
      <c r="F233" s="198" t="s">
        <v>719</v>
      </c>
      <c r="G233" s="198" t="s">
        <v>720</v>
      </c>
      <c r="H233" s="198" t="s">
        <v>721</v>
      </c>
      <c r="I233" s="198" t="s">
        <v>722</v>
      </c>
      <c r="J233" s="198" t="s">
        <v>723</v>
      </c>
      <c r="K233" s="198" t="s">
        <v>730</v>
      </c>
      <c r="L233" s="198" t="s">
        <v>720</v>
      </c>
      <c r="M233" s="198" t="s">
        <v>721</v>
      </c>
      <c r="N233" s="198" t="s">
        <v>722</v>
      </c>
      <c r="O233" s="198" t="s">
        <v>723</v>
      </c>
    </row>
    <row r="234" spans="1:15" ht="46.5" customHeight="1" x14ac:dyDescent="0.35">
      <c r="A234" s="97">
        <f>A225+1</f>
        <v>26</v>
      </c>
      <c r="B234" s="446" t="s">
        <v>1207</v>
      </c>
      <c r="C234" s="427" t="s">
        <v>1208</v>
      </c>
      <c r="D234" s="93" t="s">
        <v>852</v>
      </c>
      <c r="E234" s="93" t="s">
        <v>844</v>
      </c>
      <c r="F234" s="95">
        <v>16000000</v>
      </c>
      <c r="G234" s="96" t="s">
        <v>1345</v>
      </c>
      <c r="H234" s="93" t="s">
        <v>1346</v>
      </c>
      <c r="I234" s="427">
        <v>0.7</v>
      </c>
      <c r="J234" s="205">
        <f>IFERROR(AVERAGE(I234),"")</f>
        <v>0.7</v>
      </c>
      <c r="K234" s="206" t="str">
        <f>IF(D234&lt;&gt;"",D234,"")</f>
        <v>Mantenimiento Infraestructura Oracle y Soporte de Bases de Datos y  Servidores  de Aplicaciones</v>
      </c>
      <c r="L234" s="96"/>
      <c r="M234" s="93" t="s">
        <v>1384</v>
      </c>
      <c r="N234" s="427">
        <v>1</v>
      </c>
      <c r="O234" s="205">
        <f>IFERROR(AVERAGE(N234),"")</f>
        <v>1</v>
      </c>
    </row>
    <row r="235" spans="1:15" ht="38.25" customHeight="1" x14ac:dyDescent="0.35">
      <c r="A235" s="440" t="s">
        <v>845</v>
      </c>
      <c r="B235" s="425"/>
      <c r="C235" s="428"/>
      <c r="D235" s="93" t="s">
        <v>853</v>
      </c>
      <c r="E235" s="93"/>
      <c r="F235" s="95">
        <v>1500000</v>
      </c>
      <c r="G235" s="96" t="s">
        <v>1347</v>
      </c>
      <c r="H235" s="93" t="s">
        <v>1348</v>
      </c>
      <c r="I235" s="428"/>
      <c r="J235" s="443" t="str">
        <f>IFERROR(VLOOKUP(J234,'Datos Validaciones PAO'!$N$2:$O$102,2,TRUE),"")</f>
        <v>Meta Parcialmente Cumplida (MPC)</v>
      </c>
      <c r="K235" s="206" t="str">
        <f t="shared" ref="K235:K240" si="25">IF(D235&lt;&gt;"",D235,"")</f>
        <v>Soporte y Mantenimiento a los mecanismos de implementación de las Normas Técnicas de Tecnologías de Información</v>
      </c>
      <c r="L235" s="96"/>
      <c r="M235" s="93" t="s">
        <v>1385</v>
      </c>
      <c r="N235" s="428"/>
      <c r="O235" s="443" t="str">
        <f>IFERROR(VLOOKUP(O234,'Datos Validaciones PAO'!$N$2:$O$102,2,TRUE),"")</f>
        <v>Meta Cumplida (MC)</v>
      </c>
    </row>
    <row r="236" spans="1:15" ht="34.5" customHeight="1" x14ac:dyDescent="0.35">
      <c r="A236" s="441"/>
      <c r="B236" s="425"/>
      <c r="C236" s="428"/>
      <c r="D236" s="93" t="s">
        <v>854</v>
      </c>
      <c r="E236" s="93"/>
      <c r="F236" s="95">
        <v>16000000</v>
      </c>
      <c r="G236" s="96" t="s">
        <v>1349</v>
      </c>
      <c r="H236" s="93" t="s">
        <v>1350</v>
      </c>
      <c r="I236" s="428"/>
      <c r="J236" s="444"/>
      <c r="K236" s="206" t="str">
        <f t="shared" si="25"/>
        <v xml:space="preserve">Contrato de mantenimiento de los access point o antenas de WIFI y red inalámbrica (Aruba) </v>
      </c>
      <c r="L236" s="96"/>
      <c r="M236" s="93" t="s">
        <v>1386</v>
      </c>
      <c r="N236" s="428"/>
      <c r="O236" s="444"/>
    </row>
    <row r="237" spans="1:15" ht="33" customHeight="1" x14ac:dyDescent="0.35">
      <c r="A237" s="441"/>
      <c r="B237" s="425"/>
      <c r="C237" s="428"/>
      <c r="D237" s="93" t="s">
        <v>855</v>
      </c>
      <c r="E237" s="93"/>
      <c r="F237" s="95">
        <v>4200000</v>
      </c>
      <c r="G237" s="96" t="s">
        <v>1351</v>
      </c>
      <c r="H237" s="93" t="s">
        <v>1352</v>
      </c>
      <c r="I237" s="428"/>
      <c r="J237" s="444"/>
      <c r="K237" s="206" t="str">
        <f t="shared" si="25"/>
        <v>Mantenimiento preventivo-correctivo y evolutivo para sistemas integrados ERP</v>
      </c>
      <c r="L237" s="96"/>
      <c r="M237" s="93" t="s">
        <v>1387</v>
      </c>
      <c r="N237" s="428"/>
      <c r="O237" s="444"/>
    </row>
    <row r="238" spans="1:15" ht="48.75" customHeight="1" x14ac:dyDescent="0.35">
      <c r="A238" s="441"/>
      <c r="B238" s="425"/>
      <c r="C238" s="428"/>
      <c r="D238" s="93" t="s">
        <v>856</v>
      </c>
      <c r="E238" s="93"/>
      <c r="F238" s="95">
        <v>2300000</v>
      </c>
      <c r="G238" s="96" t="s">
        <v>1353</v>
      </c>
      <c r="H238" s="93" t="s">
        <v>1354</v>
      </c>
      <c r="I238" s="428"/>
      <c r="J238" s="444"/>
      <c r="K238" s="206" t="str">
        <f t="shared" si="25"/>
        <v>Contrato Servicio de Respaldos y Custodia de Datos e Información Institucional</v>
      </c>
      <c r="L238" s="96"/>
      <c r="M238" s="93" t="s">
        <v>1388</v>
      </c>
      <c r="N238" s="428"/>
      <c r="O238" s="444"/>
    </row>
    <row r="239" spans="1:15" ht="33" customHeight="1" x14ac:dyDescent="0.35">
      <c r="A239" s="441"/>
      <c r="B239" s="425"/>
      <c r="C239" s="428"/>
      <c r="D239" s="93" t="s">
        <v>857</v>
      </c>
      <c r="E239" s="93"/>
      <c r="F239" s="95">
        <v>7000000</v>
      </c>
      <c r="G239" s="96" t="s">
        <v>1355</v>
      </c>
      <c r="H239" s="93" t="s">
        <v>1356</v>
      </c>
      <c r="I239" s="428"/>
      <c r="J239" s="444"/>
      <c r="K239" s="206" t="str">
        <f t="shared" si="25"/>
        <v>Contrato para servicio de sofware de mesa de ayuda en nube Fresh Desk  Interhand</v>
      </c>
      <c r="L239" s="96"/>
      <c r="M239" s="93" t="s">
        <v>1389</v>
      </c>
      <c r="N239" s="428"/>
      <c r="O239" s="444"/>
    </row>
    <row r="240" spans="1:15" ht="42.75" customHeight="1" thickBot="1" x14ac:dyDescent="0.4">
      <c r="A240" s="442"/>
      <c r="B240" s="426"/>
      <c r="C240" s="429"/>
      <c r="D240" s="93" t="s">
        <v>858</v>
      </c>
      <c r="E240" s="93"/>
      <c r="F240" s="95">
        <v>250000</v>
      </c>
      <c r="G240" s="96" t="s">
        <v>1357</v>
      </c>
      <c r="H240" s="93" t="s">
        <v>1358</v>
      </c>
      <c r="I240" s="429"/>
      <c r="J240" s="445"/>
      <c r="K240" s="206" t="str">
        <f t="shared" si="25"/>
        <v>Contrato de Mantenimiento elementos del Data Center y redes de datos (Artic-Bunker,Aire AC. de Presición y UPS )</v>
      </c>
      <c r="L240" s="96"/>
      <c r="M240" s="93" t="s">
        <v>1390</v>
      </c>
      <c r="N240" s="429"/>
      <c r="O240" s="445"/>
    </row>
    <row r="241" spans="1:15" ht="73.25" customHeight="1" thickBot="1" x14ac:dyDescent="0.4">
      <c r="A241" s="199" t="s">
        <v>712</v>
      </c>
      <c r="B241" s="422" t="s">
        <v>175</v>
      </c>
      <c r="C241" s="423"/>
      <c r="D241" s="423"/>
      <c r="E241" s="200"/>
      <c r="F241" s="200"/>
      <c r="G241" s="200"/>
      <c r="H241" s="200"/>
      <c r="I241" s="200"/>
      <c r="J241" s="212"/>
      <c r="K241" s="200"/>
      <c r="L241" s="200"/>
      <c r="M241" s="200"/>
      <c r="N241" s="200"/>
      <c r="O241" s="212"/>
    </row>
    <row r="242" spans="1:15" ht="49.5" customHeight="1" thickBot="1" x14ac:dyDescent="0.4">
      <c r="A242" s="201" t="s">
        <v>714</v>
      </c>
      <c r="B242" s="202" t="s">
        <v>715</v>
      </c>
      <c r="C242" s="198" t="s">
        <v>716</v>
      </c>
      <c r="D242" s="198" t="s">
        <v>717</v>
      </c>
      <c r="E242" s="198" t="s">
        <v>718</v>
      </c>
      <c r="F242" s="198" t="s">
        <v>719</v>
      </c>
      <c r="G242" s="198" t="s">
        <v>720</v>
      </c>
      <c r="H242" s="198" t="s">
        <v>721</v>
      </c>
      <c r="I242" s="198" t="s">
        <v>722</v>
      </c>
      <c r="J242" s="198" t="s">
        <v>723</v>
      </c>
      <c r="K242" s="198" t="s">
        <v>730</v>
      </c>
      <c r="L242" s="198" t="s">
        <v>720</v>
      </c>
      <c r="M242" s="198" t="s">
        <v>721</v>
      </c>
      <c r="N242" s="198" t="s">
        <v>722</v>
      </c>
      <c r="O242" s="198" t="s">
        <v>723</v>
      </c>
    </row>
    <row r="243" spans="1:15" ht="46.5" customHeight="1" x14ac:dyDescent="0.35">
      <c r="A243" s="97">
        <f>A234+1</f>
        <v>27</v>
      </c>
      <c r="B243" s="446" t="s">
        <v>1207</v>
      </c>
      <c r="C243" s="427" t="s">
        <v>1210</v>
      </c>
      <c r="D243" s="93" t="s">
        <v>1209</v>
      </c>
      <c r="E243" s="93" t="s">
        <v>844</v>
      </c>
      <c r="F243" s="95">
        <v>1000000</v>
      </c>
      <c r="G243" s="96" t="s">
        <v>1359</v>
      </c>
      <c r="H243" s="93" t="s">
        <v>1360</v>
      </c>
      <c r="I243" s="427">
        <v>0.7</v>
      </c>
      <c r="J243" s="205">
        <f>IFERROR(AVERAGE(I243),"")</f>
        <v>0.7</v>
      </c>
      <c r="K243" s="206" t="str">
        <f>IF(D243&lt;&gt;"",D243,"")</f>
        <v>Equipo de la red de voz y datos certificada con cableado estructurado</v>
      </c>
      <c r="L243" s="96" t="s">
        <v>1392</v>
      </c>
      <c r="M243" s="93" t="s">
        <v>1391</v>
      </c>
      <c r="N243" s="427">
        <v>0.8</v>
      </c>
      <c r="O243" s="205">
        <f>IFERROR(AVERAGE(N243),"")</f>
        <v>0.8</v>
      </c>
    </row>
    <row r="244" spans="1:15" ht="38.25" customHeight="1" x14ac:dyDescent="0.35">
      <c r="A244" s="440" t="s">
        <v>845</v>
      </c>
      <c r="B244" s="425"/>
      <c r="C244" s="428"/>
      <c r="D244" s="93"/>
      <c r="E244" s="93"/>
      <c r="F244" s="95"/>
      <c r="G244" s="96"/>
      <c r="H244" s="93"/>
      <c r="I244" s="428"/>
      <c r="J244" s="443" t="str">
        <f>IFERROR(VLOOKUP(J243,'Datos Validaciones PAO'!$N$2:$O$102,2,TRUE),"")</f>
        <v>Meta Parcialmente Cumplida (MPC)</v>
      </c>
      <c r="K244" s="206" t="str">
        <f t="shared" ref="K244:K249" si="26">IF(D244&lt;&gt;"",D244,"")</f>
        <v/>
      </c>
      <c r="L244" s="96"/>
      <c r="M244" s="93"/>
      <c r="N244" s="428"/>
      <c r="O244" s="443" t="str">
        <f>IFERROR(VLOOKUP(O243,'Datos Validaciones PAO'!$N$2:$O$102,2,TRUE),"")</f>
        <v>Meta Parcialmente Cumplida (MPC)</v>
      </c>
    </row>
    <row r="245" spans="1:15" ht="34.5" customHeight="1" x14ac:dyDescent="0.35">
      <c r="A245" s="441"/>
      <c r="B245" s="425"/>
      <c r="C245" s="428"/>
      <c r="D245" s="93"/>
      <c r="E245" s="93"/>
      <c r="F245" s="95"/>
      <c r="G245" s="96"/>
      <c r="H245" s="93"/>
      <c r="I245" s="428"/>
      <c r="J245" s="444"/>
      <c r="K245" s="206" t="str">
        <f t="shared" si="26"/>
        <v/>
      </c>
      <c r="L245" s="96"/>
      <c r="M245" s="93"/>
      <c r="N245" s="428"/>
      <c r="O245" s="444"/>
    </row>
    <row r="246" spans="1:15" ht="33" customHeight="1" x14ac:dyDescent="0.35">
      <c r="A246" s="441"/>
      <c r="B246" s="425"/>
      <c r="C246" s="428"/>
      <c r="D246" s="93"/>
      <c r="E246" s="93"/>
      <c r="F246" s="95"/>
      <c r="G246" s="96"/>
      <c r="H246" s="93"/>
      <c r="I246" s="428"/>
      <c r="J246" s="444"/>
      <c r="K246" s="206" t="str">
        <f t="shared" si="26"/>
        <v/>
      </c>
      <c r="L246" s="96"/>
      <c r="M246" s="93"/>
      <c r="N246" s="428"/>
      <c r="O246" s="444"/>
    </row>
    <row r="247" spans="1:15" ht="48.75" customHeight="1" x14ac:dyDescent="0.35">
      <c r="A247" s="441"/>
      <c r="B247" s="425"/>
      <c r="C247" s="428"/>
      <c r="D247" s="93"/>
      <c r="E247" s="93"/>
      <c r="F247" s="95"/>
      <c r="G247" s="96"/>
      <c r="H247" s="93"/>
      <c r="I247" s="428"/>
      <c r="J247" s="444"/>
      <c r="K247" s="206" t="str">
        <f t="shared" si="26"/>
        <v/>
      </c>
      <c r="L247" s="96"/>
      <c r="M247" s="93"/>
      <c r="N247" s="428"/>
      <c r="O247" s="444"/>
    </row>
    <row r="248" spans="1:15" ht="33" customHeight="1" x14ac:dyDescent="0.35">
      <c r="A248" s="441"/>
      <c r="B248" s="425"/>
      <c r="C248" s="428"/>
      <c r="D248" s="93"/>
      <c r="E248" s="93"/>
      <c r="F248" s="95"/>
      <c r="G248" s="96"/>
      <c r="H248" s="93"/>
      <c r="I248" s="428"/>
      <c r="J248" s="444"/>
      <c r="K248" s="206" t="str">
        <f t="shared" si="26"/>
        <v/>
      </c>
      <c r="L248" s="96"/>
      <c r="M248" s="93"/>
      <c r="N248" s="428"/>
      <c r="O248" s="444"/>
    </row>
    <row r="249" spans="1:15" ht="42.75" customHeight="1" thickBot="1" x14ac:dyDescent="0.4">
      <c r="A249" s="442"/>
      <c r="B249" s="426"/>
      <c r="C249" s="429"/>
      <c r="D249" s="93"/>
      <c r="E249" s="93"/>
      <c r="F249" s="95"/>
      <c r="G249" s="96"/>
      <c r="H249" s="93"/>
      <c r="I249" s="429"/>
      <c r="J249" s="445"/>
      <c r="K249" s="206" t="str">
        <f t="shared" si="26"/>
        <v/>
      </c>
      <c r="L249" s="96"/>
      <c r="M249" s="93"/>
      <c r="N249" s="429"/>
      <c r="O249" s="445"/>
    </row>
    <row r="250" spans="1:15" ht="50.15" customHeight="1" thickBot="1" x14ac:dyDescent="0.4">
      <c r="A250" s="199" t="s">
        <v>712</v>
      </c>
      <c r="B250" s="422" t="s">
        <v>169</v>
      </c>
      <c r="C250" s="423"/>
      <c r="D250" s="423"/>
      <c r="E250" s="200"/>
      <c r="F250" s="200"/>
      <c r="G250" s="200"/>
      <c r="H250" s="200"/>
      <c r="I250" s="200"/>
      <c r="J250" s="212"/>
      <c r="K250" s="200"/>
      <c r="L250" s="200"/>
      <c r="M250" s="200"/>
      <c r="N250" s="200"/>
      <c r="O250" s="212"/>
    </row>
    <row r="251" spans="1:15" ht="49.5" customHeight="1" thickBot="1" x14ac:dyDescent="0.4">
      <c r="A251" s="201" t="s">
        <v>714</v>
      </c>
      <c r="B251" s="202" t="s">
        <v>715</v>
      </c>
      <c r="C251" s="198" t="s">
        <v>716</v>
      </c>
      <c r="D251" s="198" t="s">
        <v>717</v>
      </c>
      <c r="E251" s="198" t="s">
        <v>718</v>
      </c>
      <c r="F251" s="198" t="s">
        <v>719</v>
      </c>
      <c r="G251" s="198" t="s">
        <v>720</v>
      </c>
      <c r="H251" s="198" t="s">
        <v>721</v>
      </c>
      <c r="I251" s="198" t="s">
        <v>722</v>
      </c>
      <c r="J251" s="198" t="s">
        <v>723</v>
      </c>
      <c r="K251" s="198" t="s">
        <v>730</v>
      </c>
      <c r="L251" s="198" t="s">
        <v>720</v>
      </c>
      <c r="M251" s="198" t="s">
        <v>721</v>
      </c>
      <c r="N251" s="198" t="s">
        <v>722</v>
      </c>
      <c r="O251" s="198" t="s">
        <v>723</v>
      </c>
    </row>
    <row r="252" spans="1:15" ht="46.5" customHeight="1" x14ac:dyDescent="0.35">
      <c r="A252" s="97">
        <f>A243+1</f>
        <v>28</v>
      </c>
      <c r="B252" s="424" t="s">
        <v>1218</v>
      </c>
      <c r="C252" s="427" t="s">
        <v>1211</v>
      </c>
      <c r="D252" s="93" t="s">
        <v>859</v>
      </c>
      <c r="E252" s="93" t="s">
        <v>860</v>
      </c>
      <c r="F252" s="95">
        <v>600000</v>
      </c>
      <c r="G252" s="96" t="s">
        <v>1364</v>
      </c>
      <c r="H252" s="93"/>
      <c r="I252" s="427">
        <v>0.7</v>
      </c>
      <c r="J252" s="205">
        <f>IFERROR(AVERAGE(I252),"")</f>
        <v>0.7</v>
      </c>
      <c r="K252" s="206" t="str">
        <f>IF(D252&lt;&gt;"",D252,"")</f>
        <v>Recolección de residuos peligrosos</v>
      </c>
      <c r="L252" s="96" t="s">
        <v>1415</v>
      </c>
      <c r="M252" s="93" t="s">
        <v>1399</v>
      </c>
      <c r="N252" s="427">
        <v>1</v>
      </c>
      <c r="O252" s="205">
        <f>IFERROR(AVERAGE(N252),"")</f>
        <v>1</v>
      </c>
    </row>
    <row r="253" spans="1:15" ht="38.25" customHeight="1" x14ac:dyDescent="0.35">
      <c r="A253" s="440" t="s">
        <v>1213</v>
      </c>
      <c r="B253" s="425"/>
      <c r="C253" s="428"/>
      <c r="D253" s="93" t="s">
        <v>861</v>
      </c>
      <c r="E253" s="93" t="s">
        <v>1212</v>
      </c>
      <c r="F253" s="95">
        <v>5500000</v>
      </c>
      <c r="G253" s="96"/>
      <c r="H253" s="93"/>
      <c r="I253" s="428"/>
      <c r="J253" s="443" t="str">
        <f>IFERROR(VLOOKUP(J252,'Datos Validaciones PAO'!$N$2:$O$102,2,TRUE),"")</f>
        <v>Meta Parcialmente Cumplida (MPC)</v>
      </c>
      <c r="K253" s="206" t="str">
        <f t="shared" ref="K253:K258" si="27">IF(D253&lt;&gt;"",D253,"")</f>
        <v>Limpieza de tanques de aguas químicas</v>
      </c>
      <c r="L253" s="96" t="s">
        <v>1415</v>
      </c>
      <c r="M253" s="310" t="s">
        <v>1398</v>
      </c>
      <c r="N253" s="428"/>
      <c r="O253" s="443" t="str">
        <f>IFERROR(VLOOKUP(O252,'Datos Validaciones PAO'!$N$2:$O$102,2,TRUE),"")</f>
        <v>Meta Cumplida (MC)</v>
      </c>
    </row>
    <row r="254" spans="1:15" ht="34.5" customHeight="1" x14ac:dyDescent="0.35">
      <c r="A254" s="441"/>
      <c r="B254" s="425"/>
      <c r="C254" s="428"/>
      <c r="D254" s="93" t="s">
        <v>862</v>
      </c>
      <c r="E254" s="93" t="s">
        <v>1212</v>
      </c>
      <c r="F254" s="95">
        <v>200000</v>
      </c>
      <c r="G254" s="96" t="s">
        <v>1365</v>
      </c>
      <c r="H254" s="93"/>
      <c r="I254" s="428"/>
      <c r="J254" s="444"/>
      <c r="K254" s="206" t="str">
        <f t="shared" si="27"/>
        <v>Insumos  para compesación de Huella de Carbono</v>
      </c>
      <c r="L254" s="96" t="s">
        <v>1416</v>
      </c>
      <c r="M254" s="93" t="s">
        <v>1365</v>
      </c>
      <c r="N254" s="428"/>
      <c r="O254" s="444"/>
    </row>
    <row r="255" spans="1:15" ht="33" customHeight="1" x14ac:dyDescent="0.35">
      <c r="A255" s="441"/>
      <c r="B255" s="425"/>
      <c r="C255" s="428"/>
      <c r="D255" s="93"/>
      <c r="E255" s="93"/>
      <c r="F255" s="95"/>
      <c r="G255" s="96"/>
      <c r="H255" s="93"/>
      <c r="I255" s="428"/>
      <c r="J255" s="444"/>
      <c r="K255" s="206" t="str">
        <f t="shared" si="27"/>
        <v/>
      </c>
      <c r="L255" s="96"/>
      <c r="M255" s="93"/>
      <c r="N255" s="428"/>
      <c r="O255" s="444"/>
    </row>
    <row r="256" spans="1:15" ht="48.75" customHeight="1" x14ac:dyDescent="0.35">
      <c r="A256" s="441"/>
      <c r="B256" s="425"/>
      <c r="C256" s="428"/>
      <c r="D256" s="93"/>
      <c r="E256" s="93"/>
      <c r="F256" s="95"/>
      <c r="G256" s="96"/>
      <c r="H256" s="93"/>
      <c r="I256" s="428"/>
      <c r="J256" s="444"/>
      <c r="K256" s="206" t="str">
        <f t="shared" si="27"/>
        <v/>
      </c>
      <c r="L256" s="96"/>
      <c r="M256" s="93"/>
      <c r="N256" s="428"/>
      <c r="O256" s="444"/>
    </row>
    <row r="257" spans="1:15" ht="33" customHeight="1" x14ac:dyDescent="0.35">
      <c r="A257" s="441"/>
      <c r="B257" s="425"/>
      <c r="C257" s="428"/>
      <c r="D257" s="93"/>
      <c r="E257" s="93"/>
      <c r="F257" s="95"/>
      <c r="G257" s="96"/>
      <c r="H257" s="93"/>
      <c r="I257" s="428"/>
      <c r="J257" s="444"/>
      <c r="K257" s="206" t="str">
        <f t="shared" si="27"/>
        <v/>
      </c>
      <c r="L257" s="96"/>
      <c r="M257" s="93"/>
      <c r="N257" s="428"/>
      <c r="O257" s="444"/>
    </row>
    <row r="258" spans="1:15" ht="25.5" customHeight="1" thickBot="1" x14ac:dyDescent="0.4">
      <c r="A258" s="442"/>
      <c r="B258" s="426"/>
      <c r="C258" s="429"/>
      <c r="D258" s="93"/>
      <c r="E258" s="93"/>
      <c r="F258" s="95"/>
      <c r="G258" s="96"/>
      <c r="H258" s="93"/>
      <c r="I258" s="429"/>
      <c r="J258" s="445"/>
      <c r="K258" s="206" t="str">
        <f t="shared" si="27"/>
        <v/>
      </c>
      <c r="L258" s="96"/>
      <c r="M258" s="93"/>
      <c r="N258" s="429"/>
      <c r="O258" s="445"/>
    </row>
    <row r="259" spans="1:15" ht="50.15" customHeight="1" thickBot="1" x14ac:dyDescent="0.4">
      <c r="A259" s="199" t="s">
        <v>712</v>
      </c>
      <c r="B259" s="422" t="s">
        <v>176</v>
      </c>
      <c r="C259" s="423"/>
      <c r="D259" s="423"/>
      <c r="E259" s="200"/>
      <c r="F259" s="200"/>
      <c r="G259" s="200"/>
      <c r="H259" s="200"/>
      <c r="I259" s="200"/>
      <c r="J259" s="212"/>
      <c r="K259" s="200"/>
      <c r="L259" s="200"/>
      <c r="M259" s="200"/>
      <c r="N259" s="200"/>
      <c r="O259" s="212"/>
    </row>
    <row r="260" spans="1:15" ht="49.5" customHeight="1" thickBot="1" x14ac:dyDescent="0.4">
      <c r="A260" s="201" t="s">
        <v>714</v>
      </c>
      <c r="B260" s="202" t="s">
        <v>715</v>
      </c>
      <c r="C260" s="198" t="s">
        <v>716</v>
      </c>
      <c r="D260" s="198" t="s">
        <v>717</v>
      </c>
      <c r="E260" s="198" t="s">
        <v>718</v>
      </c>
      <c r="F260" s="198" t="s">
        <v>719</v>
      </c>
      <c r="G260" s="198" t="s">
        <v>720</v>
      </c>
      <c r="H260" s="198" t="s">
        <v>721</v>
      </c>
      <c r="I260" s="198" t="s">
        <v>722</v>
      </c>
      <c r="J260" s="198" t="s">
        <v>723</v>
      </c>
      <c r="K260" s="198" t="s">
        <v>730</v>
      </c>
      <c r="L260" s="198" t="s">
        <v>720</v>
      </c>
      <c r="M260" s="198" t="s">
        <v>721</v>
      </c>
      <c r="N260" s="198" t="s">
        <v>722</v>
      </c>
      <c r="O260" s="198" t="s">
        <v>723</v>
      </c>
    </row>
    <row r="261" spans="1:15" ht="46.5" customHeight="1" x14ac:dyDescent="0.35">
      <c r="A261" s="97">
        <f>A252+1</f>
        <v>29</v>
      </c>
      <c r="B261" s="424" t="s">
        <v>1214</v>
      </c>
      <c r="C261" s="427" t="s">
        <v>1215</v>
      </c>
      <c r="D261" s="93" t="s">
        <v>863</v>
      </c>
      <c r="E261" s="93" t="s">
        <v>864</v>
      </c>
      <c r="F261" s="95">
        <v>7900000</v>
      </c>
      <c r="G261" s="96" t="s">
        <v>1366</v>
      </c>
      <c r="H261" s="93" t="s">
        <v>1367</v>
      </c>
      <c r="I261" s="427">
        <v>1</v>
      </c>
      <c r="J261" s="205">
        <f>IFERROR(AVERAGE(I261),"")</f>
        <v>1</v>
      </c>
      <c r="K261" s="206" t="str">
        <f>IF(D261&lt;&gt;"",D261,"")</f>
        <v>Riesgo de Trabajo</v>
      </c>
      <c r="L261" s="96" t="s">
        <v>1366</v>
      </c>
      <c r="M261" s="93" t="s">
        <v>1367</v>
      </c>
      <c r="N261" s="427">
        <v>1</v>
      </c>
      <c r="O261" s="205">
        <f>IFERROR(AVERAGE(N261),"")</f>
        <v>1</v>
      </c>
    </row>
    <row r="262" spans="1:15" ht="38.25" customHeight="1" x14ac:dyDescent="0.35">
      <c r="A262" s="440" t="s">
        <v>865</v>
      </c>
      <c r="B262" s="425"/>
      <c r="C262" s="428"/>
      <c r="D262" s="93"/>
      <c r="E262" s="93"/>
      <c r="F262" s="95"/>
      <c r="G262" s="96"/>
      <c r="H262" s="93"/>
      <c r="I262" s="428"/>
      <c r="J262" s="443" t="str">
        <f>IFERROR(VLOOKUP(J261,'Datos Validaciones PAO'!$N$2:$O$102,2,TRUE),"")</f>
        <v>Meta Cumplida (MC)</v>
      </c>
      <c r="K262" s="206" t="str">
        <f t="shared" ref="K262:K267" si="28">IF(D262&lt;&gt;"",D262,"")</f>
        <v/>
      </c>
      <c r="L262" s="96"/>
      <c r="M262" s="93"/>
      <c r="N262" s="428"/>
      <c r="O262" s="443" t="str">
        <f>IFERROR(VLOOKUP(O261,'Datos Validaciones PAO'!$N$2:$O$102,2,TRUE),"")</f>
        <v>Meta Cumplida (MC)</v>
      </c>
    </row>
    <row r="263" spans="1:15" ht="34.5" customHeight="1" x14ac:dyDescent="0.35">
      <c r="A263" s="441"/>
      <c r="B263" s="425"/>
      <c r="C263" s="428"/>
      <c r="D263" s="93"/>
      <c r="E263" s="93"/>
      <c r="F263" s="95"/>
      <c r="G263" s="96"/>
      <c r="H263" s="93"/>
      <c r="I263" s="428"/>
      <c r="J263" s="444"/>
      <c r="K263" s="206" t="str">
        <f t="shared" si="28"/>
        <v/>
      </c>
      <c r="L263" s="96"/>
      <c r="M263" s="93"/>
      <c r="N263" s="428"/>
      <c r="O263" s="444"/>
    </row>
    <row r="264" spans="1:15" ht="33" customHeight="1" x14ac:dyDescent="0.35">
      <c r="A264" s="441"/>
      <c r="B264" s="425"/>
      <c r="C264" s="428"/>
      <c r="D264" s="93"/>
      <c r="E264" s="93"/>
      <c r="F264" s="95"/>
      <c r="G264" s="96"/>
      <c r="H264" s="93"/>
      <c r="I264" s="428"/>
      <c r="J264" s="444"/>
      <c r="K264" s="206" t="str">
        <f t="shared" si="28"/>
        <v/>
      </c>
      <c r="L264" s="96"/>
      <c r="M264" s="93"/>
      <c r="N264" s="428"/>
      <c r="O264" s="444"/>
    </row>
    <row r="265" spans="1:15" ht="48.75" customHeight="1" x14ac:dyDescent="0.35">
      <c r="A265" s="441"/>
      <c r="B265" s="425"/>
      <c r="C265" s="428"/>
      <c r="D265" s="93"/>
      <c r="E265" s="93"/>
      <c r="F265" s="95"/>
      <c r="G265" s="96"/>
      <c r="H265" s="93"/>
      <c r="I265" s="428"/>
      <c r="J265" s="444"/>
      <c r="K265" s="206" t="str">
        <f t="shared" si="28"/>
        <v/>
      </c>
      <c r="L265" s="96"/>
      <c r="M265" s="93"/>
      <c r="N265" s="428"/>
      <c r="O265" s="444"/>
    </row>
    <row r="266" spans="1:15" ht="33" customHeight="1" x14ac:dyDescent="0.35">
      <c r="A266" s="441"/>
      <c r="B266" s="425"/>
      <c r="C266" s="428"/>
      <c r="D266" s="93"/>
      <c r="E266" s="93"/>
      <c r="F266" s="95"/>
      <c r="G266" s="96"/>
      <c r="H266" s="93"/>
      <c r="I266" s="428"/>
      <c r="J266" s="444"/>
      <c r="K266" s="206" t="str">
        <f t="shared" si="28"/>
        <v/>
      </c>
      <c r="L266" s="96"/>
      <c r="M266" s="93"/>
      <c r="N266" s="428"/>
      <c r="O266" s="444"/>
    </row>
    <row r="267" spans="1:15" ht="42.75" customHeight="1" thickBot="1" x14ac:dyDescent="0.4">
      <c r="A267" s="442"/>
      <c r="B267" s="426"/>
      <c r="C267" s="429"/>
      <c r="D267" s="93"/>
      <c r="E267" s="93"/>
      <c r="F267" s="95"/>
      <c r="G267" s="96"/>
      <c r="H267" s="93"/>
      <c r="I267" s="429"/>
      <c r="J267" s="445"/>
      <c r="K267" s="206" t="str">
        <f t="shared" si="28"/>
        <v/>
      </c>
      <c r="L267" s="96"/>
      <c r="M267" s="93"/>
      <c r="N267" s="429"/>
      <c r="O267" s="445"/>
    </row>
    <row r="268" spans="1:15" ht="50.15" customHeight="1" thickBot="1" x14ac:dyDescent="0.4">
      <c r="A268" s="199" t="s">
        <v>712</v>
      </c>
      <c r="B268" s="422" t="s">
        <v>169</v>
      </c>
      <c r="C268" s="423"/>
      <c r="D268" s="423"/>
      <c r="E268" s="200"/>
      <c r="F268" s="200"/>
      <c r="G268" s="200"/>
      <c r="H268" s="200"/>
      <c r="I268" s="200"/>
      <c r="J268" s="212"/>
      <c r="K268" s="200"/>
      <c r="L268" s="200"/>
      <c r="M268" s="200"/>
      <c r="N268" s="200"/>
      <c r="O268" s="212"/>
    </row>
    <row r="269" spans="1:15" ht="49.5" customHeight="1" thickBot="1" x14ac:dyDescent="0.4">
      <c r="A269" s="201" t="s">
        <v>714</v>
      </c>
      <c r="B269" s="202" t="s">
        <v>715</v>
      </c>
      <c r="C269" s="198" t="s">
        <v>716</v>
      </c>
      <c r="D269" s="198" t="s">
        <v>717</v>
      </c>
      <c r="E269" s="198" t="s">
        <v>718</v>
      </c>
      <c r="F269" s="198" t="s">
        <v>719</v>
      </c>
      <c r="G269" s="198" t="s">
        <v>720</v>
      </c>
      <c r="H269" s="198" t="s">
        <v>721</v>
      </c>
      <c r="I269" s="198" t="s">
        <v>722</v>
      </c>
      <c r="J269" s="198" t="s">
        <v>723</v>
      </c>
      <c r="K269" s="198" t="s">
        <v>730</v>
      </c>
      <c r="L269" s="198" t="s">
        <v>720</v>
      </c>
      <c r="M269" s="198" t="s">
        <v>721</v>
      </c>
      <c r="N269" s="198" t="s">
        <v>722</v>
      </c>
      <c r="O269" s="198" t="s">
        <v>723</v>
      </c>
    </row>
    <row r="270" spans="1:15" ht="46.5" customHeight="1" x14ac:dyDescent="0.35">
      <c r="A270" s="97">
        <f>A261+1</f>
        <v>30</v>
      </c>
      <c r="B270" s="424" t="s">
        <v>866</v>
      </c>
      <c r="C270" s="427" t="s">
        <v>1216</v>
      </c>
      <c r="D270" s="93" t="s">
        <v>867</v>
      </c>
      <c r="E270" s="93" t="s">
        <v>864</v>
      </c>
      <c r="F270" s="95">
        <v>1200000</v>
      </c>
      <c r="G270" s="96" t="s">
        <v>1368</v>
      </c>
      <c r="H270" s="93" t="s">
        <v>1369</v>
      </c>
      <c r="I270" s="427">
        <v>0.5</v>
      </c>
      <c r="J270" s="205">
        <f>IFERROR(AVERAGE(I270),"")</f>
        <v>0.5</v>
      </c>
      <c r="K270" s="206" t="str">
        <f>IF(D270&lt;&gt;"",D270,"")</f>
        <v>Mantenimiento de reloj Marcador Hand-Pun-3000</v>
      </c>
      <c r="L270" s="96" t="s">
        <v>1407</v>
      </c>
      <c r="M270" s="93" t="s">
        <v>1408</v>
      </c>
      <c r="N270" s="427">
        <v>0.8</v>
      </c>
      <c r="O270" s="205">
        <f>IFERROR(AVERAGE(N270),"")</f>
        <v>0.8</v>
      </c>
    </row>
    <row r="271" spans="1:15" ht="38.25" customHeight="1" x14ac:dyDescent="0.35">
      <c r="A271" s="440" t="s">
        <v>868</v>
      </c>
      <c r="B271" s="425"/>
      <c r="C271" s="428"/>
      <c r="D271" s="93" t="s">
        <v>869</v>
      </c>
      <c r="E271" s="93"/>
      <c r="F271" s="95">
        <v>1000000</v>
      </c>
      <c r="G271" s="96" t="s">
        <v>1370</v>
      </c>
      <c r="H271" s="93" t="s">
        <v>1371</v>
      </c>
      <c r="I271" s="428"/>
      <c r="J271" s="443" t="str">
        <f>IFERROR(VLOOKUP(J270,'Datos Validaciones PAO'!$N$2:$O$102,2,TRUE),"")</f>
        <v>Meta Parcialmente Cumplida (MPC)</v>
      </c>
      <c r="K271" s="206" t="str">
        <f t="shared" ref="K271:K276" si="29">IF(D271&lt;&gt;"",D271,"")</f>
        <v xml:space="preserve">Repuestos Reloj Marcador </v>
      </c>
      <c r="L271" s="96" t="s">
        <v>1409</v>
      </c>
      <c r="M271" s="93"/>
      <c r="N271" s="428"/>
      <c r="O271" s="443" t="str">
        <f>IFERROR(VLOOKUP(O270,'Datos Validaciones PAO'!$N$2:$O$102,2,TRUE),"")</f>
        <v>Meta Parcialmente Cumplida (MPC)</v>
      </c>
    </row>
    <row r="272" spans="1:15" ht="34.5" customHeight="1" x14ac:dyDescent="0.35">
      <c r="A272" s="441"/>
      <c r="B272" s="425"/>
      <c r="C272" s="428"/>
      <c r="D272" s="93"/>
      <c r="E272" s="93"/>
      <c r="F272" s="95"/>
      <c r="G272" s="96"/>
      <c r="H272" s="93"/>
      <c r="I272" s="428"/>
      <c r="J272" s="444"/>
      <c r="K272" s="206" t="str">
        <f t="shared" si="29"/>
        <v/>
      </c>
      <c r="L272" s="96"/>
      <c r="M272" s="93"/>
      <c r="N272" s="428"/>
      <c r="O272" s="444"/>
    </row>
    <row r="273" spans="1:15" ht="33" customHeight="1" x14ac:dyDescent="0.35">
      <c r="A273" s="441"/>
      <c r="B273" s="425"/>
      <c r="C273" s="428"/>
      <c r="D273" s="93"/>
      <c r="E273" s="93"/>
      <c r="F273" s="95"/>
      <c r="G273" s="96"/>
      <c r="H273" s="93"/>
      <c r="I273" s="428"/>
      <c r="J273" s="444"/>
      <c r="K273" s="206" t="str">
        <f t="shared" si="29"/>
        <v/>
      </c>
      <c r="L273" s="96"/>
      <c r="M273" s="93"/>
      <c r="N273" s="428"/>
      <c r="O273" s="444"/>
    </row>
    <row r="274" spans="1:15" ht="48.75" customHeight="1" x14ac:dyDescent="0.35">
      <c r="A274" s="441"/>
      <c r="B274" s="425"/>
      <c r="C274" s="428"/>
      <c r="D274" s="93"/>
      <c r="E274" s="93"/>
      <c r="F274" s="95"/>
      <c r="G274" s="96"/>
      <c r="H274" s="93"/>
      <c r="I274" s="428"/>
      <c r="J274" s="444"/>
      <c r="K274" s="206" t="str">
        <f t="shared" si="29"/>
        <v/>
      </c>
      <c r="L274" s="96"/>
      <c r="M274" s="93"/>
      <c r="N274" s="428"/>
      <c r="O274" s="444"/>
    </row>
    <row r="275" spans="1:15" ht="33" customHeight="1" x14ac:dyDescent="0.35">
      <c r="A275" s="441"/>
      <c r="B275" s="425"/>
      <c r="C275" s="428"/>
      <c r="D275" s="93"/>
      <c r="E275" s="93"/>
      <c r="F275" s="95"/>
      <c r="G275" s="96"/>
      <c r="H275" s="93"/>
      <c r="I275" s="428"/>
      <c r="J275" s="444"/>
      <c r="K275" s="206" t="str">
        <f t="shared" si="29"/>
        <v/>
      </c>
      <c r="L275" s="96"/>
      <c r="M275" s="93"/>
      <c r="N275" s="428"/>
      <c r="O275" s="444"/>
    </row>
    <row r="276" spans="1:15" ht="42.75" customHeight="1" thickBot="1" x14ac:dyDescent="0.4">
      <c r="A276" s="442"/>
      <c r="B276" s="426"/>
      <c r="C276" s="429"/>
      <c r="D276" s="93"/>
      <c r="E276" s="93"/>
      <c r="F276" s="95"/>
      <c r="G276" s="96"/>
      <c r="H276" s="93"/>
      <c r="I276" s="429"/>
      <c r="J276" s="445"/>
      <c r="K276" s="206" t="str">
        <f t="shared" si="29"/>
        <v/>
      </c>
      <c r="L276" s="96"/>
      <c r="M276" s="93"/>
      <c r="N276" s="429"/>
      <c r="O276" s="445"/>
    </row>
    <row r="277" spans="1:15" ht="50.15" customHeight="1" thickBot="1" x14ac:dyDescent="0.4">
      <c r="A277" s="199" t="s">
        <v>712</v>
      </c>
      <c r="B277" s="422" t="s">
        <v>169</v>
      </c>
      <c r="C277" s="423"/>
      <c r="D277" s="423"/>
      <c r="E277" s="200"/>
      <c r="F277" s="200"/>
      <c r="G277" s="200"/>
      <c r="H277" s="200"/>
      <c r="I277" s="200"/>
      <c r="J277" s="212"/>
      <c r="K277" s="200"/>
      <c r="L277" s="200"/>
      <c r="M277" s="200"/>
      <c r="N277" s="200"/>
      <c r="O277" s="212"/>
    </row>
    <row r="278" spans="1:15" ht="49.5" customHeight="1" thickBot="1" x14ac:dyDescent="0.4">
      <c r="A278" s="201" t="s">
        <v>714</v>
      </c>
      <c r="B278" s="202" t="s">
        <v>715</v>
      </c>
      <c r="C278" s="198" t="s">
        <v>716</v>
      </c>
      <c r="D278" s="198" t="s">
        <v>717</v>
      </c>
      <c r="E278" s="198" t="s">
        <v>718</v>
      </c>
      <c r="F278" s="198" t="s">
        <v>719</v>
      </c>
      <c r="G278" s="198" t="s">
        <v>720</v>
      </c>
      <c r="H278" s="198" t="s">
        <v>721</v>
      </c>
      <c r="I278" s="198" t="s">
        <v>722</v>
      </c>
      <c r="J278" s="198" t="s">
        <v>723</v>
      </c>
      <c r="K278" s="198" t="s">
        <v>730</v>
      </c>
      <c r="L278" s="198" t="s">
        <v>720</v>
      </c>
      <c r="M278" s="198" t="s">
        <v>721</v>
      </c>
      <c r="N278" s="198" t="s">
        <v>722</v>
      </c>
      <c r="O278" s="198" t="s">
        <v>723</v>
      </c>
    </row>
    <row r="279" spans="1:15" ht="46.5" customHeight="1" x14ac:dyDescent="0.35">
      <c r="A279" s="97">
        <f>A270+1</f>
        <v>31</v>
      </c>
      <c r="B279" s="424" t="s">
        <v>1217</v>
      </c>
      <c r="C279" s="195" t="s">
        <v>870</v>
      </c>
      <c r="D279" s="103" t="s">
        <v>871</v>
      </c>
      <c r="E279" s="93" t="s">
        <v>872</v>
      </c>
      <c r="F279" s="95">
        <v>800000</v>
      </c>
      <c r="G279" s="96" t="s">
        <v>1372</v>
      </c>
      <c r="H279" s="93" t="s">
        <v>1373</v>
      </c>
      <c r="I279" s="427">
        <v>0.7</v>
      </c>
      <c r="J279" s="205">
        <f>IFERROR(AVERAGE(I279),"")</f>
        <v>0.7</v>
      </c>
      <c r="K279" s="206" t="str">
        <f>IF(D279&lt;&gt;"",D279,"")</f>
        <v>Contrato de Laboratorio químico (Agua Potable)</v>
      </c>
      <c r="L279" s="307" t="s">
        <v>1393</v>
      </c>
      <c r="M279" s="307" t="s">
        <v>1373</v>
      </c>
      <c r="N279" s="427">
        <v>1</v>
      </c>
      <c r="O279" s="205">
        <f>IFERROR(AVERAGE(N279),"")</f>
        <v>1</v>
      </c>
    </row>
    <row r="280" spans="1:15" ht="38.25" customHeight="1" x14ac:dyDescent="0.35">
      <c r="A280" s="440" t="s">
        <v>873</v>
      </c>
      <c r="B280" s="425"/>
      <c r="C280" s="196"/>
      <c r="D280" s="93" t="s">
        <v>874</v>
      </c>
      <c r="E280" s="93"/>
      <c r="F280" s="95">
        <v>1250000</v>
      </c>
      <c r="G280" s="96" t="s">
        <v>1374</v>
      </c>
      <c r="H280" s="93" t="s">
        <v>1375</v>
      </c>
      <c r="I280" s="428"/>
      <c r="J280" s="443" t="str">
        <f>IFERROR(VLOOKUP(J279,'Datos Validaciones PAO'!$N$2:$O$102,2,TRUE),"")</f>
        <v>Meta Parcialmente Cumplida (MPC)</v>
      </c>
      <c r="K280" s="206" t="str">
        <f t="shared" ref="K280:K285" si="30">IF(D280&lt;&gt;"",D280,"")</f>
        <v>Recargo de Extintores</v>
      </c>
      <c r="L280" s="307" t="s">
        <v>1394</v>
      </c>
      <c r="M280" s="303" t="s">
        <v>1375</v>
      </c>
      <c r="N280" s="428"/>
      <c r="O280" s="443" t="str">
        <f>IFERROR(VLOOKUP(O279,'Datos Validaciones PAO'!$N$2:$O$102,2,TRUE),"")</f>
        <v>Meta Cumplida (MC)</v>
      </c>
    </row>
    <row r="281" spans="1:15" ht="34.5" customHeight="1" x14ac:dyDescent="0.35">
      <c r="A281" s="441"/>
      <c r="B281" s="425"/>
      <c r="C281" s="196" t="s">
        <v>875</v>
      </c>
      <c r="D281" s="93" t="s">
        <v>876</v>
      </c>
      <c r="E281" s="93"/>
      <c r="F281" s="95">
        <v>1000000</v>
      </c>
      <c r="G281" s="96" t="s">
        <v>1376</v>
      </c>
      <c r="H281" s="93" t="s">
        <v>1377</v>
      </c>
      <c r="I281" s="428"/>
      <c r="J281" s="444"/>
      <c r="K281" s="206" t="str">
        <f t="shared" si="30"/>
        <v>Equipos Varios de Seguridad</v>
      </c>
      <c r="L281" s="307" t="s">
        <v>1393</v>
      </c>
      <c r="M281" s="305" t="s">
        <v>1395</v>
      </c>
      <c r="N281" s="428"/>
      <c r="O281" s="444"/>
    </row>
    <row r="282" spans="1:15" ht="33" customHeight="1" x14ac:dyDescent="0.35">
      <c r="A282" s="441"/>
      <c r="B282" s="425"/>
      <c r="C282" s="196"/>
      <c r="D282" s="93" t="s">
        <v>877</v>
      </c>
      <c r="E282" s="93"/>
      <c r="F282" s="95">
        <v>2250000</v>
      </c>
      <c r="G282" s="96" t="s">
        <v>1372</v>
      </c>
      <c r="H282" s="93" t="s">
        <v>1378</v>
      </c>
      <c r="I282" s="428"/>
      <c r="J282" s="444"/>
      <c r="K282" s="206" t="str">
        <f t="shared" si="30"/>
        <v>Zapatos funcionarios de Producción</v>
      </c>
      <c r="L282" s="308"/>
      <c r="M282" s="307" t="s">
        <v>1378</v>
      </c>
      <c r="N282" s="428"/>
      <c r="O282" s="444"/>
    </row>
    <row r="283" spans="1:15" ht="48.75" customHeight="1" x14ac:dyDescent="0.35">
      <c r="A283" s="441"/>
      <c r="B283" s="425"/>
      <c r="C283" s="196"/>
      <c r="D283" s="93"/>
      <c r="E283" s="93"/>
      <c r="F283" s="95"/>
      <c r="G283" s="96"/>
      <c r="H283" s="93"/>
      <c r="I283" s="428"/>
      <c r="J283" s="444"/>
      <c r="K283" s="206" t="str">
        <f t="shared" si="30"/>
        <v/>
      </c>
      <c r="L283" s="96"/>
      <c r="M283" s="93"/>
      <c r="N283" s="428"/>
      <c r="O283" s="444"/>
    </row>
    <row r="284" spans="1:15" ht="33" customHeight="1" x14ac:dyDescent="0.35">
      <c r="A284" s="441"/>
      <c r="B284" s="425"/>
      <c r="C284" s="196"/>
      <c r="D284" s="93"/>
      <c r="E284" s="93"/>
      <c r="F284" s="95"/>
      <c r="G284" s="96"/>
      <c r="H284" s="93"/>
      <c r="I284" s="428"/>
      <c r="J284" s="444"/>
      <c r="K284" s="206" t="str">
        <f t="shared" si="30"/>
        <v/>
      </c>
      <c r="L284" s="96"/>
      <c r="M284" s="93"/>
      <c r="N284" s="428"/>
      <c r="O284" s="444"/>
    </row>
    <row r="285" spans="1:15" ht="42.75" customHeight="1" thickBot="1" x14ac:dyDescent="0.4">
      <c r="A285" s="442"/>
      <c r="B285" s="426"/>
      <c r="C285" s="197"/>
      <c r="D285" s="93"/>
      <c r="E285" s="93"/>
      <c r="F285" s="95"/>
      <c r="G285" s="96"/>
      <c r="H285" s="93"/>
      <c r="I285" s="429"/>
      <c r="J285" s="445"/>
      <c r="K285" s="206" t="str">
        <f t="shared" si="30"/>
        <v/>
      </c>
      <c r="L285" s="96"/>
      <c r="M285" s="93"/>
      <c r="N285" s="429"/>
      <c r="O285" s="445"/>
    </row>
    <row r="286" spans="1:15" ht="50.15" customHeight="1" thickBot="1" x14ac:dyDescent="0.4">
      <c r="A286" s="199" t="s">
        <v>712</v>
      </c>
      <c r="B286" s="422"/>
      <c r="C286" s="423"/>
      <c r="D286" s="423"/>
      <c r="E286" s="200"/>
      <c r="F286" s="200"/>
      <c r="G286" s="200"/>
      <c r="H286" s="200"/>
      <c r="I286" s="200"/>
      <c r="J286" s="212"/>
      <c r="K286" s="200"/>
      <c r="L286" s="200"/>
      <c r="M286" s="200"/>
      <c r="N286" s="200"/>
      <c r="O286" s="212"/>
    </row>
    <row r="287" spans="1:15" ht="49.5" customHeight="1" thickBot="1" x14ac:dyDescent="0.4">
      <c r="A287" s="201" t="s">
        <v>714</v>
      </c>
      <c r="B287" s="202" t="s">
        <v>715</v>
      </c>
      <c r="C287" s="198" t="s">
        <v>716</v>
      </c>
      <c r="D287" s="198" t="s">
        <v>717</v>
      </c>
      <c r="E287" s="198" t="s">
        <v>718</v>
      </c>
      <c r="F287" s="198" t="s">
        <v>719</v>
      </c>
      <c r="G287" s="198" t="s">
        <v>720</v>
      </c>
      <c r="H287" s="198" t="s">
        <v>721</v>
      </c>
      <c r="I287" s="198" t="s">
        <v>722</v>
      </c>
      <c r="J287" s="198" t="s">
        <v>723</v>
      </c>
      <c r="K287" s="198" t="s">
        <v>730</v>
      </c>
      <c r="L287" s="198" t="s">
        <v>720</v>
      </c>
      <c r="M287" s="198" t="s">
        <v>721</v>
      </c>
      <c r="N287" s="198" t="s">
        <v>722</v>
      </c>
      <c r="O287" s="198" t="s">
        <v>723</v>
      </c>
    </row>
    <row r="288" spans="1:15" ht="46.5" customHeight="1" x14ac:dyDescent="0.35">
      <c r="A288" s="97">
        <f>A279+1</f>
        <v>32</v>
      </c>
      <c r="B288" s="424"/>
      <c r="C288" s="427"/>
      <c r="D288" s="93"/>
      <c r="E288" s="93"/>
      <c r="F288" s="95"/>
      <c r="G288" s="96"/>
      <c r="H288" s="93"/>
      <c r="I288" s="427"/>
      <c r="J288" s="205" t="str">
        <f>IFERROR(AVERAGE(I288),"")</f>
        <v/>
      </c>
      <c r="K288" s="206" t="str">
        <f>IF(D288&lt;&gt;"",D288,"")</f>
        <v/>
      </c>
      <c r="L288" s="96"/>
      <c r="M288" s="93"/>
      <c r="N288" s="427"/>
      <c r="O288" s="205" t="str">
        <f>IFERROR(AVERAGE(N288),"")</f>
        <v/>
      </c>
    </row>
    <row r="289" spans="1:15" ht="38.25" customHeight="1" x14ac:dyDescent="0.35">
      <c r="A289" s="440"/>
      <c r="B289" s="425"/>
      <c r="C289" s="428"/>
      <c r="D289" s="93"/>
      <c r="E289" s="93"/>
      <c r="F289" s="95"/>
      <c r="G289" s="96"/>
      <c r="H289" s="93"/>
      <c r="I289" s="428"/>
      <c r="J289" s="443" t="str">
        <f>IFERROR(VLOOKUP(J288,'Datos Validaciones PAO'!$N$2:$O$102,2,TRUE),"")</f>
        <v/>
      </c>
      <c r="K289" s="206" t="str">
        <f t="shared" ref="K289:K294" si="31">IF(D289&lt;&gt;"",D289,"")</f>
        <v/>
      </c>
      <c r="L289" s="96"/>
      <c r="M289" s="93"/>
      <c r="N289" s="428"/>
      <c r="O289" s="443" t="str">
        <f>IFERROR(VLOOKUP(O288,'Datos Validaciones PAO'!$N$2:$O$102,2,TRUE),"")</f>
        <v/>
      </c>
    </row>
    <row r="290" spans="1:15" ht="34.5" customHeight="1" x14ac:dyDescent="0.35">
      <c r="A290" s="441"/>
      <c r="B290" s="425"/>
      <c r="C290" s="428"/>
      <c r="D290" s="93"/>
      <c r="E290" s="93"/>
      <c r="F290" s="95"/>
      <c r="G290" s="96"/>
      <c r="H290" s="93"/>
      <c r="I290" s="428"/>
      <c r="J290" s="444"/>
      <c r="K290" s="206" t="str">
        <f t="shared" si="31"/>
        <v/>
      </c>
      <c r="L290" s="96"/>
      <c r="M290" s="93"/>
      <c r="N290" s="428"/>
      <c r="O290" s="444"/>
    </row>
    <row r="291" spans="1:15" ht="33" customHeight="1" x14ac:dyDescent="0.35">
      <c r="A291" s="441"/>
      <c r="B291" s="425"/>
      <c r="C291" s="428"/>
      <c r="D291" s="93"/>
      <c r="E291" s="93"/>
      <c r="F291" s="95"/>
      <c r="G291" s="96"/>
      <c r="H291" s="93"/>
      <c r="I291" s="428"/>
      <c r="J291" s="444"/>
      <c r="K291" s="206" t="str">
        <f t="shared" si="31"/>
        <v/>
      </c>
      <c r="L291" s="96"/>
      <c r="M291" s="93"/>
      <c r="N291" s="428"/>
      <c r="O291" s="444"/>
    </row>
    <row r="292" spans="1:15" ht="48.75" customHeight="1" x14ac:dyDescent="0.35">
      <c r="A292" s="441"/>
      <c r="B292" s="425"/>
      <c r="C292" s="428"/>
      <c r="D292" s="93"/>
      <c r="E292" s="93"/>
      <c r="F292" s="95"/>
      <c r="G292" s="96"/>
      <c r="H292" s="93"/>
      <c r="I292" s="428"/>
      <c r="J292" s="444"/>
      <c r="K292" s="206" t="str">
        <f t="shared" si="31"/>
        <v/>
      </c>
      <c r="L292" s="96"/>
      <c r="M292" s="93"/>
      <c r="N292" s="428"/>
      <c r="O292" s="444"/>
    </row>
    <row r="293" spans="1:15" ht="33" customHeight="1" x14ac:dyDescent="0.35">
      <c r="A293" s="441"/>
      <c r="B293" s="425"/>
      <c r="C293" s="428"/>
      <c r="D293" s="93"/>
      <c r="E293" s="93"/>
      <c r="F293" s="95"/>
      <c r="G293" s="96"/>
      <c r="H293" s="93"/>
      <c r="I293" s="428"/>
      <c r="J293" s="444"/>
      <c r="K293" s="206" t="str">
        <f t="shared" si="31"/>
        <v/>
      </c>
      <c r="L293" s="96"/>
      <c r="M293" s="93"/>
      <c r="N293" s="428"/>
      <c r="O293" s="444"/>
    </row>
    <row r="294" spans="1:15" ht="42.75" customHeight="1" thickBot="1" x14ac:dyDescent="0.4">
      <c r="A294" s="442"/>
      <c r="B294" s="426"/>
      <c r="C294" s="429"/>
      <c r="D294" s="93"/>
      <c r="E294" s="93"/>
      <c r="F294" s="95"/>
      <c r="G294" s="96"/>
      <c r="H294" s="93"/>
      <c r="I294" s="429"/>
      <c r="J294" s="445"/>
      <c r="K294" s="206" t="str">
        <f t="shared" si="31"/>
        <v/>
      </c>
      <c r="L294" s="96"/>
      <c r="M294" s="93"/>
      <c r="N294" s="429"/>
      <c r="O294" s="445"/>
    </row>
    <row r="295" spans="1:15" ht="50.15" customHeight="1" thickBot="1" x14ac:dyDescent="0.4">
      <c r="A295" s="199" t="s">
        <v>712</v>
      </c>
      <c r="B295" s="422"/>
      <c r="C295" s="423"/>
      <c r="D295" s="423"/>
      <c r="E295" s="200"/>
      <c r="F295" s="200"/>
      <c r="G295" s="200"/>
      <c r="H295" s="200"/>
      <c r="I295" s="200"/>
      <c r="J295" s="212"/>
      <c r="K295" s="200"/>
      <c r="L295" s="200"/>
      <c r="M295" s="200"/>
      <c r="N295" s="200"/>
      <c r="O295" s="212"/>
    </row>
    <row r="296" spans="1:15" ht="49.5" customHeight="1" thickBot="1" x14ac:dyDescent="0.4">
      <c r="A296" s="201" t="s">
        <v>714</v>
      </c>
      <c r="B296" s="202" t="s">
        <v>715</v>
      </c>
      <c r="C296" s="198" t="s">
        <v>716</v>
      </c>
      <c r="D296" s="198" t="s">
        <v>717</v>
      </c>
      <c r="E296" s="198" t="s">
        <v>718</v>
      </c>
      <c r="F296" s="198" t="s">
        <v>719</v>
      </c>
      <c r="G296" s="198" t="s">
        <v>720</v>
      </c>
      <c r="H296" s="198" t="s">
        <v>721</v>
      </c>
      <c r="I296" s="198" t="s">
        <v>722</v>
      </c>
      <c r="J296" s="198" t="s">
        <v>723</v>
      </c>
      <c r="K296" s="198" t="s">
        <v>730</v>
      </c>
      <c r="L296" s="198" t="s">
        <v>720</v>
      </c>
      <c r="M296" s="198" t="s">
        <v>721</v>
      </c>
      <c r="N296" s="198" t="s">
        <v>722</v>
      </c>
      <c r="O296" s="198" t="s">
        <v>723</v>
      </c>
    </row>
    <row r="297" spans="1:15" ht="46.5" customHeight="1" x14ac:dyDescent="0.35">
      <c r="A297" s="97">
        <f>A288+1</f>
        <v>33</v>
      </c>
      <c r="B297" s="424"/>
      <c r="C297" s="427"/>
      <c r="D297" s="93"/>
      <c r="E297" s="93"/>
      <c r="F297" s="95"/>
      <c r="G297" s="96"/>
      <c r="H297" s="93"/>
      <c r="I297" s="427"/>
      <c r="J297" s="205" t="str">
        <f>IFERROR(AVERAGE(I297),"")</f>
        <v/>
      </c>
      <c r="K297" s="206" t="str">
        <f>IF(D297&lt;&gt;"",D297,"")</f>
        <v/>
      </c>
      <c r="L297" s="96"/>
      <c r="M297" s="93"/>
      <c r="N297" s="427"/>
      <c r="O297" s="205" t="str">
        <f>IFERROR(AVERAGE(N297),"")</f>
        <v/>
      </c>
    </row>
    <row r="298" spans="1:15" ht="38.25" customHeight="1" x14ac:dyDescent="0.35">
      <c r="A298" s="440"/>
      <c r="B298" s="425"/>
      <c r="C298" s="428"/>
      <c r="D298" s="93"/>
      <c r="E298" s="93"/>
      <c r="F298" s="95"/>
      <c r="G298" s="96"/>
      <c r="H298" s="93"/>
      <c r="I298" s="428"/>
      <c r="J298" s="443" t="str">
        <f>IFERROR(VLOOKUP(J297,'Datos Validaciones PAO'!$N$2:$O$102,2,TRUE),"")</f>
        <v/>
      </c>
      <c r="K298" s="206" t="str">
        <f t="shared" ref="K298:K303" si="32">IF(D298&lt;&gt;"",D298,"")</f>
        <v/>
      </c>
      <c r="L298" s="96"/>
      <c r="M298" s="93"/>
      <c r="N298" s="428"/>
      <c r="O298" s="443" t="str">
        <f>IFERROR(VLOOKUP(O297,'Datos Validaciones PAO'!$N$2:$O$102,2,TRUE),"")</f>
        <v/>
      </c>
    </row>
    <row r="299" spans="1:15" ht="34.5" customHeight="1" x14ac:dyDescent="0.35">
      <c r="A299" s="441"/>
      <c r="B299" s="425"/>
      <c r="C299" s="428"/>
      <c r="D299" s="93"/>
      <c r="E299" s="93"/>
      <c r="F299" s="95"/>
      <c r="G299" s="96"/>
      <c r="H299" s="93"/>
      <c r="I299" s="428"/>
      <c r="J299" s="444"/>
      <c r="K299" s="206" t="str">
        <f t="shared" si="32"/>
        <v/>
      </c>
      <c r="L299" s="96"/>
      <c r="M299" s="93"/>
      <c r="N299" s="428"/>
      <c r="O299" s="444"/>
    </row>
    <row r="300" spans="1:15" ht="33" customHeight="1" x14ac:dyDescent="0.35">
      <c r="A300" s="441"/>
      <c r="B300" s="425"/>
      <c r="C300" s="428"/>
      <c r="D300" s="93"/>
      <c r="E300" s="93"/>
      <c r="F300" s="95"/>
      <c r="G300" s="96"/>
      <c r="H300" s="93"/>
      <c r="I300" s="428"/>
      <c r="J300" s="444"/>
      <c r="K300" s="206" t="str">
        <f t="shared" si="32"/>
        <v/>
      </c>
      <c r="L300" s="96"/>
      <c r="M300" s="93"/>
      <c r="N300" s="428"/>
      <c r="O300" s="444"/>
    </row>
    <row r="301" spans="1:15" ht="48.75" customHeight="1" x14ac:dyDescent="0.35">
      <c r="A301" s="441"/>
      <c r="B301" s="425"/>
      <c r="C301" s="428"/>
      <c r="D301" s="93"/>
      <c r="E301" s="93"/>
      <c r="F301" s="95"/>
      <c r="G301" s="96"/>
      <c r="H301" s="93"/>
      <c r="I301" s="428"/>
      <c r="J301" s="444"/>
      <c r="K301" s="206" t="str">
        <f t="shared" si="32"/>
        <v/>
      </c>
      <c r="L301" s="96"/>
      <c r="M301" s="93"/>
      <c r="N301" s="428"/>
      <c r="O301" s="444"/>
    </row>
    <row r="302" spans="1:15" ht="33" customHeight="1" x14ac:dyDescent="0.35">
      <c r="A302" s="441"/>
      <c r="B302" s="425"/>
      <c r="C302" s="428"/>
      <c r="D302" s="93"/>
      <c r="E302" s="93"/>
      <c r="F302" s="95"/>
      <c r="G302" s="96"/>
      <c r="H302" s="93"/>
      <c r="I302" s="428"/>
      <c r="J302" s="444"/>
      <c r="K302" s="206" t="str">
        <f t="shared" si="32"/>
        <v/>
      </c>
      <c r="L302" s="96"/>
      <c r="M302" s="93"/>
      <c r="N302" s="428"/>
      <c r="O302" s="444"/>
    </row>
    <row r="303" spans="1:15" ht="42.75" customHeight="1" thickBot="1" x14ac:dyDescent="0.4">
      <c r="A303" s="442"/>
      <c r="B303" s="426"/>
      <c r="C303" s="429"/>
      <c r="D303" s="93"/>
      <c r="E303" s="93"/>
      <c r="F303" s="95"/>
      <c r="G303" s="96"/>
      <c r="H303" s="93"/>
      <c r="I303" s="429"/>
      <c r="J303" s="445"/>
      <c r="K303" s="206" t="str">
        <f t="shared" si="32"/>
        <v/>
      </c>
      <c r="L303" s="96"/>
      <c r="M303" s="93"/>
      <c r="N303" s="429"/>
      <c r="O303" s="445"/>
    </row>
    <row r="304" spans="1:15" ht="50.15" customHeight="1" thickBot="1" x14ac:dyDescent="0.4">
      <c r="A304" s="199" t="s">
        <v>712</v>
      </c>
      <c r="B304" s="422"/>
      <c r="C304" s="423"/>
      <c r="D304" s="423"/>
      <c r="E304" s="200"/>
      <c r="F304" s="200"/>
      <c r="G304" s="200"/>
      <c r="H304" s="200"/>
      <c r="I304" s="200"/>
      <c r="J304" s="212"/>
      <c r="K304" s="200"/>
      <c r="L304" s="200"/>
      <c r="M304" s="200"/>
      <c r="N304" s="200"/>
      <c r="O304" s="212"/>
    </row>
    <row r="305" spans="1:15" ht="49.5" customHeight="1" thickBot="1" x14ac:dyDescent="0.4">
      <c r="A305" s="201" t="s">
        <v>714</v>
      </c>
      <c r="B305" s="202" t="s">
        <v>715</v>
      </c>
      <c r="C305" s="198" t="s">
        <v>716</v>
      </c>
      <c r="D305" s="198" t="s">
        <v>717</v>
      </c>
      <c r="E305" s="198" t="s">
        <v>718</v>
      </c>
      <c r="F305" s="198" t="s">
        <v>719</v>
      </c>
      <c r="G305" s="198" t="s">
        <v>720</v>
      </c>
      <c r="H305" s="198" t="s">
        <v>721</v>
      </c>
      <c r="I305" s="198" t="s">
        <v>722</v>
      </c>
      <c r="J305" s="198" t="s">
        <v>723</v>
      </c>
      <c r="K305" s="198" t="s">
        <v>730</v>
      </c>
      <c r="L305" s="198" t="s">
        <v>720</v>
      </c>
      <c r="M305" s="198" t="s">
        <v>721</v>
      </c>
      <c r="N305" s="198" t="s">
        <v>722</v>
      </c>
      <c r="O305" s="198" t="s">
        <v>723</v>
      </c>
    </row>
    <row r="306" spans="1:15" ht="46.5" customHeight="1" x14ac:dyDescent="0.35">
      <c r="A306" s="97">
        <f>A297+1</f>
        <v>34</v>
      </c>
      <c r="B306" s="424"/>
      <c r="C306" s="427"/>
      <c r="D306" s="93"/>
      <c r="E306" s="93"/>
      <c r="F306" s="95"/>
      <c r="G306" s="96"/>
      <c r="H306" s="93"/>
      <c r="I306" s="427"/>
      <c r="J306" s="205" t="str">
        <f>IFERROR(AVERAGE(I306),"")</f>
        <v/>
      </c>
      <c r="K306" s="206" t="str">
        <f>IF(D306&lt;&gt;"",D306,"")</f>
        <v/>
      </c>
      <c r="L306" s="96"/>
      <c r="M306" s="93"/>
      <c r="N306" s="427"/>
      <c r="O306" s="205" t="str">
        <f>IFERROR(AVERAGE(N306),"")</f>
        <v/>
      </c>
    </row>
    <row r="307" spans="1:15" ht="38.25" customHeight="1" x14ac:dyDescent="0.35">
      <c r="A307" s="440"/>
      <c r="B307" s="425"/>
      <c r="C307" s="428"/>
      <c r="D307" s="93"/>
      <c r="E307" s="93"/>
      <c r="F307" s="95"/>
      <c r="G307" s="96"/>
      <c r="H307" s="93"/>
      <c r="I307" s="428"/>
      <c r="J307" s="443" t="str">
        <f>IFERROR(VLOOKUP(J306,'Datos Validaciones PAO'!$N$2:$O$102,2,TRUE),"")</f>
        <v/>
      </c>
      <c r="K307" s="206" t="str">
        <f t="shared" ref="K307:K312" si="33">IF(D307&lt;&gt;"",D307,"")</f>
        <v/>
      </c>
      <c r="L307" s="96"/>
      <c r="M307" s="93"/>
      <c r="N307" s="428"/>
      <c r="O307" s="443" t="str">
        <f>IFERROR(VLOOKUP(O306,'Datos Validaciones PAO'!$N$2:$O$102,2,TRUE),"")</f>
        <v/>
      </c>
    </row>
    <row r="308" spans="1:15" ht="34.5" customHeight="1" x14ac:dyDescent="0.35">
      <c r="A308" s="441"/>
      <c r="B308" s="425"/>
      <c r="C308" s="428"/>
      <c r="D308" s="93"/>
      <c r="E308" s="93"/>
      <c r="F308" s="95"/>
      <c r="G308" s="96"/>
      <c r="H308" s="93"/>
      <c r="I308" s="428"/>
      <c r="J308" s="444"/>
      <c r="K308" s="206" t="str">
        <f t="shared" si="33"/>
        <v/>
      </c>
      <c r="L308" s="96"/>
      <c r="M308" s="93"/>
      <c r="N308" s="428"/>
      <c r="O308" s="444"/>
    </row>
    <row r="309" spans="1:15" ht="33" customHeight="1" x14ac:dyDescent="0.35">
      <c r="A309" s="441"/>
      <c r="B309" s="425"/>
      <c r="C309" s="428"/>
      <c r="D309" s="93"/>
      <c r="E309" s="93"/>
      <c r="F309" s="95"/>
      <c r="G309" s="96"/>
      <c r="H309" s="93"/>
      <c r="I309" s="428"/>
      <c r="J309" s="444"/>
      <c r="K309" s="206" t="str">
        <f t="shared" si="33"/>
        <v/>
      </c>
      <c r="L309" s="96"/>
      <c r="M309" s="93"/>
      <c r="N309" s="428"/>
      <c r="O309" s="444"/>
    </row>
    <row r="310" spans="1:15" ht="48.75" customHeight="1" x14ac:dyDescent="0.35">
      <c r="A310" s="441"/>
      <c r="B310" s="425"/>
      <c r="C310" s="428"/>
      <c r="D310" s="93"/>
      <c r="E310" s="93"/>
      <c r="F310" s="95"/>
      <c r="G310" s="96"/>
      <c r="H310" s="93"/>
      <c r="I310" s="428"/>
      <c r="J310" s="444"/>
      <c r="K310" s="206" t="str">
        <f t="shared" si="33"/>
        <v/>
      </c>
      <c r="L310" s="96"/>
      <c r="M310" s="93"/>
      <c r="N310" s="428"/>
      <c r="O310" s="444"/>
    </row>
    <row r="311" spans="1:15" ht="33" customHeight="1" x14ac:dyDescent="0.35">
      <c r="A311" s="441"/>
      <c r="B311" s="425"/>
      <c r="C311" s="428"/>
      <c r="D311" s="93"/>
      <c r="E311" s="93"/>
      <c r="F311" s="95"/>
      <c r="G311" s="96"/>
      <c r="H311" s="93"/>
      <c r="I311" s="428"/>
      <c r="J311" s="444"/>
      <c r="K311" s="206" t="str">
        <f t="shared" si="33"/>
        <v/>
      </c>
      <c r="L311" s="96"/>
      <c r="M311" s="93"/>
      <c r="N311" s="428"/>
      <c r="O311" s="444"/>
    </row>
    <row r="312" spans="1:15" ht="42.75" customHeight="1" thickBot="1" x14ac:dyDescent="0.4">
      <c r="A312" s="442"/>
      <c r="B312" s="426"/>
      <c r="C312" s="429"/>
      <c r="D312" s="93"/>
      <c r="E312" s="93"/>
      <c r="F312" s="95"/>
      <c r="G312" s="96"/>
      <c r="H312" s="93"/>
      <c r="I312" s="429"/>
      <c r="J312" s="445"/>
      <c r="K312" s="206" t="str">
        <f t="shared" si="33"/>
        <v/>
      </c>
      <c r="L312" s="96"/>
      <c r="M312" s="93"/>
      <c r="N312" s="429"/>
      <c r="O312" s="445"/>
    </row>
    <row r="313" spans="1:15" ht="50.15" customHeight="1" thickBot="1" x14ac:dyDescent="0.4">
      <c r="A313" s="199" t="s">
        <v>712</v>
      </c>
      <c r="B313" s="422"/>
      <c r="C313" s="423"/>
      <c r="D313" s="423"/>
      <c r="E313" s="200"/>
      <c r="F313" s="200"/>
      <c r="G313" s="200"/>
      <c r="H313" s="200"/>
      <c r="I313" s="200"/>
      <c r="J313" s="212"/>
      <c r="K313" s="200"/>
      <c r="L313" s="200"/>
      <c r="M313" s="200"/>
      <c r="N313" s="200"/>
      <c r="O313" s="212"/>
    </row>
    <row r="314" spans="1:15" ht="49.5" customHeight="1" thickBot="1" x14ac:dyDescent="0.4">
      <c r="A314" s="201" t="s">
        <v>714</v>
      </c>
      <c r="B314" s="202" t="s">
        <v>715</v>
      </c>
      <c r="C314" s="198" t="s">
        <v>716</v>
      </c>
      <c r="D314" s="198" t="s">
        <v>717</v>
      </c>
      <c r="E314" s="198" t="s">
        <v>718</v>
      </c>
      <c r="F314" s="198" t="s">
        <v>719</v>
      </c>
      <c r="G314" s="198" t="s">
        <v>720</v>
      </c>
      <c r="H314" s="198" t="s">
        <v>721</v>
      </c>
      <c r="I314" s="198" t="s">
        <v>722</v>
      </c>
      <c r="J314" s="198" t="s">
        <v>723</v>
      </c>
      <c r="K314" s="198" t="s">
        <v>730</v>
      </c>
      <c r="L314" s="198" t="s">
        <v>720</v>
      </c>
      <c r="M314" s="198" t="s">
        <v>721</v>
      </c>
      <c r="N314" s="198" t="s">
        <v>722</v>
      </c>
      <c r="O314" s="198" t="s">
        <v>723</v>
      </c>
    </row>
    <row r="315" spans="1:15" ht="46.5" customHeight="1" x14ac:dyDescent="0.35">
      <c r="A315" s="97">
        <f>A306+1</f>
        <v>35</v>
      </c>
      <c r="B315" s="424"/>
      <c r="C315" s="427"/>
      <c r="D315" s="93"/>
      <c r="E315" s="93"/>
      <c r="F315" s="95"/>
      <c r="G315" s="96"/>
      <c r="H315" s="93"/>
      <c r="I315" s="427"/>
      <c r="J315" s="205" t="str">
        <f>IFERROR(AVERAGE(I315),"")</f>
        <v/>
      </c>
      <c r="K315" s="206" t="str">
        <f>IF(D315&lt;&gt;"",D315,"")</f>
        <v/>
      </c>
      <c r="L315" s="96"/>
      <c r="M315" s="93"/>
      <c r="N315" s="427"/>
      <c r="O315" s="205" t="str">
        <f>IFERROR(AVERAGE(N315),"")</f>
        <v/>
      </c>
    </row>
    <row r="316" spans="1:15" ht="38.25" customHeight="1" x14ac:dyDescent="0.35">
      <c r="A316" s="440"/>
      <c r="B316" s="425"/>
      <c r="C316" s="428"/>
      <c r="D316" s="93"/>
      <c r="E316" s="93"/>
      <c r="F316" s="95"/>
      <c r="G316" s="96"/>
      <c r="H316" s="93"/>
      <c r="I316" s="428"/>
      <c r="J316" s="443" t="str">
        <f>IFERROR(VLOOKUP(J315,'Datos Validaciones PAO'!$N$2:$O$102,2,TRUE),"")</f>
        <v/>
      </c>
      <c r="K316" s="206" t="str">
        <f t="shared" ref="K316:K321" si="34">IF(D316&lt;&gt;"",D316,"")</f>
        <v/>
      </c>
      <c r="L316" s="96"/>
      <c r="M316" s="93"/>
      <c r="N316" s="428"/>
      <c r="O316" s="443" t="str">
        <f>IFERROR(VLOOKUP(O315,'Datos Validaciones PAO'!$N$2:$O$102,2,TRUE),"")</f>
        <v/>
      </c>
    </row>
    <row r="317" spans="1:15" ht="34.5" customHeight="1" x14ac:dyDescent="0.35">
      <c r="A317" s="441"/>
      <c r="B317" s="425"/>
      <c r="C317" s="428"/>
      <c r="D317" s="93"/>
      <c r="E317" s="93"/>
      <c r="F317" s="95"/>
      <c r="G317" s="96"/>
      <c r="H317" s="93"/>
      <c r="I317" s="428"/>
      <c r="J317" s="444"/>
      <c r="K317" s="206" t="str">
        <f t="shared" si="34"/>
        <v/>
      </c>
      <c r="L317" s="96"/>
      <c r="M317" s="93"/>
      <c r="N317" s="428"/>
      <c r="O317" s="444"/>
    </row>
    <row r="318" spans="1:15" ht="33" customHeight="1" x14ac:dyDescent="0.35">
      <c r="A318" s="441"/>
      <c r="B318" s="425"/>
      <c r="C318" s="428"/>
      <c r="D318" s="93"/>
      <c r="E318" s="93"/>
      <c r="F318" s="95"/>
      <c r="G318" s="96"/>
      <c r="H318" s="93"/>
      <c r="I318" s="428"/>
      <c r="J318" s="444"/>
      <c r="K318" s="206" t="str">
        <f t="shared" si="34"/>
        <v/>
      </c>
      <c r="L318" s="96"/>
      <c r="M318" s="93"/>
      <c r="N318" s="428"/>
      <c r="O318" s="444"/>
    </row>
    <row r="319" spans="1:15" ht="48.75" customHeight="1" x14ac:dyDescent="0.35">
      <c r="A319" s="441"/>
      <c r="B319" s="425"/>
      <c r="C319" s="428"/>
      <c r="D319" s="93"/>
      <c r="E319" s="93"/>
      <c r="F319" s="95"/>
      <c r="G319" s="96"/>
      <c r="H319" s="93"/>
      <c r="I319" s="428"/>
      <c r="J319" s="444"/>
      <c r="K319" s="206" t="str">
        <f t="shared" si="34"/>
        <v/>
      </c>
      <c r="L319" s="96"/>
      <c r="M319" s="93"/>
      <c r="N319" s="428"/>
      <c r="O319" s="444"/>
    </row>
    <row r="320" spans="1:15" ht="33" customHeight="1" x14ac:dyDescent="0.35">
      <c r="A320" s="441"/>
      <c r="B320" s="425"/>
      <c r="C320" s="428"/>
      <c r="D320" s="93"/>
      <c r="E320" s="93"/>
      <c r="F320" s="95"/>
      <c r="G320" s="96"/>
      <c r="H320" s="93"/>
      <c r="I320" s="428"/>
      <c r="J320" s="444"/>
      <c r="K320" s="206" t="str">
        <f t="shared" si="34"/>
        <v/>
      </c>
      <c r="L320" s="96"/>
      <c r="M320" s="93"/>
      <c r="N320" s="428"/>
      <c r="O320" s="444"/>
    </row>
    <row r="321" spans="1:15" ht="42.75" customHeight="1" thickBot="1" x14ac:dyDescent="0.4">
      <c r="A321" s="442"/>
      <c r="B321" s="426"/>
      <c r="C321" s="429"/>
      <c r="D321" s="93"/>
      <c r="E321" s="93"/>
      <c r="F321" s="95"/>
      <c r="G321" s="96"/>
      <c r="H321" s="93"/>
      <c r="I321" s="429"/>
      <c r="J321" s="445"/>
      <c r="K321" s="206" t="str">
        <f t="shared" si="34"/>
        <v/>
      </c>
      <c r="L321" s="96"/>
      <c r="M321" s="93"/>
      <c r="N321" s="429"/>
      <c r="O321" s="445"/>
    </row>
    <row r="322" spans="1:15" ht="50.15" customHeight="1" thickBot="1" x14ac:dyDescent="0.4">
      <c r="A322" s="199" t="s">
        <v>712</v>
      </c>
      <c r="B322" s="422"/>
      <c r="C322" s="423"/>
      <c r="D322" s="423"/>
      <c r="E322" s="200"/>
      <c r="F322" s="200"/>
      <c r="G322" s="200"/>
      <c r="H322" s="200"/>
      <c r="I322" s="200"/>
      <c r="J322" s="212"/>
      <c r="K322" s="200"/>
      <c r="L322" s="200"/>
      <c r="M322" s="200"/>
      <c r="N322" s="200"/>
      <c r="O322" s="212"/>
    </row>
    <row r="323" spans="1:15" ht="49.5" customHeight="1" thickBot="1" x14ac:dyDescent="0.4">
      <c r="A323" s="201" t="s">
        <v>714</v>
      </c>
      <c r="B323" s="202" t="s">
        <v>715</v>
      </c>
      <c r="C323" s="198" t="s">
        <v>716</v>
      </c>
      <c r="D323" s="198" t="s">
        <v>717</v>
      </c>
      <c r="E323" s="198" t="s">
        <v>718</v>
      </c>
      <c r="F323" s="198" t="s">
        <v>719</v>
      </c>
      <c r="G323" s="198" t="s">
        <v>720</v>
      </c>
      <c r="H323" s="198" t="s">
        <v>721</v>
      </c>
      <c r="I323" s="198" t="s">
        <v>722</v>
      </c>
      <c r="J323" s="198" t="s">
        <v>723</v>
      </c>
      <c r="K323" s="198" t="s">
        <v>730</v>
      </c>
      <c r="L323" s="198" t="s">
        <v>720</v>
      </c>
      <c r="M323" s="198" t="s">
        <v>721</v>
      </c>
      <c r="N323" s="198" t="s">
        <v>722</v>
      </c>
      <c r="O323" s="198" t="s">
        <v>723</v>
      </c>
    </row>
    <row r="324" spans="1:15" ht="46.5" customHeight="1" x14ac:dyDescent="0.35">
      <c r="A324" s="97">
        <f>A315+1</f>
        <v>36</v>
      </c>
      <c r="B324" s="424"/>
      <c r="C324" s="427"/>
      <c r="D324" s="93"/>
      <c r="E324" s="93"/>
      <c r="F324" s="95"/>
      <c r="G324" s="96"/>
      <c r="H324" s="93"/>
      <c r="I324" s="427"/>
      <c r="J324" s="205" t="str">
        <f>IFERROR(AVERAGE(I324),"")</f>
        <v/>
      </c>
      <c r="K324" s="206" t="str">
        <f>IF(D324&lt;&gt;"",D324,"")</f>
        <v/>
      </c>
      <c r="L324" s="96"/>
      <c r="M324" s="93"/>
      <c r="N324" s="427"/>
      <c r="O324" s="205" t="str">
        <f>IFERROR(AVERAGE(N324),"")</f>
        <v/>
      </c>
    </row>
    <row r="325" spans="1:15" ht="38.25" customHeight="1" x14ac:dyDescent="0.35">
      <c r="A325" s="440"/>
      <c r="B325" s="425"/>
      <c r="C325" s="428"/>
      <c r="D325" s="93"/>
      <c r="E325" s="93"/>
      <c r="F325" s="95"/>
      <c r="G325" s="96"/>
      <c r="H325" s="93"/>
      <c r="I325" s="428"/>
      <c r="J325" s="443" t="str">
        <f>IFERROR(VLOOKUP(J324,'Datos Validaciones PAO'!$N$2:$O$102,2,TRUE),"")</f>
        <v/>
      </c>
      <c r="K325" s="206" t="str">
        <f t="shared" ref="K325:K330" si="35">IF(D325&lt;&gt;"",D325,"")</f>
        <v/>
      </c>
      <c r="L325" s="96"/>
      <c r="M325" s="93"/>
      <c r="N325" s="428"/>
      <c r="O325" s="443" t="str">
        <f>IFERROR(VLOOKUP(O324,'Datos Validaciones PAO'!$N$2:$O$102,2,TRUE),"")</f>
        <v/>
      </c>
    </row>
    <row r="326" spans="1:15" ht="34.5" customHeight="1" x14ac:dyDescent="0.35">
      <c r="A326" s="441"/>
      <c r="B326" s="425"/>
      <c r="C326" s="428"/>
      <c r="D326" s="93"/>
      <c r="E326" s="93"/>
      <c r="F326" s="95"/>
      <c r="G326" s="96"/>
      <c r="H326" s="93"/>
      <c r="I326" s="428"/>
      <c r="J326" s="444"/>
      <c r="K326" s="206" t="str">
        <f t="shared" si="35"/>
        <v/>
      </c>
      <c r="L326" s="96"/>
      <c r="M326" s="93"/>
      <c r="N326" s="428"/>
      <c r="O326" s="444"/>
    </row>
    <row r="327" spans="1:15" ht="33" customHeight="1" x14ac:dyDescent="0.35">
      <c r="A327" s="441"/>
      <c r="B327" s="425"/>
      <c r="C327" s="428"/>
      <c r="D327" s="93"/>
      <c r="E327" s="93"/>
      <c r="F327" s="95"/>
      <c r="G327" s="96"/>
      <c r="H327" s="93"/>
      <c r="I327" s="428"/>
      <c r="J327" s="444"/>
      <c r="K327" s="206" t="str">
        <f t="shared" si="35"/>
        <v/>
      </c>
      <c r="L327" s="96"/>
      <c r="M327" s="93"/>
      <c r="N327" s="428"/>
      <c r="O327" s="444"/>
    </row>
    <row r="328" spans="1:15" ht="48.75" customHeight="1" x14ac:dyDescent="0.35">
      <c r="A328" s="441"/>
      <c r="B328" s="425"/>
      <c r="C328" s="428"/>
      <c r="D328" s="93"/>
      <c r="E328" s="93"/>
      <c r="F328" s="95"/>
      <c r="G328" s="96"/>
      <c r="H328" s="93"/>
      <c r="I328" s="428"/>
      <c r="J328" s="444"/>
      <c r="K328" s="206" t="str">
        <f t="shared" si="35"/>
        <v/>
      </c>
      <c r="L328" s="96"/>
      <c r="M328" s="93"/>
      <c r="N328" s="428"/>
      <c r="O328" s="444"/>
    </row>
    <row r="329" spans="1:15" ht="33" customHeight="1" x14ac:dyDescent="0.35">
      <c r="A329" s="441"/>
      <c r="B329" s="425"/>
      <c r="C329" s="428"/>
      <c r="D329" s="93"/>
      <c r="E329" s="93"/>
      <c r="F329" s="95"/>
      <c r="G329" s="96"/>
      <c r="H329" s="93"/>
      <c r="I329" s="428"/>
      <c r="J329" s="444"/>
      <c r="K329" s="206" t="str">
        <f t="shared" si="35"/>
        <v/>
      </c>
      <c r="L329" s="96"/>
      <c r="M329" s="93"/>
      <c r="N329" s="428"/>
      <c r="O329" s="444"/>
    </row>
    <row r="330" spans="1:15" ht="42.75" customHeight="1" thickBot="1" x14ac:dyDescent="0.4">
      <c r="A330" s="442"/>
      <c r="B330" s="426"/>
      <c r="C330" s="429"/>
      <c r="D330" s="93"/>
      <c r="E330" s="93"/>
      <c r="F330" s="95"/>
      <c r="G330" s="96"/>
      <c r="H330" s="93"/>
      <c r="I330" s="429"/>
      <c r="J330" s="445"/>
      <c r="K330" s="206" t="str">
        <f t="shared" si="35"/>
        <v/>
      </c>
      <c r="L330" s="96"/>
      <c r="M330" s="93"/>
      <c r="N330" s="429"/>
      <c r="O330" s="445"/>
    </row>
    <row r="331" spans="1:15" ht="50.15" customHeight="1" thickBot="1" x14ac:dyDescent="0.4">
      <c r="A331" s="199" t="s">
        <v>712</v>
      </c>
      <c r="B331" s="422"/>
      <c r="C331" s="423"/>
      <c r="D331" s="423"/>
      <c r="E331" s="200"/>
      <c r="F331" s="200"/>
      <c r="G331" s="200"/>
      <c r="H331" s="200"/>
      <c r="I331" s="200"/>
      <c r="J331" s="212"/>
      <c r="K331" s="200"/>
      <c r="L331" s="200"/>
      <c r="M331" s="200"/>
      <c r="N331" s="200"/>
      <c r="O331" s="212"/>
    </row>
    <row r="332" spans="1:15" ht="49.5" customHeight="1" thickBot="1" x14ac:dyDescent="0.4">
      <c r="A332" s="201" t="s">
        <v>714</v>
      </c>
      <c r="B332" s="202" t="s">
        <v>715</v>
      </c>
      <c r="C332" s="198" t="s">
        <v>716</v>
      </c>
      <c r="D332" s="198" t="s">
        <v>717</v>
      </c>
      <c r="E332" s="198" t="s">
        <v>718</v>
      </c>
      <c r="F332" s="198" t="s">
        <v>719</v>
      </c>
      <c r="G332" s="198" t="s">
        <v>720</v>
      </c>
      <c r="H332" s="198" t="s">
        <v>721</v>
      </c>
      <c r="I332" s="198" t="s">
        <v>722</v>
      </c>
      <c r="J332" s="198" t="s">
        <v>723</v>
      </c>
      <c r="K332" s="198" t="s">
        <v>730</v>
      </c>
      <c r="L332" s="198" t="s">
        <v>720</v>
      </c>
      <c r="M332" s="198" t="s">
        <v>721</v>
      </c>
      <c r="N332" s="198" t="s">
        <v>722</v>
      </c>
      <c r="O332" s="198" t="s">
        <v>723</v>
      </c>
    </row>
    <row r="333" spans="1:15" ht="46.5" customHeight="1" x14ac:dyDescent="0.35">
      <c r="A333" s="97">
        <f>A324+1</f>
        <v>37</v>
      </c>
      <c r="B333" s="424"/>
      <c r="C333" s="427"/>
      <c r="D333" s="93"/>
      <c r="E333" s="93"/>
      <c r="F333" s="95"/>
      <c r="G333" s="96"/>
      <c r="H333" s="93"/>
      <c r="I333" s="427"/>
      <c r="J333" s="205" t="str">
        <f>IFERROR(AVERAGE(I333),"")</f>
        <v/>
      </c>
      <c r="K333" s="206" t="str">
        <f>IF(D333&lt;&gt;"",D333,"")</f>
        <v/>
      </c>
      <c r="L333" s="96"/>
      <c r="M333" s="93"/>
      <c r="N333" s="427"/>
      <c r="O333" s="205" t="str">
        <f>IFERROR(AVERAGE(N333),"")</f>
        <v/>
      </c>
    </row>
    <row r="334" spans="1:15" ht="38.25" customHeight="1" x14ac:dyDescent="0.35">
      <c r="A334" s="440"/>
      <c r="B334" s="425"/>
      <c r="C334" s="428"/>
      <c r="D334" s="93"/>
      <c r="E334" s="93"/>
      <c r="F334" s="95"/>
      <c r="G334" s="96"/>
      <c r="H334" s="93"/>
      <c r="I334" s="428"/>
      <c r="J334" s="443" t="str">
        <f>IFERROR(VLOOKUP(J333,'Datos Validaciones PAO'!$N$2:$O$102,2,TRUE),"")</f>
        <v/>
      </c>
      <c r="K334" s="206" t="str">
        <f t="shared" ref="K334:K339" si="36">IF(D334&lt;&gt;"",D334,"")</f>
        <v/>
      </c>
      <c r="L334" s="96"/>
      <c r="M334" s="93"/>
      <c r="N334" s="428"/>
      <c r="O334" s="443" t="str">
        <f>IFERROR(VLOOKUP(O333,'Datos Validaciones PAO'!$N$2:$O$102,2,TRUE),"")</f>
        <v/>
      </c>
    </row>
    <row r="335" spans="1:15" ht="34.5" customHeight="1" x14ac:dyDescent="0.35">
      <c r="A335" s="441"/>
      <c r="B335" s="425"/>
      <c r="C335" s="428"/>
      <c r="D335" s="93"/>
      <c r="E335" s="93"/>
      <c r="F335" s="95"/>
      <c r="G335" s="96"/>
      <c r="H335" s="93"/>
      <c r="I335" s="428"/>
      <c r="J335" s="444"/>
      <c r="K335" s="206" t="str">
        <f t="shared" si="36"/>
        <v/>
      </c>
      <c r="L335" s="96"/>
      <c r="M335" s="93"/>
      <c r="N335" s="428"/>
      <c r="O335" s="444"/>
    </row>
    <row r="336" spans="1:15" ht="33" customHeight="1" x14ac:dyDescent="0.35">
      <c r="A336" s="441"/>
      <c r="B336" s="425"/>
      <c r="C336" s="428"/>
      <c r="D336" s="93"/>
      <c r="E336" s="93"/>
      <c r="F336" s="95"/>
      <c r="G336" s="96"/>
      <c r="H336" s="93"/>
      <c r="I336" s="428"/>
      <c r="J336" s="444"/>
      <c r="K336" s="206" t="str">
        <f t="shared" si="36"/>
        <v/>
      </c>
      <c r="L336" s="96"/>
      <c r="M336" s="93"/>
      <c r="N336" s="428"/>
      <c r="O336" s="444"/>
    </row>
    <row r="337" spans="1:15" ht="48.75" customHeight="1" x14ac:dyDescent="0.35">
      <c r="A337" s="441"/>
      <c r="B337" s="425"/>
      <c r="C337" s="428"/>
      <c r="D337" s="93"/>
      <c r="E337" s="93"/>
      <c r="F337" s="95"/>
      <c r="G337" s="96"/>
      <c r="H337" s="93"/>
      <c r="I337" s="428"/>
      <c r="J337" s="444"/>
      <c r="K337" s="206" t="str">
        <f t="shared" si="36"/>
        <v/>
      </c>
      <c r="L337" s="96"/>
      <c r="M337" s="93"/>
      <c r="N337" s="428"/>
      <c r="O337" s="444"/>
    </row>
    <row r="338" spans="1:15" ht="33" customHeight="1" x14ac:dyDescent="0.35">
      <c r="A338" s="441"/>
      <c r="B338" s="425"/>
      <c r="C338" s="428"/>
      <c r="D338" s="93"/>
      <c r="E338" s="93"/>
      <c r="F338" s="95"/>
      <c r="G338" s="96"/>
      <c r="H338" s="93"/>
      <c r="I338" s="428"/>
      <c r="J338" s="444"/>
      <c r="K338" s="206" t="str">
        <f t="shared" si="36"/>
        <v/>
      </c>
      <c r="L338" s="96"/>
      <c r="M338" s="93"/>
      <c r="N338" s="428"/>
      <c r="O338" s="444"/>
    </row>
    <row r="339" spans="1:15" ht="42.75" customHeight="1" thickBot="1" x14ac:dyDescent="0.4">
      <c r="A339" s="442"/>
      <c r="B339" s="426"/>
      <c r="C339" s="429"/>
      <c r="D339" s="93"/>
      <c r="E339" s="93"/>
      <c r="F339" s="95"/>
      <c r="G339" s="96"/>
      <c r="H339" s="93"/>
      <c r="I339" s="429"/>
      <c r="J339" s="445"/>
      <c r="K339" s="206" t="str">
        <f t="shared" si="36"/>
        <v/>
      </c>
      <c r="L339" s="96"/>
      <c r="M339" s="93"/>
      <c r="N339" s="429"/>
      <c r="O339" s="445"/>
    </row>
    <row r="340" spans="1:15" ht="50.15" customHeight="1" thickBot="1" x14ac:dyDescent="0.4">
      <c r="A340" s="199" t="s">
        <v>712</v>
      </c>
      <c r="B340" s="422"/>
      <c r="C340" s="423"/>
      <c r="D340" s="423"/>
      <c r="E340" s="200"/>
      <c r="F340" s="200"/>
      <c r="G340" s="200"/>
      <c r="H340" s="200"/>
      <c r="I340" s="200"/>
      <c r="J340" s="212"/>
      <c r="K340" s="200"/>
      <c r="L340" s="200"/>
      <c r="M340" s="200"/>
      <c r="N340" s="200"/>
      <c r="O340" s="212"/>
    </row>
    <row r="341" spans="1:15" ht="49.5" customHeight="1" thickBot="1" x14ac:dyDescent="0.4">
      <c r="A341" s="201" t="s">
        <v>714</v>
      </c>
      <c r="B341" s="202" t="s">
        <v>715</v>
      </c>
      <c r="C341" s="198" t="s">
        <v>716</v>
      </c>
      <c r="D341" s="198" t="s">
        <v>717</v>
      </c>
      <c r="E341" s="198" t="s">
        <v>718</v>
      </c>
      <c r="F341" s="198" t="s">
        <v>719</v>
      </c>
      <c r="G341" s="198" t="s">
        <v>720</v>
      </c>
      <c r="H341" s="198" t="s">
        <v>721</v>
      </c>
      <c r="I341" s="198" t="s">
        <v>722</v>
      </c>
      <c r="J341" s="198" t="s">
        <v>723</v>
      </c>
      <c r="K341" s="198" t="s">
        <v>730</v>
      </c>
      <c r="L341" s="198" t="s">
        <v>720</v>
      </c>
      <c r="M341" s="198" t="s">
        <v>721</v>
      </c>
      <c r="N341" s="198" t="s">
        <v>722</v>
      </c>
      <c r="O341" s="198" t="s">
        <v>723</v>
      </c>
    </row>
    <row r="342" spans="1:15" ht="46.5" customHeight="1" x14ac:dyDescent="0.35">
      <c r="A342" s="97">
        <f>A333+1</f>
        <v>38</v>
      </c>
      <c r="B342" s="424"/>
      <c r="C342" s="427"/>
      <c r="D342" s="93"/>
      <c r="E342" s="93"/>
      <c r="F342" s="95"/>
      <c r="G342" s="96"/>
      <c r="H342" s="93"/>
      <c r="I342" s="427"/>
      <c r="J342" s="205" t="str">
        <f>IFERROR(AVERAGE(I342),"")</f>
        <v/>
      </c>
      <c r="K342" s="206" t="str">
        <f>IF(D342&lt;&gt;"",D342,"")</f>
        <v/>
      </c>
      <c r="L342" s="96"/>
      <c r="M342" s="93"/>
      <c r="N342" s="427"/>
      <c r="O342" s="205" t="str">
        <f>IFERROR(AVERAGE(N342),"")</f>
        <v/>
      </c>
    </row>
    <row r="343" spans="1:15" ht="38.25" customHeight="1" x14ac:dyDescent="0.35">
      <c r="A343" s="440"/>
      <c r="B343" s="425"/>
      <c r="C343" s="428"/>
      <c r="D343" s="93"/>
      <c r="E343" s="93"/>
      <c r="F343" s="95"/>
      <c r="G343" s="96"/>
      <c r="H343" s="93"/>
      <c r="I343" s="428"/>
      <c r="J343" s="443" t="str">
        <f>IFERROR(VLOOKUP(J342,'Datos Validaciones PAO'!$N$2:$O$102,2,TRUE),"")</f>
        <v/>
      </c>
      <c r="K343" s="206" t="str">
        <f t="shared" ref="K343:K348" si="37">IF(D343&lt;&gt;"",D343,"")</f>
        <v/>
      </c>
      <c r="L343" s="96"/>
      <c r="M343" s="93"/>
      <c r="N343" s="428"/>
      <c r="O343" s="443" t="str">
        <f>IFERROR(VLOOKUP(O342,'Datos Validaciones PAO'!$N$2:$O$102,2,TRUE),"")</f>
        <v/>
      </c>
    </row>
    <row r="344" spans="1:15" ht="34.5" customHeight="1" x14ac:dyDescent="0.35">
      <c r="A344" s="441"/>
      <c r="B344" s="425"/>
      <c r="C344" s="428"/>
      <c r="D344" s="93"/>
      <c r="E344" s="93"/>
      <c r="F344" s="95"/>
      <c r="G344" s="96"/>
      <c r="H344" s="93"/>
      <c r="I344" s="428"/>
      <c r="J344" s="444"/>
      <c r="K344" s="206" t="str">
        <f t="shared" si="37"/>
        <v/>
      </c>
      <c r="L344" s="96"/>
      <c r="M344" s="93"/>
      <c r="N344" s="428"/>
      <c r="O344" s="444"/>
    </row>
    <row r="345" spans="1:15" ht="33" customHeight="1" x14ac:dyDescent="0.35">
      <c r="A345" s="441"/>
      <c r="B345" s="425"/>
      <c r="C345" s="428"/>
      <c r="D345" s="93"/>
      <c r="E345" s="93"/>
      <c r="F345" s="95"/>
      <c r="G345" s="96"/>
      <c r="H345" s="93"/>
      <c r="I345" s="428"/>
      <c r="J345" s="444"/>
      <c r="K345" s="206" t="str">
        <f t="shared" si="37"/>
        <v/>
      </c>
      <c r="L345" s="96"/>
      <c r="M345" s="93"/>
      <c r="N345" s="428"/>
      <c r="O345" s="444"/>
    </row>
    <row r="346" spans="1:15" ht="48.75" customHeight="1" x14ac:dyDescent="0.35">
      <c r="A346" s="441"/>
      <c r="B346" s="425"/>
      <c r="C346" s="428"/>
      <c r="D346" s="93"/>
      <c r="E346" s="93"/>
      <c r="F346" s="95"/>
      <c r="G346" s="96"/>
      <c r="H346" s="93"/>
      <c r="I346" s="428"/>
      <c r="J346" s="444"/>
      <c r="K346" s="206" t="str">
        <f t="shared" si="37"/>
        <v/>
      </c>
      <c r="L346" s="96"/>
      <c r="M346" s="93"/>
      <c r="N346" s="428"/>
      <c r="O346" s="444"/>
    </row>
    <row r="347" spans="1:15" ht="33" customHeight="1" x14ac:dyDescent="0.35">
      <c r="A347" s="441"/>
      <c r="B347" s="425"/>
      <c r="C347" s="428"/>
      <c r="D347" s="93"/>
      <c r="E347" s="93"/>
      <c r="F347" s="95"/>
      <c r="G347" s="96"/>
      <c r="H347" s="93"/>
      <c r="I347" s="428"/>
      <c r="J347" s="444"/>
      <c r="K347" s="206" t="str">
        <f t="shared" si="37"/>
        <v/>
      </c>
      <c r="L347" s="96"/>
      <c r="M347" s="93"/>
      <c r="N347" s="428"/>
      <c r="O347" s="444"/>
    </row>
    <row r="348" spans="1:15" ht="25.5" customHeight="1" thickBot="1" x14ac:dyDescent="0.4">
      <c r="A348" s="442"/>
      <c r="B348" s="426"/>
      <c r="C348" s="429"/>
      <c r="D348" s="93"/>
      <c r="E348" s="93"/>
      <c r="F348" s="95"/>
      <c r="G348" s="96"/>
      <c r="H348" s="93"/>
      <c r="I348" s="429"/>
      <c r="J348" s="445"/>
      <c r="K348" s="206" t="str">
        <f t="shared" si="37"/>
        <v/>
      </c>
      <c r="L348" s="96"/>
      <c r="M348" s="93"/>
      <c r="N348" s="429"/>
      <c r="O348" s="445"/>
    </row>
    <row r="349" spans="1:15" ht="50.15" customHeight="1" thickBot="1" x14ac:dyDescent="0.4">
      <c r="A349" s="199" t="s">
        <v>712</v>
      </c>
      <c r="B349" s="422"/>
      <c r="C349" s="423"/>
      <c r="D349" s="423"/>
      <c r="E349" s="200"/>
      <c r="F349" s="200"/>
      <c r="G349" s="200"/>
      <c r="H349" s="200"/>
      <c r="I349" s="200"/>
      <c r="J349" s="212"/>
      <c r="K349" s="200"/>
      <c r="L349" s="200"/>
      <c r="M349" s="200"/>
      <c r="N349" s="200"/>
      <c r="O349" s="212"/>
    </row>
    <row r="350" spans="1:15" ht="49.5" customHeight="1" thickBot="1" x14ac:dyDescent="0.4">
      <c r="A350" s="201" t="s">
        <v>714</v>
      </c>
      <c r="B350" s="202" t="s">
        <v>715</v>
      </c>
      <c r="C350" s="198" t="s">
        <v>716</v>
      </c>
      <c r="D350" s="198" t="s">
        <v>717</v>
      </c>
      <c r="E350" s="198" t="s">
        <v>718</v>
      </c>
      <c r="F350" s="198" t="s">
        <v>719</v>
      </c>
      <c r="G350" s="198" t="s">
        <v>720</v>
      </c>
      <c r="H350" s="198" t="s">
        <v>721</v>
      </c>
      <c r="I350" s="198" t="s">
        <v>722</v>
      </c>
      <c r="J350" s="198" t="s">
        <v>723</v>
      </c>
      <c r="K350" s="198" t="s">
        <v>730</v>
      </c>
      <c r="L350" s="198" t="s">
        <v>720</v>
      </c>
      <c r="M350" s="198" t="s">
        <v>721</v>
      </c>
      <c r="N350" s="198" t="s">
        <v>722</v>
      </c>
      <c r="O350" s="198" t="s">
        <v>723</v>
      </c>
    </row>
    <row r="351" spans="1:15" ht="46.5" customHeight="1" x14ac:dyDescent="0.35">
      <c r="A351" s="97">
        <f>A342+1</f>
        <v>39</v>
      </c>
      <c r="B351" s="424"/>
      <c r="C351" s="427"/>
      <c r="D351" s="93"/>
      <c r="E351" s="93"/>
      <c r="F351" s="95"/>
      <c r="G351" s="96"/>
      <c r="H351" s="93"/>
      <c r="I351" s="427"/>
      <c r="J351" s="205" t="str">
        <f>IFERROR(AVERAGE(I351),"")</f>
        <v/>
      </c>
      <c r="K351" s="206" t="str">
        <f>IF(D351&lt;&gt;"",D351,"")</f>
        <v/>
      </c>
      <c r="L351" s="96"/>
      <c r="M351" s="93"/>
      <c r="N351" s="427"/>
      <c r="O351" s="205" t="str">
        <f>IFERROR(AVERAGE(N351),"")</f>
        <v/>
      </c>
    </row>
    <row r="352" spans="1:15" ht="38.25" customHeight="1" x14ac:dyDescent="0.35">
      <c r="A352" s="440"/>
      <c r="B352" s="425"/>
      <c r="C352" s="428"/>
      <c r="D352" s="93"/>
      <c r="E352" s="93"/>
      <c r="F352" s="95"/>
      <c r="G352" s="96"/>
      <c r="H352" s="93"/>
      <c r="I352" s="428"/>
      <c r="J352" s="443" t="str">
        <f>IFERROR(VLOOKUP(J351,'Datos Validaciones PAO'!$N$2:$O$102,2,TRUE),"")</f>
        <v/>
      </c>
      <c r="K352" s="206" t="str">
        <f t="shared" ref="K352:K357" si="38">IF(D352&lt;&gt;"",D352,"")</f>
        <v/>
      </c>
      <c r="L352" s="96"/>
      <c r="M352" s="93"/>
      <c r="N352" s="428"/>
      <c r="O352" s="443" t="str">
        <f>IFERROR(VLOOKUP(O351,'Datos Validaciones PAO'!$N$2:$O$102,2,TRUE),"")</f>
        <v/>
      </c>
    </row>
    <row r="353" spans="1:15" ht="34.5" customHeight="1" x14ac:dyDescent="0.35">
      <c r="A353" s="441"/>
      <c r="B353" s="425"/>
      <c r="C353" s="428"/>
      <c r="D353" s="93"/>
      <c r="E353" s="93"/>
      <c r="F353" s="95"/>
      <c r="G353" s="96"/>
      <c r="H353" s="93"/>
      <c r="I353" s="428"/>
      <c r="J353" s="444"/>
      <c r="K353" s="206" t="str">
        <f t="shared" si="38"/>
        <v/>
      </c>
      <c r="L353" s="96"/>
      <c r="M353" s="93"/>
      <c r="N353" s="428"/>
      <c r="O353" s="444"/>
    </row>
    <row r="354" spans="1:15" ht="33" customHeight="1" x14ac:dyDescent="0.35">
      <c r="A354" s="441"/>
      <c r="B354" s="425"/>
      <c r="C354" s="428"/>
      <c r="D354" s="93"/>
      <c r="E354" s="93"/>
      <c r="F354" s="95"/>
      <c r="G354" s="96"/>
      <c r="H354" s="93"/>
      <c r="I354" s="428"/>
      <c r="J354" s="444"/>
      <c r="K354" s="206" t="str">
        <f t="shared" si="38"/>
        <v/>
      </c>
      <c r="L354" s="96"/>
      <c r="M354" s="93"/>
      <c r="N354" s="428"/>
      <c r="O354" s="444"/>
    </row>
    <row r="355" spans="1:15" ht="48.75" customHeight="1" x14ac:dyDescent="0.35">
      <c r="A355" s="441"/>
      <c r="B355" s="425"/>
      <c r="C355" s="428"/>
      <c r="D355" s="93"/>
      <c r="E355" s="93"/>
      <c r="F355" s="95"/>
      <c r="G355" s="96"/>
      <c r="H355" s="93"/>
      <c r="I355" s="428"/>
      <c r="J355" s="444"/>
      <c r="K355" s="206" t="str">
        <f t="shared" si="38"/>
        <v/>
      </c>
      <c r="L355" s="96"/>
      <c r="M355" s="93"/>
      <c r="N355" s="428"/>
      <c r="O355" s="444"/>
    </row>
    <row r="356" spans="1:15" ht="33" customHeight="1" x14ac:dyDescent="0.35">
      <c r="A356" s="441"/>
      <c r="B356" s="425"/>
      <c r="C356" s="428"/>
      <c r="D356" s="93"/>
      <c r="E356" s="93"/>
      <c r="F356" s="95"/>
      <c r="G356" s="96"/>
      <c r="H356" s="93"/>
      <c r="I356" s="428"/>
      <c r="J356" s="444"/>
      <c r="K356" s="206" t="str">
        <f t="shared" si="38"/>
        <v/>
      </c>
      <c r="L356" s="96"/>
      <c r="M356" s="93"/>
      <c r="N356" s="428"/>
      <c r="O356" s="444"/>
    </row>
    <row r="357" spans="1:15" ht="42.75" customHeight="1" thickBot="1" x14ac:dyDescent="0.4">
      <c r="A357" s="442"/>
      <c r="B357" s="426"/>
      <c r="C357" s="429"/>
      <c r="D357" s="93"/>
      <c r="E357" s="93"/>
      <c r="F357" s="95"/>
      <c r="G357" s="96"/>
      <c r="H357" s="93"/>
      <c r="I357" s="429"/>
      <c r="J357" s="445"/>
      <c r="K357" s="206" t="str">
        <f t="shared" si="38"/>
        <v/>
      </c>
      <c r="L357" s="96"/>
      <c r="M357" s="93"/>
      <c r="N357" s="429"/>
      <c r="O357" s="445"/>
    </row>
    <row r="358" spans="1:15" ht="50.15" customHeight="1" thickBot="1" x14ac:dyDescent="0.4">
      <c r="A358" s="199" t="s">
        <v>712</v>
      </c>
      <c r="B358" s="422"/>
      <c r="C358" s="423"/>
      <c r="D358" s="423"/>
      <c r="E358" s="200"/>
      <c r="F358" s="200"/>
      <c r="G358" s="200"/>
      <c r="H358" s="200"/>
      <c r="I358" s="200"/>
      <c r="J358" s="212"/>
      <c r="K358" s="200"/>
      <c r="L358" s="200"/>
      <c r="M358" s="200"/>
      <c r="N358" s="200"/>
      <c r="O358" s="212"/>
    </row>
    <row r="359" spans="1:15" ht="49.5" customHeight="1" thickBot="1" x14ac:dyDescent="0.4">
      <c r="A359" s="201" t="s">
        <v>714</v>
      </c>
      <c r="B359" s="202" t="s">
        <v>715</v>
      </c>
      <c r="C359" s="198" t="s">
        <v>716</v>
      </c>
      <c r="D359" s="198" t="s">
        <v>717</v>
      </c>
      <c r="E359" s="198" t="s">
        <v>718</v>
      </c>
      <c r="F359" s="198" t="s">
        <v>719</v>
      </c>
      <c r="G359" s="198" t="s">
        <v>720</v>
      </c>
      <c r="H359" s="198" t="s">
        <v>721</v>
      </c>
      <c r="I359" s="198" t="s">
        <v>722</v>
      </c>
      <c r="J359" s="198" t="s">
        <v>723</v>
      </c>
      <c r="K359" s="198" t="s">
        <v>730</v>
      </c>
      <c r="L359" s="198" t="s">
        <v>720</v>
      </c>
      <c r="M359" s="198" t="s">
        <v>721</v>
      </c>
      <c r="N359" s="198" t="s">
        <v>722</v>
      </c>
      <c r="O359" s="198" t="s">
        <v>723</v>
      </c>
    </row>
    <row r="360" spans="1:15" ht="46.5" customHeight="1" x14ac:dyDescent="0.35">
      <c r="A360" s="97">
        <f>A351+1</f>
        <v>40</v>
      </c>
      <c r="B360" s="424"/>
      <c r="C360" s="427"/>
      <c r="D360" s="93"/>
      <c r="E360" s="93"/>
      <c r="F360" s="95"/>
      <c r="G360" s="96"/>
      <c r="H360" s="93"/>
      <c r="I360" s="427"/>
      <c r="J360" s="205" t="str">
        <f>IFERROR(AVERAGE(I360),"")</f>
        <v/>
      </c>
      <c r="K360" s="206" t="str">
        <f>IF(D360&lt;&gt;"",D360,"")</f>
        <v/>
      </c>
      <c r="L360" s="96"/>
      <c r="M360" s="93"/>
      <c r="N360" s="427"/>
      <c r="O360" s="205" t="str">
        <f>IFERROR(AVERAGE(N360),"")</f>
        <v/>
      </c>
    </row>
    <row r="361" spans="1:15" ht="38.25" customHeight="1" x14ac:dyDescent="0.35">
      <c r="A361" s="440"/>
      <c r="B361" s="425"/>
      <c r="C361" s="428"/>
      <c r="D361" s="93"/>
      <c r="E361" s="93"/>
      <c r="F361" s="95"/>
      <c r="G361" s="96"/>
      <c r="H361" s="93"/>
      <c r="I361" s="428"/>
      <c r="J361" s="443" t="str">
        <f>IFERROR(VLOOKUP(J360,'Datos Validaciones PAO'!$N$2:$O$102,2,TRUE),"")</f>
        <v/>
      </c>
      <c r="K361" s="206" t="str">
        <f t="shared" ref="K361:K366" si="39">IF(D361&lt;&gt;"",D361,"")</f>
        <v/>
      </c>
      <c r="L361" s="96"/>
      <c r="M361" s="93"/>
      <c r="N361" s="428"/>
      <c r="O361" s="443" t="str">
        <f>IFERROR(VLOOKUP(O360,'Datos Validaciones PAO'!$N$2:$O$102,2,TRUE),"")</f>
        <v/>
      </c>
    </row>
    <row r="362" spans="1:15" ht="34.5" customHeight="1" x14ac:dyDescent="0.35">
      <c r="A362" s="441"/>
      <c r="B362" s="425"/>
      <c r="C362" s="428"/>
      <c r="D362" s="93"/>
      <c r="E362" s="93"/>
      <c r="F362" s="95"/>
      <c r="G362" s="96"/>
      <c r="H362" s="93"/>
      <c r="I362" s="428"/>
      <c r="J362" s="444"/>
      <c r="K362" s="206" t="str">
        <f t="shared" si="39"/>
        <v/>
      </c>
      <c r="L362" s="96"/>
      <c r="M362" s="93"/>
      <c r="N362" s="428"/>
      <c r="O362" s="444"/>
    </row>
    <row r="363" spans="1:15" ht="33" customHeight="1" x14ac:dyDescent="0.35">
      <c r="A363" s="441"/>
      <c r="B363" s="425"/>
      <c r="C363" s="428"/>
      <c r="D363" s="93"/>
      <c r="E363" s="93"/>
      <c r="F363" s="95"/>
      <c r="G363" s="96"/>
      <c r="H363" s="93"/>
      <c r="I363" s="428"/>
      <c r="J363" s="444"/>
      <c r="K363" s="206" t="str">
        <f t="shared" si="39"/>
        <v/>
      </c>
      <c r="L363" s="96"/>
      <c r="M363" s="93"/>
      <c r="N363" s="428"/>
      <c r="O363" s="444"/>
    </row>
    <row r="364" spans="1:15" ht="48.75" customHeight="1" x14ac:dyDescent="0.35">
      <c r="A364" s="441"/>
      <c r="B364" s="425"/>
      <c r="C364" s="428"/>
      <c r="D364" s="93"/>
      <c r="E364" s="93"/>
      <c r="F364" s="95"/>
      <c r="G364" s="96"/>
      <c r="H364" s="93"/>
      <c r="I364" s="428"/>
      <c r="J364" s="444"/>
      <c r="K364" s="206" t="str">
        <f t="shared" si="39"/>
        <v/>
      </c>
      <c r="L364" s="96"/>
      <c r="M364" s="93"/>
      <c r="N364" s="428"/>
      <c r="O364" s="444"/>
    </row>
    <row r="365" spans="1:15" ht="33" customHeight="1" x14ac:dyDescent="0.35">
      <c r="A365" s="441"/>
      <c r="B365" s="425"/>
      <c r="C365" s="428"/>
      <c r="D365" s="93"/>
      <c r="E365" s="93"/>
      <c r="F365" s="95"/>
      <c r="G365" s="96"/>
      <c r="H365" s="93"/>
      <c r="I365" s="428"/>
      <c r="J365" s="444"/>
      <c r="K365" s="206" t="str">
        <f t="shared" si="39"/>
        <v/>
      </c>
      <c r="L365" s="96"/>
      <c r="M365" s="93"/>
      <c r="N365" s="428"/>
      <c r="O365" s="444"/>
    </row>
    <row r="366" spans="1:15" ht="42.75" customHeight="1" thickBot="1" x14ac:dyDescent="0.4">
      <c r="A366" s="442"/>
      <c r="B366" s="426"/>
      <c r="C366" s="429"/>
      <c r="D366" s="93"/>
      <c r="E366" s="93"/>
      <c r="F366" s="95"/>
      <c r="G366" s="96"/>
      <c r="H366" s="93"/>
      <c r="I366" s="429"/>
      <c r="J366" s="445"/>
      <c r="K366" s="206" t="str">
        <f t="shared" si="39"/>
        <v/>
      </c>
      <c r="L366" s="96"/>
      <c r="M366" s="93"/>
      <c r="N366" s="429"/>
      <c r="O366" s="445"/>
    </row>
    <row r="367" spans="1:15" ht="50.15" customHeight="1" thickBot="1" x14ac:dyDescent="0.4">
      <c r="A367" s="199" t="s">
        <v>712</v>
      </c>
      <c r="B367" s="422"/>
      <c r="C367" s="423"/>
      <c r="D367" s="423"/>
      <c r="E367" s="200"/>
      <c r="F367" s="200"/>
      <c r="G367" s="200"/>
      <c r="H367" s="200"/>
      <c r="I367" s="200"/>
      <c r="J367" s="212"/>
      <c r="K367" s="200"/>
      <c r="L367" s="200"/>
      <c r="M367" s="200"/>
      <c r="N367" s="200"/>
      <c r="O367" s="212"/>
    </row>
    <row r="368" spans="1:15" ht="49.5" customHeight="1" thickBot="1" x14ac:dyDescent="0.4">
      <c r="A368" s="201" t="s">
        <v>714</v>
      </c>
      <c r="B368" s="202" t="s">
        <v>715</v>
      </c>
      <c r="C368" s="198" t="s">
        <v>716</v>
      </c>
      <c r="D368" s="198" t="s">
        <v>717</v>
      </c>
      <c r="E368" s="198" t="s">
        <v>718</v>
      </c>
      <c r="F368" s="198" t="s">
        <v>719</v>
      </c>
      <c r="G368" s="198" t="s">
        <v>720</v>
      </c>
      <c r="H368" s="198" t="s">
        <v>721</v>
      </c>
      <c r="I368" s="198" t="s">
        <v>722</v>
      </c>
      <c r="J368" s="198" t="s">
        <v>723</v>
      </c>
      <c r="K368" s="198" t="s">
        <v>730</v>
      </c>
      <c r="L368" s="198" t="s">
        <v>720</v>
      </c>
      <c r="M368" s="198" t="s">
        <v>721</v>
      </c>
      <c r="N368" s="198" t="s">
        <v>722</v>
      </c>
      <c r="O368" s="198" t="s">
        <v>723</v>
      </c>
    </row>
    <row r="369" spans="1:15" ht="46.5" customHeight="1" x14ac:dyDescent="0.35">
      <c r="A369" s="97">
        <f>A360+1</f>
        <v>41</v>
      </c>
      <c r="B369" s="424"/>
      <c r="C369" s="427"/>
      <c r="D369" s="93"/>
      <c r="E369" s="93"/>
      <c r="F369" s="95"/>
      <c r="G369" s="96"/>
      <c r="H369" s="93"/>
      <c r="I369" s="427"/>
      <c r="J369" s="205" t="str">
        <f>IFERROR(AVERAGE(I369),"")</f>
        <v/>
      </c>
      <c r="K369" s="206" t="str">
        <f>IF(D369&lt;&gt;"",D369,"")</f>
        <v/>
      </c>
      <c r="L369" s="96"/>
      <c r="M369" s="93"/>
      <c r="N369" s="427"/>
      <c r="O369" s="205" t="str">
        <f>IFERROR(AVERAGE(N369),"")</f>
        <v/>
      </c>
    </row>
    <row r="370" spans="1:15" ht="38.25" customHeight="1" x14ac:dyDescent="0.35">
      <c r="A370" s="440"/>
      <c r="B370" s="425"/>
      <c r="C370" s="428"/>
      <c r="D370" s="93"/>
      <c r="E370" s="93"/>
      <c r="F370" s="95"/>
      <c r="G370" s="96"/>
      <c r="H370" s="93"/>
      <c r="I370" s="428"/>
      <c r="J370" s="443" t="str">
        <f>IFERROR(VLOOKUP(J369,'Datos Validaciones PAO'!$N$2:$O$102,2,TRUE),"")</f>
        <v/>
      </c>
      <c r="K370" s="206" t="str">
        <f t="shared" ref="K370:K375" si="40">IF(D370&lt;&gt;"",D370,"")</f>
        <v/>
      </c>
      <c r="L370" s="96"/>
      <c r="M370" s="93"/>
      <c r="N370" s="428"/>
      <c r="O370" s="443" t="str">
        <f>IFERROR(VLOOKUP(O369,'Datos Validaciones PAO'!$N$2:$O$102,2,TRUE),"")</f>
        <v/>
      </c>
    </row>
    <row r="371" spans="1:15" ht="34.5" customHeight="1" x14ac:dyDescent="0.35">
      <c r="A371" s="441"/>
      <c r="B371" s="425"/>
      <c r="C371" s="428"/>
      <c r="D371" s="93"/>
      <c r="E371" s="93"/>
      <c r="F371" s="95"/>
      <c r="G371" s="96"/>
      <c r="H371" s="93"/>
      <c r="I371" s="428"/>
      <c r="J371" s="444"/>
      <c r="K371" s="206" t="str">
        <f t="shared" si="40"/>
        <v/>
      </c>
      <c r="L371" s="96"/>
      <c r="M371" s="93"/>
      <c r="N371" s="428"/>
      <c r="O371" s="444"/>
    </row>
    <row r="372" spans="1:15" ht="33" customHeight="1" x14ac:dyDescent="0.35">
      <c r="A372" s="441"/>
      <c r="B372" s="425"/>
      <c r="C372" s="428"/>
      <c r="D372" s="93"/>
      <c r="E372" s="93"/>
      <c r="F372" s="95"/>
      <c r="G372" s="96"/>
      <c r="H372" s="93"/>
      <c r="I372" s="428"/>
      <c r="J372" s="444"/>
      <c r="K372" s="206" t="str">
        <f t="shared" si="40"/>
        <v/>
      </c>
      <c r="L372" s="96"/>
      <c r="M372" s="93"/>
      <c r="N372" s="428"/>
      <c r="O372" s="444"/>
    </row>
    <row r="373" spans="1:15" ht="48.75" customHeight="1" x14ac:dyDescent="0.35">
      <c r="A373" s="441"/>
      <c r="B373" s="425"/>
      <c r="C373" s="428"/>
      <c r="D373" s="93"/>
      <c r="E373" s="93"/>
      <c r="F373" s="95"/>
      <c r="G373" s="96"/>
      <c r="H373" s="93"/>
      <c r="I373" s="428"/>
      <c r="J373" s="444"/>
      <c r="K373" s="206" t="str">
        <f t="shared" si="40"/>
        <v/>
      </c>
      <c r="L373" s="96"/>
      <c r="M373" s="93"/>
      <c r="N373" s="428"/>
      <c r="O373" s="444"/>
    </row>
    <row r="374" spans="1:15" ht="33" customHeight="1" x14ac:dyDescent="0.35">
      <c r="A374" s="441"/>
      <c r="B374" s="425"/>
      <c r="C374" s="428"/>
      <c r="D374" s="93"/>
      <c r="E374" s="93"/>
      <c r="F374" s="95"/>
      <c r="G374" s="96"/>
      <c r="H374" s="93"/>
      <c r="I374" s="428"/>
      <c r="J374" s="444"/>
      <c r="K374" s="206" t="str">
        <f t="shared" si="40"/>
        <v/>
      </c>
      <c r="L374" s="96"/>
      <c r="M374" s="93"/>
      <c r="N374" s="428"/>
      <c r="O374" s="444"/>
    </row>
    <row r="375" spans="1:15" ht="42.75" customHeight="1" thickBot="1" x14ac:dyDescent="0.4">
      <c r="A375" s="442"/>
      <c r="B375" s="426"/>
      <c r="C375" s="429"/>
      <c r="D375" s="93"/>
      <c r="E375" s="93"/>
      <c r="F375" s="95"/>
      <c r="G375" s="96"/>
      <c r="H375" s="93"/>
      <c r="I375" s="429"/>
      <c r="J375" s="445"/>
      <c r="K375" s="206" t="str">
        <f t="shared" si="40"/>
        <v/>
      </c>
      <c r="L375" s="96"/>
      <c r="M375" s="93"/>
      <c r="N375" s="429"/>
      <c r="O375" s="445"/>
    </row>
    <row r="376" spans="1:15" ht="50.15" customHeight="1" thickBot="1" x14ac:dyDescent="0.4">
      <c r="A376" s="199" t="s">
        <v>712</v>
      </c>
      <c r="B376" s="422"/>
      <c r="C376" s="423"/>
      <c r="D376" s="423"/>
      <c r="E376" s="200"/>
      <c r="F376" s="200"/>
      <c r="G376" s="200"/>
      <c r="H376" s="200"/>
      <c r="I376" s="200"/>
      <c r="J376" s="212"/>
      <c r="K376" s="200"/>
      <c r="L376" s="200"/>
      <c r="M376" s="200"/>
      <c r="N376" s="200"/>
      <c r="O376" s="212"/>
    </row>
    <row r="377" spans="1:15" ht="49.5" customHeight="1" thickBot="1" x14ac:dyDescent="0.4">
      <c r="A377" s="201" t="s">
        <v>714</v>
      </c>
      <c r="B377" s="202" t="s">
        <v>715</v>
      </c>
      <c r="C377" s="198" t="s">
        <v>716</v>
      </c>
      <c r="D377" s="198" t="s">
        <v>717</v>
      </c>
      <c r="E377" s="198" t="s">
        <v>718</v>
      </c>
      <c r="F377" s="198" t="s">
        <v>719</v>
      </c>
      <c r="G377" s="198" t="s">
        <v>720</v>
      </c>
      <c r="H377" s="198" t="s">
        <v>721</v>
      </c>
      <c r="I377" s="198" t="s">
        <v>722</v>
      </c>
      <c r="J377" s="198" t="s">
        <v>723</v>
      </c>
      <c r="K377" s="198" t="s">
        <v>730</v>
      </c>
      <c r="L377" s="198" t="s">
        <v>720</v>
      </c>
      <c r="M377" s="198" t="s">
        <v>721</v>
      </c>
      <c r="N377" s="198" t="s">
        <v>722</v>
      </c>
      <c r="O377" s="198" t="s">
        <v>723</v>
      </c>
    </row>
    <row r="378" spans="1:15" ht="46.5" customHeight="1" x14ac:dyDescent="0.35">
      <c r="A378" s="97">
        <f>A369+1</f>
        <v>42</v>
      </c>
      <c r="B378" s="424"/>
      <c r="C378" s="195"/>
      <c r="D378" s="103"/>
      <c r="E378" s="93"/>
      <c r="F378" s="95"/>
      <c r="G378" s="96"/>
      <c r="H378" s="93"/>
      <c r="I378" s="427"/>
      <c r="J378" s="205" t="str">
        <f>IFERROR(AVERAGE(I378),"")</f>
        <v/>
      </c>
      <c r="K378" s="206" t="str">
        <f>IF(D378&lt;&gt;"",D378,"")</f>
        <v/>
      </c>
      <c r="L378" s="96"/>
      <c r="M378" s="93"/>
      <c r="N378" s="427"/>
      <c r="O378" s="205" t="str">
        <f>IFERROR(AVERAGE(N378),"")</f>
        <v/>
      </c>
    </row>
    <row r="379" spans="1:15" ht="38.25" customHeight="1" x14ac:dyDescent="0.35">
      <c r="A379" s="440"/>
      <c r="B379" s="425"/>
      <c r="C379" s="196"/>
      <c r="D379" s="93"/>
      <c r="E379" s="93"/>
      <c r="F379" s="95"/>
      <c r="G379" s="96"/>
      <c r="H379" s="93"/>
      <c r="I379" s="428"/>
      <c r="J379" s="443" t="str">
        <f>IFERROR(VLOOKUP(J378,'Datos Validaciones PAO'!$N$2:$O$102,2,TRUE),"")</f>
        <v/>
      </c>
      <c r="K379" s="206" t="str">
        <f t="shared" ref="K379:K384" si="41">IF(D379&lt;&gt;"",D379,"")</f>
        <v/>
      </c>
      <c r="L379" s="96"/>
      <c r="M379" s="93"/>
      <c r="N379" s="428"/>
      <c r="O379" s="443" t="str">
        <f>IFERROR(VLOOKUP(O378,'Datos Validaciones PAO'!$N$2:$O$102,2,TRUE),"")</f>
        <v/>
      </c>
    </row>
    <row r="380" spans="1:15" ht="34.5" customHeight="1" x14ac:dyDescent="0.35">
      <c r="A380" s="441"/>
      <c r="B380" s="425"/>
      <c r="C380" s="196"/>
      <c r="D380" s="93"/>
      <c r="E380" s="93"/>
      <c r="F380" s="95"/>
      <c r="G380" s="96"/>
      <c r="H380" s="93"/>
      <c r="I380" s="428"/>
      <c r="J380" s="444"/>
      <c r="K380" s="206" t="str">
        <f t="shared" si="41"/>
        <v/>
      </c>
      <c r="L380" s="96"/>
      <c r="M380" s="93"/>
      <c r="N380" s="428"/>
      <c r="O380" s="444"/>
    </row>
    <row r="381" spans="1:15" ht="33" customHeight="1" x14ac:dyDescent="0.35">
      <c r="A381" s="441"/>
      <c r="B381" s="425"/>
      <c r="C381" s="196"/>
      <c r="D381" s="93"/>
      <c r="E381" s="93"/>
      <c r="F381" s="95"/>
      <c r="G381" s="96"/>
      <c r="H381" s="93"/>
      <c r="I381" s="428"/>
      <c r="J381" s="444"/>
      <c r="K381" s="206" t="str">
        <f t="shared" si="41"/>
        <v/>
      </c>
      <c r="L381" s="96"/>
      <c r="M381" s="93"/>
      <c r="N381" s="428"/>
      <c r="O381" s="444"/>
    </row>
    <row r="382" spans="1:15" ht="48.75" customHeight="1" x14ac:dyDescent="0.35">
      <c r="A382" s="441"/>
      <c r="B382" s="425"/>
      <c r="C382" s="196"/>
      <c r="D382" s="93"/>
      <c r="E382" s="93"/>
      <c r="F382" s="95"/>
      <c r="G382" s="96"/>
      <c r="H382" s="93"/>
      <c r="I382" s="428"/>
      <c r="J382" s="444"/>
      <c r="K382" s="206" t="str">
        <f t="shared" si="41"/>
        <v/>
      </c>
      <c r="L382" s="96"/>
      <c r="M382" s="93"/>
      <c r="N382" s="428"/>
      <c r="O382" s="444"/>
    </row>
    <row r="383" spans="1:15" ht="33" customHeight="1" x14ac:dyDescent="0.35">
      <c r="A383" s="441"/>
      <c r="B383" s="425"/>
      <c r="C383" s="196"/>
      <c r="D383" s="93"/>
      <c r="E383" s="93"/>
      <c r="F383" s="95"/>
      <c r="G383" s="96"/>
      <c r="H383" s="93"/>
      <c r="I383" s="428"/>
      <c r="J383" s="444"/>
      <c r="K383" s="206" t="str">
        <f t="shared" si="41"/>
        <v/>
      </c>
      <c r="L383" s="96"/>
      <c r="M383" s="93"/>
      <c r="N383" s="428"/>
      <c r="O383" s="444"/>
    </row>
    <row r="384" spans="1:15" ht="42.75" customHeight="1" thickBot="1" x14ac:dyDescent="0.4">
      <c r="A384" s="442"/>
      <c r="B384" s="426"/>
      <c r="C384" s="197"/>
      <c r="D384" s="93"/>
      <c r="E384" s="93"/>
      <c r="F384" s="95"/>
      <c r="G384" s="96"/>
      <c r="H384" s="93"/>
      <c r="I384" s="429"/>
      <c r="J384" s="445"/>
      <c r="K384" s="206" t="str">
        <f t="shared" si="41"/>
        <v/>
      </c>
      <c r="L384" s="96"/>
      <c r="M384" s="93"/>
      <c r="N384" s="429"/>
      <c r="O384" s="445"/>
    </row>
    <row r="385" spans="1:15" ht="50.15" customHeight="1" thickBot="1" x14ac:dyDescent="0.4">
      <c r="A385" s="199" t="s">
        <v>712</v>
      </c>
      <c r="B385" s="422"/>
      <c r="C385" s="423"/>
      <c r="D385" s="423"/>
      <c r="E385" s="200"/>
      <c r="F385" s="200"/>
      <c r="G385" s="200"/>
      <c r="H385" s="200"/>
      <c r="I385" s="200"/>
      <c r="J385" s="212"/>
      <c r="K385" s="200"/>
      <c r="L385" s="200"/>
      <c r="M385" s="200"/>
      <c r="N385" s="200"/>
      <c r="O385" s="212"/>
    </row>
    <row r="386" spans="1:15" ht="49.5" customHeight="1" thickBot="1" x14ac:dyDescent="0.4">
      <c r="A386" s="201" t="s">
        <v>714</v>
      </c>
      <c r="B386" s="202" t="s">
        <v>715</v>
      </c>
      <c r="C386" s="198" t="s">
        <v>716</v>
      </c>
      <c r="D386" s="198" t="s">
        <v>717</v>
      </c>
      <c r="E386" s="198" t="s">
        <v>718</v>
      </c>
      <c r="F386" s="198" t="s">
        <v>719</v>
      </c>
      <c r="G386" s="198" t="s">
        <v>720</v>
      </c>
      <c r="H386" s="198" t="s">
        <v>721</v>
      </c>
      <c r="I386" s="198" t="s">
        <v>722</v>
      </c>
      <c r="J386" s="198" t="s">
        <v>723</v>
      </c>
      <c r="K386" s="198" t="s">
        <v>730</v>
      </c>
      <c r="L386" s="198" t="s">
        <v>720</v>
      </c>
      <c r="M386" s="198" t="s">
        <v>721</v>
      </c>
      <c r="N386" s="198" t="s">
        <v>722</v>
      </c>
      <c r="O386" s="198" t="s">
        <v>723</v>
      </c>
    </row>
    <row r="387" spans="1:15" ht="46.5" customHeight="1" x14ac:dyDescent="0.35">
      <c r="A387" s="97">
        <f>A378+1</f>
        <v>43</v>
      </c>
      <c r="B387" s="424"/>
      <c r="C387" s="427"/>
      <c r="D387" s="93"/>
      <c r="E387" s="93"/>
      <c r="F387" s="95"/>
      <c r="G387" s="96"/>
      <c r="H387" s="93"/>
      <c r="I387" s="427"/>
      <c r="J387" s="205" t="str">
        <f>IFERROR(AVERAGE(I387),"")</f>
        <v/>
      </c>
      <c r="K387" s="206" t="str">
        <f>IF(D387&lt;&gt;"",D387,"")</f>
        <v/>
      </c>
      <c r="L387" s="96"/>
      <c r="M387" s="93"/>
      <c r="N387" s="427"/>
      <c r="O387" s="205" t="str">
        <f>IFERROR(AVERAGE(N387),"")</f>
        <v/>
      </c>
    </row>
    <row r="388" spans="1:15" ht="38.25" customHeight="1" x14ac:dyDescent="0.35">
      <c r="A388" s="440"/>
      <c r="B388" s="425"/>
      <c r="C388" s="428"/>
      <c r="D388" s="93"/>
      <c r="E388" s="93"/>
      <c r="F388" s="95"/>
      <c r="G388" s="96"/>
      <c r="H388" s="93"/>
      <c r="I388" s="428"/>
      <c r="J388" s="443" t="str">
        <f>IFERROR(VLOOKUP(J387,'Datos Validaciones PAO'!$N$2:$O$102,2,TRUE),"")</f>
        <v/>
      </c>
      <c r="K388" s="206" t="str">
        <f t="shared" ref="K388:K393" si="42">IF(D388&lt;&gt;"",D388,"")</f>
        <v/>
      </c>
      <c r="L388" s="96"/>
      <c r="M388" s="93"/>
      <c r="N388" s="428"/>
      <c r="O388" s="443" t="str">
        <f>IFERROR(VLOOKUP(O387,'Datos Validaciones PAO'!$N$2:$O$102,2,TRUE),"")</f>
        <v/>
      </c>
    </row>
    <row r="389" spans="1:15" ht="34.5" customHeight="1" x14ac:dyDescent="0.35">
      <c r="A389" s="441"/>
      <c r="B389" s="425"/>
      <c r="C389" s="428"/>
      <c r="D389" s="93"/>
      <c r="E389" s="93"/>
      <c r="F389" s="95"/>
      <c r="G389" s="96"/>
      <c r="H389" s="93"/>
      <c r="I389" s="428"/>
      <c r="J389" s="444"/>
      <c r="K389" s="206" t="str">
        <f t="shared" si="42"/>
        <v/>
      </c>
      <c r="L389" s="96"/>
      <c r="M389" s="93"/>
      <c r="N389" s="428"/>
      <c r="O389" s="444"/>
    </row>
    <row r="390" spans="1:15" ht="33" customHeight="1" x14ac:dyDescent="0.35">
      <c r="A390" s="441"/>
      <c r="B390" s="425"/>
      <c r="C390" s="428"/>
      <c r="D390" s="93"/>
      <c r="E390" s="93"/>
      <c r="F390" s="95"/>
      <c r="G390" s="96"/>
      <c r="H390" s="93"/>
      <c r="I390" s="428"/>
      <c r="J390" s="444"/>
      <c r="K390" s="206" t="str">
        <f t="shared" si="42"/>
        <v/>
      </c>
      <c r="L390" s="96"/>
      <c r="M390" s="93"/>
      <c r="N390" s="428"/>
      <c r="O390" s="444"/>
    </row>
    <row r="391" spans="1:15" ht="48.75" customHeight="1" x14ac:dyDescent="0.35">
      <c r="A391" s="441"/>
      <c r="B391" s="425"/>
      <c r="C391" s="428"/>
      <c r="D391" s="93"/>
      <c r="E391" s="93"/>
      <c r="F391" s="95"/>
      <c r="G391" s="96"/>
      <c r="H391" s="93"/>
      <c r="I391" s="428"/>
      <c r="J391" s="444"/>
      <c r="K391" s="206" t="str">
        <f t="shared" si="42"/>
        <v/>
      </c>
      <c r="L391" s="96"/>
      <c r="M391" s="93"/>
      <c r="N391" s="428"/>
      <c r="O391" s="444"/>
    </row>
    <row r="392" spans="1:15" ht="33" customHeight="1" x14ac:dyDescent="0.35">
      <c r="A392" s="441"/>
      <c r="B392" s="425"/>
      <c r="C392" s="428"/>
      <c r="D392" s="93"/>
      <c r="E392" s="93"/>
      <c r="F392" s="95"/>
      <c r="G392" s="96"/>
      <c r="H392" s="93"/>
      <c r="I392" s="428"/>
      <c r="J392" s="444"/>
      <c r="K392" s="206" t="str">
        <f t="shared" si="42"/>
        <v/>
      </c>
      <c r="L392" s="96"/>
      <c r="M392" s="93"/>
      <c r="N392" s="428"/>
      <c r="O392" s="444"/>
    </row>
    <row r="393" spans="1:15" ht="42.75" customHeight="1" thickBot="1" x14ac:dyDescent="0.4">
      <c r="A393" s="442"/>
      <c r="B393" s="426"/>
      <c r="C393" s="429"/>
      <c r="D393" s="93"/>
      <c r="E393" s="93"/>
      <c r="F393" s="95"/>
      <c r="G393" s="96"/>
      <c r="H393" s="93"/>
      <c r="I393" s="429"/>
      <c r="J393" s="445"/>
      <c r="K393" s="206" t="str">
        <f t="shared" si="42"/>
        <v/>
      </c>
      <c r="L393" s="96"/>
      <c r="M393" s="93"/>
      <c r="N393" s="429"/>
      <c r="O393" s="445"/>
    </row>
    <row r="394" spans="1:15" ht="50.15" customHeight="1" thickBot="1" x14ac:dyDescent="0.4">
      <c r="A394" s="199" t="s">
        <v>712</v>
      </c>
      <c r="B394" s="422"/>
      <c r="C394" s="423"/>
      <c r="D394" s="423"/>
      <c r="E394" s="200"/>
      <c r="F394" s="200"/>
      <c r="G394" s="200"/>
      <c r="H394" s="200"/>
      <c r="I394" s="200"/>
      <c r="J394" s="212"/>
      <c r="K394" s="200"/>
      <c r="L394" s="200"/>
      <c r="M394" s="200"/>
      <c r="N394" s="200"/>
      <c r="O394" s="212"/>
    </row>
    <row r="395" spans="1:15" ht="49.5" customHeight="1" thickBot="1" x14ac:dyDescent="0.4">
      <c r="A395" s="201" t="s">
        <v>714</v>
      </c>
      <c r="B395" s="202" t="s">
        <v>715</v>
      </c>
      <c r="C395" s="198" t="s">
        <v>716</v>
      </c>
      <c r="D395" s="198" t="s">
        <v>717</v>
      </c>
      <c r="E395" s="198" t="s">
        <v>718</v>
      </c>
      <c r="F395" s="198" t="s">
        <v>719</v>
      </c>
      <c r="G395" s="198" t="s">
        <v>720</v>
      </c>
      <c r="H395" s="198" t="s">
        <v>721</v>
      </c>
      <c r="I395" s="198" t="s">
        <v>722</v>
      </c>
      <c r="J395" s="198" t="s">
        <v>723</v>
      </c>
      <c r="K395" s="198" t="s">
        <v>730</v>
      </c>
      <c r="L395" s="198" t="s">
        <v>720</v>
      </c>
      <c r="M395" s="198" t="s">
        <v>721</v>
      </c>
      <c r="N395" s="198" t="s">
        <v>722</v>
      </c>
      <c r="O395" s="198" t="s">
        <v>723</v>
      </c>
    </row>
    <row r="396" spans="1:15" ht="46.5" customHeight="1" x14ac:dyDescent="0.35">
      <c r="A396" s="97">
        <f>A387+1</f>
        <v>44</v>
      </c>
      <c r="B396" s="424"/>
      <c r="C396" s="427"/>
      <c r="D396" s="93"/>
      <c r="E396" s="93"/>
      <c r="F396" s="95"/>
      <c r="G396" s="96"/>
      <c r="H396" s="93"/>
      <c r="I396" s="427"/>
      <c r="J396" s="205" t="str">
        <f>IFERROR(AVERAGE(I396),"")</f>
        <v/>
      </c>
      <c r="K396" s="206" t="str">
        <f>IF(D396&lt;&gt;"",D396,"")</f>
        <v/>
      </c>
      <c r="L396" s="96"/>
      <c r="M396" s="93"/>
      <c r="N396" s="427"/>
      <c r="O396" s="205" t="str">
        <f>IFERROR(AVERAGE(N396),"")</f>
        <v/>
      </c>
    </row>
    <row r="397" spans="1:15" ht="38.25" customHeight="1" x14ac:dyDescent="0.35">
      <c r="A397" s="440"/>
      <c r="B397" s="425"/>
      <c r="C397" s="428"/>
      <c r="D397" s="93"/>
      <c r="E397" s="93"/>
      <c r="F397" s="95"/>
      <c r="G397" s="96"/>
      <c r="H397" s="93"/>
      <c r="I397" s="428"/>
      <c r="J397" s="443" t="str">
        <f>IFERROR(VLOOKUP(J396,'Datos Validaciones PAO'!$N$2:$O$102,2,TRUE),"")</f>
        <v/>
      </c>
      <c r="K397" s="206" t="str">
        <f t="shared" ref="K397:K402" si="43">IF(D397&lt;&gt;"",D397,"")</f>
        <v/>
      </c>
      <c r="L397" s="96"/>
      <c r="M397" s="93"/>
      <c r="N397" s="428"/>
      <c r="O397" s="443" t="str">
        <f>IFERROR(VLOOKUP(O396,'Datos Validaciones PAO'!$N$2:$O$102,2,TRUE),"")</f>
        <v/>
      </c>
    </row>
    <row r="398" spans="1:15" ht="34.5" customHeight="1" x14ac:dyDescent="0.35">
      <c r="A398" s="441"/>
      <c r="B398" s="425"/>
      <c r="C398" s="428"/>
      <c r="D398" s="93"/>
      <c r="E398" s="93"/>
      <c r="F398" s="95"/>
      <c r="G398" s="96"/>
      <c r="H398" s="93"/>
      <c r="I398" s="428"/>
      <c r="J398" s="444"/>
      <c r="K398" s="206" t="str">
        <f t="shared" si="43"/>
        <v/>
      </c>
      <c r="L398" s="96"/>
      <c r="M398" s="93"/>
      <c r="N398" s="428"/>
      <c r="O398" s="444"/>
    </row>
    <row r="399" spans="1:15" ht="33" customHeight="1" x14ac:dyDescent="0.35">
      <c r="A399" s="441"/>
      <c r="B399" s="425"/>
      <c r="C399" s="428"/>
      <c r="D399" s="93"/>
      <c r="E399" s="93"/>
      <c r="F399" s="95"/>
      <c r="G399" s="96"/>
      <c r="H399" s="93"/>
      <c r="I399" s="428"/>
      <c r="J399" s="444"/>
      <c r="K399" s="206" t="str">
        <f t="shared" si="43"/>
        <v/>
      </c>
      <c r="L399" s="96"/>
      <c r="M399" s="93"/>
      <c r="N399" s="428"/>
      <c r="O399" s="444"/>
    </row>
    <row r="400" spans="1:15" ht="48.75" customHeight="1" x14ac:dyDescent="0.35">
      <c r="A400" s="441"/>
      <c r="B400" s="425"/>
      <c r="C400" s="428"/>
      <c r="D400" s="93"/>
      <c r="E400" s="93"/>
      <c r="F400" s="95"/>
      <c r="G400" s="96"/>
      <c r="H400" s="93"/>
      <c r="I400" s="428"/>
      <c r="J400" s="444"/>
      <c r="K400" s="206" t="str">
        <f t="shared" si="43"/>
        <v/>
      </c>
      <c r="L400" s="96"/>
      <c r="M400" s="93"/>
      <c r="N400" s="428"/>
      <c r="O400" s="444"/>
    </row>
    <row r="401" spans="1:15" ht="33" customHeight="1" x14ac:dyDescent="0.35">
      <c r="A401" s="441"/>
      <c r="B401" s="425"/>
      <c r="C401" s="428"/>
      <c r="D401" s="93"/>
      <c r="E401" s="93"/>
      <c r="F401" s="95"/>
      <c r="G401" s="96"/>
      <c r="H401" s="93"/>
      <c r="I401" s="428"/>
      <c r="J401" s="444"/>
      <c r="K401" s="206" t="str">
        <f t="shared" si="43"/>
        <v/>
      </c>
      <c r="L401" s="96"/>
      <c r="M401" s="93"/>
      <c r="N401" s="428"/>
      <c r="O401" s="444"/>
    </row>
    <row r="402" spans="1:15" ht="42.75" customHeight="1" thickBot="1" x14ac:dyDescent="0.4">
      <c r="A402" s="442"/>
      <c r="B402" s="426"/>
      <c r="C402" s="429"/>
      <c r="D402" s="93"/>
      <c r="E402" s="93"/>
      <c r="F402" s="95"/>
      <c r="G402" s="96"/>
      <c r="H402" s="93"/>
      <c r="I402" s="429"/>
      <c r="J402" s="445"/>
      <c r="K402" s="206" t="str">
        <f t="shared" si="43"/>
        <v/>
      </c>
      <c r="L402" s="96"/>
      <c r="M402" s="93"/>
      <c r="N402" s="429"/>
      <c r="O402" s="445"/>
    </row>
    <row r="403" spans="1:15" ht="50.15" customHeight="1" thickBot="1" x14ac:dyDescent="0.4">
      <c r="A403" s="199" t="s">
        <v>712</v>
      </c>
      <c r="B403" s="422"/>
      <c r="C403" s="423"/>
      <c r="D403" s="423"/>
      <c r="E403" s="200"/>
      <c r="F403" s="200"/>
      <c r="G403" s="200"/>
      <c r="H403" s="200"/>
      <c r="I403" s="200"/>
      <c r="J403" s="212"/>
      <c r="K403" s="200"/>
      <c r="L403" s="200"/>
      <c r="M403" s="200"/>
      <c r="N403" s="200"/>
      <c r="O403" s="212"/>
    </row>
    <row r="404" spans="1:15" ht="49.5" customHeight="1" thickBot="1" x14ac:dyDescent="0.4">
      <c r="A404" s="201" t="s">
        <v>714</v>
      </c>
      <c r="B404" s="202" t="s">
        <v>715</v>
      </c>
      <c r="C404" s="198" t="s">
        <v>716</v>
      </c>
      <c r="D404" s="198" t="s">
        <v>717</v>
      </c>
      <c r="E404" s="198" t="s">
        <v>718</v>
      </c>
      <c r="F404" s="198" t="s">
        <v>719</v>
      </c>
      <c r="G404" s="198" t="s">
        <v>720</v>
      </c>
      <c r="H404" s="198" t="s">
        <v>721</v>
      </c>
      <c r="I404" s="198" t="s">
        <v>722</v>
      </c>
      <c r="J404" s="198" t="s">
        <v>723</v>
      </c>
      <c r="K404" s="198" t="s">
        <v>730</v>
      </c>
      <c r="L404" s="198" t="s">
        <v>720</v>
      </c>
      <c r="M404" s="198" t="s">
        <v>721</v>
      </c>
      <c r="N404" s="198" t="s">
        <v>722</v>
      </c>
      <c r="O404" s="198" t="s">
        <v>723</v>
      </c>
    </row>
    <row r="405" spans="1:15" ht="46.5" customHeight="1" x14ac:dyDescent="0.35">
      <c r="A405" s="97">
        <f>A396+1</f>
        <v>45</v>
      </c>
      <c r="B405" s="424"/>
      <c r="C405" s="427"/>
      <c r="D405" s="93"/>
      <c r="E405" s="93"/>
      <c r="F405" s="95"/>
      <c r="G405" s="96"/>
      <c r="H405" s="93"/>
      <c r="I405" s="427"/>
      <c r="J405" s="205" t="str">
        <f>IFERROR(AVERAGE(I405),"")</f>
        <v/>
      </c>
      <c r="K405" s="206" t="str">
        <f>IF(D405&lt;&gt;"",D405,"")</f>
        <v/>
      </c>
      <c r="L405" s="96"/>
      <c r="M405" s="93"/>
      <c r="N405" s="427"/>
      <c r="O405" s="205" t="str">
        <f>IFERROR(AVERAGE(N405),"")</f>
        <v/>
      </c>
    </row>
    <row r="406" spans="1:15" ht="38.25" customHeight="1" x14ac:dyDescent="0.35">
      <c r="A406" s="440"/>
      <c r="B406" s="425"/>
      <c r="C406" s="428"/>
      <c r="D406" s="93"/>
      <c r="E406" s="93"/>
      <c r="F406" s="95"/>
      <c r="G406" s="96"/>
      <c r="H406" s="93"/>
      <c r="I406" s="428"/>
      <c r="J406" s="443" t="str">
        <f>IFERROR(VLOOKUP(J405,'Datos Validaciones PAO'!$N$2:$O$102,2,TRUE),"")</f>
        <v/>
      </c>
      <c r="K406" s="206" t="str">
        <f t="shared" ref="K406:K411" si="44">IF(D406&lt;&gt;"",D406,"")</f>
        <v/>
      </c>
      <c r="L406" s="96"/>
      <c r="M406" s="93"/>
      <c r="N406" s="428"/>
      <c r="O406" s="443" t="str">
        <f>IFERROR(VLOOKUP(O405,'Datos Validaciones PAO'!$N$2:$O$102,2,TRUE),"")</f>
        <v/>
      </c>
    </row>
    <row r="407" spans="1:15" ht="34.5" customHeight="1" x14ac:dyDescent="0.35">
      <c r="A407" s="441"/>
      <c r="B407" s="425"/>
      <c r="C407" s="428"/>
      <c r="D407" s="93"/>
      <c r="E407" s="93"/>
      <c r="F407" s="95"/>
      <c r="G407" s="96"/>
      <c r="H407" s="93"/>
      <c r="I407" s="428"/>
      <c r="J407" s="444"/>
      <c r="K407" s="206" t="str">
        <f t="shared" si="44"/>
        <v/>
      </c>
      <c r="L407" s="96"/>
      <c r="M407" s="93"/>
      <c r="N407" s="428"/>
      <c r="O407" s="444"/>
    </row>
    <row r="408" spans="1:15" ht="33" customHeight="1" x14ac:dyDescent="0.35">
      <c r="A408" s="441"/>
      <c r="B408" s="425"/>
      <c r="C408" s="428"/>
      <c r="D408" s="93"/>
      <c r="E408" s="93"/>
      <c r="F408" s="95"/>
      <c r="G408" s="96"/>
      <c r="H408" s="93"/>
      <c r="I408" s="428"/>
      <c r="J408" s="444"/>
      <c r="K408" s="206" t="str">
        <f t="shared" si="44"/>
        <v/>
      </c>
      <c r="L408" s="96"/>
      <c r="M408" s="93"/>
      <c r="N408" s="428"/>
      <c r="O408" s="444"/>
    </row>
    <row r="409" spans="1:15" ht="48.75" customHeight="1" x14ac:dyDescent="0.35">
      <c r="A409" s="441"/>
      <c r="B409" s="425"/>
      <c r="C409" s="428"/>
      <c r="D409" s="93"/>
      <c r="E409" s="93"/>
      <c r="F409" s="95"/>
      <c r="G409" s="96"/>
      <c r="H409" s="93"/>
      <c r="I409" s="428"/>
      <c r="J409" s="444"/>
      <c r="K409" s="206" t="str">
        <f t="shared" si="44"/>
        <v/>
      </c>
      <c r="L409" s="96"/>
      <c r="M409" s="93"/>
      <c r="N409" s="428"/>
      <c r="O409" s="444"/>
    </row>
    <row r="410" spans="1:15" ht="33" customHeight="1" x14ac:dyDescent="0.35">
      <c r="A410" s="441"/>
      <c r="B410" s="425"/>
      <c r="C410" s="428"/>
      <c r="D410" s="93"/>
      <c r="E410" s="93"/>
      <c r="F410" s="95"/>
      <c r="G410" s="96"/>
      <c r="H410" s="93"/>
      <c r="I410" s="428"/>
      <c r="J410" s="444"/>
      <c r="K410" s="206" t="str">
        <f t="shared" si="44"/>
        <v/>
      </c>
      <c r="L410" s="96"/>
      <c r="M410" s="93"/>
      <c r="N410" s="428"/>
      <c r="O410" s="444"/>
    </row>
    <row r="411" spans="1:15" ht="42.75" customHeight="1" thickBot="1" x14ac:dyDescent="0.4">
      <c r="A411" s="442"/>
      <c r="B411" s="426"/>
      <c r="C411" s="429"/>
      <c r="D411" s="93"/>
      <c r="E411" s="93"/>
      <c r="F411" s="95"/>
      <c r="G411" s="96"/>
      <c r="H411" s="93"/>
      <c r="I411" s="429"/>
      <c r="J411" s="445"/>
      <c r="K411" s="206" t="str">
        <f t="shared" si="44"/>
        <v/>
      </c>
      <c r="L411" s="96"/>
      <c r="M411" s="93"/>
      <c r="N411" s="429"/>
      <c r="O411" s="445"/>
    </row>
    <row r="412" spans="1:15" ht="50.15" customHeight="1" thickBot="1" x14ac:dyDescent="0.4">
      <c r="A412" s="199" t="s">
        <v>712</v>
      </c>
      <c r="B412" s="422"/>
      <c r="C412" s="423"/>
      <c r="D412" s="423"/>
      <c r="E412" s="200"/>
      <c r="F412" s="200"/>
      <c r="G412" s="200"/>
      <c r="H412" s="200"/>
      <c r="I412" s="200"/>
      <c r="J412" s="212"/>
      <c r="K412" s="200"/>
      <c r="L412" s="200"/>
      <c r="M412" s="200"/>
      <c r="N412" s="200"/>
      <c r="O412" s="212"/>
    </row>
    <row r="413" spans="1:15" ht="49.5" customHeight="1" thickBot="1" x14ac:dyDescent="0.4">
      <c r="A413" s="201" t="s">
        <v>714</v>
      </c>
      <c r="B413" s="202" t="s">
        <v>715</v>
      </c>
      <c r="C413" s="198" t="s">
        <v>716</v>
      </c>
      <c r="D413" s="198" t="s">
        <v>717</v>
      </c>
      <c r="E413" s="198" t="s">
        <v>718</v>
      </c>
      <c r="F413" s="198" t="s">
        <v>719</v>
      </c>
      <c r="G413" s="198" t="s">
        <v>720</v>
      </c>
      <c r="H413" s="198" t="s">
        <v>721</v>
      </c>
      <c r="I413" s="198" t="s">
        <v>722</v>
      </c>
      <c r="J413" s="198" t="s">
        <v>723</v>
      </c>
      <c r="K413" s="198" t="s">
        <v>730</v>
      </c>
      <c r="L413" s="198" t="s">
        <v>720</v>
      </c>
      <c r="M413" s="198" t="s">
        <v>721</v>
      </c>
      <c r="N413" s="198" t="s">
        <v>722</v>
      </c>
      <c r="O413" s="198" t="s">
        <v>723</v>
      </c>
    </row>
    <row r="414" spans="1:15" ht="46.5" customHeight="1" x14ac:dyDescent="0.35">
      <c r="A414" s="97">
        <f>A405+1</f>
        <v>46</v>
      </c>
      <c r="B414" s="424"/>
      <c r="C414" s="427"/>
      <c r="D414" s="93"/>
      <c r="E414" s="93"/>
      <c r="F414" s="95"/>
      <c r="G414" s="96"/>
      <c r="H414" s="93"/>
      <c r="I414" s="427"/>
      <c r="J414" s="205" t="str">
        <f>IFERROR(AVERAGE(I414),"")</f>
        <v/>
      </c>
      <c r="K414" s="206" t="str">
        <f>IF(D414&lt;&gt;"",D414,"")</f>
        <v/>
      </c>
      <c r="L414" s="96"/>
      <c r="M414" s="93"/>
      <c r="N414" s="427"/>
      <c r="O414" s="205" t="str">
        <f>IFERROR(AVERAGE(N414),"")</f>
        <v/>
      </c>
    </row>
    <row r="415" spans="1:15" ht="38.25" customHeight="1" x14ac:dyDescent="0.35">
      <c r="A415" s="440"/>
      <c r="B415" s="425"/>
      <c r="C415" s="428"/>
      <c r="D415" s="93"/>
      <c r="E415" s="93"/>
      <c r="F415" s="95"/>
      <c r="G415" s="96"/>
      <c r="H415" s="93"/>
      <c r="I415" s="428"/>
      <c r="J415" s="443" t="str">
        <f>IFERROR(VLOOKUP(J414,'Datos Validaciones PAO'!$N$2:$O$102,2,TRUE),"")</f>
        <v/>
      </c>
      <c r="K415" s="206" t="str">
        <f t="shared" ref="K415:K420" si="45">IF(D415&lt;&gt;"",D415,"")</f>
        <v/>
      </c>
      <c r="L415" s="96"/>
      <c r="M415" s="93"/>
      <c r="N415" s="428"/>
      <c r="O415" s="443" t="str">
        <f>IFERROR(VLOOKUP(O414,'Datos Validaciones PAO'!$N$2:$O$102,2,TRUE),"")</f>
        <v/>
      </c>
    </row>
    <row r="416" spans="1:15" ht="34.5" customHeight="1" x14ac:dyDescent="0.35">
      <c r="A416" s="441"/>
      <c r="B416" s="425"/>
      <c r="C416" s="428"/>
      <c r="D416" s="93"/>
      <c r="E416" s="93"/>
      <c r="F416" s="95"/>
      <c r="G416" s="96"/>
      <c r="H416" s="93"/>
      <c r="I416" s="428"/>
      <c r="J416" s="444"/>
      <c r="K416" s="206" t="str">
        <f t="shared" si="45"/>
        <v/>
      </c>
      <c r="L416" s="96"/>
      <c r="M416" s="93"/>
      <c r="N416" s="428"/>
      <c r="O416" s="444"/>
    </row>
    <row r="417" spans="1:15" ht="33" customHeight="1" x14ac:dyDescent="0.35">
      <c r="A417" s="441"/>
      <c r="B417" s="425"/>
      <c r="C417" s="428"/>
      <c r="D417" s="93"/>
      <c r="E417" s="93"/>
      <c r="F417" s="95"/>
      <c r="G417" s="96"/>
      <c r="H417" s="93"/>
      <c r="I417" s="428"/>
      <c r="J417" s="444"/>
      <c r="K417" s="206" t="str">
        <f t="shared" si="45"/>
        <v/>
      </c>
      <c r="L417" s="96"/>
      <c r="M417" s="93"/>
      <c r="N417" s="428"/>
      <c r="O417" s="444"/>
    </row>
    <row r="418" spans="1:15" ht="48.75" customHeight="1" x14ac:dyDescent="0.35">
      <c r="A418" s="441"/>
      <c r="B418" s="425"/>
      <c r="C418" s="428"/>
      <c r="D418" s="93"/>
      <c r="E418" s="93"/>
      <c r="F418" s="95"/>
      <c r="G418" s="96"/>
      <c r="H418" s="93"/>
      <c r="I418" s="428"/>
      <c r="J418" s="444"/>
      <c r="K418" s="206" t="str">
        <f t="shared" si="45"/>
        <v/>
      </c>
      <c r="L418" s="96"/>
      <c r="M418" s="93"/>
      <c r="N418" s="428"/>
      <c r="O418" s="444"/>
    </row>
    <row r="419" spans="1:15" ht="33" customHeight="1" x14ac:dyDescent="0.35">
      <c r="A419" s="441"/>
      <c r="B419" s="425"/>
      <c r="C419" s="428"/>
      <c r="D419" s="93"/>
      <c r="E419" s="93"/>
      <c r="F419" s="95"/>
      <c r="G419" s="96"/>
      <c r="H419" s="93"/>
      <c r="I419" s="428"/>
      <c r="J419" s="444"/>
      <c r="K419" s="206" t="str">
        <f t="shared" si="45"/>
        <v/>
      </c>
      <c r="L419" s="96"/>
      <c r="M419" s="93"/>
      <c r="N419" s="428"/>
      <c r="O419" s="444"/>
    </row>
    <row r="420" spans="1:15" ht="42.75" customHeight="1" thickBot="1" x14ac:dyDescent="0.4">
      <c r="A420" s="442"/>
      <c r="B420" s="426"/>
      <c r="C420" s="429"/>
      <c r="D420" s="93"/>
      <c r="E420" s="93"/>
      <c r="F420" s="95"/>
      <c r="G420" s="96"/>
      <c r="H420" s="93"/>
      <c r="I420" s="429"/>
      <c r="J420" s="445"/>
      <c r="K420" s="206" t="str">
        <f t="shared" si="45"/>
        <v/>
      </c>
      <c r="L420" s="96"/>
      <c r="M420" s="93"/>
      <c r="N420" s="429"/>
      <c r="O420" s="445"/>
    </row>
    <row r="421" spans="1:15" ht="50.15" customHeight="1" thickBot="1" x14ac:dyDescent="0.4">
      <c r="A421" s="199" t="s">
        <v>712</v>
      </c>
      <c r="B421" s="422"/>
      <c r="C421" s="423"/>
      <c r="D421" s="423"/>
      <c r="E421" s="200"/>
      <c r="F421" s="200"/>
      <c r="G421" s="200"/>
      <c r="H421" s="200"/>
      <c r="I421" s="200"/>
      <c r="J421" s="212"/>
      <c r="K421" s="200"/>
      <c r="L421" s="200"/>
      <c r="M421" s="200"/>
      <c r="N421" s="200"/>
      <c r="O421" s="212"/>
    </row>
    <row r="422" spans="1:15" ht="49.5" customHeight="1" thickBot="1" x14ac:dyDescent="0.4">
      <c r="A422" s="201" t="s">
        <v>714</v>
      </c>
      <c r="B422" s="202" t="s">
        <v>715</v>
      </c>
      <c r="C422" s="198" t="s">
        <v>716</v>
      </c>
      <c r="D422" s="198" t="s">
        <v>717</v>
      </c>
      <c r="E422" s="198" t="s">
        <v>718</v>
      </c>
      <c r="F422" s="198" t="s">
        <v>719</v>
      </c>
      <c r="G422" s="198" t="s">
        <v>720</v>
      </c>
      <c r="H422" s="198" t="s">
        <v>721</v>
      </c>
      <c r="I422" s="198" t="s">
        <v>722</v>
      </c>
      <c r="J422" s="198" t="s">
        <v>723</v>
      </c>
      <c r="K422" s="198" t="s">
        <v>730</v>
      </c>
      <c r="L422" s="198" t="s">
        <v>720</v>
      </c>
      <c r="M422" s="198" t="s">
        <v>721</v>
      </c>
      <c r="N422" s="198" t="s">
        <v>722</v>
      </c>
      <c r="O422" s="198" t="s">
        <v>723</v>
      </c>
    </row>
    <row r="423" spans="1:15" ht="46.5" customHeight="1" x14ac:dyDescent="0.35">
      <c r="A423" s="97">
        <f>A414+1</f>
        <v>47</v>
      </c>
      <c r="B423" s="424"/>
      <c r="C423" s="427"/>
      <c r="D423" s="93"/>
      <c r="E423" s="93"/>
      <c r="F423" s="95"/>
      <c r="G423" s="96"/>
      <c r="H423" s="93"/>
      <c r="I423" s="427"/>
      <c r="J423" s="205" t="str">
        <f>IFERROR(AVERAGE(I423),"")</f>
        <v/>
      </c>
      <c r="K423" s="206" t="str">
        <f>IF(D423&lt;&gt;"",D423,"")</f>
        <v/>
      </c>
      <c r="L423" s="96"/>
      <c r="M423" s="93"/>
      <c r="N423" s="427"/>
      <c r="O423" s="205" t="str">
        <f>IFERROR(AVERAGE(N423),"")</f>
        <v/>
      </c>
    </row>
    <row r="424" spans="1:15" ht="38.25" customHeight="1" x14ac:dyDescent="0.35">
      <c r="A424" s="440"/>
      <c r="B424" s="425"/>
      <c r="C424" s="428"/>
      <c r="D424" s="93"/>
      <c r="E424" s="93"/>
      <c r="F424" s="95"/>
      <c r="G424" s="96"/>
      <c r="H424" s="93"/>
      <c r="I424" s="428"/>
      <c r="J424" s="443" t="str">
        <f>IFERROR(VLOOKUP(J423,'Datos Validaciones PAO'!$N$2:$O$102,2,TRUE),"")</f>
        <v/>
      </c>
      <c r="K424" s="206" t="str">
        <f t="shared" ref="K424:K429" si="46">IF(D424&lt;&gt;"",D424,"")</f>
        <v/>
      </c>
      <c r="L424" s="96"/>
      <c r="M424" s="93"/>
      <c r="N424" s="428"/>
      <c r="O424" s="443" t="str">
        <f>IFERROR(VLOOKUP(O423,'Datos Validaciones PAO'!$N$2:$O$102,2,TRUE),"")</f>
        <v/>
      </c>
    </row>
    <row r="425" spans="1:15" ht="34.5" customHeight="1" x14ac:dyDescent="0.35">
      <c r="A425" s="441"/>
      <c r="B425" s="425"/>
      <c r="C425" s="428"/>
      <c r="D425" s="93"/>
      <c r="E425" s="93"/>
      <c r="F425" s="95"/>
      <c r="G425" s="96"/>
      <c r="H425" s="93"/>
      <c r="I425" s="428"/>
      <c r="J425" s="444"/>
      <c r="K425" s="206" t="str">
        <f t="shared" si="46"/>
        <v/>
      </c>
      <c r="L425" s="96"/>
      <c r="M425" s="93"/>
      <c r="N425" s="428"/>
      <c r="O425" s="444"/>
    </row>
    <row r="426" spans="1:15" ht="33" customHeight="1" x14ac:dyDescent="0.35">
      <c r="A426" s="441"/>
      <c r="B426" s="425"/>
      <c r="C426" s="428"/>
      <c r="D426" s="93"/>
      <c r="E426" s="93"/>
      <c r="F426" s="95"/>
      <c r="G426" s="96"/>
      <c r="H426" s="93"/>
      <c r="I426" s="428"/>
      <c r="J426" s="444"/>
      <c r="K426" s="206" t="str">
        <f t="shared" si="46"/>
        <v/>
      </c>
      <c r="L426" s="96"/>
      <c r="M426" s="93"/>
      <c r="N426" s="428"/>
      <c r="O426" s="444"/>
    </row>
    <row r="427" spans="1:15" ht="48.75" customHeight="1" x14ac:dyDescent="0.35">
      <c r="A427" s="441"/>
      <c r="B427" s="425"/>
      <c r="C427" s="428"/>
      <c r="D427" s="93"/>
      <c r="E427" s="93"/>
      <c r="F427" s="95"/>
      <c r="G427" s="96"/>
      <c r="H427" s="93"/>
      <c r="I427" s="428"/>
      <c r="J427" s="444"/>
      <c r="K427" s="206" t="str">
        <f t="shared" si="46"/>
        <v/>
      </c>
      <c r="L427" s="96"/>
      <c r="M427" s="93"/>
      <c r="N427" s="428"/>
      <c r="O427" s="444"/>
    </row>
    <row r="428" spans="1:15" ht="33" customHeight="1" x14ac:dyDescent="0.35">
      <c r="A428" s="441"/>
      <c r="B428" s="425"/>
      <c r="C428" s="428"/>
      <c r="D428" s="93"/>
      <c r="E428" s="93"/>
      <c r="F428" s="95"/>
      <c r="G428" s="96"/>
      <c r="H428" s="93"/>
      <c r="I428" s="428"/>
      <c r="J428" s="444"/>
      <c r="K428" s="206" t="str">
        <f t="shared" si="46"/>
        <v/>
      </c>
      <c r="L428" s="96"/>
      <c r="M428" s="93"/>
      <c r="N428" s="428"/>
      <c r="O428" s="444"/>
    </row>
    <row r="429" spans="1:15" ht="42.75" customHeight="1" thickBot="1" x14ac:dyDescent="0.4">
      <c r="A429" s="442"/>
      <c r="B429" s="426"/>
      <c r="C429" s="429"/>
      <c r="D429" s="93"/>
      <c r="E429" s="93"/>
      <c r="F429" s="95"/>
      <c r="G429" s="96"/>
      <c r="H429" s="93"/>
      <c r="I429" s="429"/>
      <c r="J429" s="445"/>
      <c r="K429" s="206" t="str">
        <f t="shared" si="46"/>
        <v/>
      </c>
      <c r="L429" s="96"/>
      <c r="M429" s="93"/>
      <c r="N429" s="429"/>
      <c r="O429" s="445"/>
    </row>
    <row r="430" spans="1:15" ht="50.15" customHeight="1" thickBot="1" x14ac:dyDescent="0.4">
      <c r="A430" s="199" t="s">
        <v>712</v>
      </c>
      <c r="B430" s="422"/>
      <c r="C430" s="423"/>
      <c r="D430" s="423"/>
      <c r="E430" s="200"/>
      <c r="F430" s="200"/>
      <c r="G430" s="200"/>
      <c r="H430" s="200"/>
      <c r="I430" s="200"/>
      <c r="J430" s="212"/>
      <c r="K430" s="200"/>
      <c r="L430" s="200"/>
      <c r="M430" s="200"/>
      <c r="N430" s="200"/>
      <c r="O430" s="212"/>
    </row>
    <row r="431" spans="1:15" ht="49.5" customHeight="1" thickBot="1" x14ac:dyDescent="0.4">
      <c r="A431" s="201" t="s">
        <v>714</v>
      </c>
      <c r="B431" s="202" t="s">
        <v>715</v>
      </c>
      <c r="C431" s="198" t="s">
        <v>716</v>
      </c>
      <c r="D431" s="198" t="s">
        <v>717</v>
      </c>
      <c r="E431" s="198" t="s">
        <v>718</v>
      </c>
      <c r="F431" s="198" t="s">
        <v>719</v>
      </c>
      <c r="G431" s="198" t="s">
        <v>720</v>
      </c>
      <c r="H431" s="198" t="s">
        <v>721</v>
      </c>
      <c r="I431" s="198" t="s">
        <v>722</v>
      </c>
      <c r="J431" s="198" t="s">
        <v>723</v>
      </c>
      <c r="K431" s="198" t="s">
        <v>730</v>
      </c>
      <c r="L431" s="198" t="s">
        <v>720</v>
      </c>
      <c r="M431" s="198" t="s">
        <v>721</v>
      </c>
      <c r="N431" s="198" t="s">
        <v>722</v>
      </c>
      <c r="O431" s="198" t="s">
        <v>723</v>
      </c>
    </row>
    <row r="432" spans="1:15" ht="46.5" customHeight="1" x14ac:dyDescent="0.35">
      <c r="A432" s="97">
        <f>A423+1</f>
        <v>48</v>
      </c>
      <c r="B432" s="424"/>
      <c r="C432" s="427"/>
      <c r="D432" s="93"/>
      <c r="E432" s="93"/>
      <c r="F432" s="95"/>
      <c r="G432" s="96"/>
      <c r="H432" s="93"/>
      <c r="I432" s="427"/>
      <c r="J432" s="205" t="str">
        <f>IFERROR(AVERAGE(I432),"")</f>
        <v/>
      </c>
      <c r="K432" s="206" t="str">
        <f>IF(D432&lt;&gt;"",D432,"")</f>
        <v/>
      </c>
      <c r="L432" s="96"/>
      <c r="M432" s="93"/>
      <c r="N432" s="427"/>
      <c r="O432" s="205" t="str">
        <f>IFERROR(AVERAGE(N432),"")</f>
        <v/>
      </c>
    </row>
    <row r="433" spans="1:15" ht="38.25" customHeight="1" x14ac:dyDescent="0.35">
      <c r="A433" s="440"/>
      <c r="B433" s="425"/>
      <c r="C433" s="428"/>
      <c r="D433" s="93"/>
      <c r="E433" s="93"/>
      <c r="F433" s="95"/>
      <c r="G433" s="96"/>
      <c r="H433" s="93"/>
      <c r="I433" s="428"/>
      <c r="J433" s="443" t="str">
        <f>IFERROR(VLOOKUP(J432,'Datos Validaciones PAO'!$N$2:$O$102,2,TRUE),"")</f>
        <v/>
      </c>
      <c r="K433" s="206" t="str">
        <f t="shared" ref="K433:K438" si="47">IF(D433&lt;&gt;"",D433,"")</f>
        <v/>
      </c>
      <c r="L433" s="96"/>
      <c r="M433" s="93"/>
      <c r="N433" s="428"/>
      <c r="O433" s="443" t="str">
        <f>IFERROR(VLOOKUP(O432,'Datos Validaciones PAO'!$N$2:$O$102,2,TRUE),"")</f>
        <v/>
      </c>
    </row>
    <row r="434" spans="1:15" ht="34.5" customHeight="1" x14ac:dyDescent="0.35">
      <c r="A434" s="441"/>
      <c r="B434" s="425"/>
      <c r="C434" s="428"/>
      <c r="D434" s="93"/>
      <c r="E434" s="93"/>
      <c r="F434" s="95"/>
      <c r="G434" s="96"/>
      <c r="H434" s="93"/>
      <c r="I434" s="428"/>
      <c r="J434" s="444"/>
      <c r="K434" s="206" t="str">
        <f t="shared" si="47"/>
        <v/>
      </c>
      <c r="L434" s="96"/>
      <c r="M434" s="93"/>
      <c r="N434" s="428"/>
      <c r="O434" s="444"/>
    </row>
    <row r="435" spans="1:15" ht="33" customHeight="1" x14ac:dyDescent="0.35">
      <c r="A435" s="441"/>
      <c r="B435" s="425"/>
      <c r="C435" s="428"/>
      <c r="D435" s="93"/>
      <c r="E435" s="93"/>
      <c r="F435" s="95"/>
      <c r="G435" s="96"/>
      <c r="H435" s="93"/>
      <c r="I435" s="428"/>
      <c r="J435" s="444"/>
      <c r="K435" s="206" t="str">
        <f t="shared" si="47"/>
        <v/>
      </c>
      <c r="L435" s="96"/>
      <c r="M435" s="93"/>
      <c r="N435" s="428"/>
      <c r="O435" s="444"/>
    </row>
    <row r="436" spans="1:15" ht="48.75" customHeight="1" x14ac:dyDescent="0.35">
      <c r="A436" s="441"/>
      <c r="B436" s="425"/>
      <c r="C436" s="428"/>
      <c r="D436" s="93"/>
      <c r="E436" s="93"/>
      <c r="F436" s="95"/>
      <c r="G436" s="96"/>
      <c r="H436" s="93"/>
      <c r="I436" s="428"/>
      <c r="J436" s="444"/>
      <c r="K436" s="206" t="str">
        <f t="shared" si="47"/>
        <v/>
      </c>
      <c r="L436" s="96"/>
      <c r="M436" s="93"/>
      <c r="N436" s="428"/>
      <c r="O436" s="444"/>
    </row>
    <row r="437" spans="1:15" ht="33" customHeight="1" x14ac:dyDescent="0.35">
      <c r="A437" s="441"/>
      <c r="B437" s="425"/>
      <c r="C437" s="428"/>
      <c r="D437" s="93"/>
      <c r="E437" s="93"/>
      <c r="F437" s="95"/>
      <c r="G437" s="96"/>
      <c r="H437" s="93"/>
      <c r="I437" s="428"/>
      <c r="J437" s="444"/>
      <c r="K437" s="206" t="str">
        <f t="shared" si="47"/>
        <v/>
      </c>
      <c r="L437" s="96"/>
      <c r="M437" s="93"/>
      <c r="N437" s="428"/>
      <c r="O437" s="444"/>
    </row>
    <row r="438" spans="1:15" ht="42.75" customHeight="1" thickBot="1" x14ac:dyDescent="0.4">
      <c r="A438" s="442"/>
      <c r="B438" s="426"/>
      <c r="C438" s="429"/>
      <c r="D438" s="93"/>
      <c r="E438" s="93"/>
      <c r="F438" s="95"/>
      <c r="G438" s="96"/>
      <c r="H438" s="93"/>
      <c r="I438" s="429"/>
      <c r="J438" s="445"/>
      <c r="K438" s="206" t="str">
        <f t="shared" si="47"/>
        <v/>
      </c>
      <c r="L438" s="96"/>
      <c r="M438" s="93"/>
      <c r="N438" s="429"/>
      <c r="O438" s="445"/>
    </row>
    <row r="439" spans="1:15" ht="50.15" customHeight="1" thickBot="1" x14ac:dyDescent="0.4">
      <c r="A439" s="199" t="s">
        <v>712</v>
      </c>
      <c r="B439" s="422"/>
      <c r="C439" s="423"/>
      <c r="D439" s="423"/>
      <c r="E439" s="200"/>
      <c r="F439" s="200"/>
      <c r="G439" s="200"/>
      <c r="H439" s="200"/>
      <c r="I439" s="200"/>
      <c r="J439" s="212"/>
      <c r="K439" s="200"/>
      <c r="L439" s="200"/>
      <c r="M439" s="200"/>
      <c r="N439" s="200"/>
      <c r="O439" s="212"/>
    </row>
    <row r="440" spans="1:15" ht="49.5" customHeight="1" thickBot="1" x14ac:dyDescent="0.4">
      <c r="A440" s="201" t="s">
        <v>714</v>
      </c>
      <c r="B440" s="202" t="s">
        <v>715</v>
      </c>
      <c r="C440" s="198" t="s">
        <v>716</v>
      </c>
      <c r="D440" s="198" t="s">
        <v>717</v>
      </c>
      <c r="E440" s="198" t="s">
        <v>718</v>
      </c>
      <c r="F440" s="198" t="s">
        <v>719</v>
      </c>
      <c r="G440" s="198" t="s">
        <v>720</v>
      </c>
      <c r="H440" s="198" t="s">
        <v>721</v>
      </c>
      <c r="I440" s="198" t="s">
        <v>722</v>
      </c>
      <c r="J440" s="198" t="s">
        <v>723</v>
      </c>
      <c r="K440" s="198" t="s">
        <v>730</v>
      </c>
      <c r="L440" s="198" t="s">
        <v>720</v>
      </c>
      <c r="M440" s="198" t="s">
        <v>721</v>
      </c>
      <c r="N440" s="198" t="s">
        <v>722</v>
      </c>
      <c r="O440" s="198" t="s">
        <v>723</v>
      </c>
    </row>
    <row r="441" spans="1:15" ht="46.5" customHeight="1" x14ac:dyDescent="0.35">
      <c r="A441" s="97">
        <f>A432+1</f>
        <v>49</v>
      </c>
      <c r="B441" s="424"/>
      <c r="C441" s="427"/>
      <c r="D441" s="93"/>
      <c r="E441" s="93"/>
      <c r="F441" s="95"/>
      <c r="G441" s="96"/>
      <c r="H441" s="93"/>
      <c r="I441" s="427"/>
      <c r="J441" s="205" t="str">
        <f>IFERROR(AVERAGE(I441),"")</f>
        <v/>
      </c>
      <c r="K441" s="206" t="str">
        <f>IF(D441&lt;&gt;"",D441,"")</f>
        <v/>
      </c>
      <c r="L441" s="96"/>
      <c r="M441" s="93"/>
      <c r="N441" s="427"/>
      <c r="O441" s="205" t="str">
        <f>IFERROR(AVERAGE(N441),"")</f>
        <v/>
      </c>
    </row>
    <row r="442" spans="1:15" ht="38.25" customHeight="1" x14ac:dyDescent="0.35">
      <c r="A442" s="440"/>
      <c r="B442" s="425"/>
      <c r="C442" s="428"/>
      <c r="D442" s="93"/>
      <c r="E442" s="93"/>
      <c r="F442" s="95"/>
      <c r="G442" s="96"/>
      <c r="H442" s="93"/>
      <c r="I442" s="428"/>
      <c r="J442" s="443" t="str">
        <f>IFERROR(VLOOKUP(J441,'Datos Validaciones PAO'!$N$2:$O$102,2,TRUE),"")</f>
        <v/>
      </c>
      <c r="K442" s="206" t="str">
        <f t="shared" ref="K442:K447" si="48">IF(D442&lt;&gt;"",D442,"")</f>
        <v/>
      </c>
      <c r="L442" s="96"/>
      <c r="M442" s="93"/>
      <c r="N442" s="428"/>
      <c r="O442" s="443" t="str">
        <f>IFERROR(VLOOKUP(O441,'Datos Validaciones PAO'!$N$2:$O$102,2,TRUE),"")</f>
        <v/>
      </c>
    </row>
    <row r="443" spans="1:15" ht="34.5" customHeight="1" x14ac:dyDescent="0.35">
      <c r="A443" s="441"/>
      <c r="B443" s="425"/>
      <c r="C443" s="428"/>
      <c r="D443" s="93"/>
      <c r="E443" s="93"/>
      <c r="F443" s="95"/>
      <c r="G443" s="96"/>
      <c r="H443" s="93"/>
      <c r="I443" s="428"/>
      <c r="J443" s="444"/>
      <c r="K443" s="206" t="str">
        <f t="shared" si="48"/>
        <v/>
      </c>
      <c r="L443" s="96"/>
      <c r="M443" s="93"/>
      <c r="N443" s="428"/>
      <c r="O443" s="444"/>
    </row>
    <row r="444" spans="1:15" ht="33" customHeight="1" x14ac:dyDescent="0.35">
      <c r="A444" s="441"/>
      <c r="B444" s="425"/>
      <c r="C444" s="428"/>
      <c r="D444" s="93"/>
      <c r="E444" s="93"/>
      <c r="F444" s="95"/>
      <c r="G444" s="96"/>
      <c r="H444" s="93"/>
      <c r="I444" s="428"/>
      <c r="J444" s="444"/>
      <c r="K444" s="206" t="str">
        <f t="shared" si="48"/>
        <v/>
      </c>
      <c r="L444" s="96"/>
      <c r="M444" s="93"/>
      <c r="N444" s="428"/>
      <c r="O444" s="444"/>
    </row>
    <row r="445" spans="1:15" ht="48.75" customHeight="1" x14ac:dyDescent="0.35">
      <c r="A445" s="441"/>
      <c r="B445" s="425"/>
      <c r="C445" s="428"/>
      <c r="D445" s="93"/>
      <c r="E445" s="93"/>
      <c r="F445" s="95"/>
      <c r="G445" s="96"/>
      <c r="H445" s="93"/>
      <c r="I445" s="428"/>
      <c r="J445" s="444"/>
      <c r="K445" s="206" t="str">
        <f t="shared" si="48"/>
        <v/>
      </c>
      <c r="L445" s="96"/>
      <c r="M445" s="93"/>
      <c r="N445" s="428"/>
      <c r="O445" s="444"/>
    </row>
    <row r="446" spans="1:15" ht="33" customHeight="1" x14ac:dyDescent="0.35">
      <c r="A446" s="441"/>
      <c r="B446" s="425"/>
      <c r="C446" s="428"/>
      <c r="D446" s="93"/>
      <c r="E446" s="93"/>
      <c r="F446" s="95"/>
      <c r="G446" s="96"/>
      <c r="H446" s="93"/>
      <c r="I446" s="428"/>
      <c r="J446" s="444"/>
      <c r="K446" s="206" t="str">
        <f t="shared" si="48"/>
        <v/>
      </c>
      <c r="L446" s="96"/>
      <c r="M446" s="93"/>
      <c r="N446" s="428"/>
      <c r="O446" s="444"/>
    </row>
    <row r="447" spans="1:15" ht="42.75" customHeight="1" thickBot="1" x14ac:dyDescent="0.4">
      <c r="A447" s="442"/>
      <c r="B447" s="426"/>
      <c r="C447" s="429"/>
      <c r="D447" s="93"/>
      <c r="E447" s="93"/>
      <c r="F447" s="95"/>
      <c r="G447" s="96"/>
      <c r="H447" s="93"/>
      <c r="I447" s="429"/>
      <c r="J447" s="445"/>
      <c r="K447" s="206" t="str">
        <f t="shared" si="48"/>
        <v/>
      </c>
      <c r="L447" s="96"/>
      <c r="M447" s="93"/>
      <c r="N447" s="429"/>
      <c r="O447" s="445"/>
    </row>
    <row r="448" spans="1:15" ht="50.15" customHeight="1" thickBot="1" x14ac:dyDescent="0.4">
      <c r="A448" s="199" t="s">
        <v>712</v>
      </c>
      <c r="B448" s="422"/>
      <c r="C448" s="423"/>
      <c r="D448" s="423"/>
      <c r="E448" s="200"/>
      <c r="F448" s="200"/>
      <c r="G448" s="200"/>
      <c r="H448" s="200"/>
      <c r="I448" s="200"/>
      <c r="J448" s="212"/>
      <c r="K448" s="200"/>
      <c r="L448" s="200"/>
      <c r="M448" s="200"/>
      <c r="N448" s="200"/>
      <c r="O448" s="212"/>
    </row>
    <row r="449" spans="1:15" ht="49.5" customHeight="1" thickBot="1" x14ac:dyDescent="0.4">
      <c r="A449" s="201" t="s">
        <v>714</v>
      </c>
      <c r="B449" s="202" t="s">
        <v>715</v>
      </c>
      <c r="C449" s="198" t="s">
        <v>716</v>
      </c>
      <c r="D449" s="198" t="s">
        <v>717</v>
      </c>
      <c r="E449" s="198" t="s">
        <v>718</v>
      </c>
      <c r="F449" s="198" t="s">
        <v>719</v>
      </c>
      <c r="G449" s="198" t="s">
        <v>720</v>
      </c>
      <c r="H449" s="198" t="s">
        <v>721</v>
      </c>
      <c r="I449" s="198" t="s">
        <v>722</v>
      </c>
      <c r="J449" s="198" t="s">
        <v>723</v>
      </c>
      <c r="K449" s="198" t="s">
        <v>730</v>
      </c>
      <c r="L449" s="198" t="s">
        <v>720</v>
      </c>
      <c r="M449" s="198" t="s">
        <v>721</v>
      </c>
      <c r="N449" s="198" t="s">
        <v>722</v>
      </c>
      <c r="O449" s="198" t="s">
        <v>723</v>
      </c>
    </row>
    <row r="450" spans="1:15" ht="46.5" customHeight="1" x14ac:dyDescent="0.35">
      <c r="A450" s="97">
        <f>A441+1</f>
        <v>50</v>
      </c>
      <c r="B450" s="424"/>
      <c r="C450" s="195"/>
      <c r="D450" s="103"/>
      <c r="E450" s="93"/>
      <c r="F450" s="95"/>
      <c r="G450" s="96"/>
      <c r="H450" s="93"/>
      <c r="I450" s="427"/>
      <c r="J450" s="205" t="str">
        <f>IFERROR(AVERAGE(I450),"")</f>
        <v/>
      </c>
      <c r="K450" s="206" t="str">
        <f>IF(D450&lt;&gt;"",D450,"")</f>
        <v/>
      </c>
      <c r="L450" s="96"/>
      <c r="M450" s="93"/>
      <c r="N450" s="427"/>
      <c r="O450" s="205" t="str">
        <f>IFERROR(AVERAGE(N450),"")</f>
        <v/>
      </c>
    </row>
    <row r="451" spans="1:15" ht="38.25" customHeight="1" x14ac:dyDescent="0.35">
      <c r="A451" s="440"/>
      <c r="B451" s="425"/>
      <c r="C451" s="196"/>
      <c r="D451" s="93"/>
      <c r="E451" s="93"/>
      <c r="F451" s="95"/>
      <c r="G451" s="96"/>
      <c r="H451" s="93"/>
      <c r="I451" s="428"/>
      <c r="J451" s="443" t="str">
        <f>IFERROR(VLOOKUP(J450,'Datos Validaciones PAO'!$N$2:$O$102,2,TRUE),"")</f>
        <v/>
      </c>
      <c r="K451" s="206" t="str">
        <f t="shared" ref="K451:K456" si="49">IF(D451&lt;&gt;"",D451,"")</f>
        <v/>
      </c>
      <c r="L451" s="96"/>
      <c r="M451" s="93"/>
      <c r="N451" s="428"/>
      <c r="O451" s="443" t="str">
        <f>IFERROR(VLOOKUP(O450,'Datos Validaciones PAO'!$N$2:$O$102,2,TRUE),"")</f>
        <v/>
      </c>
    </row>
    <row r="452" spans="1:15" ht="34.5" customHeight="1" x14ac:dyDescent="0.35">
      <c r="A452" s="441"/>
      <c r="B452" s="425"/>
      <c r="C452" s="196"/>
      <c r="D452" s="93"/>
      <c r="E452" s="93"/>
      <c r="F452" s="95"/>
      <c r="G452" s="96"/>
      <c r="H452" s="93"/>
      <c r="I452" s="428"/>
      <c r="J452" s="444"/>
      <c r="K452" s="206" t="str">
        <f t="shared" si="49"/>
        <v/>
      </c>
      <c r="L452" s="96"/>
      <c r="M452" s="93"/>
      <c r="N452" s="428"/>
      <c r="O452" s="444"/>
    </row>
    <row r="453" spans="1:15" ht="33" customHeight="1" x14ac:dyDescent="0.35">
      <c r="A453" s="441"/>
      <c r="B453" s="425"/>
      <c r="C453" s="196"/>
      <c r="D453" s="93"/>
      <c r="E453" s="93"/>
      <c r="F453" s="95"/>
      <c r="G453" s="96"/>
      <c r="H453" s="93"/>
      <c r="I453" s="428"/>
      <c r="J453" s="444"/>
      <c r="K453" s="206" t="str">
        <f t="shared" si="49"/>
        <v/>
      </c>
      <c r="L453" s="96"/>
      <c r="M453" s="93"/>
      <c r="N453" s="428"/>
      <c r="O453" s="444"/>
    </row>
    <row r="454" spans="1:15" ht="48.75" customHeight="1" x14ac:dyDescent="0.35">
      <c r="A454" s="441"/>
      <c r="B454" s="425"/>
      <c r="C454" s="196"/>
      <c r="D454" s="93"/>
      <c r="E454" s="93"/>
      <c r="F454" s="95"/>
      <c r="G454" s="96"/>
      <c r="H454" s="93"/>
      <c r="I454" s="428"/>
      <c r="J454" s="444"/>
      <c r="K454" s="206" t="str">
        <f t="shared" si="49"/>
        <v/>
      </c>
      <c r="L454" s="96"/>
      <c r="M454" s="93"/>
      <c r="N454" s="428"/>
      <c r="O454" s="444"/>
    </row>
    <row r="455" spans="1:15" ht="33" customHeight="1" x14ac:dyDescent="0.35">
      <c r="A455" s="441"/>
      <c r="B455" s="425"/>
      <c r="C455" s="196"/>
      <c r="D455" s="93"/>
      <c r="E455" s="93"/>
      <c r="F455" s="95"/>
      <c r="G455" s="96"/>
      <c r="H455" s="93"/>
      <c r="I455" s="428"/>
      <c r="J455" s="444"/>
      <c r="K455" s="206" t="str">
        <f t="shared" si="49"/>
        <v/>
      </c>
      <c r="L455" s="96"/>
      <c r="M455" s="93"/>
      <c r="N455" s="428"/>
      <c r="O455" s="444"/>
    </row>
    <row r="456" spans="1:15" ht="42.75" customHeight="1" thickBot="1" x14ac:dyDescent="0.4">
      <c r="A456" s="442"/>
      <c r="B456" s="426"/>
      <c r="C456" s="197"/>
      <c r="D456" s="93"/>
      <c r="E456" s="93"/>
      <c r="F456" s="95"/>
      <c r="G456" s="96"/>
      <c r="H456" s="93"/>
      <c r="I456" s="429"/>
      <c r="J456" s="445"/>
      <c r="K456" s="206" t="str">
        <f t="shared" si="49"/>
        <v/>
      </c>
      <c r="L456" s="96"/>
      <c r="M456" s="93"/>
      <c r="N456" s="429"/>
      <c r="O456" s="445"/>
    </row>
    <row r="457" spans="1:15" ht="50.15" customHeight="1" thickBot="1" x14ac:dyDescent="0.4">
      <c r="A457" s="199" t="s">
        <v>712</v>
      </c>
      <c r="B457" s="422"/>
      <c r="C457" s="423"/>
      <c r="D457" s="423"/>
      <c r="E457" s="200"/>
      <c r="F457" s="200"/>
      <c r="G457" s="200"/>
      <c r="H457" s="200"/>
      <c r="I457" s="200"/>
      <c r="J457" s="212"/>
      <c r="K457" s="200"/>
      <c r="L457" s="200"/>
      <c r="M457" s="200"/>
      <c r="N457" s="200"/>
      <c r="O457" s="212"/>
    </row>
    <row r="458" spans="1:15" ht="49.5" customHeight="1" thickBot="1" x14ac:dyDescent="0.4">
      <c r="A458" s="201" t="s">
        <v>714</v>
      </c>
      <c r="B458" s="202" t="s">
        <v>715</v>
      </c>
      <c r="C458" s="198" t="s">
        <v>716</v>
      </c>
      <c r="D458" s="198" t="s">
        <v>717</v>
      </c>
      <c r="E458" s="198" t="s">
        <v>718</v>
      </c>
      <c r="F458" s="198" t="s">
        <v>719</v>
      </c>
      <c r="G458" s="198" t="s">
        <v>720</v>
      </c>
      <c r="H458" s="198" t="s">
        <v>721</v>
      </c>
      <c r="I458" s="198" t="s">
        <v>722</v>
      </c>
      <c r="J458" s="198" t="s">
        <v>723</v>
      </c>
      <c r="K458" s="198" t="s">
        <v>730</v>
      </c>
      <c r="L458" s="198" t="s">
        <v>720</v>
      </c>
      <c r="M458" s="198" t="s">
        <v>721</v>
      </c>
      <c r="N458" s="198" t="s">
        <v>722</v>
      </c>
      <c r="O458" s="198" t="s">
        <v>723</v>
      </c>
    </row>
    <row r="459" spans="1:15" ht="46.5" customHeight="1" x14ac:dyDescent="0.35">
      <c r="A459" s="97">
        <f>A450+1</f>
        <v>51</v>
      </c>
      <c r="B459" s="424"/>
      <c r="C459" s="427"/>
      <c r="D459" s="93"/>
      <c r="E459" s="93"/>
      <c r="F459" s="95"/>
      <c r="G459" s="96"/>
      <c r="H459" s="93"/>
      <c r="I459" s="427"/>
      <c r="J459" s="205" t="str">
        <f>IFERROR(AVERAGE(I459),"")</f>
        <v/>
      </c>
      <c r="K459" s="206" t="str">
        <f>IF(D459&lt;&gt;"",D459,"")</f>
        <v/>
      </c>
      <c r="L459" s="96"/>
      <c r="M459" s="93"/>
      <c r="N459" s="427"/>
      <c r="O459" s="205" t="str">
        <f>IFERROR(AVERAGE(N459),"")</f>
        <v/>
      </c>
    </row>
    <row r="460" spans="1:15" ht="38.25" customHeight="1" x14ac:dyDescent="0.35">
      <c r="A460" s="440"/>
      <c r="B460" s="425"/>
      <c r="C460" s="428"/>
      <c r="D460" s="93"/>
      <c r="E460" s="93"/>
      <c r="F460" s="95"/>
      <c r="G460" s="96"/>
      <c r="H460" s="93"/>
      <c r="I460" s="428"/>
      <c r="J460" s="443" t="str">
        <f>IFERROR(VLOOKUP(J459,'Datos Validaciones PAO'!$N$2:$O$102,2,TRUE),"")</f>
        <v/>
      </c>
      <c r="K460" s="206" t="str">
        <f t="shared" ref="K460:K465" si="50">IF(D460&lt;&gt;"",D460,"")</f>
        <v/>
      </c>
      <c r="L460" s="96"/>
      <c r="M460" s="93"/>
      <c r="N460" s="428"/>
      <c r="O460" s="443" t="str">
        <f>IFERROR(VLOOKUP(O459,'Datos Validaciones PAO'!$N$2:$O$102,2,TRUE),"")</f>
        <v/>
      </c>
    </row>
    <row r="461" spans="1:15" ht="34.5" customHeight="1" x14ac:dyDescent="0.35">
      <c r="A461" s="441"/>
      <c r="B461" s="425"/>
      <c r="C461" s="428"/>
      <c r="D461" s="93"/>
      <c r="E461" s="93"/>
      <c r="F461" s="95"/>
      <c r="G461" s="96"/>
      <c r="H461" s="93"/>
      <c r="I461" s="428"/>
      <c r="J461" s="444"/>
      <c r="K461" s="206" t="str">
        <f t="shared" si="50"/>
        <v/>
      </c>
      <c r="L461" s="96"/>
      <c r="M461" s="93"/>
      <c r="N461" s="428"/>
      <c r="O461" s="444"/>
    </row>
    <row r="462" spans="1:15" ht="33" customHeight="1" x14ac:dyDescent="0.35">
      <c r="A462" s="441"/>
      <c r="B462" s="425"/>
      <c r="C462" s="428"/>
      <c r="D462" s="93"/>
      <c r="E462" s="93"/>
      <c r="F462" s="95"/>
      <c r="G462" s="96"/>
      <c r="H462" s="93"/>
      <c r="I462" s="428"/>
      <c r="J462" s="444"/>
      <c r="K462" s="206" t="str">
        <f t="shared" si="50"/>
        <v/>
      </c>
      <c r="L462" s="96"/>
      <c r="M462" s="93"/>
      <c r="N462" s="428"/>
      <c r="O462" s="444"/>
    </row>
    <row r="463" spans="1:15" ht="48.75" customHeight="1" x14ac:dyDescent="0.35">
      <c r="A463" s="441"/>
      <c r="B463" s="425"/>
      <c r="C463" s="428"/>
      <c r="D463" s="93"/>
      <c r="E463" s="93"/>
      <c r="F463" s="95"/>
      <c r="G463" s="96"/>
      <c r="H463" s="93"/>
      <c r="I463" s="428"/>
      <c r="J463" s="444"/>
      <c r="K463" s="206" t="str">
        <f t="shared" si="50"/>
        <v/>
      </c>
      <c r="L463" s="96"/>
      <c r="M463" s="93"/>
      <c r="N463" s="428"/>
      <c r="O463" s="444"/>
    </row>
    <row r="464" spans="1:15" ht="33" customHeight="1" x14ac:dyDescent="0.35">
      <c r="A464" s="441"/>
      <c r="B464" s="425"/>
      <c r="C464" s="428"/>
      <c r="D464" s="93"/>
      <c r="E464" s="93"/>
      <c r="F464" s="95"/>
      <c r="G464" s="96"/>
      <c r="H464" s="93"/>
      <c r="I464" s="428"/>
      <c r="J464" s="444"/>
      <c r="K464" s="206" t="str">
        <f t="shared" si="50"/>
        <v/>
      </c>
      <c r="L464" s="96"/>
      <c r="M464" s="93"/>
      <c r="N464" s="428"/>
      <c r="O464" s="444"/>
    </row>
    <row r="465" spans="1:15" ht="42.75" customHeight="1" thickBot="1" x14ac:dyDescent="0.4">
      <c r="A465" s="442"/>
      <c r="B465" s="426"/>
      <c r="C465" s="429"/>
      <c r="D465" s="93"/>
      <c r="E465" s="93"/>
      <c r="F465" s="95"/>
      <c r="G465" s="96"/>
      <c r="H465" s="93"/>
      <c r="I465" s="429"/>
      <c r="J465" s="445"/>
      <c r="K465" s="206" t="str">
        <f t="shared" si="50"/>
        <v/>
      </c>
      <c r="L465" s="96"/>
      <c r="M465" s="93"/>
      <c r="N465" s="429"/>
      <c r="O465" s="445"/>
    </row>
    <row r="466" spans="1:15" ht="50.15" customHeight="1" thickBot="1" x14ac:dyDescent="0.4">
      <c r="A466" s="199" t="s">
        <v>712</v>
      </c>
      <c r="B466" s="422"/>
      <c r="C466" s="423"/>
      <c r="D466" s="423"/>
      <c r="E466" s="200"/>
      <c r="F466" s="200"/>
      <c r="G466" s="200"/>
      <c r="H466" s="200"/>
      <c r="I466" s="200"/>
      <c r="J466" s="212"/>
      <c r="K466" s="200"/>
      <c r="L466" s="200"/>
      <c r="M466" s="200"/>
      <c r="N466" s="200"/>
      <c r="O466" s="212"/>
    </row>
    <row r="467" spans="1:15" ht="49.5" customHeight="1" thickBot="1" x14ac:dyDescent="0.4">
      <c r="A467" s="201" t="s">
        <v>714</v>
      </c>
      <c r="B467" s="202" t="s">
        <v>715</v>
      </c>
      <c r="C467" s="198" t="s">
        <v>716</v>
      </c>
      <c r="D467" s="198" t="s">
        <v>717</v>
      </c>
      <c r="E467" s="198" t="s">
        <v>718</v>
      </c>
      <c r="F467" s="198" t="s">
        <v>719</v>
      </c>
      <c r="G467" s="198" t="s">
        <v>720</v>
      </c>
      <c r="H467" s="198" t="s">
        <v>721</v>
      </c>
      <c r="I467" s="198" t="s">
        <v>722</v>
      </c>
      <c r="J467" s="198" t="s">
        <v>723</v>
      </c>
      <c r="K467" s="198" t="s">
        <v>730</v>
      </c>
      <c r="L467" s="198" t="s">
        <v>720</v>
      </c>
      <c r="M467" s="198" t="s">
        <v>721</v>
      </c>
      <c r="N467" s="198" t="s">
        <v>722</v>
      </c>
      <c r="O467" s="198" t="s">
        <v>723</v>
      </c>
    </row>
    <row r="468" spans="1:15" ht="46.5" customHeight="1" x14ac:dyDescent="0.35">
      <c r="A468" s="97">
        <f>A459+1</f>
        <v>52</v>
      </c>
      <c r="B468" s="424"/>
      <c r="C468" s="427"/>
      <c r="D468" s="93"/>
      <c r="E468" s="93"/>
      <c r="F468" s="95"/>
      <c r="G468" s="96"/>
      <c r="H468" s="93"/>
      <c r="I468" s="427"/>
      <c r="J468" s="205" t="str">
        <f>IFERROR(AVERAGE(I468),"")</f>
        <v/>
      </c>
      <c r="K468" s="206" t="str">
        <f>IF(D468&lt;&gt;"",D468,"")</f>
        <v/>
      </c>
      <c r="L468" s="96"/>
      <c r="M468" s="93"/>
      <c r="N468" s="427"/>
      <c r="O468" s="205" t="str">
        <f>IFERROR(AVERAGE(N468),"")</f>
        <v/>
      </c>
    </row>
    <row r="469" spans="1:15" ht="38.25" customHeight="1" x14ac:dyDescent="0.35">
      <c r="A469" s="440"/>
      <c r="B469" s="425"/>
      <c r="C469" s="428"/>
      <c r="D469" s="93"/>
      <c r="E469" s="93"/>
      <c r="F469" s="95"/>
      <c r="G469" s="96"/>
      <c r="H469" s="93"/>
      <c r="I469" s="428"/>
      <c r="J469" s="443" t="str">
        <f>IFERROR(VLOOKUP(J468,'Datos Validaciones PAO'!$N$2:$O$102,2,TRUE),"")</f>
        <v/>
      </c>
      <c r="K469" s="206" t="str">
        <f t="shared" ref="K469:K474" si="51">IF(D469&lt;&gt;"",D469,"")</f>
        <v/>
      </c>
      <c r="L469" s="96"/>
      <c r="M469" s="93"/>
      <c r="N469" s="428"/>
      <c r="O469" s="443" t="str">
        <f>IFERROR(VLOOKUP(O468,'Datos Validaciones PAO'!$N$2:$O$102,2,TRUE),"")</f>
        <v/>
      </c>
    </row>
    <row r="470" spans="1:15" ht="34.5" customHeight="1" x14ac:dyDescent="0.35">
      <c r="A470" s="441"/>
      <c r="B470" s="425"/>
      <c r="C470" s="428"/>
      <c r="D470" s="93"/>
      <c r="E470" s="93"/>
      <c r="F470" s="95"/>
      <c r="G470" s="96"/>
      <c r="H470" s="93"/>
      <c r="I470" s="428"/>
      <c r="J470" s="444"/>
      <c r="K470" s="206" t="str">
        <f t="shared" si="51"/>
        <v/>
      </c>
      <c r="L470" s="96"/>
      <c r="M470" s="93"/>
      <c r="N470" s="428"/>
      <c r="O470" s="444"/>
    </row>
    <row r="471" spans="1:15" ht="33" customHeight="1" x14ac:dyDescent="0.35">
      <c r="A471" s="441"/>
      <c r="B471" s="425"/>
      <c r="C471" s="428"/>
      <c r="D471" s="93"/>
      <c r="E471" s="93"/>
      <c r="F471" s="95"/>
      <c r="G471" s="96"/>
      <c r="H471" s="93"/>
      <c r="I471" s="428"/>
      <c r="J471" s="444"/>
      <c r="K471" s="206" t="str">
        <f t="shared" si="51"/>
        <v/>
      </c>
      <c r="L471" s="96"/>
      <c r="M471" s="93"/>
      <c r="N471" s="428"/>
      <c r="O471" s="444"/>
    </row>
    <row r="472" spans="1:15" ht="48.75" customHeight="1" x14ac:dyDescent="0.35">
      <c r="A472" s="441"/>
      <c r="B472" s="425"/>
      <c r="C472" s="428"/>
      <c r="D472" s="93"/>
      <c r="E472" s="93"/>
      <c r="F472" s="95"/>
      <c r="G472" s="96"/>
      <c r="H472" s="93"/>
      <c r="I472" s="428"/>
      <c r="J472" s="444"/>
      <c r="K472" s="206" t="str">
        <f t="shared" si="51"/>
        <v/>
      </c>
      <c r="L472" s="96"/>
      <c r="M472" s="93"/>
      <c r="N472" s="428"/>
      <c r="O472" s="444"/>
    </row>
    <row r="473" spans="1:15" ht="33" customHeight="1" x14ac:dyDescent="0.35">
      <c r="A473" s="441"/>
      <c r="B473" s="425"/>
      <c r="C473" s="428"/>
      <c r="D473" s="93"/>
      <c r="E473" s="93"/>
      <c r="F473" s="95"/>
      <c r="G473" s="96"/>
      <c r="H473" s="93"/>
      <c r="I473" s="428"/>
      <c r="J473" s="444"/>
      <c r="K473" s="206" t="str">
        <f t="shared" si="51"/>
        <v/>
      </c>
      <c r="L473" s="96"/>
      <c r="M473" s="93"/>
      <c r="N473" s="428"/>
      <c r="O473" s="444"/>
    </row>
    <row r="474" spans="1:15" ht="42.75" customHeight="1" thickBot="1" x14ac:dyDescent="0.4">
      <c r="A474" s="442"/>
      <c r="B474" s="426"/>
      <c r="C474" s="429"/>
      <c r="D474" s="93"/>
      <c r="E474" s="93"/>
      <c r="F474" s="95"/>
      <c r="G474" s="96"/>
      <c r="H474" s="93"/>
      <c r="I474" s="429"/>
      <c r="J474" s="445"/>
      <c r="K474" s="206" t="str">
        <f t="shared" si="51"/>
        <v/>
      </c>
      <c r="L474" s="96"/>
      <c r="M474" s="93"/>
      <c r="N474" s="429"/>
      <c r="O474" s="445"/>
    </row>
    <row r="475" spans="1:15" ht="50.15" customHeight="1" thickBot="1" x14ac:dyDescent="0.4">
      <c r="A475" s="199" t="s">
        <v>712</v>
      </c>
      <c r="B475" s="422"/>
      <c r="C475" s="423"/>
      <c r="D475" s="423"/>
      <c r="E475" s="200"/>
      <c r="F475" s="200"/>
      <c r="G475" s="200"/>
      <c r="H475" s="200"/>
      <c r="I475" s="200"/>
      <c r="J475" s="212"/>
      <c r="K475" s="200"/>
      <c r="L475" s="200"/>
      <c r="M475" s="200"/>
      <c r="N475" s="200"/>
      <c r="O475" s="212"/>
    </row>
    <row r="476" spans="1:15" ht="49.5" customHeight="1" thickBot="1" x14ac:dyDescent="0.4">
      <c r="A476" s="201" t="s">
        <v>714</v>
      </c>
      <c r="B476" s="202" t="s">
        <v>715</v>
      </c>
      <c r="C476" s="198" t="s">
        <v>716</v>
      </c>
      <c r="D476" s="198" t="s">
        <v>717</v>
      </c>
      <c r="E476" s="198" t="s">
        <v>718</v>
      </c>
      <c r="F476" s="198" t="s">
        <v>719</v>
      </c>
      <c r="G476" s="198" t="s">
        <v>720</v>
      </c>
      <c r="H476" s="198" t="s">
        <v>721</v>
      </c>
      <c r="I476" s="198" t="s">
        <v>722</v>
      </c>
      <c r="J476" s="198" t="s">
        <v>723</v>
      </c>
      <c r="K476" s="198" t="s">
        <v>730</v>
      </c>
      <c r="L476" s="198" t="s">
        <v>720</v>
      </c>
      <c r="M476" s="198" t="s">
        <v>721</v>
      </c>
      <c r="N476" s="198" t="s">
        <v>722</v>
      </c>
      <c r="O476" s="198" t="s">
        <v>723</v>
      </c>
    </row>
    <row r="477" spans="1:15" ht="46.5" customHeight="1" x14ac:dyDescent="0.35">
      <c r="A477" s="97">
        <f>A468+1</f>
        <v>53</v>
      </c>
      <c r="B477" s="424"/>
      <c r="C477" s="427"/>
      <c r="D477" s="93"/>
      <c r="E477" s="93"/>
      <c r="F477" s="95"/>
      <c r="G477" s="96"/>
      <c r="H477" s="93"/>
      <c r="I477" s="427"/>
      <c r="J477" s="205" t="str">
        <f>IFERROR(AVERAGE(I477),"")</f>
        <v/>
      </c>
      <c r="K477" s="206" t="str">
        <f>IF(D477&lt;&gt;"",D477,"")</f>
        <v/>
      </c>
      <c r="L477" s="96"/>
      <c r="M477" s="93"/>
      <c r="N477" s="427"/>
      <c r="O477" s="205" t="str">
        <f>IFERROR(AVERAGE(N477),"")</f>
        <v/>
      </c>
    </row>
    <row r="478" spans="1:15" ht="38.25" customHeight="1" x14ac:dyDescent="0.35">
      <c r="A478" s="440"/>
      <c r="B478" s="425"/>
      <c r="C478" s="428"/>
      <c r="D478" s="93"/>
      <c r="E478" s="93"/>
      <c r="F478" s="95"/>
      <c r="G478" s="96"/>
      <c r="H478" s="93"/>
      <c r="I478" s="428"/>
      <c r="J478" s="443" t="str">
        <f>IFERROR(VLOOKUP(J477,'Datos Validaciones PAO'!$N$2:$O$102,2,TRUE),"")</f>
        <v/>
      </c>
      <c r="K478" s="206" t="str">
        <f t="shared" ref="K478:K483" si="52">IF(D478&lt;&gt;"",D478,"")</f>
        <v/>
      </c>
      <c r="L478" s="96"/>
      <c r="M478" s="93"/>
      <c r="N478" s="428"/>
      <c r="O478" s="443" t="str">
        <f>IFERROR(VLOOKUP(O477,'Datos Validaciones PAO'!$N$2:$O$102,2,TRUE),"")</f>
        <v/>
      </c>
    </row>
    <row r="479" spans="1:15" ht="34.5" customHeight="1" x14ac:dyDescent="0.35">
      <c r="A479" s="441"/>
      <c r="B479" s="425"/>
      <c r="C479" s="428"/>
      <c r="D479" s="93"/>
      <c r="E479" s="93"/>
      <c r="F479" s="95"/>
      <c r="G479" s="96"/>
      <c r="H479" s="93"/>
      <c r="I479" s="428"/>
      <c r="J479" s="444"/>
      <c r="K479" s="206" t="str">
        <f t="shared" si="52"/>
        <v/>
      </c>
      <c r="L479" s="96"/>
      <c r="M479" s="93"/>
      <c r="N479" s="428"/>
      <c r="O479" s="444"/>
    </row>
    <row r="480" spans="1:15" ht="33" customHeight="1" x14ac:dyDescent="0.35">
      <c r="A480" s="441"/>
      <c r="B480" s="425"/>
      <c r="C480" s="428"/>
      <c r="D480" s="93"/>
      <c r="E480" s="93"/>
      <c r="F480" s="95"/>
      <c r="G480" s="96"/>
      <c r="H480" s="93"/>
      <c r="I480" s="428"/>
      <c r="J480" s="444"/>
      <c r="K480" s="206" t="str">
        <f t="shared" si="52"/>
        <v/>
      </c>
      <c r="L480" s="96"/>
      <c r="M480" s="93"/>
      <c r="N480" s="428"/>
      <c r="O480" s="444"/>
    </row>
    <row r="481" spans="1:15" ht="48.75" customHeight="1" x14ac:dyDescent="0.35">
      <c r="A481" s="441"/>
      <c r="B481" s="425"/>
      <c r="C481" s="428"/>
      <c r="D481" s="93"/>
      <c r="E481" s="93"/>
      <c r="F481" s="95"/>
      <c r="G481" s="96"/>
      <c r="H481" s="93"/>
      <c r="I481" s="428"/>
      <c r="J481" s="444"/>
      <c r="K481" s="206" t="str">
        <f t="shared" si="52"/>
        <v/>
      </c>
      <c r="L481" s="96"/>
      <c r="M481" s="93"/>
      <c r="N481" s="428"/>
      <c r="O481" s="444"/>
    </row>
    <row r="482" spans="1:15" ht="33" customHeight="1" x14ac:dyDescent="0.35">
      <c r="A482" s="441"/>
      <c r="B482" s="425"/>
      <c r="C482" s="428"/>
      <c r="D482" s="93"/>
      <c r="E482" s="93"/>
      <c r="F482" s="95"/>
      <c r="G482" s="96"/>
      <c r="H482" s="93"/>
      <c r="I482" s="428"/>
      <c r="J482" s="444"/>
      <c r="K482" s="206" t="str">
        <f t="shared" si="52"/>
        <v/>
      </c>
      <c r="L482" s="96"/>
      <c r="M482" s="93"/>
      <c r="N482" s="428"/>
      <c r="O482" s="444"/>
    </row>
    <row r="483" spans="1:15" ht="25.5" customHeight="1" thickBot="1" x14ac:dyDescent="0.4">
      <c r="A483" s="442"/>
      <c r="B483" s="426"/>
      <c r="C483" s="429"/>
      <c r="D483" s="93"/>
      <c r="E483" s="93"/>
      <c r="F483" s="95"/>
      <c r="G483" s="96"/>
      <c r="H483" s="93"/>
      <c r="I483" s="429"/>
      <c r="J483" s="445"/>
      <c r="K483" s="206" t="str">
        <f t="shared" si="52"/>
        <v/>
      </c>
      <c r="L483" s="96"/>
      <c r="M483" s="93"/>
      <c r="N483" s="429"/>
      <c r="O483" s="445"/>
    </row>
    <row r="484" spans="1:15" ht="50.15" customHeight="1" thickBot="1" x14ac:dyDescent="0.4">
      <c r="A484" s="199" t="s">
        <v>712</v>
      </c>
      <c r="B484" s="422"/>
      <c r="C484" s="423"/>
      <c r="D484" s="423"/>
      <c r="E484" s="200"/>
      <c r="F484" s="200"/>
      <c r="G484" s="200"/>
      <c r="H484" s="200"/>
      <c r="I484" s="200"/>
      <c r="J484" s="212"/>
      <c r="K484" s="200"/>
      <c r="L484" s="200"/>
      <c r="M484" s="200"/>
      <c r="N484" s="200"/>
      <c r="O484" s="212"/>
    </row>
    <row r="485" spans="1:15" ht="49.5" customHeight="1" thickBot="1" x14ac:dyDescent="0.4">
      <c r="A485" s="201" t="s">
        <v>714</v>
      </c>
      <c r="B485" s="202" t="s">
        <v>715</v>
      </c>
      <c r="C485" s="198" t="s">
        <v>716</v>
      </c>
      <c r="D485" s="198" t="s">
        <v>717</v>
      </c>
      <c r="E485" s="198" t="s">
        <v>718</v>
      </c>
      <c r="F485" s="198" t="s">
        <v>719</v>
      </c>
      <c r="G485" s="198" t="s">
        <v>720</v>
      </c>
      <c r="H485" s="198" t="s">
        <v>721</v>
      </c>
      <c r="I485" s="198" t="s">
        <v>722</v>
      </c>
      <c r="J485" s="198" t="s">
        <v>723</v>
      </c>
      <c r="K485" s="198" t="s">
        <v>730</v>
      </c>
      <c r="L485" s="198" t="s">
        <v>720</v>
      </c>
      <c r="M485" s="198" t="s">
        <v>721</v>
      </c>
      <c r="N485" s="198" t="s">
        <v>722</v>
      </c>
      <c r="O485" s="198" t="s">
        <v>723</v>
      </c>
    </row>
    <row r="486" spans="1:15" ht="46.5" customHeight="1" x14ac:dyDescent="0.35">
      <c r="A486" s="97">
        <f>A477+1</f>
        <v>54</v>
      </c>
      <c r="B486" s="424"/>
      <c r="C486" s="427"/>
      <c r="D486" s="93"/>
      <c r="E486" s="93"/>
      <c r="F486" s="95"/>
      <c r="G486" s="96"/>
      <c r="H486" s="93"/>
      <c r="I486" s="427"/>
      <c r="J486" s="205" t="str">
        <f>IFERROR(AVERAGE(I486),"")</f>
        <v/>
      </c>
      <c r="K486" s="206" t="str">
        <f>IF(D486&lt;&gt;"",D486,"")</f>
        <v/>
      </c>
      <c r="L486" s="96"/>
      <c r="M486" s="93"/>
      <c r="N486" s="427"/>
      <c r="O486" s="205" t="str">
        <f>IFERROR(AVERAGE(N486),"")</f>
        <v/>
      </c>
    </row>
    <row r="487" spans="1:15" ht="38.25" customHeight="1" x14ac:dyDescent="0.35">
      <c r="A487" s="440"/>
      <c r="B487" s="425"/>
      <c r="C487" s="428"/>
      <c r="D487" s="93"/>
      <c r="E487" s="93"/>
      <c r="F487" s="95"/>
      <c r="G487" s="96"/>
      <c r="H487" s="93"/>
      <c r="I487" s="428"/>
      <c r="J487" s="443" t="str">
        <f>IFERROR(VLOOKUP(J486,'Datos Validaciones PAO'!$N$2:$O$102,2,TRUE),"")</f>
        <v/>
      </c>
      <c r="K487" s="206" t="str">
        <f t="shared" ref="K487:K492" si="53">IF(D487&lt;&gt;"",D487,"")</f>
        <v/>
      </c>
      <c r="L487" s="96"/>
      <c r="M487" s="93"/>
      <c r="N487" s="428"/>
      <c r="O487" s="443" t="str">
        <f>IFERROR(VLOOKUP(O486,'Datos Validaciones PAO'!$N$2:$O$102,2,TRUE),"")</f>
        <v/>
      </c>
    </row>
    <row r="488" spans="1:15" ht="34.5" customHeight="1" x14ac:dyDescent="0.35">
      <c r="A488" s="441"/>
      <c r="B488" s="425"/>
      <c r="C488" s="428"/>
      <c r="D488" s="93"/>
      <c r="E488" s="93"/>
      <c r="F488" s="95"/>
      <c r="G488" s="96"/>
      <c r="H488" s="93"/>
      <c r="I488" s="428"/>
      <c r="J488" s="444"/>
      <c r="K488" s="206" t="str">
        <f t="shared" si="53"/>
        <v/>
      </c>
      <c r="L488" s="96"/>
      <c r="M488" s="93"/>
      <c r="N488" s="428"/>
      <c r="O488" s="444"/>
    </row>
    <row r="489" spans="1:15" ht="33" customHeight="1" x14ac:dyDescent="0.35">
      <c r="A489" s="441"/>
      <c r="B489" s="425"/>
      <c r="C489" s="428"/>
      <c r="D489" s="93"/>
      <c r="E489" s="93"/>
      <c r="F489" s="95"/>
      <c r="G489" s="96"/>
      <c r="H489" s="93"/>
      <c r="I489" s="428"/>
      <c r="J489" s="444"/>
      <c r="K489" s="206" t="str">
        <f t="shared" si="53"/>
        <v/>
      </c>
      <c r="L489" s="96"/>
      <c r="M489" s="93"/>
      <c r="N489" s="428"/>
      <c r="O489" s="444"/>
    </row>
    <row r="490" spans="1:15" ht="48.75" customHeight="1" x14ac:dyDescent="0.35">
      <c r="A490" s="441"/>
      <c r="B490" s="425"/>
      <c r="C490" s="428"/>
      <c r="D490" s="93"/>
      <c r="E490" s="93"/>
      <c r="F490" s="95"/>
      <c r="G490" s="96"/>
      <c r="H490" s="93"/>
      <c r="I490" s="428"/>
      <c r="J490" s="444"/>
      <c r="K490" s="206" t="str">
        <f t="shared" si="53"/>
        <v/>
      </c>
      <c r="L490" s="96"/>
      <c r="M490" s="93"/>
      <c r="N490" s="428"/>
      <c r="O490" s="444"/>
    </row>
    <row r="491" spans="1:15" ht="33" customHeight="1" x14ac:dyDescent="0.35">
      <c r="A491" s="441"/>
      <c r="B491" s="425"/>
      <c r="C491" s="428"/>
      <c r="D491" s="93"/>
      <c r="E491" s="93"/>
      <c r="F491" s="95"/>
      <c r="G491" s="96"/>
      <c r="H491" s="93"/>
      <c r="I491" s="428"/>
      <c r="J491" s="444"/>
      <c r="K491" s="206" t="str">
        <f t="shared" si="53"/>
        <v/>
      </c>
      <c r="L491" s="96"/>
      <c r="M491" s="93"/>
      <c r="N491" s="428"/>
      <c r="O491" s="444"/>
    </row>
    <row r="492" spans="1:15" ht="42.75" customHeight="1" thickBot="1" x14ac:dyDescent="0.4">
      <c r="A492" s="442"/>
      <c r="B492" s="426"/>
      <c r="C492" s="429"/>
      <c r="D492" s="93"/>
      <c r="E492" s="93"/>
      <c r="F492" s="95"/>
      <c r="G492" s="96"/>
      <c r="H492" s="93"/>
      <c r="I492" s="429"/>
      <c r="J492" s="445"/>
      <c r="K492" s="206" t="str">
        <f t="shared" si="53"/>
        <v/>
      </c>
      <c r="L492" s="96"/>
      <c r="M492" s="93"/>
      <c r="N492" s="429"/>
      <c r="O492" s="445"/>
    </row>
    <row r="493" spans="1:15" ht="50.15" customHeight="1" thickBot="1" x14ac:dyDescent="0.4">
      <c r="A493" s="199" t="s">
        <v>712</v>
      </c>
      <c r="B493" s="422"/>
      <c r="C493" s="423"/>
      <c r="D493" s="423"/>
      <c r="E493" s="200"/>
      <c r="F493" s="200"/>
      <c r="G493" s="200"/>
      <c r="H493" s="200"/>
      <c r="I493" s="200"/>
      <c r="J493" s="212"/>
      <c r="K493" s="200"/>
      <c r="L493" s="200"/>
      <c r="M493" s="200"/>
      <c r="N493" s="200"/>
      <c r="O493" s="212"/>
    </row>
    <row r="494" spans="1:15" ht="49.5" customHeight="1" thickBot="1" x14ac:dyDescent="0.4">
      <c r="A494" s="201" t="s">
        <v>714</v>
      </c>
      <c r="B494" s="202" t="s">
        <v>715</v>
      </c>
      <c r="C494" s="198" t="s">
        <v>716</v>
      </c>
      <c r="D494" s="198" t="s">
        <v>717</v>
      </c>
      <c r="E494" s="198" t="s">
        <v>718</v>
      </c>
      <c r="F494" s="198" t="s">
        <v>719</v>
      </c>
      <c r="G494" s="198" t="s">
        <v>720</v>
      </c>
      <c r="H494" s="198" t="s">
        <v>721</v>
      </c>
      <c r="I494" s="198" t="s">
        <v>722</v>
      </c>
      <c r="J494" s="198" t="s">
        <v>723</v>
      </c>
      <c r="K494" s="198" t="s">
        <v>730</v>
      </c>
      <c r="L494" s="198" t="s">
        <v>720</v>
      </c>
      <c r="M494" s="198" t="s">
        <v>721</v>
      </c>
      <c r="N494" s="198" t="s">
        <v>722</v>
      </c>
      <c r="O494" s="198" t="s">
        <v>723</v>
      </c>
    </row>
    <row r="495" spans="1:15" ht="46.5" customHeight="1" x14ac:dyDescent="0.35">
      <c r="A495" s="97">
        <f>A486+1</f>
        <v>55</v>
      </c>
      <c r="B495" s="424"/>
      <c r="C495" s="427"/>
      <c r="D495" s="93"/>
      <c r="E495" s="93"/>
      <c r="F495" s="95"/>
      <c r="G495" s="96"/>
      <c r="H495" s="93"/>
      <c r="I495" s="427"/>
      <c r="J495" s="205" t="str">
        <f>IFERROR(AVERAGE(I495),"")</f>
        <v/>
      </c>
      <c r="K495" s="206" t="str">
        <f>IF(D495&lt;&gt;"",D495,"")</f>
        <v/>
      </c>
      <c r="L495" s="96"/>
      <c r="M495" s="93"/>
      <c r="N495" s="427"/>
      <c r="O495" s="205" t="str">
        <f>IFERROR(AVERAGE(N495),"")</f>
        <v/>
      </c>
    </row>
    <row r="496" spans="1:15" ht="38.25" customHeight="1" x14ac:dyDescent="0.35">
      <c r="A496" s="440"/>
      <c r="B496" s="425"/>
      <c r="C496" s="428"/>
      <c r="D496" s="93"/>
      <c r="E496" s="93"/>
      <c r="F496" s="95"/>
      <c r="G496" s="96"/>
      <c r="H496" s="93"/>
      <c r="I496" s="428"/>
      <c r="J496" s="443" t="str">
        <f>IFERROR(VLOOKUP(J495,'Datos Validaciones PAO'!$N$2:$O$102,2,TRUE),"")</f>
        <v/>
      </c>
      <c r="K496" s="206" t="str">
        <f t="shared" ref="K496:K501" si="54">IF(D496&lt;&gt;"",D496,"")</f>
        <v/>
      </c>
      <c r="L496" s="96"/>
      <c r="M496" s="93"/>
      <c r="N496" s="428"/>
      <c r="O496" s="443" t="str">
        <f>IFERROR(VLOOKUP(O495,'Datos Validaciones PAO'!$N$2:$O$102,2,TRUE),"")</f>
        <v/>
      </c>
    </row>
    <row r="497" spans="1:15" ht="34.5" customHeight="1" x14ac:dyDescent="0.35">
      <c r="A497" s="441"/>
      <c r="B497" s="425"/>
      <c r="C497" s="428"/>
      <c r="D497" s="93"/>
      <c r="E497" s="93"/>
      <c r="F497" s="95"/>
      <c r="G497" s="96"/>
      <c r="H497" s="93"/>
      <c r="I497" s="428"/>
      <c r="J497" s="444"/>
      <c r="K497" s="206" t="str">
        <f t="shared" si="54"/>
        <v/>
      </c>
      <c r="L497" s="96"/>
      <c r="M497" s="93"/>
      <c r="N497" s="428"/>
      <c r="O497" s="444"/>
    </row>
    <row r="498" spans="1:15" ht="33" customHeight="1" x14ac:dyDescent="0.35">
      <c r="A498" s="441"/>
      <c r="B498" s="425"/>
      <c r="C498" s="428"/>
      <c r="D498" s="93"/>
      <c r="E498" s="93"/>
      <c r="F498" s="95"/>
      <c r="G498" s="96"/>
      <c r="H498" s="93"/>
      <c r="I498" s="428"/>
      <c r="J498" s="444"/>
      <c r="K498" s="206" t="str">
        <f t="shared" si="54"/>
        <v/>
      </c>
      <c r="L498" s="96"/>
      <c r="M498" s="93"/>
      <c r="N498" s="428"/>
      <c r="O498" s="444"/>
    </row>
    <row r="499" spans="1:15" ht="48.75" customHeight="1" x14ac:dyDescent="0.35">
      <c r="A499" s="441"/>
      <c r="B499" s="425"/>
      <c r="C499" s="428"/>
      <c r="D499" s="93"/>
      <c r="E499" s="93"/>
      <c r="F499" s="95"/>
      <c r="G499" s="96"/>
      <c r="H499" s="93"/>
      <c r="I499" s="428"/>
      <c r="J499" s="444"/>
      <c r="K499" s="206" t="str">
        <f t="shared" si="54"/>
        <v/>
      </c>
      <c r="L499" s="96"/>
      <c r="M499" s="93"/>
      <c r="N499" s="428"/>
      <c r="O499" s="444"/>
    </row>
    <row r="500" spans="1:15" ht="33" customHeight="1" x14ac:dyDescent="0.35">
      <c r="A500" s="441"/>
      <c r="B500" s="425"/>
      <c r="C500" s="428"/>
      <c r="D500" s="93"/>
      <c r="E500" s="93"/>
      <c r="F500" s="95"/>
      <c r="G500" s="96"/>
      <c r="H500" s="93"/>
      <c r="I500" s="428"/>
      <c r="J500" s="444"/>
      <c r="K500" s="206" t="str">
        <f t="shared" si="54"/>
        <v/>
      </c>
      <c r="L500" s="96"/>
      <c r="M500" s="93"/>
      <c r="N500" s="428"/>
      <c r="O500" s="444"/>
    </row>
    <row r="501" spans="1:15" ht="42.75" customHeight="1" thickBot="1" x14ac:dyDescent="0.4">
      <c r="A501" s="442"/>
      <c r="B501" s="426"/>
      <c r="C501" s="429"/>
      <c r="D501" s="93"/>
      <c r="E501" s="93"/>
      <c r="F501" s="95"/>
      <c r="G501" s="96"/>
      <c r="H501" s="93"/>
      <c r="I501" s="429"/>
      <c r="J501" s="445"/>
      <c r="K501" s="206" t="str">
        <f t="shared" si="54"/>
        <v/>
      </c>
      <c r="L501" s="96"/>
      <c r="M501" s="93"/>
      <c r="N501" s="429"/>
      <c r="O501" s="445"/>
    </row>
    <row r="502" spans="1:15" ht="50.15" customHeight="1" thickBot="1" x14ac:dyDescent="0.4">
      <c r="A502" s="199" t="s">
        <v>712</v>
      </c>
      <c r="B502" s="422"/>
      <c r="C502" s="423"/>
      <c r="D502" s="423"/>
      <c r="E502" s="200"/>
      <c r="F502" s="200"/>
      <c r="G502" s="200"/>
      <c r="H502" s="200"/>
      <c r="I502" s="200"/>
      <c r="J502" s="212"/>
      <c r="K502" s="200"/>
      <c r="L502" s="200"/>
      <c r="M502" s="200"/>
      <c r="N502" s="200"/>
      <c r="O502" s="212"/>
    </row>
    <row r="503" spans="1:15" ht="49.5" customHeight="1" thickBot="1" x14ac:dyDescent="0.4">
      <c r="A503" s="201" t="s">
        <v>714</v>
      </c>
      <c r="B503" s="202" t="s">
        <v>715</v>
      </c>
      <c r="C503" s="198" t="s">
        <v>716</v>
      </c>
      <c r="D503" s="198" t="s">
        <v>717</v>
      </c>
      <c r="E503" s="198" t="s">
        <v>718</v>
      </c>
      <c r="F503" s="198" t="s">
        <v>719</v>
      </c>
      <c r="G503" s="198" t="s">
        <v>720</v>
      </c>
      <c r="H503" s="198" t="s">
        <v>721</v>
      </c>
      <c r="I503" s="198" t="s">
        <v>722</v>
      </c>
      <c r="J503" s="198" t="s">
        <v>723</v>
      </c>
      <c r="K503" s="198" t="s">
        <v>730</v>
      </c>
      <c r="L503" s="198" t="s">
        <v>720</v>
      </c>
      <c r="M503" s="198" t="s">
        <v>721</v>
      </c>
      <c r="N503" s="198" t="s">
        <v>722</v>
      </c>
      <c r="O503" s="198" t="s">
        <v>723</v>
      </c>
    </row>
    <row r="504" spans="1:15" ht="46.5" customHeight="1" x14ac:dyDescent="0.35">
      <c r="A504" s="97">
        <f>A495+1</f>
        <v>56</v>
      </c>
      <c r="B504" s="424"/>
      <c r="C504" s="427"/>
      <c r="D504" s="93"/>
      <c r="E504" s="93"/>
      <c r="F504" s="95"/>
      <c r="G504" s="96"/>
      <c r="H504" s="93"/>
      <c r="I504" s="427"/>
      <c r="J504" s="205" t="str">
        <f>IFERROR(AVERAGE(I504),"")</f>
        <v/>
      </c>
      <c r="K504" s="206" t="str">
        <f>IF(D504&lt;&gt;"",D504,"")</f>
        <v/>
      </c>
      <c r="L504" s="96"/>
      <c r="M504" s="93"/>
      <c r="N504" s="427"/>
      <c r="O504" s="205" t="str">
        <f>IFERROR(AVERAGE(N504),"")</f>
        <v/>
      </c>
    </row>
    <row r="505" spans="1:15" ht="38.25" customHeight="1" x14ac:dyDescent="0.35">
      <c r="A505" s="440"/>
      <c r="B505" s="425"/>
      <c r="C505" s="428"/>
      <c r="D505" s="93"/>
      <c r="E505" s="93"/>
      <c r="F505" s="95"/>
      <c r="G505" s="96"/>
      <c r="H505" s="93"/>
      <c r="I505" s="428"/>
      <c r="J505" s="443" t="str">
        <f>IFERROR(VLOOKUP(J504,'Datos Validaciones PAO'!$N$2:$O$102,2,TRUE),"")</f>
        <v/>
      </c>
      <c r="K505" s="206" t="str">
        <f t="shared" ref="K505:K510" si="55">IF(D505&lt;&gt;"",D505,"")</f>
        <v/>
      </c>
      <c r="L505" s="96"/>
      <c r="M505" s="93"/>
      <c r="N505" s="428"/>
      <c r="O505" s="443" t="str">
        <f>IFERROR(VLOOKUP(O504,'Datos Validaciones PAO'!$N$2:$O$102,2,TRUE),"")</f>
        <v/>
      </c>
    </row>
    <row r="506" spans="1:15" ht="34.5" customHeight="1" x14ac:dyDescent="0.35">
      <c r="A506" s="441"/>
      <c r="B506" s="425"/>
      <c r="C506" s="428"/>
      <c r="D506" s="93"/>
      <c r="E506" s="93"/>
      <c r="F506" s="95"/>
      <c r="G506" s="96"/>
      <c r="H506" s="93"/>
      <c r="I506" s="428"/>
      <c r="J506" s="444"/>
      <c r="K506" s="206" t="str">
        <f t="shared" si="55"/>
        <v/>
      </c>
      <c r="L506" s="96"/>
      <c r="M506" s="93"/>
      <c r="N506" s="428"/>
      <c r="O506" s="444"/>
    </row>
    <row r="507" spans="1:15" ht="33" customHeight="1" x14ac:dyDescent="0.35">
      <c r="A507" s="441"/>
      <c r="B507" s="425"/>
      <c r="C507" s="428"/>
      <c r="D507" s="93"/>
      <c r="E507" s="93"/>
      <c r="F507" s="95"/>
      <c r="G507" s="96"/>
      <c r="H507" s="93"/>
      <c r="I507" s="428"/>
      <c r="J507" s="444"/>
      <c r="K507" s="206" t="str">
        <f t="shared" si="55"/>
        <v/>
      </c>
      <c r="L507" s="96"/>
      <c r="M507" s="93"/>
      <c r="N507" s="428"/>
      <c r="O507" s="444"/>
    </row>
    <row r="508" spans="1:15" ht="48.75" customHeight="1" x14ac:dyDescent="0.35">
      <c r="A508" s="441"/>
      <c r="B508" s="425"/>
      <c r="C508" s="428"/>
      <c r="D508" s="93"/>
      <c r="E508" s="93"/>
      <c r="F508" s="95"/>
      <c r="G508" s="96"/>
      <c r="H508" s="93"/>
      <c r="I508" s="428"/>
      <c r="J508" s="444"/>
      <c r="K508" s="206" t="str">
        <f t="shared" si="55"/>
        <v/>
      </c>
      <c r="L508" s="96"/>
      <c r="M508" s="93"/>
      <c r="N508" s="428"/>
      <c r="O508" s="444"/>
    </row>
    <row r="509" spans="1:15" ht="33" customHeight="1" x14ac:dyDescent="0.35">
      <c r="A509" s="441"/>
      <c r="B509" s="425"/>
      <c r="C509" s="428"/>
      <c r="D509" s="93"/>
      <c r="E509" s="93"/>
      <c r="F509" s="95"/>
      <c r="G509" s="96"/>
      <c r="H509" s="93"/>
      <c r="I509" s="428"/>
      <c r="J509" s="444"/>
      <c r="K509" s="206" t="str">
        <f t="shared" si="55"/>
        <v/>
      </c>
      <c r="L509" s="96"/>
      <c r="M509" s="93"/>
      <c r="N509" s="428"/>
      <c r="O509" s="444"/>
    </row>
    <row r="510" spans="1:15" ht="42.75" customHeight="1" thickBot="1" x14ac:dyDescent="0.4">
      <c r="A510" s="442"/>
      <c r="B510" s="426"/>
      <c r="C510" s="429"/>
      <c r="D510" s="93"/>
      <c r="E510" s="93"/>
      <c r="F510" s="95"/>
      <c r="G510" s="96"/>
      <c r="H510" s="93"/>
      <c r="I510" s="429"/>
      <c r="J510" s="445"/>
      <c r="K510" s="206" t="str">
        <f t="shared" si="55"/>
        <v/>
      </c>
      <c r="L510" s="96"/>
      <c r="M510" s="93"/>
      <c r="N510" s="429"/>
      <c r="O510" s="445"/>
    </row>
    <row r="511" spans="1:15" ht="50.15" customHeight="1" thickBot="1" x14ac:dyDescent="0.4">
      <c r="A511" s="199" t="s">
        <v>712</v>
      </c>
      <c r="B511" s="422"/>
      <c r="C511" s="423"/>
      <c r="D511" s="423"/>
      <c r="E511" s="200"/>
      <c r="F511" s="200"/>
      <c r="G511" s="200"/>
      <c r="H511" s="200"/>
      <c r="I511" s="200"/>
      <c r="J511" s="212"/>
      <c r="K511" s="200"/>
      <c r="L511" s="200"/>
      <c r="M511" s="200"/>
      <c r="N511" s="200"/>
      <c r="O511" s="212"/>
    </row>
    <row r="512" spans="1:15" ht="49.5" customHeight="1" thickBot="1" x14ac:dyDescent="0.4">
      <c r="A512" s="201" t="s">
        <v>714</v>
      </c>
      <c r="B512" s="202" t="s">
        <v>715</v>
      </c>
      <c r="C512" s="198" t="s">
        <v>716</v>
      </c>
      <c r="D512" s="198" t="s">
        <v>717</v>
      </c>
      <c r="E512" s="198" t="s">
        <v>718</v>
      </c>
      <c r="F512" s="198" t="s">
        <v>719</v>
      </c>
      <c r="G512" s="198" t="s">
        <v>720</v>
      </c>
      <c r="H512" s="198" t="s">
        <v>721</v>
      </c>
      <c r="I512" s="198" t="s">
        <v>722</v>
      </c>
      <c r="J512" s="198" t="s">
        <v>723</v>
      </c>
      <c r="K512" s="198" t="s">
        <v>730</v>
      </c>
      <c r="L512" s="198" t="s">
        <v>720</v>
      </c>
      <c r="M512" s="198" t="s">
        <v>721</v>
      </c>
      <c r="N512" s="198" t="s">
        <v>722</v>
      </c>
      <c r="O512" s="198" t="s">
        <v>723</v>
      </c>
    </row>
    <row r="513" spans="1:15" ht="46.5" customHeight="1" x14ac:dyDescent="0.35">
      <c r="A513" s="97">
        <f>A504+1</f>
        <v>57</v>
      </c>
      <c r="B513" s="424"/>
      <c r="C513" s="427"/>
      <c r="D513" s="93"/>
      <c r="E513" s="93"/>
      <c r="F513" s="95"/>
      <c r="G513" s="96"/>
      <c r="H513" s="93"/>
      <c r="I513" s="427"/>
      <c r="J513" s="205" t="str">
        <f>IFERROR(AVERAGE(I513),"")</f>
        <v/>
      </c>
      <c r="K513" s="206" t="str">
        <f>IF(D513&lt;&gt;"",D513,"")</f>
        <v/>
      </c>
      <c r="L513" s="96"/>
      <c r="M513" s="93"/>
      <c r="N513" s="427"/>
      <c r="O513" s="205" t="str">
        <f>IFERROR(AVERAGE(N513),"")</f>
        <v/>
      </c>
    </row>
    <row r="514" spans="1:15" ht="38.25" customHeight="1" x14ac:dyDescent="0.35">
      <c r="A514" s="440"/>
      <c r="B514" s="425"/>
      <c r="C514" s="428"/>
      <c r="D514" s="93"/>
      <c r="E514" s="93"/>
      <c r="F514" s="95"/>
      <c r="G514" s="96"/>
      <c r="H514" s="93"/>
      <c r="I514" s="428"/>
      <c r="J514" s="443" t="str">
        <f>IFERROR(VLOOKUP(J513,'Datos Validaciones PAO'!$N$2:$O$102,2,TRUE),"")</f>
        <v/>
      </c>
      <c r="K514" s="206" t="str">
        <f t="shared" ref="K514:K519" si="56">IF(D514&lt;&gt;"",D514,"")</f>
        <v/>
      </c>
      <c r="L514" s="96"/>
      <c r="M514" s="93"/>
      <c r="N514" s="428"/>
      <c r="O514" s="443" t="str">
        <f>IFERROR(VLOOKUP(O513,'Datos Validaciones PAO'!$N$2:$O$102,2,TRUE),"")</f>
        <v/>
      </c>
    </row>
    <row r="515" spans="1:15" ht="34.5" customHeight="1" x14ac:dyDescent="0.35">
      <c r="A515" s="441"/>
      <c r="B515" s="425"/>
      <c r="C515" s="428"/>
      <c r="D515" s="93"/>
      <c r="E515" s="93"/>
      <c r="F515" s="95"/>
      <c r="G515" s="96"/>
      <c r="H515" s="93"/>
      <c r="I515" s="428"/>
      <c r="J515" s="444"/>
      <c r="K515" s="206" t="str">
        <f t="shared" si="56"/>
        <v/>
      </c>
      <c r="L515" s="96"/>
      <c r="M515" s="93"/>
      <c r="N515" s="428"/>
      <c r="O515" s="444"/>
    </row>
    <row r="516" spans="1:15" ht="33" customHeight="1" x14ac:dyDescent="0.35">
      <c r="A516" s="441"/>
      <c r="B516" s="425"/>
      <c r="C516" s="428"/>
      <c r="D516" s="93"/>
      <c r="E516" s="93"/>
      <c r="F516" s="95"/>
      <c r="G516" s="96"/>
      <c r="H516" s="93"/>
      <c r="I516" s="428"/>
      <c r="J516" s="444"/>
      <c r="K516" s="206" t="str">
        <f t="shared" si="56"/>
        <v/>
      </c>
      <c r="L516" s="96"/>
      <c r="M516" s="93"/>
      <c r="N516" s="428"/>
      <c r="O516" s="444"/>
    </row>
    <row r="517" spans="1:15" ht="48.75" customHeight="1" x14ac:dyDescent="0.35">
      <c r="A517" s="441"/>
      <c r="B517" s="425"/>
      <c r="C517" s="428"/>
      <c r="D517" s="93"/>
      <c r="E517" s="93"/>
      <c r="F517" s="95"/>
      <c r="G517" s="96"/>
      <c r="H517" s="93"/>
      <c r="I517" s="428"/>
      <c r="J517" s="444"/>
      <c r="K517" s="206" t="str">
        <f t="shared" si="56"/>
        <v/>
      </c>
      <c r="L517" s="96"/>
      <c r="M517" s="93"/>
      <c r="N517" s="428"/>
      <c r="O517" s="444"/>
    </row>
    <row r="518" spans="1:15" ht="33" customHeight="1" x14ac:dyDescent="0.35">
      <c r="A518" s="441"/>
      <c r="B518" s="425"/>
      <c r="C518" s="428"/>
      <c r="D518" s="93"/>
      <c r="E518" s="93"/>
      <c r="F518" s="95"/>
      <c r="G518" s="96"/>
      <c r="H518" s="93"/>
      <c r="I518" s="428"/>
      <c r="J518" s="444"/>
      <c r="K518" s="206" t="str">
        <f t="shared" si="56"/>
        <v/>
      </c>
      <c r="L518" s="96"/>
      <c r="M518" s="93"/>
      <c r="N518" s="428"/>
      <c r="O518" s="444"/>
    </row>
    <row r="519" spans="1:15" ht="42.75" customHeight="1" thickBot="1" x14ac:dyDescent="0.4">
      <c r="A519" s="442"/>
      <c r="B519" s="426"/>
      <c r="C519" s="429"/>
      <c r="D519" s="93"/>
      <c r="E519" s="93"/>
      <c r="F519" s="95"/>
      <c r="G519" s="96"/>
      <c r="H519" s="93"/>
      <c r="I519" s="429"/>
      <c r="J519" s="445"/>
      <c r="K519" s="206" t="str">
        <f t="shared" si="56"/>
        <v/>
      </c>
      <c r="L519" s="96"/>
      <c r="M519" s="93"/>
      <c r="N519" s="429"/>
      <c r="O519" s="445"/>
    </row>
    <row r="520" spans="1:15" ht="50.15" customHeight="1" thickBot="1" x14ac:dyDescent="0.4">
      <c r="A520" s="199" t="s">
        <v>712</v>
      </c>
      <c r="B520" s="422"/>
      <c r="C520" s="423"/>
      <c r="D520" s="423"/>
      <c r="E520" s="200"/>
      <c r="F520" s="200"/>
      <c r="G520" s="200"/>
      <c r="H520" s="200"/>
      <c r="I520" s="200"/>
      <c r="J520" s="212"/>
      <c r="K520" s="200"/>
      <c r="L520" s="200"/>
      <c r="M520" s="200"/>
      <c r="N520" s="200"/>
      <c r="O520" s="212"/>
    </row>
    <row r="521" spans="1:15" ht="49.5" customHeight="1" thickBot="1" x14ac:dyDescent="0.4">
      <c r="A521" s="201" t="s">
        <v>714</v>
      </c>
      <c r="B521" s="202" t="s">
        <v>715</v>
      </c>
      <c r="C521" s="198" t="s">
        <v>716</v>
      </c>
      <c r="D521" s="198" t="s">
        <v>717</v>
      </c>
      <c r="E521" s="198" t="s">
        <v>718</v>
      </c>
      <c r="F521" s="198" t="s">
        <v>719</v>
      </c>
      <c r="G521" s="198" t="s">
        <v>720</v>
      </c>
      <c r="H521" s="198" t="s">
        <v>721</v>
      </c>
      <c r="I521" s="198" t="s">
        <v>722</v>
      </c>
      <c r="J521" s="198" t="s">
        <v>723</v>
      </c>
      <c r="K521" s="198" t="s">
        <v>730</v>
      </c>
      <c r="L521" s="198" t="s">
        <v>720</v>
      </c>
      <c r="M521" s="198" t="s">
        <v>721</v>
      </c>
      <c r="N521" s="198" t="s">
        <v>722</v>
      </c>
      <c r="O521" s="198" t="s">
        <v>723</v>
      </c>
    </row>
    <row r="522" spans="1:15" ht="46.5" customHeight="1" x14ac:dyDescent="0.35">
      <c r="A522" s="97">
        <f>A513+1</f>
        <v>58</v>
      </c>
      <c r="B522" s="424"/>
      <c r="C522" s="427"/>
      <c r="D522" s="93"/>
      <c r="E522" s="93"/>
      <c r="F522" s="95"/>
      <c r="G522" s="96"/>
      <c r="H522" s="93"/>
      <c r="I522" s="427"/>
      <c r="J522" s="205" t="str">
        <f>IFERROR(AVERAGE(I522),"")</f>
        <v/>
      </c>
      <c r="K522" s="206" t="str">
        <f>IF(D522&lt;&gt;"",D522,"")</f>
        <v/>
      </c>
      <c r="L522" s="96"/>
      <c r="M522" s="93"/>
      <c r="N522" s="427"/>
      <c r="O522" s="205" t="str">
        <f>IFERROR(AVERAGE(N522),"")</f>
        <v/>
      </c>
    </row>
    <row r="523" spans="1:15" ht="38.25" customHeight="1" x14ac:dyDescent="0.35">
      <c r="A523" s="440"/>
      <c r="B523" s="425"/>
      <c r="C523" s="428"/>
      <c r="D523" s="93"/>
      <c r="E523" s="93"/>
      <c r="F523" s="95"/>
      <c r="G523" s="96"/>
      <c r="H523" s="93"/>
      <c r="I523" s="428"/>
      <c r="J523" s="443" t="str">
        <f>IFERROR(VLOOKUP(J522,'Datos Validaciones PAO'!$N$2:$O$102,2,TRUE),"")</f>
        <v/>
      </c>
      <c r="K523" s="206" t="str">
        <f t="shared" ref="K523:K528" si="57">IF(D523&lt;&gt;"",D523,"")</f>
        <v/>
      </c>
      <c r="L523" s="96"/>
      <c r="M523" s="93"/>
      <c r="N523" s="428"/>
      <c r="O523" s="443" t="str">
        <f>IFERROR(VLOOKUP(O522,'Datos Validaciones PAO'!$N$2:$O$102,2,TRUE),"")</f>
        <v/>
      </c>
    </row>
    <row r="524" spans="1:15" ht="34.5" customHeight="1" x14ac:dyDescent="0.35">
      <c r="A524" s="441"/>
      <c r="B524" s="425"/>
      <c r="C524" s="428"/>
      <c r="D524" s="93"/>
      <c r="E524" s="93"/>
      <c r="F524" s="95"/>
      <c r="G524" s="96"/>
      <c r="H524" s="93"/>
      <c r="I524" s="428"/>
      <c r="J524" s="444"/>
      <c r="K524" s="206" t="str">
        <f t="shared" si="57"/>
        <v/>
      </c>
      <c r="L524" s="96"/>
      <c r="M524" s="93"/>
      <c r="N524" s="428"/>
      <c r="O524" s="444"/>
    </row>
    <row r="525" spans="1:15" ht="33" customHeight="1" x14ac:dyDescent="0.35">
      <c r="A525" s="441"/>
      <c r="B525" s="425"/>
      <c r="C525" s="428"/>
      <c r="D525" s="93"/>
      <c r="E525" s="93"/>
      <c r="F525" s="95"/>
      <c r="G525" s="96"/>
      <c r="H525" s="93"/>
      <c r="I525" s="428"/>
      <c r="J525" s="444"/>
      <c r="K525" s="206" t="str">
        <f t="shared" si="57"/>
        <v/>
      </c>
      <c r="L525" s="96"/>
      <c r="M525" s="93"/>
      <c r="N525" s="428"/>
      <c r="O525" s="444"/>
    </row>
    <row r="526" spans="1:15" ht="48.75" customHeight="1" x14ac:dyDescent="0.35">
      <c r="A526" s="441"/>
      <c r="B526" s="425"/>
      <c r="C526" s="428"/>
      <c r="D526" s="93"/>
      <c r="E526" s="93"/>
      <c r="F526" s="95"/>
      <c r="G526" s="96"/>
      <c r="H526" s="93"/>
      <c r="I526" s="428"/>
      <c r="J526" s="444"/>
      <c r="K526" s="206" t="str">
        <f t="shared" si="57"/>
        <v/>
      </c>
      <c r="L526" s="96"/>
      <c r="M526" s="93"/>
      <c r="N526" s="428"/>
      <c r="O526" s="444"/>
    </row>
    <row r="527" spans="1:15" ht="33" customHeight="1" x14ac:dyDescent="0.35">
      <c r="A527" s="441"/>
      <c r="B527" s="425"/>
      <c r="C527" s="428"/>
      <c r="D527" s="93"/>
      <c r="E527" s="93"/>
      <c r="F527" s="95"/>
      <c r="G527" s="96"/>
      <c r="H527" s="93"/>
      <c r="I527" s="428"/>
      <c r="J527" s="444"/>
      <c r="K527" s="206" t="str">
        <f t="shared" si="57"/>
        <v/>
      </c>
      <c r="L527" s="96"/>
      <c r="M527" s="93"/>
      <c r="N527" s="428"/>
      <c r="O527" s="444"/>
    </row>
    <row r="528" spans="1:15" ht="42.75" customHeight="1" thickBot="1" x14ac:dyDescent="0.4">
      <c r="A528" s="442"/>
      <c r="B528" s="426"/>
      <c r="C528" s="429"/>
      <c r="D528" s="93"/>
      <c r="E528" s="93"/>
      <c r="F528" s="95"/>
      <c r="G528" s="96"/>
      <c r="H528" s="93"/>
      <c r="I528" s="429"/>
      <c r="J528" s="445"/>
      <c r="K528" s="206" t="str">
        <f t="shared" si="57"/>
        <v/>
      </c>
      <c r="L528" s="96"/>
      <c r="M528" s="93"/>
      <c r="N528" s="429"/>
      <c r="O528" s="445"/>
    </row>
    <row r="529" spans="1:15" ht="50.15" customHeight="1" thickBot="1" x14ac:dyDescent="0.4">
      <c r="A529" s="199" t="s">
        <v>712</v>
      </c>
      <c r="B529" s="422"/>
      <c r="C529" s="423"/>
      <c r="D529" s="423"/>
      <c r="E529" s="200"/>
      <c r="F529" s="200"/>
      <c r="G529" s="200"/>
      <c r="H529" s="200"/>
      <c r="I529" s="200"/>
      <c r="J529" s="212"/>
      <c r="K529" s="200"/>
      <c r="L529" s="200"/>
      <c r="M529" s="200"/>
      <c r="N529" s="200"/>
      <c r="O529" s="212"/>
    </row>
    <row r="530" spans="1:15" ht="49.5" customHeight="1" thickBot="1" x14ac:dyDescent="0.4">
      <c r="A530" s="201" t="s">
        <v>714</v>
      </c>
      <c r="B530" s="202" t="s">
        <v>715</v>
      </c>
      <c r="C530" s="198" t="s">
        <v>716</v>
      </c>
      <c r="D530" s="198" t="s">
        <v>717</v>
      </c>
      <c r="E530" s="198" t="s">
        <v>718</v>
      </c>
      <c r="F530" s="198" t="s">
        <v>719</v>
      </c>
      <c r="G530" s="198" t="s">
        <v>720</v>
      </c>
      <c r="H530" s="198" t="s">
        <v>721</v>
      </c>
      <c r="I530" s="198" t="s">
        <v>722</v>
      </c>
      <c r="J530" s="198" t="s">
        <v>723</v>
      </c>
      <c r="K530" s="198" t="s">
        <v>730</v>
      </c>
      <c r="L530" s="198" t="s">
        <v>720</v>
      </c>
      <c r="M530" s="198" t="s">
        <v>721</v>
      </c>
      <c r="N530" s="198" t="s">
        <v>722</v>
      </c>
      <c r="O530" s="198" t="s">
        <v>723</v>
      </c>
    </row>
    <row r="531" spans="1:15" ht="46.5" customHeight="1" x14ac:dyDescent="0.35">
      <c r="A531" s="97">
        <f>A522+1</f>
        <v>59</v>
      </c>
      <c r="B531" s="424"/>
      <c r="C531" s="427"/>
      <c r="D531" s="93"/>
      <c r="E531" s="93"/>
      <c r="F531" s="95"/>
      <c r="G531" s="96"/>
      <c r="H531" s="93"/>
      <c r="I531" s="427"/>
      <c r="J531" s="205" t="str">
        <f>IFERROR(AVERAGE(I531),"")</f>
        <v/>
      </c>
      <c r="K531" s="206" t="str">
        <f>IF(D531&lt;&gt;"",D531,"")</f>
        <v/>
      </c>
      <c r="L531" s="96"/>
      <c r="M531" s="93"/>
      <c r="N531" s="427"/>
      <c r="O531" s="205" t="str">
        <f>IFERROR(AVERAGE(N531),"")</f>
        <v/>
      </c>
    </row>
    <row r="532" spans="1:15" ht="38.25" customHeight="1" x14ac:dyDescent="0.35">
      <c r="A532" s="440"/>
      <c r="B532" s="425"/>
      <c r="C532" s="428"/>
      <c r="D532" s="93"/>
      <c r="E532" s="93"/>
      <c r="F532" s="95"/>
      <c r="G532" s="96"/>
      <c r="H532" s="93"/>
      <c r="I532" s="428"/>
      <c r="J532" s="443" t="str">
        <f>IFERROR(VLOOKUP(J531,'Datos Validaciones PAO'!$N$2:$O$102,2,TRUE),"")</f>
        <v/>
      </c>
      <c r="K532" s="206" t="str">
        <f t="shared" ref="K532:K537" si="58">IF(D532&lt;&gt;"",D532,"")</f>
        <v/>
      </c>
      <c r="L532" s="96"/>
      <c r="M532" s="93"/>
      <c r="N532" s="428"/>
      <c r="O532" s="443" t="str">
        <f>IFERROR(VLOOKUP(O531,'Datos Validaciones PAO'!$N$2:$O$102,2,TRUE),"")</f>
        <v/>
      </c>
    </row>
    <row r="533" spans="1:15" ht="34.5" customHeight="1" x14ac:dyDescent="0.35">
      <c r="A533" s="441"/>
      <c r="B533" s="425"/>
      <c r="C533" s="428"/>
      <c r="D533" s="93"/>
      <c r="E533" s="93"/>
      <c r="F533" s="95"/>
      <c r="G533" s="96"/>
      <c r="H533" s="93"/>
      <c r="I533" s="428"/>
      <c r="J533" s="444"/>
      <c r="K533" s="206" t="str">
        <f t="shared" si="58"/>
        <v/>
      </c>
      <c r="L533" s="96"/>
      <c r="M533" s="93"/>
      <c r="N533" s="428"/>
      <c r="O533" s="444"/>
    </row>
    <row r="534" spans="1:15" ht="33" customHeight="1" x14ac:dyDescent="0.35">
      <c r="A534" s="441"/>
      <c r="B534" s="425"/>
      <c r="C534" s="428"/>
      <c r="D534" s="93"/>
      <c r="E534" s="93"/>
      <c r="F534" s="95"/>
      <c r="G534" s="96"/>
      <c r="H534" s="93"/>
      <c r="I534" s="428"/>
      <c r="J534" s="444"/>
      <c r="K534" s="206" t="str">
        <f t="shared" si="58"/>
        <v/>
      </c>
      <c r="L534" s="96"/>
      <c r="M534" s="93"/>
      <c r="N534" s="428"/>
      <c r="O534" s="444"/>
    </row>
    <row r="535" spans="1:15" ht="48.75" customHeight="1" x14ac:dyDescent="0.35">
      <c r="A535" s="441"/>
      <c r="B535" s="425"/>
      <c r="C535" s="428"/>
      <c r="D535" s="93"/>
      <c r="E535" s="93"/>
      <c r="F535" s="95"/>
      <c r="G535" s="96"/>
      <c r="H535" s="93"/>
      <c r="I535" s="428"/>
      <c r="J535" s="444"/>
      <c r="K535" s="206" t="str">
        <f t="shared" si="58"/>
        <v/>
      </c>
      <c r="L535" s="96"/>
      <c r="M535" s="93"/>
      <c r="N535" s="428"/>
      <c r="O535" s="444"/>
    </row>
    <row r="536" spans="1:15" ht="33" customHeight="1" x14ac:dyDescent="0.35">
      <c r="A536" s="441"/>
      <c r="B536" s="425"/>
      <c r="C536" s="428"/>
      <c r="D536" s="93"/>
      <c r="E536" s="93"/>
      <c r="F536" s="95"/>
      <c r="G536" s="96"/>
      <c r="H536" s="93"/>
      <c r="I536" s="428"/>
      <c r="J536" s="444"/>
      <c r="K536" s="206" t="str">
        <f t="shared" si="58"/>
        <v/>
      </c>
      <c r="L536" s="96"/>
      <c r="M536" s="93"/>
      <c r="N536" s="428"/>
      <c r="O536" s="444"/>
    </row>
    <row r="537" spans="1:15" ht="42.75" customHeight="1" thickBot="1" x14ac:dyDescent="0.4">
      <c r="A537" s="442"/>
      <c r="B537" s="426"/>
      <c r="C537" s="429"/>
      <c r="D537" s="93"/>
      <c r="E537" s="93"/>
      <c r="F537" s="95"/>
      <c r="G537" s="96"/>
      <c r="H537" s="93"/>
      <c r="I537" s="429"/>
      <c r="J537" s="445"/>
      <c r="K537" s="206" t="str">
        <f t="shared" si="58"/>
        <v/>
      </c>
      <c r="L537" s="96"/>
      <c r="M537" s="93"/>
      <c r="N537" s="429"/>
      <c r="O537" s="445"/>
    </row>
    <row r="538" spans="1:15" ht="50.15" customHeight="1" thickBot="1" x14ac:dyDescent="0.4">
      <c r="A538" s="199" t="s">
        <v>712</v>
      </c>
      <c r="B538" s="422"/>
      <c r="C538" s="423"/>
      <c r="D538" s="423"/>
      <c r="E538" s="200"/>
      <c r="F538" s="200"/>
      <c r="G538" s="200"/>
      <c r="H538" s="200"/>
      <c r="I538" s="200"/>
      <c r="J538" s="212"/>
      <c r="K538" s="200"/>
      <c r="L538" s="200"/>
      <c r="M538" s="200"/>
      <c r="N538" s="200"/>
      <c r="O538" s="212"/>
    </row>
    <row r="539" spans="1:15" ht="49.5" customHeight="1" thickBot="1" x14ac:dyDescent="0.4">
      <c r="A539" s="201" t="s">
        <v>714</v>
      </c>
      <c r="B539" s="202" t="s">
        <v>715</v>
      </c>
      <c r="C539" s="198" t="s">
        <v>716</v>
      </c>
      <c r="D539" s="198" t="s">
        <v>717</v>
      </c>
      <c r="E539" s="198" t="s">
        <v>718</v>
      </c>
      <c r="F539" s="198" t="s">
        <v>719</v>
      </c>
      <c r="G539" s="198" t="s">
        <v>720</v>
      </c>
      <c r="H539" s="198" t="s">
        <v>721</v>
      </c>
      <c r="I539" s="198" t="s">
        <v>722</v>
      </c>
      <c r="J539" s="198" t="s">
        <v>723</v>
      </c>
      <c r="K539" s="198" t="s">
        <v>730</v>
      </c>
      <c r="L539" s="198" t="s">
        <v>720</v>
      </c>
      <c r="M539" s="198" t="s">
        <v>721</v>
      </c>
      <c r="N539" s="198" t="s">
        <v>722</v>
      </c>
      <c r="O539" s="198" t="s">
        <v>723</v>
      </c>
    </row>
    <row r="540" spans="1:15" ht="46.5" customHeight="1" x14ac:dyDescent="0.35">
      <c r="A540" s="97">
        <f>A531+1</f>
        <v>60</v>
      </c>
      <c r="B540" s="424"/>
      <c r="C540" s="427"/>
      <c r="D540" s="93"/>
      <c r="E540" s="93"/>
      <c r="F540" s="95"/>
      <c r="G540" s="96"/>
      <c r="H540" s="93"/>
      <c r="I540" s="427"/>
      <c r="J540" s="205" t="str">
        <f>IFERROR(AVERAGE(I540),"")</f>
        <v/>
      </c>
      <c r="K540" s="206" t="str">
        <f>IF(D540&lt;&gt;"",D540,"")</f>
        <v/>
      </c>
      <c r="L540" s="96"/>
      <c r="M540" s="93"/>
      <c r="N540" s="427"/>
      <c r="O540" s="205" t="str">
        <f>IFERROR(AVERAGE(N540),"")</f>
        <v/>
      </c>
    </row>
    <row r="541" spans="1:15" ht="38.25" customHeight="1" x14ac:dyDescent="0.35">
      <c r="A541" s="440"/>
      <c r="B541" s="425"/>
      <c r="C541" s="428"/>
      <c r="D541" s="93"/>
      <c r="E541" s="93"/>
      <c r="F541" s="95"/>
      <c r="G541" s="96"/>
      <c r="H541" s="93"/>
      <c r="I541" s="428"/>
      <c r="J541" s="443" t="str">
        <f>IFERROR(VLOOKUP(J540,'Datos Validaciones PAO'!$N$2:$O$102,2,TRUE),"")</f>
        <v/>
      </c>
      <c r="K541" s="206" t="str">
        <f t="shared" ref="K541:K546" si="59">IF(D541&lt;&gt;"",D541,"")</f>
        <v/>
      </c>
      <c r="L541" s="96"/>
      <c r="M541" s="93"/>
      <c r="N541" s="428"/>
      <c r="O541" s="443" t="str">
        <f>IFERROR(VLOOKUP(O540,'Datos Validaciones PAO'!$N$2:$O$102,2,TRUE),"")</f>
        <v/>
      </c>
    </row>
    <row r="542" spans="1:15" ht="34.5" customHeight="1" x14ac:dyDescent="0.35">
      <c r="A542" s="441"/>
      <c r="B542" s="425"/>
      <c r="C542" s="428"/>
      <c r="D542" s="93"/>
      <c r="E542" s="93"/>
      <c r="F542" s="95"/>
      <c r="G542" s="96"/>
      <c r="H542" s="93"/>
      <c r="I542" s="428"/>
      <c r="J542" s="444"/>
      <c r="K542" s="206" t="str">
        <f t="shared" si="59"/>
        <v/>
      </c>
      <c r="L542" s="96"/>
      <c r="M542" s="93"/>
      <c r="N542" s="428"/>
      <c r="O542" s="444"/>
    </row>
    <row r="543" spans="1:15" ht="33" customHeight="1" x14ac:dyDescent="0.35">
      <c r="A543" s="441"/>
      <c r="B543" s="425"/>
      <c r="C543" s="428"/>
      <c r="D543" s="93"/>
      <c r="E543" s="93"/>
      <c r="F543" s="95"/>
      <c r="G543" s="96"/>
      <c r="H543" s="93"/>
      <c r="I543" s="428"/>
      <c r="J543" s="444"/>
      <c r="K543" s="206" t="str">
        <f t="shared" si="59"/>
        <v/>
      </c>
      <c r="L543" s="96"/>
      <c r="M543" s="93"/>
      <c r="N543" s="428"/>
      <c r="O543" s="444"/>
    </row>
    <row r="544" spans="1:15" ht="48.75" customHeight="1" x14ac:dyDescent="0.35">
      <c r="A544" s="441"/>
      <c r="B544" s="425"/>
      <c r="C544" s="428"/>
      <c r="D544" s="93"/>
      <c r="E544" s="93"/>
      <c r="F544" s="95"/>
      <c r="G544" s="96"/>
      <c r="H544" s="93"/>
      <c r="I544" s="428"/>
      <c r="J544" s="444"/>
      <c r="K544" s="206" t="str">
        <f t="shared" si="59"/>
        <v/>
      </c>
      <c r="L544" s="96"/>
      <c r="M544" s="93"/>
      <c r="N544" s="428"/>
      <c r="O544" s="444"/>
    </row>
    <row r="545" spans="1:15" ht="33" customHeight="1" x14ac:dyDescent="0.35">
      <c r="A545" s="441"/>
      <c r="B545" s="425"/>
      <c r="C545" s="428"/>
      <c r="D545" s="93"/>
      <c r="E545" s="93"/>
      <c r="F545" s="95"/>
      <c r="G545" s="96"/>
      <c r="H545" s="93"/>
      <c r="I545" s="428"/>
      <c r="J545" s="444"/>
      <c r="K545" s="206" t="str">
        <f t="shared" si="59"/>
        <v/>
      </c>
      <c r="L545" s="96"/>
      <c r="M545" s="93"/>
      <c r="N545" s="428"/>
      <c r="O545" s="444"/>
    </row>
    <row r="546" spans="1:15" ht="42.75" customHeight="1" thickBot="1" x14ac:dyDescent="0.4">
      <c r="A546" s="442"/>
      <c r="B546" s="426"/>
      <c r="C546" s="429"/>
      <c r="D546" s="93"/>
      <c r="E546" s="93"/>
      <c r="F546" s="95"/>
      <c r="G546" s="96"/>
      <c r="H546" s="93"/>
      <c r="I546" s="429"/>
      <c r="J546" s="445"/>
      <c r="K546" s="206" t="str">
        <f t="shared" si="59"/>
        <v/>
      </c>
      <c r="L546" s="96"/>
      <c r="M546" s="93"/>
      <c r="N546" s="429"/>
      <c r="O546" s="445"/>
    </row>
    <row r="547" spans="1:15" ht="50.15" customHeight="1" thickBot="1" x14ac:dyDescent="0.4">
      <c r="A547" s="199" t="s">
        <v>712</v>
      </c>
      <c r="B547" s="422"/>
      <c r="C547" s="423"/>
      <c r="D547" s="423"/>
      <c r="E547" s="200"/>
      <c r="F547" s="200"/>
      <c r="G547" s="200"/>
      <c r="H547" s="200"/>
      <c r="I547" s="200"/>
      <c r="J547" s="212"/>
      <c r="K547" s="200"/>
      <c r="L547" s="200"/>
      <c r="M547" s="200"/>
      <c r="N547" s="200"/>
      <c r="O547" s="212"/>
    </row>
    <row r="548" spans="1:15" ht="49.5" customHeight="1" thickBot="1" x14ac:dyDescent="0.4">
      <c r="A548" s="201" t="s">
        <v>714</v>
      </c>
      <c r="B548" s="202" t="s">
        <v>715</v>
      </c>
      <c r="C548" s="198" t="s">
        <v>716</v>
      </c>
      <c r="D548" s="198" t="s">
        <v>717</v>
      </c>
      <c r="E548" s="198" t="s">
        <v>718</v>
      </c>
      <c r="F548" s="198" t="s">
        <v>719</v>
      </c>
      <c r="G548" s="198" t="s">
        <v>720</v>
      </c>
      <c r="H548" s="198" t="s">
        <v>721</v>
      </c>
      <c r="I548" s="198" t="s">
        <v>722</v>
      </c>
      <c r="J548" s="198" t="s">
        <v>723</v>
      </c>
      <c r="K548" s="198" t="s">
        <v>730</v>
      </c>
      <c r="L548" s="198" t="s">
        <v>720</v>
      </c>
      <c r="M548" s="198" t="s">
        <v>721</v>
      </c>
      <c r="N548" s="198" t="s">
        <v>722</v>
      </c>
      <c r="O548" s="198" t="s">
        <v>723</v>
      </c>
    </row>
    <row r="549" spans="1:15" ht="46.5" customHeight="1" x14ac:dyDescent="0.35">
      <c r="A549" s="97">
        <f>A540+1</f>
        <v>61</v>
      </c>
      <c r="B549" s="424"/>
      <c r="C549" s="195"/>
      <c r="D549" s="93"/>
      <c r="E549" s="93"/>
      <c r="F549" s="95"/>
      <c r="G549" s="96"/>
      <c r="H549" s="93"/>
      <c r="I549" s="427"/>
      <c r="J549" s="205" t="str">
        <f>IFERROR(AVERAGE(I549),"")</f>
        <v/>
      </c>
      <c r="K549" s="206" t="str">
        <f>IF(D549&lt;&gt;"",D549,"")</f>
        <v/>
      </c>
      <c r="L549" s="96"/>
      <c r="M549" s="93"/>
      <c r="N549" s="427"/>
      <c r="O549" s="205" t="str">
        <f>IFERROR(AVERAGE(N549),"")</f>
        <v/>
      </c>
    </row>
    <row r="550" spans="1:15" ht="38.25" customHeight="1" x14ac:dyDescent="0.35">
      <c r="A550" s="440"/>
      <c r="B550" s="425"/>
      <c r="C550" s="196"/>
      <c r="D550" s="93"/>
      <c r="E550" s="93"/>
      <c r="F550" s="95"/>
      <c r="G550" s="96"/>
      <c r="H550" s="93"/>
      <c r="I550" s="428"/>
      <c r="J550" s="443" t="str">
        <f>IFERROR(VLOOKUP(J549,'Datos Validaciones PAO'!$N$2:$O$102,2,TRUE),"")</f>
        <v/>
      </c>
      <c r="K550" s="206" t="str">
        <f t="shared" ref="K550:K555" si="60">IF(D550&lt;&gt;"",D550,"")</f>
        <v/>
      </c>
      <c r="L550" s="96"/>
      <c r="M550" s="93"/>
      <c r="N550" s="428"/>
      <c r="O550" s="443" t="str">
        <f>IFERROR(VLOOKUP(O549,'Datos Validaciones PAO'!$N$2:$O$102,2,TRUE),"")</f>
        <v/>
      </c>
    </row>
    <row r="551" spans="1:15" ht="34.5" customHeight="1" x14ac:dyDescent="0.35">
      <c r="A551" s="441"/>
      <c r="B551" s="425"/>
      <c r="C551" s="196"/>
      <c r="D551" s="93"/>
      <c r="E551" s="93"/>
      <c r="F551" s="95"/>
      <c r="G551" s="96"/>
      <c r="H551" s="93"/>
      <c r="I551" s="428"/>
      <c r="J551" s="444"/>
      <c r="K551" s="206" t="str">
        <f t="shared" si="60"/>
        <v/>
      </c>
      <c r="L551" s="96"/>
      <c r="M551" s="93"/>
      <c r="N551" s="428"/>
      <c r="O551" s="444"/>
    </row>
    <row r="552" spans="1:15" ht="33" customHeight="1" x14ac:dyDescent="0.35">
      <c r="A552" s="441"/>
      <c r="B552" s="425"/>
      <c r="C552" s="196"/>
      <c r="D552" s="93"/>
      <c r="E552" s="93"/>
      <c r="F552" s="95"/>
      <c r="G552" s="96"/>
      <c r="H552" s="93"/>
      <c r="I552" s="428"/>
      <c r="J552" s="444"/>
      <c r="K552" s="206" t="str">
        <f t="shared" si="60"/>
        <v/>
      </c>
      <c r="L552" s="96"/>
      <c r="M552" s="93"/>
      <c r="N552" s="428"/>
      <c r="O552" s="444"/>
    </row>
    <row r="553" spans="1:15" ht="48.75" customHeight="1" x14ac:dyDescent="0.35">
      <c r="A553" s="441"/>
      <c r="B553" s="425"/>
      <c r="C553" s="196"/>
      <c r="D553" s="93"/>
      <c r="E553" s="93"/>
      <c r="F553" s="95"/>
      <c r="G553" s="96"/>
      <c r="H553" s="93"/>
      <c r="I553" s="428"/>
      <c r="J553" s="444"/>
      <c r="K553" s="206" t="str">
        <f t="shared" si="60"/>
        <v/>
      </c>
      <c r="L553" s="96"/>
      <c r="M553" s="93"/>
      <c r="N553" s="428"/>
      <c r="O553" s="444"/>
    </row>
    <row r="554" spans="1:15" ht="33" customHeight="1" x14ac:dyDescent="0.35">
      <c r="A554" s="441"/>
      <c r="B554" s="425"/>
      <c r="C554" s="196"/>
      <c r="D554" s="93"/>
      <c r="E554" s="93"/>
      <c r="F554" s="95"/>
      <c r="G554" s="96"/>
      <c r="H554" s="93"/>
      <c r="I554" s="428"/>
      <c r="J554" s="444"/>
      <c r="K554" s="206" t="str">
        <f t="shared" si="60"/>
        <v/>
      </c>
      <c r="L554" s="96"/>
      <c r="M554" s="93"/>
      <c r="N554" s="428"/>
      <c r="O554" s="444"/>
    </row>
    <row r="555" spans="1:15" ht="42.75" customHeight="1" thickBot="1" x14ac:dyDescent="0.4">
      <c r="A555" s="442"/>
      <c r="B555" s="426"/>
      <c r="C555" s="197"/>
      <c r="D555" s="93"/>
      <c r="E555" s="93"/>
      <c r="F555" s="95"/>
      <c r="G555" s="96"/>
      <c r="H555" s="93"/>
      <c r="I555" s="429"/>
      <c r="J555" s="445"/>
      <c r="K555" s="206" t="str">
        <f t="shared" si="60"/>
        <v/>
      </c>
      <c r="L555" s="96"/>
      <c r="M555" s="93"/>
      <c r="N555" s="429"/>
      <c r="O555" s="445"/>
    </row>
    <row r="556" spans="1:15" ht="50.15" customHeight="1" thickBot="1" x14ac:dyDescent="0.4">
      <c r="A556" s="199" t="s">
        <v>712</v>
      </c>
      <c r="B556" s="422"/>
      <c r="C556" s="423"/>
      <c r="D556" s="423"/>
      <c r="E556" s="200"/>
      <c r="F556" s="200"/>
      <c r="G556" s="200"/>
      <c r="H556" s="200"/>
      <c r="I556" s="200"/>
      <c r="J556" s="212"/>
      <c r="K556" s="200"/>
      <c r="L556" s="200"/>
      <c r="M556" s="200"/>
      <c r="N556" s="200"/>
      <c r="O556" s="212"/>
    </row>
    <row r="557" spans="1:15" ht="49.5" customHeight="1" thickBot="1" x14ac:dyDescent="0.4">
      <c r="A557" s="201" t="s">
        <v>714</v>
      </c>
      <c r="B557" s="202" t="s">
        <v>715</v>
      </c>
      <c r="C557" s="198" t="s">
        <v>716</v>
      </c>
      <c r="D557" s="198" t="s">
        <v>717</v>
      </c>
      <c r="E557" s="198" t="s">
        <v>718</v>
      </c>
      <c r="F557" s="198" t="s">
        <v>719</v>
      </c>
      <c r="G557" s="198" t="s">
        <v>720</v>
      </c>
      <c r="H557" s="198" t="s">
        <v>721</v>
      </c>
      <c r="I557" s="198" t="s">
        <v>722</v>
      </c>
      <c r="J557" s="198" t="s">
        <v>723</v>
      </c>
      <c r="K557" s="198" t="s">
        <v>730</v>
      </c>
      <c r="L557" s="198" t="s">
        <v>720</v>
      </c>
      <c r="M557" s="198" t="s">
        <v>721</v>
      </c>
      <c r="N557" s="198" t="s">
        <v>722</v>
      </c>
      <c r="O557" s="198" t="s">
        <v>723</v>
      </c>
    </row>
    <row r="558" spans="1:15" ht="46.5" customHeight="1" x14ac:dyDescent="0.35">
      <c r="A558" s="97">
        <f>A549+1</f>
        <v>62</v>
      </c>
      <c r="B558" s="424"/>
      <c r="C558" s="427"/>
      <c r="D558" s="93"/>
      <c r="E558" s="93"/>
      <c r="F558" s="95"/>
      <c r="G558" s="96"/>
      <c r="H558" s="93"/>
      <c r="I558" s="427"/>
      <c r="J558" s="205" t="str">
        <f>IFERROR(AVERAGE(I558),"")</f>
        <v/>
      </c>
      <c r="K558" s="206" t="str">
        <f>IF(D558&lt;&gt;"",D558,"")</f>
        <v/>
      </c>
      <c r="L558" s="96"/>
      <c r="M558" s="93"/>
      <c r="N558" s="427"/>
      <c r="O558" s="205" t="str">
        <f>IFERROR(AVERAGE(N558),"")</f>
        <v/>
      </c>
    </row>
    <row r="559" spans="1:15" ht="38.25" customHeight="1" x14ac:dyDescent="0.35">
      <c r="A559" s="440"/>
      <c r="B559" s="425"/>
      <c r="C559" s="428"/>
      <c r="D559" s="93"/>
      <c r="E559" s="93"/>
      <c r="F559" s="95"/>
      <c r="G559" s="96"/>
      <c r="H559" s="93"/>
      <c r="I559" s="428"/>
      <c r="J559" s="443" t="str">
        <f>IFERROR(VLOOKUP(J558,'Datos Validaciones PAO'!$N$2:$O$102,2,TRUE),"")</f>
        <v/>
      </c>
      <c r="K559" s="206" t="str">
        <f t="shared" ref="K559:K564" si="61">IF(D559&lt;&gt;"",D559,"")</f>
        <v/>
      </c>
      <c r="L559" s="96"/>
      <c r="M559" s="93"/>
      <c r="N559" s="428"/>
      <c r="O559" s="443" t="str">
        <f>IFERROR(VLOOKUP(O558,'Datos Validaciones PAO'!$N$2:$O$102,2,TRUE),"")</f>
        <v/>
      </c>
    </row>
    <row r="560" spans="1:15" ht="34.5" customHeight="1" x14ac:dyDescent="0.35">
      <c r="A560" s="441"/>
      <c r="B560" s="425"/>
      <c r="C560" s="428"/>
      <c r="D560" s="93"/>
      <c r="E560" s="93"/>
      <c r="F560" s="95"/>
      <c r="G560" s="96"/>
      <c r="H560" s="93"/>
      <c r="I560" s="428"/>
      <c r="J560" s="444"/>
      <c r="K560" s="206" t="str">
        <f t="shared" si="61"/>
        <v/>
      </c>
      <c r="L560" s="96"/>
      <c r="M560" s="93"/>
      <c r="N560" s="428"/>
      <c r="O560" s="444"/>
    </row>
    <row r="561" spans="1:15" ht="33" customHeight="1" x14ac:dyDescent="0.35">
      <c r="A561" s="441"/>
      <c r="B561" s="425"/>
      <c r="C561" s="428"/>
      <c r="D561" s="93"/>
      <c r="E561" s="93"/>
      <c r="F561" s="95"/>
      <c r="G561" s="96"/>
      <c r="H561" s="93"/>
      <c r="I561" s="428"/>
      <c r="J561" s="444"/>
      <c r="K561" s="206" t="str">
        <f t="shared" si="61"/>
        <v/>
      </c>
      <c r="L561" s="96"/>
      <c r="M561" s="93"/>
      <c r="N561" s="428"/>
      <c r="O561" s="444"/>
    </row>
    <row r="562" spans="1:15" ht="48.75" customHeight="1" x14ac:dyDescent="0.35">
      <c r="A562" s="441"/>
      <c r="B562" s="425"/>
      <c r="C562" s="428"/>
      <c r="D562" s="93"/>
      <c r="E562" s="93"/>
      <c r="F562" s="95"/>
      <c r="G562" s="96"/>
      <c r="H562" s="93"/>
      <c r="I562" s="428"/>
      <c r="J562" s="444"/>
      <c r="K562" s="206" t="str">
        <f t="shared" si="61"/>
        <v/>
      </c>
      <c r="L562" s="96"/>
      <c r="M562" s="93"/>
      <c r="N562" s="428"/>
      <c r="O562" s="444"/>
    </row>
    <row r="563" spans="1:15" ht="33" customHeight="1" x14ac:dyDescent="0.35">
      <c r="A563" s="441"/>
      <c r="B563" s="425"/>
      <c r="C563" s="428"/>
      <c r="D563" s="93"/>
      <c r="E563" s="93"/>
      <c r="F563" s="95"/>
      <c r="G563" s="96"/>
      <c r="H563" s="93"/>
      <c r="I563" s="428"/>
      <c r="J563" s="444"/>
      <c r="K563" s="206" t="str">
        <f t="shared" si="61"/>
        <v/>
      </c>
      <c r="L563" s="96"/>
      <c r="M563" s="93"/>
      <c r="N563" s="428"/>
      <c r="O563" s="444"/>
    </row>
    <row r="564" spans="1:15" ht="42.75" customHeight="1" thickBot="1" x14ac:dyDescent="0.4">
      <c r="A564" s="442"/>
      <c r="B564" s="426"/>
      <c r="C564" s="429"/>
      <c r="D564" s="93"/>
      <c r="E564" s="93"/>
      <c r="F564" s="95"/>
      <c r="G564" s="96"/>
      <c r="H564" s="93"/>
      <c r="I564" s="429"/>
      <c r="J564" s="445"/>
      <c r="K564" s="206" t="str">
        <f t="shared" si="61"/>
        <v/>
      </c>
      <c r="L564" s="96"/>
      <c r="M564" s="93"/>
      <c r="N564" s="429"/>
      <c r="O564" s="445"/>
    </row>
    <row r="565" spans="1:15" ht="50.15" customHeight="1" thickBot="1" x14ac:dyDescent="0.4">
      <c r="A565" s="199" t="s">
        <v>712</v>
      </c>
      <c r="B565" s="422"/>
      <c r="C565" s="423"/>
      <c r="D565" s="423"/>
      <c r="E565" s="200"/>
      <c r="F565" s="200"/>
      <c r="G565" s="200"/>
      <c r="H565" s="200"/>
      <c r="I565" s="200"/>
      <c r="J565" s="212"/>
      <c r="K565" s="200"/>
      <c r="L565" s="200"/>
      <c r="M565" s="200"/>
      <c r="N565" s="200"/>
      <c r="O565" s="212"/>
    </row>
    <row r="566" spans="1:15" ht="49.5" customHeight="1" thickBot="1" x14ac:dyDescent="0.4">
      <c r="A566" s="201" t="s">
        <v>714</v>
      </c>
      <c r="B566" s="202" t="s">
        <v>715</v>
      </c>
      <c r="C566" s="198" t="s">
        <v>716</v>
      </c>
      <c r="D566" s="198" t="s">
        <v>717</v>
      </c>
      <c r="E566" s="198" t="s">
        <v>718</v>
      </c>
      <c r="F566" s="198" t="s">
        <v>719</v>
      </c>
      <c r="G566" s="198" t="s">
        <v>720</v>
      </c>
      <c r="H566" s="198" t="s">
        <v>721</v>
      </c>
      <c r="I566" s="198" t="s">
        <v>722</v>
      </c>
      <c r="J566" s="198" t="s">
        <v>723</v>
      </c>
      <c r="K566" s="198" t="s">
        <v>730</v>
      </c>
      <c r="L566" s="198" t="s">
        <v>720</v>
      </c>
      <c r="M566" s="198" t="s">
        <v>721</v>
      </c>
      <c r="N566" s="198" t="s">
        <v>722</v>
      </c>
      <c r="O566" s="198" t="s">
        <v>723</v>
      </c>
    </row>
    <row r="567" spans="1:15" ht="46.5" customHeight="1" x14ac:dyDescent="0.35">
      <c r="A567" s="97">
        <f>A558+1</f>
        <v>63</v>
      </c>
      <c r="B567" s="424"/>
      <c r="C567" s="427"/>
      <c r="D567" s="93"/>
      <c r="E567" s="93"/>
      <c r="F567" s="95"/>
      <c r="G567" s="96"/>
      <c r="H567" s="93"/>
      <c r="I567" s="427"/>
      <c r="J567" s="205" t="str">
        <f>IFERROR(AVERAGE(I567),"")</f>
        <v/>
      </c>
      <c r="K567" s="206" t="str">
        <f>IF(D567&lt;&gt;"",D567,"")</f>
        <v/>
      </c>
      <c r="L567" s="96"/>
      <c r="M567" s="93"/>
      <c r="N567" s="427"/>
      <c r="O567" s="205" t="str">
        <f>IFERROR(AVERAGE(N567),"")</f>
        <v/>
      </c>
    </row>
    <row r="568" spans="1:15" ht="38.25" customHeight="1" x14ac:dyDescent="0.35">
      <c r="A568" s="440"/>
      <c r="B568" s="425"/>
      <c r="C568" s="428"/>
      <c r="D568" s="93"/>
      <c r="E568" s="93"/>
      <c r="F568" s="95"/>
      <c r="G568" s="96"/>
      <c r="H568" s="93"/>
      <c r="I568" s="428"/>
      <c r="J568" s="443" t="str">
        <f>IFERROR(VLOOKUP(J567,'Datos Validaciones PAO'!$N$2:$O$102,2,TRUE),"")</f>
        <v/>
      </c>
      <c r="K568" s="206" t="str">
        <f t="shared" ref="K568:K573" si="62">IF(D568&lt;&gt;"",D568,"")</f>
        <v/>
      </c>
      <c r="L568" s="96"/>
      <c r="M568" s="93"/>
      <c r="N568" s="428"/>
      <c r="O568" s="443" t="str">
        <f>IFERROR(VLOOKUP(O567,'Datos Validaciones PAO'!$N$2:$O$102,2,TRUE),"")</f>
        <v/>
      </c>
    </row>
    <row r="569" spans="1:15" ht="34.5" customHeight="1" x14ac:dyDescent="0.35">
      <c r="A569" s="441"/>
      <c r="B569" s="425"/>
      <c r="C569" s="428"/>
      <c r="D569" s="93"/>
      <c r="E569" s="93"/>
      <c r="F569" s="95"/>
      <c r="G569" s="96"/>
      <c r="H569" s="93"/>
      <c r="I569" s="428"/>
      <c r="J569" s="444"/>
      <c r="K569" s="206" t="str">
        <f t="shared" si="62"/>
        <v/>
      </c>
      <c r="L569" s="96"/>
      <c r="M569" s="93"/>
      <c r="N569" s="428"/>
      <c r="O569" s="444"/>
    </row>
    <row r="570" spans="1:15" ht="33" customHeight="1" x14ac:dyDescent="0.35">
      <c r="A570" s="441"/>
      <c r="B570" s="425"/>
      <c r="C570" s="428"/>
      <c r="D570" s="93"/>
      <c r="E570" s="93"/>
      <c r="F570" s="95"/>
      <c r="G570" s="96"/>
      <c r="H570" s="93"/>
      <c r="I570" s="428"/>
      <c r="J570" s="444"/>
      <c r="K570" s="206" t="str">
        <f t="shared" si="62"/>
        <v/>
      </c>
      <c r="L570" s="96"/>
      <c r="M570" s="93"/>
      <c r="N570" s="428"/>
      <c r="O570" s="444"/>
    </row>
    <row r="571" spans="1:15" ht="48.75" customHeight="1" x14ac:dyDescent="0.35">
      <c r="A571" s="441"/>
      <c r="B571" s="425"/>
      <c r="C571" s="428"/>
      <c r="D571" s="93"/>
      <c r="E571" s="93"/>
      <c r="F571" s="95"/>
      <c r="G571" s="96"/>
      <c r="H571" s="93"/>
      <c r="I571" s="428"/>
      <c r="J571" s="444"/>
      <c r="K571" s="206" t="str">
        <f t="shared" si="62"/>
        <v/>
      </c>
      <c r="L571" s="96"/>
      <c r="M571" s="93"/>
      <c r="N571" s="428"/>
      <c r="O571" s="444"/>
    </row>
    <row r="572" spans="1:15" ht="33" customHeight="1" x14ac:dyDescent="0.35">
      <c r="A572" s="441"/>
      <c r="B572" s="425"/>
      <c r="C572" s="428"/>
      <c r="D572" s="93"/>
      <c r="E572" s="93"/>
      <c r="F572" s="95"/>
      <c r="G572" s="96"/>
      <c r="H572" s="93"/>
      <c r="I572" s="428"/>
      <c r="J572" s="444"/>
      <c r="K572" s="206" t="str">
        <f t="shared" si="62"/>
        <v/>
      </c>
      <c r="L572" s="96"/>
      <c r="M572" s="93"/>
      <c r="N572" s="428"/>
      <c r="O572" s="444"/>
    </row>
    <row r="573" spans="1:15" ht="42.75" customHeight="1" thickBot="1" x14ac:dyDescent="0.4">
      <c r="A573" s="442"/>
      <c r="B573" s="426"/>
      <c r="C573" s="429"/>
      <c r="D573" s="93"/>
      <c r="E573" s="93"/>
      <c r="F573" s="95"/>
      <c r="G573" s="96"/>
      <c r="H573" s="93"/>
      <c r="I573" s="429"/>
      <c r="J573" s="445"/>
      <c r="K573" s="206" t="str">
        <f t="shared" si="62"/>
        <v/>
      </c>
      <c r="L573" s="96"/>
      <c r="M573" s="93"/>
      <c r="N573" s="429"/>
      <c r="O573" s="445"/>
    </row>
    <row r="574" spans="1:15" ht="50.15" customHeight="1" thickBot="1" x14ac:dyDescent="0.4">
      <c r="A574" s="199" t="s">
        <v>712</v>
      </c>
      <c r="B574" s="422"/>
      <c r="C574" s="423"/>
      <c r="D574" s="423"/>
      <c r="E574" s="200"/>
      <c r="F574" s="200"/>
      <c r="G574" s="200"/>
      <c r="H574" s="200"/>
      <c r="I574" s="200"/>
      <c r="J574" s="212"/>
      <c r="K574" s="200"/>
      <c r="L574" s="200"/>
      <c r="M574" s="200"/>
      <c r="N574" s="200"/>
      <c r="O574" s="212"/>
    </row>
    <row r="575" spans="1:15" ht="49.5" customHeight="1" thickBot="1" x14ac:dyDescent="0.4">
      <c r="A575" s="201" t="s">
        <v>714</v>
      </c>
      <c r="B575" s="202" t="s">
        <v>715</v>
      </c>
      <c r="C575" s="198" t="s">
        <v>716</v>
      </c>
      <c r="D575" s="198" t="s">
        <v>717</v>
      </c>
      <c r="E575" s="198" t="s">
        <v>718</v>
      </c>
      <c r="F575" s="198" t="s">
        <v>719</v>
      </c>
      <c r="G575" s="198" t="s">
        <v>720</v>
      </c>
      <c r="H575" s="198" t="s">
        <v>721</v>
      </c>
      <c r="I575" s="198" t="s">
        <v>722</v>
      </c>
      <c r="J575" s="198" t="s">
        <v>723</v>
      </c>
      <c r="K575" s="198" t="s">
        <v>730</v>
      </c>
      <c r="L575" s="198" t="s">
        <v>720</v>
      </c>
      <c r="M575" s="198" t="s">
        <v>721</v>
      </c>
      <c r="N575" s="198" t="s">
        <v>722</v>
      </c>
      <c r="O575" s="198" t="s">
        <v>723</v>
      </c>
    </row>
    <row r="576" spans="1:15" ht="46.5" customHeight="1" x14ac:dyDescent="0.35">
      <c r="A576" s="97">
        <f>A567+1</f>
        <v>64</v>
      </c>
      <c r="B576" s="424"/>
      <c r="C576" s="427"/>
      <c r="D576" s="93"/>
      <c r="E576" s="93"/>
      <c r="F576" s="95"/>
      <c r="G576" s="96"/>
      <c r="H576" s="93"/>
      <c r="I576" s="427"/>
      <c r="J576" s="205" t="str">
        <f>IFERROR(AVERAGE(I576),"")</f>
        <v/>
      </c>
      <c r="K576" s="206" t="str">
        <f>IF(D576&lt;&gt;"",D576,"")</f>
        <v/>
      </c>
      <c r="L576" s="96"/>
      <c r="M576" s="93"/>
      <c r="N576" s="427"/>
      <c r="O576" s="205" t="str">
        <f>IFERROR(AVERAGE(N576),"")</f>
        <v/>
      </c>
    </row>
    <row r="577" spans="1:15" ht="38.25" customHeight="1" x14ac:dyDescent="0.35">
      <c r="A577" s="440"/>
      <c r="B577" s="425"/>
      <c r="C577" s="428"/>
      <c r="D577" s="93"/>
      <c r="E577" s="93"/>
      <c r="F577" s="95"/>
      <c r="G577" s="96"/>
      <c r="H577" s="93"/>
      <c r="I577" s="428"/>
      <c r="J577" s="443" t="str">
        <f>IFERROR(VLOOKUP(J576,'Datos Validaciones PAO'!$N$2:$O$102,2,TRUE),"")</f>
        <v/>
      </c>
      <c r="K577" s="206" t="str">
        <f t="shared" ref="K577:K582" si="63">IF(D577&lt;&gt;"",D577,"")</f>
        <v/>
      </c>
      <c r="L577" s="96"/>
      <c r="M577" s="93"/>
      <c r="N577" s="428"/>
      <c r="O577" s="443" t="str">
        <f>IFERROR(VLOOKUP(O576,'Datos Validaciones PAO'!$N$2:$O$102,2,TRUE),"")</f>
        <v/>
      </c>
    </row>
    <row r="578" spans="1:15" ht="34.5" customHeight="1" x14ac:dyDescent="0.35">
      <c r="A578" s="441"/>
      <c r="B578" s="425"/>
      <c r="C578" s="428"/>
      <c r="D578" s="93"/>
      <c r="E578" s="93"/>
      <c r="F578" s="95"/>
      <c r="G578" s="96"/>
      <c r="H578" s="93"/>
      <c r="I578" s="428"/>
      <c r="J578" s="444"/>
      <c r="K578" s="206" t="str">
        <f t="shared" si="63"/>
        <v/>
      </c>
      <c r="L578" s="96"/>
      <c r="M578" s="93"/>
      <c r="N578" s="428"/>
      <c r="O578" s="444"/>
    </row>
    <row r="579" spans="1:15" ht="33" customHeight="1" x14ac:dyDescent="0.35">
      <c r="A579" s="441"/>
      <c r="B579" s="425"/>
      <c r="C579" s="428"/>
      <c r="D579" s="93"/>
      <c r="E579" s="93"/>
      <c r="F579" s="95"/>
      <c r="G579" s="96"/>
      <c r="H579" s="93"/>
      <c r="I579" s="428"/>
      <c r="J579" s="444"/>
      <c r="K579" s="206" t="str">
        <f t="shared" si="63"/>
        <v/>
      </c>
      <c r="L579" s="96"/>
      <c r="M579" s="93"/>
      <c r="N579" s="428"/>
      <c r="O579" s="444"/>
    </row>
    <row r="580" spans="1:15" ht="48.75" customHeight="1" x14ac:dyDescent="0.35">
      <c r="A580" s="441"/>
      <c r="B580" s="425"/>
      <c r="C580" s="428"/>
      <c r="D580" s="93"/>
      <c r="E580" s="93"/>
      <c r="F580" s="95"/>
      <c r="G580" s="96"/>
      <c r="H580" s="93"/>
      <c r="I580" s="428"/>
      <c r="J580" s="444"/>
      <c r="K580" s="206" t="str">
        <f t="shared" si="63"/>
        <v/>
      </c>
      <c r="L580" s="96"/>
      <c r="M580" s="93"/>
      <c r="N580" s="428"/>
      <c r="O580" s="444"/>
    </row>
    <row r="581" spans="1:15" ht="33" customHeight="1" x14ac:dyDescent="0.35">
      <c r="A581" s="441"/>
      <c r="B581" s="425"/>
      <c r="C581" s="428"/>
      <c r="D581" s="93"/>
      <c r="E581" s="93"/>
      <c r="F581" s="95"/>
      <c r="G581" s="96"/>
      <c r="H581" s="93"/>
      <c r="I581" s="428"/>
      <c r="J581" s="444"/>
      <c r="K581" s="206" t="str">
        <f t="shared" si="63"/>
        <v/>
      </c>
      <c r="L581" s="96"/>
      <c r="M581" s="93"/>
      <c r="N581" s="428"/>
      <c r="O581" s="444"/>
    </row>
    <row r="582" spans="1:15" ht="42.75" customHeight="1" thickBot="1" x14ac:dyDescent="0.4">
      <c r="A582" s="442"/>
      <c r="B582" s="426"/>
      <c r="C582" s="429"/>
      <c r="D582" s="93"/>
      <c r="E582" s="93"/>
      <c r="F582" s="95"/>
      <c r="G582" s="96"/>
      <c r="H582" s="93"/>
      <c r="I582" s="429"/>
      <c r="J582" s="445"/>
      <c r="K582" s="206" t="str">
        <f t="shared" si="63"/>
        <v/>
      </c>
      <c r="L582" s="96"/>
      <c r="M582" s="93"/>
      <c r="N582" s="429"/>
      <c r="O582" s="445"/>
    </row>
    <row r="583" spans="1:15" ht="50.15" customHeight="1" thickBot="1" x14ac:dyDescent="0.4">
      <c r="A583" s="199" t="s">
        <v>712</v>
      </c>
      <c r="B583" s="422"/>
      <c r="C583" s="423"/>
      <c r="D583" s="423"/>
      <c r="E583" s="200"/>
      <c r="F583" s="200"/>
      <c r="G583" s="200"/>
      <c r="H583" s="200"/>
      <c r="I583" s="200"/>
      <c r="J583" s="212"/>
      <c r="K583" s="200"/>
      <c r="L583" s="200"/>
      <c r="M583" s="200"/>
      <c r="N583" s="200"/>
      <c r="O583" s="212"/>
    </row>
    <row r="584" spans="1:15" ht="49.5" customHeight="1" thickBot="1" x14ac:dyDescent="0.4">
      <c r="A584" s="201" t="s">
        <v>714</v>
      </c>
      <c r="B584" s="202" t="s">
        <v>715</v>
      </c>
      <c r="C584" s="198" t="s">
        <v>716</v>
      </c>
      <c r="D584" s="198" t="s">
        <v>717</v>
      </c>
      <c r="E584" s="198" t="s">
        <v>718</v>
      </c>
      <c r="F584" s="198" t="s">
        <v>719</v>
      </c>
      <c r="G584" s="198" t="s">
        <v>720</v>
      </c>
      <c r="H584" s="198" t="s">
        <v>721</v>
      </c>
      <c r="I584" s="198" t="s">
        <v>722</v>
      </c>
      <c r="J584" s="198" t="s">
        <v>723</v>
      </c>
      <c r="K584" s="198" t="s">
        <v>730</v>
      </c>
      <c r="L584" s="198" t="s">
        <v>720</v>
      </c>
      <c r="M584" s="198" t="s">
        <v>721</v>
      </c>
      <c r="N584" s="198" t="s">
        <v>722</v>
      </c>
      <c r="O584" s="198" t="s">
        <v>723</v>
      </c>
    </row>
    <row r="585" spans="1:15" ht="46.5" customHeight="1" x14ac:dyDescent="0.35">
      <c r="A585" s="97">
        <f>A576+1</f>
        <v>65</v>
      </c>
      <c r="B585" s="424"/>
      <c r="C585" s="427"/>
      <c r="D585" s="93"/>
      <c r="E585" s="93"/>
      <c r="F585" s="95"/>
      <c r="G585" s="96"/>
      <c r="H585" s="93"/>
      <c r="I585" s="427"/>
      <c r="J585" s="205" t="str">
        <f>IFERROR(AVERAGE(I585),"")</f>
        <v/>
      </c>
      <c r="K585" s="206" t="str">
        <f>IF(D585&lt;&gt;"",D585,"")</f>
        <v/>
      </c>
      <c r="L585" s="96"/>
      <c r="M585" s="93"/>
      <c r="N585" s="427"/>
      <c r="O585" s="205" t="str">
        <f>IFERROR(AVERAGE(N585),"")</f>
        <v/>
      </c>
    </row>
    <row r="586" spans="1:15" ht="38.25" customHeight="1" x14ac:dyDescent="0.35">
      <c r="A586" s="440"/>
      <c r="B586" s="425"/>
      <c r="C586" s="428"/>
      <c r="D586" s="93"/>
      <c r="E586" s="93"/>
      <c r="F586" s="95"/>
      <c r="G586" s="96"/>
      <c r="H586" s="93"/>
      <c r="I586" s="428"/>
      <c r="J586" s="443" t="str">
        <f>IFERROR(VLOOKUP(J585,'Datos Validaciones PAO'!$N$2:$O$102,2,TRUE),"")</f>
        <v/>
      </c>
      <c r="K586" s="206" t="str">
        <f t="shared" ref="K586:K591" si="64">IF(D586&lt;&gt;"",D586,"")</f>
        <v/>
      </c>
      <c r="L586" s="96"/>
      <c r="M586" s="93"/>
      <c r="N586" s="428"/>
      <c r="O586" s="443" t="str">
        <f>IFERROR(VLOOKUP(O585,'Datos Validaciones PAO'!$N$2:$O$102,2,TRUE),"")</f>
        <v/>
      </c>
    </row>
    <row r="587" spans="1:15" ht="34.5" customHeight="1" x14ac:dyDescent="0.35">
      <c r="A587" s="441"/>
      <c r="B587" s="425"/>
      <c r="C587" s="428"/>
      <c r="D587" s="93"/>
      <c r="E587" s="93"/>
      <c r="F587" s="95"/>
      <c r="G587" s="96"/>
      <c r="H587" s="93"/>
      <c r="I587" s="428"/>
      <c r="J587" s="444"/>
      <c r="K587" s="206" t="str">
        <f t="shared" si="64"/>
        <v/>
      </c>
      <c r="L587" s="96"/>
      <c r="M587" s="93"/>
      <c r="N587" s="428"/>
      <c r="O587" s="444"/>
    </row>
    <row r="588" spans="1:15" ht="33" customHeight="1" x14ac:dyDescent="0.35">
      <c r="A588" s="441"/>
      <c r="B588" s="425"/>
      <c r="C588" s="428"/>
      <c r="D588" s="93"/>
      <c r="E588" s="93"/>
      <c r="F588" s="95"/>
      <c r="G588" s="96"/>
      <c r="H588" s="93"/>
      <c r="I588" s="428"/>
      <c r="J588" s="444"/>
      <c r="K588" s="206" t="str">
        <f t="shared" si="64"/>
        <v/>
      </c>
      <c r="L588" s="96"/>
      <c r="M588" s="93"/>
      <c r="N588" s="428"/>
      <c r="O588" s="444"/>
    </row>
    <row r="589" spans="1:15" ht="48.75" customHeight="1" x14ac:dyDescent="0.35">
      <c r="A589" s="441"/>
      <c r="B589" s="425"/>
      <c r="C589" s="428"/>
      <c r="D589" s="93"/>
      <c r="E589" s="93"/>
      <c r="F589" s="95"/>
      <c r="G589" s="96"/>
      <c r="H589" s="93"/>
      <c r="I589" s="428"/>
      <c r="J589" s="444"/>
      <c r="K589" s="206" t="str">
        <f t="shared" si="64"/>
        <v/>
      </c>
      <c r="L589" s="96"/>
      <c r="M589" s="93"/>
      <c r="N589" s="428"/>
      <c r="O589" s="444"/>
    </row>
    <row r="590" spans="1:15" ht="33" customHeight="1" x14ac:dyDescent="0.35">
      <c r="A590" s="441"/>
      <c r="B590" s="425"/>
      <c r="C590" s="428"/>
      <c r="D590" s="93"/>
      <c r="E590" s="93"/>
      <c r="F590" s="95"/>
      <c r="G590" s="96"/>
      <c r="H590" s="93"/>
      <c r="I590" s="428"/>
      <c r="J590" s="444"/>
      <c r="K590" s="206" t="str">
        <f t="shared" si="64"/>
        <v/>
      </c>
      <c r="L590" s="96"/>
      <c r="M590" s="93"/>
      <c r="N590" s="428"/>
      <c r="O590" s="444"/>
    </row>
    <row r="591" spans="1:15" ht="42.75" customHeight="1" thickBot="1" x14ac:dyDescent="0.4">
      <c r="A591" s="442"/>
      <c r="B591" s="426"/>
      <c r="C591" s="429"/>
      <c r="D591" s="93"/>
      <c r="E591" s="93"/>
      <c r="F591" s="95"/>
      <c r="G591" s="96"/>
      <c r="H591" s="93"/>
      <c r="I591" s="429"/>
      <c r="J591" s="445"/>
      <c r="K591" s="206" t="str">
        <f t="shared" si="64"/>
        <v/>
      </c>
      <c r="L591" s="96"/>
      <c r="M591" s="93"/>
      <c r="N591" s="429"/>
      <c r="O591" s="445"/>
    </row>
    <row r="592" spans="1:15" ht="50.15" customHeight="1" thickBot="1" x14ac:dyDescent="0.4">
      <c r="A592" s="199" t="s">
        <v>712</v>
      </c>
      <c r="B592" s="422"/>
      <c r="C592" s="423"/>
      <c r="D592" s="423"/>
      <c r="E592" s="200"/>
      <c r="F592" s="200"/>
      <c r="G592" s="200"/>
      <c r="H592" s="200"/>
      <c r="I592" s="200"/>
      <c r="J592" s="212"/>
      <c r="K592" s="200"/>
      <c r="L592" s="200"/>
      <c r="M592" s="200"/>
      <c r="N592" s="200"/>
      <c r="O592" s="212"/>
    </row>
    <row r="593" spans="1:15" ht="49.5" customHeight="1" thickBot="1" x14ac:dyDescent="0.4">
      <c r="A593" s="201" t="s">
        <v>714</v>
      </c>
      <c r="B593" s="202" t="s">
        <v>715</v>
      </c>
      <c r="C593" s="198" t="s">
        <v>716</v>
      </c>
      <c r="D593" s="198" t="s">
        <v>717</v>
      </c>
      <c r="E593" s="198" t="s">
        <v>718</v>
      </c>
      <c r="F593" s="198" t="s">
        <v>719</v>
      </c>
      <c r="G593" s="198" t="s">
        <v>720</v>
      </c>
      <c r="H593" s="198" t="s">
        <v>721</v>
      </c>
      <c r="I593" s="198" t="s">
        <v>722</v>
      </c>
      <c r="J593" s="198" t="s">
        <v>723</v>
      </c>
      <c r="K593" s="198" t="s">
        <v>730</v>
      </c>
      <c r="L593" s="198" t="s">
        <v>720</v>
      </c>
      <c r="M593" s="198" t="s">
        <v>721</v>
      </c>
      <c r="N593" s="198" t="s">
        <v>722</v>
      </c>
      <c r="O593" s="198" t="s">
        <v>723</v>
      </c>
    </row>
    <row r="594" spans="1:15" ht="46.5" customHeight="1" x14ac:dyDescent="0.35">
      <c r="A594" s="97">
        <f>A585+1</f>
        <v>66</v>
      </c>
      <c r="B594" s="424"/>
      <c r="C594" s="427"/>
      <c r="D594" s="93"/>
      <c r="E594" s="93"/>
      <c r="F594" s="95"/>
      <c r="G594" s="96"/>
      <c r="H594" s="93"/>
      <c r="I594" s="427"/>
      <c r="J594" s="205" t="str">
        <f>IFERROR(AVERAGE(I594),"")</f>
        <v/>
      </c>
      <c r="K594" s="206" t="str">
        <f>IF(D594&lt;&gt;"",D594,"")</f>
        <v/>
      </c>
      <c r="L594" s="96"/>
      <c r="M594" s="93"/>
      <c r="N594" s="427"/>
      <c r="O594" s="205" t="str">
        <f>IFERROR(AVERAGE(N594),"")</f>
        <v/>
      </c>
    </row>
    <row r="595" spans="1:15" ht="38.25" customHeight="1" x14ac:dyDescent="0.35">
      <c r="A595" s="440"/>
      <c r="B595" s="425"/>
      <c r="C595" s="428"/>
      <c r="D595" s="93"/>
      <c r="E595" s="93"/>
      <c r="F595" s="95"/>
      <c r="G595" s="96"/>
      <c r="H595" s="93"/>
      <c r="I595" s="428"/>
      <c r="J595" s="443" t="str">
        <f>IFERROR(VLOOKUP(J594,'Datos Validaciones PAO'!$N$2:$O$102,2,TRUE),"")</f>
        <v/>
      </c>
      <c r="K595" s="206" t="str">
        <f t="shared" ref="K595:K600" si="65">IF(D595&lt;&gt;"",D595,"")</f>
        <v/>
      </c>
      <c r="L595" s="96"/>
      <c r="M595" s="93"/>
      <c r="N595" s="428"/>
      <c r="O595" s="443" t="str">
        <f>IFERROR(VLOOKUP(O594,'Datos Validaciones PAO'!$N$2:$O$102,2,TRUE),"")</f>
        <v/>
      </c>
    </row>
    <row r="596" spans="1:15" ht="34.5" customHeight="1" x14ac:dyDescent="0.35">
      <c r="A596" s="441"/>
      <c r="B596" s="425"/>
      <c r="C596" s="428"/>
      <c r="D596" s="93"/>
      <c r="E596" s="93"/>
      <c r="F596" s="95"/>
      <c r="G596" s="96"/>
      <c r="H596" s="93"/>
      <c r="I596" s="428"/>
      <c r="J596" s="444"/>
      <c r="K596" s="206" t="str">
        <f t="shared" si="65"/>
        <v/>
      </c>
      <c r="L596" s="96"/>
      <c r="M596" s="93"/>
      <c r="N596" s="428"/>
      <c r="O596" s="444"/>
    </row>
    <row r="597" spans="1:15" ht="33" customHeight="1" x14ac:dyDescent="0.35">
      <c r="A597" s="441"/>
      <c r="B597" s="425"/>
      <c r="C597" s="428"/>
      <c r="D597" s="93"/>
      <c r="E597" s="93"/>
      <c r="F597" s="95"/>
      <c r="G597" s="96"/>
      <c r="H597" s="93"/>
      <c r="I597" s="428"/>
      <c r="J597" s="444"/>
      <c r="K597" s="206" t="str">
        <f t="shared" si="65"/>
        <v/>
      </c>
      <c r="L597" s="96"/>
      <c r="M597" s="93"/>
      <c r="N597" s="428"/>
      <c r="O597" s="444"/>
    </row>
    <row r="598" spans="1:15" ht="48.75" customHeight="1" x14ac:dyDescent="0.35">
      <c r="A598" s="441"/>
      <c r="B598" s="425"/>
      <c r="C598" s="428"/>
      <c r="D598" s="93"/>
      <c r="E598" s="93"/>
      <c r="F598" s="95"/>
      <c r="G598" s="96"/>
      <c r="H598" s="93"/>
      <c r="I598" s="428"/>
      <c r="J598" s="444"/>
      <c r="K598" s="206" t="str">
        <f t="shared" si="65"/>
        <v/>
      </c>
      <c r="L598" s="96"/>
      <c r="M598" s="93"/>
      <c r="N598" s="428"/>
      <c r="O598" s="444"/>
    </row>
    <row r="599" spans="1:15" ht="33" customHeight="1" x14ac:dyDescent="0.35">
      <c r="A599" s="441"/>
      <c r="B599" s="425"/>
      <c r="C599" s="428"/>
      <c r="D599" s="93"/>
      <c r="E599" s="93"/>
      <c r="F599" s="95"/>
      <c r="G599" s="96"/>
      <c r="H599" s="93"/>
      <c r="I599" s="428"/>
      <c r="J599" s="444"/>
      <c r="K599" s="206" t="str">
        <f t="shared" si="65"/>
        <v/>
      </c>
      <c r="L599" s="96"/>
      <c r="M599" s="93"/>
      <c r="N599" s="428"/>
      <c r="O599" s="444"/>
    </row>
    <row r="600" spans="1:15" ht="42.75" customHeight="1" thickBot="1" x14ac:dyDescent="0.4">
      <c r="A600" s="442"/>
      <c r="B600" s="426"/>
      <c r="C600" s="429"/>
      <c r="D600" s="93"/>
      <c r="E600" s="93"/>
      <c r="F600" s="95"/>
      <c r="G600" s="96"/>
      <c r="H600" s="93"/>
      <c r="I600" s="429"/>
      <c r="J600" s="445"/>
      <c r="K600" s="206" t="str">
        <f t="shared" si="65"/>
        <v/>
      </c>
      <c r="L600" s="96"/>
      <c r="M600" s="93"/>
      <c r="N600" s="429"/>
      <c r="O600" s="445"/>
    </row>
    <row r="601" spans="1:15" ht="50.15" customHeight="1" thickBot="1" x14ac:dyDescent="0.4">
      <c r="A601" s="199" t="s">
        <v>712</v>
      </c>
      <c r="B601" s="422"/>
      <c r="C601" s="423"/>
      <c r="D601" s="423"/>
      <c r="E601" s="200"/>
      <c r="F601" s="200"/>
      <c r="G601" s="200"/>
      <c r="H601" s="200"/>
      <c r="I601" s="200"/>
      <c r="J601" s="212"/>
      <c r="K601" s="200"/>
      <c r="L601" s="200"/>
      <c r="M601" s="200"/>
      <c r="N601" s="200"/>
      <c r="O601" s="212"/>
    </row>
    <row r="602" spans="1:15" ht="49.5" customHeight="1" thickBot="1" x14ac:dyDescent="0.4">
      <c r="A602" s="201" t="s">
        <v>714</v>
      </c>
      <c r="B602" s="202" t="s">
        <v>715</v>
      </c>
      <c r="C602" s="198" t="s">
        <v>716</v>
      </c>
      <c r="D602" s="198" t="s">
        <v>717</v>
      </c>
      <c r="E602" s="198" t="s">
        <v>718</v>
      </c>
      <c r="F602" s="198" t="s">
        <v>719</v>
      </c>
      <c r="G602" s="198" t="s">
        <v>720</v>
      </c>
      <c r="H602" s="198" t="s">
        <v>721</v>
      </c>
      <c r="I602" s="198" t="s">
        <v>722</v>
      </c>
      <c r="J602" s="198" t="s">
        <v>723</v>
      </c>
      <c r="K602" s="198" t="s">
        <v>730</v>
      </c>
      <c r="L602" s="198" t="s">
        <v>720</v>
      </c>
      <c r="M602" s="198" t="s">
        <v>721</v>
      </c>
      <c r="N602" s="198" t="s">
        <v>722</v>
      </c>
      <c r="O602" s="198" t="s">
        <v>723</v>
      </c>
    </row>
    <row r="603" spans="1:15" ht="46.5" customHeight="1" x14ac:dyDescent="0.35">
      <c r="A603" s="97">
        <f>A594+1</f>
        <v>67</v>
      </c>
      <c r="B603" s="424"/>
      <c r="C603" s="427"/>
      <c r="D603" s="93"/>
      <c r="E603" s="93"/>
      <c r="F603" s="95"/>
      <c r="G603" s="96"/>
      <c r="H603" s="93"/>
      <c r="I603" s="427"/>
      <c r="J603" s="205" t="str">
        <f>IFERROR(AVERAGE(I603),"")</f>
        <v/>
      </c>
      <c r="K603" s="206" t="str">
        <f>IF(D603&lt;&gt;"",D603,"")</f>
        <v/>
      </c>
      <c r="L603" s="96"/>
      <c r="M603" s="93"/>
      <c r="N603" s="427"/>
      <c r="O603" s="205" t="str">
        <f>IFERROR(AVERAGE(N603),"")</f>
        <v/>
      </c>
    </row>
    <row r="604" spans="1:15" ht="38.25" customHeight="1" x14ac:dyDescent="0.35">
      <c r="A604" s="440"/>
      <c r="B604" s="425"/>
      <c r="C604" s="428"/>
      <c r="D604" s="93"/>
      <c r="E604" s="93"/>
      <c r="F604" s="95"/>
      <c r="G604" s="96"/>
      <c r="H604" s="93"/>
      <c r="I604" s="428"/>
      <c r="J604" s="443" t="str">
        <f>IFERROR(VLOOKUP(J603,'Datos Validaciones PAO'!$N$2:$O$102,2,TRUE),"")</f>
        <v/>
      </c>
      <c r="K604" s="206" t="str">
        <f t="shared" ref="K604:K609" si="66">IF(D604&lt;&gt;"",D604,"")</f>
        <v/>
      </c>
      <c r="L604" s="96"/>
      <c r="M604" s="93"/>
      <c r="N604" s="428"/>
      <c r="O604" s="443" t="str">
        <f>IFERROR(VLOOKUP(O603,'Datos Validaciones PAO'!$N$2:$O$102,2,TRUE),"")</f>
        <v/>
      </c>
    </row>
    <row r="605" spans="1:15" ht="34.5" customHeight="1" x14ac:dyDescent="0.35">
      <c r="A605" s="441"/>
      <c r="B605" s="425"/>
      <c r="C605" s="428"/>
      <c r="D605" s="93"/>
      <c r="E605" s="93"/>
      <c r="F605" s="95"/>
      <c r="G605" s="96"/>
      <c r="H605" s="93"/>
      <c r="I605" s="428"/>
      <c r="J605" s="444"/>
      <c r="K605" s="206" t="str">
        <f t="shared" si="66"/>
        <v/>
      </c>
      <c r="L605" s="96"/>
      <c r="M605" s="93"/>
      <c r="N605" s="428"/>
      <c r="O605" s="444"/>
    </row>
    <row r="606" spans="1:15" ht="33" customHeight="1" x14ac:dyDescent="0.35">
      <c r="A606" s="441"/>
      <c r="B606" s="425"/>
      <c r="C606" s="428"/>
      <c r="D606" s="93"/>
      <c r="E606" s="93"/>
      <c r="F606" s="95"/>
      <c r="G606" s="96"/>
      <c r="H606" s="93"/>
      <c r="I606" s="428"/>
      <c r="J606" s="444"/>
      <c r="K606" s="206" t="str">
        <f t="shared" si="66"/>
        <v/>
      </c>
      <c r="L606" s="96"/>
      <c r="M606" s="93"/>
      <c r="N606" s="428"/>
      <c r="O606" s="444"/>
    </row>
    <row r="607" spans="1:15" ht="48.75" customHeight="1" x14ac:dyDescent="0.35">
      <c r="A607" s="441"/>
      <c r="B607" s="425"/>
      <c r="C607" s="428"/>
      <c r="D607" s="93"/>
      <c r="E607" s="93"/>
      <c r="F607" s="95"/>
      <c r="G607" s="96"/>
      <c r="H607" s="93"/>
      <c r="I607" s="428"/>
      <c r="J607" s="444"/>
      <c r="K607" s="206" t="str">
        <f t="shared" si="66"/>
        <v/>
      </c>
      <c r="L607" s="96"/>
      <c r="M607" s="93"/>
      <c r="N607" s="428"/>
      <c r="O607" s="444"/>
    </row>
    <row r="608" spans="1:15" ht="33" customHeight="1" x14ac:dyDescent="0.35">
      <c r="A608" s="441"/>
      <c r="B608" s="425"/>
      <c r="C608" s="428"/>
      <c r="D608" s="93"/>
      <c r="E608" s="93"/>
      <c r="F608" s="95"/>
      <c r="G608" s="96"/>
      <c r="H608" s="93"/>
      <c r="I608" s="428"/>
      <c r="J608" s="444"/>
      <c r="K608" s="206" t="str">
        <f t="shared" si="66"/>
        <v/>
      </c>
      <c r="L608" s="96"/>
      <c r="M608" s="93"/>
      <c r="N608" s="428"/>
      <c r="O608" s="444"/>
    </row>
    <row r="609" spans="1:15" ht="42.75" customHeight="1" thickBot="1" x14ac:dyDescent="0.4">
      <c r="A609" s="442"/>
      <c r="B609" s="426"/>
      <c r="C609" s="429"/>
      <c r="D609" s="93"/>
      <c r="E609" s="93"/>
      <c r="F609" s="95"/>
      <c r="G609" s="96"/>
      <c r="H609" s="93"/>
      <c r="I609" s="429"/>
      <c r="J609" s="445"/>
      <c r="K609" s="206" t="str">
        <f t="shared" si="66"/>
        <v/>
      </c>
      <c r="L609" s="96"/>
      <c r="M609" s="93"/>
      <c r="N609" s="429"/>
      <c r="O609" s="445"/>
    </row>
    <row r="610" spans="1:15" ht="50.15" customHeight="1" thickBot="1" x14ac:dyDescent="0.4">
      <c r="A610" s="199" t="s">
        <v>712</v>
      </c>
      <c r="B610" s="422"/>
      <c r="C610" s="423"/>
      <c r="D610" s="423"/>
      <c r="E610" s="200"/>
      <c r="F610" s="200"/>
      <c r="G610" s="200"/>
      <c r="H610" s="200"/>
      <c r="I610" s="200"/>
      <c r="J610" s="212"/>
      <c r="K610" s="200"/>
      <c r="L610" s="200"/>
      <c r="M610" s="200"/>
      <c r="N610" s="200"/>
      <c r="O610" s="212"/>
    </row>
    <row r="611" spans="1:15" ht="49.5" customHeight="1" thickBot="1" x14ac:dyDescent="0.4">
      <c r="A611" s="201" t="s">
        <v>714</v>
      </c>
      <c r="B611" s="202" t="s">
        <v>715</v>
      </c>
      <c r="C611" s="198" t="s">
        <v>716</v>
      </c>
      <c r="D611" s="198" t="s">
        <v>717</v>
      </c>
      <c r="E611" s="198" t="s">
        <v>718</v>
      </c>
      <c r="F611" s="198" t="s">
        <v>719</v>
      </c>
      <c r="G611" s="198" t="s">
        <v>720</v>
      </c>
      <c r="H611" s="198" t="s">
        <v>721</v>
      </c>
      <c r="I611" s="198" t="s">
        <v>722</v>
      </c>
      <c r="J611" s="198" t="s">
        <v>723</v>
      </c>
      <c r="K611" s="198" t="s">
        <v>730</v>
      </c>
      <c r="L611" s="198" t="s">
        <v>720</v>
      </c>
      <c r="M611" s="198" t="s">
        <v>721</v>
      </c>
      <c r="N611" s="198" t="s">
        <v>722</v>
      </c>
      <c r="O611" s="198" t="s">
        <v>723</v>
      </c>
    </row>
    <row r="612" spans="1:15" ht="46.5" customHeight="1" x14ac:dyDescent="0.35">
      <c r="A612" s="97">
        <f>A603+1</f>
        <v>68</v>
      </c>
      <c r="B612" s="424"/>
      <c r="C612" s="427"/>
      <c r="D612" s="93"/>
      <c r="E612" s="93"/>
      <c r="F612" s="95"/>
      <c r="G612" s="96"/>
      <c r="H612" s="93"/>
      <c r="I612" s="427"/>
      <c r="J612" s="205" t="str">
        <f>IFERROR(AVERAGE(I612),"")</f>
        <v/>
      </c>
      <c r="K612" s="206" t="str">
        <f>IF(D612&lt;&gt;"",D612,"")</f>
        <v/>
      </c>
      <c r="L612" s="96"/>
      <c r="M612" s="93"/>
      <c r="N612" s="427"/>
      <c r="O612" s="205" t="str">
        <f>IFERROR(AVERAGE(N612),"")</f>
        <v/>
      </c>
    </row>
    <row r="613" spans="1:15" ht="38.25" customHeight="1" x14ac:dyDescent="0.35">
      <c r="A613" s="440"/>
      <c r="B613" s="425"/>
      <c r="C613" s="428"/>
      <c r="D613" s="93"/>
      <c r="E613" s="93"/>
      <c r="F613" s="95"/>
      <c r="G613" s="96"/>
      <c r="H613" s="93"/>
      <c r="I613" s="428"/>
      <c r="J613" s="443" t="str">
        <f>IFERROR(VLOOKUP(J612,'Datos Validaciones PAO'!$N$2:$O$102,2,TRUE),"")</f>
        <v/>
      </c>
      <c r="K613" s="206" t="str">
        <f t="shared" ref="K613:K618" si="67">IF(D613&lt;&gt;"",D613,"")</f>
        <v/>
      </c>
      <c r="L613" s="96"/>
      <c r="M613" s="93"/>
      <c r="N613" s="428"/>
      <c r="O613" s="443" t="str">
        <f>IFERROR(VLOOKUP(O612,'Datos Validaciones PAO'!$N$2:$O$102,2,TRUE),"")</f>
        <v/>
      </c>
    </row>
    <row r="614" spans="1:15" ht="34.5" customHeight="1" x14ac:dyDescent="0.35">
      <c r="A614" s="441"/>
      <c r="B614" s="425"/>
      <c r="C614" s="428"/>
      <c r="D614" s="93"/>
      <c r="E614" s="93"/>
      <c r="F614" s="95"/>
      <c r="G614" s="96"/>
      <c r="H614" s="93"/>
      <c r="I614" s="428"/>
      <c r="J614" s="444"/>
      <c r="K614" s="206" t="str">
        <f t="shared" si="67"/>
        <v/>
      </c>
      <c r="L614" s="96"/>
      <c r="M614" s="93"/>
      <c r="N614" s="428"/>
      <c r="O614" s="444"/>
    </row>
    <row r="615" spans="1:15" ht="33" customHeight="1" x14ac:dyDescent="0.35">
      <c r="A615" s="441"/>
      <c r="B615" s="425"/>
      <c r="C615" s="428"/>
      <c r="D615" s="93"/>
      <c r="E615" s="93"/>
      <c r="F615" s="95"/>
      <c r="G615" s="96"/>
      <c r="H615" s="93"/>
      <c r="I615" s="428"/>
      <c r="J615" s="444"/>
      <c r="K615" s="206" t="str">
        <f t="shared" si="67"/>
        <v/>
      </c>
      <c r="L615" s="96"/>
      <c r="M615" s="93"/>
      <c r="N615" s="428"/>
      <c r="O615" s="444"/>
    </row>
    <row r="616" spans="1:15" ht="48.75" customHeight="1" x14ac:dyDescent="0.35">
      <c r="A616" s="441"/>
      <c r="B616" s="425"/>
      <c r="C616" s="428"/>
      <c r="D616" s="93"/>
      <c r="E616" s="93"/>
      <c r="F616" s="95"/>
      <c r="G616" s="96"/>
      <c r="H616" s="93"/>
      <c r="I616" s="428"/>
      <c r="J616" s="444"/>
      <c r="K616" s="206" t="str">
        <f t="shared" si="67"/>
        <v/>
      </c>
      <c r="L616" s="96"/>
      <c r="M616" s="93"/>
      <c r="N616" s="428"/>
      <c r="O616" s="444"/>
    </row>
    <row r="617" spans="1:15" ht="33" customHeight="1" x14ac:dyDescent="0.35">
      <c r="A617" s="441"/>
      <c r="B617" s="425"/>
      <c r="C617" s="428"/>
      <c r="D617" s="93"/>
      <c r="E617" s="93"/>
      <c r="F617" s="95"/>
      <c r="G617" s="96"/>
      <c r="H617" s="93"/>
      <c r="I617" s="428"/>
      <c r="J617" s="444"/>
      <c r="K617" s="206" t="str">
        <f t="shared" si="67"/>
        <v/>
      </c>
      <c r="L617" s="96"/>
      <c r="M617" s="93"/>
      <c r="N617" s="428"/>
      <c r="O617" s="444"/>
    </row>
    <row r="618" spans="1:15" ht="25.5" customHeight="1" thickBot="1" x14ac:dyDescent="0.4">
      <c r="A618" s="442"/>
      <c r="B618" s="426"/>
      <c r="C618" s="429"/>
      <c r="D618" s="93"/>
      <c r="E618" s="93"/>
      <c r="F618" s="95"/>
      <c r="G618" s="96"/>
      <c r="H618" s="93"/>
      <c r="I618" s="429"/>
      <c r="J618" s="445"/>
      <c r="K618" s="206" t="str">
        <f t="shared" si="67"/>
        <v/>
      </c>
      <c r="L618" s="96"/>
      <c r="M618" s="93"/>
      <c r="N618" s="429"/>
      <c r="O618" s="445"/>
    </row>
    <row r="619" spans="1:15" ht="50.15" customHeight="1" thickBot="1" x14ac:dyDescent="0.4">
      <c r="A619" s="199" t="s">
        <v>712</v>
      </c>
      <c r="B619" s="422"/>
      <c r="C619" s="423"/>
      <c r="D619" s="423"/>
      <c r="E619" s="200"/>
      <c r="F619" s="200"/>
      <c r="G619" s="200"/>
      <c r="H619" s="200"/>
      <c r="I619" s="200"/>
      <c r="J619" s="212"/>
      <c r="K619" s="200"/>
      <c r="L619" s="200"/>
      <c r="M619" s="200"/>
      <c r="N619" s="200"/>
      <c r="O619" s="212"/>
    </row>
    <row r="620" spans="1:15" ht="49.5" customHeight="1" thickBot="1" x14ac:dyDescent="0.4">
      <c r="A620" s="201" t="s">
        <v>714</v>
      </c>
      <c r="B620" s="202" t="s">
        <v>715</v>
      </c>
      <c r="C620" s="198" t="s">
        <v>716</v>
      </c>
      <c r="D620" s="198" t="s">
        <v>717</v>
      </c>
      <c r="E620" s="198" t="s">
        <v>718</v>
      </c>
      <c r="F620" s="198" t="s">
        <v>719</v>
      </c>
      <c r="G620" s="198" t="s">
        <v>720</v>
      </c>
      <c r="H620" s="198" t="s">
        <v>721</v>
      </c>
      <c r="I620" s="198" t="s">
        <v>722</v>
      </c>
      <c r="J620" s="198" t="s">
        <v>723</v>
      </c>
      <c r="K620" s="198" t="s">
        <v>730</v>
      </c>
      <c r="L620" s="198" t="s">
        <v>720</v>
      </c>
      <c r="M620" s="198" t="s">
        <v>721</v>
      </c>
      <c r="N620" s="198" t="s">
        <v>722</v>
      </c>
      <c r="O620" s="198" t="s">
        <v>723</v>
      </c>
    </row>
    <row r="621" spans="1:15" ht="46.5" customHeight="1" x14ac:dyDescent="0.35">
      <c r="A621" s="97">
        <f>A612+1</f>
        <v>69</v>
      </c>
      <c r="B621" s="424"/>
      <c r="C621" s="195"/>
      <c r="D621" s="103"/>
      <c r="E621" s="93"/>
      <c r="F621" s="95"/>
      <c r="G621" s="96"/>
      <c r="H621" s="93"/>
      <c r="I621" s="427"/>
      <c r="J621" s="205" t="str">
        <f>IFERROR(AVERAGE(I621),"")</f>
        <v/>
      </c>
      <c r="K621" s="206" t="str">
        <f>IF(D621&lt;&gt;"",D621,"")</f>
        <v/>
      </c>
      <c r="L621" s="96"/>
      <c r="M621" s="93"/>
      <c r="N621" s="427"/>
      <c r="O621" s="205" t="str">
        <f>IFERROR(AVERAGE(N621),"")</f>
        <v/>
      </c>
    </row>
    <row r="622" spans="1:15" ht="38.25" customHeight="1" x14ac:dyDescent="0.35">
      <c r="A622" s="440"/>
      <c r="B622" s="425"/>
      <c r="C622" s="196"/>
      <c r="D622" s="93"/>
      <c r="E622" s="93"/>
      <c r="F622" s="95"/>
      <c r="G622" s="96"/>
      <c r="H622" s="93"/>
      <c r="I622" s="428"/>
      <c r="J622" s="443" t="str">
        <f>IFERROR(VLOOKUP(J621,'Datos Validaciones PAO'!$N$2:$O$102,2,TRUE),"")</f>
        <v/>
      </c>
      <c r="K622" s="206" t="str">
        <f t="shared" ref="K622:K627" si="68">IF(D622&lt;&gt;"",D622,"")</f>
        <v/>
      </c>
      <c r="L622" s="96"/>
      <c r="M622" s="93"/>
      <c r="N622" s="428"/>
      <c r="O622" s="443" t="str">
        <f>IFERROR(VLOOKUP(O621,'Datos Validaciones PAO'!$N$2:$O$102,2,TRUE),"")</f>
        <v/>
      </c>
    </row>
    <row r="623" spans="1:15" ht="34.5" customHeight="1" x14ac:dyDescent="0.35">
      <c r="A623" s="441"/>
      <c r="B623" s="425"/>
      <c r="C623" s="196"/>
      <c r="D623" s="93"/>
      <c r="E623" s="93"/>
      <c r="F623" s="95"/>
      <c r="G623" s="96"/>
      <c r="H623" s="93"/>
      <c r="I623" s="428"/>
      <c r="J623" s="444"/>
      <c r="K623" s="206" t="str">
        <f t="shared" si="68"/>
        <v/>
      </c>
      <c r="L623" s="96"/>
      <c r="M623" s="93"/>
      <c r="N623" s="428"/>
      <c r="O623" s="444"/>
    </row>
    <row r="624" spans="1:15" ht="33" customHeight="1" x14ac:dyDescent="0.35">
      <c r="A624" s="441"/>
      <c r="B624" s="425"/>
      <c r="C624" s="196"/>
      <c r="D624" s="93"/>
      <c r="E624" s="93"/>
      <c r="F624" s="95"/>
      <c r="G624" s="96"/>
      <c r="H624" s="93"/>
      <c r="I624" s="428"/>
      <c r="J624" s="444"/>
      <c r="K624" s="206" t="str">
        <f t="shared" si="68"/>
        <v/>
      </c>
      <c r="L624" s="96"/>
      <c r="M624" s="93"/>
      <c r="N624" s="428"/>
      <c r="O624" s="444"/>
    </row>
    <row r="625" spans="1:15" ht="48.75" customHeight="1" x14ac:dyDescent="0.35">
      <c r="A625" s="441"/>
      <c r="B625" s="425"/>
      <c r="C625" s="196"/>
      <c r="D625" s="93"/>
      <c r="E625" s="93"/>
      <c r="F625" s="95"/>
      <c r="G625" s="96"/>
      <c r="H625" s="93"/>
      <c r="I625" s="428"/>
      <c r="J625" s="444"/>
      <c r="K625" s="206" t="str">
        <f t="shared" si="68"/>
        <v/>
      </c>
      <c r="L625" s="96"/>
      <c r="M625" s="93"/>
      <c r="N625" s="428"/>
      <c r="O625" s="444"/>
    </row>
    <row r="626" spans="1:15" ht="33" customHeight="1" x14ac:dyDescent="0.35">
      <c r="A626" s="441"/>
      <c r="B626" s="425"/>
      <c r="C626" s="196"/>
      <c r="D626" s="93"/>
      <c r="E626" s="93"/>
      <c r="F626" s="95"/>
      <c r="G626" s="96"/>
      <c r="H626" s="93"/>
      <c r="I626" s="428"/>
      <c r="J626" s="444"/>
      <c r="K626" s="206" t="str">
        <f t="shared" si="68"/>
        <v/>
      </c>
      <c r="L626" s="96"/>
      <c r="M626" s="93"/>
      <c r="N626" s="428"/>
      <c r="O626" s="444"/>
    </row>
    <row r="627" spans="1:15" ht="42.75" customHeight="1" thickBot="1" x14ac:dyDescent="0.4">
      <c r="A627" s="442"/>
      <c r="B627" s="426"/>
      <c r="C627" s="197"/>
      <c r="D627" s="93"/>
      <c r="E627" s="93"/>
      <c r="F627" s="95"/>
      <c r="G627" s="96"/>
      <c r="H627" s="93"/>
      <c r="I627" s="429"/>
      <c r="J627" s="445"/>
      <c r="K627" s="206" t="str">
        <f t="shared" si="68"/>
        <v/>
      </c>
      <c r="L627" s="96"/>
      <c r="M627" s="93"/>
      <c r="N627" s="429"/>
      <c r="O627" s="445"/>
    </row>
    <row r="628" spans="1:15" ht="50.15" customHeight="1" thickBot="1" x14ac:dyDescent="0.4">
      <c r="A628" s="199" t="s">
        <v>712</v>
      </c>
      <c r="B628" s="422"/>
      <c r="C628" s="423"/>
      <c r="D628" s="423"/>
      <c r="E628" s="200"/>
      <c r="F628" s="200"/>
      <c r="G628" s="200"/>
      <c r="H628" s="200"/>
      <c r="I628" s="200"/>
      <c r="J628" s="212"/>
      <c r="K628" s="200"/>
      <c r="L628" s="200"/>
      <c r="M628" s="200"/>
      <c r="N628" s="200"/>
      <c r="O628" s="212"/>
    </row>
    <row r="629" spans="1:15" ht="49.5" customHeight="1" thickBot="1" x14ac:dyDescent="0.4">
      <c r="A629" s="201" t="s">
        <v>714</v>
      </c>
      <c r="B629" s="202" t="s">
        <v>715</v>
      </c>
      <c r="C629" s="198" t="s">
        <v>716</v>
      </c>
      <c r="D629" s="198" t="s">
        <v>717</v>
      </c>
      <c r="E629" s="198" t="s">
        <v>718</v>
      </c>
      <c r="F629" s="198" t="s">
        <v>719</v>
      </c>
      <c r="G629" s="198" t="s">
        <v>720</v>
      </c>
      <c r="H629" s="198" t="s">
        <v>721</v>
      </c>
      <c r="I629" s="198" t="s">
        <v>722</v>
      </c>
      <c r="J629" s="198" t="s">
        <v>723</v>
      </c>
      <c r="K629" s="198" t="s">
        <v>730</v>
      </c>
      <c r="L629" s="198" t="s">
        <v>720</v>
      </c>
      <c r="M629" s="198" t="s">
        <v>721</v>
      </c>
      <c r="N629" s="198" t="s">
        <v>722</v>
      </c>
      <c r="O629" s="198" t="s">
        <v>723</v>
      </c>
    </row>
    <row r="630" spans="1:15" ht="46.5" customHeight="1" x14ac:dyDescent="0.35">
      <c r="A630" s="97">
        <f>A621+1</f>
        <v>70</v>
      </c>
      <c r="B630" s="424"/>
      <c r="C630" s="427"/>
      <c r="D630" s="93"/>
      <c r="E630" s="93"/>
      <c r="F630" s="95"/>
      <c r="G630" s="96"/>
      <c r="H630" s="93"/>
      <c r="I630" s="427"/>
      <c r="J630" s="205" t="str">
        <f>IFERROR(AVERAGE(I630),"")</f>
        <v/>
      </c>
      <c r="K630" s="206" t="str">
        <f>IF(D630&lt;&gt;"",D630,"")</f>
        <v/>
      </c>
      <c r="L630" s="96"/>
      <c r="M630" s="93"/>
      <c r="N630" s="427"/>
      <c r="O630" s="205" t="str">
        <f>IFERROR(AVERAGE(N630),"")</f>
        <v/>
      </c>
    </row>
    <row r="631" spans="1:15" ht="38.25" customHeight="1" x14ac:dyDescent="0.35">
      <c r="A631" s="440"/>
      <c r="B631" s="425"/>
      <c r="C631" s="428"/>
      <c r="D631" s="93"/>
      <c r="E631" s="93"/>
      <c r="F631" s="95"/>
      <c r="G631" s="96"/>
      <c r="H631" s="93"/>
      <c r="I631" s="428"/>
      <c r="J631" s="443" t="str">
        <f>IFERROR(VLOOKUP(J630,'Datos Validaciones PAO'!$N$2:$O$102,2,TRUE),"")</f>
        <v/>
      </c>
      <c r="K631" s="206" t="str">
        <f t="shared" ref="K631:K636" si="69">IF(D631&lt;&gt;"",D631,"")</f>
        <v/>
      </c>
      <c r="L631" s="96"/>
      <c r="M631" s="93"/>
      <c r="N631" s="428"/>
      <c r="O631" s="443" t="str">
        <f>IFERROR(VLOOKUP(O630,'Datos Validaciones PAO'!$N$2:$O$102,2,TRUE),"")</f>
        <v/>
      </c>
    </row>
    <row r="632" spans="1:15" ht="34.5" customHeight="1" x14ac:dyDescent="0.35">
      <c r="A632" s="441"/>
      <c r="B632" s="425"/>
      <c r="C632" s="428"/>
      <c r="D632" s="93"/>
      <c r="E632" s="93"/>
      <c r="F632" s="95"/>
      <c r="G632" s="96"/>
      <c r="H632" s="93"/>
      <c r="I632" s="428"/>
      <c r="J632" s="444"/>
      <c r="K632" s="206" t="str">
        <f t="shared" si="69"/>
        <v/>
      </c>
      <c r="L632" s="96"/>
      <c r="M632" s="93"/>
      <c r="N632" s="428"/>
      <c r="O632" s="444"/>
    </row>
    <row r="633" spans="1:15" ht="33" customHeight="1" x14ac:dyDescent="0.35">
      <c r="A633" s="441"/>
      <c r="B633" s="425"/>
      <c r="C633" s="428"/>
      <c r="D633" s="93"/>
      <c r="E633" s="93"/>
      <c r="F633" s="95"/>
      <c r="G633" s="96"/>
      <c r="H633" s="93"/>
      <c r="I633" s="428"/>
      <c r="J633" s="444"/>
      <c r="K633" s="206" t="str">
        <f t="shared" si="69"/>
        <v/>
      </c>
      <c r="L633" s="96"/>
      <c r="M633" s="93"/>
      <c r="N633" s="428"/>
      <c r="O633" s="444"/>
    </row>
    <row r="634" spans="1:15" ht="48.75" customHeight="1" x14ac:dyDescent="0.35">
      <c r="A634" s="441"/>
      <c r="B634" s="425"/>
      <c r="C634" s="428"/>
      <c r="D634" s="93"/>
      <c r="E634" s="93"/>
      <c r="F634" s="95"/>
      <c r="G634" s="96"/>
      <c r="H634" s="93"/>
      <c r="I634" s="428"/>
      <c r="J634" s="444"/>
      <c r="K634" s="206" t="str">
        <f t="shared" si="69"/>
        <v/>
      </c>
      <c r="L634" s="96"/>
      <c r="M634" s="93"/>
      <c r="N634" s="428"/>
      <c r="O634" s="444"/>
    </row>
    <row r="635" spans="1:15" ht="33" customHeight="1" x14ac:dyDescent="0.35">
      <c r="A635" s="441"/>
      <c r="B635" s="425"/>
      <c r="C635" s="428"/>
      <c r="D635" s="93"/>
      <c r="E635" s="93"/>
      <c r="F635" s="95"/>
      <c r="G635" s="96"/>
      <c r="H635" s="93"/>
      <c r="I635" s="428"/>
      <c r="J635" s="444"/>
      <c r="K635" s="206" t="str">
        <f t="shared" si="69"/>
        <v/>
      </c>
      <c r="L635" s="96"/>
      <c r="M635" s="93"/>
      <c r="N635" s="428"/>
      <c r="O635" s="444"/>
    </row>
    <row r="636" spans="1:15" ht="42.75" customHeight="1" thickBot="1" x14ac:dyDescent="0.4">
      <c r="A636" s="442"/>
      <c r="B636" s="426"/>
      <c r="C636" s="429"/>
      <c r="D636" s="93"/>
      <c r="E636" s="93"/>
      <c r="F636" s="95"/>
      <c r="G636" s="96"/>
      <c r="H636" s="93"/>
      <c r="I636" s="429"/>
      <c r="J636" s="445"/>
      <c r="K636" s="206" t="str">
        <f t="shared" si="69"/>
        <v/>
      </c>
      <c r="L636" s="96"/>
      <c r="M636" s="93"/>
      <c r="N636" s="429"/>
      <c r="O636" s="445"/>
    </row>
    <row r="637" spans="1:15" ht="50.15" customHeight="1" thickBot="1" x14ac:dyDescent="0.4">
      <c r="A637" s="199" t="s">
        <v>712</v>
      </c>
      <c r="B637" s="422"/>
      <c r="C637" s="423"/>
      <c r="D637" s="423"/>
      <c r="E637" s="200"/>
      <c r="F637" s="200"/>
      <c r="G637" s="200"/>
      <c r="H637" s="200"/>
      <c r="I637" s="200"/>
      <c r="J637" s="212"/>
      <c r="K637" s="200"/>
      <c r="L637" s="200"/>
      <c r="M637" s="200"/>
      <c r="N637" s="200"/>
      <c r="O637" s="212"/>
    </row>
    <row r="638" spans="1:15" ht="49.5" customHeight="1" thickBot="1" x14ac:dyDescent="0.4">
      <c r="A638" s="201" t="s">
        <v>714</v>
      </c>
      <c r="B638" s="202" t="s">
        <v>715</v>
      </c>
      <c r="C638" s="198" t="s">
        <v>716</v>
      </c>
      <c r="D638" s="198" t="s">
        <v>717</v>
      </c>
      <c r="E638" s="198" t="s">
        <v>718</v>
      </c>
      <c r="F638" s="198" t="s">
        <v>719</v>
      </c>
      <c r="G638" s="198" t="s">
        <v>720</v>
      </c>
      <c r="H638" s="198" t="s">
        <v>721</v>
      </c>
      <c r="I638" s="198" t="s">
        <v>722</v>
      </c>
      <c r="J638" s="198" t="s">
        <v>723</v>
      </c>
      <c r="K638" s="198" t="s">
        <v>730</v>
      </c>
      <c r="L638" s="198" t="s">
        <v>720</v>
      </c>
      <c r="M638" s="198" t="s">
        <v>721</v>
      </c>
      <c r="N638" s="198" t="s">
        <v>722</v>
      </c>
      <c r="O638" s="198" t="s">
        <v>723</v>
      </c>
    </row>
    <row r="639" spans="1:15" ht="46.5" customHeight="1" x14ac:dyDescent="0.35">
      <c r="A639" s="97">
        <f>A630+1</f>
        <v>71</v>
      </c>
      <c r="B639" s="424"/>
      <c r="C639" s="427"/>
      <c r="D639" s="93"/>
      <c r="E639" s="93"/>
      <c r="F639" s="95"/>
      <c r="G639" s="96"/>
      <c r="H639" s="93"/>
      <c r="I639" s="427"/>
      <c r="J639" s="205" t="str">
        <f>IFERROR(AVERAGE(I639),"")</f>
        <v/>
      </c>
      <c r="K639" s="206" t="str">
        <f>IF(D639&lt;&gt;"",D639,"")</f>
        <v/>
      </c>
      <c r="L639" s="96"/>
      <c r="M639" s="93"/>
      <c r="N639" s="427"/>
      <c r="O639" s="205" t="str">
        <f>IFERROR(AVERAGE(N639),"")</f>
        <v/>
      </c>
    </row>
    <row r="640" spans="1:15" ht="38.25" customHeight="1" x14ac:dyDescent="0.35">
      <c r="A640" s="440"/>
      <c r="B640" s="425"/>
      <c r="C640" s="428"/>
      <c r="D640" s="93"/>
      <c r="E640" s="93"/>
      <c r="F640" s="95"/>
      <c r="G640" s="96"/>
      <c r="H640" s="93"/>
      <c r="I640" s="428"/>
      <c r="J640" s="443" t="str">
        <f>IFERROR(VLOOKUP(J639,'Datos Validaciones PAO'!$N$2:$O$102,2,TRUE),"")</f>
        <v/>
      </c>
      <c r="K640" s="206" t="str">
        <f t="shared" ref="K640:K645" si="70">IF(D640&lt;&gt;"",D640,"")</f>
        <v/>
      </c>
      <c r="L640" s="96"/>
      <c r="M640" s="93"/>
      <c r="N640" s="428"/>
      <c r="O640" s="443" t="str">
        <f>IFERROR(VLOOKUP(O639,'Datos Validaciones PAO'!$N$2:$O$102,2,TRUE),"")</f>
        <v/>
      </c>
    </row>
    <row r="641" spans="1:15" ht="34.5" customHeight="1" x14ac:dyDescent="0.35">
      <c r="A641" s="441"/>
      <c r="B641" s="425"/>
      <c r="C641" s="428"/>
      <c r="D641" s="93"/>
      <c r="E641" s="93"/>
      <c r="F641" s="95"/>
      <c r="G641" s="96"/>
      <c r="H641" s="93"/>
      <c r="I641" s="428"/>
      <c r="J641" s="444"/>
      <c r="K641" s="206" t="str">
        <f t="shared" si="70"/>
        <v/>
      </c>
      <c r="L641" s="96"/>
      <c r="M641" s="93"/>
      <c r="N641" s="428"/>
      <c r="O641" s="444"/>
    </row>
    <row r="642" spans="1:15" ht="33" customHeight="1" x14ac:dyDescent="0.35">
      <c r="A642" s="441"/>
      <c r="B642" s="425"/>
      <c r="C642" s="428"/>
      <c r="D642" s="93"/>
      <c r="E642" s="93"/>
      <c r="F642" s="95"/>
      <c r="G642" s="96"/>
      <c r="H642" s="93"/>
      <c r="I642" s="428"/>
      <c r="J642" s="444"/>
      <c r="K642" s="206" t="str">
        <f t="shared" si="70"/>
        <v/>
      </c>
      <c r="L642" s="96"/>
      <c r="M642" s="93"/>
      <c r="N642" s="428"/>
      <c r="O642" s="444"/>
    </row>
    <row r="643" spans="1:15" ht="48.75" customHeight="1" x14ac:dyDescent="0.35">
      <c r="A643" s="441"/>
      <c r="B643" s="425"/>
      <c r="C643" s="428"/>
      <c r="D643" s="93"/>
      <c r="E643" s="93"/>
      <c r="F643" s="95"/>
      <c r="G643" s="96"/>
      <c r="H643" s="93"/>
      <c r="I643" s="428"/>
      <c r="J643" s="444"/>
      <c r="K643" s="206" t="str">
        <f t="shared" si="70"/>
        <v/>
      </c>
      <c r="L643" s="96"/>
      <c r="M643" s="93"/>
      <c r="N643" s="428"/>
      <c r="O643" s="444"/>
    </row>
    <row r="644" spans="1:15" ht="33" customHeight="1" x14ac:dyDescent="0.35">
      <c r="A644" s="441"/>
      <c r="B644" s="425"/>
      <c r="C644" s="428"/>
      <c r="D644" s="93"/>
      <c r="E644" s="93"/>
      <c r="F644" s="95"/>
      <c r="G644" s="96"/>
      <c r="H644" s="93"/>
      <c r="I644" s="428"/>
      <c r="J644" s="444"/>
      <c r="K644" s="206" t="str">
        <f t="shared" si="70"/>
        <v/>
      </c>
      <c r="L644" s="96"/>
      <c r="M644" s="93"/>
      <c r="N644" s="428"/>
      <c r="O644" s="444"/>
    </row>
    <row r="645" spans="1:15" ht="42.75" customHeight="1" thickBot="1" x14ac:dyDescent="0.4">
      <c r="A645" s="442"/>
      <c r="B645" s="426"/>
      <c r="C645" s="429"/>
      <c r="D645" s="93"/>
      <c r="E645" s="93"/>
      <c r="F645" s="95"/>
      <c r="G645" s="96"/>
      <c r="H645" s="93"/>
      <c r="I645" s="429"/>
      <c r="J645" s="445"/>
      <c r="K645" s="206" t="str">
        <f t="shared" si="70"/>
        <v/>
      </c>
      <c r="L645" s="96"/>
      <c r="M645" s="93"/>
      <c r="N645" s="429"/>
      <c r="O645" s="445"/>
    </row>
    <row r="646" spans="1:15" ht="50.15" customHeight="1" thickBot="1" x14ac:dyDescent="0.4">
      <c r="A646" s="199" t="s">
        <v>712</v>
      </c>
      <c r="B646" s="422"/>
      <c r="C646" s="423"/>
      <c r="D646" s="423"/>
      <c r="E646" s="200"/>
      <c r="F646" s="200"/>
      <c r="G646" s="200"/>
      <c r="H646" s="200"/>
      <c r="I646" s="200"/>
      <c r="J646" s="212"/>
      <c r="K646" s="200"/>
      <c r="L646" s="200"/>
      <c r="M646" s="200"/>
      <c r="N646" s="200"/>
      <c r="O646" s="212"/>
    </row>
    <row r="647" spans="1:15" ht="49.5" customHeight="1" thickBot="1" x14ac:dyDescent="0.4">
      <c r="A647" s="201" t="s">
        <v>714</v>
      </c>
      <c r="B647" s="202" t="s">
        <v>715</v>
      </c>
      <c r="C647" s="198" t="s">
        <v>716</v>
      </c>
      <c r="D647" s="198" t="s">
        <v>717</v>
      </c>
      <c r="E647" s="198" t="s">
        <v>718</v>
      </c>
      <c r="F647" s="198" t="s">
        <v>719</v>
      </c>
      <c r="G647" s="198" t="s">
        <v>720</v>
      </c>
      <c r="H647" s="198" t="s">
        <v>721</v>
      </c>
      <c r="I647" s="198" t="s">
        <v>722</v>
      </c>
      <c r="J647" s="198" t="s">
        <v>723</v>
      </c>
      <c r="K647" s="198" t="s">
        <v>730</v>
      </c>
      <c r="L647" s="198" t="s">
        <v>720</v>
      </c>
      <c r="M647" s="198" t="s">
        <v>721</v>
      </c>
      <c r="N647" s="198" t="s">
        <v>722</v>
      </c>
      <c r="O647" s="198" t="s">
        <v>723</v>
      </c>
    </row>
    <row r="648" spans="1:15" ht="46.5" customHeight="1" x14ac:dyDescent="0.35">
      <c r="A648" s="97">
        <f>A639+1</f>
        <v>72</v>
      </c>
      <c r="B648" s="424"/>
      <c r="C648" s="427"/>
      <c r="D648" s="93"/>
      <c r="E648" s="93"/>
      <c r="F648" s="95"/>
      <c r="G648" s="96"/>
      <c r="H648" s="93"/>
      <c r="I648" s="427"/>
      <c r="J648" s="205" t="str">
        <f>IFERROR(AVERAGE(I648),"")</f>
        <v/>
      </c>
      <c r="K648" s="206" t="str">
        <f>IF(D648&lt;&gt;"",D648,"")</f>
        <v/>
      </c>
      <c r="L648" s="96"/>
      <c r="M648" s="93"/>
      <c r="N648" s="427"/>
      <c r="O648" s="205" t="str">
        <f>IFERROR(AVERAGE(N648),"")</f>
        <v/>
      </c>
    </row>
    <row r="649" spans="1:15" ht="38.25" customHeight="1" x14ac:dyDescent="0.35">
      <c r="A649" s="440"/>
      <c r="B649" s="425"/>
      <c r="C649" s="428"/>
      <c r="D649" s="93"/>
      <c r="E649" s="93"/>
      <c r="F649" s="95"/>
      <c r="G649" s="96"/>
      <c r="H649" s="93"/>
      <c r="I649" s="428"/>
      <c r="J649" s="443" t="str">
        <f>IFERROR(VLOOKUP(J648,'Datos Validaciones PAO'!$N$2:$O$102,2,TRUE),"")</f>
        <v/>
      </c>
      <c r="K649" s="206" t="str">
        <f t="shared" ref="K649:K654" si="71">IF(D649&lt;&gt;"",D649,"")</f>
        <v/>
      </c>
      <c r="L649" s="96"/>
      <c r="M649" s="93"/>
      <c r="N649" s="428"/>
      <c r="O649" s="443" t="str">
        <f>IFERROR(VLOOKUP(O648,'Datos Validaciones PAO'!$N$2:$O$102,2,TRUE),"")</f>
        <v/>
      </c>
    </row>
    <row r="650" spans="1:15" ht="34.5" customHeight="1" x14ac:dyDescent="0.35">
      <c r="A650" s="441"/>
      <c r="B650" s="425"/>
      <c r="C650" s="428"/>
      <c r="D650" s="93"/>
      <c r="E650" s="93"/>
      <c r="F650" s="95"/>
      <c r="G650" s="96"/>
      <c r="H650" s="93"/>
      <c r="I650" s="428"/>
      <c r="J650" s="444"/>
      <c r="K650" s="206" t="str">
        <f t="shared" si="71"/>
        <v/>
      </c>
      <c r="L650" s="96"/>
      <c r="M650" s="93"/>
      <c r="N650" s="428"/>
      <c r="O650" s="444"/>
    </row>
    <row r="651" spans="1:15" ht="33" customHeight="1" x14ac:dyDescent="0.35">
      <c r="A651" s="441"/>
      <c r="B651" s="425"/>
      <c r="C651" s="428"/>
      <c r="D651" s="93"/>
      <c r="E651" s="93"/>
      <c r="F651" s="95"/>
      <c r="G651" s="96"/>
      <c r="H651" s="93"/>
      <c r="I651" s="428"/>
      <c r="J651" s="444"/>
      <c r="K651" s="206" t="str">
        <f t="shared" si="71"/>
        <v/>
      </c>
      <c r="L651" s="96"/>
      <c r="M651" s="93"/>
      <c r="N651" s="428"/>
      <c r="O651" s="444"/>
    </row>
    <row r="652" spans="1:15" ht="48.75" customHeight="1" x14ac:dyDescent="0.35">
      <c r="A652" s="441"/>
      <c r="B652" s="425"/>
      <c r="C652" s="428"/>
      <c r="D652" s="93"/>
      <c r="E652" s="93"/>
      <c r="F652" s="95"/>
      <c r="G652" s="96"/>
      <c r="H652" s="93"/>
      <c r="I652" s="428"/>
      <c r="J652" s="444"/>
      <c r="K652" s="206" t="str">
        <f t="shared" si="71"/>
        <v/>
      </c>
      <c r="L652" s="96"/>
      <c r="M652" s="93"/>
      <c r="N652" s="428"/>
      <c r="O652" s="444"/>
    </row>
    <row r="653" spans="1:15" ht="33" customHeight="1" x14ac:dyDescent="0.35">
      <c r="A653" s="441"/>
      <c r="B653" s="425"/>
      <c r="C653" s="428"/>
      <c r="D653" s="93"/>
      <c r="E653" s="93"/>
      <c r="F653" s="95"/>
      <c r="G653" s="96"/>
      <c r="H653" s="93"/>
      <c r="I653" s="428"/>
      <c r="J653" s="444"/>
      <c r="K653" s="206" t="str">
        <f t="shared" si="71"/>
        <v/>
      </c>
      <c r="L653" s="96"/>
      <c r="M653" s="93"/>
      <c r="N653" s="428"/>
      <c r="O653" s="444"/>
    </row>
    <row r="654" spans="1:15" ht="42.75" customHeight="1" thickBot="1" x14ac:dyDescent="0.4">
      <c r="A654" s="442"/>
      <c r="B654" s="426"/>
      <c r="C654" s="429"/>
      <c r="D654" s="93"/>
      <c r="E654" s="93"/>
      <c r="F654" s="95"/>
      <c r="G654" s="96"/>
      <c r="H654" s="93"/>
      <c r="I654" s="429"/>
      <c r="J654" s="445"/>
      <c r="K654" s="206" t="str">
        <f t="shared" si="71"/>
        <v/>
      </c>
      <c r="L654" s="96"/>
      <c r="M654" s="93"/>
      <c r="N654" s="429"/>
      <c r="O654" s="445"/>
    </row>
    <row r="655" spans="1:15" ht="50.15" customHeight="1" thickBot="1" x14ac:dyDescent="0.4">
      <c r="A655" s="199" t="s">
        <v>712</v>
      </c>
      <c r="B655" s="422"/>
      <c r="C655" s="423"/>
      <c r="D655" s="423"/>
      <c r="E655" s="200"/>
      <c r="F655" s="200"/>
      <c r="G655" s="200"/>
      <c r="H655" s="200"/>
      <c r="I655" s="200"/>
      <c r="J655" s="212"/>
      <c r="K655" s="200"/>
      <c r="L655" s="200"/>
      <c r="M655" s="200"/>
      <c r="N655" s="200"/>
      <c r="O655" s="212"/>
    </row>
    <row r="656" spans="1:15" ht="49.5" customHeight="1" thickBot="1" x14ac:dyDescent="0.4">
      <c r="A656" s="201" t="s">
        <v>714</v>
      </c>
      <c r="B656" s="202" t="s">
        <v>715</v>
      </c>
      <c r="C656" s="198" t="s">
        <v>716</v>
      </c>
      <c r="D656" s="198" t="s">
        <v>717</v>
      </c>
      <c r="E656" s="198" t="s">
        <v>718</v>
      </c>
      <c r="F656" s="198" t="s">
        <v>719</v>
      </c>
      <c r="G656" s="198" t="s">
        <v>720</v>
      </c>
      <c r="H656" s="198" t="s">
        <v>721</v>
      </c>
      <c r="I656" s="198" t="s">
        <v>722</v>
      </c>
      <c r="J656" s="198" t="s">
        <v>723</v>
      </c>
      <c r="K656" s="198" t="s">
        <v>730</v>
      </c>
      <c r="L656" s="198" t="s">
        <v>720</v>
      </c>
      <c r="M656" s="198" t="s">
        <v>721</v>
      </c>
      <c r="N656" s="198" t="s">
        <v>722</v>
      </c>
      <c r="O656" s="198" t="s">
        <v>723</v>
      </c>
    </row>
    <row r="657" spans="1:15" ht="46.5" customHeight="1" x14ac:dyDescent="0.35">
      <c r="A657" s="97">
        <f>A648+1</f>
        <v>73</v>
      </c>
      <c r="B657" s="424"/>
      <c r="C657" s="427"/>
      <c r="D657" s="93"/>
      <c r="E657" s="93"/>
      <c r="F657" s="95"/>
      <c r="G657" s="96"/>
      <c r="H657" s="93"/>
      <c r="I657" s="427"/>
      <c r="J657" s="205" t="str">
        <f>IFERROR(AVERAGE(I657),"")</f>
        <v/>
      </c>
      <c r="K657" s="206" t="str">
        <f>IF(D657&lt;&gt;"",D657,"")</f>
        <v/>
      </c>
      <c r="L657" s="96"/>
      <c r="M657" s="93"/>
      <c r="N657" s="427"/>
      <c r="O657" s="205" t="str">
        <f>IFERROR(AVERAGE(N657),"")</f>
        <v/>
      </c>
    </row>
    <row r="658" spans="1:15" ht="38.25" customHeight="1" x14ac:dyDescent="0.35">
      <c r="A658" s="440"/>
      <c r="B658" s="425"/>
      <c r="C658" s="428"/>
      <c r="D658" s="93"/>
      <c r="E658" s="93"/>
      <c r="F658" s="95"/>
      <c r="G658" s="96"/>
      <c r="H658" s="93"/>
      <c r="I658" s="428"/>
      <c r="J658" s="443" t="str">
        <f>IFERROR(VLOOKUP(J657,'Datos Validaciones PAO'!$N$2:$O$102,2,TRUE),"")</f>
        <v/>
      </c>
      <c r="K658" s="206" t="str">
        <f t="shared" ref="K658:K663" si="72">IF(D658&lt;&gt;"",D658,"")</f>
        <v/>
      </c>
      <c r="L658" s="96"/>
      <c r="M658" s="93"/>
      <c r="N658" s="428"/>
      <c r="O658" s="443" t="str">
        <f>IFERROR(VLOOKUP(O657,'Datos Validaciones PAO'!$N$2:$O$102,2,TRUE),"")</f>
        <v/>
      </c>
    </row>
    <row r="659" spans="1:15" ht="34.5" customHeight="1" x14ac:dyDescent="0.35">
      <c r="A659" s="441"/>
      <c r="B659" s="425"/>
      <c r="C659" s="428"/>
      <c r="D659" s="93"/>
      <c r="E659" s="93"/>
      <c r="F659" s="95"/>
      <c r="G659" s="96"/>
      <c r="H659" s="93"/>
      <c r="I659" s="428"/>
      <c r="J659" s="444"/>
      <c r="K659" s="206" t="str">
        <f t="shared" si="72"/>
        <v/>
      </c>
      <c r="L659" s="96"/>
      <c r="M659" s="93"/>
      <c r="N659" s="428"/>
      <c r="O659" s="444"/>
    </row>
    <row r="660" spans="1:15" ht="33" customHeight="1" x14ac:dyDescent="0.35">
      <c r="A660" s="441"/>
      <c r="B660" s="425"/>
      <c r="C660" s="428"/>
      <c r="D660" s="93"/>
      <c r="E660" s="93"/>
      <c r="F660" s="95"/>
      <c r="G660" s="96"/>
      <c r="H660" s="93"/>
      <c r="I660" s="428"/>
      <c r="J660" s="444"/>
      <c r="K660" s="206" t="str">
        <f t="shared" si="72"/>
        <v/>
      </c>
      <c r="L660" s="96"/>
      <c r="M660" s="93"/>
      <c r="N660" s="428"/>
      <c r="O660" s="444"/>
    </row>
    <row r="661" spans="1:15" ht="48.75" customHeight="1" x14ac:dyDescent="0.35">
      <c r="A661" s="441"/>
      <c r="B661" s="425"/>
      <c r="C661" s="428"/>
      <c r="D661" s="93"/>
      <c r="E661" s="93"/>
      <c r="F661" s="95"/>
      <c r="G661" s="96"/>
      <c r="H661" s="93"/>
      <c r="I661" s="428"/>
      <c r="J661" s="444"/>
      <c r="K661" s="206" t="str">
        <f t="shared" si="72"/>
        <v/>
      </c>
      <c r="L661" s="96"/>
      <c r="M661" s="93"/>
      <c r="N661" s="428"/>
      <c r="O661" s="444"/>
    </row>
    <row r="662" spans="1:15" ht="33" customHeight="1" x14ac:dyDescent="0.35">
      <c r="A662" s="441"/>
      <c r="B662" s="425"/>
      <c r="C662" s="428"/>
      <c r="D662" s="93"/>
      <c r="E662" s="93"/>
      <c r="F662" s="95"/>
      <c r="G662" s="96"/>
      <c r="H662" s="93"/>
      <c r="I662" s="428"/>
      <c r="J662" s="444"/>
      <c r="K662" s="206" t="str">
        <f t="shared" si="72"/>
        <v/>
      </c>
      <c r="L662" s="96"/>
      <c r="M662" s="93"/>
      <c r="N662" s="428"/>
      <c r="O662" s="444"/>
    </row>
    <row r="663" spans="1:15" ht="42.75" customHeight="1" thickBot="1" x14ac:dyDescent="0.4">
      <c r="A663" s="442"/>
      <c r="B663" s="426"/>
      <c r="C663" s="429"/>
      <c r="D663" s="93"/>
      <c r="E663" s="93"/>
      <c r="F663" s="95"/>
      <c r="G663" s="96"/>
      <c r="H663" s="93"/>
      <c r="I663" s="429"/>
      <c r="J663" s="445"/>
      <c r="K663" s="206" t="str">
        <f t="shared" si="72"/>
        <v/>
      </c>
      <c r="L663" s="96"/>
      <c r="M663" s="93"/>
      <c r="N663" s="429"/>
      <c r="O663" s="445"/>
    </row>
    <row r="664" spans="1:15" ht="50.15" customHeight="1" thickBot="1" x14ac:dyDescent="0.4">
      <c r="A664" s="199" t="s">
        <v>712</v>
      </c>
      <c r="B664" s="422"/>
      <c r="C664" s="423"/>
      <c r="D664" s="423"/>
      <c r="E664" s="200"/>
      <c r="F664" s="200"/>
      <c r="G664" s="200"/>
      <c r="H664" s="200"/>
      <c r="I664" s="200"/>
      <c r="J664" s="212"/>
      <c r="K664" s="200"/>
      <c r="L664" s="200"/>
      <c r="M664" s="200"/>
      <c r="N664" s="200"/>
      <c r="O664" s="212"/>
    </row>
    <row r="665" spans="1:15" ht="49.5" customHeight="1" thickBot="1" x14ac:dyDescent="0.4">
      <c r="A665" s="201" t="s">
        <v>714</v>
      </c>
      <c r="B665" s="202" t="s">
        <v>715</v>
      </c>
      <c r="C665" s="198" t="s">
        <v>716</v>
      </c>
      <c r="D665" s="198" t="s">
        <v>717</v>
      </c>
      <c r="E665" s="198" t="s">
        <v>718</v>
      </c>
      <c r="F665" s="198" t="s">
        <v>719</v>
      </c>
      <c r="G665" s="198" t="s">
        <v>720</v>
      </c>
      <c r="H665" s="198" t="s">
        <v>721</v>
      </c>
      <c r="I665" s="198" t="s">
        <v>722</v>
      </c>
      <c r="J665" s="198" t="s">
        <v>723</v>
      </c>
      <c r="K665" s="198" t="s">
        <v>730</v>
      </c>
      <c r="L665" s="198" t="s">
        <v>720</v>
      </c>
      <c r="M665" s="198" t="s">
        <v>721</v>
      </c>
      <c r="N665" s="198" t="s">
        <v>722</v>
      </c>
      <c r="O665" s="198" t="s">
        <v>723</v>
      </c>
    </row>
    <row r="666" spans="1:15" ht="46.5" customHeight="1" x14ac:dyDescent="0.35">
      <c r="A666" s="97">
        <f>A657+1</f>
        <v>74</v>
      </c>
      <c r="B666" s="424"/>
      <c r="C666" s="427"/>
      <c r="D666" s="93"/>
      <c r="E666" s="93"/>
      <c r="F666" s="95"/>
      <c r="G666" s="96"/>
      <c r="H666" s="93"/>
      <c r="I666" s="427"/>
      <c r="J666" s="205" t="str">
        <f>IFERROR(AVERAGE(I666),"")</f>
        <v/>
      </c>
      <c r="K666" s="206" t="str">
        <f>IF(D666&lt;&gt;"",D666,"")</f>
        <v/>
      </c>
      <c r="L666" s="96"/>
      <c r="M666" s="93"/>
      <c r="N666" s="427"/>
      <c r="O666" s="205" t="str">
        <f>IFERROR(AVERAGE(N666),"")</f>
        <v/>
      </c>
    </row>
    <row r="667" spans="1:15" ht="38.25" customHeight="1" x14ac:dyDescent="0.35">
      <c r="A667" s="440"/>
      <c r="B667" s="425"/>
      <c r="C667" s="428"/>
      <c r="D667" s="93"/>
      <c r="E667" s="93"/>
      <c r="F667" s="95"/>
      <c r="G667" s="96"/>
      <c r="H667" s="93"/>
      <c r="I667" s="428"/>
      <c r="J667" s="443" t="str">
        <f>IFERROR(VLOOKUP(J666,'Datos Validaciones PAO'!$N$2:$O$102,2,TRUE),"")</f>
        <v/>
      </c>
      <c r="K667" s="206" t="str">
        <f t="shared" ref="K667:K672" si="73">IF(D667&lt;&gt;"",D667,"")</f>
        <v/>
      </c>
      <c r="L667" s="96"/>
      <c r="M667" s="93"/>
      <c r="N667" s="428"/>
      <c r="O667" s="443" t="str">
        <f>IFERROR(VLOOKUP(O666,'Datos Validaciones PAO'!$N$2:$O$102,2,TRUE),"")</f>
        <v/>
      </c>
    </row>
    <row r="668" spans="1:15" ht="34.5" customHeight="1" x14ac:dyDescent="0.35">
      <c r="A668" s="441"/>
      <c r="B668" s="425"/>
      <c r="C668" s="428"/>
      <c r="D668" s="93"/>
      <c r="E668" s="93"/>
      <c r="F668" s="95"/>
      <c r="G668" s="96"/>
      <c r="H668" s="93"/>
      <c r="I668" s="428"/>
      <c r="J668" s="444"/>
      <c r="K668" s="206" t="str">
        <f t="shared" si="73"/>
        <v/>
      </c>
      <c r="L668" s="96"/>
      <c r="M668" s="93"/>
      <c r="N668" s="428"/>
      <c r="O668" s="444"/>
    </row>
    <row r="669" spans="1:15" ht="33" customHeight="1" x14ac:dyDescent="0.35">
      <c r="A669" s="441"/>
      <c r="B669" s="425"/>
      <c r="C669" s="428"/>
      <c r="D669" s="93"/>
      <c r="E669" s="93"/>
      <c r="F669" s="95"/>
      <c r="G669" s="96"/>
      <c r="H669" s="93"/>
      <c r="I669" s="428"/>
      <c r="J669" s="444"/>
      <c r="K669" s="206" t="str">
        <f t="shared" si="73"/>
        <v/>
      </c>
      <c r="L669" s="96"/>
      <c r="M669" s="93"/>
      <c r="N669" s="428"/>
      <c r="O669" s="444"/>
    </row>
    <row r="670" spans="1:15" ht="48.75" customHeight="1" x14ac:dyDescent="0.35">
      <c r="A670" s="441"/>
      <c r="B670" s="425"/>
      <c r="C670" s="428"/>
      <c r="D670" s="93"/>
      <c r="E670" s="93"/>
      <c r="F670" s="95"/>
      <c r="G670" s="96"/>
      <c r="H670" s="93"/>
      <c r="I670" s="428"/>
      <c r="J670" s="444"/>
      <c r="K670" s="206" t="str">
        <f t="shared" si="73"/>
        <v/>
      </c>
      <c r="L670" s="96"/>
      <c r="M670" s="93"/>
      <c r="N670" s="428"/>
      <c r="O670" s="444"/>
    </row>
    <row r="671" spans="1:15" ht="33" customHeight="1" x14ac:dyDescent="0.35">
      <c r="A671" s="441"/>
      <c r="B671" s="425"/>
      <c r="C671" s="428"/>
      <c r="D671" s="93"/>
      <c r="E671" s="93"/>
      <c r="F671" s="95"/>
      <c r="G671" s="96"/>
      <c r="H671" s="93"/>
      <c r="I671" s="428"/>
      <c r="J671" s="444"/>
      <c r="K671" s="206" t="str">
        <f t="shared" si="73"/>
        <v/>
      </c>
      <c r="L671" s="96"/>
      <c r="M671" s="93"/>
      <c r="N671" s="428"/>
      <c r="O671" s="444"/>
    </row>
    <row r="672" spans="1:15" ht="42.75" customHeight="1" thickBot="1" x14ac:dyDescent="0.4">
      <c r="A672" s="442"/>
      <c r="B672" s="426"/>
      <c r="C672" s="429"/>
      <c r="D672" s="93"/>
      <c r="E672" s="93"/>
      <c r="F672" s="95"/>
      <c r="G672" s="96"/>
      <c r="H672" s="93"/>
      <c r="I672" s="429"/>
      <c r="J672" s="445"/>
      <c r="K672" s="206" t="str">
        <f t="shared" si="73"/>
        <v/>
      </c>
      <c r="L672" s="96"/>
      <c r="M672" s="93"/>
      <c r="N672" s="429"/>
      <c r="O672" s="445"/>
    </row>
    <row r="673" spans="1:15" ht="50.15" customHeight="1" thickBot="1" x14ac:dyDescent="0.4">
      <c r="A673" s="199" t="s">
        <v>712</v>
      </c>
      <c r="B673" s="422"/>
      <c r="C673" s="423"/>
      <c r="D673" s="423"/>
      <c r="E673" s="200"/>
      <c r="F673" s="200"/>
      <c r="G673" s="200"/>
      <c r="H673" s="200"/>
      <c r="I673" s="200"/>
      <c r="J673" s="212"/>
      <c r="K673" s="200"/>
      <c r="L673" s="200"/>
      <c r="M673" s="200"/>
      <c r="N673" s="200"/>
      <c r="O673" s="212"/>
    </row>
    <row r="674" spans="1:15" ht="49.5" customHeight="1" thickBot="1" x14ac:dyDescent="0.4">
      <c r="A674" s="201" t="s">
        <v>714</v>
      </c>
      <c r="B674" s="202" t="s">
        <v>715</v>
      </c>
      <c r="C674" s="198" t="s">
        <v>716</v>
      </c>
      <c r="D674" s="198" t="s">
        <v>717</v>
      </c>
      <c r="E674" s="198" t="s">
        <v>718</v>
      </c>
      <c r="F674" s="198" t="s">
        <v>719</v>
      </c>
      <c r="G674" s="198" t="s">
        <v>720</v>
      </c>
      <c r="H674" s="198" t="s">
        <v>721</v>
      </c>
      <c r="I674" s="198" t="s">
        <v>722</v>
      </c>
      <c r="J674" s="198" t="s">
        <v>723</v>
      </c>
      <c r="K674" s="198" t="s">
        <v>730</v>
      </c>
      <c r="L674" s="198" t="s">
        <v>720</v>
      </c>
      <c r="M674" s="198" t="s">
        <v>721</v>
      </c>
      <c r="N674" s="198" t="s">
        <v>722</v>
      </c>
      <c r="O674" s="198" t="s">
        <v>723</v>
      </c>
    </row>
    <row r="675" spans="1:15" ht="46.5" customHeight="1" x14ac:dyDescent="0.35">
      <c r="A675" s="97">
        <f>A666+1</f>
        <v>75</v>
      </c>
      <c r="B675" s="424"/>
      <c r="C675" s="427"/>
      <c r="D675" s="93"/>
      <c r="E675" s="93"/>
      <c r="F675" s="95"/>
      <c r="G675" s="96"/>
      <c r="H675" s="93"/>
      <c r="I675" s="427"/>
      <c r="J675" s="205" t="str">
        <f>IFERROR(AVERAGE(I675),"")</f>
        <v/>
      </c>
      <c r="K675" s="206" t="str">
        <f>IF(D675&lt;&gt;"",D675,"")</f>
        <v/>
      </c>
      <c r="L675" s="96"/>
      <c r="M675" s="93"/>
      <c r="N675" s="427"/>
      <c r="O675" s="205" t="str">
        <f>IFERROR(AVERAGE(N675),"")</f>
        <v/>
      </c>
    </row>
    <row r="676" spans="1:15" ht="38.25" customHeight="1" x14ac:dyDescent="0.35">
      <c r="A676" s="440"/>
      <c r="B676" s="425"/>
      <c r="C676" s="428"/>
      <c r="D676" s="93"/>
      <c r="E676" s="93"/>
      <c r="F676" s="95"/>
      <c r="G676" s="96"/>
      <c r="H676" s="93"/>
      <c r="I676" s="428"/>
      <c r="J676" s="443" t="str">
        <f>IFERROR(VLOOKUP(J675,'Datos Validaciones PAO'!$N$2:$O$102,2,TRUE),"")</f>
        <v/>
      </c>
      <c r="K676" s="206" t="str">
        <f t="shared" ref="K676:K681" si="74">IF(D676&lt;&gt;"",D676,"")</f>
        <v/>
      </c>
      <c r="L676" s="96"/>
      <c r="M676" s="93"/>
      <c r="N676" s="428"/>
      <c r="O676" s="443" t="str">
        <f>IFERROR(VLOOKUP(O675,'Datos Validaciones PAO'!$N$2:$O$102,2,TRUE),"")</f>
        <v/>
      </c>
    </row>
    <row r="677" spans="1:15" ht="34.5" customHeight="1" x14ac:dyDescent="0.35">
      <c r="A677" s="441"/>
      <c r="B677" s="425"/>
      <c r="C677" s="428"/>
      <c r="D677" s="93"/>
      <c r="E677" s="93"/>
      <c r="F677" s="95"/>
      <c r="G677" s="96"/>
      <c r="H677" s="93"/>
      <c r="I677" s="428"/>
      <c r="J677" s="444"/>
      <c r="K677" s="206" t="str">
        <f t="shared" si="74"/>
        <v/>
      </c>
      <c r="L677" s="96"/>
      <c r="M677" s="93"/>
      <c r="N677" s="428"/>
      <c r="O677" s="444"/>
    </row>
    <row r="678" spans="1:15" ht="33" customHeight="1" x14ac:dyDescent="0.35">
      <c r="A678" s="441"/>
      <c r="B678" s="425"/>
      <c r="C678" s="428"/>
      <c r="D678" s="93"/>
      <c r="E678" s="93"/>
      <c r="F678" s="95"/>
      <c r="G678" s="96"/>
      <c r="H678" s="93"/>
      <c r="I678" s="428"/>
      <c r="J678" s="444"/>
      <c r="K678" s="206" t="str">
        <f t="shared" si="74"/>
        <v/>
      </c>
      <c r="L678" s="96"/>
      <c r="M678" s="93"/>
      <c r="N678" s="428"/>
      <c r="O678" s="444"/>
    </row>
    <row r="679" spans="1:15" ht="48.75" customHeight="1" x14ac:dyDescent="0.35">
      <c r="A679" s="441"/>
      <c r="B679" s="425"/>
      <c r="C679" s="428"/>
      <c r="D679" s="93"/>
      <c r="E679" s="93"/>
      <c r="F679" s="95"/>
      <c r="G679" s="96"/>
      <c r="H679" s="93"/>
      <c r="I679" s="428"/>
      <c r="J679" s="444"/>
      <c r="K679" s="206" t="str">
        <f t="shared" si="74"/>
        <v/>
      </c>
      <c r="L679" s="96"/>
      <c r="M679" s="93"/>
      <c r="N679" s="428"/>
      <c r="O679" s="444"/>
    </row>
    <row r="680" spans="1:15" ht="33" customHeight="1" x14ac:dyDescent="0.35">
      <c r="A680" s="441"/>
      <c r="B680" s="425"/>
      <c r="C680" s="428"/>
      <c r="D680" s="93"/>
      <c r="E680" s="93"/>
      <c r="F680" s="95"/>
      <c r="G680" s="96"/>
      <c r="H680" s="93"/>
      <c r="I680" s="428"/>
      <c r="J680" s="444"/>
      <c r="K680" s="206" t="str">
        <f t="shared" si="74"/>
        <v/>
      </c>
      <c r="L680" s="96"/>
      <c r="M680" s="93"/>
      <c r="N680" s="428"/>
      <c r="O680" s="444"/>
    </row>
    <row r="681" spans="1:15" ht="42.75" customHeight="1" thickBot="1" x14ac:dyDescent="0.4">
      <c r="A681" s="442"/>
      <c r="B681" s="426"/>
      <c r="C681" s="429"/>
      <c r="D681" s="93"/>
      <c r="E681" s="93"/>
      <c r="F681" s="95"/>
      <c r="G681" s="96"/>
      <c r="H681" s="93"/>
      <c r="I681" s="429"/>
      <c r="J681" s="445"/>
      <c r="K681" s="206" t="str">
        <f t="shared" si="74"/>
        <v/>
      </c>
      <c r="L681" s="96"/>
      <c r="M681" s="93"/>
      <c r="N681" s="429"/>
      <c r="O681" s="445"/>
    </row>
    <row r="682" spans="1:15" ht="50.15" customHeight="1" thickBot="1" x14ac:dyDescent="0.4">
      <c r="A682" s="199" t="s">
        <v>712</v>
      </c>
      <c r="B682" s="422"/>
      <c r="C682" s="423"/>
      <c r="D682" s="423"/>
      <c r="E682" s="200"/>
      <c r="F682" s="200"/>
      <c r="G682" s="200"/>
      <c r="H682" s="200"/>
      <c r="I682" s="200"/>
      <c r="J682" s="212"/>
      <c r="K682" s="200"/>
      <c r="L682" s="200"/>
      <c r="M682" s="200"/>
      <c r="N682" s="200"/>
      <c r="O682" s="212"/>
    </row>
    <row r="683" spans="1:15" ht="49.5" customHeight="1" thickBot="1" x14ac:dyDescent="0.4">
      <c r="A683" s="201" t="s">
        <v>714</v>
      </c>
      <c r="B683" s="202" t="s">
        <v>715</v>
      </c>
      <c r="C683" s="198" t="s">
        <v>716</v>
      </c>
      <c r="D683" s="198" t="s">
        <v>717</v>
      </c>
      <c r="E683" s="198" t="s">
        <v>718</v>
      </c>
      <c r="F683" s="198" t="s">
        <v>719</v>
      </c>
      <c r="G683" s="198" t="s">
        <v>720</v>
      </c>
      <c r="H683" s="198" t="s">
        <v>721</v>
      </c>
      <c r="I683" s="198" t="s">
        <v>722</v>
      </c>
      <c r="J683" s="198" t="s">
        <v>723</v>
      </c>
      <c r="K683" s="198" t="s">
        <v>730</v>
      </c>
      <c r="L683" s="198" t="s">
        <v>720</v>
      </c>
      <c r="M683" s="198" t="s">
        <v>721</v>
      </c>
      <c r="N683" s="198" t="s">
        <v>722</v>
      </c>
      <c r="O683" s="198" t="s">
        <v>723</v>
      </c>
    </row>
    <row r="684" spans="1:15" ht="46.5" customHeight="1" x14ac:dyDescent="0.35">
      <c r="A684" s="97">
        <f>A675+1</f>
        <v>76</v>
      </c>
      <c r="B684" s="424"/>
      <c r="C684" s="427"/>
      <c r="D684" s="93"/>
      <c r="E684" s="93"/>
      <c r="F684" s="95"/>
      <c r="G684" s="96"/>
      <c r="H684" s="93"/>
      <c r="I684" s="427"/>
      <c r="J684" s="205" t="str">
        <f>IFERROR(AVERAGE(I684),"")</f>
        <v/>
      </c>
      <c r="K684" s="206" t="str">
        <f>IF(D684&lt;&gt;"",D684,"")</f>
        <v/>
      </c>
      <c r="L684" s="96"/>
      <c r="M684" s="93"/>
      <c r="N684" s="427"/>
      <c r="O684" s="205" t="str">
        <f>IFERROR(AVERAGE(N684),"")</f>
        <v/>
      </c>
    </row>
    <row r="685" spans="1:15" ht="38.25" customHeight="1" x14ac:dyDescent="0.35">
      <c r="A685" s="440"/>
      <c r="B685" s="425"/>
      <c r="C685" s="428"/>
      <c r="D685" s="93"/>
      <c r="E685" s="93"/>
      <c r="F685" s="95"/>
      <c r="G685" s="96"/>
      <c r="H685" s="93"/>
      <c r="I685" s="428"/>
      <c r="J685" s="443" t="str">
        <f>IFERROR(VLOOKUP(J684,'Datos Validaciones PAO'!$N$2:$O$102,2,TRUE),"")</f>
        <v/>
      </c>
      <c r="K685" s="206" t="str">
        <f t="shared" ref="K685:K690" si="75">IF(D685&lt;&gt;"",D685,"")</f>
        <v/>
      </c>
      <c r="L685" s="96"/>
      <c r="M685" s="93"/>
      <c r="N685" s="428"/>
      <c r="O685" s="443" t="str">
        <f>IFERROR(VLOOKUP(O684,'Datos Validaciones PAO'!$N$2:$O$102,2,TRUE),"")</f>
        <v/>
      </c>
    </row>
    <row r="686" spans="1:15" ht="34.5" customHeight="1" x14ac:dyDescent="0.35">
      <c r="A686" s="441"/>
      <c r="B686" s="425"/>
      <c r="C686" s="428"/>
      <c r="D686" s="93"/>
      <c r="E686" s="93"/>
      <c r="F686" s="95"/>
      <c r="G686" s="96"/>
      <c r="H686" s="93"/>
      <c r="I686" s="428"/>
      <c r="J686" s="444"/>
      <c r="K686" s="206" t="str">
        <f t="shared" si="75"/>
        <v/>
      </c>
      <c r="L686" s="96"/>
      <c r="M686" s="93"/>
      <c r="N686" s="428"/>
      <c r="O686" s="444"/>
    </row>
    <row r="687" spans="1:15" ht="33" customHeight="1" x14ac:dyDescent="0.35">
      <c r="A687" s="441"/>
      <c r="B687" s="425"/>
      <c r="C687" s="428"/>
      <c r="D687" s="93"/>
      <c r="E687" s="93"/>
      <c r="F687" s="95"/>
      <c r="G687" s="96"/>
      <c r="H687" s="93"/>
      <c r="I687" s="428"/>
      <c r="J687" s="444"/>
      <c r="K687" s="206" t="str">
        <f t="shared" si="75"/>
        <v/>
      </c>
      <c r="L687" s="96"/>
      <c r="M687" s="93"/>
      <c r="N687" s="428"/>
      <c r="O687" s="444"/>
    </row>
    <row r="688" spans="1:15" ht="48.75" customHeight="1" x14ac:dyDescent="0.35">
      <c r="A688" s="441"/>
      <c r="B688" s="425"/>
      <c r="C688" s="428"/>
      <c r="D688" s="93"/>
      <c r="E688" s="93"/>
      <c r="F688" s="95"/>
      <c r="G688" s="96"/>
      <c r="H688" s="93"/>
      <c r="I688" s="428"/>
      <c r="J688" s="444"/>
      <c r="K688" s="206" t="str">
        <f t="shared" si="75"/>
        <v/>
      </c>
      <c r="L688" s="96"/>
      <c r="M688" s="93"/>
      <c r="N688" s="428"/>
      <c r="O688" s="444"/>
    </row>
    <row r="689" spans="1:15" ht="33" customHeight="1" x14ac:dyDescent="0.35">
      <c r="A689" s="441"/>
      <c r="B689" s="425"/>
      <c r="C689" s="428"/>
      <c r="D689" s="93"/>
      <c r="E689" s="93"/>
      <c r="F689" s="95"/>
      <c r="G689" s="96"/>
      <c r="H689" s="93"/>
      <c r="I689" s="428"/>
      <c r="J689" s="444"/>
      <c r="K689" s="206" t="str">
        <f t="shared" si="75"/>
        <v/>
      </c>
      <c r="L689" s="96"/>
      <c r="M689" s="93"/>
      <c r="N689" s="428"/>
      <c r="O689" s="444"/>
    </row>
    <row r="690" spans="1:15" ht="42.75" customHeight="1" thickBot="1" x14ac:dyDescent="0.4">
      <c r="A690" s="442"/>
      <c r="B690" s="426"/>
      <c r="C690" s="429"/>
      <c r="D690" s="93"/>
      <c r="E690" s="93"/>
      <c r="F690" s="95"/>
      <c r="G690" s="96"/>
      <c r="H690" s="93"/>
      <c r="I690" s="429"/>
      <c r="J690" s="445"/>
      <c r="K690" s="206" t="str">
        <f t="shared" si="75"/>
        <v/>
      </c>
      <c r="L690" s="96"/>
      <c r="M690" s="93"/>
      <c r="N690" s="429"/>
      <c r="O690" s="445"/>
    </row>
    <row r="691" spans="1:15" ht="50.15" customHeight="1" thickBot="1" x14ac:dyDescent="0.4">
      <c r="A691" s="199" t="s">
        <v>712</v>
      </c>
      <c r="B691" s="422"/>
      <c r="C691" s="423"/>
      <c r="D691" s="423"/>
      <c r="E691" s="200"/>
      <c r="F691" s="200"/>
      <c r="G691" s="200"/>
      <c r="H691" s="200"/>
      <c r="I691" s="200"/>
      <c r="J691" s="212"/>
      <c r="K691" s="200"/>
      <c r="L691" s="200"/>
      <c r="M691" s="200"/>
      <c r="N691" s="200"/>
      <c r="O691" s="212"/>
    </row>
    <row r="692" spans="1:15" ht="49.5" customHeight="1" thickBot="1" x14ac:dyDescent="0.4">
      <c r="A692" s="201" t="s">
        <v>714</v>
      </c>
      <c r="B692" s="202" t="s">
        <v>715</v>
      </c>
      <c r="C692" s="198" t="s">
        <v>716</v>
      </c>
      <c r="D692" s="198" t="s">
        <v>717</v>
      </c>
      <c r="E692" s="198" t="s">
        <v>718</v>
      </c>
      <c r="F692" s="198" t="s">
        <v>719</v>
      </c>
      <c r="G692" s="198" t="s">
        <v>720</v>
      </c>
      <c r="H692" s="198" t="s">
        <v>721</v>
      </c>
      <c r="I692" s="198" t="s">
        <v>722</v>
      </c>
      <c r="J692" s="198" t="s">
        <v>723</v>
      </c>
      <c r="K692" s="198" t="s">
        <v>730</v>
      </c>
      <c r="L692" s="198" t="s">
        <v>720</v>
      </c>
      <c r="M692" s="198" t="s">
        <v>721</v>
      </c>
      <c r="N692" s="198" t="s">
        <v>722</v>
      </c>
      <c r="O692" s="198" t="s">
        <v>723</v>
      </c>
    </row>
    <row r="693" spans="1:15" ht="46.5" customHeight="1" x14ac:dyDescent="0.35">
      <c r="A693" s="97">
        <f>A684+1</f>
        <v>77</v>
      </c>
      <c r="B693" s="424"/>
      <c r="C693" s="427"/>
      <c r="D693" s="93"/>
      <c r="E693" s="93"/>
      <c r="F693" s="95"/>
      <c r="G693" s="96"/>
      <c r="H693" s="93"/>
      <c r="I693" s="427"/>
      <c r="J693" s="205" t="str">
        <f>IFERROR(AVERAGE(I693),"")</f>
        <v/>
      </c>
      <c r="K693" s="206" t="str">
        <f>IF(D693&lt;&gt;"",D693,"")</f>
        <v/>
      </c>
      <c r="L693" s="96"/>
      <c r="M693" s="93"/>
      <c r="N693" s="427"/>
      <c r="O693" s="205" t="str">
        <f>IFERROR(AVERAGE(N693),"")</f>
        <v/>
      </c>
    </row>
    <row r="694" spans="1:15" ht="38.25" customHeight="1" x14ac:dyDescent="0.35">
      <c r="A694" s="440"/>
      <c r="B694" s="425"/>
      <c r="C694" s="428"/>
      <c r="D694" s="93"/>
      <c r="E694" s="93"/>
      <c r="F694" s="95"/>
      <c r="G694" s="96"/>
      <c r="H694" s="93"/>
      <c r="I694" s="428"/>
      <c r="J694" s="443" t="str">
        <f>IFERROR(VLOOKUP(J693,'Datos Validaciones PAO'!$N$2:$O$102,2,TRUE),"")</f>
        <v/>
      </c>
      <c r="K694" s="206" t="str">
        <f t="shared" ref="K694:K699" si="76">IF(D694&lt;&gt;"",D694,"")</f>
        <v/>
      </c>
      <c r="L694" s="96"/>
      <c r="M694" s="93"/>
      <c r="N694" s="428"/>
      <c r="O694" s="443" t="str">
        <f>IFERROR(VLOOKUP(O693,'Datos Validaciones PAO'!$N$2:$O$102,2,TRUE),"")</f>
        <v/>
      </c>
    </row>
    <row r="695" spans="1:15" ht="34.5" customHeight="1" x14ac:dyDescent="0.35">
      <c r="A695" s="441"/>
      <c r="B695" s="425"/>
      <c r="C695" s="428"/>
      <c r="D695" s="93"/>
      <c r="E695" s="93"/>
      <c r="F695" s="95"/>
      <c r="G695" s="96"/>
      <c r="H695" s="93"/>
      <c r="I695" s="428"/>
      <c r="J695" s="444"/>
      <c r="K695" s="206" t="str">
        <f t="shared" si="76"/>
        <v/>
      </c>
      <c r="L695" s="96"/>
      <c r="M695" s="93"/>
      <c r="N695" s="428"/>
      <c r="O695" s="444"/>
    </row>
    <row r="696" spans="1:15" ht="33" customHeight="1" x14ac:dyDescent="0.35">
      <c r="A696" s="441"/>
      <c r="B696" s="425"/>
      <c r="C696" s="428"/>
      <c r="D696" s="93"/>
      <c r="E696" s="93"/>
      <c r="F696" s="95"/>
      <c r="G696" s="96"/>
      <c r="H696" s="93"/>
      <c r="I696" s="428"/>
      <c r="J696" s="444"/>
      <c r="K696" s="206" t="str">
        <f t="shared" si="76"/>
        <v/>
      </c>
      <c r="L696" s="96"/>
      <c r="M696" s="93"/>
      <c r="N696" s="428"/>
      <c r="O696" s="444"/>
    </row>
    <row r="697" spans="1:15" ht="48.75" customHeight="1" x14ac:dyDescent="0.35">
      <c r="A697" s="441"/>
      <c r="B697" s="425"/>
      <c r="C697" s="428"/>
      <c r="D697" s="93"/>
      <c r="E697" s="93"/>
      <c r="F697" s="95"/>
      <c r="G697" s="96"/>
      <c r="H697" s="93"/>
      <c r="I697" s="428"/>
      <c r="J697" s="444"/>
      <c r="K697" s="206" t="str">
        <f t="shared" si="76"/>
        <v/>
      </c>
      <c r="L697" s="96"/>
      <c r="M697" s="93"/>
      <c r="N697" s="428"/>
      <c r="O697" s="444"/>
    </row>
    <row r="698" spans="1:15" ht="33" customHeight="1" x14ac:dyDescent="0.35">
      <c r="A698" s="441"/>
      <c r="B698" s="425"/>
      <c r="C698" s="428"/>
      <c r="D698" s="93"/>
      <c r="E698" s="93"/>
      <c r="F698" s="95"/>
      <c r="G698" s="96"/>
      <c r="H698" s="93"/>
      <c r="I698" s="428"/>
      <c r="J698" s="444"/>
      <c r="K698" s="206" t="str">
        <f t="shared" si="76"/>
        <v/>
      </c>
      <c r="L698" s="96"/>
      <c r="M698" s="93"/>
      <c r="N698" s="428"/>
      <c r="O698" s="444"/>
    </row>
    <row r="699" spans="1:15" ht="42.75" customHeight="1" thickBot="1" x14ac:dyDescent="0.4">
      <c r="A699" s="442"/>
      <c r="B699" s="426"/>
      <c r="C699" s="429"/>
      <c r="D699" s="93"/>
      <c r="E699" s="93"/>
      <c r="F699" s="95"/>
      <c r="G699" s="96"/>
      <c r="H699" s="93"/>
      <c r="I699" s="429"/>
      <c r="J699" s="445"/>
      <c r="K699" s="206" t="str">
        <f t="shared" si="76"/>
        <v/>
      </c>
      <c r="L699" s="96"/>
      <c r="M699" s="93"/>
      <c r="N699" s="429"/>
      <c r="O699" s="445"/>
    </row>
    <row r="700" spans="1:15" ht="50.15" customHeight="1" thickBot="1" x14ac:dyDescent="0.4">
      <c r="A700" s="199" t="s">
        <v>712</v>
      </c>
      <c r="B700" s="422"/>
      <c r="C700" s="423"/>
      <c r="D700" s="423"/>
      <c r="E700" s="200"/>
      <c r="F700" s="200"/>
      <c r="G700" s="200"/>
      <c r="H700" s="200"/>
      <c r="I700" s="200"/>
      <c r="J700" s="212"/>
      <c r="K700" s="200"/>
      <c r="L700" s="200"/>
      <c r="M700" s="200"/>
      <c r="N700" s="200"/>
      <c r="O700" s="212"/>
    </row>
    <row r="701" spans="1:15" ht="49.5" customHeight="1" thickBot="1" x14ac:dyDescent="0.4">
      <c r="A701" s="201" t="s">
        <v>714</v>
      </c>
      <c r="B701" s="202" t="s">
        <v>715</v>
      </c>
      <c r="C701" s="198" t="s">
        <v>716</v>
      </c>
      <c r="D701" s="198" t="s">
        <v>717</v>
      </c>
      <c r="E701" s="198" t="s">
        <v>718</v>
      </c>
      <c r="F701" s="198" t="s">
        <v>719</v>
      </c>
      <c r="G701" s="198" t="s">
        <v>720</v>
      </c>
      <c r="H701" s="198" t="s">
        <v>721</v>
      </c>
      <c r="I701" s="198" t="s">
        <v>722</v>
      </c>
      <c r="J701" s="198" t="s">
        <v>723</v>
      </c>
      <c r="K701" s="198" t="s">
        <v>730</v>
      </c>
      <c r="L701" s="198" t="s">
        <v>720</v>
      </c>
      <c r="M701" s="198" t="s">
        <v>721</v>
      </c>
      <c r="N701" s="198" t="s">
        <v>722</v>
      </c>
      <c r="O701" s="198" t="s">
        <v>723</v>
      </c>
    </row>
    <row r="702" spans="1:15" ht="46.5" customHeight="1" x14ac:dyDescent="0.35">
      <c r="A702" s="97">
        <f>A693+1</f>
        <v>78</v>
      </c>
      <c r="B702" s="424"/>
      <c r="C702" s="427"/>
      <c r="D702" s="93"/>
      <c r="E702" s="93"/>
      <c r="F702" s="95"/>
      <c r="G702" s="96"/>
      <c r="H702" s="93"/>
      <c r="I702" s="427"/>
      <c r="J702" s="205" t="str">
        <f>IFERROR(AVERAGE(I702),"")</f>
        <v/>
      </c>
      <c r="K702" s="206" t="str">
        <f>IF(D702&lt;&gt;"",D702,"")</f>
        <v/>
      </c>
      <c r="L702" s="96"/>
      <c r="M702" s="93"/>
      <c r="N702" s="427"/>
      <c r="O702" s="205" t="str">
        <f>IFERROR(AVERAGE(N702),"")</f>
        <v/>
      </c>
    </row>
    <row r="703" spans="1:15" ht="38.25" customHeight="1" x14ac:dyDescent="0.35">
      <c r="A703" s="440"/>
      <c r="B703" s="425"/>
      <c r="C703" s="428"/>
      <c r="D703" s="93"/>
      <c r="E703" s="93"/>
      <c r="F703" s="95"/>
      <c r="G703" s="96"/>
      <c r="H703" s="93"/>
      <c r="I703" s="428"/>
      <c r="J703" s="443" t="str">
        <f>IFERROR(VLOOKUP(J702,'Datos Validaciones PAO'!$N$2:$O$102,2,TRUE),"")</f>
        <v/>
      </c>
      <c r="K703" s="206" t="str">
        <f t="shared" ref="K703:K708" si="77">IF(D703&lt;&gt;"",D703,"")</f>
        <v/>
      </c>
      <c r="L703" s="96"/>
      <c r="M703" s="93"/>
      <c r="N703" s="428"/>
      <c r="O703" s="443" t="str">
        <f>IFERROR(VLOOKUP(O702,'Datos Validaciones PAO'!$N$2:$O$102,2,TRUE),"")</f>
        <v/>
      </c>
    </row>
    <row r="704" spans="1:15" ht="34.5" customHeight="1" x14ac:dyDescent="0.35">
      <c r="A704" s="441"/>
      <c r="B704" s="425"/>
      <c r="C704" s="428"/>
      <c r="D704" s="93"/>
      <c r="E704" s="93"/>
      <c r="F704" s="95"/>
      <c r="G704" s="96"/>
      <c r="H704" s="93"/>
      <c r="I704" s="428"/>
      <c r="J704" s="444"/>
      <c r="K704" s="206" t="str">
        <f t="shared" si="77"/>
        <v/>
      </c>
      <c r="L704" s="96"/>
      <c r="M704" s="93"/>
      <c r="N704" s="428"/>
      <c r="O704" s="444"/>
    </row>
    <row r="705" spans="1:15" ht="33" customHeight="1" x14ac:dyDescent="0.35">
      <c r="A705" s="441"/>
      <c r="B705" s="425"/>
      <c r="C705" s="428"/>
      <c r="D705" s="93"/>
      <c r="E705" s="93"/>
      <c r="F705" s="95"/>
      <c r="G705" s="96"/>
      <c r="H705" s="93"/>
      <c r="I705" s="428"/>
      <c r="J705" s="444"/>
      <c r="K705" s="206" t="str">
        <f t="shared" si="77"/>
        <v/>
      </c>
      <c r="L705" s="96"/>
      <c r="M705" s="93"/>
      <c r="N705" s="428"/>
      <c r="O705" s="444"/>
    </row>
    <row r="706" spans="1:15" ht="48.75" customHeight="1" x14ac:dyDescent="0.35">
      <c r="A706" s="441"/>
      <c r="B706" s="425"/>
      <c r="C706" s="428"/>
      <c r="D706" s="93"/>
      <c r="E706" s="93"/>
      <c r="F706" s="95"/>
      <c r="G706" s="96"/>
      <c r="H706" s="93"/>
      <c r="I706" s="428"/>
      <c r="J706" s="444"/>
      <c r="K706" s="206" t="str">
        <f t="shared" si="77"/>
        <v/>
      </c>
      <c r="L706" s="96"/>
      <c r="M706" s="93"/>
      <c r="N706" s="428"/>
      <c r="O706" s="444"/>
    </row>
    <row r="707" spans="1:15" ht="33" customHeight="1" x14ac:dyDescent="0.35">
      <c r="A707" s="441"/>
      <c r="B707" s="425"/>
      <c r="C707" s="428"/>
      <c r="D707" s="93"/>
      <c r="E707" s="93"/>
      <c r="F707" s="95"/>
      <c r="G707" s="96"/>
      <c r="H707" s="93"/>
      <c r="I707" s="428"/>
      <c r="J707" s="444"/>
      <c r="K707" s="206" t="str">
        <f t="shared" si="77"/>
        <v/>
      </c>
      <c r="L707" s="96"/>
      <c r="M707" s="93"/>
      <c r="N707" s="428"/>
      <c r="O707" s="444"/>
    </row>
    <row r="708" spans="1:15" ht="25.5" customHeight="1" thickBot="1" x14ac:dyDescent="0.4">
      <c r="A708" s="442"/>
      <c r="B708" s="426"/>
      <c r="C708" s="429"/>
      <c r="D708" s="93"/>
      <c r="E708" s="93"/>
      <c r="F708" s="95"/>
      <c r="G708" s="96"/>
      <c r="H708" s="93"/>
      <c r="I708" s="429"/>
      <c r="J708" s="445"/>
      <c r="K708" s="206" t="str">
        <f t="shared" si="77"/>
        <v/>
      </c>
      <c r="L708" s="96"/>
      <c r="M708" s="93"/>
      <c r="N708" s="429"/>
      <c r="O708" s="445"/>
    </row>
    <row r="709" spans="1:15" ht="50.15" customHeight="1" thickBot="1" x14ac:dyDescent="0.4">
      <c r="A709" s="199" t="s">
        <v>712</v>
      </c>
      <c r="B709" s="422"/>
      <c r="C709" s="423"/>
      <c r="D709" s="423"/>
      <c r="E709" s="200"/>
      <c r="F709" s="200"/>
      <c r="G709" s="200"/>
      <c r="H709" s="200"/>
      <c r="I709" s="200"/>
      <c r="J709" s="212"/>
      <c r="K709" s="200"/>
      <c r="L709" s="200"/>
      <c r="M709" s="200"/>
      <c r="N709" s="200"/>
      <c r="O709" s="212"/>
    </row>
    <row r="710" spans="1:15" ht="49.5" customHeight="1" thickBot="1" x14ac:dyDescent="0.4">
      <c r="A710" s="201" t="s">
        <v>714</v>
      </c>
      <c r="B710" s="202" t="s">
        <v>715</v>
      </c>
      <c r="C710" s="198" t="s">
        <v>716</v>
      </c>
      <c r="D710" s="198" t="s">
        <v>717</v>
      </c>
      <c r="E710" s="198" t="s">
        <v>718</v>
      </c>
      <c r="F710" s="198" t="s">
        <v>719</v>
      </c>
      <c r="G710" s="198" t="s">
        <v>720</v>
      </c>
      <c r="H710" s="198" t="s">
        <v>721</v>
      </c>
      <c r="I710" s="198" t="s">
        <v>722</v>
      </c>
      <c r="J710" s="198" t="s">
        <v>723</v>
      </c>
      <c r="K710" s="198" t="s">
        <v>730</v>
      </c>
      <c r="L710" s="198" t="s">
        <v>720</v>
      </c>
      <c r="M710" s="198" t="s">
        <v>721</v>
      </c>
      <c r="N710" s="198" t="s">
        <v>722</v>
      </c>
      <c r="O710" s="198" t="s">
        <v>723</v>
      </c>
    </row>
    <row r="711" spans="1:15" ht="46.5" customHeight="1" x14ac:dyDescent="0.35">
      <c r="A711" s="97">
        <f>A702+1</f>
        <v>79</v>
      </c>
      <c r="B711" s="424"/>
      <c r="C711" s="427"/>
      <c r="D711" s="93"/>
      <c r="E711" s="93"/>
      <c r="F711" s="95"/>
      <c r="G711" s="96"/>
      <c r="H711" s="93"/>
      <c r="I711" s="427"/>
      <c r="J711" s="205" t="str">
        <f>IFERROR(AVERAGE(I711),"")</f>
        <v/>
      </c>
      <c r="K711" s="206" t="str">
        <f>IF(D711&lt;&gt;"",D711,"")</f>
        <v/>
      </c>
      <c r="L711" s="96"/>
      <c r="M711" s="93"/>
      <c r="N711" s="427"/>
      <c r="O711" s="205" t="str">
        <f>IFERROR(AVERAGE(N711),"")</f>
        <v/>
      </c>
    </row>
    <row r="712" spans="1:15" ht="38.25" customHeight="1" x14ac:dyDescent="0.35">
      <c r="A712" s="440"/>
      <c r="B712" s="425"/>
      <c r="C712" s="428"/>
      <c r="D712" s="93"/>
      <c r="E712" s="93"/>
      <c r="F712" s="95"/>
      <c r="G712" s="96"/>
      <c r="H712" s="93"/>
      <c r="I712" s="428"/>
      <c r="J712" s="443" t="str">
        <f>IFERROR(VLOOKUP(J711,'Datos Validaciones PAO'!$N$2:$O$102,2,TRUE),"")</f>
        <v/>
      </c>
      <c r="K712" s="206" t="str">
        <f t="shared" ref="K712:K717" si="78">IF(D712&lt;&gt;"",D712,"")</f>
        <v/>
      </c>
      <c r="L712" s="96"/>
      <c r="M712" s="93"/>
      <c r="N712" s="428"/>
      <c r="O712" s="443" t="str">
        <f>IFERROR(VLOOKUP(O711,'Datos Validaciones PAO'!$N$2:$O$102,2,TRUE),"")</f>
        <v/>
      </c>
    </row>
    <row r="713" spans="1:15" ht="34.5" customHeight="1" x14ac:dyDescent="0.35">
      <c r="A713" s="441"/>
      <c r="B713" s="425"/>
      <c r="C713" s="428"/>
      <c r="D713" s="93"/>
      <c r="E713" s="93"/>
      <c r="F713" s="95"/>
      <c r="G713" s="96"/>
      <c r="H713" s="93"/>
      <c r="I713" s="428"/>
      <c r="J713" s="444"/>
      <c r="K713" s="206" t="str">
        <f t="shared" si="78"/>
        <v/>
      </c>
      <c r="L713" s="96"/>
      <c r="M713" s="93"/>
      <c r="N713" s="428"/>
      <c r="O713" s="444"/>
    </row>
    <row r="714" spans="1:15" ht="33" customHeight="1" x14ac:dyDescent="0.35">
      <c r="A714" s="441"/>
      <c r="B714" s="425"/>
      <c r="C714" s="428"/>
      <c r="D714" s="93"/>
      <c r="E714" s="93"/>
      <c r="F714" s="95"/>
      <c r="G714" s="96"/>
      <c r="H714" s="93"/>
      <c r="I714" s="428"/>
      <c r="J714" s="444"/>
      <c r="K714" s="206" t="str">
        <f t="shared" si="78"/>
        <v/>
      </c>
      <c r="L714" s="96"/>
      <c r="M714" s="93"/>
      <c r="N714" s="428"/>
      <c r="O714" s="444"/>
    </row>
    <row r="715" spans="1:15" ht="48.75" customHeight="1" x14ac:dyDescent="0.35">
      <c r="A715" s="441"/>
      <c r="B715" s="425"/>
      <c r="C715" s="428"/>
      <c r="D715" s="93"/>
      <c r="E715" s="93"/>
      <c r="F715" s="95"/>
      <c r="G715" s="96"/>
      <c r="H715" s="93"/>
      <c r="I715" s="428"/>
      <c r="J715" s="444"/>
      <c r="K715" s="206" t="str">
        <f t="shared" si="78"/>
        <v/>
      </c>
      <c r="L715" s="96"/>
      <c r="M715" s="93"/>
      <c r="N715" s="428"/>
      <c r="O715" s="444"/>
    </row>
    <row r="716" spans="1:15" ht="33" customHeight="1" x14ac:dyDescent="0.35">
      <c r="A716" s="441"/>
      <c r="B716" s="425"/>
      <c r="C716" s="428"/>
      <c r="D716" s="93"/>
      <c r="E716" s="93"/>
      <c r="F716" s="95"/>
      <c r="G716" s="96"/>
      <c r="H716" s="93"/>
      <c r="I716" s="428"/>
      <c r="J716" s="444"/>
      <c r="K716" s="206" t="str">
        <f t="shared" si="78"/>
        <v/>
      </c>
      <c r="L716" s="96"/>
      <c r="M716" s="93"/>
      <c r="N716" s="428"/>
      <c r="O716" s="444"/>
    </row>
    <row r="717" spans="1:15" ht="42.75" customHeight="1" thickBot="1" x14ac:dyDescent="0.4">
      <c r="A717" s="442"/>
      <c r="B717" s="426"/>
      <c r="C717" s="429"/>
      <c r="D717" s="93"/>
      <c r="E717" s="93"/>
      <c r="F717" s="95"/>
      <c r="G717" s="96"/>
      <c r="H717" s="93"/>
      <c r="I717" s="429"/>
      <c r="J717" s="445"/>
      <c r="K717" s="206" t="str">
        <f t="shared" si="78"/>
        <v/>
      </c>
      <c r="L717" s="96"/>
      <c r="M717" s="93"/>
      <c r="N717" s="429"/>
      <c r="O717" s="445"/>
    </row>
    <row r="718" spans="1:15" ht="50.15" customHeight="1" thickBot="1" x14ac:dyDescent="0.4">
      <c r="A718" s="199" t="s">
        <v>712</v>
      </c>
      <c r="B718" s="422"/>
      <c r="C718" s="423"/>
      <c r="D718" s="423"/>
      <c r="E718" s="200"/>
      <c r="F718" s="200"/>
      <c r="G718" s="200"/>
      <c r="H718" s="200"/>
      <c r="I718" s="200"/>
      <c r="J718" s="212"/>
      <c r="K718" s="200"/>
      <c r="L718" s="200"/>
      <c r="M718" s="200"/>
      <c r="N718" s="200"/>
      <c r="O718" s="212"/>
    </row>
    <row r="719" spans="1:15" ht="49.5" customHeight="1" thickBot="1" x14ac:dyDescent="0.4">
      <c r="A719" s="201" t="s">
        <v>714</v>
      </c>
      <c r="B719" s="202" t="s">
        <v>715</v>
      </c>
      <c r="C719" s="198" t="s">
        <v>716</v>
      </c>
      <c r="D719" s="198" t="s">
        <v>717</v>
      </c>
      <c r="E719" s="198" t="s">
        <v>718</v>
      </c>
      <c r="F719" s="198" t="s">
        <v>719</v>
      </c>
      <c r="G719" s="198" t="s">
        <v>720</v>
      </c>
      <c r="H719" s="198" t="s">
        <v>721</v>
      </c>
      <c r="I719" s="198" t="s">
        <v>722</v>
      </c>
      <c r="J719" s="198" t="s">
        <v>723</v>
      </c>
      <c r="K719" s="198" t="s">
        <v>730</v>
      </c>
      <c r="L719" s="198" t="s">
        <v>720</v>
      </c>
      <c r="M719" s="198" t="s">
        <v>721</v>
      </c>
      <c r="N719" s="198" t="s">
        <v>722</v>
      </c>
      <c r="O719" s="198" t="s">
        <v>723</v>
      </c>
    </row>
    <row r="720" spans="1:15" ht="46.5" customHeight="1" x14ac:dyDescent="0.35">
      <c r="A720" s="97">
        <f>A711+1</f>
        <v>80</v>
      </c>
      <c r="B720" s="424"/>
      <c r="C720" s="195"/>
      <c r="D720" s="93"/>
      <c r="E720" s="93"/>
      <c r="F720" s="95"/>
      <c r="G720" s="96"/>
      <c r="H720" s="93"/>
      <c r="I720" s="427"/>
      <c r="J720" s="205" t="str">
        <f>IFERROR(AVERAGE(I720),"")</f>
        <v/>
      </c>
      <c r="K720" s="206" t="str">
        <f>IF(D720&lt;&gt;"",D720,"")</f>
        <v/>
      </c>
      <c r="L720" s="96"/>
      <c r="M720" s="93"/>
      <c r="N720" s="427"/>
      <c r="O720" s="205" t="str">
        <f>IFERROR(AVERAGE(N720),"")</f>
        <v/>
      </c>
    </row>
    <row r="721" spans="1:15" ht="38.25" customHeight="1" x14ac:dyDescent="0.35">
      <c r="A721" s="440"/>
      <c r="B721" s="425"/>
      <c r="C721" s="196"/>
      <c r="D721" s="93"/>
      <c r="E721" s="93"/>
      <c r="F721" s="95"/>
      <c r="G721" s="96"/>
      <c r="H721" s="93"/>
      <c r="I721" s="428"/>
      <c r="J721" s="443" t="str">
        <f>IFERROR(VLOOKUP(J720,'Datos Validaciones PAO'!$N$2:$O$102,2,TRUE),"")</f>
        <v/>
      </c>
      <c r="K721" s="206" t="str">
        <f t="shared" ref="K721:K726" si="79">IF(D721&lt;&gt;"",D721,"")</f>
        <v/>
      </c>
      <c r="L721" s="96"/>
      <c r="M721" s="93"/>
      <c r="N721" s="428"/>
      <c r="O721" s="443" t="str">
        <f>IFERROR(VLOOKUP(O720,'Datos Validaciones PAO'!$N$2:$O$102,2,TRUE),"")</f>
        <v/>
      </c>
    </row>
    <row r="722" spans="1:15" ht="34.5" customHeight="1" x14ac:dyDescent="0.35">
      <c r="A722" s="441"/>
      <c r="B722" s="425"/>
      <c r="C722" s="196"/>
      <c r="D722" s="93"/>
      <c r="E722" s="93"/>
      <c r="F722" s="95"/>
      <c r="G722" s="96"/>
      <c r="H722" s="93"/>
      <c r="I722" s="428"/>
      <c r="J722" s="444"/>
      <c r="K722" s="206" t="str">
        <f t="shared" si="79"/>
        <v/>
      </c>
      <c r="L722" s="96"/>
      <c r="M722" s="93"/>
      <c r="N722" s="428"/>
      <c r="O722" s="444"/>
    </row>
    <row r="723" spans="1:15" ht="33" customHeight="1" x14ac:dyDescent="0.35">
      <c r="A723" s="441"/>
      <c r="B723" s="425"/>
      <c r="C723" s="196"/>
      <c r="D723" s="93"/>
      <c r="E723" s="93"/>
      <c r="F723" s="95"/>
      <c r="G723" s="96"/>
      <c r="H723" s="93"/>
      <c r="I723" s="428"/>
      <c r="J723" s="444"/>
      <c r="K723" s="206" t="str">
        <f t="shared" si="79"/>
        <v/>
      </c>
      <c r="L723" s="96"/>
      <c r="M723" s="93"/>
      <c r="N723" s="428"/>
      <c r="O723" s="444"/>
    </row>
    <row r="724" spans="1:15" ht="48.75" customHeight="1" x14ac:dyDescent="0.35">
      <c r="A724" s="441"/>
      <c r="B724" s="425"/>
      <c r="C724" s="196"/>
      <c r="D724" s="93"/>
      <c r="E724" s="93"/>
      <c r="F724" s="95"/>
      <c r="G724" s="96"/>
      <c r="H724" s="93"/>
      <c r="I724" s="428"/>
      <c r="J724" s="444"/>
      <c r="K724" s="206" t="str">
        <f t="shared" si="79"/>
        <v/>
      </c>
      <c r="L724" s="96"/>
      <c r="M724" s="93"/>
      <c r="N724" s="428"/>
      <c r="O724" s="444"/>
    </row>
    <row r="725" spans="1:15" ht="33" customHeight="1" x14ac:dyDescent="0.35">
      <c r="A725" s="441"/>
      <c r="B725" s="425"/>
      <c r="C725" s="196"/>
      <c r="D725" s="93"/>
      <c r="E725" s="93"/>
      <c r="F725" s="95"/>
      <c r="G725" s="96"/>
      <c r="H725" s="93"/>
      <c r="I725" s="428"/>
      <c r="J725" s="444"/>
      <c r="K725" s="206" t="str">
        <f t="shared" si="79"/>
        <v/>
      </c>
      <c r="L725" s="96"/>
      <c r="M725" s="93"/>
      <c r="N725" s="428"/>
      <c r="O725" s="444"/>
    </row>
    <row r="726" spans="1:15" ht="42.75" customHeight="1" thickBot="1" x14ac:dyDescent="0.4">
      <c r="A726" s="442"/>
      <c r="B726" s="426"/>
      <c r="C726" s="197"/>
      <c r="D726" s="93"/>
      <c r="E726" s="93"/>
      <c r="F726" s="95"/>
      <c r="G726" s="96"/>
      <c r="H726" s="93"/>
      <c r="I726" s="429"/>
      <c r="J726" s="445"/>
      <c r="K726" s="206" t="str">
        <f t="shared" si="79"/>
        <v/>
      </c>
      <c r="L726" s="96"/>
      <c r="M726" s="93"/>
      <c r="N726" s="429"/>
      <c r="O726" s="445"/>
    </row>
    <row r="727" spans="1:15" ht="50.15" customHeight="1" thickBot="1" x14ac:dyDescent="0.4">
      <c r="A727" s="199" t="s">
        <v>712</v>
      </c>
      <c r="B727" s="422"/>
      <c r="C727" s="423"/>
      <c r="D727" s="423"/>
      <c r="E727" s="200"/>
      <c r="F727" s="200"/>
      <c r="G727" s="200"/>
      <c r="H727" s="200"/>
      <c r="I727" s="200"/>
      <c r="J727" s="212"/>
      <c r="K727" s="200"/>
      <c r="L727" s="200"/>
      <c r="M727" s="200"/>
      <c r="N727" s="200"/>
      <c r="O727" s="212"/>
    </row>
    <row r="728" spans="1:15" ht="49.5" customHeight="1" thickBot="1" x14ac:dyDescent="0.4">
      <c r="A728" s="201" t="s">
        <v>714</v>
      </c>
      <c r="B728" s="202" t="s">
        <v>715</v>
      </c>
      <c r="C728" s="198" t="s">
        <v>716</v>
      </c>
      <c r="D728" s="198" t="s">
        <v>717</v>
      </c>
      <c r="E728" s="198" t="s">
        <v>718</v>
      </c>
      <c r="F728" s="198" t="s">
        <v>719</v>
      </c>
      <c r="G728" s="198" t="s">
        <v>720</v>
      </c>
      <c r="H728" s="198" t="s">
        <v>721</v>
      </c>
      <c r="I728" s="198" t="s">
        <v>722</v>
      </c>
      <c r="J728" s="198" t="s">
        <v>723</v>
      </c>
      <c r="K728" s="198" t="s">
        <v>730</v>
      </c>
      <c r="L728" s="198" t="s">
        <v>720</v>
      </c>
      <c r="M728" s="198" t="s">
        <v>721</v>
      </c>
      <c r="N728" s="198" t="s">
        <v>722</v>
      </c>
      <c r="O728" s="198" t="s">
        <v>723</v>
      </c>
    </row>
    <row r="729" spans="1:15" ht="46.5" customHeight="1" x14ac:dyDescent="0.35">
      <c r="A729" s="97">
        <f>A720+1</f>
        <v>81</v>
      </c>
      <c r="B729" s="424"/>
      <c r="C729" s="427"/>
      <c r="D729" s="93"/>
      <c r="E729" s="93"/>
      <c r="F729" s="95"/>
      <c r="G729" s="96"/>
      <c r="H729" s="93"/>
      <c r="I729" s="427"/>
      <c r="J729" s="205" t="str">
        <f>IFERROR(AVERAGE(I729),"")</f>
        <v/>
      </c>
      <c r="K729" s="206" t="str">
        <f>IF(D729&lt;&gt;"",D729,"")</f>
        <v/>
      </c>
      <c r="L729" s="96"/>
      <c r="M729" s="93"/>
      <c r="N729" s="427"/>
      <c r="O729" s="205" t="str">
        <f>IFERROR(AVERAGE(N729),"")</f>
        <v/>
      </c>
    </row>
    <row r="730" spans="1:15" ht="38.25" customHeight="1" x14ac:dyDescent="0.35">
      <c r="A730" s="440"/>
      <c r="B730" s="425"/>
      <c r="C730" s="428"/>
      <c r="D730" s="93"/>
      <c r="E730" s="93"/>
      <c r="F730" s="95"/>
      <c r="G730" s="96"/>
      <c r="H730" s="93"/>
      <c r="I730" s="428"/>
      <c r="J730" s="443" t="str">
        <f>IFERROR(VLOOKUP(J729,'Datos Validaciones PAO'!$N$2:$O$102,2,TRUE),"")</f>
        <v/>
      </c>
      <c r="K730" s="206" t="str">
        <f t="shared" ref="K730:K735" si="80">IF(D730&lt;&gt;"",D730,"")</f>
        <v/>
      </c>
      <c r="L730" s="96"/>
      <c r="M730" s="93"/>
      <c r="N730" s="428"/>
      <c r="O730" s="443" t="str">
        <f>IFERROR(VLOOKUP(O729,'Datos Validaciones PAO'!$N$2:$O$102,2,TRUE),"")</f>
        <v/>
      </c>
    </row>
    <row r="731" spans="1:15" ht="34.5" customHeight="1" x14ac:dyDescent="0.35">
      <c r="A731" s="441"/>
      <c r="B731" s="425"/>
      <c r="C731" s="428"/>
      <c r="D731" s="93"/>
      <c r="E731" s="93"/>
      <c r="F731" s="95"/>
      <c r="G731" s="96"/>
      <c r="H731" s="93"/>
      <c r="I731" s="428"/>
      <c r="J731" s="444"/>
      <c r="K731" s="206" t="str">
        <f t="shared" si="80"/>
        <v/>
      </c>
      <c r="L731" s="96"/>
      <c r="M731" s="93"/>
      <c r="N731" s="428"/>
      <c r="O731" s="444"/>
    </row>
    <row r="732" spans="1:15" ht="33" customHeight="1" x14ac:dyDescent="0.35">
      <c r="A732" s="441"/>
      <c r="B732" s="425"/>
      <c r="C732" s="428"/>
      <c r="D732" s="93"/>
      <c r="E732" s="93"/>
      <c r="F732" s="95"/>
      <c r="G732" s="96"/>
      <c r="H732" s="93"/>
      <c r="I732" s="428"/>
      <c r="J732" s="444"/>
      <c r="K732" s="206" t="str">
        <f t="shared" si="80"/>
        <v/>
      </c>
      <c r="L732" s="96"/>
      <c r="M732" s="93"/>
      <c r="N732" s="428"/>
      <c r="O732" s="444"/>
    </row>
    <row r="733" spans="1:15" ht="48.75" customHeight="1" x14ac:dyDescent="0.35">
      <c r="A733" s="441"/>
      <c r="B733" s="425"/>
      <c r="C733" s="428"/>
      <c r="D733" s="93"/>
      <c r="E733" s="93"/>
      <c r="F733" s="95"/>
      <c r="G733" s="96"/>
      <c r="H733" s="93"/>
      <c r="I733" s="428"/>
      <c r="J733" s="444"/>
      <c r="K733" s="206" t="str">
        <f t="shared" si="80"/>
        <v/>
      </c>
      <c r="L733" s="96"/>
      <c r="M733" s="93"/>
      <c r="N733" s="428"/>
      <c r="O733" s="444"/>
    </row>
    <row r="734" spans="1:15" ht="33" customHeight="1" x14ac:dyDescent="0.35">
      <c r="A734" s="441"/>
      <c r="B734" s="425"/>
      <c r="C734" s="428"/>
      <c r="D734" s="93"/>
      <c r="E734" s="93"/>
      <c r="F734" s="95"/>
      <c r="G734" s="96"/>
      <c r="H734" s="93"/>
      <c r="I734" s="428"/>
      <c r="J734" s="444"/>
      <c r="K734" s="206" t="str">
        <f t="shared" si="80"/>
        <v/>
      </c>
      <c r="L734" s="96"/>
      <c r="M734" s="93"/>
      <c r="N734" s="428"/>
      <c r="O734" s="444"/>
    </row>
    <row r="735" spans="1:15" ht="42.75" customHeight="1" thickBot="1" x14ac:dyDescent="0.4">
      <c r="A735" s="442"/>
      <c r="B735" s="426"/>
      <c r="C735" s="429"/>
      <c r="D735" s="93"/>
      <c r="E735" s="93"/>
      <c r="F735" s="95"/>
      <c r="G735" s="96"/>
      <c r="H735" s="93"/>
      <c r="I735" s="429"/>
      <c r="J735" s="445"/>
      <c r="K735" s="206" t="str">
        <f t="shared" si="80"/>
        <v/>
      </c>
      <c r="L735" s="96"/>
      <c r="M735" s="93"/>
      <c r="N735" s="429"/>
      <c r="O735" s="445"/>
    </row>
    <row r="736" spans="1:15" ht="50.15" customHeight="1" thickBot="1" x14ac:dyDescent="0.4">
      <c r="A736" s="199" t="s">
        <v>712</v>
      </c>
      <c r="B736" s="422"/>
      <c r="C736" s="423"/>
      <c r="D736" s="423"/>
      <c r="E736" s="200"/>
      <c r="F736" s="200"/>
      <c r="G736" s="200"/>
      <c r="H736" s="200"/>
      <c r="I736" s="200"/>
      <c r="J736" s="212"/>
      <c r="K736" s="200"/>
      <c r="L736" s="200"/>
      <c r="M736" s="200"/>
      <c r="N736" s="200"/>
      <c r="O736" s="212"/>
    </row>
    <row r="737" spans="1:15" ht="49.5" customHeight="1" thickBot="1" x14ac:dyDescent="0.4">
      <c r="A737" s="201" t="s">
        <v>714</v>
      </c>
      <c r="B737" s="202" t="s">
        <v>715</v>
      </c>
      <c r="C737" s="198" t="s">
        <v>716</v>
      </c>
      <c r="D737" s="198" t="s">
        <v>717</v>
      </c>
      <c r="E737" s="198" t="s">
        <v>718</v>
      </c>
      <c r="F737" s="198" t="s">
        <v>719</v>
      </c>
      <c r="G737" s="198" t="s">
        <v>720</v>
      </c>
      <c r="H737" s="198" t="s">
        <v>721</v>
      </c>
      <c r="I737" s="198" t="s">
        <v>722</v>
      </c>
      <c r="J737" s="198" t="s">
        <v>723</v>
      </c>
      <c r="K737" s="198" t="s">
        <v>730</v>
      </c>
      <c r="L737" s="198" t="s">
        <v>720</v>
      </c>
      <c r="M737" s="198" t="s">
        <v>721</v>
      </c>
      <c r="N737" s="198" t="s">
        <v>722</v>
      </c>
      <c r="O737" s="198" t="s">
        <v>723</v>
      </c>
    </row>
    <row r="738" spans="1:15" ht="46.5" customHeight="1" x14ac:dyDescent="0.35">
      <c r="A738" s="97">
        <f>A729+1</f>
        <v>82</v>
      </c>
      <c r="B738" s="424"/>
      <c r="C738" s="427"/>
      <c r="D738" s="93"/>
      <c r="E738" s="93"/>
      <c r="F738" s="95"/>
      <c r="G738" s="96"/>
      <c r="H738" s="93"/>
      <c r="I738" s="427"/>
      <c r="J738" s="205" t="str">
        <f>IFERROR(AVERAGE(I738),"")</f>
        <v/>
      </c>
      <c r="K738" s="206" t="str">
        <f>IF(D738&lt;&gt;"",D738,"")</f>
        <v/>
      </c>
      <c r="L738" s="96"/>
      <c r="M738" s="93"/>
      <c r="N738" s="427"/>
      <c r="O738" s="205" t="str">
        <f>IFERROR(AVERAGE(N738),"")</f>
        <v/>
      </c>
    </row>
    <row r="739" spans="1:15" ht="38.25" customHeight="1" x14ac:dyDescent="0.35">
      <c r="A739" s="440"/>
      <c r="B739" s="425"/>
      <c r="C739" s="428"/>
      <c r="D739" s="93"/>
      <c r="E739" s="93"/>
      <c r="F739" s="95"/>
      <c r="G739" s="96"/>
      <c r="H739" s="93"/>
      <c r="I739" s="428"/>
      <c r="J739" s="443" t="str">
        <f>IFERROR(VLOOKUP(J738,'Datos Validaciones PAO'!$N$2:$O$102,2,TRUE),"")</f>
        <v/>
      </c>
      <c r="K739" s="206" t="str">
        <f t="shared" ref="K739:K744" si="81">IF(D739&lt;&gt;"",D739,"")</f>
        <v/>
      </c>
      <c r="L739" s="96"/>
      <c r="M739" s="93"/>
      <c r="N739" s="428"/>
      <c r="O739" s="443" t="str">
        <f>IFERROR(VLOOKUP(O738,'Datos Validaciones PAO'!$N$2:$O$102,2,TRUE),"")</f>
        <v/>
      </c>
    </row>
    <row r="740" spans="1:15" ht="34.5" customHeight="1" x14ac:dyDescent="0.35">
      <c r="A740" s="441"/>
      <c r="B740" s="425"/>
      <c r="C740" s="428"/>
      <c r="D740" s="93"/>
      <c r="E740" s="93"/>
      <c r="F740" s="95"/>
      <c r="G740" s="96"/>
      <c r="H740" s="93"/>
      <c r="I740" s="428"/>
      <c r="J740" s="444"/>
      <c r="K740" s="206" t="str">
        <f t="shared" si="81"/>
        <v/>
      </c>
      <c r="L740" s="96"/>
      <c r="M740" s="93"/>
      <c r="N740" s="428"/>
      <c r="O740" s="444"/>
    </row>
    <row r="741" spans="1:15" ht="33" customHeight="1" x14ac:dyDescent="0.35">
      <c r="A741" s="441"/>
      <c r="B741" s="425"/>
      <c r="C741" s="428"/>
      <c r="D741" s="93"/>
      <c r="E741" s="93"/>
      <c r="F741" s="95"/>
      <c r="G741" s="96"/>
      <c r="H741" s="93"/>
      <c r="I741" s="428"/>
      <c r="J741" s="444"/>
      <c r="K741" s="206" t="str">
        <f t="shared" si="81"/>
        <v/>
      </c>
      <c r="L741" s="96"/>
      <c r="M741" s="93"/>
      <c r="N741" s="428"/>
      <c r="O741" s="444"/>
    </row>
    <row r="742" spans="1:15" ht="48.75" customHeight="1" x14ac:dyDescent="0.35">
      <c r="A742" s="441"/>
      <c r="B742" s="425"/>
      <c r="C742" s="428"/>
      <c r="D742" s="93"/>
      <c r="E742" s="93"/>
      <c r="F742" s="95"/>
      <c r="G742" s="96"/>
      <c r="H742" s="93"/>
      <c r="I742" s="428"/>
      <c r="J742" s="444"/>
      <c r="K742" s="206" t="str">
        <f t="shared" si="81"/>
        <v/>
      </c>
      <c r="L742" s="96"/>
      <c r="M742" s="93"/>
      <c r="N742" s="428"/>
      <c r="O742" s="444"/>
    </row>
    <row r="743" spans="1:15" ht="33" customHeight="1" x14ac:dyDescent="0.35">
      <c r="A743" s="441"/>
      <c r="B743" s="425"/>
      <c r="C743" s="428"/>
      <c r="D743" s="93"/>
      <c r="E743" s="93"/>
      <c r="F743" s="95"/>
      <c r="G743" s="96"/>
      <c r="H743" s="93"/>
      <c r="I743" s="428"/>
      <c r="J743" s="444"/>
      <c r="K743" s="206" t="str">
        <f t="shared" si="81"/>
        <v/>
      </c>
      <c r="L743" s="96"/>
      <c r="M743" s="93"/>
      <c r="N743" s="428"/>
      <c r="O743" s="444"/>
    </row>
    <row r="744" spans="1:15" ht="42.75" customHeight="1" thickBot="1" x14ac:dyDescent="0.4">
      <c r="A744" s="442"/>
      <c r="B744" s="426"/>
      <c r="C744" s="429"/>
      <c r="D744" s="93"/>
      <c r="E744" s="93"/>
      <c r="F744" s="95"/>
      <c r="G744" s="96"/>
      <c r="H744" s="93"/>
      <c r="I744" s="429"/>
      <c r="J744" s="445"/>
      <c r="K744" s="206" t="str">
        <f t="shared" si="81"/>
        <v/>
      </c>
      <c r="L744" s="96"/>
      <c r="M744" s="93"/>
      <c r="N744" s="429"/>
      <c r="O744" s="445"/>
    </row>
    <row r="745" spans="1:15" ht="50.15" customHeight="1" thickBot="1" x14ac:dyDescent="0.4">
      <c r="A745" s="199" t="s">
        <v>712</v>
      </c>
      <c r="B745" s="422"/>
      <c r="C745" s="423"/>
      <c r="D745" s="423"/>
      <c r="E745" s="200"/>
      <c r="F745" s="200"/>
      <c r="G745" s="200"/>
      <c r="H745" s="200"/>
      <c r="I745" s="200"/>
      <c r="J745" s="212"/>
      <c r="K745" s="200"/>
      <c r="L745" s="200"/>
      <c r="M745" s="200"/>
      <c r="N745" s="200"/>
      <c r="O745" s="212"/>
    </row>
    <row r="746" spans="1:15" ht="49.5" customHeight="1" thickBot="1" x14ac:dyDescent="0.4">
      <c r="A746" s="201" t="s">
        <v>714</v>
      </c>
      <c r="B746" s="202" t="s">
        <v>715</v>
      </c>
      <c r="C746" s="198" t="s">
        <v>716</v>
      </c>
      <c r="D746" s="198" t="s">
        <v>717</v>
      </c>
      <c r="E746" s="198" t="s">
        <v>718</v>
      </c>
      <c r="F746" s="198" t="s">
        <v>719</v>
      </c>
      <c r="G746" s="198" t="s">
        <v>720</v>
      </c>
      <c r="H746" s="198" t="s">
        <v>721</v>
      </c>
      <c r="I746" s="198" t="s">
        <v>722</v>
      </c>
      <c r="J746" s="198" t="s">
        <v>723</v>
      </c>
      <c r="K746" s="198" t="s">
        <v>730</v>
      </c>
      <c r="L746" s="198" t="s">
        <v>720</v>
      </c>
      <c r="M746" s="198" t="s">
        <v>721</v>
      </c>
      <c r="N746" s="198" t="s">
        <v>722</v>
      </c>
      <c r="O746" s="198" t="s">
        <v>723</v>
      </c>
    </row>
    <row r="747" spans="1:15" ht="46.5" customHeight="1" x14ac:dyDescent="0.35">
      <c r="A747" s="97">
        <f>A738+1</f>
        <v>83</v>
      </c>
      <c r="B747" s="424"/>
      <c r="C747" s="427"/>
      <c r="D747" s="93"/>
      <c r="E747" s="93"/>
      <c r="F747" s="95"/>
      <c r="G747" s="96"/>
      <c r="H747" s="93"/>
      <c r="I747" s="427"/>
      <c r="J747" s="205" t="str">
        <f>IFERROR(AVERAGE(I747),"")</f>
        <v/>
      </c>
      <c r="K747" s="206" t="str">
        <f>IF(D747&lt;&gt;"",D747,"")</f>
        <v/>
      </c>
      <c r="L747" s="96"/>
      <c r="M747" s="93"/>
      <c r="N747" s="427"/>
      <c r="O747" s="205" t="str">
        <f>IFERROR(AVERAGE(N747),"")</f>
        <v/>
      </c>
    </row>
    <row r="748" spans="1:15" ht="38.25" customHeight="1" x14ac:dyDescent="0.35">
      <c r="A748" s="440"/>
      <c r="B748" s="425"/>
      <c r="C748" s="428"/>
      <c r="D748" s="93"/>
      <c r="E748" s="93"/>
      <c r="F748" s="95"/>
      <c r="G748" s="96"/>
      <c r="H748" s="93"/>
      <c r="I748" s="428"/>
      <c r="J748" s="443" t="str">
        <f>IFERROR(VLOOKUP(J747,'Datos Validaciones PAO'!$N$2:$O$102,2,TRUE),"")</f>
        <v/>
      </c>
      <c r="K748" s="206" t="str">
        <f t="shared" ref="K748:K753" si="82">IF(D748&lt;&gt;"",D748,"")</f>
        <v/>
      </c>
      <c r="L748" s="96"/>
      <c r="M748" s="93"/>
      <c r="N748" s="428"/>
      <c r="O748" s="443" t="str">
        <f>IFERROR(VLOOKUP(O747,'Datos Validaciones PAO'!$N$2:$O$102,2,TRUE),"")</f>
        <v/>
      </c>
    </row>
    <row r="749" spans="1:15" ht="34.5" customHeight="1" x14ac:dyDescent="0.35">
      <c r="A749" s="441"/>
      <c r="B749" s="425"/>
      <c r="C749" s="428"/>
      <c r="D749" s="93"/>
      <c r="E749" s="93"/>
      <c r="F749" s="95"/>
      <c r="G749" s="96"/>
      <c r="H749" s="93"/>
      <c r="I749" s="428"/>
      <c r="J749" s="444"/>
      <c r="K749" s="206" t="str">
        <f t="shared" si="82"/>
        <v/>
      </c>
      <c r="L749" s="96"/>
      <c r="M749" s="93"/>
      <c r="N749" s="428"/>
      <c r="O749" s="444"/>
    </row>
    <row r="750" spans="1:15" ht="33" customHeight="1" x14ac:dyDescent="0.35">
      <c r="A750" s="441"/>
      <c r="B750" s="425"/>
      <c r="C750" s="428"/>
      <c r="D750" s="93"/>
      <c r="E750" s="93"/>
      <c r="F750" s="95"/>
      <c r="G750" s="96"/>
      <c r="H750" s="93"/>
      <c r="I750" s="428"/>
      <c r="J750" s="444"/>
      <c r="K750" s="206" t="str">
        <f t="shared" si="82"/>
        <v/>
      </c>
      <c r="L750" s="96"/>
      <c r="M750" s="93"/>
      <c r="N750" s="428"/>
      <c r="O750" s="444"/>
    </row>
    <row r="751" spans="1:15" ht="48.75" customHeight="1" x14ac:dyDescent="0.35">
      <c r="A751" s="441"/>
      <c r="B751" s="425"/>
      <c r="C751" s="428"/>
      <c r="D751" s="93"/>
      <c r="E751" s="93"/>
      <c r="F751" s="95"/>
      <c r="G751" s="96"/>
      <c r="H751" s="93"/>
      <c r="I751" s="428"/>
      <c r="J751" s="444"/>
      <c r="K751" s="206" t="str">
        <f t="shared" si="82"/>
        <v/>
      </c>
      <c r="L751" s="96"/>
      <c r="M751" s="93"/>
      <c r="N751" s="428"/>
      <c r="O751" s="444"/>
    </row>
    <row r="752" spans="1:15" ht="33" customHeight="1" x14ac:dyDescent="0.35">
      <c r="A752" s="441"/>
      <c r="B752" s="425"/>
      <c r="C752" s="428"/>
      <c r="D752" s="93"/>
      <c r="E752" s="93"/>
      <c r="F752" s="95"/>
      <c r="G752" s="96"/>
      <c r="H752" s="93"/>
      <c r="I752" s="428"/>
      <c r="J752" s="444"/>
      <c r="K752" s="206" t="str">
        <f t="shared" si="82"/>
        <v/>
      </c>
      <c r="L752" s="96"/>
      <c r="M752" s="93"/>
      <c r="N752" s="428"/>
      <c r="O752" s="444"/>
    </row>
    <row r="753" spans="1:15" ht="42.75" customHeight="1" thickBot="1" x14ac:dyDescent="0.4">
      <c r="A753" s="442"/>
      <c r="B753" s="426"/>
      <c r="C753" s="429"/>
      <c r="D753" s="93"/>
      <c r="E753" s="93"/>
      <c r="F753" s="95"/>
      <c r="G753" s="96"/>
      <c r="H753" s="93"/>
      <c r="I753" s="429"/>
      <c r="J753" s="445"/>
      <c r="K753" s="206" t="str">
        <f t="shared" si="82"/>
        <v/>
      </c>
      <c r="L753" s="96"/>
      <c r="M753" s="93"/>
      <c r="N753" s="429"/>
      <c r="O753" s="445"/>
    </row>
    <row r="754" spans="1:15" ht="50.15" customHeight="1" thickBot="1" x14ac:dyDescent="0.4">
      <c r="A754" s="199" t="s">
        <v>712</v>
      </c>
      <c r="B754" s="422"/>
      <c r="C754" s="423"/>
      <c r="D754" s="423"/>
      <c r="E754" s="200"/>
      <c r="F754" s="200"/>
      <c r="G754" s="200"/>
      <c r="H754" s="200"/>
      <c r="I754" s="200"/>
      <c r="J754" s="212"/>
      <c r="K754" s="200"/>
      <c r="L754" s="200"/>
      <c r="M754" s="200"/>
      <c r="N754" s="200"/>
      <c r="O754" s="212"/>
    </row>
    <row r="755" spans="1:15" ht="49.5" customHeight="1" thickBot="1" x14ac:dyDescent="0.4">
      <c r="A755" s="201" t="s">
        <v>714</v>
      </c>
      <c r="B755" s="202" t="s">
        <v>715</v>
      </c>
      <c r="C755" s="198" t="s">
        <v>716</v>
      </c>
      <c r="D755" s="198" t="s">
        <v>717</v>
      </c>
      <c r="E755" s="198" t="s">
        <v>718</v>
      </c>
      <c r="F755" s="198" t="s">
        <v>719</v>
      </c>
      <c r="G755" s="198" t="s">
        <v>720</v>
      </c>
      <c r="H755" s="198" t="s">
        <v>721</v>
      </c>
      <c r="I755" s="198" t="s">
        <v>722</v>
      </c>
      <c r="J755" s="198" t="s">
        <v>723</v>
      </c>
      <c r="K755" s="198" t="s">
        <v>730</v>
      </c>
      <c r="L755" s="198" t="s">
        <v>720</v>
      </c>
      <c r="M755" s="198" t="s">
        <v>721</v>
      </c>
      <c r="N755" s="198" t="s">
        <v>722</v>
      </c>
      <c r="O755" s="198" t="s">
        <v>723</v>
      </c>
    </row>
    <row r="756" spans="1:15" ht="46.5" customHeight="1" x14ac:dyDescent="0.35">
      <c r="A756" s="97">
        <f>A747+1</f>
        <v>84</v>
      </c>
      <c r="B756" s="424"/>
      <c r="C756" s="427"/>
      <c r="D756" s="93"/>
      <c r="E756" s="93"/>
      <c r="F756" s="95"/>
      <c r="G756" s="96"/>
      <c r="H756" s="93"/>
      <c r="I756" s="427"/>
      <c r="J756" s="205" t="str">
        <f>IFERROR(AVERAGE(I756),"")</f>
        <v/>
      </c>
      <c r="K756" s="206" t="str">
        <f>IF(D756&lt;&gt;"",D756,"")</f>
        <v/>
      </c>
      <c r="L756" s="96"/>
      <c r="M756" s="93"/>
      <c r="N756" s="427"/>
      <c r="O756" s="205" t="str">
        <f>IFERROR(AVERAGE(N756),"")</f>
        <v/>
      </c>
    </row>
    <row r="757" spans="1:15" ht="38.25" customHeight="1" x14ac:dyDescent="0.35">
      <c r="A757" s="440"/>
      <c r="B757" s="425"/>
      <c r="C757" s="428"/>
      <c r="D757" s="93"/>
      <c r="E757" s="93"/>
      <c r="F757" s="95"/>
      <c r="G757" s="96"/>
      <c r="H757" s="93"/>
      <c r="I757" s="428"/>
      <c r="J757" s="443" t="str">
        <f>IFERROR(VLOOKUP(J756,'Datos Validaciones PAO'!$N$2:$O$102,2,TRUE),"")</f>
        <v/>
      </c>
      <c r="K757" s="206" t="str">
        <f t="shared" ref="K757:K762" si="83">IF(D757&lt;&gt;"",D757,"")</f>
        <v/>
      </c>
      <c r="L757" s="96"/>
      <c r="M757" s="93"/>
      <c r="N757" s="428"/>
      <c r="O757" s="443" t="str">
        <f>IFERROR(VLOOKUP(O756,'Datos Validaciones PAO'!$N$2:$O$102,2,TRUE),"")</f>
        <v/>
      </c>
    </row>
    <row r="758" spans="1:15" ht="34.5" customHeight="1" x14ac:dyDescent="0.35">
      <c r="A758" s="441"/>
      <c r="B758" s="425"/>
      <c r="C758" s="428"/>
      <c r="D758" s="93"/>
      <c r="E758" s="93"/>
      <c r="F758" s="95"/>
      <c r="G758" s="96"/>
      <c r="H758" s="93"/>
      <c r="I758" s="428"/>
      <c r="J758" s="444"/>
      <c r="K758" s="206" t="str">
        <f t="shared" si="83"/>
        <v/>
      </c>
      <c r="L758" s="96"/>
      <c r="M758" s="93"/>
      <c r="N758" s="428"/>
      <c r="O758" s="444"/>
    </row>
    <row r="759" spans="1:15" ht="33" customHeight="1" x14ac:dyDescent="0.35">
      <c r="A759" s="441"/>
      <c r="B759" s="425"/>
      <c r="C759" s="428"/>
      <c r="D759" s="93"/>
      <c r="E759" s="93"/>
      <c r="F759" s="95"/>
      <c r="G759" s="96"/>
      <c r="H759" s="93"/>
      <c r="I759" s="428"/>
      <c r="J759" s="444"/>
      <c r="K759" s="206" t="str">
        <f t="shared" si="83"/>
        <v/>
      </c>
      <c r="L759" s="96"/>
      <c r="M759" s="93"/>
      <c r="N759" s="428"/>
      <c r="O759" s="444"/>
    </row>
    <row r="760" spans="1:15" ht="48.75" customHeight="1" x14ac:dyDescent="0.35">
      <c r="A760" s="441"/>
      <c r="B760" s="425"/>
      <c r="C760" s="428"/>
      <c r="D760" s="93"/>
      <c r="E760" s="93"/>
      <c r="F760" s="95"/>
      <c r="G760" s="96"/>
      <c r="H760" s="93"/>
      <c r="I760" s="428"/>
      <c r="J760" s="444"/>
      <c r="K760" s="206" t="str">
        <f t="shared" si="83"/>
        <v/>
      </c>
      <c r="L760" s="96"/>
      <c r="M760" s="93"/>
      <c r="N760" s="428"/>
      <c r="O760" s="444"/>
    </row>
    <row r="761" spans="1:15" ht="33" customHeight="1" x14ac:dyDescent="0.35">
      <c r="A761" s="441"/>
      <c r="B761" s="425"/>
      <c r="C761" s="428"/>
      <c r="D761" s="93"/>
      <c r="E761" s="93"/>
      <c r="F761" s="95"/>
      <c r="G761" s="96"/>
      <c r="H761" s="93"/>
      <c r="I761" s="428"/>
      <c r="J761" s="444"/>
      <c r="K761" s="206" t="str">
        <f t="shared" si="83"/>
        <v/>
      </c>
      <c r="L761" s="96"/>
      <c r="M761" s="93"/>
      <c r="N761" s="428"/>
      <c r="O761" s="444"/>
    </row>
    <row r="762" spans="1:15" ht="42.75" customHeight="1" thickBot="1" x14ac:dyDescent="0.4">
      <c r="A762" s="442"/>
      <c r="B762" s="426"/>
      <c r="C762" s="429"/>
      <c r="D762" s="93"/>
      <c r="E762" s="93"/>
      <c r="F762" s="95"/>
      <c r="G762" s="96"/>
      <c r="H762" s="93"/>
      <c r="I762" s="429"/>
      <c r="J762" s="445"/>
      <c r="K762" s="206" t="str">
        <f t="shared" si="83"/>
        <v/>
      </c>
      <c r="L762" s="96"/>
      <c r="M762" s="93"/>
      <c r="N762" s="429"/>
      <c r="O762" s="445"/>
    </row>
    <row r="763" spans="1:15" ht="50.15" customHeight="1" thickBot="1" x14ac:dyDescent="0.4">
      <c r="A763" s="199" t="s">
        <v>712</v>
      </c>
      <c r="B763" s="422"/>
      <c r="C763" s="423"/>
      <c r="D763" s="423"/>
      <c r="E763" s="200"/>
      <c r="F763" s="200"/>
      <c r="G763" s="200"/>
      <c r="H763" s="200"/>
      <c r="I763" s="200"/>
      <c r="J763" s="212"/>
      <c r="K763" s="200"/>
      <c r="L763" s="200"/>
      <c r="M763" s="200"/>
      <c r="N763" s="200"/>
      <c r="O763" s="212"/>
    </row>
    <row r="764" spans="1:15" ht="49.5" customHeight="1" thickBot="1" x14ac:dyDescent="0.4">
      <c r="A764" s="201" t="s">
        <v>714</v>
      </c>
      <c r="B764" s="202" t="s">
        <v>715</v>
      </c>
      <c r="C764" s="198" t="s">
        <v>716</v>
      </c>
      <c r="D764" s="198" t="s">
        <v>717</v>
      </c>
      <c r="E764" s="198" t="s">
        <v>718</v>
      </c>
      <c r="F764" s="198" t="s">
        <v>719</v>
      </c>
      <c r="G764" s="198" t="s">
        <v>720</v>
      </c>
      <c r="H764" s="198" t="s">
        <v>721</v>
      </c>
      <c r="I764" s="198" t="s">
        <v>722</v>
      </c>
      <c r="J764" s="198" t="s">
        <v>723</v>
      </c>
      <c r="K764" s="198" t="s">
        <v>730</v>
      </c>
      <c r="L764" s="198" t="s">
        <v>720</v>
      </c>
      <c r="M764" s="198" t="s">
        <v>721</v>
      </c>
      <c r="N764" s="198" t="s">
        <v>722</v>
      </c>
      <c r="O764" s="198" t="s">
        <v>723</v>
      </c>
    </row>
    <row r="765" spans="1:15" ht="46.5" customHeight="1" x14ac:dyDescent="0.35">
      <c r="A765" s="97">
        <f>A756+1</f>
        <v>85</v>
      </c>
      <c r="B765" s="424"/>
      <c r="C765" s="427"/>
      <c r="D765" s="93"/>
      <c r="E765" s="93"/>
      <c r="F765" s="95"/>
      <c r="G765" s="96"/>
      <c r="H765" s="93"/>
      <c r="I765" s="427"/>
      <c r="J765" s="205" t="str">
        <f>IFERROR(AVERAGE(I765),"")</f>
        <v/>
      </c>
      <c r="K765" s="206" t="str">
        <f>IF(D765&lt;&gt;"",D765,"")</f>
        <v/>
      </c>
      <c r="L765" s="96"/>
      <c r="M765" s="93"/>
      <c r="N765" s="427"/>
      <c r="O765" s="205" t="str">
        <f>IFERROR(AVERAGE(N765),"")</f>
        <v/>
      </c>
    </row>
    <row r="766" spans="1:15" ht="38.25" customHeight="1" x14ac:dyDescent="0.35">
      <c r="A766" s="440"/>
      <c r="B766" s="425"/>
      <c r="C766" s="428"/>
      <c r="D766" s="93"/>
      <c r="E766" s="93"/>
      <c r="F766" s="95"/>
      <c r="G766" s="96"/>
      <c r="H766" s="93"/>
      <c r="I766" s="428"/>
      <c r="J766" s="443" t="str">
        <f>IFERROR(VLOOKUP(J765,'Datos Validaciones PAO'!$N$2:$O$102,2,TRUE),"")</f>
        <v/>
      </c>
      <c r="K766" s="206" t="str">
        <f t="shared" ref="K766:K771" si="84">IF(D766&lt;&gt;"",D766,"")</f>
        <v/>
      </c>
      <c r="L766" s="96"/>
      <c r="M766" s="93"/>
      <c r="N766" s="428"/>
      <c r="O766" s="443" t="str">
        <f>IFERROR(VLOOKUP(O765,'Datos Validaciones PAO'!$N$2:$O$102,2,TRUE),"")</f>
        <v/>
      </c>
    </row>
    <row r="767" spans="1:15" ht="34.5" customHeight="1" x14ac:dyDescent="0.35">
      <c r="A767" s="441"/>
      <c r="B767" s="425"/>
      <c r="C767" s="428"/>
      <c r="D767" s="93"/>
      <c r="E767" s="93"/>
      <c r="F767" s="95"/>
      <c r="G767" s="96"/>
      <c r="H767" s="93"/>
      <c r="I767" s="428"/>
      <c r="J767" s="444"/>
      <c r="K767" s="206" t="str">
        <f t="shared" si="84"/>
        <v/>
      </c>
      <c r="L767" s="96"/>
      <c r="M767" s="93"/>
      <c r="N767" s="428"/>
      <c r="O767" s="444"/>
    </row>
    <row r="768" spans="1:15" ht="33" customHeight="1" x14ac:dyDescent="0.35">
      <c r="A768" s="441"/>
      <c r="B768" s="425"/>
      <c r="C768" s="428"/>
      <c r="D768" s="93"/>
      <c r="E768" s="93"/>
      <c r="F768" s="95"/>
      <c r="G768" s="96"/>
      <c r="H768" s="93"/>
      <c r="I768" s="428"/>
      <c r="J768" s="444"/>
      <c r="K768" s="206" t="str">
        <f t="shared" si="84"/>
        <v/>
      </c>
      <c r="L768" s="96"/>
      <c r="M768" s="93"/>
      <c r="N768" s="428"/>
      <c r="O768" s="444"/>
    </row>
    <row r="769" spans="1:15" ht="48.75" customHeight="1" x14ac:dyDescent="0.35">
      <c r="A769" s="441"/>
      <c r="B769" s="425"/>
      <c r="C769" s="428"/>
      <c r="D769" s="93"/>
      <c r="E769" s="93"/>
      <c r="F769" s="95"/>
      <c r="G769" s="96"/>
      <c r="H769" s="93"/>
      <c r="I769" s="428"/>
      <c r="J769" s="444"/>
      <c r="K769" s="206" t="str">
        <f t="shared" si="84"/>
        <v/>
      </c>
      <c r="L769" s="96"/>
      <c r="M769" s="93"/>
      <c r="N769" s="428"/>
      <c r="O769" s="444"/>
    </row>
    <row r="770" spans="1:15" ht="33" customHeight="1" x14ac:dyDescent="0.35">
      <c r="A770" s="441"/>
      <c r="B770" s="425"/>
      <c r="C770" s="428"/>
      <c r="D770" s="93"/>
      <c r="E770" s="93"/>
      <c r="F770" s="95"/>
      <c r="G770" s="96"/>
      <c r="H770" s="93"/>
      <c r="I770" s="428"/>
      <c r="J770" s="444"/>
      <c r="K770" s="206" t="str">
        <f t="shared" si="84"/>
        <v/>
      </c>
      <c r="L770" s="96"/>
      <c r="M770" s="93"/>
      <c r="N770" s="428"/>
      <c r="O770" s="444"/>
    </row>
    <row r="771" spans="1:15" ht="42.75" customHeight="1" thickBot="1" x14ac:dyDescent="0.4">
      <c r="A771" s="442"/>
      <c r="B771" s="426"/>
      <c r="C771" s="429"/>
      <c r="D771" s="93"/>
      <c r="E771" s="93"/>
      <c r="F771" s="95"/>
      <c r="G771" s="96"/>
      <c r="H771" s="93"/>
      <c r="I771" s="429"/>
      <c r="J771" s="445"/>
      <c r="K771" s="206" t="str">
        <f t="shared" si="84"/>
        <v/>
      </c>
      <c r="L771" s="96"/>
      <c r="M771" s="93"/>
      <c r="N771" s="429"/>
      <c r="O771" s="445"/>
    </row>
    <row r="772" spans="1:15" ht="50.15" customHeight="1" thickBot="1" x14ac:dyDescent="0.4">
      <c r="A772" s="199" t="s">
        <v>712</v>
      </c>
      <c r="B772" s="422"/>
      <c r="C772" s="423"/>
      <c r="D772" s="423"/>
      <c r="E772" s="200"/>
      <c r="F772" s="200"/>
      <c r="G772" s="200"/>
      <c r="H772" s="200"/>
      <c r="I772" s="200"/>
      <c r="J772" s="212"/>
      <c r="K772" s="200"/>
      <c r="L772" s="200"/>
      <c r="M772" s="200"/>
      <c r="N772" s="200"/>
      <c r="O772" s="212"/>
    </row>
    <row r="773" spans="1:15" ht="49.5" customHeight="1" thickBot="1" x14ac:dyDescent="0.4">
      <c r="A773" s="201" t="s">
        <v>714</v>
      </c>
      <c r="B773" s="202" t="s">
        <v>715</v>
      </c>
      <c r="C773" s="198" t="s">
        <v>716</v>
      </c>
      <c r="D773" s="198" t="s">
        <v>717</v>
      </c>
      <c r="E773" s="198" t="s">
        <v>718</v>
      </c>
      <c r="F773" s="198" t="s">
        <v>719</v>
      </c>
      <c r="G773" s="198" t="s">
        <v>720</v>
      </c>
      <c r="H773" s="198" t="s">
        <v>721</v>
      </c>
      <c r="I773" s="198" t="s">
        <v>722</v>
      </c>
      <c r="J773" s="198" t="s">
        <v>723</v>
      </c>
      <c r="K773" s="198" t="s">
        <v>730</v>
      </c>
      <c r="L773" s="198" t="s">
        <v>720</v>
      </c>
      <c r="M773" s="198" t="s">
        <v>721</v>
      </c>
      <c r="N773" s="198" t="s">
        <v>722</v>
      </c>
      <c r="O773" s="198" t="s">
        <v>723</v>
      </c>
    </row>
    <row r="774" spans="1:15" ht="46.5" customHeight="1" x14ac:dyDescent="0.35">
      <c r="A774" s="97">
        <f>A765+1</f>
        <v>86</v>
      </c>
      <c r="B774" s="424"/>
      <c r="C774" s="427"/>
      <c r="D774" s="93"/>
      <c r="E774" s="93"/>
      <c r="F774" s="95"/>
      <c r="G774" s="96"/>
      <c r="H774" s="93"/>
      <c r="I774" s="427"/>
      <c r="J774" s="205" t="str">
        <f>IFERROR(AVERAGE(I774),"")</f>
        <v/>
      </c>
      <c r="K774" s="206" t="str">
        <f>IF(D774&lt;&gt;"",D774,"")</f>
        <v/>
      </c>
      <c r="L774" s="96"/>
      <c r="M774" s="93"/>
      <c r="N774" s="427"/>
      <c r="O774" s="205" t="str">
        <f>IFERROR(AVERAGE(N774),"")</f>
        <v/>
      </c>
    </row>
    <row r="775" spans="1:15" ht="38.25" customHeight="1" x14ac:dyDescent="0.35">
      <c r="A775" s="440"/>
      <c r="B775" s="425"/>
      <c r="C775" s="428"/>
      <c r="D775" s="93"/>
      <c r="E775" s="93"/>
      <c r="F775" s="95"/>
      <c r="G775" s="96"/>
      <c r="H775" s="93"/>
      <c r="I775" s="428"/>
      <c r="J775" s="443" t="str">
        <f>IFERROR(VLOOKUP(J774,'Datos Validaciones PAO'!$N$2:$O$102,2,TRUE),"")</f>
        <v/>
      </c>
      <c r="K775" s="206" t="str">
        <f t="shared" ref="K775:K780" si="85">IF(D775&lt;&gt;"",D775,"")</f>
        <v/>
      </c>
      <c r="L775" s="96"/>
      <c r="M775" s="93"/>
      <c r="N775" s="428"/>
      <c r="O775" s="443" t="str">
        <f>IFERROR(VLOOKUP(O774,'Datos Validaciones PAO'!$N$2:$O$102,2,TRUE),"")</f>
        <v/>
      </c>
    </row>
    <row r="776" spans="1:15" ht="34.5" customHeight="1" x14ac:dyDescent="0.35">
      <c r="A776" s="441"/>
      <c r="B776" s="425"/>
      <c r="C776" s="428"/>
      <c r="D776" s="93"/>
      <c r="E776" s="93"/>
      <c r="F776" s="95"/>
      <c r="G776" s="96"/>
      <c r="H776" s="93"/>
      <c r="I776" s="428"/>
      <c r="J776" s="444"/>
      <c r="K776" s="206" t="str">
        <f t="shared" si="85"/>
        <v/>
      </c>
      <c r="L776" s="96"/>
      <c r="M776" s="93"/>
      <c r="N776" s="428"/>
      <c r="O776" s="444"/>
    </row>
    <row r="777" spans="1:15" ht="33" customHeight="1" x14ac:dyDescent="0.35">
      <c r="A777" s="441"/>
      <c r="B777" s="425"/>
      <c r="C777" s="428"/>
      <c r="D777" s="93"/>
      <c r="E777" s="93"/>
      <c r="F777" s="95"/>
      <c r="G777" s="96"/>
      <c r="H777" s="93"/>
      <c r="I777" s="428"/>
      <c r="J777" s="444"/>
      <c r="K777" s="206" t="str">
        <f t="shared" si="85"/>
        <v/>
      </c>
      <c r="L777" s="96"/>
      <c r="M777" s="93"/>
      <c r="N777" s="428"/>
      <c r="O777" s="444"/>
    </row>
    <row r="778" spans="1:15" ht="48.75" customHeight="1" x14ac:dyDescent="0.35">
      <c r="A778" s="441"/>
      <c r="B778" s="425"/>
      <c r="C778" s="428"/>
      <c r="D778" s="93"/>
      <c r="E778" s="93"/>
      <c r="F778" s="95"/>
      <c r="G778" s="96"/>
      <c r="H778" s="93"/>
      <c r="I778" s="428"/>
      <c r="J778" s="444"/>
      <c r="K778" s="206" t="str">
        <f t="shared" si="85"/>
        <v/>
      </c>
      <c r="L778" s="96"/>
      <c r="M778" s="93"/>
      <c r="N778" s="428"/>
      <c r="O778" s="444"/>
    </row>
    <row r="779" spans="1:15" ht="33" customHeight="1" x14ac:dyDescent="0.35">
      <c r="A779" s="441"/>
      <c r="B779" s="425"/>
      <c r="C779" s="428"/>
      <c r="D779" s="93"/>
      <c r="E779" s="93"/>
      <c r="F779" s="95"/>
      <c r="G779" s="96"/>
      <c r="H779" s="93"/>
      <c r="I779" s="428"/>
      <c r="J779" s="444"/>
      <c r="K779" s="206" t="str">
        <f t="shared" si="85"/>
        <v/>
      </c>
      <c r="L779" s="96"/>
      <c r="M779" s="93"/>
      <c r="N779" s="428"/>
      <c r="O779" s="444"/>
    </row>
    <row r="780" spans="1:15" ht="42.75" customHeight="1" thickBot="1" x14ac:dyDescent="0.4">
      <c r="A780" s="442"/>
      <c r="B780" s="426"/>
      <c r="C780" s="429"/>
      <c r="D780" s="93"/>
      <c r="E780" s="93"/>
      <c r="F780" s="95"/>
      <c r="G780" s="96"/>
      <c r="H780" s="93"/>
      <c r="I780" s="429"/>
      <c r="J780" s="445"/>
      <c r="K780" s="206" t="str">
        <f t="shared" si="85"/>
        <v/>
      </c>
      <c r="L780" s="96"/>
      <c r="M780" s="93"/>
      <c r="N780" s="429"/>
      <c r="O780" s="445"/>
    </row>
    <row r="781" spans="1:15" ht="50.15" customHeight="1" thickBot="1" x14ac:dyDescent="0.4">
      <c r="A781" s="199" t="s">
        <v>712</v>
      </c>
      <c r="B781" s="422"/>
      <c r="C781" s="423"/>
      <c r="D781" s="423"/>
      <c r="E781" s="200"/>
      <c r="F781" s="200"/>
      <c r="G781" s="200"/>
      <c r="H781" s="200"/>
      <c r="I781" s="200"/>
      <c r="J781" s="212"/>
      <c r="K781" s="200"/>
      <c r="L781" s="200"/>
      <c r="M781" s="200"/>
      <c r="N781" s="200"/>
      <c r="O781" s="212"/>
    </row>
    <row r="782" spans="1:15" ht="49.5" customHeight="1" thickBot="1" x14ac:dyDescent="0.4">
      <c r="A782" s="201" t="s">
        <v>714</v>
      </c>
      <c r="B782" s="202" t="s">
        <v>715</v>
      </c>
      <c r="C782" s="198" t="s">
        <v>716</v>
      </c>
      <c r="D782" s="198" t="s">
        <v>717</v>
      </c>
      <c r="E782" s="198" t="s">
        <v>718</v>
      </c>
      <c r="F782" s="198" t="s">
        <v>719</v>
      </c>
      <c r="G782" s="198" t="s">
        <v>720</v>
      </c>
      <c r="H782" s="198" t="s">
        <v>721</v>
      </c>
      <c r="I782" s="198" t="s">
        <v>722</v>
      </c>
      <c r="J782" s="198" t="s">
        <v>723</v>
      </c>
      <c r="K782" s="198" t="s">
        <v>730</v>
      </c>
      <c r="L782" s="198" t="s">
        <v>720</v>
      </c>
      <c r="M782" s="198" t="s">
        <v>721</v>
      </c>
      <c r="N782" s="198" t="s">
        <v>722</v>
      </c>
      <c r="O782" s="198" t="s">
        <v>723</v>
      </c>
    </row>
    <row r="783" spans="1:15" ht="46.5" customHeight="1" x14ac:dyDescent="0.35">
      <c r="A783" s="97">
        <f>A774+1</f>
        <v>87</v>
      </c>
      <c r="B783" s="424"/>
      <c r="C783" s="427"/>
      <c r="D783" s="93"/>
      <c r="E783" s="93"/>
      <c r="F783" s="95"/>
      <c r="G783" s="96"/>
      <c r="H783" s="93"/>
      <c r="I783" s="427"/>
      <c r="J783" s="205" t="str">
        <f>IFERROR(AVERAGE(I783),"")</f>
        <v/>
      </c>
      <c r="K783" s="206" t="str">
        <f>IF(D783&lt;&gt;"",D783,"")</f>
        <v/>
      </c>
      <c r="L783" s="96"/>
      <c r="M783" s="93"/>
      <c r="N783" s="427"/>
      <c r="O783" s="205" t="str">
        <f>IFERROR(AVERAGE(N783),"")</f>
        <v/>
      </c>
    </row>
    <row r="784" spans="1:15" ht="38.25" customHeight="1" x14ac:dyDescent="0.35">
      <c r="A784" s="440"/>
      <c r="B784" s="425"/>
      <c r="C784" s="428"/>
      <c r="D784" s="93"/>
      <c r="E784" s="93"/>
      <c r="F784" s="95"/>
      <c r="G784" s="96"/>
      <c r="H784" s="93"/>
      <c r="I784" s="428"/>
      <c r="J784" s="443" t="str">
        <f>IFERROR(VLOOKUP(J783,'Datos Validaciones PAO'!$N$2:$O$102,2,TRUE),"")</f>
        <v/>
      </c>
      <c r="K784" s="206" t="str">
        <f t="shared" ref="K784:K789" si="86">IF(D784&lt;&gt;"",D784,"")</f>
        <v/>
      </c>
      <c r="L784" s="96"/>
      <c r="M784" s="93"/>
      <c r="N784" s="428"/>
      <c r="O784" s="443" t="str">
        <f>IFERROR(VLOOKUP(O783,'Datos Validaciones PAO'!$N$2:$O$102,2,TRUE),"")</f>
        <v/>
      </c>
    </row>
    <row r="785" spans="1:15" ht="34.5" customHeight="1" x14ac:dyDescent="0.35">
      <c r="A785" s="441"/>
      <c r="B785" s="425"/>
      <c r="C785" s="428"/>
      <c r="D785" s="93"/>
      <c r="E785" s="93"/>
      <c r="F785" s="95"/>
      <c r="G785" s="96"/>
      <c r="H785" s="93"/>
      <c r="I785" s="428"/>
      <c r="J785" s="444"/>
      <c r="K785" s="206" t="str">
        <f t="shared" si="86"/>
        <v/>
      </c>
      <c r="L785" s="96"/>
      <c r="M785" s="93"/>
      <c r="N785" s="428"/>
      <c r="O785" s="444"/>
    </row>
    <row r="786" spans="1:15" ht="33" customHeight="1" x14ac:dyDescent="0.35">
      <c r="A786" s="441"/>
      <c r="B786" s="425"/>
      <c r="C786" s="428"/>
      <c r="D786" s="93"/>
      <c r="E786" s="93"/>
      <c r="F786" s="95"/>
      <c r="G786" s="96"/>
      <c r="H786" s="93"/>
      <c r="I786" s="428"/>
      <c r="J786" s="444"/>
      <c r="K786" s="206" t="str">
        <f t="shared" si="86"/>
        <v/>
      </c>
      <c r="L786" s="96"/>
      <c r="M786" s="93"/>
      <c r="N786" s="428"/>
      <c r="O786" s="444"/>
    </row>
    <row r="787" spans="1:15" ht="48.75" customHeight="1" x14ac:dyDescent="0.35">
      <c r="A787" s="441"/>
      <c r="B787" s="425"/>
      <c r="C787" s="428"/>
      <c r="D787" s="93"/>
      <c r="E787" s="93"/>
      <c r="F787" s="95"/>
      <c r="G787" s="96"/>
      <c r="H787" s="93"/>
      <c r="I787" s="428"/>
      <c r="J787" s="444"/>
      <c r="K787" s="206" t="str">
        <f t="shared" si="86"/>
        <v/>
      </c>
      <c r="L787" s="96"/>
      <c r="M787" s="93"/>
      <c r="N787" s="428"/>
      <c r="O787" s="444"/>
    </row>
    <row r="788" spans="1:15" ht="33" customHeight="1" x14ac:dyDescent="0.35">
      <c r="A788" s="441"/>
      <c r="B788" s="425"/>
      <c r="C788" s="428"/>
      <c r="D788" s="93"/>
      <c r="E788" s="93"/>
      <c r="F788" s="95"/>
      <c r="G788" s="96"/>
      <c r="H788" s="93"/>
      <c r="I788" s="428"/>
      <c r="J788" s="444"/>
      <c r="K788" s="206" t="str">
        <f t="shared" si="86"/>
        <v/>
      </c>
      <c r="L788" s="96"/>
      <c r="M788" s="93"/>
      <c r="N788" s="428"/>
      <c r="O788" s="444"/>
    </row>
    <row r="789" spans="1:15" ht="42.75" customHeight="1" thickBot="1" x14ac:dyDescent="0.4">
      <c r="A789" s="442"/>
      <c r="B789" s="426"/>
      <c r="C789" s="429"/>
      <c r="D789" s="93"/>
      <c r="E789" s="93"/>
      <c r="F789" s="95"/>
      <c r="G789" s="96"/>
      <c r="H789" s="93"/>
      <c r="I789" s="429"/>
      <c r="J789" s="445"/>
      <c r="K789" s="206" t="str">
        <f t="shared" si="86"/>
        <v/>
      </c>
      <c r="L789" s="96"/>
      <c r="M789" s="93"/>
      <c r="N789" s="429"/>
      <c r="O789" s="445"/>
    </row>
    <row r="790" spans="1:15" ht="50.15" customHeight="1" thickBot="1" x14ac:dyDescent="0.4">
      <c r="A790" s="199" t="s">
        <v>712</v>
      </c>
      <c r="B790" s="422"/>
      <c r="C790" s="423"/>
      <c r="D790" s="423"/>
      <c r="E790" s="200"/>
      <c r="F790" s="200"/>
      <c r="G790" s="200"/>
      <c r="H790" s="200"/>
      <c r="I790" s="200"/>
      <c r="J790" s="212"/>
      <c r="K790" s="200"/>
      <c r="L790" s="200"/>
      <c r="M790" s="200"/>
      <c r="N790" s="200"/>
      <c r="O790" s="212"/>
    </row>
    <row r="791" spans="1:15" ht="49.5" customHeight="1" thickBot="1" x14ac:dyDescent="0.4">
      <c r="A791" s="201" t="s">
        <v>714</v>
      </c>
      <c r="B791" s="202" t="s">
        <v>715</v>
      </c>
      <c r="C791" s="198" t="s">
        <v>716</v>
      </c>
      <c r="D791" s="198" t="s">
        <v>717</v>
      </c>
      <c r="E791" s="198" t="s">
        <v>718</v>
      </c>
      <c r="F791" s="198" t="s">
        <v>719</v>
      </c>
      <c r="G791" s="198" t="s">
        <v>720</v>
      </c>
      <c r="H791" s="198" t="s">
        <v>721</v>
      </c>
      <c r="I791" s="198" t="s">
        <v>722</v>
      </c>
      <c r="J791" s="198" t="s">
        <v>723</v>
      </c>
      <c r="K791" s="198" t="s">
        <v>730</v>
      </c>
      <c r="L791" s="198" t="s">
        <v>720</v>
      </c>
      <c r="M791" s="198" t="s">
        <v>721</v>
      </c>
      <c r="N791" s="198" t="s">
        <v>722</v>
      </c>
      <c r="O791" s="198" t="s">
        <v>723</v>
      </c>
    </row>
    <row r="792" spans="1:15" ht="46.5" customHeight="1" x14ac:dyDescent="0.35">
      <c r="A792" s="97">
        <f>A783+1</f>
        <v>88</v>
      </c>
      <c r="B792" s="424"/>
      <c r="C792" s="195"/>
      <c r="D792" s="103"/>
      <c r="E792" s="93"/>
      <c r="F792" s="95"/>
      <c r="G792" s="96"/>
      <c r="H792" s="93"/>
      <c r="I792" s="427"/>
      <c r="J792" s="205" t="str">
        <f>IFERROR(AVERAGE(I792),"")</f>
        <v/>
      </c>
      <c r="K792" s="206" t="str">
        <f>IF(D792&lt;&gt;"",D792,"")</f>
        <v/>
      </c>
      <c r="L792" s="96"/>
      <c r="M792" s="93"/>
      <c r="N792" s="427"/>
      <c r="O792" s="205" t="str">
        <f>IFERROR(AVERAGE(N792),"")</f>
        <v/>
      </c>
    </row>
    <row r="793" spans="1:15" ht="38.25" customHeight="1" x14ac:dyDescent="0.35">
      <c r="A793" s="440"/>
      <c r="B793" s="425"/>
      <c r="C793" s="196"/>
      <c r="D793" s="93"/>
      <c r="E793" s="93"/>
      <c r="F793" s="95"/>
      <c r="G793" s="96"/>
      <c r="H793" s="93"/>
      <c r="I793" s="428"/>
      <c r="J793" s="443" t="str">
        <f>IFERROR(VLOOKUP(J792,'Datos Validaciones PAO'!$N$2:$O$102,2,TRUE),"")</f>
        <v/>
      </c>
      <c r="K793" s="206" t="str">
        <f t="shared" ref="K793:K798" si="87">IF(D793&lt;&gt;"",D793,"")</f>
        <v/>
      </c>
      <c r="L793" s="96"/>
      <c r="M793" s="93"/>
      <c r="N793" s="428"/>
      <c r="O793" s="443" t="str">
        <f>IFERROR(VLOOKUP(O792,'Datos Validaciones PAO'!$N$2:$O$102,2,TRUE),"")</f>
        <v/>
      </c>
    </row>
    <row r="794" spans="1:15" ht="34.5" customHeight="1" x14ac:dyDescent="0.35">
      <c r="A794" s="441"/>
      <c r="B794" s="425"/>
      <c r="C794" s="196"/>
      <c r="D794" s="93"/>
      <c r="E794" s="93"/>
      <c r="F794" s="95"/>
      <c r="G794" s="96"/>
      <c r="H794" s="93"/>
      <c r="I794" s="428"/>
      <c r="J794" s="444"/>
      <c r="K794" s="206" t="str">
        <f t="shared" si="87"/>
        <v/>
      </c>
      <c r="L794" s="96"/>
      <c r="M794" s="93"/>
      <c r="N794" s="428"/>
      <c r="O794" s="444"/>
    </row>
    <row r="795" spans="1:15" ht="33" customHeight="1" x14ac:dyDescent="0.35">
      <c r="A795" s="441"/>
      <c r="B795" s="425"/>
      <c r="C795" s="196"/>
      <c r="D795" s="93"/>
      <c r="E795" s="93"/>
      <c r="F795" s="95"/>
      <c r="G795" s="96"/>
      <c r="H795" s="93"/>
      <c r="I795" s="428"/>
      <c r="J795" s="444"/>
      <c r="K795" s="206" t="str">
        <f t="shared" si="87"/>
        <v/>
      </c>
      <c r="L795" s="96"/>
      <c r="M795" s="93"/>
      <c r="N795" s="428"/>
      <c r="O795" s="444"/>
    </row>
    <row r="796" spans="1:15" ht="48.75" customHeight="1" x14ac:dyDescent="0.35">
      <c r="A796" s="441"/>
      <c r="B796" s="425"/>
      <c r="C796" s="196"/>
      <c r="D796" s="93"/>
      <c r="E796" s="93"/>
      <c r="F796" s="95"/>
      <c r="G796" s="96"/>
      <c r="H796" s="93"/>
      <c r="I796" s="428"/>
      <c r="J796" s="444"/>
      <c r="K796" s="206" t="str">
        <f t="shared" si="87"/>
        <v/>
      </c>
      <c r="L796" s="96"/>
      <c r="M796" s="93"/>
      <c r="N796" s="428"/>
      <c r="O796" s="444"/>
    </row>
    <row r="797" spans="1:15" ht="33" customHeight="1" x14ac:dyDescent="0.35">
      <c r="A797" s="441"/>
      <c r="B797" s="425"/>
      <c r="C797" s="196"/>
      <c r="D797" s="93"/>
      <c r="E797" s="93"/>
      <c r="F797" s="95"/>
      <c r="G797" s="96"/>
      <c r="H797" s="93"/>
      <c r="I797" s="428"/>
      <c r="J797" s="444"/>
      <c r="K797" s="206" t="str">
        <f t="shared" si="87"/>
        <v/>
      </c>
      <c r="L797" s="96"/>
      <c r="M797" s="93"/>
      <c r="N797" s="428"/>
      <c r="O797" s="444"/>
    </row>
    <row r="798" spans="1:15" ht="42.75" customHeight="1" thickBot="1" x14ac:dyDescent="0.4">
      <c r="A798" s="442"/>
      <c r="B798" s="426"/>
      <c r="C798" s="197"/>
      <c r="D798" s="93"/>
      <c r="E798" s="93"/>
      <c r="F798" s="95"/>
      <c r="G798" s="96"/>
      <c r="H798" s="93"/>
      <c r="I798" s="429"/>
      <c r="J798" s="445"/>
      <c r="K798" s="206" t="str">
        <f t="shared" si="87"/>
        <v/>
      </c>
      <c r="L798" s="96"/>
      <c r="M798" s="93"/>
      <c r="N798" s="429"/>
      <c r="O798" s="445"/>
    </row>
    <row r="799" spans="1:15" ht="50.15" customHeight="1" thickBot="1" x14ac:dyDescent="0.4">
      <c r="A799" s="199" t="s">
        <v>712</v>
      </c>
      <c r="B799" s="422"/>
      <c r="C799" s="423"/>
      <c r="D799" s="423"/>
      <c r="E799" s="200"/>
      <c r="F799" s="200"/>
      <c r="G799" s="200"/>
      <c r="H799" s="200"/>
      <c r="I799" s="200"/>
      <c r="J799" s="212"/>
      <c r="K799" s="200"/>
      <c r="L799" s="200"/>
      <c r="M799" s="200"/>
      <c r="N799" s="200"/>
      <c r="O799" s="212"/>
    </row>
    <row r="800" spans="1:15" ht="49.5" customHeight="1" thickBot="1" x14ac:dyDescent="0.4">
      <c r="A800" s="201" t="s">
        <v>714</v>
      </c>
      <c r="B800" s="202" t="s">
        <v>715</v>
      </c>
      <c r="C800" s="198" t="s">
        <v>716</v>
      </c>
      <c r="D800" s="198" t="s">
        <v>717</v>
      </c>
      <c r="E800" s="198" t="s">
        <v>718</v>
      </c>
      <c r="F800" s="198" t="s">
        <v>719</v>
      </c>
      <c r="G800" s="198" t="s">
        <v>720</v>
      </c>
      <c r="H800" s="198" t="s">
        <v>721</v>
      </c>
      <c r="I800" s="198" t="s">
        <v>722</v>
      </c>
      <c r="J800" s="198" t="s">
        <v>723</v>
      </c>
      <c r="K800" s="198" t="s">
        <v>730</v>
      </c>
      <c r="L800" s="198" t="s">
        <v>720</v>
      </c>
      <c r="M800" s="198" t="s">
        <v>721</v>
      </c>
      <c r="N800" s="198" t="s">
        <v>722</v>
      </c>
      <c r="O800" s="198" t="s">
        <v>723</v>
      </c>
    </row>
    <row r="801" spans="1:15" ht="46.5" customHeight="1" x14ac:dyDescent="0.35">
      <c r="A801" s="97">
        <f>A792+1</f>
        <v>89</v>
      </c>
      <c r="B801" s="424"/>
      <c r="C801" s="427"/>
      <c r="D801" s="93"/>
      <c r="E801" s="93"/>
      <c r="F801" s="95"/>
      <c r="G801" s="96"/>
      <c r="H801" s="93"/>
      <c r="I801" s="427"/>
      <c r="J801" s="205" t="str">
        <f>IFERROR(AVERAGE(I801),"")</f>
        <v/>
      </c>
      <c r="K801" s="206" t="str">
        <f>IF(D801&lt;&gt;"",D801,"")</f>
        <v/>
      </c>
      <c r="L801" s="96"/>
      <c r="M801" s="93"/>
      <c r="N801" s="427"/>
      <c r="O801" s="205" t="str">
        <f>IFERROR(AVERAGE(N801),"")</f>
        <v/>
      </c>
    </row>
    <row r="802" spans="1:15" ht="38.25" customHeight="1" x14ac:dyDescent="0.35">
      <c r="A802" s="440"/>
      <c r="B802" s="425"/>
      <c r="C802" s="428"/>
      <c r="D802" s="93"/>
      <c r="E802" s="93"/>
      <c r="F802" s="95"/>
      <c r="G802" s="96"/>
      <c r="H802" s="93"/>
      <c r="I802" s="428"/>
      <c r="J802" s="443" t="str">
        <f>IFERROR(VLOOKUP(J801,'Datos Validaciones PAO'!$N$2:$O$102,2,TRUE),"")</f>
        <v/>
      </c>
      <c r="K802" s="206" t="str">
        <f t="shared" ref="K802:K807" si="88">IF(D802&lt;&gt;"",D802,"")</f>
        <v/>
      </c>
      <c r="L802" s="96"/>
      <c r="M802" s="93"/>
      <c r="N802" s="428"/>
      <c r="O802" s="443" t="str">
        <f>IFERROR(VLOOKUP(O801,'Datos Validaciones PAO'!$N$2:$O$102,2,TRUE),"")</f>
        <v/>
      </c>
    </row>
    <row r="803" spans="1:15" ht="34.5" customHeight="1" x14ac:dyDescent="0.35">
      <c r="A803" s="441"/>
      <c r="B803" s="425"/>
      <c r="C803" s="428"/>
      <c r="D803" s="93"/>
      <c r="E803" s="93"/>
      <c r="F803" s="95"/>
      <c r="G803" s="96"/>
      <c r="H803" s="93"/>
      <c r="I803" s="428"/>
      <c r="J803" s="444"/>
      <c r="K803" s="206" t="str">
        <f t="shared" si="88"/>
        <v/>
      </c>
      <c r="L803" s="96"/>
      <c r="M803" s="93"/>
      <c r="N803" s="428"/>
      <c r="O803" s="444"/>
    </row>
    <row r="804" spans="1:15" ht="33" customHeight="1" x14ac:dyDescent="0.35">
      <c r="A804" s="441"/>
      <c r="B804" s="425"/>
      <c r="C804" s="428"/>
      <c r="D804" s="93"/>
      <c r="E804" s="93"/>
      <c r="F804" s="95"/>
      <c r="G804" s="96"/>
      <c r="H804" s="93"/>
      <c r="I804" s="428"/>
      <c r="J804" s="444"/>
      <c r="K804" s="206" t="str">
        <f t="shared" si="88"/>
        <v/>
      </c>
      <c r="L804" s="96"/>
      <c r="M804" s="93"/>
      <c r="N804" s="428"/>
      <c r="O804" s="444"/>
    </row>
    <row r="805" spans="1:15" ht="48.75" customHeight="1" x14ac:dyDescent="0.35">
      <c r="A805" s="441"/>
      <c r="B805" s="425"/>
      <c r="C805" s="428"/>
      <c r="D805" s="93"/>
      <c r="E805" s="93"/>
      <c r="F805" s="95"/>
      <c r="G805" s="96"/>
      <c r="H805" s="93"/>
      <c r="I805" s="428"/>
      <c r="J805" s="444"/>
      <c r="K805" s="206" t="str">
        <f t="shared" si="88"/>
        <v/>
      </c>
      <c r="L805" s="96"/>
      <c r="M805" s="93"/>
      <c r="N805" s="428"/>
      <c r="O805" s="444"/>
    </row>
    <row r="806" spans="1:15" ht="33" customHeight="1" x14ac:dyDescent="0.35">
      <c r="A806" s="441"/>
      <c r="B806" s="425"/>
      <c r="C806" s="428"/>
      <c r="D806" s="93"/>
      <c r="E806" s="93"/>
      <c r="F806" s="95"/>
      <c r="G806" s="96"/>
      <c r="H806" s="93"/>
      <c r="I806" s="428"/>
      <c r="J806" s="444"/>
      <c r="K806" s="206" t="str">
        <f t="shared" si="88"/>
        <v/>
      </c>
      <c r="L806" s="96"/>
      <c r="M806" s="93"/>
      <c r="N806" s="428"/>
      <c r="O806" s="444"/>
    </row>
    <row r="807" spans="1:15" ht="42.75" customHeight="1" thickBot="1" x14ac:dyDescent="0.4">
      <c r="A807" s="442"/>
      <c r="B807" s="426"/>
      <c r="C807" s="429"/>
      <c r="D807" s="93"/>
      <c r="E807" s="93"/>
      <c r="F807" s="95"/>
      <c r="G807" s="96"/>
      <c r="H807" s="93"/>
      <c r="I807" s="429"/>
      <c r="J807" s="445"/>
      <c r="K807" s="206" t="str">
        <f t="shared" si="88"/>
        <v/>
      </c>
      <c r="L807" s="96"/>
      <c r="M807" s="93"/>
      <c r="N807" s="429"/>
      <c r="O807" s="445"/>
    </row>
    <row r="808" spans="1:15" ht="50.15" customHeight="1" thickBot="1" x14ac:dyDescent="0.4">
      <c r="A808" s="199" t="s">
        <v>712</v>
      </c>
      <c r="B808" s="422"/>
      <c r="C808" s="423"/>
      <c r="D808" s="423"/>
      <c r="E808" s="200"/>
      <c r="F808" s="200"/>
      <c r="G808" s="200"/>
      <c r="H808" s="200"/>
      <c r="I808" s="200"/>
      <c r="J808" s="212"/>
      <c r="K808" s="200"/>
      <c r="L808" s="200"/>
      <c r="M808" s="200"/>
      <c r="N808" s="200"/>
      <c r="O808" s="212"/>
    </row>
    <row r="809" spans="1:15" ht="49.5" customHeight="1" thickBot="1" x14ac:dyDescent="0.4">
      <c r="A809" s="201" t="s">
        <v>714</v>
      </c>
      <c r="B809" s="202" t="s">
        <v>715</v>
      </c>
      <c r="C809" s="198" t="s">
        <v>716</v>
      </c>
      <c r="D809" s="198" t="s">
        <v>717</v>
      </c>
      <c r="E809" s="198" t="s">
        <v>718</v>
      </c>
      <c r="F809" s="198" t="s">
        <v>719</v>
      </c>
      <c r="G809" s="198" t="s">
        <v>720</v>
      </c>
      <c r="H809" s="198" t="s">
        <v>721</v>
      </c>
      <c r="I809" s="198" t="s">
        <v>722</v>
      </c>
      <c r="J809" s="198" t="s">
        <v>723</v>
      </c>
      <c r="K809" s="198" t="s">
        <v>730</v>
      </c>
      <c r="L809" s="198" t="s">
        <v>720</v>
      </c>
      <c r="M809" s="198" t="s">
        <v>721</v>
      </c>
      <c r="N809" s="198" t="s">
        <v>722</v>
      </c>
      <c r="O809" s="198" t="s">
        <v>723</v>
      </c>
    </row>
    <row r="810" spans="1:15" ht="46.5" customHeight="1" x14ac:dyDescent="0.35">
      <c r="A810" s="97">
        <f>A801+1</f>
        <v>90</v>
      </c>
      <c r="B810" s="424"/>
      <c r="C810" s="427"/>
      <c r="D810" s="93"/>
      <c r="E810" s="93"/>
      <c r="F810" s="95"/>
      <c r="G810" s="96"/>
      <c r="H810" s="93"/>
      <c r="I810" s="427"/>
      <c r="J810" s="205" t="str">
        <f>IFERROR(AVERAGE(I810),"")</f>
        <v/>
      </c>
      <c r="K810" s="206" t="str">
        <f>IF(D810&lt;&gt;"",D810,"")</f>
        <v/>
      </c>
      <c r="L810" s="96"/>
      <c r="M810" s="93"/>
      <c r="N810" s="427"/>
      <c r="O810" s="205" t="str">
        <f>IFERROR(AVERAGE(N810),"")</f>
        <v/>
      </c>
    </row>
    <row r="811" spans="1:15" ht="38.25" customHeight="1" x14ac:dyDescent="0.35">
      <c r="A811" s="440"/>
      <c r="B811" s="425"/>
      <c r="C811" s="428"/>
      <c r="D811" s="93"/>
      <c r="E811" s="93"/>
      <c r="F811" s="95"/>
      <c r="G811" s="96"/>
      <c r="H811" s="93"/>
      <c r="I811" s="428"/>
      <c r="J811" s="443" t="str">
        <f>IFERROR(VLOOKUP(J810,'Datos Validaciones PAO'!$N$2:$O$102,2,TRUE),"")</f>
        <v/>
      </c>
      <c r="K811" s="206" t="str">
        <f t="shared" ref="K811:K816" si="89">IF(D811&lt;&gt;"",D811,"")</f>
        <v/>
      </c>
      <c r="L811" s="96"/>
      <c r="M811" s="93"/>
      <c r="N811" s="428"/>
      <c r="O811" s="443" t="str">
        <f>IFERROR(VLOOKUP(O810,'Datos Validaciones PAO'!$N$2:$O$102,2,TRUE),"")</f>
        <v/>
      </c>
    </row>
    <row r="812" spans="1:15" ht="34.5" customHeight="1" x14ac:dyDescent="0.35">
      <c r="A812" s="441"/>
      <c r="B812" s="425"/>
      <c r="C812" s="428"/>
      <c r="D812" s="93"/>
      <c r="E812" s="93"/>
      <c r="F812" s="95"/>
      <c r="G812" s="96"/>
      <c r="H812" s="93"/>
      <c r="I812" s="428"/>
      <c r="J812" s="444"/>
      <c r="K812" s="206" t="str">
        <f t="shared" si="89"/>
        <v/>
      </c>
      <c r="L812" s="96"/>
      <c r="M812" s="93"/>
      <c r="N812" s="428"/>
      <c r="O812" s="444"/>
    </row>
    <row r="813" spans="1:15" ht="33" customHeight="1" x14ac:dyDescent="0.35">
      <c r="A813" s="441"/>
      <c r="B813" s="425"/>
      <c r="C813" s="428"/>
      <c r="D813" s="93"/>
      <c r="E813" s="93"/>
      <c r="F813" s="95"/>
      <c r="G813" s="96"/>
      <c r="H813" s="93"/>
      <c r="I813" s="428"/>
      <c r="J813" s="444"/>
      <c r="K813" s="206" t="str">
        <f t="shared" si="89"/>
        <v/>
      </c>
      <c r="L813" s="96"/>
      <c r="M813" s="93"/>
      <c r="N813" s="428"/>
      <c r="O813" s="444"/>
    </row>
    <row r="814" spans="1:15" ht="48.75" customHeight="1" x14ac:dyDescent="0.35">
      <c r="A814" s="441"/>
      <c r="B814" s="425"/>
      <c r="C814" s="428"/>
      <c r="D814" s="93"/>
      <c r="E814" s="93"/>
      <c r="F814" s="95"/>
      <c r="G814" s="96"/>
      <c r="H814" s="93"/>
      <c r="I814" s="428"/>
      <c r="J814" s="444"/>
      <c r="K814" s="206" t="str">
        <f t="shared" si="89"/>
        <v/>
      </c>
      <c r="L814" s="96"/>
      <c r="M814" s="93"/>
      <c r="N814" s="428"/>
      <c r="O814" s="444"/>
    </row>
    <row r="815" spans="1:15" ht="33" customHeight="1" x14ac:dyDescent="0.35">
      <c r="A815" s="441"/>
      <c r="B815" s="425"/>
      <c r="C815" s="428"/>
      <c r="D815" s="93"/>
      <c r="E815" s="93"/>
      <c r="F815" s="95"/>
      <c r="G815" s="96"/>
      <c r="H815" s="93"/>
      <c r="I815" s="428"/>
      <c r="J815" s="444"/>
      <c r="K815" s="206" t="str">
        <f t="shared" si="89"/>
        <v/>
      </c>
      <c r="L815" s="96"/>
      <c r="M815" s="93"/>
      <c r="N815" s="428"/>
      <c r="O815" s="444"/>
    </row>
    <row r="816" spans="1:15" ht="42.75" customHeight="1" thickBot="1" x14ac:dyDescent="0.4">
      <c r="A816" s="442"/>
      <c r="B816" s="426"/>
      <c r="C816" s="429"/>
      <c r="D816" s="93"/>
      <c r="E816" s="93"/>
      <c r="F816" s="95"/>
      <c r="G816" s="96"/>
      <c r="H816" s="93"/>
      <c r="I816" s="429"/>
      <c r="J816" s="445"/>
      <c r="K816" s="206" t="str">
        <f t="shared" si="89"/>
        <v/>
      </c>
      <c r="L816" s="96"/>
      <c r="M816" s="93"/>
      <c r="N816" s="429"/>
      <c r="O816" s="445"/>
    </row>
    <row r="817" spans="1:15" ht="50.15" customHeight="1" thickBot="1" x14ac:dyDescent="0.4">
      <c r="A817" s="199" t="s">
        <v>712</v>
      </c>
      <c r="B817" s="422"/>
      <c r="C817" s="423"/>
      <c r="D817" s="423"/>
      <c r="E817" s="200"/>
      <c r="F817" s="200"/>
      <c r="G817" s="200"/>
      <c r="H817" s="200"/>
      <c r="I817" s="200"/>
      <c r="J817" s="212"/>
      <c r="K817" s="200"/>
      <c r="L817" s="200"/>
      <c r="M817" s="200"/>
      <c r="N817" s="200"/>
      <c r="O817" s="212"/>
    </row>
    <row r="818" spans="1:15" ht="49.5" customHeight="1" thickBot="1" x14ac:dyDescent="0.4">
      <c r="A818" s="201" t="s">
        <v>714</v>
      </c>
      <c r="B818" s="202" t="s">
        <v>715</v>
      </c>
      <c r="C818" s="198" t="s">
        <v>716</v>
      </c>
      <c r="D818" s="198" t="s">
        <v>717</v>
      </c>
      <c r="E818" s="198" t="s">
        <v>718</v>
      </c>
      <c r="F818" s="198" t="s">
        <v>719</v>
      </c>
      <c r="G818" s="198" t="s">
        <v>720</v>
      </c>
      <c r="H818" s="198" t="s">
        <v>721</v>
      </c>
      <c r="I818" s="198" t="s">
        <v>722</v>
      </c>
      <c r="J818" s="198" t="s">
        <v>723</v>
      </c>
      <c r="K818" s="198" t="s">
        <v>730</v>
      </c>
      <c r="L818" s="198" t="s">
        <v>720</v>
      </c>
      <c r="M818" s="198" t="s">
        <v>721</v>
      </c>
      <c r="N818" s="198" t="s">
        <v>722</v>
      </c>
      <c r="O818" s="198" t="s">
        <v>723</v>
      </c>
    </row>
    <row r="819" spans="1:15" ht="46.5" customHeight="1" x14ac:dyDescent="0.35">
      <c r="A819" s="97">
        <f>A810+1</f>
        <v>91</v>
      </c>
      <c r="B819" s="424"/>
      <c r="C819" s="427"/>
      <c r="D819" s="93"/>
      <c r="E819" s="93"/>
      <c r="F819" s="95"/>
      <c r="G819" s="96"/>
      <c r="H819" s="93"/>
      <c r="I819" s="427"/>
      <c r="J819" s="205" t="str">
        <f>IFERROR(AVERAGE(I819),"")</f>
        <v/>
      </c>
      <c r="K819" s="206" t="str">
        <f>IF(D819&lt;&gt;"",D819,"")</f>
        <v/>
      </c>
      <c r="L819" s="96"/>
      <c r="M819" s="93"/>
      <c r="N819" s="427"/>
      <c r="O819" s="205" t="str">
        <f>IFERROR(AVERAGE(N819),"")</f>
        <v/>
      </c>
    </row>
    <row r="820" spans="1:15" ht="38.25" customHeight="1" x14ac:dyDescent="0.35">
      <c r="A820" s="440"/>
      <c r="B820" s="425"/>
      <c r="C820" s="428"/>
      <c r="D820" s="93"/>
      <c r="E820" s="93"/>
      <c r="F820" s="95"/>
      <c r="G820" s="96"/>
      <c r="H820" s="93"/>
      <c r="I820" s="428"/>
      <c r="J820" s="443" t="str">
        <f>IFERROR(VLOOKUP(J819,'Datos Validaciones PAO'!$N$2:$O$102,2,TRUE),"")</f>
        <v/>
      </c>
      <c r="K820" s="206" t="str">
        <f t="shared" ref="K820:K825" si="90">IF(D820&lt;&gt;"",D820,"")</f>
        <v/>
      </c>
      <c r="L820" s="96"/>
      <c r="M820" s="93"/>
      <c r="N820" s="428"/>
      <c r="O820" s="443" t="str">
        <f>IFERROR(VLOOKUP(O819,'Datos Validaciones PAO'!$N$2:$O$102,2,TRUE),"")</f>
        <v/>
      </c>
    </row>
    <row r="821" spans="1:15" ht="34.5" customHeight="1" x14ac:dyDescent="0.35">
      <c r="A821" s="441"/>
      <c r="B821" s="425"/>
      <c r="C821" s="428"/>
      <c r="D821" s="93"/>
      <c r="E821" s="93"/>
      <c r="F821" s="95"/>
      <c r="G821" s="96"/>
      <c r="H821" s="93"/>
      <c r="I821" s="428"/>
      <c r="J821" s="444"/>
      <c r="K821" s="206" t="str">
        <f t="shared" si="90"/>
        <v/>
      </c>
      <c r="L821" s="96"/>
      <c r="M821" s="93"/>
      <c r="N821" s="428"/>
      <c r="O821" s="444"/>
    </row>
    <row r="822" spans="1:15" ht="33" customHeight="1" x14ac:dyDescent="0.35">
      <c r="A822" s="441"/>
      <c r="B822" s="425"/>
      <c r="C822" s="428"/>
      <c r="D822" s="93"/>
      <c r="E822" s="93"/>
      <c r="F822" s="95"/>
      <c r="G822" s="96"/>
      <c r="H822" s="93"/>
      <c r="I822" s="428"/>
      <c r="J822" s="444"/>
      <c r="K822" s="206" t="str">
        <f t="shared" si="90"/>
        <v/>
      </c>
      <c r="L822" s="96"/>
      <c r="M822" s="93"/>
      <c r="N822" s="428"/>
      <c r="O822" s="444"/>
    </row>
    <row r="823" spans="1:15" ht="48.75" customHeight="1" x14ac:dyDescent="0.35">
      <c r="A823" s="441"/>
      <c r="B823" s="425"/>
      <c r="C823" s="428"/>
      <c r="D823" s="93"/>
      <c r="E823" s="93"/>
      <c r="F823" s="95"/>
      <c r="G823" s="96"/>
      <c r="H823" s="93"/>
      <c r="I823" s="428"/>
      <c r="J823" s="444"/>
      <c r="K823" s="206" t="str">
        <f t="shared" si="90"/>
        <v/>
      </c>
      <c r="L823" s="96"/>
      <c r="M823" s="93"/>
      <c r="N823" s="428"/>
      <c r="O823" s="444"/>
    </row>
    <row r="824" spans="1:15" ht="33" customHeight="1" x14ac:dyDescent="0.35">
      <c r="A824" s="441"/>
      <c r="B824" s="425"/>
      <c r="C824" s="428"/>
      <c r="D824" s="93"/>
      <c r="E824" s="93"/>
      <c r="F824" s="95"/>
      <c r="G824" s="96"/>
      <c r="H824" s="93"/>
      <c r="I824" s="428"/>
      <c r="J824" s="444"/>
      <c r="K824" s="206" t="str">
        <f t="shared" si="90"/>
        <v/>
      </c>
      <c r="L824" s="96"/>
      <c r="M824" s="93"/>
      <c r="N824" s="428"/>
      <c r="O824" s="444"/>
    </row>
    <row r="825" spans="1:15" ht="42.75" customHeight="1" thickBot="1" x14ac:dyDescent="0.4">
      <c r="A825" s="442"/>
      <c r="B825" s="426"/>
      <c r="C825" s="429"/>
      <c r="D825" s="93"/>
      <c r="E825" s="93"/>
      <c r="F825" s="95"/>
      <c r="G825" s="96"/>
      <c r="H825" s="93"/>
      <c r="I825" s="429"/>
      <c r="J825" s="445"/>
      <c r="K825" s="206" t="str">
        <f t="shared" si="90"/>
        <v/>
      </c>
      <c r="L825" s="96"/>
      <c r="M825" s="93"/>
      <c r="N825" s="429"/>
      <c r="O825" s="445"/>
    </row>
    <row r="826" spans="1:15" ht="50.15" customHeight="1" thickBot="1" x14ac:dyDescent="0.4">
      <c r="A826" s="199" t="s">
        <v>712</v>
      </c>
      <c r="B826" s="422"/>
      <c r="C826" s="423"/>
      <c r="D826" s="423"/>
      <c r="E826" s="200"/>
      <c r="F826" s="200"/>
      <c r="G826" s="200"/>
      <c r="H826" s="200"/>
      <c r="I826" s="200"/>
      <c r="J826" s="212"/>
      <c r="K826" s="200"/>
      <c r="L826" s="200"/>
      <c r="M826" s="200"/>
      <c r="N826" s="200"/>
      <c r="O826" s="212"/>
    </row>
    <row r="827" spans="1:15" ht="49.5" customHeight="1" thickBot="1" x14ac:dyDescent="0.4">
      <c r="A827" s="201" t="s">
        <v>714</v>
      </c>
      <c r="B827" s="202" t="s">
        <v>715</v>
      </c>
      <c r="C827" s="198" t="s">
        <v>716</v>
      </c>
      <c r="D827" s="198" t="s">
        <v>717</v>
      </c>
      <c r="E827" s="198" t="s">
        <v>718</v>
      </c>
      <c r="F827" s="198" t="s">
        <v>719</v>
      </c>
      <c r="G827" s="198" t="s">
        <v>720</v>
      </c>
      <c r="H827" s="198" t="s">
        <v>721</v>
      </c>
      <c r="I827" s="198" t="s">
        <v>722</v>
      </c>
      <c r="J827" s="198" t="s">
        <v>723</v>
      </c>
      <c r="K827" s="198" t="s">
        <v>730</v>
      </c>
      <c r="L827" s="198" t="s">
        <v>720</v>
      </c>
      <c r="M827" s="198" t="s">
        <v>721</v>
      </c>
      <c r="N827" s="198" t="s">
        <v>722</v>
      </c>
      <c r="O827" s="198" t="s">
        <v>723</v>
      </c>
    </row>
    <row r="828" spans="1:15" ht="46.5" customHeight="1" x14ac:dyDescent="0.35">
      <c r="A828" s="97">
        <f>A819+1</f>
        <v>92</v>
      </c>
      <c r="B828" s="424"/>
      <c r="C828" s="427"/>
      <c r="D828" s="93"/>
      <c r="E828" s="93"/>
      <c r="F828" s="95"/>
      <c r="G828" s="96"/>
      <c r="H828" s="93"/>
      <c r="I828" s="427"/>
      <c r="J828" s="205" t="str">
        <f>IFERROR(AVERAGE(I828),"")</f>
        <v/>
      </c>
      <c r="K828" s="206" t="str">
        <f>IF(D828&lt;&gt;"",D828,"")</f>
        <v/>
      </c>
      <c r="L828" s="96"/>
      <c r="M828" s="93"/>
      <c r="N828" s="427"/>
      <c r="O828" s="205" t="str">
        <f>IFERROR(AVERAGE(N828),"")</f>
        <v/>
      </c>
    </row>
    <row r="829" spans="1:15" ht="38.25" customHeight="1" x14ac:dyDescent="0.35">
      <c r="A829" s="440"/>
      <c r="B829" s="425"/>
      <c r="C829" s="428"/>
      <c r="D829" s="93"/>
      <c r="E829" s="93"/>
      <c r="F829" s="95"/>
      <c r="G829" s="96"/>
      <c r="H829" s="93"/>
      <c r="I829" s="428"/>
      <c r="J829" s="443" t="str">
        <f>IFERROR(VLOOKUP(J828,'Datos Validaciones PAO'!$N$2:$O$102,2,TRUE),"")</f>
        <v/>
      </c>
      <c r="K829" s="206" t="str">
        <f t="shared" ref="K829:K834" si="91">IF(D829&lt;&gt;"",D829,"")</f>
        <v/>
      </c>
      <c r="L829" s="96"/>
      <c r="M829" s="93"/>
      <c r="N829" s="428"/>
      <c r="O829" s="443" t="str">
        <f>IFERROR(VLOOKUP(O828,'Datos Validaciones PAO'!$N$2:$O$102,2,TRUE),"")</f>
        <v/>
      </c>
    </row>
    <row r="830" spans="1:15" ht="34.5" customHeight="1" x14ac:dyDescent="0.35">
      <c r="A830" s="441"/>
      <c r="B830" s="425"/>
      <c r="C830" s="428"/>
      <c r="D830" s="93"/>
      <c r="E830" s="93"/>
      <c r="F830" s="95"/>
      <c r="G830" s="96"/>
      <c r="H830" s="93"/>
      <c r="I830" s="428"/>
      <c r="J830" s="444"/>
      <c r="K830" s="206" t="str">
        <f t="shared" si="91"/>
        <v/>
      </c>
      <c r="L830" s="96"/>
      <c r="M830" s="93"/>
      <c r="N830" s="428"/>
      <c r="O830" s="444"/>
    </row>
    <row r="831" spans="1:15" ht="33" customHeight="1" x14ac:dyDescent="0.35">
      <c r="A831" s="441"/>
      <c r="B831" s="425"/>
      <c r="C831" s="428"/>
      <c r="D831" s="93"/>
      <c r="E831" s="93"/>
      <c r="F831" s="95"/>
      <c r="G831" s="96"/>
      <c r="H831" s="93"/>
      <c r="I831" s="428"/>
      <c r="J831" s="444"/>
      <c r="K831" s="206" t="str">
        <f t="shared" si="91"/>
        <v/>
      </c>
      <c r="L831" s="96"/>
      <c r="M831" s="93"/>
      <c r="N831" s="428"/>
      <c r="O831" s="444"/>
    </row>
    <row r="832" spans="1:15" ht="48.75" customHeight="1" x14ac:dyDescent="0.35">
      <c r="A832" s="441"/>
      <c r="B832" s="425"/>
      <c r="C832" s="428"/>
      <c r="D832" s="93"/>
      <c r="E832" s="93"/>
      <c r="F832" s="95"/>
      <c r="G832" s="96"/>
      <c r="H832" s="93"/>
      <c r="I832" s="428"/>
      <c r="J832" s="444"/>
      <c r="K832" s="206" t="str">
        <f t="shared" si="91"/>
        <v/>
      </c>
      <c r="L832" s="96"/>
      <c r="M832" s="93"/>
      <c r="N832" s="428"/>
      <c r="O832" s="444"/>
    </row>
    <row r="833" spans="1:15" ht="33" customHeight="1" x14ac:dyDescent="0.35">
      <c r="A833" s="441"/>
      <c r="B833" s="425"/>
      <c r="C833" s="428"/>
      <c r="D833" s="93"/>
      <c r="E833" s="93"/>
      <c r="F833" s="95"/>
      <c r="G833" s="96"/>
      <c r="H833" s="93"/>
      <c r="I833" s="428"/>
      <c r="J833" s="444"/>
      <c r="K833" s="206" t="str">
        <f t="shared" si="91"/>
        <v/>
      </c>
      <c r="L833" s="96"/>
      <c r="M833" s="93"/>
      <c r="N833" s="428"/>
      <c r="O833" s="444"/>
    </row>
    <row r="834" spans="1:15" ht="42.75" customHeight="1" thickBot="1" x14ac:dyDescent="0.4">
      <c r="A834" s="442"/>
      <c r="B834" s="426"/>
      <c r="C834" s="429"/>
      <c r="D834" s="93"/>
      <c r="E834" s="93"/>
      <c r="F834" s="95"/>
      <c r="G834" s="96"/>
      <c r="H834" s="93"/>
      <c r="I834" s="429"/>
      <c r="J834" s="445"/>
      <c r="K834" s="206" t="str">
        <f t="shared" si="91"/>
        <v/>
      </c>
      <c r="L834" s="96"/>
      <c r="M834" s="93"/>
      <c r="N834" s="429"/>
      <c r="O834" s="445"/>
    </row>
    <row r="835" spans="1:15" ht="50.15" customHeight="1" thickBot="1" x14ac:dyDescent="0.4">
      <c r="A835" s="199" t="s">
        <v>712</v>
      </c>
      <c r="B835" s="422"/>
      <c r="C835" s="423"/>
      <c r="D835" s="423"/>
      <c r="E835" s="200"/>
      <c r="F835" s="200"/>
      <c r="G835" s="200"/>
      <c r="H835" s="200"/>
      <c r="I835" s="200"/>
      <c r="J835" s="212"/>
      <c r="K835" s="200"/>
      <c r="L835" s="200"/>
      <c r="M835" s="200"/>
      <c r="N835" s="200"/>
      <c r="O835" s="212"/>
    </row>
    <row r="836" spans="1:15" ht="49.5" customHeight="1" thickBot="1" x14ac:dyDescent="0.4">
      <c r="A836" s="201" t="s">
        <v>714</v>
      </c>
      <c r="B836" s="202" t="s">
        <v>715</v>
      </c>
      <c r="C836" s="198" t="s">
        <v>716</v>
      </c>
      <c r="D836" s="198" t="s">
        <v>717</v>
      </c>
      <c r="E836" s="198" t="s">
        <v>718</v>
      </c>
      <c r="F836" s="198" t="s">
        <v>719</v>
      </c>
      <c r="G836" s="198" t="s">
        <v>720</v>
      </c>
      <c r="H836" s="198" t="s">
        <v>721</v>
      </c>
      <c r="I836" s="198" t="s">
        <v>722</v>
      </c>
      <c r="J836" s="198" t="s">
        <v>723</v>
      </c>
      <c r="K836" s="198" t="s">
        <v>730</v>
      </c>
      <c r="L836" s="198" t="s">
        <v>720</v>
      </c>
      <c r="M836" s="198" t="s">
        <v>721</v>
      </c>
      <c r="N836" s="198" t="s">
        <v>722</v>
      </c>
      <c r="O836" s="198" t="s">
        <v>723</v>
      </c>
    </row>
    <row r="837" spans="1:15" ht="46.5" customHeight="1" x14ac:dyDescent="0.35">
      <c r="A837" s="97">
        <f>A828+1</f>
        <v>93</v>
      </c>
      <c r="B837" s="424"/>
      <c r="C837" s="427"/>
      <c r="D837" s="93"/>
      <c r="E837" s="93"/>
      <c r="F837" s="95"/>
      <c r="G837" s="96"/>
      <c r="H837" s="93"/>
      <c r="I837" s="427"/>
      <c r="J837" s="205" t="str">
        <f>IFERROR(AVERAGE(I837),"")</f>
        <v/>
      </c>
      <c r="K837" s="206" t="str">
        <f>IF(D837&lt;&gt;"",D837,"")</f>
        <v/>
      </c>
      <c r="L837" s="96"/>
      <c r="M837" s="93"/>
      <c r="N837" s="427"/>
      <c r="O837" s="205" t="str">
        <f>IFERROR(AVERAGE(N837),"")</f>
        <v/>
      </c>
    </row>
    <row r="838" spans="1:15" ht="38.25" customHeight="1" x14ac:dyDescent="0.35">
      <c r="A838" s="440"/>
      <c r="B838" s="425"/>
      <c r="C838" s="428"/>
      <c r="D838" s="93"/>
      <c r="E838" s="93"/>
      <c r="F838" s="95"/>
      <c r="G838" s="96"/>
      <c r="H838" s="93"/>
      <c r="I838" s="428"/>
      <c r="J838" s="443" t="str">
        <f>IFERROR(VLOOKUP(J837,'Datos Validaciones PAO'!$N$2:$O$102,2,TRUE),"")</f>
        <v/>
      </c>
      <c r="K838" s="206" t="str">
        <f t="shared" ref="K838:K843" si="92">IF(D838&lt;&gt;"",D838,"")</f>
        <v/>
      </c>
      <c r="L838" s="96"/>
      <c r="M838" s="93"/>
      <c r="N838" s="428"/>
      <c r="O838" s="443" t="str">
        <f>IFERROR(VLOOKUP(O837,'Datos Validaciones PAO'!$N$2:$O$102,2,TRUE),"")</f>
        <v/>
      </c>
    </row>
    <row r="839" spans="1:15" ht="34.5" customHeight="1" x14ac:dyDescent="0.35">
      <c r="A839" s="441"/>
      <c r="B839" s="425"/>
      <c r="C839" s="428"/>
      <c r="D839" s="93"/>
      <c r="E839" s="93"/>
      <c r="F839" s="95"/>
      <c r="G839" s="96"/>
      <c r="H839" s="93"/>
      <c r="I839" s="428"/>
      <c r="J839" s="444"/>
      <c r="K839" s="206" t="str">
        <f t="shared" si="92"/>
        <v/>
      </c>
      <c r="L839" s="96"/>
      <c r="M839" s="93"/>
      <c r="N839" s="428"/>
      <c r="O839" s="444"/>
    </row>
    <row r="840" spans="1:15" ht="33" customHeight="1" x14ac:dyDescent="0.35">
      <c r="A840" s="441"/>
      <c r="B840" s="425"/>
      <c r="C840" s="428"/>
      <c r="D840" s="93"/>
      <c r="E840" s="93"/>
      <c r="F840" s="95"/>
      <c r="G840" s="96"/>
      <c r="H840" s="93"/>
      <c r="I840" s="428"/>
      <c r="J840" s="444"/>
      <c r="K840" s="206" t="str">
        <f t="shared" si="92"/>
        <v/>
      </c>
      <c r="L840" s="96"/>
      <c r="M840" s="93"/>
      <c r="N840" s="428"/>
      <c r="O840" s="444"/>
    </row>
    <row r="841" spans="1:15" ht="48.75" customHeight="1" x14ac:dyDescent="0.35">
      <c r="A841" s="441"/>
      <c r="B841" s="425"/>
      <c r="C841" s="428"/>
      <c r="D841" s="93"/>
      <c r="E841" s="93"/>
      <c r="F841" s="95"/>
      <c r="G841" s="96"/>
      <c r="H841" s="93"/>
      <c r="I841" s="428"/>
      <c r="J841" s="444"/>
      <c r="K841" s="206" t="str">
        <f t="shared" si="92"/>
        <v/>
      </c>
      <c r="L841" s="96"/>
      <c r="M841" s="93"/>
      <c r="N841" s="428"/>
      <c r="O841" s="444"/>
    </row>
    <row r="842" spans="1:15" ht="33" customHeight="1" x14ac:dyDescent="0.35">
      <c r="A842" s="441"/>
      <c r="B842" s="425"/>
      <c r="C842" s="428"/>
      <c r="D842" s="93"/>
      <c r="E842" s="93"/>
      <c r="F842" s="95"/>
      <c r="G842" s="96"/>
      <c r="H842" s="93"/>
      <c r="I842" s="428"/>
      <c r="J842" s="444"/>
      <c r="K842" s="206" t="str">
        <f t="shared" si="92"/>
        <v/>
      </c>
      <c r="L842" s="96"/>
      <c r="M842" s="93"/>
      <c r="N842" s="428"/>
      <c r="O842" s="444"/>
    </row>
    <row r="843" spans="1:15" ht="25.5" customHeight="1" thickBot="1" x14ac:dyDescent="0.4">
      <c r="A843" s="442"/>
      <c r="B843" s="426"/>
      <c r="C843" s="429"/>
      <c r="D843" s="93"/>
      <c r="E843" s="93"/>
      <c r="F843" s="95"/>
      <c r="G843" s="96"/>
      <c r="H843" s="93"/>
      <c r="I843" s="429"/>
      <c r="J843" s="445"/>
      <c r="K843" s="206" t="str">
        <f t="shared" si="92"/>
        <v/>
      </c>
      <c r="L843" s="96"/>
      <c r="M843" s="93"/>
      <c r="N843" s="429"/>
      <c r="O843" s="445"/>
    </row>
    <row r="844" spans="1:15" ht="50.15" customHeight="1" thickBot="1" x14ac:dyDescent="0.4">
      <c r="A844" s="199" t="s">
        <v>712</v>
      </c>
      <c r="B844" s="422"/>
      <c r="C844" s="423"/>
      <c r="D844" s="423"/>
      <c r="E844" s="200"/>
      <c r="F844" s="200"/>
      <c r="G844" s="200"/>
      <c r="H844" s="200"/>
      <c r="I844" s="200"/>
      <c r="J844" s="212"/>
      <c r="K844" s="200"/>
      <c r="L844" s="200"/>
      <c r="M844" s="200"/>
      <c r="N844" s="200"/>
      <c r="O844" s="212"/>
    </row>
    <row r="845" spans="1:15" ht="49.5" customHeight="1" thickBot="1" x14ac:dyDescent="0.4">
      <c r="A845" s="201" t="s">
        <v>714</v>
      </c>
      <c r="B845" s="202" t="s">
        <v>715</v>
      </c>
      <c r="C845" s="198" t="s">
        <v>716</v>
      </c>
      <c r="D845" s="198" t="s">
        <v>717</v>
      </c>
      <c r="E845" s="198" t="s">
        <v>718</v>
      </c>
      <c r="F845" s="198" t="s">
        <v>719</v>
      </c>
      <c r="G845" s="198" t="s">
        <v>720</v>
      </c>
      <c r="H845" s="198" t="s">
        <v>721</v>
      </c>
      <c r="I845" s="198" t="s">
        <v>722</v>
      </c>
      <c r="J845" s="198" t="s">
        <v>723</v>
      </c>
      <c r="K845" s="198" t="s">
        <v>730</v>
      </c>
      <c r="L845" s="198" t="s">
        <v>720</v>
      </c>
      <c r="M845" s="198" t="s">
        <v>721</v>
      </c>
      <c r="N845" s="198" t="s">
        <v>722</v>
      </c>
      <c r="O845" s="198" t="s">
        <v>723</v>
      </c>
    </row>
    <row r="846" spans="1:15" ht="46.5" customHeight="1" x14ac:dyDescent="0.35">
      <c r="A846" s="97">
        <f>A837+1</f>
        <v>94</v>
      </c>
      <c r="B846" s="424"/>
      <c r="C846" s="427"/>
      <c r="D846" s="93"/>
      <c r="E846" s="93"/>
      <c r="F846" s="95"/>
      <c r="G846" s="96"/>
      <c r="H846" s="93"/>
      <c r="I846" s="427"/>
      <c r="J846" s="205" t="str">
        <f>IFERROR(AVERAGE(I846),"")</f>
        <v/>
      </c>
      <c r="K846" s="206" t="str">
        <f>IF(D846&lt;&gt;"",D846,"")</f>
        <v/>
      </c>
      <c r="L846" s="96"/>
      <c r="M846" s="93"/>
      <c r="N846" s="427"/>
      <c r="O846" s="205" t="str">
        <f>IFERROR(AVERAGE(N846),"")</f>
        <v/>
      </c>
    </row>
    <row r="847" spans="1:15" ht="38.25" customHeight="1" x14ac:dyDescent="0.35">
      <c r="A847" s="440"/>
      <c r="B847" s="425"/>
      <c r="C847" s="428"/>
      <c r="D847" s="93"/>
      <c r="E847" s="93"/>
      <c r="F847" s="95"/>
      <c r="G847" s="96"/>
      <c r="H847" s="93"/>
      <c r="I847" s="428"/>
      <c r="J847" s="443" t="str">
        <f>IFERROR(VLOOKUP(J846,'Datos Validaciones PAO'!$N$2:$O$102,2,TRUE),"")</f>
        <v/>
      </c>
      <c r="K847" s="206" t="str">
        <f t="shared" ref="K847:K852" si="93">IF(D847&lt;&gt;"",D847,"")</f>
        <v/>
      </c>
      <c r="L847" s="96"/>
      <c r="M847" s="93"/>
      <c r="N847" s="428"/>
      <c r="O847" s="443" t="str">
        <f>IFERROR(VLOOKUP(O846,'Datos Validaciones PAO'!$N$2:$O$102,2,TRUE),"")</f>
        <v/>
      </c>
    </row>
    <row r="848" spans="1:15" ht="34.5" customHeight="1" x14ac:dyDescent="0.35">
      <c r="A848" s="441"/>
      <c r="B848" s="425"/>
      <c r="C848" s="428"/>
      <c r="D848" s="93"/>
      <c r="E848" s="93"/>
      <c r="F848" s="95"/>
      <c r="G848" s="96"/>
      <c r="H848" s="93"/>
      <c r="I848" s="428"/>
      <c r="J848" s="444"/>
      <c r="K848" s="206" t="str">
        <f t="shared" si="93"/>
        <v/>
      </c>
      <c r="L848" s="96"/>
      <c r="M848" s="93"/>
      <c r="N848" s="428"/>
      <c r="O848" s="444"/>
    </row>
    <row r="849" spans="1:15" ht="33" customHeight="1" x14ac:dyDescent="0.35">
      <c r="A849" s="441"/>
      <c r="B849" s="425"/>
      <c r="C849" s="428"/>
      <c r="D849" s="93"/>
      <c r="E849" s="93"/>
      <c r="F849" s="95"/>
      <c r="G849" s="96"/>
      <c r="H849" s="93"/>
      <c r="I849" s="428"/>
      <c r="J849" s="444"/>
      <c r="K849" s="206" t="str">
        <f t="shared" si="93"/>
        <v/>
      </c>
      <c r="L849" s="96"/>
      <c r="M849" s="93"/>
      <c r="N849" s="428"/>
      <c r="O849" s="444"/>
    </row>
    <row r="850" spans="1:15" ht="48.75" customHeight="1" x14ac:dyDescent="0.35">
      <c r="A850" s="441"/>
      <c r="B850" s="425"/>
      <c r="C850" s="428"/>
      <c r="D850" s="93"/>
      <c r="E850" s="93"/>
      <c r="F850" s="95"/>
      <c r="G850" s="96"/>
      <c r="H850" s="93"/>
      <c r="I850" s="428"/>
      <c r="J850" s="444"/>
      <c r="K850" s="206" t="str">
        <f t="shared" si="93"/>
        <v/>
      </c>
      <c r="L850" s="96"/>
      <c r="M850" s="93"/>
      <c r="N850" s="428"/>
      <c r="O850" s="444"/>
    </row>
    <row r="851" spans="1:15" ht="33" customHeight="1" x14ac:dyDescent="0.35">
      <c r="A851" s="441"/>
      <c r="B851" s="425"/>
      <c r="C851" s="428"/>
      <c r="D851" s="93"/>
      <c r="E851" s="93"/>
      <c r="F851" s="95"/>
      <c r="G851" s="96"/>
      <c r="H851" s="93"/>
      <c r="I851" s="428"/>
      <c r="J851" s="444"/>
      <c r="K851" s="206" t="str">
        <f t="shared" si="93"/>
        <v/>
      </c>
      <c r="L851" s="96"/>
      <c r="M851" s="93"/>
      <c r="N851" s="428"/>
      <c r="O851" s="444"/>
    </row>
    <row r="852" spans="1:15" ht="42.75" customHeight="1" thickBot="1" x14ac:dyDescent="0.4">
      <c r="A852" s="442"/>
      <c r="B852" s="426"/>
      <c r="C852" s="429"/>
      <c r="D852" s="93"/>
      <c r="E852" s="93"/>
      <c r="F852" s="95"/>
      <c r="G852" s="96"/>
      <c r="H852" s="93"/>
      <c r="I852" s="429"/>
      <c r="J852" s="445"/>
      <c r="K852" s="206" t="str">
        <f t="shared" si="93"/>
        <v/>
      </c>
      <c r="L852" s="96"/>
      <c r="M852" s="93"/>
      <c r="N852" s="429"/>
      <c r="O852" s="445"/>
    </row>
    <row r="853" spans="1:15" ht="50.15" customHeight="1" thickBot="1" x14ac:dyDescent="0.4">
      <c r="A853" s="199" t="s">
        <v>712</v>
      </c>
      <c r="B853" s="422"/>
      <c r="C853" s="423"/>
      <c r="D853" s="423"/>
      <c r="E853" s="200"/>
      <c r="F853" s="200"/>
      <c r="G853" s="200"/>
      <c r="H853" s="200"/>
      <c r="I853" s="200"/>
      <c r="J853" s="212"/>
      <c r="K853" s="200"/>
      <c r="L853" s="200"/>
      <c r="M853" s="200"/>
      <c r="N853" s="200"/>
      <c r="O853" s="212"/>
    </row>
    <row r="854" spans="1:15" ht="49.5" customHeight="1" thickBot="1" x14ac:dyDescent="0.4">
      <c r="A854" s="201" t="s">
        <v>714</v>
      </c>
      <c r="B854" s="202" t="s">
        <v>715</v>
      </c>
      <c r="C854" s="198" t="s">
        <v>716</v>
      </c>
      <c r="D854" s="198" t="s">
        <v>717</v>
      </c>
      <c r="E854" s="198" t="s">
        <v>718</v>
      </c>
      <c r="F854" s="198" t="s">
        <v>719</v>
      </c>
      <c r="G854" s="198" t="s">
        <v>720</v>
      </c>
      <c r="H854" s="198" t="s">
        <v>721</v>
      </c>
      <c r="I854" s="198" t="s">
        <v>722</v>
      </c>
      <c r="J854" s="198" t="s">
        <v>723</v>
      </c>
      <c r="K854" s="198" t="s">
        <v>730</v>
      </c>
      <c r="L854" s="198" t="s">
        <v>720</v>
      </c>
      <c r="M854" s="198" t="s">
        <v>721</v>
      </c>
      <c r="N854" s="198" t="s">
        <v>722</v>
      </c>
      <c r="O854" s="198" t="s">
        <v>723</v>
      </c>
    </row>
    <row r="855" spans="1:15" ht="46.5" customHeight="1" x14ac:dyDescent="0.35">
      <c r="A855" s="97">
        <f>A846+1</f>
        <v>95</v>
      </c>
      <c r="B855" s="424"/>
      <c r="C855" s="427"/>
      <c r="D855" s="93"/>
      <c r="E855" s="93"/>
      <c r="F855" s="95"/>
      <c r="G855" s="96"/>
      <c r="H855" s="93"/>
      <c r="I855" s="427"/>
      <c r="J855" s="205" t="str">
        <f>IFERROR(AVERAGE(I855),"")</f>
        <v/>
      </c>
      <c r="K855" s="206" t="str">
        <f>IF(D855&lt;&gt;"",D855,"")</f>
        <v/>
      </c>
      <c r="L855" s="96"/>
      <c r="M855" s="93"/>
      <c r="N855" s="427"/>
      <c r="O855" s="205" t="str">
        <f>IFERROR(AVERAGE(N855),"")</f>
        <v/>
      </c>
    </row>
    <row r="856" spans="1:15" ht="38.25" customHeight="1" x14ac:dyDescent="0.35">
      <c r="A856" s="440"/>
      <c r="B856" s="425"/>
      <c r="C856" s="428"/>
      <c r="D856" s="93"/>
      <c r="E856" s="93"/>
      <c r="F856" s="95"/>
      <c r="G856" s="96"/>
      <c r="H856" s="93"/>
      <c r="I856" s="428"/>
      <c r="J856" s="443" t="str">
        <f>IFERROR(VLOOKUP(J855,'Datos Validaciones PAO'!$N$2:$O$102,2,TRUE),"")</f>
        <v/>
      </c>
      <c r="K856" s="206" t="str">
        <f t="shared" ref="K856:K861" si="94">IF(D856&lt;&gt;"",D856,"")</f>
        <v/>
      </c>
      <c r="L856" s="96"/>
      <c r="M856" s="93"/>
      <c r="N856" s="428"/>
      <c r="O856" s="443" t="str">
        <f>IFERROR(VLOOKUP(O855,'Datos Validaciones PAO'!$N$2:$O$102,2,TRUE),"")</f>
        <v/>
      </c>
    </row>
    <row r="857" spans="1:15" ht="34.5" customHeight="1" x14ac:dyDescent="0.35">
      <c r="A857" s="441"/>
      <c r="B857" s="425"/>
      <c r="C857" s="428"/>
      <c r="D857" s="93"/>
      <c r="E857" s="93"/>
      <c r="F857" s="95"/>
      <c r="G857" s="96"/>
      <c r="H857" s="93"/>
      <c r="I857" s="428"/>
      <c r="J857" s="444"/>
      <c r="K857" s="206" t="str">
        <f t="shared" si="94"/>
        <v/>
      </c>
      <c r="L857" s="96"/>
      <c r="M857" s="93"/>
      <c r="N857" s="428"/>
      <c r="O857" s="444"/>
    </row>
    <row r="858" spans="1:15" ht="33" customHeight="1" x14ac:dyDescent="0.35">
      <c r="A858" s="441"/>
      <c r="B858" s="425"/>
      <c r="C858" s="428"/>
      <c r="D858" s="93"/>
      <c r="E858" s="93"/>
      <c r="F858" s="95"/>
      <c r="G858" s="96"/>
      <c r="H858" s="93"/>
      <c r="I858" s="428"/>
      <c r="J858" s="444"/>
      <c r="K858" s="206" t="str">
        <f t="shared" si="94"/>
        <v/>
      </c>
      <c r="L858" s="96"/>
      <c r="M858" s="93"/>
      <c r="N858" s="428"/>
      <c r="O858" s="444"/>
    </row>
    <row r="859" spans="1:15" ht="48.75" customHeight="1" x14ac:dyDescent="0.35">
      <c r="A859" s="441"/>
      <c r="B859" s="425"/>
      <c r="C859" s="428"/>
      <c r="D859" s="93"/>
      <c r="E859" s="93"/>
      <c r="F859" s="95"/>
      <c r="G859" s="96"/>
      <c r="H859" s="93"/>
      <c r="I859" s="428"/>
      <c r="J859" s="444"/>
      <c r="K859" s="206" t="str">
        <f t="shared" si="94"/>
        <v/>
      </c>
      <c r="L859" s="96"/>
      <c r="M859" s="93"/>
      <c r="N859" s="428"/>
      <c r="O859" s="444"/>
    </row>
    <row r="860" spans="1:15" ht="33" customHeight="1" x14ac:dyDescent="0.35">
      <c r="A860" s="441"/>
      <c r="B860" s="425"/>
      <c r="C860" s="428"/>
      <c r="D860" s="93"/>
      <c r="E860" s="93"/>
      <c r="F860" s="95"/>
      <c r="G860" s="96"/>
      <c r="H860" s="93"/>
      <c r="I860" s="428"/>
      <c r="J860" s="444"/>
      <c r="K860" s="206" t="str">
        <f t="shared" si="94"/>
        <v/>
      </c>
      <c r="L860" s="96"/>
      <c r="M860" s="93"/>
      <c r="N860" s="428"/>
      <c r="O860" s="444"/>
    </row>
    <row r="861" spans="1:15" ht="42.75" customHeight="1" thickBot="1" x14ac:dyDescent="0.4">
      <c r="A861" s="442"/>
      <c r="B861" s="426"/>
      <c r="C861" s="429"/>
      <c r="D861" s="93"/>
      <c r="E861" s="93"/>
      <c r="F861" s="95"/>
      <c r="G861" s="96"/>
      <c r="H861" s="93"/>
      <c r="I861" s="429"/>
      <c r="J861" s="445"/>
      <c r="K861" s="206" t="str">
        <f t="shared" si="94"/>
        <v/>
      </c>
      <c r="L861" s="96"/>
      <c r="M861" s="93"/>
      <c r="N861" s="429"/>
      <c r="O861" s="445"/>
    </row>
    <row r="862" spans="1:15" ht="50.15" customHeight="1" thickBot="1" x14ac:dyDescent="0.4">
      <c r="A862" s="199" t="s">
        <v>712</v>
      </c>
      <c r="B862" s="422"/>
      <c r="C862" s="423"/>
      <c r="D862" s="423"/>
      <c r="E862" s="200"/>
      <c r="F862" s="200"/>
      <c r="G862" s="200"/>
      <c r="H862" s="200"/>
      <c r="I862" s="200"/>
      <c r="J862" s="212"/>
      <c r="K862" s="200"/>
      <c r="L862" s="200"/>
      <c r="M862" s="200"/>
      <c r="N862" s="200"/>
      <c r="O862" s="212"/>
    </row>
    <row r="863" spans="1:15" ht="49.5" customHeight="1" thickBot="1" x14ac:dyDescent="0.4">
      <c r="A863" s="201" t="s">
        <v>714</v>
      </c>
      <c r="B863" s="202" t="s">
        <v>715</v>
      </c>
      <c r="C863" s="198" t="s">
        <v>716</v>
      </c>
      <c r="D863" s="198" t="s">
        <v>717</v>
      </c>
      <c r="E863" s="198" t="s">
        <v>718</v>
      </c>
      <c r="F863" s="198" t="s">
        <v>719</v>
      </c>
      <c r="G863" s="198" t="s">
        <v>720</v>
      </c>
      <c r="H863" s="198" t="s">
        <v>721</v>
      </c>
      <c r="I863" s="198" t="s">
        <v>722</v>
      </c>
      <c r="J863" s="198" t="s">
        <v>723</v>
      </c>
      <c r="K863" s="198" t="s">
        <v>730</v>
      </c>
      <c r="L863" s="198" t="s">
        <v>720</v>
      </c>
      <c r="M863" s="198" t="s">
        <v>721</v>
      </c>
      <c r="N863" s="198" t="s">
        <v>722</v>
      </c>
      <c r="O863" s="198" t="s">
        <v>723</v>
      </c>
    </row>
    <row r="864" spans="1:15" ht="46.5" customHeight="1" x14ac:dyDescent="0.35">
      <c r="A864" s="97">
        <f>A855+1</f>
        <v>96</v>
      </c>
      <c r="B864" s="424"/>
      <c r="C864" s="427"/>
      <c r="D864" s="93"/>
      <c r="E864" s="93"/>
      <c r="F864" s="95"/>
      <c r="G864" s="96"/>
      <c r="H864" s="93"/>
      <c r="I864" s="427"/>
      <c r="J864" s="205" t="str">
        <f>IFERROR(AVERAGE(I864),"")</f>
        <v/>
      </c>
      <c r="K864" s="206" t="str">
        <f>IF(D864&lt;&gt;"",D864,"")</f>
        <v/>
      </c>
      <c r="L864" s="96"/>
      <c r="M864" s="93"/>
      <c r="N864" s="427"/>
      <c r="O864" s="205" t="str">
        <f>IFERROR(AVERAGE(N864),"")</f>
        <v/>
      </c>
    </row>
    <row r="865" spans="1:15" ht="38.25" customHeight="1" x14ac:dyDescent="0.35">
      <c r="A865" s="440"/>
      <c r="B865" s="425"/>
      <c r="C865" s="428"/>
      <c r="D865" s="93"/>
      <c r="E865" s="93"/>
      <c r="F865" s="95"/>
      <c r="G865" s="96"/>
      <c r="H865" s="93"/>
      <c r="I865" s="428"/>
      <c r="J865" s="443" t="str">
        <f>IFERROR(VLOOKUP(J864,'Datos Validaciones PAO'!$N$2:$O$102,2,TRUE),"")</f>
        <v/>
      </c>
      <c r="K865" s="206" t="str">
        <f t="shared" ref="K865:K870" si="95">IF(D865&lt;&gt;"",D865,"")</f>
        <v/>
      </c>
      <c r="L865" s="96"/>
      <c r="M865" s="93"/>
      <c r="N865" s="428"/>
      <c r="O865" s="443" t="str">
        <f>IFERROR(VLOOKUP(O864,'Datos Validaciones PAO'!$N$2:$O$102,2,TRUE),"")</f>
        <v/>
      </c>
    </row>
    <row r="866" spans="1:15" ht="34.5" customHeight="1" x14ac:dyDescent="0.35">
      <c r="A866" s="441"/>
      <c r="B866" s="425"/>
      <c r="C866" s="428"/>
      <c r="D866" s="93"/>
      <c r="E866" s="93"/>
      <c r="F866" s="95"/>
      <c r="G866" s="96"/>
      <c r="H866" s="93"/>
      <c r="I866" s="428"/>
      <c r="J866" s="444"/>
      <c r="K866" s="206" t="str">
        <f t="shared" si="95"/>
        <v/>
      </c>
      <c r="L866" s="96"/>
      <c r="M866" s="93"/>
      <c r="N866" s="428"/>
      <c r="O866" s="444"/>
    </row>
    <row r="867" spans="1:15" ht="33" customHeight="1" x14ac:dyDescent="0.35">
      <c r="A867" s="441"/>
      <c r="B867" s="425"/>
      <c r="C867" s="428"/>
      <c r="D867" s="93"/>
      <c r="E867" s="93"/>
      <c r="F867" s="95"/>
      <c r="G867" s="96"/>
      <c r="H867" s="93"/>
      <c r="I867" s="428"/>
      <c r="J867" s="444"/>
      <c r="K867" s="206" t="str">
        <f t="shared" si="95"/>
        <v/>
      </c>
      <c r="L867" s="96"/>
      <c r="M867" s="93"/>
      <c r="N867" s="428"/>
      <c r="O867" s="444"/>
    </row>
    <row r="868" spans="1:15" ht="48.75" customHeight="1" x14ac:dyDescent="0.35">
      <c r="A868" s="441"/>
      <c r="B868" s="425"/>
      <c r="C868" s="428"/>
      <c r="D868" s="93"/>
      <c r="E868" s="93"/>
      <c r="F868" s="95"/>
      <c r="G868" s="96"/>
      <c r="H868" s="93"/>
      <c r="I868" s="428"/>
      <c r="J868" s="444"/>
      <c r="K868" s="206" t="str">
        <f t="shared" si="95"/>
        <v/>
      </c>
      <c r="L868" s="96"/>
      <c r="M868" s="93"/>
      <c r="N868" s="428"/>
      <c r="O868" s="444"/>
    </row>
    <row r="869" spans="1:15" ht="33" customHeight="1" x14ac:dyDescent="0.35">
      <c r="A869" s="441"/>
      <c r="B869" s="425"/>
      <c r="C869" s="428"/>
      <c r="D869" s="93"/>
      <c r="E869" s="93"/>
      <c r="F869" s="95"/>
      <c r="G869" s="96"/>
      <c r="H869" s="93"/>
      <c r="I869" s="428"/>
      <c r="J869" s="444"/>
      <c r="K869" s="206" t="str">
        <f t="shared" si="95"/>
        <v/>
      </c>
      <c r="L869" s="96"/>
      <c r="M869" s="93"/>
      <c r="N869" s="428"/>
      <c r="O869" s="444"/>
    </row>
    <row r="870" spans="1:15" ht="42.75" customHeight="1" thickBot="1" x14ac:dyDescent="0.4">
      <c r="A870" s="442"/>
      <c r="B870" s="426"/>
      <c r="C870" s="429"/>
      <c r="D870" s="93"/>
      <c r="E870" s="93"/>
      <c r="F870" s="95"/>
      <c r="G870" s="96"/>
      <c r="H870" s="93"/>
      <c r="I870" s="429"/>
      <c r="J870" s="445"/>
      <c r="K870" s="206" t="str">
        <f t="shared" si="95"/>
        <v/>
      </c>
      <c r="L870" s="96"/>
      <c r="M870" s="93"/>
      <c r="N870" s="429"/>
      <c r="O870" s="445"/>
    </row>
    <row r="871" spans="1:15" ht="50.15" customHeight="1" thickBot="1" x14ac:dyDescent="0.4">
      <c r="A871" s="199" t="s">
        <v>712</v>
      </c>
      <c r="B871" s="422"/>
      <c r="C871" s="423"/>
      <c r="D871" s="423"/>
      <c r="E871" s="200"/>
      <c r="F871" s="200"/>
      <c r="G871" s="200"/>
      <c r="H871" s="200"/>
      <c r="I871" s="200"/>
      <c r="J871" s="212"/>
      <c r="K871" s="200"/>
      <c r="L871" s="200"/>
      <c r="M871" s="200"/>
      <c r="N871" s="200"/>
      <c r="O871" s="212"/>
    </row>
    <row r="872" spans="1:15" ht="49.5" customHeight="1" thickBot="1" x14ac:dyDescent="0.4">
      <c r="A872" s="201" t="s">
        <v>714</v>
      </c>
      <c r="B872" s="202" t="s">
        <v>715</v>
      </c>
      <c r="C872" s="198" t="s">
        <v>716</v>
      </c>
      <c r="D872" s="198" t="s">
        <v>717</v>
      </c>
      <c r="E872" s="198" t="s">
        <v>718</v>
      </c>
      <c r="F872" s="198" t="s">
        <v>719</v>
      </c>
      <c r="G872" s="198" t="s">
        <v>720</v>
      </c>
      <c r="H872" s="198" t="s">
        <v>721</v>
      </c>
      <c r="I872" s="198" t="s">
        <v>722</v>
      </c>
      <c r="J872" s="198" t="s">
        <v>723</v>
      </c>
      <c r="K872" s="198" t="s">
        <v>730</v>
      </c>
      <c r="L872" s="198" t="s">
        <v>720</v>
      </c>
      <c r="M872" s="198" t="s">
        <v>721</v>
      </c>
      <c r="N872" s="198" t="s">
        <v>722</v>
      </c>
      <c r="O872" s="198" t="s">
        <v>723</v>
      </c>
    </row>
    <row r="873" spans="1:15" ht="46.5" customHeight="1" x14ac:dyDescent="0.35">
      <c r="A873" s="97">
        <f>A864+1</f>
        <v>97</v>
      </c>
      <c r="B873" s="424"/>
      <c r="C873" s="427"/>
      <c r="D873" s="93"/>
      <c r="E873" s="93"/>
      <c r="F873" s="95"/>
      <c r="G873" s="96"/>
      <c r="H873" s="93"/>
      <c r="I873" s="427"/>
      <c r="J873" s="205" t="str">
        <f>IFERROR(AVERAGE(I873),"")</f>
        <v/>
      </c>
      <c r="K873" s="206" t="str">
        <f>IF(D873&lt;&gt;"",D873,"")</f>
        <v/>
      </c>
      <c r="L873" s="96"/>
      <c r="M873" s="93"/>
      <c r="N873" s="427"/>
      <c r="O873" s="205" t="str">
        <f>IFERROR(AVERAGE(N873),"")</f>
        <v/>
      </c>
    </row>
    <row r="874" spans="1:15" ht="38.25" customHeight="1" x14ac:dyDescent="0.35">
      <c r="A874" s="440"/>
      <c r="B874" s="425"/>
      <c r="C874" s="428"/>
      <c r="D874" s="93"/>
      <c r="E874" s="93"/>
      <c r="F874" s="95"/>
      <c r="G874" s="96"/>
      <c r="H874" s="93"/>
      <c r="I874" s="428"/>
      <c r="J874" s="443" t="str">
        <f>IFERROR(VLOOKUP(J873,'Datos Validaciones PAO'!$N$2:$O$102,2,TRUE),"")</f>
        <v/>
      </c>
      <c r="K874" s="206" t="str">
        <f t="shared" ref="K874:K879" si="96">IF(D874&lt;&gt;"",D874,"")</f>
        <v/>
      </c>
      <c r="L874" s="96"/>
      <c r="M874" s="93"/>
      <c r="N874" s="428"/>
      <c r="O874" s="443" t="str">
        <f>IFERROR(VLOOKUP(O873,'Datos Validaciones PAO'!$N$2:$O$102,2,TRUE),"")</f>
        <v/>
      </c>
    </row>
    <row r="875" spans="1:15" ht="34.5" customHeight="1" x14ac:dyDescent="0.35">
      <c r="A875" s="441"/>
      <c r="B875" s="425"/>
      <c r="C875" s="428"/>
      <c r="D875" s="93"/>
      <c r="E875" s="93"/>
      <c r="F875" s="95"/>
      <c r="G875" s="96"/>
      <c r="H875" s="93"/>
      <c r="I875" s="428"/>
      <c r="J875" s="444"/>
      <c r="K875" s="206" t="str">
        <f t="shared" si="96"/>
        <v/>
      </c>
      <c r="L875" s="96"/>
      <c r="M875" s="93"/>
      <c r="N875" s="428"/>
      <c r="O875" s="444"/>
    </row>
    <row r="876" spans="1:15" ht="33" customHeight="1" x14ac:dyDescent="0.35">
      <c r="A876" s="441"/>
      <c r="B876" s="425"/>
      <c r="C876" s="428"/>
      <c r="D876" s="93"/>
      <c r="E876" s="93"/>
      <c r="F876" s="95"/>
      <c r="G876" s="96"/>
      <c r="H876" s="93"/>
      <c r="I876" s="428"/>
      <c r="J876" s="444"/>
      <c r="K876" s="206" t="str">
        <f t="shared" si="96"/>
        <v/>
      </c>
      <c r="L876" s="96"/>
      <c r="M876" s="93"/>
      <c r="N876" s="428"/>
      <c r="O876" s="444"/>
    </row>
    <row r="877" spans="1:15" ht="48.75" customHeight="1" x14ac:dyDescent="0.35">
      <c r="A877" s="441"/>
      <c r="B877" s="425"/>
      <c r="C877" s="428"/>
      <c r="D877" s="93"/>
      <c r="E877" s="93"/>
      <c r="F877" s="95"/>
      <c r="G877" s="96"/>
      <c r="H877" s="93"/>
      <c r="I877" s="428"/>
      <c r="J877" s="444"/>
      <c r="K877" s="206" t="str">
        <f t="shared" si="96"/>
        <v/>
      </c>
      <c r="L877" s="96"/>
      <c r="M877" s="93"/>
      <c r="N877" s="428"/>
      <c r="O877" s="444"/>
    </row>
    <row r="878" spans="1:15" ht="33" customHeight="1" x14ac:dyDescent="0.35">
      <c r="A878" s="441"/>
      <c r="B878" s="425"/>
      <c r="C878" s="428"/>
      <c r="D878" s="93"/>
      <c r="E878" s="93"/>
      <c r="F878" s="95"/>
      <c r="G878" s="96"/>
      <c r="H878" s="93"/>
      <c r="I878" s="428"/>
      <c r="J878" s="444"/>
      <c r="K878" s="206" t="str">
        <f t="shared" si="96"/>
        <v/>
      </c>
      <c r="L878" s="96"/>
      <c r="M878" s="93"/>
      <c r="N878" s="428"/>
      <c r="O878" s="444"/>
    </row>
    <row r="879" spans="1:15" ht="42.75" customHeight="1" thickBot="1" x14ac:dyDescent="0.4">
      <c r="A879" s="442"/>
      <c r="B879" s="426"/>
      <c r="C879" s="429"/>
      <c r="D879" s="93"/>
      <c r="E879" s="93"/>
      <c r="F879" s="95"/>
      <c r="G879" s="96"/>
      <c r="H879" s="93"/>
      <c r="I879" s="429"/>
      <c r="J879" s="445"/>
      <c r="K879" s="206" t="str">
        <f t="shared" si="96"/>
        <v/>
      </c>
      <c r="L879" s="96"/>
      <c r="M879" s="93"/>
      <c r="N879" s="429"/>
      <c r="O879" s="445"/>
    </row>
    <row r="880" spans="1:15" ht="50.15" customHeight="1" thickBot="1" x14ac:dyDescent="0.4">
      <c r="A880" s="199" t="s">
        <v>712</v>
      </c>
      <c r="B880" s="422"/>
      <c r="C880" s="423"/>
      <c r="D880" s="423"/>
      <c r="E880" s="200"/>
      <c r="F880" s="200"/>
      <c r="G880" s="200"/>
      <c r="H880" s="200"/>
      <c r="I880" s="200"/>
      <c r="J880" s="212"/>
      <c r="K880" s="200"/>
      <c r="L880" s="200"/>
      <c r="M880" s="200"/>
      <c r="N880" s="200"/>
      <c r="O880" s="212"/>
    </row>
    <row r="881" spans="1:15" ht="49.5" customHeight="1" thickBot="1" x14ac:dyDescent="0.4">
      <c r="A881" s="201" t="s">
        <v>714</v>
      </c>
      <c r="B881" s="202" t="s">
        <v>715</v>
      </c>
      <c r="C881" s="198" t="s">
        <v>716</v>
      </c>
      <c r="D881" s="198" t="s">
        <v>717</v>
      </c>
      <c r="E881" s="198" t="s">
        <v>718</v>
      </c>
      <c r="F881" s="198" t="s">
        <v>719</v>
      </c>
      <c r="G881" s="198" t="s">
        <v>720</v>
      </c>
      <c r="H881" s="198" t="s">
        <v>721</v>
      </c>
      <c r="I881" s="198" t="s">
        <v>722</v>
      </c>
      <c r="J881" s="198" t="s">
        <v>723</v>
      </c>
      <c r="K881" s="198" t="s">
        <v>730</v>
      </c>
      <c r="L881" s="198" t="s">
        <v>720</v>
      </c>
      <c r="M881" s="198" t="s">
        <v>721</v>
      </c>
      <c r="N881" s="198" t="s">
        <v>722</v>
      </c>
      <c r="O881" s="198" t="s">
        <v>723</v>
      </c>
    </row>
    <row r="882" spans="1:15" ht="46.5" customHeight="1" x14ac:dyDescent="0.35">
      <c r="A882" s="97">
        <f>A873+1</f>
        <v>98</v>
      </c>
      <c r="B882" s="424"/>
      <c r="C882" s="427"/>
      <c r="D882" s="93"/>
      <c r="E882" s="93"/>
      <c r="F882" s="95"/>
      <c r="G882" s="96"/>
      <c r="H882" s="93"/>
      <c r="I882" s="427"/>
      <c r="J882" s="205" t="str">
        <f>IFERROR(AVERAGE(I882),"")</f>
        <v/>
      </c>
      <c r="K882" s="206" t="str">
        <f>IF(D882&lt;&gt;"",D882,"")</f>
        <v/>
      </c>
      <c r="L882" s="96"/>
      <c r="M882" s="93"/>
      <c r="N882" s="427"/>
      <c r="O882" s="205" t="str">
        <f>IFERROR(AVERAGE(N882),"")</f>
        <v/>
      </c>
    </row>
    <row r="883" spans="1:15" ht="38.25" customHeight="1" x14ac:dyDescent="0.35">
      <c r="A883" s="440"/>
      <c r="B883" s="425"/>
      <c r="C883" s="428"/>
      <c r="D883" s="93"/>
      <c r="E883" s="93"/>
      <c r="F883" s="95"/>
      <c r="G883" s="96"/>
      <c r="H883" s="93"/>
      <c r="I883" s="428"/>
      <c r="J883" s="443" t="str">
        <f>IFERROR(VLOOKUP(J882,'Datos Validaciones PAO'!$N$2:$O$102,2,TRUE),"")</f>
        <v/>
      </c>
      <c r="K883" s="206" t="str">
        <f t="shared" ref="K883:K888" si="97">IF(D883&lt;&gt;"",D883,"")</f>
        <v/>
      </c>
      <c r="L883" s="96"/>
      <c r="M883" s="93"/>
      <c r="N883" s="428"/>
      <c r="O883" s="443" t="str">
        <f>IFERROR(VLOOKUP(O882,'Datos Validaciones PAO'!$N$2:$O$102,2,TRUE),"")</f>
        <v/>
      </c>
    </row>
    <row r="884" spans="1:15" ht="34.5" customHeight="1" x14ac:dyDescent="0.35">
      <c r="A884" s="441"/>
      <c r="B884" s="425"/>
      <c r="C884" s="428"/>
      <c r="D884" s="93"/>
      <c r="E884" s="93"/>
      <c r="F884" s="95"/>
      <c r="G884" s="96"/>
      <c r="H884" s="93"/>
      <c r="I884" s="428"/>
      <c r="J884" s="444"/>
      <c r="K884" s="206" t="str">
        <f t="shared" si="97"/>
        <v/>
      </c>
      <c r="L884" s="96"/>
      <c r="M884" s="93"/>
      <c r="N884" s="428"/>
      <c r="O884" s="444"/>
    </row>
    <row r="885" spans="1:15" ht="33" customHeight="1" x14ac:dyDescent="0.35">
      <c r="A885" s="441"/>
      <c r="B885" s="425"/>
      <c r="C885" s="428"/>
      <c r="D885" s="93"/>
      <c r="E885" s="93"/>
      <c r="F885" s="95"/>
      <c r="G885" s="96"/>
      <c r="H885" s="93"/>
      <c r="I885" s="428"/>
      <c r="J885" s="444"/>
      <c r="K885" s="206" t="str">
        <f t="shared" si="97"/>
        <v/>
      </c>
      <c r="L885" s="96"/>
      <c r="M885" s="93"/>
      <c r="N885" s="428"/>
      <c r="O885" s="444"/>
    </row>
    <row r="886" spans="1:15" ht="48.75" customHeight="1" x14ac:dyDescent="0.35">
      <c r="A886" s="441"/>
      <c r="B886" s="425"/>
      <c r="C886" s="428"/>
      <c r="D886" s="93"/>
      <c r="E886" s="93"/>
      <c r="F886" s="95"/>
      <c r="G886" s="96"/>
      <c r="H886" s="93"/>
      <c r="I886" s="428"/>
      <c r="J886" s="444"/>
      <c r="K886" s="206" t="str">
        <f t="shared" si="97"/>
        <v/>
      </c>
      <c r="L886" s="96"/>
      <c r="M886" s="93"/>
      <c r="N886" s="428"/>
      <c r="O886" s="444"/>
    </row>
    <row r="887" spans="1:15" ht="33" customHeight="1" x14ac:dyDescent="0.35">
      <c r="A887" s="441"/>
      <c r="B887" s="425"/>
      <c r="C887" s="428"/>
      <c r="D887" s="93"/>
      <c r="E887" s="93"/>
      <c r="F887" s="95"/>
      <c r="G887" s="96"/>
      <c r="H887" s="93"/>
      <c r="I887" s="428"/>
      <c r="J887" s="444"/>
      <c r="K887" s="206" t="str">
        <f t="shared" si="97"/>
        <v/>
      </c>
      <c r="L887" s="96"/>
      <c r="M887" s="93"/>
      <c r="N887" s="428"/>
      <c r="O887" s="444"/>
    </row>
    <row r="888" spans="1:15" ht="42.75" customHeight="1" thickBot="1" x14ac:dyDescent="0.4">
      <c r="A888" s="442"/>
      <c r="B888" s="426"/>
      <c r="C888" s="429"/>
      <c r="D888" s="93"/>
      <c r="E888" s="93"/>
      <c r="F888" s="95"/>
      <c r="G888" s="96"/>
      <c r="H888" s="93"/>
      <c r="I888" s="429"/>
      <c r="J888" s="445"/>
      <c r="K888" s="206" t="str">
        <f t="shared" si="97"/>
        <v/>
      </c>
      <c r="L888" s="96"/>
      <c r="M888" s="93"/>
      <c r="N888" s="429"/>
      <c r="O888" s="445"/>
    </row>
    <row r="889" spans="1:15" ht="50.15" customHeight="1" thickBot="1" x14ac:dyDescent="0.4">
      <c r="A889" s="199" t="s">
        <v>712</v>
      </c>
      <c r="B889" s="422"/>
      <c r="C889" s="423"/>
      <c r="D889" s="423"/>
      <c r="E889" s="200"/>
      <c r="F889" s="200"/>
      <c r="G889" s="200"/>
      <c r="H889" s="200"/>
      <c r="I889" s="200"/>
      <c r="J889" s="212"/>
      <c r="K889" s="200"/>
      <c r="L889" s="200"/>
      <c r="M889" s="200"/>
      <c r="N889" s="200"/>
      <c r="O889" s="212"/>
    </row>
    <row r="890" spans="1:15" ht="49.5" customHeight="1" thickBot="1" x14ac:dyDescent="0.4">
      <c r="A890" s="201" t="s">
        <v>714</v>
      </c>
      <c r="B890" s="202" t="s">
        <v>715</v>
      </c>
      <c r="C890" s="198" t="s">
        <v>716</v>
      </c>
      <c r="D890" s="198" t="s">
        <v>717</v>
      </c>
      <c r="E890" s="198" t="s">
        <v>718</v>
      </c>
      <c r="F890" s="198" t="s">
        <v>719</v>
      </c>
      <c r="G890" s="198" t="s">
        <v>720</v>
      </c>
      <c r="H890" s="198" t="s">
        <v>721</v>
      </c>
      <c r="I890" s="198" t="s">
        <v>722</v>
      </c>
      <c r="J890" s="198" t="s">
        <v>723</v>
      </c>
      <c r="K890" s="198" t="s">
        <v>730</v>
      </c>
      <c r="L890" s="198" t="s">
        <v>720</v>
      </c>
      <c r="M890" s="198" t="s">
        <v>721</v>
      </c>
      <c r="N890" s="198" t="s">
        <v>722</v>
      </c>
      <c r="O890" s="198" t="s">
        <v>723</v>
      </c>
    </row>
    <row r="891" spans="1:15" ht="46.5" customHeight="1" x14ac:dyDescent="0.35">
      <c r="A891" s="97">
        <f>A882+1</f>
        <v>99</v>
      </c>
      <c r="B891" s="424"/>
      <c r="C891" s="195"/>
      <c r="D891" s="93"/>
      <c r="E891" s="93"/>
      <c r="F891" s="95"/>
      <c r="G891" s="96"/>
      <c r="H891" s="93"/>
      <c r="I891" s="427"/>
      <c r="J891" s="205" t="str">
        <f>IFERROR(AVERAGE(I891),"")</f>
        <v/>
      </c>
      <c r="K891" s="206" t="str">
        <f>IF(D891&lt;&gt;"",D891,"")</f>
        <v/>
      </c>
      <c r="L891" s="96"/>
      <c r="M891" s="93"/>
      <c r="N891" s="427"/>
      <c r="O891" s="205" t="str">
        <f>IFERROR(AVERAGE(N891),"")</f>
        <v/>
      </c>
    </row>
    <row r="892" spans="1:15" ht="38.25" customHeight="1" x14ac:dyDescent="0.35">
      <c r="A892" s="440"/>
      <c r="B892" s="425"/>
      <c r="C892" s="196"/>
      <c r="D892" s="93"/>
      <c r="E892" s="93"/>
      <c r="F892" s="95"/>
      <c r="G892" s="96"/>
      <c r="H892" s="93"/>
      <c r="I892" s="428"/>
      <c r="J892" s="443" t="str">
        <f>IFERROR(VLOOKUP(J891,'Datos Validaciones PAO'!$N$2:$O$102,2,TRUE),"")</f>
        <v/>
      </c>
      <c r="K892" s="206" t="str">
        <f t="shared" ref="K892:K897" si="98">IF(D892&lt;&gt;"",D892,"")</f>
        <v/>
      </c>
      <c r="L892" s="96"/>
      <c r="M892" s="93"/>
      <c r="N892" s="428"/>
      <c r="O892" s="443" t="str">
        <f>IFERROR(VLOOKUP(O891,'Datos Validaciones PAO'!$N$2:$O$102,2,TRUE),"")</f>
        <v/>
      </c>
    </row>
    <row r="893" spans="1:15" ht="34.5" customHeight="1" x14ac:dyDescent="0.35">
      <c r="A893" s="441"/>
      <c r="B893" s="425"/>
      <c r="C893" s="196"/>
      <c r="D893" s="93"/>
      <c r="E893" s="93"/>
      <c r="F893" s="95"/>
      <c r="G893" s="96"/>
      <c r="H893" s="93"/>
      <c r="I893" s="428"/>
      <c r="J893" s="444"/>
      <c r="K893" s="206" t="str">
        <f t="shared" si="98"/>
        <v/>
      </c>
      <c r="L893" s="96"/>
      <c r="M893" s="93"/>
      <c r="N893" s="428"/>
      <c r="O893" s="444"/>
    </row>
    <row r="894" spans="1:15" ht="33" customHeight="1" x14ac:dyDescent="0.35">
      <c r="A894" s="441"/>
      <c r="B894" s="425"/>
      <c r="C894" s="196"/>
      <c r="D894" s="93"/>
      <c r="E894" s="93"/>
      <c r="F894" s="95"/>
      <c r="G894" s="96"/>
      <c r="H894" s="93"/>
      <c r="I894" s="428"/>
      <c r="J894" s="444"/>
      <c r="K894" s="206" t="str">
        <f t="shared" si="98"/>
        <v/>
      </c>
      <c r="L894" s="96"/>
      <c r="M894" s="93"/>
      <c r="N894" s="428"/>
      <c r="O894" s="444"/>
    </row>
    <row r="895" spans="1:15" ht="48.75" customHeight="1" x14ac:dyDescent="0.35">
      <c r="A895" s="441"/>
      <c r="B895" s="425"/>
      <c r="C895" s="196"/>
      <c r="D895" s="93"/>
      <c r="E895" s="93"/>
      <c r="F895" s="95"/>
      <c r="G895" s="96"/>
      <c r="H895" s="93"/>
      <c r="I895" s="428"/>
      <c r="J895" s="444"/>
      <c r="K895" s="206" t="str">
        <f t="shared" si="98"/>
        <v/>
      </c>
      <c r="L895" s="96"/>
      <c r="M895" s="93"/>
      <c r="N895" s="428"/>
      <c r="O895" s="444"/>
    </row>
    <row r="896" spans="1:15" ht="33" customHeight="1" x14ac:dyDescent="0.35">
      <c r="A896" s="441"/>
      <c r="B896" s="425"/>
      <c r="C896" s="196"/>
      <c r="D896" s="93"/>
      <c r="E896" s="93"/>
      <c r="F896" s="95"/>
      <c r="G896" s="96"/>
      <c r="H896" s="93"/>
      <c r="I896" s="428"/>
      <c r="J896" s="444"/>
      <c r="K896" s="206" t="str">
        <f t="shared" si="98"/>
        <v/>
      </c>
      <c r="L896" s="96"/>
      <c r="M896" s="93"/>
      <c r="N896" s="428"/>
      <c r="O896" s="444"/>
    </row>
    <row r="897" spans="1:15" ht="42.75" customHeight="1" thickBot="1" x14ac:dyDescent="0.4">
      <c r="A897" s="442"/>
      <c r="B897" s="426"/>
      <c r="C897" s="197"/>
      <c r="D897" s="93"/>
      <c r="E897" s="93"/>
      <c r="F897" s="95"/>
      <c r="G897" s="96"/>
      <c r="H897" s="93"/>
      <c r="I897" s="429"/>
      <c r="J897" s="445"/>
      <c r="K897" s="206" t="str">
        <f t="shared" si="98"/>
        <v/>
      </c>
      <c r="L897" s="96"/>
      <c r="M897" s="93"/>
      <c r="N897" s="429"/>
      <c r="O897" s="445"/>
    </row>
    <row r="898" spans="1:15" ht="50.15" customHeight="1" thickBot="1" x14ac:dyDescent="0.4">
      <c r="A898" s="199" t="s">
        <v>712</v>
      </c>
      <c r="B898" s="422"/>
      <c r="C898" s="423"/>
      <c r="D898" s="423"/>
      <c r="E898" s="200"/>
      <c r="F898" s="200"/>
      <c r="G898" s="200"/>
      <c r="H898" s="200"/>
      <c r="I898" s="200"/>
      <c r="J898" s="212"/>
      <c r="K898" s="200"/>
      <c r="L898" s="200"/>
      <c r="M898" s="200"/>
      <c r="N898" s="200"/>
      <c r="O898" s="212"/>
    </row>
    <row r="899" spans="1:15" ht="49.5" customHeight="1" thickBot="1" x14ac:dyDescent="0.4">
      <c r="A899" s="201" t="s">
        <v>714</v>
      </c>
      <c r="B899" s="202" t="s">
        <v>715</v>
      </c>
      <c r="C899" s="198" t="s">
        <v>716</v>
      </c>
      <c r="D899" s="198" t="s">
        <v>717</v>
      </c>
      <c r="E899" s="198" t="s">
        <v>718</v>
      </c>
      <c r="F899" s="198" t="s">
        <v>719</v>
      </c>
      <c r="G899" s="198" t="s">
        <v>720</v>
      </c>
      <c r="H899" s="198" t="s">
        <v>721</v>
      </c>
      <c r="I899" s="198" t="s">
        <v>722</v>
      </c>
      <c r="J899" s="198" t="s">
        <v>723</v>
      </c>
      <c r="K899" s="198" t="s">
        <v>730</v>
      </c>
      <c r="L899" s="198" t="s">
        <v>720</v>
      </c>
      <c r="M899" s="198" t="s">
        <v>721</v>
      </c>
      <c r="N899" s="198" t="s">
        <v>722</v>
      </c>
      <c r="O899" s="198" t="s">
        <v>723</v>
      </c>
    </row>
    <row r="900" spans="1:15" ht="46.5" customHeight="1" x14ac:dyDescent="0.35">
      <c r="A900" s="97">
        <f>A891+1</f>
        <v>100</v>
      </c>
      <c r="B900" s="424"/>
      <c r="C900" s="427"/>
      <c r="D900" s="93"/>
      <c r="E900" s="93"/>
      <c r="F900" s="95"/>
      <c r="G900" s="96"/>
      <c r="H900" s="93"/>
      <c r="I900" s="427"/>
      <c r="J900" s="205" t="str">
        <f>IFERROR(AVERAGE(I900),"")</f>
        <v/>
      </c>
      <c r="K900" s="206" t="str">
        <f>IF(D900&lt;&gt;"",D900,"")</f>
        <v/>
      </c>
      <c r="L900" s="96"/>
      <c r="M900" s="93"/>
      <c r="N900" s="427"/>
      <c r="O900" s="205" t="str">
        <f>IFERROR(AVERAGE(N900),"")</f>
        <v/>
      </c>
    </row>
    <row r="901" spans="1:15" ht="38.25" customHeight="1" x14ac:dyDescent="0.35">
      <c r="A901" s="440"/>
      <c r="B901" s="425"/>
      <c r="C901" s="428"/>
      <c r="D901" s="93"/>
      <c r="E901" s="93"/>
      <c r="F901" s="95"/>
      <c r="G901" s="96"/>
      <c r="H901" s="93"/>
      <c r="I901" s="428"/>
      <c r="J901" s="443" t="str">
        <f>IFERROR(VLOOKUP(J900,'Datos Validaciones PAO'!$N$2:$O$102,2,TRUE),"")</f>
        <v/>
      </c>
      <c r="K901" s="206" t="str">
        <f t="shared" ref="K901:K906" si="99">IF(D901&lt;&gt;"",D901,"")</f>
        <v/>
      </c>
      <c r="L901" s="96"/>
      <c r="M901" s="93"/>
      <c r="N901" s="428"/>
      <c r="O901" s="443" t="str">
        <f>IFERROR(VLOOKUP(O900,'Datos Validaciones PAO'!$N$2:$O$102,2,TRUE),"")</f>
        <v/>
      </c>
    </row>
    <row r="902" spans="1:15" ht="34.5" customHeight="1" x14ac:dyDescent="0.35">
      <c r="A902" s="441"/>
      <c r="B902" s="425"/>
      <c r="C902" s="428"/>
      <c r="D902" s="93"/>
      <c r="E902" s="93"/>
      <c r="F902" s="95"/>
      <c r="G902" s="96"/>
      <c r="H902" s="93"/>
      <c r="I902" s="428"/>
      <c r="J902" s="444"/>
      <c r="K902" s="206" t="str">
        <f t="shared" si="99"/>
        <v/>
      </c>
      <c r="L902" s="96"/>
      <c r="M902" s="93"/>
      <c r="N902" s="428"/>
      <c r="O902" s="444"/>
    </row>
    <row r="903" spans="1:15" ht="33" customHeight="1" x14ac:dyDescent="0.35">
      <c r="A903" s="441"/>
      <c r="B903" s="425"/>
      <c r="C903" s="428"/>
      <c r="D903" s="93"/>
      <c r="E903" s="93"/>
      <c r="F903" s="95"/>
      <c r="G903" s="96"/>
      <c r="H903" s="93"/>
      <c r="I903" s="428"/>
      <c r="J903" s="444"/>
      <c r="K903" s="206" t="str">
        <f t="shared" si="99"/>
        <v/>
      </c>
      <c r="L903" s="96"/>
      <c r="M903" s="93"/>
      <c r="N903" s="428"/>
      <c r="O903" s="444"/>
    </row>
    <row r="904" spans="1:15" ht="48.75" customHeight="1" x14ac:dyDescent="0.35">
      <c r="A904" s="441"/>
      <c r="B904" s="425"/>
      <c r="C904" s="428"/>
      <c r="D904" s="93"/>
      <c r="E904" s="93"/>
      <c r="F904" s="95"/>
      <c r="G904" s="96"/>
      <c r="H904" s="93"/>
      <c r="I904" s="428"/>
      <c r="J904" s="444"/>
      <c r="K904" s="206" t="str">
        <f t="shared" si="99"/>
        <v/>
      </c>
      <c r="L904" s="96"/>
      <c r="M904" s="93"/>
      <c r="N904" s="428"/>
      <c r="O904" s="444"/>
    </row>
    <row r="905" spans="1:15" ht="33" customHeight="1" x14ac:dyDescent="0.35">
      <c r="A905" s="441"/>
      <c r="B905" s="425"/>
      <c r="C905" s="428"/>
      <c r="D905" s="93"/>
      <c r="E905" s="93"/>
      <c r="F905" s="95"/>
      <c r="G905" s="96"/>
      <c r="H905" s="93"/>
      <c r="I905" s="428"/>
      <c r="J905" s="444"/>
      <c r="K905" s="206" t="str">
        <f t="shared" si="99"/>
        <v/>
      </c>
      <c r="L905" s="96"/>
      <c r="M905" s="93"/>
      <c r="N905" s="428"/>
      <c r="O905" s="444"/>
    </row>
    <row r="906" spans="1:15" ht="42.75" customHeight="1" thickBot="1" x14ac:dyDescent="0.4">
      <c r="A906" s="442"/>
      <c r="B906" s="426"/>
      <c r="C906" s="429"/>
      <c r="D906" s="93"/>
      <c r="E906" s="93"/>
      <c r="F906" s="95"/>
      <c r="G906" s="96"/>
      <c r="H906" s="93"/>
      <c r="I906" s="429"/>
      <c r="J906" s="445"/>
      <c r="K906" s="206" t="str">
        <f t="shared" si="99"/>
        <v/>
      </c>
      <c r="L906" s="96"/>
      <c r="M906" s="93"/>
      <c r="N906" s="429"/>
      <c r="O906" s="445"/>
    </row>
    <row r="907" spans="1:15" ht="50.15" customHeight="1" thickBot="1" x14ac:dyDescent="0.4">
      <c r="A907" s="199" t="s">
        <v>712</v>
      </c>
      <c r="B907" s="422"/>
      <c r="C907" s="423"/>
      <c r="D907" s="423"/>
      <c r="E907" s="200"/>
      <c r="F907" s="200"/>
      <c r="G907" s="200"/>
      <c r="H907" s="200"/>
      <c r="I907" s="200"/>
      <c r="J907" s="212"/>
      <c r="K907" s="200"/>
      <c r="L907" s="200"/>
      <c r="M907" s="200"/>
      <c r="N907" s="200"/>
      <c r="O907" s="212"/>
    </row>
    <row r="908" spans="1:15" ht="49.5" customHeight="1" thickBot="1" x14ac:dyDescent="0.4">
      <c r="A908" s="201" t="s">
        <v>714</v>
      </c>
      <c r="B908" s="202" t="s">
        <v>715</v>
      </c>
      <c r="C908" s="198" t="s">
        <v>716</v>
      </c>
      <c r="D908" s="198" t="s">
        <v>717</v>
      </c>
      <c r="E908" s="198" t="s">
        <v>718</v>
      </c>
      <c r="F908" s="198" t="s">
        <v>719</v>
      </c>
      <c r="G908" s="198" t="s">
        <v>720</v>
      </c>
      <c r="H908" s="198" t="s">
        <v>721</v>
      </c>
      <c r="I908" s="198" t="s">
        <v>722</v>
      </c>
      <c r="J908" s="198" t="s">
        <v>723</v>
      </c>
      <c r="K908" s="198" t="s">
        <v>730</v>
      </c>
      <c r="L908" s="198" t="s">
        <v>720</v>
      </c>
      <c r="M908" s="198" t="s">
        <v>721</v>
      </c>
      <c r="N908" s="198" t="s">
        <v>722</v>
      </c>
      <c r="O908" s="198" t="s">
        <v>723</v>
      </c>
    </row>
    <row r="909" spans="1:15" ht="46.5" customHeight="1" x14ac:dyDescent="0.35">
      <c r="A909" s="97">
        <f>A900+1</f>
        <v>101</v>
      </c>
      <c r="B909" s="424"/>
      <c r="C909" s="427"/>
      <c r="D909" s="93"/>
      <c r="E909" s="93"/>
      <c r="F909" s="95"/>
      <c r="G909" s="96"/>
      <c r="H909" s="93"/>
      <c r="I909" s="427"/>
      <c r="J909" s="205" t="str">
        <f>IFERROR(AVERAGE(I909),"")</f>
        <v/>
      </c>
      <c r="K909" s="206" t="str">
        <f>IF(D909&lt;&gt;"",D909,"")</f>
        <v/>
      </c>
      <c r="L909" s="96"/>
      <c r="M909" s="93"/>
      <c r="N909" s="427"/>
      <c r="O909" s="205" t="str">
        <f>IFERROR(AVERAGE(N909),"")</f>
        <v/>
      </c>
    </row>
    <row r="910" spans="1:15" ht="38.25" customHeight="1" x14ac:dyDescent="0.35">
      <c r="A910" s="440"/>
      <c r="B910" s="425"/>
      <c r="C910" s="428"/>
      <c r="D910" s="93"/>
      <c r="E910" s="93"/>
      <c r="F910" s="95"/>
      <c r="G910" s="96"/>
      <c r="H910" s="93"/>
      <c r="I910" s="428"/>
      <c r="J910" s="443" t="str">
        <f>IFERROR(VLOOKUP(J909,'Datos Validaciones PAO'!$N$2:$O$102,2,TRUE),"")</f>
        <v/>
      </c>
      <c r="K910" s="206" t="str">
        <f t="shared" ref="K910:K915" si="100">IF(D910&lt;&gt;"",D910,"")</f>
        <v/>
      </c>
      <c r="L910" s="96"/>
      <c r="M910" s="93"/>
      <c r="N910" s="428"/>
      <c r="O910" s="443" t="str">
        <f>IFERROR(VLOOKUP(O909,'Datos Validaciones PAO'!$N$2:$O$102,2,TRUE),"")</f>
        <v/>
      </c>
    </row>
    <row r="911" spans="1:15" ht="34.5" customHeight="1" x14ac:dyDescent="0.35">
      <c r="A911" s="441"/>
      <c r="B911" s="425"/>
      <c r="C911" s="428"/>
      <c r="D911" s="93"/>
      <c r="E911" s="93"/>
      <c r="F911" s="95"/>
      <c r="G911" s="96"/>
      <c r="H911" s="93"/>
      <c r="I911" s="428"/>
      <c r="J911" s="444"/>
      <c r="K911" s="206" t="str">
        <f t="shared" si="100"/>
        <v/>
      </c>
      <c r="L911" s="96"/>
      <c r="M911" s="93"/>
      <c r="N911" s="428"/>
      <c r="O911" s="444"/>
    </row>
    <row r="912" spans="1:15" ht="33" customHeight="1" x14ac:dyDescent="0.35">
      <c r="A912" s="441"/>
      <c r="B912" s="425"/>
      <c r="C912" s="428"/>
      <c r="D912" s="93"/>
      <c r="E912" s="93"/>
      <c r="F912" s="95"/>
      <c r="G912" s="96"/>
      <c r="H912" s="93"/>
      <c r="I912" s="428"/>
      <c r="J912" s="444"/>
      <c r="K912" s="206" t="str">
        <f t="shared" si="100"/>
        <v/>
      </c>
      <c r="L912" s="96"/>
      <c r="M912" s="93"/>
      <c r="N912" s="428"/>
      <c r="O912" s="444"/>
    </row>
    <row r="913" spans="1:15" ht="48.75" customHeight="1" x14ac:dyDescent="0.35">
      <c r="A913" s="441"/>
      <c r="B913" s="425"/>
      <c r="C913" s="428"/>
      <c r="D913" s="93"/>
      <c r="E913" s="93"/>
      <c r="F913" s="95"/>
      <c r="G913" s="96"/>
      <c r="H913" s="93"/>
      <c r="I913" s="428"/>
      <c r="J913" s="444"/>
      <c r="K913" s="206" t="str">
        <f t="shared" si="100"/>
        <v/>
      </c>
      <c r="L913" s="96"/>
      <c r="M913" s="93"/>
      <c r="N913" s="428"/>
      <c r="O913" s="444"/>
    </row>
    <row r="914" spans="1:15" ht="33" customHeight="1" x14ac:dyDescent="0.35">
      <c r="A914" s="441"/>
      <c r="B914" s="425"/>
      <c r="C914" s="428"/>
      <c r="D914" s="93"/>
      <c r="E914" s="93"/>
      <c r="F914" s="95"/>
      <c r="G914" s="96"/>
      <c r="H914" s="93"/>
      <c r="I914" s="428"/>
      <c r="J914" s="444"/>
      <c r="K914" s="206" t="str">
        <f t="shared" si="100"/>
        <v/>
      </c>
      <c r="L914" s="96"/>
      <c r="M914" s="93"/>
      <c r="N914" s="428"/>
      <c r="O914" s="444"/>
    </row>
    <row r="915" spans="1:15" ht="42.75" customHeight="1" thickBot="1" x14ac:dyDescent="0.4">
      <c r="A915" s="442"/>
      <c r="B915" s="426"/>
      <c r="C915" s="429"/>
      <c r="D915" s="93"/>
      <c r="E915" s="93"/>
      <c r="F915" s="95"/>
      <c r="G915" s="96"/>
      <c r="H915" s="93"/>
      <c r="I915" s="429"/>
      <c r="J915" s="445"/>
      <c r="K915" s="206" t="str">
        <f t="shared" si="100"/>
        <v/>
      </c>
      <c r="L915" s="96"/>
      <c r="M915" s="93"/>
      <c r="N915" s="429"/>
      <c r="O915" s="445"/>
    </row>
    <row r="916" spans="1:15" ht="50.15" customHeight="1" thickBot="1" x14ac:dyDescent="0.4">
      <c r="A916" s="199" t="s">
        <v>712</v>
      </c>
      <c r="B916" s="422"/>
      <c r="C916" s="423"/>
      <c r="D916" s="423"/>
      <c r="E916" s="200"/>
      <c r="F916" s="200"/>
      <c r="G916" s="200"/>
      <c r="H916" s="200"/>
      <c r="I916" s="200"/>
      <c r="J916" s="212"/>
      <c r="K916" s="200"/>
      <c r="L916" s="200"/>
      <c r="M916" s="200"/>
      <c r="N916" s="200"/>
      <c r="O916" s="212"/>
    </row>
    <row r="917" spans="1:15" ht="49.5" customHeight="1" thickBot="1" x14ac:dyDescent="0.4">
      <c r="A917" s="201" t="s">
        <v>714</v>
      </c>
      <c r="B917" s="202" t="s">
        <v>715</v>
      </c>
      <c r="C917" s="198" t="s">
        <v>716</v>
      </c>
      <c r="D917" s="198" t="s">
        <v>717</v>
      </c>
      <c r="E917" s="198" t="s">
        <v>718</v>
      </c>
      <c r="F917" s="198" t="s">
        <v>719</v>
      </c>
      <c r="G917" s="198" t="s">
        <v>720</v>
      </c>
      <c r="H917" s="198" t="s">
        <v>721</v>
      </c>
      <c r="I917" s="198" t="s">
        <v>722</v>
      </c>
      <c r="J917" s="198" t="s">
        <v>723</v>
      </c>
      <c r="K917" s="198" t="s">
        <v>730</v>
      </c>
      <c r="L917" s="198" t="s">
        <v>720</v>
      </c>
      <c r="M917" s="198" t="s">
        <v>721</v>
      </c>
      <c r="N917" s="198" t="s">
        <v>722</v>
      </c>
      <c r="O917" s="198" t="s">
        <v>723</v>
      </c>
    </row>
    <row r="918" spans="1:15" ht="46.5" customHeight="1" x14ac:dyDescent="0.35">
      <c r="A918" s="97">
        <f>A909+1</f>
        <v>102</v>
      </c>
      <c r="B918" s="424"/>
      <c r="C918" s="427"/>
      <c r="D918" s="93"/>
      <c r="E918" s="93"/>
      <c r="F918" s="95"/>
      <c r="G918" s="96"/>
      <c r="H918" s="93"/>
      <c r="I918" s="427"/>
      <c r="J918" s="205" t="str">
        <f>IFERROR(AVERAGE(I918),"")</f>
        <v/>
      </c>
      <c r="K918" s="206" t="str">
        <f>IF(D918&lt;&gt;"",D918,"")</f>
        <v/>
      </c>
      <c r="L918" s="96"/>
      <c r="M918" s="93"/>
      <c r="N918" s="427"/>
      <c r="O918" s="205" t="str">
        <f>IFERROR(AVERAGE(N918),"")</f>
        <v/>
      </c>
    </row>
    <row r="919" spans="1:15" ht="38.25" customHeight="1" x14ac:dyDescent="0.35">
      <c r="A919" s="440"/>
      <c r="B919" s="425"/>
      <c r="C919" s="428"/>
      <c r="D919" s="93"/>
      <c r="E919" s="93"/>
      <c r="F919" s="95"/>
      <c r="G919" s="96"/>
      <c r="H919" s="93"/>
      <c r="I919" s="428"/>
      <c r="J919" s="443" t="str">
        <f>IFERROR(VLOOKUP(J918,'Datos Validaciones PAO'!$N$2:$O$102,2,TRUE),"")</f>
        <v/>
      </c>
      <c r="K919" s="206" t="str">
        <f t="shared" ref="K919:K924" si="101">IF(D919&lt;&gt;"",D919,"")</f>
        <v/>
      </c>
      <c r="L919" s="96"/>
      <c r="M919" s="93"/>
      <c r="N919" s="428"/>
      <c r="O919" s="443" t="str">
        <f>IFERROR(VLOOKUP(O918,'Datos Validaciones PAO'!$N$2:$O$102,2,TRUE),"")</f>
        <v/>
      </c>
    </row>
    <row r="920" spans="1:15" ht="34.5" customHeight="1" x14ac:dyDescent="0.35">
      <c r="A920" s="441"/>
      <c r="B920" s="425"/>
      <c r="C920" s="428"/>
      <c r="D920" s="93"/>
      <c r="E920" s="93"/>
      <c r="F920" s="95"/>
      <c r="G920" s="96"/>
      <c r="H920" s="93"/>
      <c r="I920" s="428"/>
      <c r="J920" s="444"/>
      <c r="K920" s="206" t="str">
        <f t="shared" si="101"/>
        <v/>
      </c>
      <c r="L920" s="96"/>
      <c r="M920" s="93"/>
      <c r="N920" s="428"/>
      <c r="O920" s="444"/>
    </row>
    <row r="921" spans="1:15" ht="33" customHeight="1" x14ac:dyDescent="0.35">
      <c r="A921" s="441"/>
      <c r="B921" s="425"/>
      <c r="C921" s="428"/>
      <c r="D921" s="93"/>
      <c r="E921" s="93"/>
      <c r="F921" s="95"/>
      <c r="G921" s="96"/>
      <c r="H921" s="93"/>
      <c r="I921" s="428"/>
      <c r="J921" s="444"/>
      <c r="K921" s="206" t="str">
        <f t="shared" si="101"/>
        <v/>
      </c>
      <c r="L921" s="96"/>
      <c r="M921" s="93"/>
      <c r="N921" s="428"/>
      <c r="O921" s="444"/>
    </row>
    <row r="922" spans="1:15" ht="48.75" customHeight="1" x14ac:dyDescent="0.35">
      <c r="A922" s="441"/>
      <c r="B922" s="425"/>
      <c r="C922" s="428"/>
      <c r="D922" s="93"/>
      <c r="E922" s="93"/>
      <c r="F922" s="95"/>
      <c r="G922" s="96"/>
      <c r="H922" s="93"/>
      <c r="I922" s="428"/>
      <c r="J922" s="444"/>
      <c r="K922" s="206" t="str">
        <f t="shared" si="101"/>
        <v/>
      </c>
      <c r="L922" s="96"/>
      <c r="M922" s="93"/>
      <c r="N922" s="428"/>
      <c r="O922" s="444"/>
    </row>
    <row r="923" spans="1:15" ht="33" customHeight="1" x14ac:dyDescent="0.35">
      <c r="A923" s="441"/>
      <c r="B923" s="425"/>
      <c r="C923" s="428"/>
      <c r="D923" s="93"/>
      <c r="E923" s="93"/>
      <c r="F923" s="95"/>
      <c r="G923" s="96"/>
      <c r="H923" s="93"/>
      <c r="I923" s="428"/>
      <c r="J923" s="444"/>
      <c r="K923" s="206" t="str">
        <f t="shared" si="101"/>
        <v/>
      </c>
      <c r="L923" s="96"/>
      <c r="M923" s="93"/>
      <c r="N923" s="428"/>
      <c r="O923" s="444"/>
    </row>
    <row r="924" spans="1:15" ht="42.75" customHeight="1" thickBot="1" x14ac:dyDescent="0.4">
      <c r="A924" s="442"/>
      <c r="B924" s="426"/>
      <c r="C924" s="429"/>
      <c r="D924" s="93"/>
      <c r="E924" s="93"/>
      <c r="F924" s="95"/>
      <c r="G924" s="96"/>
      <c r="H924" s="93"/>
      <c r="I924" s="429"/>
      <c r="J924" s="445"/>
      <c r="K924" s="206" t="str">
        <f t="shared" si="101"/>
        <v/>
      </c>
      <c r="L924" s="96"/>
      <c r="M924" s="93"/>
      <c r="N924" s="429"/>
      <c r="O924" s="445"/>
    </row>
    <row r="925" spans="1:15" ht="50.15" customHeight="1" thickBot="1" x14ac:dyDescent="0.4">
      <c r="A925" s="199" t="s">
        <v>712</v>
      </c>
      <c r="B925" s="422"/>
      <c r="C925" s="423"/>
      <c r="D925" s="423"/>
      <c r="E925" s="200"/>
      <c r="F925" s="200"/>
      <c r="G925" s="200"/>
      <c r="H925" s="200"/>
      <c r="I925" s="200"/>
      <c r="J925" s="212"/>
      <c r="K925" s="200"/>
      <c r="L925" s="200"/>
      <c r="M925" s="200"/>
      <c r="N925" s="200"/>
      <c r="O925" s="212"/>
    </row>
    <row r="926" spans="1:15" ht="49.5" customHeight="1" thickBot="1" x14ac:dyDescent="0.4">
      <c r="A926" s="201" t="s">
        <v>714</v>
      </c>
      <c r="B926" s="202" t="s">
        <v>715</v>
      </c>
      <c r="C926" s="198" t="s">
        <v>716</v>
      </c>
      <c r="D926" s="198" t="s">
        <v>717</v>
      </c>
      <c r="E926" s="198" t="s">
        <v>718</v>
      </c>
      <c r="F926" s="198" t="s">
        <v>719</v>
      </c>
      <c r="G926" s="198" t="s">
        <v>720</v>
      </c>
      <c r="H926" s="198" t="s">
        <v>721</v>
      </c>
      <c r="I926" s="198" t="s">
        <v>722</v>
      </c>
      <c r="J926" s="198" t="s">
        <v>723</v>
      </c>
      <c r="K926" s="198" t="s">
        <v>730</v>
      </c>
      <c r="L926" s="198" t="s">
        <v>720</v>
      </c>
      <c r="M926" s="198" t="s">
        <v>721</v>
      </c>
      <c r="N926" s="198" t="s">
        <v>722</v>
      </c>
      <c r="O926" s="198" t="s">
        <v>723</v>
      </c>
    </row>
    <row r="927" spans="1:15" ht="46.5" customHeight="1" x14ac:dyDescent="0.35">
      <c r="A927" s="97">
        <f>A918+1</f>
        <v>103</v>
      </c>
      <c r="B927" s="424"/>
      <c r="C927" s="427"/>
      <c r="D927" s="93"/>
      <c r="E927" s="93"/>
      <c r="F927" s="95"/>
      <c r="G927" s="96"/>
      <c r="H927" s="93"/>
      <c r="I927" s="427"/>
      <c r="J927" s="205" t="str">
        <f>IFERROR(AVERAGE(I927),"")</f>
        <v/>
      </c>
      <c r="K927" s="206" t="str">
        <f>IF(D927&lt;&gt;"",D927,"")</f>
        <v/>
      </c>
      <c r="L927" s="96"/>
      <c r="M927" s="93"/>
      <c r="N927" s="427"/>
      <c r="O927" s="205" t="str">
        <f>IFERROR(AVERAGE(N927),"")</f>
        <v/>
      </c>
    </row>
    <row r="928" spans="1:15" ht="38.25" customHeight="1" x14ac:dyDescent="0.35">
      <c r="A928" s="440"/>
      <c r="B928" s="425"/>
      <c r="C928" s="428"/>
      <c r="D928" s="93"/>
      <c r="E928" s="93"/>
      <c r="F928" s="95"/>
      <c r="G928" s="96"/>
      <c r="H928" s="93"/>
      <c r="I928" s="428"/>
      <c r="J928" s="443" t="str">
        <f>IFERROR(VLOOKUP(J927,'Datos Validaciones PAO'!$N$2:$O$102,2,TRUE),"")</f>
        <v/>
      </c>
      <c r="K928" s="206" t="str">
        <f t="shared" ref="K928:K933" si="102">IF(D928&lt;&gt;"",D928,"")</f>
        <v/>
      </c>
      <c r="L928" s="96"/>
      <c r="M928" s="93"/>
      <c r="N928" s="428"/>
      <c r="O928" s="443" t="str">
        <f>IFERROR(VLOOKUP(O927,'Datos Validaciones PAO'!$N$2:$O$102,2,TRUE),"")</f>
        <v/>
      </c>
    </row>
    <row r="929" spans="1:15" ht="34.5" customHeight="1" x14ac:dyDescent="0.35">
      <c r="A929" s="441"/>
      <c r="B929" s="425"/>
      <c r="C929" s="428"/>
      <c r="D929" s="93"/>
      <c r="E929" s="93"/>
      <c r="F929" s="95"/>
      <c r="G929" s="96"/>
      <c r="H929" s="93"/>
      <c r="I929" s="428"/>
      <c r="J929" s="444"/>
      <c r="K929" s="206" t="str">
        <f t="shared" si="102"/>
        <v/>
      </c>
      <c r="L929" s="96"/>
      <c r="M929" s="93"/>
      <c r="N929" s="428"/>
      <c r="O929" s="444"/>
    </row>
    <row r="930" spans="1:15" ht="33" customHeight="1" x14ac:dyDescent="0.35">
      <c r="A930" s="441"/>
      <c r="B930" s="425"/>
      <c r="C930" s="428"/>
      <c r="D930" s="93"/>
      <c r="E930" s="93"/>
      <c r="F930" s="95"/>
      <c r="G930" s="96"/>
      <c r="H930" s="93"/>
      <c r="I930" s="428"/>
      <c r="J930" s="444"/>
      <c r="K930" s="206" t="str">
        <f t="shared" si="102"/>
        <v/>
      </c>
      <c r="L930" s="96"/>
      <c r="M930" s="93"/>
      <c r="N930" s="428"/>
      <c r="O930" s="444"/>
    </row>
    <row r="931" spans="1:15" ht="48.75" customHeight="1" x14ac:dyDescent="0.35">
      <c r="A931" s="441"/>
      <c r="B931" s="425"/>
      <c r="C931" s="428"/>
      <c r="D931" s="93"/>
      <c r="E931" s="93"/>
      <c r="F931" s="95"/>
      <c r="G931" s="96"/>
      <c r="H931" s="93"/>
      <c r="I931" s="428"/>
      <c r="J931" s="444"/>
      <c r="K931" s="206" t="str">
        <f t="shared" si="102"/>
        <v/>
      </c>
      <c r="L931" s="96"/>
      <c r="M931" s="93"/>
      <c r="N931" s="428"/>
      <c r="O931" s="444"/>
    </row>
    <row r="932" spans="1:15" ht="33" customHeight="1" x14ac:dyDescent="0.35">
      <c r="A932" s="441"/>
      <c r="B932" s="425"/>
      <c r="C932" s="428"/>
      <c r="D932" s="93"/>
      <c r="E932" s="93"/>
      <c r="F932" s="95"/>
      <c r="G932" s="96"/>
      <c r="H932" s="93"/>
      <c r="I932" s="428"/>
      <c r="J932" s="444"/>
      <c r="K932" s="206" t="str">
        <f t="shared" si="102"/>
        <v/>
      </c>
      <c r="L932" s="96"/>
      <c r="M932" s="93"/>
      <c r="N932" s="428"/>
      <c r="O932" s="444"/>
    </row>
    <row r="933" spans="1:15" ht="42.75" customHeight="1" thickBot="1" x14ac:dyDescent="0.4">
      <c r="A933" s="442"/>
      <c r="B933" s="426"/>
      <c r="C933" s="429"/>
      <c r="D933" s="93"/>
      <c r="E933" s="93"/>
      <c r="F933" s="95"/>
      <c r="G933" s="96"/>
      <c r="H933" s="93"/>
      <c r="I933" s="429"/>
      <c r="J933" s="445"/>
      <c r="K933" s="206" t="str">
        <f t="shared" si="102"/>
        <v/>
      </c>
      <c r="L933" s="96"/>
      <c r="M933" s="93"/>
      <c r="N933" s="429"/>
      <c r="O933" s="445"/>
    </row>
    <row r="934" spans="1:15" ht="50.15" customHeight="1" thickBot="1" x14ac:dyDescent="0.4">
      <c r="A934" s="199" t="s">
        <v>712</v>
      </c>
      <c r="B934" s="422"/>
      <c r="C934" s="423"/>
      <c r="D934" s="423"/>
      <c r="E934" s="200"/>
      <c r="F934" s="200"/>
      <c r="G934" s="200"/>
      <c r="H934" s="200"/>
      <c r="I934" s="200"/>
      <c r="J934" s="212"/>
      <c r="K934" s="200"/>
      <c r="L934" s="200"/>
      <c r="M934" s="200"/>
      <c r="N934" s="200"/>
      <c r="O934" s="212"/>
    </row>
    <row r="935" spans="1:15" ht="49.5" customHeight="1" thickBot="1" x14ac:dyDescent="0.4">
      <c r="A935" s="201" t="s">
        <v>714</v>
      </c>
      <c r="B935" s="202" t="s">
        <v>715</v>
      </c>
      <c r="C935" s="198" t="s">
        <v>716</v>
      </c>
      <c r="D935" s="198" t="s">
        <v>717</v>
      </c>
      <c r="E935" s="198" t="s">
        <v>718</v>
      </c>
      <c r="F935" s="198" t="s">
        <v>719</v>
      </c>
      <c r="G935" s="198" t="s">
        <v>720</v>
      </c>
      <c r="H935" s="198" t="s">
        <v>721</v>
      </c>
      <c r="I935" s="198" t="s">
        <v>722</v>
      </c>
      <c r="J935" s="198" t="s">
        <v>723</v>
      </c>
      <c r="K935" s="198" t="s">
        <v>730</v>
      </c>
      <c r="L935" s="198" t="s">
        <v>720</v>
      </c>
      <c r="M935" s="198" t="s">
        <v>721</v>
      </c>
      <c r="N935" s="198" t="s">
        <v>722</v>
      </c>
      <c r="O935" s="198" t="s">
        <v>723</v>
      </c>
    </row>
    <row r="936" spans="1:15" ht="46.5" customHeight="1" x14ac:dyDescent="0.35">
      <c r="A936" s="97">
        <f>A927+1</f>
        <v>104</v>
      </c>
      <c r="B936" s="424"/>
      <c r="C936" s="427"/>
      <c r="D936" s="93"/>
      <c r="E936" s="93"/>
      <c r="F936" s="95"/>
      <c r="G936" s="96"/>
      <c r="H936" s="93"/>
      <c r="I936" s="427"/>
      <c r="J936" s="205" t="str">
        <f>IFERROR(AVERAGE(I936),"")</f>
        <v/>
      </c>
      <c r="K936" s="206" t="str">
        <f>IF(D936&lt;&gt;"",D936,"")</f>
        <v/>
      </c>
      <c r="L936" s="96"/>
      <c r="M936" s="93"/>
      <c r="N936" s="427"/>
      <c r="O936" s="205" t="str">
        <f>IFERROR(AVERAGE(N936),"")</f>
        <v/>
      </c>
    </row>
    <row r="937" spans="1:15" ht="38.25" customHeight="1" x14ac:dyDescent="0.35">
      <c r="A937" s="440"/>
      <c r="B937" s="425"/>
      <c r="C937" s="428"/>
      <c r="D937" s="93"/>
      <c r="E937" s="93"/>
      <c r="F937" s="95"/>
      <c r="G937" s="96"/>
      <c r="H937" s="93"/>
      <c r="I937" s="428"/>
      <c r="J937" s="443" t="str">
        <f>IFERROR(VLOOKUP(J936,'Datos Validaciones PAO'!$N$2:$O$102,2,TRUE),"")</f>
        <v/>
      </c>
      <c r="K937" s="206" t="str">
        <f t="shared" ref="K937:K942" si="103">IF(D937&lt;&gt;"",D937,"")</f>
        <v/>
      </c>
      <c r="L937" s="96"/>
      <c r="M937" s="93"/>
      <c r="N937" s="428"/>
      <c r="O937" s="443" t="str">
        <f>IFERROR(VLOOKUP(O936,'Datos Validaciones PAO'!$N$2:$O$102,2,TRUE),"")</f>
        <v/>
      </c>
    </row>
    <row r="938" spans="1:15" ht="34.5" customHeight="1" x14ac:dyDescent="0.35">
      <c r="A938" s="441"/>
      <c r="B938" s="425"/>
      <c r="C938" s="428"/>
      <c r="D938" s="93"/>
      <c r="E938" s="93"/>
      <c r="F938" s="95"/>
      <c r="G938" s="96"/>
      <c r="H938" s="93"/>
      <c r="I938" s="428"/>
      <c r="J938" s="444"/>
      <c r="K938" s="206" t="str">
        <f t="shared" si="103"/>
        <v/>
      </c>
      <c r="L938" s="96"/>
      <c r="M938" s="93"/>
      <c r="N938" s="428"/>
      <c r="O938" s="444"/>
    </row>
    <row r="939" spans="1:15" ht="33" customHeight="1" x14ac:dyDescent="0.35">
      <c r="A939" s="441"/>
      <c r="B939" s="425"/>
      <c r="C939" s="428"/>
      <c r="D939" s="93"/>
      <c r="E939" s="93"/>
      <c r="F939" s="95"/>
      <c r="G939" s="96"/>
      <c r="H939" s="93"/>
      <c r="I939" s="428"/>
      <c r="J939" s="444"/>
      <c r="K939" s="206" t="str">
        <f t="shared" si="103"/>
        <v/>
      </c>
      <c r="L939" s="96"/>
      <c r="M939" s="93"/>
      <c r="N939" s="428"/>
      <c r="O939" s="444"/>
    </row>
    <row r="940" spans="1:15" ht="48.75" customHeight="1" x14ac:dyDescent="0.35">
      <c r="A940" s="441"/>
      <c r="B940" s="425"/>
      <c r="C940" s="428"/>
      <c r="D940" s="93"/>
      <c r="E940" s="93"/>
      <c r="F940" s="95"/>
      <c r="G940" s="96"/>
      <c r="H940" s="93"/>
      <c r="I940" s="428"/>
      <c r="J940" s="444"/>
      <c r="K940" s="206" t="str">
        <f t="shared" si="103"/>
        <v/>
      </c>
      <c r="L940" s="96"/>
      <c r="M940" s="93"/>
      <c r="N940" s="428"/>
      <c r="O940" s="444"/>
    </row>
    <row r="941" spans="1:15" ht="33" customHeight="1" x14ac:dyDescent="0.35">
      <c r="A941" s="441"/>
      <c r="B941" s="425"/>
      <c r="C941" s="428"/>
      <c r="D941" s="93"/>
      <c r="E941" s="93"/>
      <c r="F941" s="95"/>
      <c r="G941" s="96"/>
      <c r="H941" s="93"/>
      <c r="I941" s="428"/>
      <c r="J941" s="444"/>
      <c r="K941" s="206" t="str">
        <f t="shared" si="103"/>
        <v/>
      </c>
      <c r="L941" s="96"/>
      <c r="M941" s="93"/>
      <c r="N941" s="428"/>
      <c r="O941" s="444"/>
    </row>
    <row r="942" spans="1:15" ht="42.75" customHeight="1" thickBot="1" x14ac:dyDescent="0.4">
      <c r="A942" s="442"/>
      <c r="B942" s="426"/>
      <c r="C942" s="429"/>
      <c r="D942" s="93"/>
      <c r="E942" s="93"/>
      <c r="F942" s="95"/>
      <c r="G942" s="96"/>
      <c r="H942" s="93"/>
      <c r="I942" s="429"/>
      <c r="J942" s="445"/>
      <c r="K942" s="206" t="str">
        <f t="shared" si="103"/>
        <v/>
      </c>
      <c r="L942" s="96"/>
      <c r="M942" s="93"/>
      <c r="N942" s="429"/>
      <c r="O942" s="445"/>
    </row>
    <row r="943" spans="1:15" ht="50.15" customHeight="1" thickBot="1" x14ac:dyDescent="0.4">
      <c r="A943" s="199" t="s">
        <v>712</v>
      </c>
      <c r="B943" s="422"/>
      <c r="C943" s="423"/>
      <c r="D943" s="423"/>
      <c r="E943" s="200"/>
      <c r="F943" s="200"/>
      <c r="G943" s="200"/>
      <c r="H943" s="200"/>
      <c r="I943" s="200"/>
      <c r="J943" s="212"/>
      <c r="K943" s="200"/>
      <c r="L943" s="200"/>
      <c r="M943" s="200"/>
      <c r="N943" s="200"/>
      <c r="O943" s="212"/>
    </row>
    <row r="944" spans="1:15" ht="49.5" customHeight="1" thickBot="1" x14ac:dyDescent="0.4">
      <c r="A944" s="201" t="s">
        <v>714</v>
      </c>
      <c r="B944" s="202" t="s">
        <v>715</v>
      </c>
      <c r="C944" s="198" t="s">
        <v>716</v>
      </c>
      <c r="D944" s="198" t="s">
        <v>717</v>
      </c>
      <c r="E944" s="198" t="s">
        <v>718</v>
      </c>
      <c r="F944" s="198" t="s">
        <v>719</v>
      </c>
      <c r="G944" s="198" t="s">
        <v>720</v>
      </c>
      <c r="H944" s="198" t="s">
        <v>721</v>
      </c>
      <c r="I944" s="198" t="s">
        <v>722</v>
      </c>
      <c r="J944" s="198" t="s">
        <v>723</v>
      </c>
      <c r="K944" s="198" t="s">
        <v>730</v>
      </c>
      <c r="L944" s="198" t="s">
        <v>720</v>
      </c>
      <c r="M944" s="198" t="s">
        <v>721</v>
      </c>
      <c r="N944" s="198" t="s">
        <v>722</v>
      </c>
      <c r="O944" s="198" t="s">
        <v>723</v>
      </c>
    </row>
    <row r="945" spans="1:15" ht="46.5" customHeight="1" x14ac:dyDescent="0.35">
      <c r="A945" s="97">
        <f>A936+1</f>
        <v>105</v>
      </c>
      <c r="B945" s="424"/>
      <c r="C945" s="427"/>
      <c r="D945" s="93"/>
      <c r="E945" s="93"/>
      <c r="F945" s="95"/>
      <c r="G945" s="96"/>
      <c r="H945" s="93"/>
      <c r="I945" s="427"/>
      <c r="J945" s="205" t="str">
        <f>IFERROR(AVERAGE(I945),"")</f>
        <v/>
      </c>
      <c r="K945" s="206" t="str">
        <f>IF(D945&lt;&gt;"",D945,"")</f>
        <v/>
      </c>
      <c r="L945" s="96"/>
      <c r="M945" s="93"/>
      <c r="N945" s="427"/>
      <c r="O945" s="205" t="str">
        <f>IFERROR(AVERAGE(N945),"")</f>
        <v/>
      </c>
    </row>
    <row r="946" spans="1:15" ht="38.25" customHeight="1" x14ac:dyDescent="0.35">
      <c r="A946" s="440"/>
      <c r="B946" s="425"/>
      <c r="C946" s="428"/>
      <c r="D946" s="93"/>
      <c r="E946" s="93"/>
      <c r="F946" s="95"/>
      <c r="G946" s="96"/>
      <c r="H946" s="93"/>
      <c r="I946" s="428"/>
      <c r="J946" s="443" t="str">
        <f>IFERROR(VLOOKUP(J945,'Datos Validaciones PAO'!$N$2:$O$102,2,TRUE),"")</f>
        <v/>
      </c>
      <c r="K946" s="206" t="str">
        <f t="shared" ref="K946:K951" si="104">IF(D946&lt;&gt;"",D946,"")</f>
        <v/>
      </c>
      <c r="L946" s="96"/>
      <c r="M946" s="93"/>
      <c r="N946" s="428"/>
      <c r="O946" s="443" t="str">
        <f>IFERROR(VLOOKUP(O945,'Datos Validaciones PAO'!$N$2:$O$102,2,TRUE),"")</f>
        <v/>
      </c>
    </row>
    <row r="947" spans="1:15" ht="34.5" customHeight="1" x14ac:dyDescent="0.35">
      <c r="A947" s="441"/>
      <c r="B947" s="425"/>
      <c r="C947" s="428"/>
      <c r="D947" s="93"/>
      <c r="E947" s="93"/>
      <c r="F947" s="95"/>
      <c r="G947" s="96"/>
      <c r="H947" s="93"/>
      <c r="I947" s="428"/>
      <c r="J947" s="444"/>
      <c r="K947" s="206" t="str">
        <f t="shared" si="104"/>
        <v/>
      </c>
      <c r="L947" s="96"/>
      <c r="M947" s="93"/>
      <c r="N947" s="428"/>
      <c r="O947" s="444"/>
    </row>
    <row r="948" spans="1:15" ht="33" customHeight="1" x14ac:dyDescent="0.35">
      <c r="A948" s="441"/>
      <c r="B948" s="425"/>
      <c r="C948" s="428"/>
      <c r="D948" s="93"/>
      <c r="E948" s="93"/>
      <c r="F948" s="95"/>
      <c r="G948" s="96"/>
      <c r="H948" s="93"/>
      <c r="I948" s="428"/>
      <c r="J948" s="444"/>
      <c r="K948" s="206" t="str">
        <f t="shared" si="104"/>
        <v/>
      </c>
      <c r="L948" s="96"/>
      <c r="M948" s="93"/>
      <c r="N948" s="428"/>
      <c r="O948" s="444"/>
    </row>
    <row r="949" spans="1:15" ht="48.75" customHeight="1" x14ac:dyDescent="0.35">
      <c r="A949" s="441"/>
      <c r="B949" s="425"/>
      <c r="C949" s="428"/>
      <c r="D949" s="93"/>
      <c r="E949" s="93"/>
      <c r="F949" s="95"/>
      <c r="G949" s="96"/>
      <c r="H949" s="93"/>
      <c r="I949" s="428"/>
      <c r="J949" s="444"/>
      <c r="K949" s="206" t="str">
        <f t="shared" si="104"/>
        <v/>
      </c>
      <c r="L949" s="96"/>
      <c r="M949" s="93"/>
      <c r="N949" s="428"/>
      <c r="O949" s="444"/>
    </row>
    <row r="950" spans="1:15" ht="33" customHeight="1" x14ac:dyDescent="0.35">
      <c r="A950" s="441"/>
      <c r="B950" s="425"/>
      <c r="C950" s="428"/>
      <c r="D950" s="93"/>
      <c r="E950" s="93"/>
      <c r="F950" s="95"/>
      <c r="G950" s="96"/>
      <c r="H950" s="93"/>
      <c r="I950" s="428"/>
      <c r="J950" s="444"/>
      <c r="K950" s="206" t="str">
        <f t="shared" si="104"/>
        <v/>
      </c>
      <c r="L950" s="96"/>
      <c r="M950" s="93"/>
      <c r="N950" s="428"/>
      <c r="O950" s="444"/>
    </row>
    <row r="951" spans="1:15" ht="42.75" customHeight="1" thickBot="1" x14ac:dyDescent="0.4">
      <c r="A951" s="442"/>
      <c r="B951" s="426"/>
      <c r="C951" s="429"/>
      <c r="D951" s="93"/>
      <c r="E951" s="93"/>
      <c r="F951" s="95"/>
      <c r="G951" s="96"/>
      <c r="H951" s="93"/>
      <c r="I951" s="429"/>
      <c r="J951" s="445"/>
      <c r="K951" s="206" t="str">
        <f t="shared" si="104"/>
        <v/>
      </c>
      <c r="L951" s="96"/>
      <c r="M951" s="93"/>
      <c r="N951" s="429"/>
      <c r="O951" s="445"/>
    </row>
    <row r="952" spans="1:15" ht="50.15" customHeight="1" thickBot="1" x14ac:dyDescent="0.4">
      <c r="A952" s="199" t="s">
        <v>712</v>
      </c>
      <c r="B952" s="422"/>
      <c r="C952" s="423"/>
      <c r="D952" s="423"/>
      <c r="E952" s="200"/>
      <c r="F952" s="200"/>
      <c r="G952" s="200"/>
      <c r="H952" s="200"/>
      <c r="I952" s="200"/>
      <c r="J952" s="212"/>
      <c r="K952" s="200"/>
      <c r="L952" s="200"/>
      <c r="M952" s="200"/>
      <c r="N952" s="200"/>
      <c r="O952" s="212"/>
    </row>
    <row r="953" spans="1:15" ht="49.5" customHeight="1" thickBot="1" x14ac:dyDescent="0.4">
      <c r="A953" s="201" t="s">
        <v>714</v>
      </c>
      <c r="B953" s="202" t="s">
        <v>715</v>
      </c>
      <c r="C953" s="198" t="s">
        <v>716</v>
      </c>
      <c r="D953" s="198" t="s">
        <v>717</v>
      </c>
      <c r="E953" s="198" t="s">
        <v>718</v>
      </c>
      <c r="F953" s="198" t="s">
        <v>719</v>
      </c>
      <c r="G953" s="198" t="s">
        <v>720</v>
      </c>
      <c r="H953" s="198" t="s">
        <v>721</v>
      </c>
      <c r="I953" s="198" t="s">
        <v>722</v>
      </c>
      <c r="J953" s="198" t="s">
        <v>723</v>
      </c>
      <c r="K953" s="198" t="s">
        <v>730</v>
      </c>
      <c r="L953" s="198" t="s">
        <v>720</v>
      </c>
      <c r="M953" s="198" t="s">
        <v>721</v>
      </c>
      <c r="N953" s="198" t="s">
        <v>722</v>
      </c>
      <c r="O953" s="198" t="s">
        <v>723</v>
      </c>
    </row>
    <row r="954" spans="1:15" ht="46.5" customHeight="1" x14ac:dyDescent="0.35">
      <c r="A954" s="97">
        <f>A945+1</f>
        <v>106</v>
      </c>
      <c r="B954" s="424"/>
      <c r="C954" s="427"/>
      <c r="D954" s="93"/>
      <c r="E954" s="93"/>
      <c r="F954" s="95"/>
      <c r="G954" s="96"/>
      <c r="H954" s="93"/>
      <c r="I954" s="427"/>
      <c r="J954" s="205" t="str">
        <f>IFERROR(AVERAGE(I954),"")</f>
        <v/>
      </c>
      <c r="K954" s="206" t="str">
        <f>IF(D954&lt;&gt;"",D954,"")</f>
        <v/>
      </c>
      <c r="L954" s="96"/>
      <c r="M954" s="93"/>
      <c r="N954" s="427"/>
      <c r="O954" s="205" t="str">
        <f>IFERROR(AVERAGE(N954),"")</f>
        <v/>
      </c>
    </row>
    <row r="955" spans="1:15" ht="38.25" customHeight="1" x14ac:dyDescent="0.35">
      <c r="A955" s="440"/>
      <c r="B955" s="425"/>
      <c r="C955" s="428"/>
      <c r="D955" s="93"/>
      <c r="E955" s="93"/>
      <c r="F955" s="95"/>
      <c r="G955" s="96"/>
      <c r="H955" s="93"/>
      <c r="I955" s="428"/>
      <c r="J955" s="443" t="str">
        <f>IFERROR(VLOOKUP(J954,'Datos Validaciones PAO'!$N$2:$O$102,2,TRUE),"")</f>
        <v/>
      </c>
      <c r="K955" s="206" t="str">
        <f t="shared" ref="K955:K960" si="105">IF(D955&lt;&gt;"",D955,"")</f>
        <v/>
      </c>
      <c r="L955" s="96"/>
      <c r="M955" s="93"/>
      <c r="N955" s="428"/>
      <c r="O955" s="443" t="str">
        <f>IFERROR(VLOOKUP(O954,'Datos Validaciones PAO'!$N$2:$O$102,2,TRUE),"")</f>
        <v/>
      </c>
    </row>
    <row r="956" spans="1:15" ht="34.5" customHeight="1" x14ac:dyDescent="0.35">
      <c r="A956" s="441"/>
      <c r="B956" s="425"/>
      <c r="C956" s="428"/>
      <c r="D956" s="93"/>
      <c r="E956" s="93"/>
      <c r="F956" s="95"/>
      <c r="G956" s="96"/>
      <c r="H956" s="93"/>
      <c r="I956" s="428"/>
      <c r="J956" s="444"/>
      <c r="K956" s="206" t="str">
        <f t="shared" si="105"/>
        <v/>
      </c>
      <c r="L956" s="96"/>
      <c r="M956" s="93"/>
      <c r="N956" s="428"/>
      <c r="O956" s="444"/>
    </row>
    <row r="957" spans="1:15" ht="33" customHeight="1" x14ac:dyDescent="0.35">
      <c r="A957" s="441"/>
      <c r="B957" s="425"/>
      <c r="C957" s="428"/>
      <c r="D957" s="93"/>
      <c r="E957" s="93"/>
      <c r="F957" s="95"/>
      <c r="G957" s="96"/>
      <c r="H957" s="93"/>
      <c r="I957" s="428"/>
      <c r="J957" s="444"/>
      <c r="K957" s="206" t="str">
        <f t="shared" si="105"/>
        <v/>
      </c>
      <c r="L957" s="96"/>
      <c r="M957" s="93"/>
      <c r="N957" s="428"/>
      <c r="O957" s="444"/>
    </row>
    <row r="958" spans="1:15" ht="48.75" customHeight="1" x14ac:dyDescent="0.35">
      <c r="A958" s="441"/>
      <c r="B958" s="425"/>
      <c r="C958" s="428"/>
      <c r="D958" s="93"/>
      <c r="E958" s="93"/>
      <c r="F958" s="95"/>
      <c r="G958" s="96"/>
      <c r="H958" s="93"/>
      <c r="I958" s="428"/>
      <c r="J958" s="444"/>
      <c r="K958" s="206" t="str">
        <f t="shared" si="105"/>
        <v/>
      </c>
      <c r="L958" s="96"/>
      <c r="M958" s="93"/>
      <c r="N958" s="428"/>
      <c r="O958" s="444"/>
    </row>
    <row r="959" spans="1:15" ht="33" customHeight="1" x14ac:dyDescent="0.35">
      <c r="A959" s="441"/>
      <c r="B959" s="425"/>
      <c r="C959" s="428"/>
      <c r="D959" s="93"/>
      <c r="E959" s="93"/>
      <c r="F959" s="95"/>
      <c r="G959" s="96"/>
      <c r="H959" s="93"/>
      <c r="I959" s="428"/>
      <c r="J959" s="444"/>
      <c r="K959" s="206" t="str">
        <f t="shared" si="105"/>
        <v/>
      </c>
      <c r="L959" s="96"/>
      <c r="M959" s="93"/>
      <c r="N959" s="428"/>
      <c r="O959" s="444"/>
    </row>
    <row r="960" spans="1:15" ht="42.75" customHeight="1" thickBot="1" x14ac:dyDescent="0.4">
      <c r="A960" s="442"/>
      <c r="B960" s="426"/>
      <c r="C960" s="429"/>
      <c r="D960" s="93"/>
      <c r="E960" s="93"/>
      <c r="F960" s="95"/>
      <c r="G960" s="96"/>
      <c r="H960" s="93"/>
      <c r="I960" s="429"/>
      <c r="J960" s="445"/>
      <c r="K960" s="206" t="str">
        <f t="shared" si="105"/>
        <v/>
      </c>
      <c r="L960" s="96"/>
      <c r="M960" s="93"/>
      <c r="N960" s="429"/>
      <c r="O960" s="445"/>
    </row>
    <row r="961" spans="1:15" ht="50.15" customHeight="1" thickBot="1" x14ac:dyDescent="0.4">
      <c r="A961" s="199" t="s">
        <v>712</v>
      </c>
      <c r="B961" s="422"/>
      <c r="C961" s="423"/>
      <c r="D961" s="423"/>
      <c r="E961" s="200"/>
      <c r="F961" s="200"/>
      <c r="G961" s="200"/>
      <c r="H961" s="200"/>
      <c r="I961" s="200"/>
      <c r="J961" s="212"/>
      <c r="K961" s="200"/>
      <c r="L961" s="200"/>
      <c r="M961" s="200"/>
      <c r="N961" s="200"/>
      <c r="O961" s="212"/>
    </row>
    <row r="962" spans="1:15" ht="49.5" customHeight="1" thickBot="1" x14ac:dyDescent="0.4">
      <c r="A962" s="201" t="s">
        <v>714</v>
      </c>
      <c r="B962" s="202" t="s">
        <v>715</v>
      </c>
      <c r="C962" s="198" t="s">
        <v>716</v>
      </c>
      <c r="D962" s="198" t="s">
        <v>717</v>
      </c>
      <c r="E962" s="198" t="s">
        <v>718</v>
      </c>
      <c r="F962" s="198" t="s">
        <v>719</v>
      </c>
      <c r="G962" s="198" t="s">
        <v>720</v>
      </c>
      <c r="H962" s="198" t="s">
        <v>721</v>
      </c>
      <c r="I962" s="198" t="s">
        <v>722</v>
      </c>
      <c r="J962" s="198" t="s">
        <v>723</v>
      </c>
      <c r="K962" s="198" t="s">
        <v>730</v>
      </c>
      <c r="L962" s="198" t="s">
        <v>720</v>
      </c>
      <c r="M962" s="198" t="s">
        <v>721</v>
      </c>
      <c r="N962" s="198" t="s">
        <v>722</v>
      </c>
      <c r="O962" s="198" t="s">
        <v>723</v>
      </c>
    </row>
    <row r="963" spans="1:15" ht="46.5" customHeight="1" x14ac:dyDescent="0.35">
      <c r="A963" s="97">
        <f>A954+1</f>
        <v>107</v>
      </c>
      <c r="B963" s="424"/>
      <c r="C963" s="195"/>
      <c r="D963" s="103"/>
      <c r="E963" s="93"/>
      <c r="F963" s="95"/>
      <c r="G963" s="96"/>
      <c r="H963" s="93"/>
      <c r="I963" s="427"/>
      <c r="J963" s="205" t="str">
        <f>IFERROR(AVERAGE(I963),"")</f>
        <v/>
      </c>
      <c r="K963" s="206" t="str">
        <f>IF(D963&lt;&gt;"",D963,"")</f>
        <v/>
      </c>
      <c r="L963" s="96"/>
      <c r="M963" s="93"/>
      <c r="N963" s="427"/>
      <c r="O963" s="205" t="str">
        <f>IFERROR(AVERAGE(N963),"")</f>
        <v/>
      </c>
    </row>
    <row r="964" spans="1:15" ht="38.25" customHeight="1" x14ac:dyDescent="0.35">
      <c r="A964" s="440"/>
      <c r="B964" s="425"/>
      <c r="C964" s="196"/>
      <c r="D964" s="93"/>
      <c r="E964" s="93"/>
      <c r="F964" s="95"/>
      <c r="G964" s="96"/>
      <c r="H964" s="93"/>
      <c r="I964" s="428"/>
      <c r="J964" s="443" t="str">
        <f>IFERROR(VLOOKUP(J963,'Datos Validaciones PAO'!$N$2:$O$102,2,TRUE),"")</f>
        <v/>
      </c>
      <c r="K964" s="206" t="str">
        <f t="shared" ref="K964:K969" si="106">IF(D964&lt;&gt;"",D964,"")</f>
        <v/>
      </c>
      <c r="L964" s="96"/>
      <c r="M964" s="93"/>
      <c r="N964" s="428"/>
      <c r="O964" s="443" t="str">
        <f>IFERROR(VLOOKUP(O963,'Datos Validaciones PAO'!$N$2:$O$102,2,TRUE),"")</f>
        <v/>
      </c>
    </row>
    <row r="965" spans="1:15" ht="34.5" customHeight="1" x14ac:dyDescent="0.35">
      <c r="A965" s="441"/>
      <c r="B965" s="425"/>
      <c r="C965" s="196"/>
      <c r="D965" s="93"/>
      <c r="E965" s="93"/>
      <c r="F965" s="95"/>
      <c r="G965" s="96"/>
      <c r="H965" s="93"/>
      <c r="I965" s="428"/>
      <c r="J965" s="444"/>
      <c r="K965" s="206" t="str">
        <f t="shared" si="106"/>
        <v/>
      </c>
      <c r="L965" s="96"/>
      <c r="M965" s="93"/>
      <c r="N965" s="428"/>
      <c r="O965" s="444"/>
    </row>
    <row r="966" spans="1:15" ht="33" customHeight="1" x14ac:dyDescent="0.35">
      <c r="A966" s="441"/>
      <c r="B966" s="425"/>
      <c r="C966" s="196"/>
      <c r="D966" s="93"/>
      <c r="E966" s="93"/>
      <c r="F966" s="95"/>
      <c r="G966" s="96"/>
      <c r="H966" s="93"/>
      <c r="I966" s="428"/>
      <c r="J966" s="444"/>
      <c r="K966" s="206" t="str">
        <f t="shared" si="106"/>
        <v/>
      </c>
      <c r="L966" s="96"/>
      <c r="M966" s="93"/>
      <c r="N966" s="428"/>
      <c r="O966" s="444"/>
    </row>
    <row r="967" spans="1:15" ht="48.75" customHeight="1" x14ac:dyDescent="0.35">
      <c r="A967" s="441"/>
      <c r="B967" s="425"/>
      <c r="C967" s="196"/>
      <c r="D967" s="93"/>
      <c r="E967" s="93"/>
      <c r="F967" s="95"/>
      <c r="G967" s="96"/>
      <c r="H967" s="93"/>
      <c r="I967" s="428"/>
      <c r="J967" s="444"/>
      <c r="K967" s="206" t="str">
        <f t="shared" si="106"/>
        <v/>
      </c>
      <c r="L967" s="96"/>
      <c r="M967" s="93"/>
      <c r="N967" s="428"/>
      <c r="O967" s="444"/>
    </row>
    <row r="968" spans="1:15" ht="33" customHeight="1" x14ac:dyDescent="0.35">
      <c r="A968" s="441"/>
      <c r="B968" s="425"/>
      <c r="C968" s="196"/>
      <c r="D968" s="93"/>
      <c r="E968" s="93"/>
      <c r="F968" s="95"/>
      <c r="G968" s="96"/>
      <c r="H968" s="93"/>
      <c r="I968" s="428"/>
      <c r="J968" s="444"/>
      <c r="K968" s="206" t="str">
        <f t="shared" si="106"/>
        <v/>
      </c>
      <c r="L968" s="96"/>
      <c r="M968" s="93"/>
      <c r="N968" s="428"/>
      <c r="O968" s="444"/>
    </row>
    <row r="969" spans="1:15" ht="42.75" customHeight="1" thickBot="1" x14ac:dyDescent="0.4">
      <c r="A969" s="442"/>
      <c r="B969" s="426"/>
      <c r="C969" s="197"/>
      <c r="D969" s="93"/>
      <c r="E969" s="93"/>
      <c r="F969" s="95"/>
      <c r="G969" s="96"/>
      <c r="H969" s="93"/>
      <c r="I969" s="429"/>
      <c r="J969" s="445"/>
      <c r="K969" s="206" t="str">
        <f t="shared" si="106"/>
        <v/>
      </c>
      <c r="L969" s="96"/>
      <c r="M969" s="93"/>
      <c r="N969" s="429"/>
      <c r="O969" s="445"/>
    </row>
    <row r="970" spans="1:15" ht="50.15" customHeight="1" thickBot="1" x14ac:dyDescent="0.4">
      <c r="A970" s="199" t="s">
        <v>712</v>
      </c>
      <c r="B970" s="422"/>
      <c r="C970" s="423"/>
      <c r="D970" s="423"/>
      <c r="E970" s="200"/>
      <c r="F970" s="200"/>
      <c r="G970" s="200"/>
      <c r="H970" s="200"/>
      <c r="I970" s="200"/>
      <c r="J970" s="212"/>
      <c r="K970" s="200"/>
      <c r="L970" s="200"/>
      <c r="M970" s="200"/>
      <c r="N970" s="200"/>
      <c r="O970" s="212"/>
    </row>
    <row r="971" spans="1:15" ht="49.5" customHeight="1" thickBot="1" x14ac:dyDescent="0.4">
      <c r="A971" s="201" t="s">
        <v>714</v>
      </c>
      <c r="B971" s="202" t="s">
        <v>715</v>
      </c>
      <c r="C971" s="198" t="s">
        <v>716</v>
      </c>
      <c r="D971" s="198" t="s">
        <v>717</v>
      </c>
      <c r="E971" s="198" t="s">
        <v>718</v>
      </c>
      <c r="F971" s="198" t="s">
        <v>719</v>
      </c>
      <c r="G971" s="198" t="s">
        <v>720</v>
      </c>
      <c r="H971" s="198" t="s">
        <v>721</v>
      </c>
      <c r="I971" s="198" t="s">
        <v>722</v>
      </c>
      <c r="J971" s="198" t="s">
        <v>723</v>
      </c>
      <c r="K971" s="198" t="s">
        <v>730</v>
      </c>
      <c r="L971" s="198" t="s">
        <v>720</v>
      </c>
      <c r="M971" s="198" t="s">
        <v>721</v>
      </c>
      <c r="N971" s="198" t="s">
        <v>722</v>
      </c>
      <c r="O971" s="198" t="s">
        <v>723</v>
      </c>
    </row>
    <row r="972" spans="1:15" ht="46.5" customHeight="1" x14ac:dyDescent="0.35">
      <c r="A972" s="97">
        <f>A963+1</f>
        <v>108</v>
      </c>
      <c r="B972" s="424"/>
      <c r="C972" s="427"/>
      <c r="D972" s="93"/>
      <c r="E972" s="93"/>
      <c r="F972" s="95"/>
      <c r="G972" s="96"/>
      <c r="H972" s="93"/>
      <c r="I972" s="427"/>
      <c r="J972" s="205" t="str">
        <f>IFERROR(AVERAGE(I972),"")</f>
        <v/>
      </c>
      <c r="K972" s="206" t="str">
        <f>IF(D972&lt;&gt;"",D972,"")</f>
        <v/>
      </c>
      <c r="L972" s="96"/>
      <c r="M972" s="93"/>
      <c r="N972" s="427"/>
      <c r="O972" s="205" t="str">
        <f>IFERROR(AVERAGE(N972),"")</f>
        <v/>
      </c>
    </row>
    <row r="973" spans="1:15" ht="38.25" customHeight="1" x14ac:dyDescent="0.35">
      <c r="A973" s="440"/>
      <c r="B973" s="425"/>
      <c r="C973" s="428"/>
      <c r="D973" s="93"/>
      <c r="E973" s="93"/>
      <c r="F973" s="95"/>
      <c r="G973" s="96"/>
      <c r="H973" s="93"/>
      <c r="I973" s="428"/>
      <c r="J973" s="443" t="str">
        <f>IFERROR(VLOOKUP(J972,'Datos Validaciones PAO'!$N$2:$O$102,2,TRUE),"")</f>
        <v/>
      </c>
      <c r="K973" s="206" t="str">
        <f t="shared" ref="K973:K978" si="107">IF(D973&lt;&gt;"",D973,"")</f>
        <v/>
      </c>
      <c r="L973" s="96"/>
      <c r="M973" s="93"/>
      <c r="N973" s="428"/>
      <c r="O973" s="443" t="str">
        <f>IFERROR(VLOOKUP(O972,'Datos Validaciones PAO'!$N$2:$O$102,2,TRUE),"")</f>
        <v/>
      </c>
    </row>
    <row r="974" spans="1:15" ht="34.5" customHeight="1" x14ac:dyDescent="0.35">
      <c r="A974" s="441"/>
      <c r="B974" s="425"/>
      <c r="C974" s="428"/>
      <c r="D974" s="93"/>
      <c r="E974" s="93"/>
      <c r="F974" s="95"/>
      <c r="G974" s="96"/>
      <c r="H974" s="93"/>
      <c r="I974" s="428"/>
      <c r="J974" s="444"/>
      <c r="K974" s="206" t="str">
        <f t="shared" si="107"/>
        <v/>
      </c>
      <c r="L974" s="96"/>
      <c r="M974" s="93"/>
      <c r="N974" s="428"/>
      <c r="O974" s="444"/>
    </row>
    <row r="975" spans="1:15" ht="33" customHeight="1" x14ac:dyDescent="0.35">
      <c r="A975" s="441"/>
      <c r="B975" s="425"/>
      <c r="C975" s="428"/>
      <c r="D975" s="93"/>
      <c r="E975" s="93"/>
      <c r="F975" s="95"/>
      <c r="G975" s="96"/>
      <c r="H975" s="93"/>
      <c r="I975" s="428"/>
      <c r="J975" s="444"/>
      <c r="K975" s="206" t="str">
        <f t="shared" si="107"/>
        <v/>
      </c>
      <c r="L975" s="96"/>
      <c r="M975" s="93"/>
      <c r="N975" s="428"/>
      <c r="O975" s="444"/>
    </row>
    <row r="976" spans="1:15" ht="48.75" customHeight="1" x14ac:dyDescent="0.35">
      <c r="A976" s="441"/>
      <c r="B976" s="425"/>
      <c r="C976" s="428"/>
      <c r="D976" s="93"/>
      <c r="E976" s="93"/>
      <c r="F976" s="95"/>
      <c r="G976" s="96"/>
      <c r="H976" s="93"/>
      <c r="I976" s="428"/>
      <c r="J976" s="444"/>
      <c r="K976" s="206" t="str">
        <f t="shared" si="107"/>
        <v/>
      </c>
      <c r="L976" s="96"/>
      <c r="M976" s="93"/>
      <c r="N976" s="428"/>
      <c r="O976" s="444"/>
    </row>
    <row r="977" spans="1:15" ht="33" customHeight="1" x14ac:dyDescent="0.35">
      <c r="A977" s="441"/>
      <c r="B977" s="425"/>
      <c r="C977" s="428"/>
      <c r="D977" s="93"/>
      <c r="E977" s="93"/>
      <c r="F977" s="95"/>
      <c r="G977" s="96"/>
      <c r="H977" s="93"/>
      <c r="I977" s="428"/>
      <c r="J977" s="444"/>
      <c r="K977" s="206" t="str">
        <f t="shared" si="107"/>
        <v/>
      </c>
      <c r="L977" s="96"/>
      <c r="M977" s="93"/>
      <c r="N977" s="428"/>
      <c r="O977" s="444"/>
    </row>
    <row r="978" spans="1:15" ht="25.5" customHeight="1" thickBot="1" x14ac:dyDescent="0.4">
      <c r="A978" s="442"/>
      <c r="B978" s="426"/>
      <c r="C978" s="429"/>
      <c r="D978" s="93"/>
      <c r="E978" s="93"/>
      <c r="F978" s="95"/>
      <c r="G978" s="96"/>
      <c r="H978" s="93"/>
      <c r="I978" s="429"/>
      <c r="J978" s="445"/>
      <c r="K978" s="206" t="str">
        <f t="shared" si="107"/>
        <v/>
      </c>
      <c r="L978" s="96"/>
      <c r="M978" s="93"/>
      <c r="N978" s="429"/>
      <c r="O978" s="445"/>
    </row>
    <row r="979" spans="1:15" ht="50.15" customHeight="1" thickBot="1" x14ac:dyDescent="0.4">
      <c r="A979" s="199" t="s">
        <v>712</v>
      </c>
      <c r="B979" s="422"/>
      <c r="C979" s="423"/>
      <c r="D979" s="423"/>
      <c r="E979" s="200"/>
      <c r="F979" s="200"/>
      <c r="G979" s="200"/>
      <c r="H979" s="200"/>
      <c r="I979" s="200"/>
      <c r="J979" s="212"/>
      <c r="K979" s="200"/>
      <c r="L979" s="200"/>
      <c r="M979" s="200"/>
      <c r="N979" s="200"/>
      <c r="O979" s="212"/>
    </row>
    <row r="980" spans="1:15" ht="49.5" customHeight="1" thickBot="1" x14ac:dyDescent="0.4">
      <c r="A980" s="201" t="s">
        <v>714</v>
      </c>
      <c r="B980" s="202" t="s">
        <v>715</v>
      </c>
      <c r="C980" s="198" t="s">
        <v>716</v>
      </c>
      <c r="D980" s="198" t="s">
        <v>717</v>
      </c>
      <c r="E980" s="198" t="s">
        <v>718</v>
      </c>
      <c r="F980" s="198" t="s">
        <v>719</v>
      </c>
      <c r="G980" s="198" t="s">
        <v>720</v>
      </c>
      <c r="H980" s="198" t="s">
        <v>721</v>
      </c>
      <c r="I980" s="198" t="s">
        <v>722</v>
      </c>
      <c r="J980" s="198" t="s">
        <v>723</v>
      </c>
      <c r="K980" s="198" t="s">
        <v>730</v>
      </c>
      <c r="L980" s="198" t="s">
        <v>720</v>
      </c>
      <c r="M980" s="198" t="s">
        <v>721</v>
      </c>
      <c r="N980" s="198" t="s">
        <v>722</v>
      </c>
      <c r="O980" s="198" t="s">
        <v>723</v>
      </c>
    </row>
    <row r="981" spans="1:15" ht="46.5" customHeight="1" x14ac:dyDescent="0.35">
      <c r="A981" s="97">
        <f>A972+1</f>
        <v>109</v>
      </c>
      <c r="B981" s="424"/>
      <c r="C981" s="427"/>
      <c r="D981" s="93"/>
      <c r="E981" s="93"/>
      <c r="F981" s="95"/>
      <c r="G981" s="96"/>
      <c r="H981" s="93"/>
      <c r="I981" s="427"/>
      <c r="J981" s="205" t="str">
        <f>IFERROR(AVERAGE(I981),"")</f>
        <v/>
      </c>
      <c r="K981" s="206" t="str">
        <f>IF(D981&lt;&gt;"",D981,"")</f>
        <v/>
      </c>
      <c r="L981" s="96"/>
      <c r="M981" s="93"/>
      <c r="N981" s="427"/>
      <c r="O981" s="205" t="str">
        <f>IFERROR(AVERAGE(N981),"")</f>
        <v/>
      </c>
    </row>
    <row r="982" spans="1:15" ht="38.25" customHeight="1" x14ac:dyDescent="0.35">
      <c r="A982" s="440"/>
      <c r="B982" s="425"/>
      <c r="C982" s="428"/>
      <c r="D982" s="93"/>
      <c r="E982" s="93"/>
      <c r="F982" s="95"/>
      <c r="G982" s="96"/>
      <c r="H982" s="93"/>
      <c r="I982" s="428"/>
      <c r="J982" s="443" t="str">
        <f>IFERROR(VLOOKUP(J981,'Datos Validaciones PAO'!$N$2:$O$102,2,TRUE),"")</f>
        <v/>
      </c>
      <c r="K982" s="206" t="str">
        <f t="shared" ref="K982:K987" si="108">IF(D982&lt;&gt;"",D982,"")</f>
        <v/>
      </c>
      <c r="L982" s="96"/>
      <c r="M982" s="93"/>
      <c r="N982" s="428"/>
      <c r="O982" s="443" t="str">
        <f>IFERROR(VLOOKUP(O981,'Datos Validaciones PAO'!$N$2:$O$102,2,TRUE),"")</f>
        <v/>
      </c>
    </row>
    <row r="983" spans="1:15" ht="34.5" customHeight="1" x14ac:dyDescent="0.35">
      <c r="A983" s="441"/>
      <c r="B983" s="425"/>
      <c r="C983" s="428"/>
      <c r="D983" s="93"/>
      <c r="E983" s="93"/>
      <c r="F983" s="95"/>
      <c r="G983" s="96"/>
      <c r="H983" s="93"/>
      <c r="I983" s="428"/>
      <c r="J983" s="444"/>
      <c r="K983" s="206" t="str">
        <f t="shared" si="108"/>
        <v/>
      </c>
      <c r="L983" s="96"/>
      <c r="M983" s="93"/>
      <c r="N983" s="428"/>
      <c r="O983" s="444"/>
    </row>
    <row r="984" spans="1:15" ht="33" customHeight="1" x14ac:dyDescent="0.35">
      <c r="A984" s="441"/>
      <c r="B984" s="425"/>
      <c r="C984" s="428"/>
      <c r="D984" s="93"/>
      <c r="E984" s="93"/>
      <c r="F984" s="95"/>
      <c r="G984" s="96"/>
      <c r="H984" s="93"/>
      <c r="I984" s="428"/>
      <c r="J984" s="444"/>
      <c r="K984" s="206" t="str">
        <f t="shared" si="108"/>
        <v/>
      </c>
      <c r="L984" s="96"/>
      <c r="M984" s="93"/>
      <c r="N984" s="428"/>
      <c r="O984" s="444"/>
    </row>
    <row r="985" spans="1:15" ht="48.75" customHeight="1" x14ac:dyDescent="0.35">
      <c r="A985" s="441"/>
      <c r="B985" s="425"/>
      <c r="C985" s="428"/>
      <c r="D985" s="93"/>
      <c r="E985" s="93"/>
      <c r="F985" s="95"/>
      <c r="G985" s="96"/>
      <c r="H985" s="93"/>
      <c r="I985" s="428"/>
      <c r="J985" s="444"/>
      <c r="K985" s="206" t="str">
        <f t="shared" si="108"/>
        <v/>
      </c>
      <c r="L985" s="96"/>
      <c r="M985" s="93"/>
      <c r="N985" s="428"/>
      <c r="O985" s="444"/>
    </row>
    <row r="986" spans="1:15" ht="33" customHeight="1" x14ac:dyDescent="0.35">
      <c r="A986" s="441"/>
      <c r="B986" s="425"/>
      <c r="C986" s="428"/>
      <c r="D986" s="93"/>
      <c r="E986" s="93"/>
      <c r="F986" s="95"/>
      <c r="G986" s="96"/>
      <c r="H986" s="93"/>
      <c r="I986" s="428"/>
      <c r="J986" s="444"/>
      <c r="K986" s="206" t="str">
        <f t="shared" si="108"/>
        <v/>
      </c>
      <c r="L986" s="96"/>
      <c r="M986" s="93"/>
      <c r="N986" s="428"/>
      <c r="O986" s="444"/>
    </row>
    <row r="987" spans="1:15" ht="42.75" customHeight="1" thickBot="1" x14ac:dyDescent="0.4">
      <c r="A987" s="442"/>
      <c r="B987" s="426"/>
      <c r="C987" s="429"/>
      <c r="D987" s="93"/>
      <c r="E987" s="93"/>
      <c r="F987" s="95"/>
      <c r="G987" s="96"/>
      <c r="H987" s="93"/>
      <c r="I987" s="429"/>
      <c r="J987" s="445"/>
      <c r="K987" s="206" t="str">
        <f t="shared" si="108"/>
        <v/>
      </c>
      <c r="L987" s="96"/>
      <c r="M987" s="93"/>
      <c r="N987" s="429"/>
      <c r="O987" s="445"/>
    </row>
    <row r="988" spans="1:15" ht="50.15" customHeight="1" thickBot="1" x14ac:dyDescent="0.4">
      <c r="A988" s="199" t="s">
        <v>712</v>
      </c>
      <c r="B988" s="422"/>
      <c r="C988" s="423"/>
      <c r="D988" s="423"/>
      <c r="E988" s="200"/>
      <c r="F988" s="200"/>
      <c r="G988" s="200"/>
      <c r="H988" s="200"/>
      <c r="I988" s="200"/>
      <c r="J988" s="212"/>
      <c r="K988" s="200"/>
      <c r="L988" s="200"/>
      <c r="M988" s="200"/>
      <c r="N988" s="200"/>
      <c r="O988" s="212"/>
    </row>
    <row r="989" spans="1:15" ht="49.5" customHeight="1" thickBot="1" x14ac:dyDescent="0.4">
      <c r="A989" s="201" t="s">
        <v>714</v>
      </c>
      <c r="B989" s="202" t="s">
        <v>715</v>
      </c>
      <c r="C989" s="198" t="s">
        <v>716</v>
      </c>
      <c r="D989" s="198" t="s">
        <v>717</v>
      </c>
      <c r="E989" s="198" t="s">
        <v>718</v>
      </c>
      <c r="F989" s="198" t="s">
        <v>719</v>
      </c>
      <c r="G989" s="198" t="s">
        <v>720</v>
      </c>
      <c r="H989" s="198" t="s">
        <v>721</v>
      </c>
      <c r="I989" s="198" t="s">
        <v>722</v>
      </c>
      <c r="J989" s="198" t="s">
        <v>723</v>
      </c>
      <c r="K989" s="198" t="s">
        <v>730</v>
      </c>
      <c r="L989" s="198" t="s">
        <v>720</v>
      </c>
      <c r="M989" s="198" t="s">
        <v>721</v>
      </c>
      <c r="N989" s="198" t="s">
        <v>722</v>
      </c>
      <c r="O989" s="198" t="s">
        <v>723</v>
      </c>
    </row>
    <row r="990" spans="1:15" ht="46.5" customHeight="1" x14ac:dyDescent="0.35">
      <c r="A990" s="97">
        <f>A981+1</f>
        <v>110</v>
      </c>
      <c r="B990" s="424"/>
      <c r="C990" s="427"/>
      <c r="D990" s="93"/>
      <c r="E990" s="93"/>
      <c r="F990" s="95"/>
      <c r="G990" s="96"/>
      <c r="H990" s="93"/>
      <c r="I990" s="427"/>
      <c r="J990" s="205" t="str">
        <f>IFERROR(AVERAGE(I990),"")</f>
        <v/>
      </c>
      <c r="K990" s="206" t="str">
        <f>IF(D990&lt;&gt;"",D990,"")</f>
        <v/>
      </c>
      <c r="L990" s="96"/>
      <c r="M990" s="93"/>
      <c r="N990" s="427"/>
      <c r="O990" s="205" t="str">
        <f>IFERROR(AVERAGE(N990),"")</f>
        <v/>
      </c>
    </row>
    <row r="991" spans="1:15" ht="38.25" customHeight="1" x14ac:dyDescent="0.35">
      <c r="A991" s="440"/>
      <c r="B991" s="425"/>
      <c r="C991" s="428"/>
      <c r="D991" s="93"/>
      <c r="E991" s="93"/>
      <c r="F991" s="95"/>
      <c r="G991" s="96"/>
      <c r="H991" s="93"/>
      <c r="I991" s="428"/>
      <c r="J991" s="443" t="str">
        <f>IFERROR(VLOOKUP(J990,'Datos Validaciones PAO'!$N$2:$O$102,2,TRUE),"")</f>
        <v/>
      </c>
      <c r="K991" s="206" t="str">
        <f t="shared" ref="K991:K996" si="109">IF(D991&lt;&gt;"",D991,"")</f>
        <v/>
      </c>
      <c r="L991" s="96"/>
      <c r="M991" s="93"/>
      <c r="N991" s="428"/>
      <c r="O991" s="443" t="str">
        <f>IFERROR(VLOOKUP(O990,'Datos Validaciones PAO'!$N$2:$O$102,2,TRUE),"")</f>
        <v/>
      </c>
    </row>
    <row r="992" spans="1:15" ht="34.5" customHeight="1" x14ac:dyDescent="0.35">
      <c r="A992" s="441"/>
      <c r="B992" s="425"/>
      <c r="C992" s="428"/>
      <c r="D992" s="93"/>
      <c r="E992" s="93"/>
      <c r="F992" s="95"/>
      <c r="G992" s="96"/>
      <c r="H992" s="93"/>
      <c r="I992" s="428"/>
      <c r="J992" s="444"/>
      <c r="K992" s="206" t="str">
        <f t="shared" si="109"/>
        <v/>
      </c>
      <c r="L992" s="96"/>
      <c r="M992" s="93"/>
      <c r="N992" s="428"/>
      <c r="O992" s="444"/>
    </row>
    <row r="993" spans="1:15" ht="33" customHeight="1" x14ac:dyDescent="0.35">
      <c r="A993" s="441"/>
      <c r="B993" s="425"/>
      <c r="C993" s="428"/>
      <c r="D993" s="93"/>
      <c r="E993" s="93"/>
      <c r="F993" s="95"/>
      <c r="G993" s="96"/>
      <c r="H993" s="93"/>
      <c r="I993" s="428"/>
      <c r="J993" s="444"/>
      <c r="K993" s="206" t="str">
        <f t="shared" si="109"/>
        <v/>
      </c>
      <c r="L993" s="96"/>
      <c r="M993" s="93"/>
      <c r="N993" s="428"/>
      <c r="O993" s="444"/>
    </row>
    <row r="994" spans="1:15" ht="48.75" customHeight="1" x14ac:dyDescent="0.35">
      <c r="A994" s="441"/>
      <c r="B994" s="425"/>
      <c r="C994" s="428"/>
      <c r="D994" s="93"/>
      <c r="E994" s="93"/>
      <c r="F994" s="95"/>
      <c r="G994" s="96"/>
      <c r="H994" s="93"/>
      <c r="I994" s="428"/>
      <c r="J994" s="444"/>
      <c r="K994" s="206" t="str">
        <f t="shared" si="109"/>
        <v/>
      </c>
      <c r="L994" s="96"/>
      <c r="M994" s="93"/>
      <c r="N994" s="428"/>
      <c r="O994" s="444"/>
    </row>
    <row r="995" spans="1:15" ht="33" customHeight="1" x14ac:dyDescent="0.35">
      <c r="A995" s="441"/>
      <c r="B995" s="425"/>
      <c r="C995" s="428"/>
      <c r="D995" s="93"/>
      <c r="E995" s="93"/>
      <c r="F995" s="95"/>
      <c r="G995" s="96"/>
      <c r="H995" s="93"/>
      <c r="I995" s="428"/>
      <c r="J995" s="444"/>
      <c r="K995" s="206" t="str">
        <f t="shared" si="109"/>
        <v/>
      </c>
      <c r="L995" s="96"/>
      <c r="M995" s="93"/>
      <c r="N995" s="428"/>
      <c r="O995" s="444"/>
    </row>
    <row r="996" spans="1:15" ht="42.75" customHeight="1" thickBot="1" x14ac:dyDescent="0.4">
      <c r="A996" s="442"/>
      <c r="B996" s="426"/>
      <c r="C996" s="429"/>
      <c r="D996" s="93"/>
      <c r="E996" s="93"/>
      <c r="F996" s="95"/>
      <c r="G996" s="96"/>
      <c r="H996" s="93"/>
      <c r="I996" s="429"/>
      <c r="J996" s="445"/>
      <c r="K996" s="206" t="str">
        <f t="shared" si="109"/>
        <v/>
      </c>
      <c r="L996" s="96"/>
      <c r="M996" s="93"/>
      <c r="N996" s="429"/>
      <c r="O996" s="445"/>
    </row>
    <row r="997" spans="1:15" ht="50.15" customHeight="1" thickBot="1" x14ac:dyDescent="0.4">
      <c r="A997" s="199" t="s">
        <v>712</v>
      </c>
      <c r="B997" s="422"/>
      <c r="C997" s="423"/>
      <c r="D997" s="423"/>
      <c r="E997" s="200"/>
      <c r="F997" s="200"/>
      <c r="G997" s="200"/>
      <c r="H997" s="200"/>
      <c r="I997" s="200"/>
      <c r="J997" s="212"/>
      <c r="K997" s="200"/>
      <c r="L997" s="200"/>
      <c r="M997" s="200"/>
      <c r="N997" s="200"/>
      <c r="O997" s="212"/>
    </row>
    <row r="998" spans="1:15" ht="49.5" customHeight="1" thickBot="1" x14ac:dyDescent="0.4">
      <c r="A998" s="201" t="s">
        <v>714</v>
      </c>
      <c r="B998" s="202" t="s">
        <v>715</v>
      </c>
      <c r="C998" s="198" t="s">
        <v>716</v>
      </c>
      <c r="D998" s="198" t="s">
        <v>717</v>
      </c>
      <c r="E998" s="198" t="s">
        <v>718</v>
      </c>
      <c r="F998" s="198" t="s">
        <v>719</v>
      </c>
      <c r="G998" s="198" t="s">
        <v>720</v>
      </c>
      <c r="H998" s="198" t="s">
        <v>721</v>
      </c>
      <c r="I998" s="198" t="s">
        <v>722</v>
      </c>
      <c r="J998" s="198" t="s">
        <v>723</v>
      </c>
      <c r="K998" s="198" t="s">
        <v>730</v>
      </c>
      <c r="L998" s="198" t="s">
        <v>720</v>
      </c>
      <c r="M998" s="198" t="s">
        <v>721</v>
      </c>
      <c r="N998" s="198" t="s">
        <v>722</v>
      </c>
      <c r="O998" s="198" t="s">
        <v>723</v>
      </c>
    </row>
    <row r="999" spans="1:15" ht="46.5" customHeight="1" x14ac:dyDescent="0.35">
      <c r="A999" s="97">
        <f>A990+1</f>
        <v>111</v>
      </c>
      <c r="B999" s="424"/>
      <c r="C999" s="427"/>
      <c r="D999" s="93"/>
      <c r="E999" s="93"/>
      <c r="F999" s="95"/>
      <c r="G999" s="96"/>
      <c r="H999" s="93"/>
      <c r="I999" s="427"/>
      <c r="J999" s="205" t="str">
        <f>IFERROR(AVERAGE(I999),"")</f>
        <v/>
      </c>
      <c r="K999" s="206" t="str">
        <f>IF(D999&lt;&gt;"",D999,"")</f>
        <v/>
      </c>
      <c r="L999" s="96"/>
      <c r="M999" s="93"/>
      <c r="N999" s="427"/>
      <c r="O999" s="205" t="str">
        <f>IFERROR(AVERAGE(N999),"")</f>
        <v/>
      </c>
    </row>
    <row r="1000" spans="1:15" ht="38.25" customHeight="1" x14ac:dyDescent="0.35">
      <c r="A1000" s="440"/>
      <c r="B1000" s="425"/>
      <c r="C1000" s="428"/>
      <c r="D1000" s="93"/>
      <c r="E1000" s="93"/>
      <c r="F1000" s="95"/>
      <c r="G1000" s="96"/>
      <c r="H1000" s="93"/>
      <c r="I1000" s="428"/>
      <c r="J1000" s="443" t="str">
        <f>IFERROR(VLOOKUP(J999,'Datos Validaciones PAO'!$N$2:$O$102,2,TRUE),"")</f>
        <v/>
      </c>
      <c r="K1000" s="206" t="str">
        <f t="shared" ref="K1000:K1005" si="110">IF(D1000&lt;&gt;"",D1000,"")</f>
        <v/>
      </c>
      <c r="L1000" s="96"/>
      <c r="M1000" s="93"/>
      <c r="N1000" s="428"/>
      <c r="O1000" s="443" t="str">
        <f>IFERROR(VLOOKUP(O999,'Datos Validaciones PAO'!$N$2:$O$102,2,TRUE),"")</f>
        <v/>
      </c>
    </row>
    <row r="1001" spans="1:15" ht="34.5" customHeight="1" x14ac:dyDescent="0.35">
      <c r="A1001" s="441"/>
      <c r="B1001" s="425"/>
      <c r="C1001" s="428"/>
      <c r="D1001" s="93"/>
      <c r="E1001" s="93"/>
      <c r="F1001" s="95"/>
      <c r="G1001" s="96"/>
      <c r="H1001" s="93"/>
      <c r="I1001" s="428"/>
      <c r="J1001" s="444"/>
      <c r="K1001" s="206" t="str">
        <f t="shared" si="110"/>
        <v/>
      </c>
      <c r="L1001" s="96"/>
      <c r="M1001" s="93"/>
      <c r="N1001" s="428"/>
      <c r="O1001" s="444"/>
    </row>
    <row r="1002" spans="1:15" ht="33" customHeight="1" x14ac:dyDescent="0.35">
      <c r="A1002" s="441"/>
      <c r="B1002" s="425"/>
      <c r="C1002" s="428"/>
      <c r="D1002" s="93"/>
      <c r="E1002" s="93"/>
      <c r="F1002" s="95"/>
      <c r="G1002" s="96"/>
      <c r="H1002" s="93"/>
      <c r="I1002" s="428"/>
      <c r="J1002" s="444"/>
      <c r="K1002" s="206" t="str">
        <f t="shared" si="110"/>
        <v/>
      </c>
      <c r="L1002" s="96"/>
      <c r="M1002" s="93"/>
      <c r="N1002" s="428"/>
      <c r="O1002" s="444"/>
    </row>
    <row r="1003" spans="1:15" ht="48.75" customHeight="1" x14ac:dyDescent="0.35">
      <c r="A1003" s="441"/>
      <c r="B1003" s="425"/>
      <c r="C1003" s="428"/>
      <c r="D1003" s="93"/>
      <c r="E1003" s="93"/>
      <c r="F1003" s="95"/>
      <c r="G1003" s="96"/>
      <c r="H1003" s="93"/>
      <c r="I1003" s="428"/>
      <c r="J1003" s="444"/>
      <c r="K1003" s="206" t="str">
        <f t="shared" si="110"/>
        <v/>
      </c>
      <c r="L1003" s="96"/>
      <c r="M1003" s="93"/>
      <c r="N1003" s="428"/>
      <c r="O1003" s="444"/>
    </row>
    <row r="1004" spans="1:15" ht="33" customHeight="1" x14ac:dyDescent="0.35">
      <c r="A1004" s="441"/>
      <c r="B1004" s="425"/>
      <c r="C1004" s="428"/>
      <c r="D1004" s="93"/>
      <c r="E1004" s="93"/>
      <c r="F1004" s="95"/>
      <c r="G1004" s="96"/>
      <c r="H1004" s="93"/>
      <c r="I1004" s="428"/>
      <c r="J1004" s="444"/>
      <c r="K1004" s="206" t="str">
        <f t="shared" si="110"/>
        <v/>
      </c>
      <c r="L1004" s="96"/>
      <c r="M1004" s="93"/>
      <c r="N1004" s="428"/>
      <c r="O1004" s="444"/>
    </row>
    <row r="1005" spans="1:15" ht="42.75" customHeight="1" thickBot="1" x14ac:dyDescent="0.4">
      <c r="A1005" s="442"/>
      <c r="B1005" s="426"/>
      <c r="C1005" s="429"/>
      <c r="D1005" s="93"/>
      <c r="E1005" s="93"/>
      <c r="F1005" s="95"/>
      <c r="G1005" s="96"/>
      <c r="H1005" s="93"/>
      <c r="I1005" s="429"/>
      <c r="J1005" s="445"/>
      <c r="K1005" s="206" t="str">
        <f t="shared" si="110"/>
        <v/>
      </c>
      <c r="L1005" s="96"/>
      <c r="M1005" s="93"/>
      <c r="N1005" s="429"/>
      <c r="O1005" s="445"/>
    </row>
    <row r="1006" spans="1:15" ht="50.15" customHeight="1" thickBot="1" x14ac:dyDescent="0.4">
      <c r="A1006" s="199" t="s">
        <v>712</v>
      </c>
      <c r="B1006" s="422"/>
      <c r="C1006" s="423"/>
      <c r="D1006" s="423"/>
      <c r="E1006" s="200"/>
      <c r="F1006" s="200"/>
      <c r="G1006" s="200"/>
      <c r="H1006" s="200"/>
      <c r="I1006" s="200"/>
      <c r="J1006" s="212"/>
      <c r="K1006" s="200"/>
      <c r="L1006" s="200"/>
      <c r="M1006" s="200"/>
      <c r="N1006" s="200"/>
      <c r="O1006" s="212"/>
    </row>
    <row r="1007" spans="1:15" ht="49.5" customHeight="1" thickBot="1" x14ac:dyDescent="0.4">
      <c r="A1007" s="201" t="s">
        <v>714</v>
      </c>
      <c r="B1007" s="202" t="s">
        <v>715</v>
      </c>
      <c r="C1007" s="198" t="s">
        <v>716</v>
      </c>
      <c r="D1007" s="198" t="s">
        <v>717</v>
      </c>
      <c r="E1007" s="198" t="s">
        <v>718</v>
      </c>
      <c r="F1007" s="198" t="s">
        <v>719</v>
      </c>
      <c r="G1007" s="198" t="s">
        <v>720</v>
      </c>
      <c r="H1007" s="198" t="s">
        <v>721</v>
      </c>
      <c r="I1007" s="198" t="s">
        <v>722</v>
      </c>
      <c r="J1007" s="198" t="s">
        <v>723</v>
      </c>
      <c r="K1007" s="198" t="s">
        <v>730</v>
      </c>
      <c r="L1007" s="198" t="s">
        <v>720</v>
      </c>
      <c r="M1007" s="198" t="s">
        <v>721</v>
      </c>
      <c r="N1007" s="198" t="s">
        <v>722</v>
      </c>
      <c r="O1007" s="198" t="s">
        <v>723</v>
      </c>
    </row>
    <row r="1008" spans="1:15" ht="46.5" customHeight="1" x14ac:dyDescent="0.35">
      <c r="A1008" s="97">
        <f>A999+1</f>
        <v>112</v>
      </c>
      <c r="B1008" s="424"/>
      <c r="C1008" s="427"/>
      <c r="D1008" s="93"/>
      <c r="E1008" s="93"/>
      <c r="F1008" s="95"/>
      <c r="G1008" s="96"/>
      <c r="H1008" s="93"/>
      <c r="I1008" s="427"/>
      <c r="J1008" s="205" t="str">
        <f>IFERROR(AVERAGE(I1008),"")</f>
        <v/>
      </c>
      <c r="K1008" s="206" t="str">
        <f>IF(D1008&lt;&gt;"",D1008,"")</f>
        <v/>
      </c>
      <c r="L1008" s="96"/>
      <c r="M1008" s="93"/>
      <c r="N1008" s="427"/>
      <c r="O1008" s="205" t="str">
        <f>IFERROR(AVERAGE(N1008),"")</f>
        <v/>
      </c>
    </row>
    <row r="1009" spans="1:15" ht="38.25" customHeight="1" x14ac:dyDescent="0.35">
      <c r="A1009" s="440"/>
      <c r="B1009" s="425"/>
      <c r="C1009" s="428"/>
      <c r="D1009" s="93"/>
      <c r="E1009" s="93"/>
      <c r="F1009" s="95"/>
      <c r="G1009" s="96"/>
      <c r="H1009" s="93"/>
      <c r="I1009" s="428"/>
      <c r="J1009" s="443" t="str">
        <f>IFERROR(VLOOKUP(J1008,'Datos Validaciones PAO'!$N$2:$O$102,2,TRUE),"")</f>
        <v/>
      </c>
      <c r="K1009" s="206" t="str">
        <f t="shared" ref="K1009:K1014" si="111">IF(D1009&lt;&gt;"",D1009,"")</f>
        <v/>
      </c>
      <c r="L1009" s="96"/>
      <c r="M1009" s="93"/>
      <c r="N1009" s="428"/>
      <c r="O1009" s="443" t="str">
        <f>IFERROR(VLOOKUP(O1008,'Datos Validaciones PAO'!$N$2:$O$102,2,TRUE),"")</f>
        <v/>
      </c>
    </row>
    <row r="1010" spans="1:15" ht="34.5" customHeight="1" x14ac:dyDescent="0.35">
      <c r="A1010" s="441"/>
      <c r="B1010" s="425"/>
      <c r="C1010" s="428"/>
      <c r="D1010" s="93"/>
      <c r="E1010" s="93"/>
      <c r="F1010" s="95"/>
      <c r="G1010" s="96"/>
      <c r="H1010" s="93"/>
      <c r="I1010" s="428"/>
      <c r="J1010" s="444"/>
      <c r="K1010" s="206" t="str">
        <f t="shared" si="111"/>
        <v/>
      </c>
      <c r="L1010" s="96"/>
      <c r="M1010" s="93"/>
      <c r="N1010" s="428"/>
      <c r="O1010" s="444"/>
    </row>
    <row r="1011" spans="1:15" ht="33" customHeight="1" x14ac:dyDescent="0.35">
      <c r="A1011" s="441"/>
      <c r="B1011" s="425"/>
      <c r="C1011" s="428"/>
      <c r="D1011" s="93"/>
      <c r="E1011" s="93"/>
      <c r="F1011" s="95"/>
      <c r="G1011" s="96"/>
      <c r="H1011" s="93"/>
      <c r="I1011" s="428"/>
      <c r="J1011" s="444"/>
      <c r="K1011" s="206" t="str">
        <f t="shared" si="111"/>
        <v/>
      </c>
      <c r="L1011" s="96"/>
      <c r="M1011" s="93"/>
      <c r="N1011" s="428"/>
      <c r="O1011" s="444"/>
    </row>
    <row r="1012" spans="1:15" ht="48.75" customHeight="1" x14ac:dyDescent="0.35">
      <c r="A1012" s="441"/>
      <c r="B1012" s="425"/>
      <c r="C1012" s="428"/>
      <c r="D1012" s="93"/>
      <c r="E1012" s="93"/>
      <c r="F1012" s="95"/>
      <c r="G1012" s="96"/>
      <c r="H1012" s="93"/>
      <c r="I1012" s="428"/>
      <c r="J1012" s="444"/>
      <c r="K1012" s="206" t="str">
        <f t="shared" si="111"/>
        <v/>
      </c>
      <c r="L1012" s="96"/>
      <c r="M1012" s="93"/>
      <c r="N1012" s="428"/>
      <c r="O1012" s="444"/>
    </row>
    <row r="1013" spans="1:15" ht="33" customHeight="1" x14ac:dyDescent="0.35">
      <c r="A1013" s="441"/>
      <c r="B1013" s="425"/>
      <c r="C1013" s="428"/>
      <c r="D1013" s="93"/>
      <c r="E1013" s="93"/>
      <c r="F1013" s="95"/>
      <c r="G1013" s="96"/>
      <c r="H1013" s="93"/>
      <c r="I1013" s="428"/>
      <c r="J1013" s="444"/>
      <c r="K1013" s="206" t="str">
        <f t="shared" si="111"/>
        <v/>
      </c>
      <c r="L1013" s="96"/>
      <c r="M1013" s="93"/>
      <c r="N1013" s="428"/>
      <c r="O1013" s="444"/>
    </row>
    <row r="1014" spans="1:15" ht="42.75" customHeight="1" thickBot="1" x14ac:dyDescent="0.4">
      <c r="A1014" s="442"/>
      <c r="B1014" s="426"/>
      <c r="C1014" s="429"/>
      <c r="D1014" s="93"/>
      <c r="E1014" s="93"/>
      <c r="F1014" s="95"/>
      <c r="G1014" s="96"/>
      <c r="H1014" s="93"/>
      <c r="I1014" s="429"/>
      <c r="J1014" s="445"/>
      <c r="K1014" s="206" t="str">
        <f t="shared" si="111"/>
        <v/>
      </c>
      <c r="L1014" s="96"/>
      <c r="M1014" s="93"/>
      <c r="N1014" s="429"/>
      <c r="O1014" s="445"/>
    </row>
    <row r="1015" spans="1:15" ht="50.15" customHeight="1" thickBot="1" x14ac:dyDescent="0.4">
      <c r="A1015" s="199" t="s">
        <v>712</v>
      </c>
      <c r="B1015" s="422"/>
      <c r="C1015" s="423"/>
      <c r="D1015" s="423"/>
      <c r="E1015" s="200"/>
      <c r="F1015" s="200"/>
      <c r="G1015" s="200"/>
      <c r="H1015" s="200"/>
      <c r="I1015" s="200"/>
      <c r="J1015" s="212"/>
      <c r="K1015" s="200"/>
      <c r="L1015" s="200"/>
      <c r="M1015" s="200"/>
      <c r="N1015" s="200"/>
      <c r="O1015" s="212"/>
    </row>
    <row r="1016" spans="1:15" ht="49.5" customHeight="1" thickBot="1" x14ac:dyDescent="0.4">
      <c r="A1016" s="201" t="s">
        <v>714</v>
      </c>
      <c r="B1016" s="202" t="s">
        <v>715</v>
      </c>
      <c r="C1016" s="198" t="s">
        <v>716</v>
      </c>
      <c r="D1016" s="198" t="s">
        <v>717</v>
      </c>
      <c r="E1016" s="198" t="s">
        <v>718</v>
      </c>
      <c r="F1016" s="198" t="s">
        <v>719</v>
      </c>
      <c r="G1016" s="198" t="s">
        <v>720</v>
      </c>
      <c r="H1016" s="198" t="s">
        <v>721</v>
      </c>
      <c r="I1016" s="198" t="s">
        <v>722</v>
      </c>
      <c r="J1016" s="198" t="s">
        <v>723</v>
      </c>
      <c r="K1016" s="198" t="s">
        <v>730</v>
      </c>
      <c r="L1016" s="198" t="s">
        <v>720</v>
      </c>
      <c r="M1016" s="198" t="s">
        <v>721</v>
      </c>
      <c r="N1016" s="198" t="s">
        <v>722</v>
      </c>
      <c r="O1016" s="198" t="s">
        <v>723</v>
      </c>
    </row>
    <row r="1017" spans="1:15" ht="46.5" customHeight="1" x14ac:dyDescent="0.35">
      <c r="A1017" s="97">
        <f>A1008+1</f>
        <v>113</v>
      </c>
      <c r="B1017" s="424"/>
      <c r="C1017" s="427"/>
      <c r="D1017" s="93"/>
      <c r="E1017" s="93"/>
      <c r="F1017" s="95"/>
      <c r="G1017" s="96"/>
      <c r="H1017" s="93"/>
      <c r="I1017" s="427"/>
      <c r="J1017" s="205" t="str">
        <f>IFERROR(AVERAGE(I1017),"")</f>
        <v/>
      </c>
      <c r="K1017" s="206" t="str">
        <f>IF(D1017&lt;&gt;"",D1017,"")</f>
        <v/>
      </c>
      <c r="L1017" s="96"/>
      <c r="M1017" s="93"/>
      <c r="N1017" s="427"/>
      <c r="O1017" s="205" t="str">
        <f>IFERROR(AVERAGE(N1017),"")</f>
        <v/>
      </c>
    </row>
    <row r="1018" spans="1:15" ht="38.25" customHeight="1" x14ac:dyDescent="0.35">
      <c r="A1018" s="440"/>
      <c r="B1018" s="425"/>
      <c r="C1018" s="428"/>
      <c r="D1018" s="93"/>
      <c r="E1018" s="93"/>
      <c r="F1018" s="95"/>
      <c r="G1018" s="96"/>
      <c r="H1018" s="93"/>
      <c r="I1018" s="428"/>
      <c r="J1018" s="443" t="str">
        <f>IFERROR(VLOOKUP(J1017,'Datos Validaciones PAO'!$N$2:$O$102,2,TRUE),"")</f>
        <v/>
      </c>
      <c r="K1018" s="206" t="str">
        <f t="shared" ref="K1018:K1023" si="112">IF(D1018&lt;&gt;"",D1018,"")</f>
        <v/>
      </c>
      <c r="L1018" s="96"/>
      <c r="M1018" s="93"/>
      <c r="N1018" s="428"/>
      <c r="O1018" s="443" t="str">
        <f>IFERROR(VLOOKUP(O1017,'Datos Validaciones PAO'!$N$2:$O$102,2,TRUE),"")</f>
        <v/>
      </c>
    </row>
    <row r="1019" spans="1:15" ht="34.5" customHeight="1" x14ac:dyDescent="0.35">
      <c r="A1019" s="441"/>
      <c r="B1019" s="425"/>
      <c r="C1019" s="428"/>
      <c r="D1019" s="93"/>
      <c r="E1019" s="93"/>
      <c r="F1019" s="95"/>
      <c r="G1019" s="96"/>
      <c r="H1019" s="93"/>
      <c r="I1019" s="428"/>
      <c r="J1019" s="444"/>
      <c r="K1019" s="206" t="str">
        <f t="shared" si="112"/>
        <v/>
      </c>
      <c r="L1019" s="96"/>
      <c r="M1019" s="93"/>
      <c r="N1019" s="428"/>
      <c r="O1019" s="444"/>
    </row>
    <row r="1020" spans="1:15" ht="33" customHeight="1" x14ac:dyDescent="0.35">
      <c r="A1020" s="441"/>
      <c r="B1020" s="425"/>
      <c r="C1020" s="428"/>
      <c r="D1020" s="93"/>
      <c r="E1020" s="93"/>
      <c r="F1020" s="95"/>
      <c r="G1020" s="96"/>
      <c r="H1020" s="93"/>
      <c r="I1020" s="428"/>
      <c r="J1020" s="444"/>
      <c r="K1020" s="206" t="str">
        <f t="shared" si="112"/>
        <v/>
      </c>
      <c r="L1020" s="96"/>
      <c r="M1020" s="93"/>
      <c r="N1020" s="428"/>
      <c r="O1020" s="444"/>
    </row>
    <row r="1021" spans="1:15" ht="48.75" customHeight="1" x14ac:dyDescent="0.35">
      <c r="A1021" s="441"/>
      <c r="B1021" s="425"/>
      <c r="C1021" s="428"/>
      <c r="D1021" s="93"/>
      <c r="E1021" s="93"/>
      <c r="F1021" s="95"/>
      <c r="G1021" s="96"/>
      <c r="H1021" s="93"/>
      <c r="I1021" s="428"/>
      <c r="J1021" s="444"/>
      <c r="K1021" s="206" t="str">
        <f t="shared" si="112"/>
        <v/>
      </c>
      <c r="L1021" s="96"/>
      <c r="M1021" s="93"/>
      <c r="N1021" s="428"/>
      <c r="O1021" s="444"/>
    </row>
    <row r="1022" spans="1:15" ht="33" customHeight="1" x14ac:dyDescent="0.35">
      <c r="A1022" s="441"/>
      <c r="B1022" s="425"/>
      <c r="C1022" s="428"/>
      <c r="D1022" s="93"/>
      <c r="E1022" s="93"/>
      <c r="F1022" s="95"/>
      <c r="G1022" s="96"/>
      <c r="H1022" s="93"/>
      <c r="I1022" s="428"/>
      <c r="J1022" s="444"/>
      <c r="K1022" s="206" t="str">
        <f t="shared" si="112"/>
        <v/>
      </c>
      <c r="L1022" s="96"/>
      <c r="M1022" s="93"/>
      <c r="N1022" s="428"/>
      <c r="O1022" s="444"/>
    </row>
    <row r="1023" spans="1:15" ht="42.75" customHeight="1" thickBot="1" x14ac:dyDescent="0.4">
      <c r="A1023" s="442"/>
      <c r="B1023" s="426"/>
      <c r="C1023" s="429"/>
      <c r="D1023" s="93"/>
      <c r="E1023" s="93"/>
      <c r="F1023" s="95"/>
      <c r="G1023" s="96"/>
      <c r="H1023" s="93"/>
      <c r="I1023" s="429"/>
      <c r="J1023" s="445"/>
      <c r="K1023" s="206" t="str">
        <f t="shared" si="112"/>
        <v/>
      </c>
      <c r="L1023" s="96"/>
      <c r="M1023" s="93"/>
      <c r="N1023" s="429"/>
      <c r="O1023" s="445"/>
    </row>
    <row r="1024" spans="1:15" ht="50.15" customHeight="1" thickBot="1" x14ac:dyDescent="0.4">
      <c r="A1024" s="199" t="s">
        <v>712</v>
      </c>
      <c r="B1024" s="422"/>
      <c r="C1024" s="423"/>
      <c r="D1024" s="423"/>
      <c r="E1024" s="200"/>
      <c r="F1024" s="200"/>
      <c r="G1024" s="200"/>
      <c r="H1024" s="200"/>
      <c r="I1024" s="200"/>
      <c r="J1024" s="212"/>
      <c r="K1024" s="200"/>
      <c r="L1024" s="200"/>
      <c r="M1024" s="200"/>
      <c r="N1024" s="200"/>
      <c r="O1024" s="212"/>
    </row>
    <row r="1025" spans="1:15" ht="49.5" customHeight="1" thickBot="1" x14ac:dyDescent="0.4">
      <c r="A1025" s="201" t="s">
        <v>714</v>
      </c>
      <c r="B1025" s="202" t="s">
        <v>715</v>
      </c>
      <c r="C1025" s="198" t="s">
        <v>716</v>
      </c>
      <c r="D1025" s="198" t="s">
        <v>717</v>
      </c>
      <c r="E1025" s="198" t="s">
        <v>718</v>
      </c>
      <c r="F1025" s="198" t="s">
        <v>719</v>
      </c>
      <c r="G1025" s="198" t="s">
        <v>720</v>
      </c>
      <c r="H1025" s="198" t="s">
        <v>721</v>
      </c>
      <c r="I1025" s="198" t="s">
        <v>722</v>
      </c>
      <c r="J1025" s="198" t="s">
        <v>723</v>
      </c>
      <c r="K1025" s="198" t="s">
        <v>730</v>
      </c>
      <c r="L1025" s="198" t="s">
        <v>720</v>
      </c>
      <c r="M1025" s="198" t="s">
        <v>721</v>
      </c>
      <c r="N1025" s="198" t="s">
        <v>722</v>
      </c>
      <c r="O1025" s="198" t="s">
        <v>723</v>
      </c>
    </row>
    <row r="1026" spans="1:15" ht="46.5" customHeight="1" x14ac:dyDescent="0.35">
      <c r="A1026" s="97">
        <f>A1017+1</f>
        <v>114</v>
      </c>
      <c r="B1026" s="424"/>
      <c r="C1026" s="427"/>
      <c r="D1026" s="93"/>
      <c r="E1026" s="93"/>
      <c r="F1026" s="95"/>
      <c r="G1026" s="96"/>
      <c r="H1026" s="93"/>
      <c r="I1026" s="427"/>
      <c r="J1026" s="205" t="str">
        <f>IFERROR(AVERAGE(I1026),"")</f>
        <v/>
      </c>
      <c r="K1026" s="206" t="str">
        <f>IF(D1026&lt;&gt;"",D1026,"")</f>
        <v/>
      </c>
      <c r="L1026" s="96"/>
      <c r="M1026" s="93"/>
      <c r="N1026" s="427"/>
      <c r="O1026" s="205" t="str">
        <f>IFERROR(AVERAGE(N1026),"")</f>
        <v/>
      </c>
    </row>
    <row r="1027" spans="1:15" ht="38.25" customHeight="1" x14ac:dyDescent="0.35">
      <c r="A1027" s="440"/>
      <c r="B1027" s="425"/>
      <c r="C1027" s="428"/>
      <c r="D1027" s="93"/>
      <c r="E1027" s="93"/>
      <c r="F1027" s="95"/>
      <c r="G1027" s="96"/>
      <c r="H1027" s="93"/>
      <c r="I1027" s="428"/>
      <c r="J1027" s="443" t="str">
        <f>IFERROR(VLOOKUP(J1026,'Datos Validaciones PAO'!$N$2:$O$102,2,TRUE),"")</f>
        <v/>
      </c>
      <c r="K1027" s="206" t="str">
        <f t="shared" ref="K1027:K1032" si="113">IF(D1027&lt;&gt;"",D1027,"")</f>
        <v/>
      </c>
      <c r="L1027" s="96"/>
      <c r="M1027" s="93"/>
      <c r="N1027" s="428"/>
      <c r="O1027" s="443" t="str">
        <f>IFERROR(VLOOKUP(O1026,'Datos Validaciones PAO'!$N$2:$O$102,2,TRUE),"")</f>
        <v/>
      </c>
    </row>
    <row r="1028" spans="1:15" ht="34.5" customHeight="1" x14ac:dyDescent="0.35">
      <c r="A1028" s="441"/>
      <c r="B1028" s="425"/>
      <c r="C1028" s="428"/>
      <c r="D1028" s="93"/>
      <c r="E1028" s="93"/>
      <c r="F1028" s="95"/>
      <c r="G1028" s="96"/>
      <c r="H1028" s="93"/>
      <c r="I1028" s="428"/>
      <c r="J1028" s="444"/>
      <c r="K1028" s="206" t="str">
        <f t="shared" si="113"/>
        <v/>
      </c>
      <c r="L1028" s="96"/>
      <c r="M1028" s="93"/>
      <c r="N1028" s="428"/>
      <c r="O1028" s="444"/>
    </row>
    <row r="1029" spans="1:15" ht="33" customHeight="1" x14ac:dyDescent="0.35">
      <c r="A1029" s="441"/>
      <c r="B1029" s="425"/>
      <c r="C1029" s="428"/>
      <c r="D1029" s="93"/>
      <c r="E1029" s="93"/>
      <c r="F1029" s="95"/>
      <c r="G1029" s="96"/>
      <c r="H1029" s="93"/>
      <c r="I1029" s="428"/>
      <c r="J1029" s="444"/>
      <c r="K1029" s="206" t="str">
        <f t="shared" si="113"/>
        <v/>
      </c>
      <c r="L1029" s="96"/>
      <c r="M1029" s="93"/>
      <c r="N1029" s="428"/>
      <c r="O1029" s="444"/>
    </row>
    <row r="1030" spans="1:15" ht="48.75" customHeight="1" x14ac:dyDescent="0.35">
      <c r="A1030" s="441"/>
      <c r="B1030" s="425"/>
      <c r="C1030" s="428"/>
      <c r="D1030" s="93"/>
      <c r="E1030" s="93"/>
      <c r="F1030" s="95"/>
      <c r="G1030" s="96"/>
      <c r="H1030" s="93"/>
      <c r="I1030" s="428"/>
      <c r="J1030" s="444"/>
      <c r="K1030" s="206" t="str">
        <f t="shared" si="113"/>
        <v/>
      </c>
      <c r="L1030" s="96"/>
      <c r="M1030" s="93"/>
      <c r="N1030" s="428"/>
      <c r="O1030" s="444"/>
    </row>
    <row r="1031" spans="1:15" ht="33" customHeight="1" x14ac:dyDescent="0.35">
      <c r="A1031" s="441"/>
      <c r="B1031" s="425"/>
      <c r="C1031" s="428"/>
      <c r="D1031" s="93"/>
      <c r="E1031" s="93"/>
      <c r="F1031" s="95"/>
      <c r="G1031" s="96"/>
      <c r="H1031" s="93"/>
      <c r="I1031" s="428"/>
      <c r="J1031" s="444"/>
      <c r="K1031" s="206" t="str">
        <f t="shared" si="113"/>
        <v/>
      </c>
      <c r="L1031" s="96"/>
      <c r="M1031" s="93"/>
      <c r="N1031" s="428"/>
      <c r="O1031" s="444"/>
    </row>
    <row r="1032" spans="1:15" ht="42.75" customHeight="1" thickBot="1" x14ac:dyDescent="0.4">
      <c r="A1032" s="442"/>
      <c r="B1032" s="426"/>
      <c r="C1032" s="429"/>
      <c r="D1032" s="93"/>
      <c r="E1032" s="93"/>
      <c r="F1032" s="95"/>
      <c r="G1032" s="96"/>
      <c r="H1032" s="93"/>
      <c r="I1032" s="429"/>
      <c r="J1032" s="445"/>
      <c r="K1032" s="206" t="str">
        <f t="shared" si="113"/>
        <v/>
      </c>
      <c r="L1032" s="96"/>
      <c r="M1032" s="93"/>
      <c r="N1032" s="429"/>
      <c r="O1032" s="445"/>
    </row>
    <row r="1033" spans="1:15" ht="50.15" customHeight="1" thickBot="1" x14ac:dyDescent="0.4">
      <c r="A1033" s="199" t="s">
        <v>712</v>
      </c>
      <c r="B1033" s="422"/>
      <c r="C1033" s="423"/>
      <c r="D1033" s="423"/>
      <c r="E1033" s="200"/>
      <c r="F1033" s="200"/>
      <c r="G1033" s="200"/>
      <c r="H1033" s="200"/>
      <c r="I1033" s="200"/>
      <c r="J1033" s="212"/>
      <c r="K1033" s="200"/>
      <c r="L1033" s="200"/>
      <c r="M1033" s="200"/>
      <c r="N1033" s="200"/>
      <c r="O1033" s="212"/>
    </row>
    <row r="1034" spans="1:15" ht="49.5" customHeight="1" thickBot="1" x14ac:dyDescent="0.4">
      <c r="A1034" s="201" t="s">
        <v>714</v>
      </c>
      <c r="B1034" s="202" t="s">
        <v>715</v>
      </c>
      <c r="C1034" s="198" t="s">
        <v>716</v>
      </c>
      <c r="D1034" s="198" t="s">
        <v>717</v>
      </c>
      <c r="E1034" s="198" t="s">
        <v>718</v>
      </c>
      <c r="F1034" s="198" t="s">
        <v>719</v>
      </c>
      <c r="G1034" s="198" t="s">
        <v>720</v>
      </c>
      <c r="H1034" s="198" t="s">
        <v>721</v>
      </c>
      <c r="I1034" s="198" t="s">
        <v>722</v>
      </c>
      <c r="J1034" s="198" t="s">
        <v>723</v>
      </c>
      <c r="K1034" s="198" t="s">
        <v>730</v>
      </c>
      <c r="L1034" s="198" t="s">
        <v>720</v>
      </c>
      <c r="M1034" s="198" t="s">
        <v>721</v>
      </c>
      <c r="N1034" s="198" t="s">
        <v>722</v>
      </c>
      <c r="O1034" s="198" t="s">
        <v>723</v>
      </c>
    </row>
    <row r="1035" spans="1:15" ht="46.5" customHeight="1" x14ac:dyDescent="0.35">
      <c r="A1035" s="97">
        <f>A1026+1</f>
        <v>115</v>
      </c>
      <c r="B1035" s="424"/>
      <c r="C1035" s="427"/>
      <c r="D1035" s="93"/>
      <c r="E1035" s="93"/>
      <c r="F1035" s="95"/>
      <c r="G1035" s="96"/>
      <c r="H1035" s="93"/>
      <c r="I1035" s="427"/>
      <c r="J1035" s="205" t="str">
        <f>IFERROR(AVERAGE(I1035),"")</f>
        <v/>
      </c>
      <c r="K1035" s="206" t="str">
        <f>IF(D1035&lt;&gt;"",D1035,"")</f>
        <v/>
      </c>
      <c r="L1035" s="96"/>
      <c r="M1035" s="93"/>
      <c r="N1035" s="427"/>
      <c r="O1035" s="205" t="str">
        <f>IFERROR(AVERAGE(N1035),"")</f>
        <v/>
      </c>
    </row>
    <row r="1036" spans="1:15" ht="38.25" customHeight="1" x14ac:dyDescent="0.35">
      <c r="A1036" s="440"/>
      <c r="B1036" s="425"/>
      <c r="C1036" s="428"/>
      <c r="D1036" s="93"/>
      <c r="E1036" s="93"/>
      <c r="F1036" s="95"/>
      <c r="G1036" s="96"/>
      <c r="H1036" s="93"/>
      <c r="I1036" s="428"/>
      <c r="J1036" s="443" t="str">
        <f>IFERROR(VLOOKUP(J1035,'Datos Validaciones PAO'!$N$2:$O$102,2,TRUE),"")</f>
        <v/>
      </c>
      <c r="K1036" s="206" t="str">
        <f t="shared" ref="K1036:K1041" si="114">IF(D1036&lt;&gt;"",D1036,"")</f>
        <v/>
      </c>
      <c r="L1036" s="96"/>
      <c r="M1036" s="93"/>
      <c r="N1036" s="428"/>
      <c r="O1036" s="443" t="str">
        <f>IFERROR(VLOOKUP(O1035,'Datos Validaciones PAO'!$N$2:$O$102,2,TRUE),"")</f>
        <v/>
      </c>
    </row>
    <row r="1037" spans="1:15" ht="34.5" customHeight="1" x14ac:dyDescent="0.35">
      <c r="A1037" s="441"/>
      <c r="B1037" s="425"/>
      <c r="C1037" s="428"/>
      <c r="D1037" s="93"/>
      <c r="E1037" s="93"/>
      <c r="F1037" s="95"/>
      <c r="G1037" s="96"/>
      <c r="H1037" s="93"/>
      <c r="I1037" s="428"/>
      <c r="J1037" s="444"/>
      <c r="K1037" s="206" t="str">
        <f t="shared" si="114"/>
        <v/>
      </c>
      <c r="L1037" s="96"/>
      <c r="M1037" s="93"/>
      <c r="N1037" s="428"/>
      <c r="O1037" s="444"/>
    </row>
    <row r="1038" spans="1:15" ht="33" customHeight="1" x14ac:dyDescent="0.35">
      <c r="A1038" s="441"/>
      <c r="B1038" s="425"/>
      <c r="C1038" s="428"/>
      <c r="D1038" s="93"/>
      <c r="E1038" s="93"/>
      <c r="F1038" s="95"/>
      <c r="G1038" s="96"/>
      <c r="H1038" s="93"/>
      <c r="I1038" s="428"/>
      <c r="J1038" s="444"/>
      <c r="K1038" s="206" t="str">
        <f t="shared" si="114"/>
        <v/>
      </c>
      <c r="L1038" s="96"/>
      <c r="M1038" s="93"/>
      <c r="N1038" s="428"/>
      <c r="O1038" s="444"/>
    </row>
    <row r="1039" spans="1:15" ht="48.75" customHeight="1" x14ac:dyDescent="0.35">
      <c r="A1039" s="441"/>
      <c r="B1039" s="425"/>
      <c r="C1039" s="428"/>
      <c r="D1039" s="93"/>
      <c r="E1039" s="93"/>
      <c r="F1039" s="95"/>
      <c r="G1039" s="96"/>
      <c r="H1039" s="93"/>
      <c r="I1039" s="428"/>
      <c r="J1039" s="444"/>
      <c r="K1039" s="206" t="str">
        <f t="shared" si="114"/>
        <v/>
      </c>
      <c r="L1039" s="96"/>
      <c r="M1039" s="93"/>
      <c r="N1039" s="428"/>
      <c r="O1039" s="444"/>
    </row>
    <row r="1040" spans="1:15" ht="33" customHeight="1" x14ac:dyDescent="0.35">
      <c r="A1040" s="441"/>
      <c r="B1040" s="425"/>
      <c r="C1040" s="428"/>
      <c r="D1040" s="93"/>
      <c r="E1040" s="93"/>
      <c r="F1040" s="95"/>
      <c r="G1040" s="96"/>
      <c r="H1040" s="93"/>
      <c r="I1040" s="428"/>
      <c r="J1040" s="444"/>
      <c r="K1040" s="206" t="str">
        <f t="shared" si="114"/>
        <v/>
      </c>
      <c r="L1040" s="96"/>
      <c r="M1040" s="93"/>
      <c r="N1040" s="428"/>
      <c r="O1040" s="444"/>
    </row>
    <row r="1041" spans="1:15" ht="42.75" customHeight="1" thickBot="1" x14ac:dyDescent="0.4">
      <c r="A1041" s="442"/>
      <c r="B1041" s="426"/>
      <c r="C1041" s="429"/>
      <c r="D1041" s="93"/>
      <c r="E1041" s="93"/>
      <c r="F1041" s="95"/>
      <c r="G1041" s="96"/>
      <c r="H1041" s="93"/>
      <c r="I1041" s="429"/>
      <c r="J1041" s="445"/>
      <c r="K1041" s="206" t="str">
        <f t="shared" si="114"/>
        <v/>
      </c>
      <c r="L1041" s="96"/>
      <c r="M1041" s="93"/>
      <c r="N1041" s="429"/>
      <c r="O1041" s="445"/>
    </row>
    <row r="1042" spans="1:15" ht="50.15" customHeight="1" thickBot="1" x14ac:dyDescent="0.4">
      <c r="A1042" s="199" t="s">
        <v>712</v>
      </c>
      <c r="B1042" s="422"/>
      <c r="C1042" s="423"/>
      <c r="D1042" s="423"/>
      <c r="E1042" s="200"/>
      <c r="F1042" s="200"/>
      <c r="G1042" s="200"/>
      <c r="H1042" s="200"/>
      <c r="I1042" s="200"/>
      <c r="J1042" s="212"/>
      <c r="K1042" s="200"/>
      <c r="L1042" s="200"/>
      <c r="M1042" s="200"/>
      <c r="N1042" s="200"/>
      <c r="O1042" s="212"/>
    </row>
    <row r="1043" spans="1:15" ht="49.5" customHeight="1" thickBot="1" x14ac:dyDescent="0.4">
      <c r="A1043" s="201" t="s">
        <v>714</v>
      </c>
      <c r="B1043" s="202" t="s">
        <v>715</v>
      </c>
      <c r="C1043" s="198" t="s">
        <v>716</v>
      </c>
      <c r="D1043" s="198" t="s">
        <v>717</v>
      </c>
      <c r="E1043" s="198" t="s">
        <v>718</v>
      </c>
      <c r="F1043" s="198" t="s">
        <v>719</v>
      </c>
      <c r="G1043" s="198" t="s">
        <v>720</v>
      </c>
      <c r="H1043" s="198" t="s">
        <v>721</v>
      </c>
      <c r="I1043" s="198" t="s">
        <v>722</v>
      </c>
      <c r="J1043" s="198" t="s">
        <v>723</v>
      </c>
      <c r="K1043" s="198" t="s">
        <v>730</v>
      </c>
      <c r="L1043" s="198" t="s">
        <v>720</v>
      </c>
      <c r="M1043" s="198" t="s">
        <v>721</v>
      </c>
      <c r="N1043" s="198" t="s">
        <v>722</v>
      </c>
      <c r="O1043" s="198" t="s">
        <v>723</v>
      </c>
    </row>
    <row r="1044" spans="1:15" ht="46.5" customHeight="1" x14ac:dyDescent="0.35">
      <c r="A1044" s="97">
        <f>A1035+1</f>
        <v>116</v>
      </c>
      <c r="B1044" s="424"/>
      <c r="C1044" s="427"/>
      <c r="D1044" s="93"/>
      <c r="E1044" s="93"/>
      <c r="F1044" s="95"/>
      <c r="G1044" s="96"/>
      <c r="H1044" s="93"/>
      <c r="I1044" s="427"/>
      <c r="J1044" s="205" t="str">
        <f>IFERROR(AVERAGE(I1044),"")</f>
        <v/>
      </c>
      <c r="K1044" s="206" t="str">
        <f>IF(D1044&lt;&gt;"",D1044,"")</f>
        <v/>
      </c>
      <c r="L1044" s="96"/>
      <c r="M1044" s="93"/>
      <c r="N1044" s="427"/>
      <c r="O1044" s="205" t="str">
        <f>IFERROR(AVERAGE(N1044),"")</f>
        <v/>
      </c>
    </row>
    <row r="1045" spans="1:15" ht="38.25" customHeight="1" x14ac:dyDescent="0.35">
      <c r="A1045" s="440"/>
      <c r="B1045" s="425"/>
      <c r="C1045" s="428"/>
      <c r="D1045" s="93"/>
      <c r="E1045" s="93"/>
      <c r="F1045" s="95"/>
      <c r="G1045" s="96"/>
      <c r="H1045" s="93"/>
      <c r="I1045" s="428"/>
      <c r="J1045" s="443" t="str">
        <f>IFERROR(VLOOKUP(J1044,'Datos Validaciones PAO'!$N$2:$O$102,2,TRUE),"")</f>
        <v/>
      </c>
      <c r="K1045" s="206" t="str">
        <f t="shared" ref="K1045:K1050" si="115">IF(D1045&lt;&gt;"",D1045,"")</f>
        <v/>
      </c>
      <c r="L1045" s="96"/>
      <c r="M1045" s="93"/>
      <c r="N1045" s="428"/>
      <c r="O1045" s="443" t="str">
        <f>IFERROR(VLOOKUP(O1044,'Datos Validaciones PAO'!$N$2:$O$102,2,TRUE),"")</f>
        <v/>
      </c>
    </row>
    <row r="1046" spans="1:15" ht="34.5" customHeight="1" x14ac:dyDescent="0.35">
      <c r="A1046" s="441"/>
      <c r="B1046" s="425"/>
      <c r="C1046" s="428"/>
      <c r="D1046" s="93"/>
      <c r="E1046" s="93"/>
      <c r="F1046" s="95"/>
      <c r="G1046" s="96"/>
      <c r="H1046" s="93"/>
      <c r="I1046" s="428"/>
      <c r="J1046" s="444"/>
      <c r="K1046" s="206" t="str">
        <f t="shared" si="115"/>
        <v/>
      </c>
      <c r="L1046" s="96"/>
      <c r="M1046" s="93"/>
      <c r="N1046" s="428"/>
      <c r="O1046" s="444"/>
    </row>
    <row r="1047" spans="1:15" ht="33" customHeight="1" x14ac:dyDescent="0.35">
      <c r="A1047" s="441"/>
      <c r="B1047" s="425"/>
      <c r="C1047" s="428"/>
      <c r="D1047" s="93"/>
      <c r="E1047" s="93"/>
      <c r="F1047" s="95"/>
      <c r="G1047" s="96"/>
      <c r="H1047" s="93"/>
      <c r="I1047" s="428"/>
      <c r="J1047" s="444"/>
      <c r="K1047" s="206" t="str">
        <f t="shared" si="115"/>
        <v/>
      </c>
      <c r="L1047" s="96"/>
      <c r="M1047" s="93"/>
      <c r="N1047" s="428"/>
      <c r="O1047" s="444"/>
    </row>
    <row r="1048" spans="1:15" ht="48.75" customHeight="1" x14ac:dyDescent="0.35">
      <c r="A1048" s="441"/>
      <c r="B1048" s="425"/>
      <c r="C1048" s="428"/>
      <c r="D1048" s="93"/>
      <c r="E1048" s="93"/>
      <c r="F1048" s="95"/>
      <c r="G1048" s="96"/>
      <c r="H1048" s="93"/>
      <c r="I1048" s="428"/>
      <c r="J1048" s="444"/>
      <c r="K1048" s="206" t="str">
        <f t="shared" si="115"/>
        <v/>
      </c>
      <c r="L1048" s="96"/>
      <c r="M1048" s="93"/>
      <c r="N1048" s="428"/>
      <c r="O1048" s="444"/>
    </row>
    <row r="1049" spans="1:15" ht="33" customHeight="1" x14ac:dyDescent="0.35">
      <c r="A1049" s="441"/>
      <c r="B1049" s="425"/>
      <c r="C1049" s="428"/>
      <c r="D1049" s="93"/>
      <c r="E1049" s="93"/>
      <c r="F1049" s="95"/>
      <c r="G1049" s="96"/>
      <c r="H1049" s="93"/>
      <c r="I1049" s="428"/>
      <c r="J1049" s="444"/>
      <c r="K1049" s="206" t="str">
        <f t="shared" si="115"/>
        <v/>
      </c>
      <c r="L1049" s="96"/>
      <c r="M1049" s="93"/>
      <c r="N1049" s="428"/>
      <c r="O1049" s="444"/>
    </row>
    <row r="1050" spans="1:15" ht="42.75" customHeight="1" thickBot="1" x14ac:dyDescent="0.4">
      <c r="A1050" s="442"/>
      <c r="B1050" s="426"/>
      <c r="C1050" s="429"/>
      <c r="D1050" s="93"/>
      <c r="E1050" s="93"/>
      <c r="F1050" s="95"/>
      <c r="G1050" s="96"/>
      <c r="H1050" s="93"/>
      <c r="I1050" s="429"/>
      <c r="J1050" s="445"/>
      <c r="K1050" s="206" t="str">
        <f t="shared" si="115"/>
        <v/>
      </c>
      <c r="L1050" s="96"/>
      <c r="M1050" s="93"/>
      <c r="N1050" s="429"/>
      <c r="O1050" s="445"/>
    </row>
    <row r="1051" spans="1:15" ht="50.15" customHeight="1" thickBot="1" x14ac:dyDescent="0.4">
      <c r="A1051" s="199" t="s">
        <v>712</v>
      </c>
      <c r="B1051" s="422"/>
      <c r="C1051" s="423"/>
      <c r="D1051" s="423"/>
      <c r="E1051" s="200"/>
      <c r="F1051" s="200"/>
      <c r="G1051" s="200"/>
      <c r="H1051" s="200"/>
      <c r="I1051" s="200"/>
      <c r="J1051" s="212"/>
      <c r="K1051" s="200"/>
      <c r="L1051" s="200"/>
      <c r="M1051" s="200"/>
      <c r="N1051" s="200"/>
      <c r="O1051" s="212"/>
    </row>
    <row r="1052" spans="1:15" ht="49.5" customHeight="1" thickBot="1" x14ac:dyDescent="0.4">
      <c r="A1052" s="201" t="s">
        <v>714</v>
      </c>
      <c r="B1052" s="202" t="s">
        <v>715</v>
      </c>
      <c r="C1052" s="198" t="s">
        <v>716</v>
      </c>
      <c r="D1052" s="198" t="s">
        <v>717</v>
      </c>
      <c r="E1052" s="198" t="s">
        <v>718</v>
      </c>
      <c r="F1052" s="198" t="s">
        <v>719</v>
      </c>
      <c r="G1052" s="198" t="s">
        <v>720</v>
      </c>
      <c r="H1052" s="198" t="s">
        <v>721</v>
      </c>
      <c r="I1052" s="198" t="s">
        <v>722</v>
      </c>
      <c r="J1052" s="198" t="s">
        <v>723</v>
      </c>
      <c r="K1052" s="198" t="s">
        <v>730</v>
      </c>
      <c r="L1052" s="198" t="s">
        <v>720</v>
      </c>
      <c r="M1052" s="198" t="s">
        <v>721</v>
      </c>
      <c r="N1052" s="198" t="s">
        <v>722</v>
      </c>
      <c r="O1052" s="198" t="s">
        <v>723</v>
      </c>
    </row>
    <row r="1053" spans="1:15" ht="46.5" customHeight="1" x14ac:dyDescent="0.35">
      <c r="A1053" s="97">
        <f>A1044+1</f>
        <v>117</v>
      </c>
      <c r="B1053" s="424"/>
      <c r="C1053" s="427"/>
      <c r="D1053" s="93"/>
      <c r="E1053" s="93"/>
      <c r="F1053" s="95"/>
      <c r="G1053" s="96"/>
      <c r="H1053" s="93"/>
      <c r="I1053" s="427"/>
      <c r="J1053" s="205" t="str">
        <f>IFERROR(AVERAGE(I1053),"")</f>
        <v/>
      </c>
      <c r="K1053" s="206" t="str">
        <f>IF(D1053&lt;&gt;"",D1053,"")</f>
        <v/>
      </c>
      <c r="L1053" s="96"/>
      <c r="M1053" s="93"/>
      <c r="N1053" s="427"/>
      <c r="O1053" s="205" t="str">
        <f>IFERROR(AVERAGE(N1053),"")</f>
        <v/>
      </c>
    </row>
    <row r="1054" spans="1:15" ht="38.25" customHeight="1" x14ac:dyDescent="0.35">
      <c r="A1054" s="440"/>
      <c r="B1054" s="425"/>
      <c r="C1054" s="428"/>
      <c r="D1054" s="93"/>
      <c r="E1054" s="93"/>
      <c r="F1054" s="95"/>
      <c r="G1054" s="96"/>
      <c r="H1054" s="93"/>
      <c r="I1054" s="428"/>
      <c r="J1054" s="443" t="str">
        <f>IFERROR(VLOOKUP(J1053,'Datos Validaciones PAO'!$N$2:$O$102,2,TRUE),"")</f>
        <v/>
      </c>
      <c r="K1054" s="206" t="str">
        <f t="shared" ref="K1054:K1059" si="116">IF(D1054&lt;&gt;"",D1054,"")</f>
        <v/>
      </c>
      <c r="L1054" s="96"/>
      <c r="M1054" s="93"/>
      <c r="N1054" s="428"/>
      <c r="O1054" s="443" t="str">
        <f>IFERROR(VLOOKUP(O1053,'Datos Validaciones PAO'!$N$2:$O$102,2,TRUE),"")</f>
        <v/>
      </c>
    </row>
    <row r="1055" spans="1:15" ht="34.5" customHeight="1" x14ac:dyDescent="0.35">
      <c r="A1055" s="441"/>
      <c r="B1055" s="425"/>
      <c r="C1055" s="428"/>
      <c r="D1055" s="93"/>
      <c r="E1055" s="93"/>
      <c r="F1055" s="95"/>
      <c r="G1055" s="96"/>
      <c r="H1055" s="93"/>
      <c r="I1055" s="428"/>
      <c r="J1055" s="444"/>
      <c r="K1055" s="206" t="str">
        <f t="shared" si="116"/>
        <v/>
      </c>
      <c r="L1055" s="96"/>
      <c r="M1055" s="93"/>
      <c r="N1055" s="428"/>
      <c r="O1055" s="444"/>
    </row>
    <row r="1056" spans="1:15" ht="33" customHeight="1" x14ac:dyDescent="0.35">
      <c r="A1056" s="441"/>
      <c r="B1056" s="425"/>
      <c r="C1056" s="428"/>
      <c r="D1056" s="93"/>
      <c r="E1056" s="93"/>
      <c r="F1056" s="95"/>
      <c r="G1056" s="96"/>
      <c r="H1056" s="93"/>
      <c r="I1056" s="428"/>
      <c r="J1056" s="444"/>
      <c r="K1056" s="206" t="str">
        <f t="shared" si="116"/>
        <v/>
      </c>
      <c r="L1056" s="96"/>
      <c r="M1056" s="93"/>
      <c r="N1056" s="428"/>
      <c r="O1056" s="444"/>
    </row>
    <row r="1057" spans="1:15" ht="48.75" customHeight="1" x14ac:dyDescent="0.35">
      <c r="A1057" s="441"/>
      <c r="B1057" s="425"/>
      <c r="C1057" s="428"/>
      <c r="D1057" s="93"/>
      <c r="E1057" s="93"/>
      <c r="F1057" s="95"/>
      <c r="G1057" s="96"/>
      <c r="H1057" s="93"/>
      <c r="I1057" s="428"/>
      <c r="J1057" s="444"/>
      <c r="K1057" s="206" t="str">
        <f t="shared" si="116"/>
        <v/>
      </c>
      <c r="L1057" s="96"/>
      <c r="M1057" s="93"/>
      <c r="N1057" s="428"/>
      <c r="O1057" s="444"/>
    </row>
    <row r="1058" spans="1:15" ht="33" customHeight="1" x14ac:dyDescent="0.35">
      <c r="A1058" s="441"/>
      <c r="B1058" s="425"/>
      <c r="C1058" s="428"/>
      <c r="D1058" s="93"/>
      <c r="E1058" s="93"/>
      <c r="F1058" s="95"/>
      <c r="G1058" s="96"/>
      <c r="H1058" s="93"/>
      <c r="I1058" s="428"/>
      <c r="J1058" s="444"/>
      <c r="K1058" s="206" t="str">
        <f t="shared" si="116"/>
        <v/>
      </c>
      <c r="L1058" s="96"/>
      <c r="M1058" s="93"/>
      <c r="N1058" s="428"/>
      <c r="O1058" s="444"/>
    </row>
    <row r="1059" spans="1:15" ht="42.75" customHeight="1" thickBot="1" x14ac:dyDescent="0.4">
      <c r="A1059" s="442"/>
      <c r="B1059" s="426"/>
      <c r="C1059" s="429"/>
      <c r="D1059" s="93"/>
      <c r="E1059" s="93"/>
      <c r="F1059" s="95"/>
      <c r="G1059" s="96"/>
      <c r="H1059" s="93"/>
      <c r="I1059" s="429"/>
      <c r="J1059" s="445"/>
      <c r="K1059" s="206" t="str">
        <f t="shared" si="116"/>
        <v/>
      </c>
      <c r="L1059" s="96"/>
      <c r="M1059" s="93"/>
      <c r="N1059" s="429"/>
      <c r="O1059" s="445"/>
    </row>
    <row r="1060" spans="1:15" ht="50.15" customHeight="1" thickBot="1" x14ac:dyDescent="0.4">
      <c r="A1060" s="199" t="s">
        <v>712</v>
      </c>
      <c r="B1060" s="422"/>
      <c r="C1060" s="423"/>
      <c r="D1060" s="423"/>
      <c r="E1060" s="200"/>
      <c r="F1060" s="200"/>
      <c r="G1060" s="200"/>
      <c r="H1060" s="200"/>
      <c r="I1060" s="200"/>
      <c r="J1060" s="212"/>
      <c r="K1060" s="200"/>
      <c r="L1060" s="200"/>
      <c r="M1060" s="200"/>
      <c r="N1060" s="200"/>
      <c r="O1060" s="212"/>
    </row>
    <row r="1061" spans="1:15" ht="49.5" customHeight="1" thickBot="1" x14ac:dyDescent="0.4">
      <c r="A1061" s="201" t="s">
        <v>714</v>
      </c>
      <c r="B1061" s="202" t="s">
        <v>715</v>
      </c>
      <c r="C1061" s="198" t="s">
        <v>716</v>
      </c>
      <c r="D1061" s="198" t="s">
        <v>717</v>
      </c>
      <c r="E1061" s="198" t="s">
        <v>718</v>
      </c>
      <c r="F1061" s="198" t="s">
        <v>719</v>
      </c>
      <c r="G1061" s="198" t="s">
        <v>720</v>
      </c>
      <c r="H1061" s="198" t="s">
        <v>721</v>
      </c>
      <c r="I1061" s="198" t="s">
        <v>722</v>
      </c>
      <c r="J1061" s="198" t="s">
        <v>723</v>
      </c>
      <c r="K1061" s="198" t="s">
        <v>730</v>
      </c>
      <c r="L1061" s="198" t="s">
        <v>720</v>
      </c>
      <c r="M1061" s="198" t="s">
        <v>721</v>
      </c>
      <c r="N1061" s="198" t="s">
        <v>722</v>
      </c>
      <c r="O1061" s="198" t="s">
        <v>723</v>
      </c>
    </row>
    <row r="1062" spans="1:15" ht="46.5" customHeight="1" x14ac:dyDescent="0.35">
      <c r="A1062" s="97">
        <f>A1053+1</f>
        <v>118</v>
      </c>
      <c r="B1062" s="424"/>
      <c r="C1062" s="427"/>
      <c r="D1062" s="93"/>
      <c r="E1062" s="93"/>
      <c r="F1062" s="95"/>
      <c r="G1062" s="96"/>
      <c r="H1062" s="93"/>
      <c r="I1062" s="427"/>
      <c r="J1062" s="205" t="str">
        <f>IFERROR(AVERAGE(I1062),"")</f>
        <v/>
      </c>
      <c r="K1062" s="206" t="str">
        <f>IF(D1062&lt;&gt;"",D1062,"")</f>
        <v/>
      </c>
      <c r="L1062" s="96"/>
      <c r="M1062" s="93"/>
      <c r="N1062" s="427"/>
      <c r="O1062" s="205" t="str">
        <f>IFERROR(AVERAGE(N1062),"")</f>
        <v/>
      </c>
    </row>
    <row r="1063" spans="1:15" ht="38.25" customHeight="1" x14ac:dyDescent="0.35">
      <c r="A1063" s="440"/>
      <c r="B1063" s="425"/>
      <c r="C1063" s="428"/>
      <c r="D1063" s="93"/>
      <c r="E1063" s="93"/>
      <c r="F1063" s="95"/>
      <c r="G1063" s="96"/>
      <c r="H1063" s="93"/>
      <c r="I1063" s="428"/>
      <c r="J1063" s="443" t="str">
        <f>IFERROR(VLOOKUP(J1062,'Datos Validaciones PAO'!$N$2:$O$102,2,TRUE),"")</f>
        <v/>
      </c>
      <c r="K1063" s="206" t="str">
        <f t="shared" ref="K1063:K1068" si="117">IF(D1063&lt;&gt;"",D1063,"")</f>
        <v/>
      </c>
      <c r="L1063" s="96"/>
      <c r="M1063" s="93"/>
      <c r="N1063" s="428"/>
      <c r="O1063" s="443" t="str">
        <f>IFERROR(VLOOKUP(O1062,'Datos Validaciones PAO'!$N$2:$O$102,2,TRUE),"")</f>
        <v/>
      </c>
    </row>
    <row r="1064" spans="1:15" ht="34.5" customHeight="1" x14ac:dyDescent="0.35">
      <c r="A1064" s="441"/>
      <c r="B1064" s="425"/>
      <c r="C1064" s="428"/>
      <c r="D1064" s="93"/>
      <c r="E1064" s="93"/>
      <c r="F1064" s="95"/>
      <c r="G1064" s="96"/>
      <c r="H1064" s="93"/>
      <c r="I1064" s="428"/>
      <c r="J1064" s="444"/>
      <c r="K1064" s="206" t="str">
        <f t="shared" si="117"/>
        <v/>
      </c>
      <c r="L1064" s="96"/>
      <c r="M1064" s="93"/>
      <c r="N1064" s="428"/>
      <c r="O1064" s="444"/>
    </row>
    <row r="1065" spans="1:15" ht="33" customHeight="1" x14ac:dyDescent="0.35">
      <c r="A1065" s="441"/>
      <c r="B1065" s="425"/>
      <c r="C1065" s="428"/>
      <c r="D1065" s="93"/>
      <c r="E1065" s="93"/>
      <c r="F1065" s="95"/>
      <c r="G1065" s="96"/>
      <c r="H1065" s="93"/>
      <c r="I1065" s="428"/>
      <c r="J1065" s="444"/>
      <c r="K1065" s="206" t="str">
        <f t="shared" si="117"/>
        <v/>
      </c>
      <c r="L1065" s="96"/>
      <c r="M1065" s="93"/>
      <c r="N1065" s="428"/>
      <c r="O1065" s="444"/>
    </row>
    <row r="1066" spans="1:15" ht="48.75" customHeight="1" x14ac:dyDescent="0.35">
      <c r="A1066" s="441"/>
      <c r="B1066" s="425"/>
      <c r="C1066" s="428"/>
      <c r="D1066" s="93"/>
      <c r="E1066" s="93"/>
      <c r="F1066" s="95"/>
      <c r="G1066" s="96"/>
      <c r="H1066" s="93"/>
      <c r="I1066" s="428"/>
      <c r="J1066" s="444"/>
      <c r="K1066" s="206" t="str">
        <f t="shared" si="117"/>
        <v/>
      </c>
      <c r="L1066" s="96"/>
      <c r="M1066" s="93"/>
      <c r="N1066" s="428"/>
      <c r="O1066" s="444"/>
    </row>
    <row r="1067" spans="1:15" ht="33" customHeight="1" x14ac:dyDescent="0.35">
      <c r="A1067" s="441"/>
      <c r="B1067" s="425"/>
      <c r="C1067" s="428"/>
      <c r="D1067" s="93"/>
      <c r="E1067" s="93"/>
      <c r="F1067" s="95"/>
      <c r="G1067" s="96"/>
      <c r="H1067" s="93"/>
      <c r="I1067" s="428"/>
      <c r="J1067" s="444"/>
      <c r="K1067" s="206" t="str">
        <f t="shared" si="117"/>
        <v/>
      </c>
      <c r="L1067" s="96"/>
      <c r="M1067" s="93"/>
      <c r="N1067" s="428"/>
      <c r="O1067" s="444"/>
    </row>
    <row r="1068" spans="1:15" ht="25.5" customHeight="1" thickBot="1" x14ac:dyDescent="0.4">
      <c r="A1068" s="442"/>
      <c r="B1068" s="426"/>
      <c r="C1068" s="429"/>
      <c r="D1068" s="93"/>
      <c r="E1068" s="93"/>
      <c r="F1068" s="95"/>
      <c r="G1068" s="96"/>
      <c r="H1068" s="93"/>
      <c r="I1068" s="429"/>
      <c r="J1068" s="445"/>
      <c r="K1068" s="206" t="str">
        <f t="shared" si="117"/>
        <v/>
      </c>
      <c r="L1068" s="96"/>
      <c r="M1068" s="93"/>
      <c r="N1068" s="429"/>
      <c r="O1068" s="445"/>
    </row>
    <row r="1069" spans="1:15" ht="50.15" customHeight="1" thickBot="1" x14ac:dyDescent="0.4">
      <c r="A1069" s="199" t="s">
        <v>712</v>
      </c>
      <c r="B1069" s="422"/>
      <c r="C1069" s="423"/>
      <c r="D1069" s="423"/>
      <c r="E1069" s="200"/>
      <c r="F1069" s="200"/>
      <c r="G1069" s="200"/>
      <c r="H1069" s="200"/>
      <c r="I1069" s="200"/>
      <c r="J1069" s="212"/>
      <c r="K1069" s="200"/>
      <c r="L1069" s="200"/>
      <c r="M1069" s="200"/>
      <c r="N1069" s="200"/>
      <c r="O1069" s="212"/>
    </row>
    <row r="1070" spans="1:15" ht="49.5" customHeight="1" thickBot="1" x14ac:dyDescent="0.4">
      <c r="A1070" s="201" t="s">
        <v>714</v>
      </c>
      <c r="B1070" s="202" t="s">
        <v>715</v>
      </c>
      <c r="C1070" s="198" t="s">
        <v>716</v>
      </c>
      <c r="D1070" s="198" t="s">
        <v>717</v>
      </c>
      <c r="E1070" s="198" t="s">
        <v>718</v>
      </c>
      <c r="F1070" s="198" t="s">
        <v>719</v>
      </c>
      <c r="G1070" s="198" t="s">
        <v>720</v>
      </c>
      <c r="H1070" s="198" t="s">
        <v>721</v>
      </c>
      <c r="I1070" s="198" t="s">
        <v>722</v>
      </c>
      <c r="J1070" s="198" t="s">
        <v>723</v>
      </c>
      <c r="K1070" s="198" t="s">
        <v>730</v>
      </c>
      <c r="L1070" s="198" t="s">
        <v>720</v>
      </c>
      <c r="M1070" s="198" t="s">
        <v>721</v>
      </c>
      <c r="N1070" s="198" t="s">
        <v>722</v>
      </c>
      <c r="O1070" s="198" t="s">
        <v>723</v>
      </c>
    </row>
    <row r="1071" spans="1:15" ht="46.5" customHeight="1" x14ac:dyDescent="0.35">
      <c r="A1071" s="97">
        <f>A1062+1</f>
        <v>119</v>
      </c>
      <c r="B1071" s="424"/>
      <c r="C1071" s="427"/>
      <c r="D1071" s="93"/>
      <c r="E1071" s="93"/>
      <c r="F1071" s="95"/>
      <c r="G1071" s="96"/>
      <c r="H1071" s="93"/>
      <c r="I1071" s="427"/>
      <c r="J1071" s="205" t="str">
        <f>IFERROR(AVERAGE(I1071),"")</f>
        <v/>
      </c>
      <c r="K1071" s="206" t="str">
        <f>IF(D1071&lt;&gt;"",D1071,"")</f>
        <v/>
      </c>
      <c r="L1071" s="96"/>
      <c r="M1071" s="93"/>
      <c r="N1071" s="427"/>
      <c r="O1071" s="205" t="str">
        <f>IFERROR(AVERAGE(N1071),"")</f>
        <v/>
      </c>
    </row>
    <row r="1072" spans="1:15" ht="38.25" customHeight="1" x14ac:dyDescent="0.35">
      <c r="A1072" s="440"/>
      <c r="B1072" s="425"/>
      <c r="C1072" s="428"/>
      <c r="D1072" s="93"/>
      <c r="E1072" s="93"/>
      <c r="F1072" s="95"/>
      <c r="G1072" s="96"/>
      <c r="H1072" s="93"/>
      <c r="I1072" s="428"/>
      <c r="J1072" s="443" t="str">
        <f>IFERROR(VLOOKUP(J1071,'Datos Validaciones PAO'!$N$2:$O$102,2,TRUE),"")</f>
        <v/>
      </c>
      <c r="K1072" s="206" t="str">
        <f t="shared" ref="K1072:K1077" si="118">IF(D1072&lt;&gt;"",D1072,"")</f>
        <v/>
      </c>
      <c r="L1072" s="96"/>
      <c r="M1072" s="93"/>
      <c r="N1072" s="428"/>
      <c r="O1072" s="443" t="str">
        <f>IFERROR(VLOOKUP(O1071,'Datos Validaciones PAO'!$N$2:$O$102,2,TRUE),"")</f>
        <v/>
      </c>
    </row>
    <row r="1073" spans="1:15" ht="34.5" customHeight="1" x14ac:dyDescent="0.35">
      <c r="A1073" s="441"/>
      <c r="B1073" s="425"/>
      <c r="C1073" s="428"/>
      <c r="D1073" s="93"/>
      <c r="E1073" s="93"/>
      <c r="F1073" s="95"/>
      <c r="G1073" s="96"/>
      <c r="H1073" s="93"/>
      <c r="I1073" s="428"/>
      <c r="J1073" s="444"/>
      <c r="K1073" s="206" t="str">
        <f t="shared" si="118"/>
        <v/>
      </c>
      <c r="L1073" s="96"/>
      <c r="M1073" s="93"/>
      <c r="N1073" s="428"/>
      <c r="O1073" s="444"/>
    </row>
    <row r="1074" spans="1:15" ht="33" customHeight="1" x14ac:dyDescent="0.35">
      <c r="A1074" s="441"/>
      <c r="B1074" s="425"/>
      <c r="C1074" s="428"/>
      <c r="D1074" s="93"/>
      <c r="E1074" s="93"/>
      <c r="F1074" s="95"/>
      <c r="G1074" s="96"/>
      <c r="H1074" s="93"/>
      <c r="I1074" s="428"/>
      <c r="J1074" s="444"/>
      <c r="K1074" s="206" t="str">
        <f t="shared" si="118"/>
        <v/>
      </c>
      <c r="L1074" s="96"/>
      <c r="M1074" s="93"/>
      <c r="N1074" s="428"/>
      <c r="O1074" s="444"/>
    </row>
    <row r="1075" spans="1:15" ht="48.75" customHeight="1" x14ac:dyDescent="0.35">
      <c r="A1075" s="441"/>
      <c r="B1075" s="425"/>
      <c r="C1075" s="428"/>
      <c r="D1075" s="93"/>
      <c r="E1075" s="93"/>
      <c r="F1075" s="95"/>
      <c r="G1075" s="96"/>
      <c r="H1075" s="93"/>
      <c r="I1075" s="428"/>
      <c r="J1075" s="444"/>
      <c r="K1075" s="206" t="str">
        <f t="shared" si="118"/>
        <v/>
      </c>
      <c r="L1075" s="96"/>
      <c r="M1075" s="93"/>
      <c r="N1075" s="428"/>
      <c r="O1075" s="444"/>
    </row>
    <row r="1076" spans="1:15" ht="33" customHeight="1" x14ac:dyDescent="0.35">
      <c r="A1076" s="441"/>
      <c r="B1076" s="425"/>
      <c r="C1076" s="428"/>
      <c r="D1076" s="93"/>
      <c r="E1076" s="93"/>
      <c r="F1076" s="95"/>
      <c r="G1076" s="96"/>
      <c r="H1076" s="93"/>
      <c r="I1076" s="428"/>
      <c r="J1076" s="444"/>
      <c r="K1076" s="206" t="str">
        <f t="shared" si="118"/>
        <v/>
      </c>
      <c r="L1076" s="96"/>
      <c r="M1076" s="93"/>
      <c r="N1076" s="428"/>
      <c r="O1076" s="444"/>
    </row>
    <row r="1077" spans="1:15" ht="42.75" customHeight="1" thickBot="1" x14ac:dyDescent="0.4">
      <c r="A1077" s="442"/>
      <c r="B1077" s="426"/>
      <c r="C1077" s="429"/>
      <c r="D1077" s="93"/>
      <c r="E1077" s="93"/>
      <c r="F1077" s="95"/>
      <c r="G1077" s="96"/>
      <c r="H1077" s="93"/>
      <c r="I1077" s="429"/>
      <c r="J1077" s="445"/>
      <c r="K1077" s="206" t="str">
        <f t="shared" si="118"/>
        <v/>
      </c>
      <c r="L1077" s="96"/>
      <c r="M1077" s="93"/>
      <c r="N1077" s="429"/>
      <c r="O1077" s="445"/>
    </row>
    <row r="1078" spans="1:15" ht="50.15" customHeight="1" thickBot="1" x14ac:dyDescent="0.4">
      <c r="A1078" s="199" t="s">
        <v>712</v>
      </c>
      <c r="B1078" s="422"/>
      <c r="C1078" s="423"/>
      <c r="D1078" s="423"/>
      <c r="E1078" s="200"/>
      <c r="F1078" s="200"/>
      <c r="G1078" s="200"/>
      <c r="H1078" s="200"/>
      <c r="I1078" s="200"/>
      <c r="J1078" s="212"/>
      <c r="K1078" s="200"/>
      <c r="L1078" s="200"/>
      <c r="M1078" s="200"/>
      <c r="N1078" s="200"/>
      <c r="O1078" s="212"/>
    </row>
    <row r="1079" spans="1:15" ht="49.5" customHeight="1" thickBot="1" x14ac:dyDescent="0.4">
      <c r="A1079" s="201" t="s">
        <v>714</v>
      </c>
      <c r="B1079" s="202" t="s">
        <v>715</v>
      </c>
      <c r="C1079" s="198" t="s">
        <v>716</v>
      </c>
      <c r="D1079" s="198" t="s">
        <v>717</v>
      </c>
      <c r="E1079" s="198" t="s">
        <v>718</v>
      </c>
      <c r="F1079" s="198" t="s">
        <v>719</v>
      </c>
      <c r="G1079" s="198" t="s">
        <v>720</v>
      </c>
      <c r="H1079" s="198" t="s">
        <v>721</v>
      </c>
      <c r="I1079" s="198" t="s">
        <v>722</v>
      </c>
      <c r="J1079" s="198" t="s">
        <v>723</v>
      </c>
      <c r="K1079" s="198" t="s">
        <v>730</v>
      </c>
      <c r="L1079" s="198" t="s">
        <v>720</v>
      </c>
      <c r="M1079" s="198" t="s">
        <v>721</v>
      </c>
      <c r="N1079" s="198" t="s">
        <v>722</v>
      </c>
      <c r="O1079" s="198" t="s">
        <v>723</v>
      </c>
    </row>
    <row r="1080" spans="1:15" ht="46.5" customHeight="1" x14ac:dyDescent="0.35">
      <c r="A1080" s="97">
        <f>A1071+1</f>
        <v>120</v>
      </c>
      <c r="B1080" s="424"/>
      <c r="C1080" s="427"/>
      <c r="D1080" s="93"/>
      <c r="E1080" s="93"/>
      <c r="F1080" s="95"/>
      <c r="G1080" s="96"/>
      <c r="H1080" s="93"/>
      <c r="I1080" s="427"/>
      <c r="J1080" s="205" t="str">
        <f>IFERROR(AVERAGE(I1080),"")</f>
        <v/>
      </c>
      <c r="K1080" s="206" t="str">
        <f>IF(D1080&lt;&gt;"",D1080,"")</f>
        <v/>
      </c>
      <c r="L1080" s="96"/>
      <c r="M1080" s="93"/>
      <c r="N1080" s="427"/>
      <c r="O1080" s="205" t="str">
        <f>IFERROR(AVERAGE(N1080),"")</f>
        <v/>
      </c>
    </row>
    <row r="1081" spans="1:15" ht="38.25" customHeight="1" x14ac:dyDescent="0.35">
      <c r="A1081" s="440"/>
      <c r="B1081" s="425"/>
      <c r="C1081" s="428"/>
      <c r="D1081" s="93"/>
      <c r="E1081" s="93"/>
      <c r="F1081" s="95"/>
      <c r="G1081" s="96"/>
      <c r="H1081" s="93"/>
      <c r="I1081" s="428"/>
      <c r="J1081" s="443" t="str">
        <f>IFERROR(VLOOKUP(J1080,'Datos Validaciones PAO'!$N$2:$O$102,2,TRUE),"")</f>
        <v/>
      </c>
      <c r="K1081" s="206" t="str">
        <f t="shared" ref="K1081:K1086" si="119">IF(D1081&lt;&gt;"",D1081,"")</f>
        <v/>
      </c>
      <c r="L1081" s="96"/>
      <c r="M1081" s="93"/>
      <c r="N1081" s="428"/>
      <c r="O1081" s="443" t="str">
        <f>IFERROR(VLOOKUP(O1080,'Datos Validaciones PAO'!$N$2:$O$102,2,TRUE),"")</f>
        <v/>
      </c>
    </row>
    <row r="1082" spans="1:15" ht="34.5" customHeight="1" x14ac:dyDescent="0.35">
      <c r="A1082" s="441"/>
      <c r="B1082" s="425"/>
      <c r="C1082" s="428"/>
      <c r="D1082" s="93"/>
      <c r="E1082" s="93"/>
      <c r="F1082" s="95"/>
      <c r="G1082" s="96"/>
      <c r="H1082" s="93"/>
      <c r="I1082" s="428"/>
      <c r="J1082" s="444"/>
      <c r="K1082" s="206" t="str">
        <f t="shared" si="119"/>
        <v/>
      </c>
      <c r="L1082" s="96"/>
      <c r="M1082" s="93"/>
      <c r="N1082" s="428"/>
      <c r="O1082" s="444"/>
    </row>
    <row r="1083" spans="1:15" ht="33" customHeight="1" x14ac:dyDescent="0.35">
      <c r="A1083" s="441"/>
      <c r="B1083" s="425"/>
      <c r="C1083" s="428"/>
      <c r="D1083" s="93"/>
      <c r="E1083" s="93"/>
      <c r="F1083" s="95"/>
      <c r="G1083" s="96"/>
      <c r="H1083" s="93"/>
      <c r="I1083" s="428"/>
      <c r="J1083" s="444"/>
      <c r="K1083" s="206" t="str">
        <f t="shared" si="119"/>
        <v/>
      </c>
      <c r="L1083" s="96"/>
      <c r="M1083" s="93"/>
      <c r="N1083" s="428"/>
      <c r="O1083" s="444"/>
    </row>
    <row r="1084" spans="1:15" ht="48.75" customHeight="1" x14ac:dyDescent="0.35">
      <c r="A1084" s="441"/>
      <c r="B1084" s="425"/>
      <c r="C1084" s="428"/>
      <c r="D1084" s="93"/>
      <c r="E1084" s="93"/>
      <c r="F1084" s="95"/>
      <c r="G1084" s="96"/>
      <c r="H1084" s="93"/>
      <c r="I1084" s="428"/>
      <c r="J1084" s="444"/>
      <c r="K1084" s="206" t="str">
        <f t="shared" si="119"/>
        <v/>
      </c>
      <c r="L1084" s="96"/>
      <c r="M1084" s="93"/>
      <c r="N1084" s="428"/>
      <c r="O1084" s="444"/>
    </row>
    <row r="1085" spans="1:15" ht="33" customHeight="1" x14ac:dyDescent="0.35">
      <c r="A1085" s="441"/>
      <c r="B1085" s="425"/>
      <c r="C1085" s="428"/>
      <c r="D1085" s="93"/>
      <c r="E1085" s="93"/>
      <c r="F1085" s="95"/>
      <c r="G1085" s="96"/>
      <c r="H1085" s="93"/>
      <c r="I1085" s="428"/>
      <c r="J1085" s="444"/>
      <c r="K1085" s="206" t="str">
        <f t="shared" si="119"/>
        <v/>
      </c>
      <c r="L1085" s="96"/>
      <c r="M1085" s="93"/>
      <c r="N1085" s="428"/>
      <c r="O1085" s="444"/>
    </row>
    <row r="1086" spans="1:15" ht="42.75" customHeight="1" thickBot="1" x14ac:dyDescent="0.4">
      <c r="A1086" s="442"/>
      <c r="B1086" s="426"/>
      <c r="C1086" s="429"/>
      <c r="D1086" s="93"/>
      <c r="E1086" s="93"/>
      <c r="F1086" s="95"/>
      <c r="G1086" s="96"/>
      <c r="H1086" s="93"/>
      <c r="I1086" s="429"/>
      <c r="J1086" s="445"/>
      <c r="K1086" s="206" t="str">
        <f t="shared" si="119"/>
        <v/>
      </c>
      <c r="L1086" s="96"/>
      <c r="M1086" s="93"/>
      <c r="N1086" s="429"/>
      <c r="O1086" s="445"/>
    </row>
    <row r="1087" spans="1:15" thickBot="1" x14ac:dyDescent="0.4">
      <c r="A1087" s="192"/>
      <c r="B1087" s="192"/>
      <c r="C1087" s="192"/>
      <c r="D1087" s="192"/>
      <c r="E1087" s="192"/>
      <c r="F1087" s="192"/>
      <c r="G1087" s="192"/>
      <c r="H1087" s="192"/>
      <c r="I1087" s="192"/>
      <c r="J1087" s="192"/>
      <c r="K1087" s="192"/>
      <c r="L1087" s="192"/>
      <c r="M1087" s="192"/>
      <c r="N1087" s="192"/>
      <c r="O1087" s="192"/>
    </row>
    <row r="1088" spans="1:15" ht="14.5" x14ac:dyDescent="0.35">
      <c r="H1088" s="218" t="s">
        <v>725</v>
      </c>
      <c r="J1088" s="204">
        <f>COUNTIF($J$1:$J1086,"Meta Cumplida (MC)")</f>
        <v>4</v>
      </c>
      <c r="M1088" s="218" t="s">
        <v>725</v>
      </c>
      <c r="O1088" s="204">
        <f>COUNTIF($J$1:$J1086,"Meta Cumplida (MC)")</f>
        <v>4</v>
      </c>
    </row>
    <row r="1089" spans="8:15" ht="14.5" x14ac:dyDescent="0.35">
      <c r="H1089" s="219" t="s">
        <v>727</v>
      </c>
      <c r="J1089" s="208">
        <f>COUNTIF($J$1:$J$1086,"Meta Parcialmente Cumplida (MPC)")</f>
        <v>15</v>
      </c>
      <c r="M1089" s="219" t="s">
        <v>727</v>
      </c>
      <c r="O1089" s="208">
        <f>COUNTIF($O$1:$O$1086,"Meta Parcialmente Cumplida (MPC)")</f>
        <v>8</v>
      </c>
    </row>
    <row r="1090" spans="8:15" thickBot="1" x14ac:dyDescent="0.4">
      <c r="H1090" s="220" t="s">
        <v>728</v>
      </c>
      <c r="J1090" s="210">
        <f>COUNTIF($J$1:$J$1086,"Meta No Cumplida (MNC)")</f>
        <v>12</v>
      </c>
      <c r="M1090" s="220" t="s">
        <v>728</v>
      </c>
      <c r="O1090" s="210">
        <f>COUNTIF($J$1:$J$1086,"Meta No Cumplida (MNC)")</f>
        <v>12</v>
      </c>
    </row>
    <row r="1091" spans="8:15" ht="22.5" customHeight="1" x14ac:dyDescent="0.35"/>
    <row r="1092" spans="8:15" ht="28.5" customHeight="1" x14ac:dyDescent="0.35"/>
    <row r="1093" spans="8:15" ht="60.75" customHeight="1" x14ac:dyDescent="0.35"/>
    <row r="1094" spans="8:15" ht="39.75" customHeight="1" x14ac:dyDescent="0.35"/>
    <row r="1095" spans="8:15" ht="20.25" customHeight="1" x14ac:dyDescent="0.35"/>
    <row r="1096" spans="8:15" ht="20.25" customHeight="1" x14ac:dyDescent="0.35"/>
    <row r="1097" spans="8:15" ht="22.5" customHeight="1" x14ac:dyDescent="0.35"/>
    <row r="1098" spans="8:15" ht="28.5" customHeight="1" x14ac:dyDescent="0.35"/>
    <row r="1099" spans="8:15" ht="15.75" customHeight="1" x14ac:dyDescent="0.35"/>
    <row r="1100" spans="8:15" ht="60.75" customHeight="1" x14ac:dyDescent="0.35"/>
    <row r="1101" spans="8:15" ht="39.75" customHeight="1" x14ac:dyDescent="0.35"/>
    <row r="1102" spans="8:15" ht="20.25" customHeight="1" x14ac:dyDescent="0.35"/>
    <row r="1103" spans="8:15" ht="20.25" customHeight="1" x14ac:dyDescent="0.35"/>
    <row r="1104" spans="8:15" ht="22.5" customHeight="1" x14ac:dyDescent="0.35"/>
    <row r="1105" ht="28.5" customHeight="1" x14ac:dyDescent="0.35"/>
    <row r="1106" ht="15.75" customHeight="1" x14ac:dyDescent="0.35"/>
    <row r="1107" ht="60.75" customHeight="1" x14ac:dyDescent="0.35"/>
    <row r="1108" ht="39.75" customHeight="1" x14ac:dyDescent="0.35"/>
    <row r="1109" ht="20.25" customHeight="1" x14ac:dyDescent="0.35"/>
    <row r="1110" ht="20.25" customHeight="1" x14ac:dyDescent="0.35"/>
    <row r="1111" ht="22.5" customHeight="1" x14ac:dyDescent="0.35"/>
    <row r="1112" ht="28.5" customHeight="1" x14ac:dyDescent="0.35"/>
    <row r="1113" ht="15.75" customHeight="1" x14ac:dyDescent="0.35"/>
    <row r="1114" ht="60.75" customHeight="1" x14ac:dyDescent="0.35"/>
    <row r="1115" ht="39.75" customHeight="1" x14ac:dyDescent="0.35"/>
    <row r="1116" ht="20.25" customHeight="1" x14ac:dyDescent="0.35"/>
    <row r="1117" ht="20.25" customHeight="1" x14ac:dyDescent="0.35"/>
    <row r="1118" ht="22.5" customHeight="1" x14ac:dyDescent="0.35"/>
    <row r="1119" ht="28.5" customHeight="1" x14ac:dyDescent="0.35"/>
    <row r="1130" ht="15.75" customHeight="1" x14ac:dyDescent="0.35"/>
    <row r="1131" ht="15.75" customHeight="1" x14ac:dyDescent="0.35"/>
    <row r="1132" ht="15.75" customHeight="1" x14ac:dyDescent="0.35"/>
    <row r="1133" ht="15.75" customHeight="1" x14ac:dyDescent="0.35"/>
    <row r="1134" ht="15.75" customHeight="1" x14ac:dyDescent="0.35"/>
    <row r="1135" ht="15.75" customHeight="1" x14ac:dyDescent="0.35"/>
    <row r="1136" ht="15.75" customHeight="1" x14ac:dyDescent="0.35"/>
    <row r="1137" ht="15.75" customHeight="1" x14ac:dyDescent="0.35"/>
    <row r="1138" ht="15.75" customHeight="1" x14ac:dyDescent="0.35"/>
    <row r="1139" ht="15.75" customHeight="1" x14ac:dyDescent="0.35"/>
    <row r="1140" ht="15.75" customHeight="1" x14ac:dyDescent="0.35"/>
    <row r="1141" ht="15.75" customHeight="1" x14ac:dyDescent="0.35"/>
    <row r="1142" ht="15.75" customHeight="1" x14ac:dyDescent="0.35"/>
    <row r="1143" ht="15.75" customHeight="1" x14ac:dyDescent="0.35"/>
    <row r="1144" ht="15.75" customHeight="1" x14ac:dyDescent="0.35"/>
    <row r="1145" ht="15.75" customHeight="1" x14ac:dyDescent="0.35"/>
    <row r="1146" ht="15.75" customHeight="1" x14ac:dyDescent="0.35"/>
    <row r="1147" ht="15.75" customHeight="1" x14ac:dyDescent="0.35"/>
    <row r="1148" ht="15.75" customHeight="1" x14ac:dyDescent="0.35"/>
    <row r="1149" ht="15.75" customHeight="1" x14ac:dyDescent="0.35"/>
    <row r="1150" ht="15.75" customHeight="1" x14ac:dyDescent="0.35"/>
    <row r="1151" ht="15.75" customHeight="1" x14ac:dyDescent="0.35"/>
    <row r="1152" ht="15.75" customHeight="1" x14ac:dyDescent="0.35"/>
    <row r="1153" ht="15.75" customHeight="1" x14ac:dyDescent="0.35"/>
    <row r="1154" ht="15.75" customHeight="1" x14ac:dyDescent="0.35"/>
    <row r="1155" ht="15.75" customHeight="1" x14ac:dyDescent="0.35"/>
    <row r="1156" ht="15.75" customHeight="1" x14ac:dyDescent="0.35"/>
    <row r="1157" ht="15.75" customHeight="1" x14ac:dyDescent="0.35"/>
    <row r="1158" ht="15.75" customHeight="1" x14ac:dyDescent="0.35"/>
    <row r="1159" ht="15.75" customHeight="1" x14ac:dyDescent="0.35"/>
    <row r="1160" ht="15.75" customHeight="1" x14ac:dyDescent="0.35"/>
    <row r="1161" ht="15.75" customHeight="1" x14ac:dyDescent="0.35"/>
    <row r="1162" ht="15.75" customHeight="1" x14ac:dyDescent="0.35"/>
    <row r="1163" ht="15.75" customHeight="1" x14ac:dyDescent="0.35"/>
    <row r="1164" ht="15.75" customHeight="1" x14ac:dyDescent="0.35"/>
    <row r="1165" ht="15.75" customHeight="1" x14ac:dyDescent="0.35"/>
    <row r="1166" ht="15.75" customHeight="1" x14ac:dyDescent="0.35"/>
    <row r="1167" ht="15.75" customHeight="1" x14ac:dyDescent="0.35"/>
    <row r="1168" ht="15.75" customHeight="1" x14ac:dyDescent="0.35"/>
    <row r="1169" ht="15.75" customHeight="1" x14ac:dyDescent="0.35"/>
    <row r="1170" ht="15.75" customHeight="1" x14ac:dyDescent="0.35"/>
    <row r="1171" ht="15.75" customHeight="1" x14ac:dyDescent="0.35"/>
    <row r="1172" ht="15.75" customHeight="1" x14ac:dyDescent="0.35"/>
    <row r="1173" ht="15.75" customHeight="1" x14ac:dyDescent="0.35"/>
    <row r="1174" ht="15.75" customHeight="1" x14ac:dyDescent="0.35"/>
    <row r="1175" ht="15.75" customHeight="1" x14ac:dyDescent="0.35"/>
    <row r="1176" ht="15.75" customHeight="1" x14ac:dyDescent="0.35"/>
    <row r="1177" ht="15.75" customHeight="1" x14ac:dyDescent="0.35"/>
    <row r="1178" ht="15.75" customHeight="1" x14ac:dyDescent="0.35"/>
    <row r="1179" ht="15.75" customHeight="1" x14ac:dyDescent="0.35"/>
    <row r="1180" ht="15.75" customHeight="1" x14ac:dyDescent="0.35"/>
    <row r="1181" ht="15.75" customHeight="1" x14ac:dyDescent="0.35"/>
    <row r="1182" ht="15.75" customHeight="1" x14ac:dyDescent="0.35"/>
    <row r="1183" ht="15.75" customHeight="1" x14ac:dyDescent="0.35"/>
    <row r="1184" ht="15.75" customHeight="1" x14ac:dyDescent="0.35"/>
    <row r="1185" spans="1:3" ht="15.75" customHeight="1" x14ac:dyDescent="0.35"/>
    <row r="1186" spans="1:3" ht="15.75" customHeight="1" x14ac:dyDescent="0.35"/>
    <row r="1187" spans="1:3" ht="15.75" customHeight="1" x14ac:dyDescent="0.35"/>
    <row r="1188" spans="1:3" ht="15.75" customHeight="1" x14ac:dyDescent="0.35"/>
    <row r="1189" spans="1:3" ht="15.75" customHeight="1" x14ac:dyDescent="0.35"/>
    <row r="1190" spans="1:3" ht="15.75" customHeight="1" x14ac:dyDescent="0.35"/>
    <row r="1191" spans="1:3" ht="15.75" customHeight="1" x14ac:dyDescent="0.35"/>
    <row r="1192" spans="1:3" ht="15.75" customHeight="1" x14ac:dyDescent="0.35"/>
    <row r="1193" spans="1:3" ht="15.75" customHeight="1" x14ac:dyDescent="0.35"/>
    <row r="1194" spans="1:3" ht="15.75" customHeight="1" x14ac:dyDescent="0.35"/>
    <row r="1195" spans="1:3" ht="15.75" customHeight="1" x14ac:dyDescent="0.35"/>
    <row r="1196" spans="1:3" ht="15.75" customHeight="1" x14ac:dyDescent="0.35"/>
    <row r="1197" spans="1:3" ht="15.75" customHeight="1" x14ac:dyDescent="0.35"/>
    <row r="1198" spans="1:3" ht="15.75" customHeight="1" x14ac:dyDescent="0.35">
      <c r="A1198" s="117"/>
      <c r="C1198" s="117"/>
    </row>
    <row r="1199" spans="1:3" ht="15.75" customHeight="1" x14ac:dyDescent="0.35">
      <c r="A1199" s="117"/>
      <c r="C1199" s="117"/>
    </row>
    <row r="1200" spans="1:3" ht="15.75" customHeight="1" x14ac:dyDescent="0.35">
      <c r="A1200" s="117"/>
      <c r="C1200" s="117"/>
    </row>
    <row r="1201" spans="1:3" ht="15.75" customHeight="1" x14ac:dyDescent="0.35">
      <c r="A1201" s="117"/>
      <c r="C1201" s="117"/>
    </row>
    <row r="1202" spans="1:3" ht="15.75" customHeight="1" x14ac:dyDescent="0.35">
      <c r="A1202" s="117"/>
      <c r="C1202" s="117"/>
    </row>
    <row r="1203" spans="1:3" ht="15.75" customHeight="1" x14ac:dyDescent="0.35">
      <c r="A1203" s="117"/>
      <c r="C1203" s="117"/>
    </row>
    <row r="1204" spans="1:3" ht="15.75" customHeight="1" x14ac:dyDescent="0.35">
      <c r="A1204" s="117"/>
      <c r="C1204" s="117"/>
    </row>
    <row r="1205" spans="1:3" ht="15.75" customHeight="1" x14ac:dyDescent="0.35">
      <c r="A1205" s="117"/>
      <c r="C1205" s="117"/>
    </row>
    <row r="1206" spans="1:3" ht="15.75" customHeight="1" x14ac:dyDescent="0.35">
      <c r="A1206" s="117"/>
      <c r="C1206" s="117"/>
    </row>
    <row r="1207" spans="1:3" ht="15.75" customHeight="1" x14ac:dyDescent="0.35">
      <c r="A1207" s="117"/>
      <c r="C1207" s="117"/>
    </row>
    <row r="1208" spans="1:3" ht="15.75" customHeight="1" x14ac:dyDescent="0.35">
      <c r="A1208" s="117"/>
      <c r="C1208" s="117"/>
    </row>
    <row r="1209" spans="1:3" ht="15.75" customHeight="1" x14ac:dyDescent="0.35">
      <c r="A1209" s="117"/>
      <c r="C1209" s="117"/>
    </row>
    <row r="1210" spans="1:3" ht="15.75" customHeight="1" x14ac:dyDescent="0.35">
      <c r="A1210" s="117"/>
      <c r="C1210" s="117"/>
    </row>
    <row r="1211" spans="1:3" ht="15.75" customHeight="1" x14ac:dyDescent="0.35">
      <c r="A1211" s="117"/>
      <c r="C1211" s="117"/>
    </row>
    <row r="1212" spans="1:3" ht="15.75" customHeight="1" x14ac:dyDescent="0.35">
      <c r="A1212" s="117"/>
      <c r="C1212" s="117"/>
    </row>
    <row r="1213" spans="1:3" ht="15.75" customHeight="1" x14ac:dyDescent="0.35">
      <c r="A1213" s="117"/>
      <c r="C1213" s="117"/>
    </row>
    <row r="1214" spans="1:3" ht="15.75" customHeight="1" x14ac:dyDescent="0.35">
      <c r="A1214" s="117"/>
      <c r="C1214" s="117"/>
    </row>
    <row r="1215" spans="1:3" ht="15.75" customHeight="1" x14ac:dyDescent="0.35">
      <c r="A1215" s="117"/>
      <c r="C1215" s="117"/>
    </row>
    <row r="1216" spans="1:3" ht="15.75" customHeight="1" x14ac:dyDescent="0.35">
      <c r="A1216" s="117"/>
      <c r="C1216" s="117"/>
    </row>
    <row r="1217" spans="1:3" ht="15.75" customHeight="1" x14ac:dyDescent="0.35">
      <c r="A1217" s="117"/>
      <c r="C1217" s="117"/>
    </row>
    <row r="1218" spans="1:3" ht="15.75" customHeight="1" x14ac:dyDescent="0.35">
      <c r="A1218" s="117"/>
      <c r="C1218" s="117"/>
    </row>
    <row r="1219" spans="1:3" ht="15.75" customHeight="1" x14ac:dyDescent="0.35">
      <c r="A1219" s="117"/>
      <c r="C1219" s="117"/>
    </row>
    <row r="1220" spans="1:3" ht="15.75" customHeight="1" x14ac:dyDescent="0.35">
      <c r="A1220" s="117"/>
      <c r="C1220" s="117"/>
    </row>
    <row r="1221" spans="1:3" ht="15.75" customHeight="1" x14ac:dyDescent="0.35">
      <c r="A1221" s="117"/>
      <c r="C1221" s="117"/>
    </row>
    <row r="1222" spans="1:3" ht="15.75" customHeight="1" x14ac:dyDescent="0.35">
      <c r="A1222" s="117"/>
      <c r="C1222" s="117"/>
    </row>
    <row r="1223" spans="1:3" ht="15.75" customHeight="1" x14ac:dyDescent="0.35">
      <c r="A1223" s="117"/>
      <c r="C1223" s="117"/>
    </row>
    <row r="1224" spans="1:3" ht="15.75" customHeight="1" x14ac:dyDescent="0.35">
      <c r="A1224" s="117"/>
      <c r="C1224" s="117"/>
    </row>
    <row r="1225" spans="1:3" ht="15.75" customHeight="1" x14ac:dyDescent="0.35">
      <c r="A1225" s="117"/>
      <c r="C1225" s="117"/>
    </row>
    <row r="1226" spans="1:3" ht="15.75" customHeight="1" x14ac:dyDescent="0.35">
      <c r="A1226" s="117"/>
      <c r="C1226" s="117"/>
    </row>
    <row r="1227" spans="1:3" ht="15.75" customHeight="1" x14ac:dyDescent="0.35">
      <c r="A1227" s="117"/>
      <c r="C1227" s="117"/>
    </row>
    <row r="1228" spans="1:3" ht="15.75" customHeight="1" x14ac:dyDescent="0.35">
      <c r="A1228" s="117"/>
      <c r="C1228" s="117"/>
    </row>
    <row r="1229" spans="1:3" ht="15.75" customHeight="1" x14ac:dyDescent="0.35">
      <c r="A1229" s="117"/>
      <c r="C1229" s="117"/>
    </row>
    <row r="1230" spans="1:3" ht="15.75" customHeight="1" x14ac:dyDescent="0.35">
      <c r="A1230" s="117"/>
      <c r="C1230" s="117"/>
    </row>
    <row r="1231" spans="1:3" ht="15.75" customHeight="1" x14ac:dyDescent="0.35">
      <c r="A1231" s="117"/>
      <c r="C1231" s="117"/>
    </row>
    <row r="1232" spans="1:3" ht="15.75" customHeight="1" x14ac:dyDescent="0.35">
      <c r="A1232" s="117"/>
      <c r="C1232" s="117"/>
    </row>
    <row r="1233" spans="1:3" ht="15.75" customHeight="1" x14ac:dyDescent="0.35">
      <c r="A1233" s="117"/>
      <c r="C1233" s="117"/>
    </row>
    <row r="1234" spans="1:3" ht="15.75" customHeight="1" x14ac:dyDescent="0.35">
      <c r="A1234" s="117"/>
      <c r="C1234" s="117"/>
    </row>
    <row r="1235" spans="1:3" ht="15.75" customHeight="1" x14ac:dyDescent="0.35">
      <c r="A1235" s="117"/>
      <c r="C1235" s="117"/>
    </row>
    <row r="1236" spans="1:3" ht="15.75" customHeight="1" x14ac:dyDescent="0.35">
      <c r="A1236" s="117"/>
      <c r="C1236" s="117"/>
    </row>
    <row r="1237" spans="1:3" ht="15.75" customHeight="1" x14ac:dyDescent="0.35">
      <c r="A1237" s="117"/>
      <c r="C1237" s="117"/>
    </row>
    <row r="1238" spans="1:3" ht="15.75" customHeight="1" x14ac:dyDescent="0.35">
      <c r="A1238" s="117"/>
      <c r="C1238" s="117"/>
    </row>
    <row r="1239" spans="1:3" ht="15.75" customHeight="1" x14ac:dyDescent="0.35">
      <c r="A1239" s="117"/>
      <c r="C1239" s="117"/>
    </row>
    <row r="1240" spans="1:3" ht="15.75" customHeight="1" x14ac:dyDescent="0.35">
      <c r="A1240" s="117"/>
      <c r="C1240" s="117"/>
    </row>
    <row r="1241" spans="1:3" ht="15.75" customHeight="1" x14ac:dyDescent="0.35">
      <c r="A1241" s="117"/>
      <c r="C1241" s="117"/>
    </row>
    <row r="1242" spans="1:3" ht="15.75" customHeight="1" x14ac:dyDescent="0.35">
      <c r="A1242" s="117"/>
      <c r="C1242" s="117"/>
    </row>
    <row r="1243" spans="1:3" ht="15.75" customHeight="1" x14ac:dyDescent="0.35">
      <c r="A1243" s="117"/>
      <c r="C1243" s="117"/>
    </row>
    <row r="1244" spans="1:3" ht="15.75" customHeight="1" x14ac:dyDescent="0.35">
      <c r="A1244" s="117"/>
      <c r="C1244" s="117"/>
    </row>
    <row r="1245" spans="1:3" ht="15.75" customHeight="1" x14ac:dyDescent="0.35">
      <c r="A1245" s="117"/>
      <c r="C1245" s="117"/>
    </row>
    <row r="1246" spans="1:3" ht="15.75" customHeight="1" x14ac:dyDescent="0.35">
      <c r="A1246" s="117"/>
      <c r="C1246" s="117"/>
    </row>
    <row r="1247" spans="1:3" ht="15.75" customHeight="1" x14ac:dyDescent="0.35">
      <c r="A1247" s="117"/>
      <c r="C1247" s="117"/>
    </row>
    <row r="1248" spans="1:3" ht="15.75" customHeight="1" x14ac:dyDescent="0.35">
      <c r="A1248" s="117"/>
      <c r="C1248" s="117"/>
    </row>
    <row r="1249" spans="1:3" ht="15.75" customHeight="1" x14ac:dyDescent="0.35">
      <c r="A1249" s="117"/>
      <c r="C1249" s="117"/>
    </row>
    <row r="1250" spans="1:3" ht="15.75" customHeight="1" x14ac:dyDescent="0.35">
      <c r="A1250" s="117"/>
      <c r="C1250" s="117"/>
    </row>
    <row r="1251" spans="1:3" ht="15.75" customHeight="1" x14ac:dyDescent="0.35">
      <c r="A1251" s="117"/>
      <c r="C1251" s="117"/>
    </row>
    <row r="1252" spans="1:3" ht="15.75" customHeight="1" x14ac:dyDescent="0.35">
      <c r="A1252" s="117"/>
      <c r="C1252" s="117"/>
    </row>
    <row r="1253" spans="1:3" ht="15.75" customHeight="1" x14ac:dyDescent="0.35">
      <c r="A1253" s="117"/>
      <c r="C1253" s="117"/>
    </row>
    <row r="1254" spans="1:3" ht="15.75" customHeight="1" x14ac:dyDescent="0.35">
      <c r="A1254" s="117"/>
      <c r="C1254" s="117"/>
    </row>
    <row r="1255" spans="1:3" ht="15.75" customHeight="1" x14ac:dyDescent="0.35">
      <c r="A1255" s="117"/>
      <c r="C1255" s="117"/>
    </row>
    <row r="1256" spans="1:3" ht="15.75" customHeight="1" x14ac:dyDescent="0.35">
      <c r="A1256" s="117"/>
      <c r="C1256" s="117"/>
    </row>
    <row r="1257" spans="1:3" ht="15.75" customHeight="1" x14ac:dyDescent="0.35">
      <c r="A1257" s="117"/>
      <c r="C1257" s="117"/>
    </row>
    <row r="1258" spans="1:3" ht="15.75" customHeight="1" x14ac:dyDescent="0.35">
      <c r="A1258" s="117"/>
      <c r="C1258" s="117"/>
    </row>
    <row r="1259" spans="1:3" ht="15.75" customHeight="1" x14ac:dyDescent="0.35">
      <c r="A1259" s="117"/>
      <c r="C1259" s="117"/>
    </row>
    <row r="1260" spans="1:3" ht="15.75" customHeight="1" x14ac:dyDescent="0.35">
      <c r="A1260" s="117"/>
      <c r="C1260" s="117"/>
    </row>
    <row r="1261" spans="1:3" ht="15.75" customHeight="1" x14ac:dyDescent="0.35">
      <c r="A1261" s="117"/>
      <c r="C1261" s="117"/>
    </row>
    <row r="1262" spans="1:3" ht="15.75" customHeight="1" x14ac:dyDescent="0.35">
      <c r="A1262" s="117"/>
      <c r="C1262" s="117"/>
    </row>
    <row r="1263" spans="1:3" ht="15.75" customHeight="1" x14ac:dyDescent="0.35">
      <c r="A1263" s="117"/>
      <c r="C1263" s="117"/>
    </row>
    <row r="1264" spans="1:3" ht="15.75" customHeight="1" x14ac:dyDescent="0.35">
      <c r="A1264" s="117"/>
      <c r="C1264" s="117"/>
    </row>
    <row r="1265" spans="1:3" ht="15.75" customHeight="1" x14ac:dyDescent="0.35">
      <c r="A1265" s="117"/>
      <c r="C1265" s="117"/>
    </row>
    <row r="1266" spans="1:3" ht="15.75" customHeight="1" x14ac:dyDescent="0.35">
      <c r="A1266" s="117"/>
      <c r="C1266" s="117"/>
    </row>
    <row r="1267" spans="1:3" ht="15.75" customHeight="1" x14ac:dyDescent="0.35">
      <c r="A1267" s="117"/>
      <c r="C1267" s="117"/>
    </row>
    <row r="1268" spans="1:3" ht="15.75" customHeight="1" x14ac:dyDescent="0.35">
      <c r="A1268" s="117"/>
      <c r="C1268" s="117"/>
    </row>
    <row r="1269" spans="1:3" ht="15.75" customHeight="1" x14ac:dyDescent="0.35">
      <c r="A1269" s="117"/>
      <c r="C1269" s="117"/>
    </row>
    <row r="1270" spans="1:3" ht="15.75" customHeight="1" x14ac:dyDescent="0.35">
      <c r="A1270" s="117"/>
      <c r="C1270" s="117"/>
    </row>
    <row r="1271" spans="1:3" ht="15.75" customHeight="1" x14ac:dyDescent="0.35">
      <c r="A1271" s="117"/>
      <c r="C1271" s="117"/>
    </row>
    <row r="1272" spans="1:3" ht="15.75" customHeight="1" x14ac:dyDescent="0.35">
      <c r="A1272" s="117"/>
      <c r="C1272" s="117"/>
    </row>
    <row r="1273" spans="1:3" ht="15.75" customHeight="1" x14ac:dyDescent="0.35">
      <c r="A1273" s="117"/>
      <c r="C1273" s="117"/>
    </row>
    <row r="1274" spans="1:3" ht="15.75" customHeight="1" x14ac:dyDescent="0.35">
      <c r="A1274" s="117"/>
      <c r="C1274" s="117"/>
    </row>
    <row r="1275" spans="1:3" ht="15.75" customHeight="1" x14ac:dyDescent="0.35">
      <c r="A1275" s="117"/>
      <c r="C1275" s="117"/>
    </row>
    <row r="1276" spans="1:3" ht="15.75" customHeight="1" x14ac:dyDescent="0.35">
      <c r="A1276" s="117"/>
      <c r="C1276" s="117"/>
    </row>
    <row r="1277" spans="1:3" ht="15.75" customHeight="1" x14ac:dyDescent="0.35">
      <c r="A1277" s="117"/>
      <c r="C1277" s="117"/>
    </row>
    <row r="1278" spans="1:3" ht="15.75" customHeight="1" x14ac:dyDescent="0.35">
      <c r="A1278" s="117"/>
      <c r="C1278" s="117"/>
    </row>
    <row r="1279" spans="1:3" ht="15.75" customHeight="1" x14ac:dyDescent="0.35">
      <c r="A1279" s="117"/>
      <c r="C1279" s="117"/>
    </row>
    <row r="1280" spans="1:3" ht="15.75" customHeight="1" x14ac:dyDescent="0.35">
      <c r="A1280" s="117"/>
      <c r="C1280" s="117"/>
    </row>
    <row r="1281" spans="1:3" ht="15.75" customHeight="1" x14ac:dyDescent="0.35">
      <c r="A1281" s="117"/>
      <c r="C1281" s="117"/>
    </row>
    <row r="1282" spans="1:3" ht="15.75" customHeight="1" x14ac:dyDescent="0.35">
      <c r="A1282" s="117"/>
      <c r="C1282" s="117"/>
    </row>
    <row r="1283" spans="1:3" ht="15.75" customHeight="1" x14ac:dyDescent="0.35">
      <c r="A1283" s="117"/>
      <c r="C1283" s="117"/>
    </row>
    <row r="1284" spans="1:3" ht="15.75" customHeight="1" x14ac:dyDescent="0.35">
      <c r="A1284" s="117"/>
      <c r="C1284" s="117"/>
    </row>
    <row r="1285" spans="1:3" ht="15.75" customHeight="1" x14ac:dyDescent="0.35">
      <c r="A1285" s="117"/>
      <c r="C1285" s="117"/>
    </row>
    <row r="1286" spans="1:3" ht="15.75" customHeight="1" x14ac:dyDescent="0.35">
      <c r="A1286" s="117"/>
      <c r="C1286" s="117"/>
    </row>
    <row r="1287" spans="1:3" ht="15.75" customHeight="1" x14ac:dyDescent="0.35">
      <c r="A1287" s="117"/>
      <c r="C1287" s="117"/>
    </row>
    <row r="1288" spans="1:3" ht="15.75" customHeight="1" x14ac:dyDescent="0.35">
      <c r="A1288" s="117"/>
      <c r="C1288" s="117"/>
    </row>
    <row r="1289" spans="1:3" ht="15.75" customHeight="1" x14ac:dyDescent="0.35">
      <c r="A1289" s="117"/>
      <c r="C1289" s="117"/>
    </row>
    <row r="1290" spans="1:3" ht="15.75" customHeight="1" x14ac:dyDescent="0.35">
      <c r="A1290" s="117"/>
      <c r="C1290" s="117"/>
    </row>
    <row r="1291" spans="1:3" ht="15.75" customHeight="1" x14ac:dyDescent="0.35">
      <c r="A1291" s="117"/>
      <c r="C1291" s="117"/>
    </row>
    <row r="1292" spans="1:3" ht="15.75" customHeight="1" x14ac:dyDescent="0.35">
      <c r="A1292" s="117"/>
      <c r="C1292" s="117"/>
    </row>
    <row r="1293" spans="1:3" ht="15.75" customHeight="1" x14ac:dyDescent="0.35">
      <c r="A1293" s="117"/>
      <c r="C1293" s="117"/>
    </row>
    <row r="1294" spans="1:3" ht="15.75" customHeight="1" x14ac:dyDescent="0.35">
      <c r="A1294" s="117"/>
      <c r="C1294" s="117"/>
    </row>
    <row r="1295" spans="1:3" ht="15.75" customHeight="1" x14ac:dyDescent="0.35">
      <c r="A1295" s="117"/>
      <c r="C1295" s="117"/>
    </row>
    <row r="1296" spans="1:3" ht="15.75" customHeight="1" x14ac:dyDescent="0.35">
      <c r="A1296" s="117"/>
      <c r="C1296" s="117"/>
    </row>
    <row r="1297" spans="1:3" ht="15.75" customHeight="1" x14ac:dyDescent="0.35">
      <c r="A1297" s="117"/>
      <c r="C1297" s="117"/>
    </row>
    <row r="1298" spans="1:3" ht="15.75" customHeight="1" x14ac:dyDescent="0.35">
      <c r="A1298" s="117"/>
      <c r="C1298" s="117"/>
    </row>
    <row r="1299" spans="1:3" ht="15.75" customHeight="1" x14ac:dyDescent="0.35">
      <c r="A1299" s="117"/>
      <c r="C1299" s="117"/>
    </row>
    <row r="1300" spans="1:3" ht="15.75" customHeight="1" x14ac:dyDescent="0.35">
      <c r="A1300" s="117"/>
      <c r="C1300" s="117"/>
    </row>
    <row r="1301" spans="1:3" ht="15.75" customHeight="1" x14ac:dyDescent="0.35">
      <c r="A1301" s="117"/>
      <c r="C1301" s="117"/>
    </row>
    <row r="1302" spans="1:3" ht="15.75" customHeight="1" x14ac:dyDescent="0.35">
      <c r="A1302" s="117"/>
      <c r="C1302" s="117"/>
    </row>
    <row r="1303" spans="1:3" ht="15.75" customHeight="1" x14ac:dyDescent="0.35">
      <c r="A1303" s="117"/>
      <c r="C1303" s="117"/>
    </row>
    <row r="1304" spans="1:3" ht="15.75" customHeight="1" x14ac:dyDescent="0.35">
      <c r="A1304" s="117"/>
      <c r="C1304" s="117"/>
    </row>
    <row r="1305" spans="1:3" ht="15.75" customHeight="1" x14ac:dyDescent="0.35">
      <c r="A1305" s="117"/>
      <c r="C1305" s="117"/>
    </row>
    <row r="1306" spans="1:3" ht="15.75" customHeight="1" x14ac:dyDescent="0.35">
      <c r="A1306" s="117"/>
      <c r="C1306" s="117"/>
    </row>
    <row r="1307" spans="1:3" ht="15.75" customHeight="1" x14ac:dyDescent="0.35">
      <c r="A1307" s="117"/>
      <c r="C1307" s="117"/>
    </row>
    <row r="1308" spans="1:3" ht="15.75" customHeight="1" x14ac:dyDescent="0.35">
      <c r="A1308" s="117"/>
      <c r="C1308" s="117"/>
    </row>
    <row r="1309" spans="1:3" ht="15.75" customHeight="1" x14ac:dyDescent="0.35">
      <c r="A1309" s="117"/>
      <c r="C1309" s="117"/>
    </row>
    <row r="1310" spans="1:3" ht="15.75" customHeight="1" x14ac:dyDescent="0.35">
      <c r="A1310" s="117"/>
      <c r="C1310" s="117"/>
    </row>
    <row r="1311" spans="1:3" ht="15.75" customHeight="1" x14ac:dyDescent="0.35">
      <c r="A1311" s="117"/>
      <c r="C1311" s="117"/>
    </row>
    <row r="1312" spans="1:3" ht="15.75" customHeight="1" x14ac:dyDescent="0.35">
      <c r="A1312" s="117"/>
      <c r="C1312" s="117"/>
    </row>
    <row r="1313" spans="1:3" ht="15.75" customHeight="1" x14ac:dyDescent="0.35">
      <c r="A1313" s="117"/>
      <c r="C1313" s="117"/>
    </row>
    <row r="1314" spans="1:3" ht="15.75" customHeight="1" x14ac:dyDescent="0.35">
      <c r="A1314" s="117"/>
      <c r="C1314" s="117"/>
    </row>
    <row r="1315" spans="1:3" ht="15.75" customHeight="1" x14ac:dyDescent="0.35">
      <c r="A1315" s="117"/>
      <c r="C1315" s="117"/>
    </row>
    <row r="1316" spans="1:3" ht="15.75" customHeight="1" x14ac:dyDescent="0.35">
      <c r="A1316" s="117"/>
      <c r="C1316" s="117"/>
    </row>
    <row r="1317" spans="1:3" ht="15.75" customHeight="1" x14ac:dyDescent="0.35">
      <c r="A1317" s="117"/>
      <c r="C1317" s="117"/>
    </row>
    <row r="1318" spans="1:3" ht="15.75" customHeight="1" x14ac:dyDescent="0.35">
      <c r="A1318" s="117"/>
      <c r="C1318" s="117"/>
    </row>
    <row r="1319" spans="1:3" ht="15.75" customHeight="1" x14ac:dyDescent="0.35">
      <c r="A1319" s="117"/>
      <c r="C1319" s="117"/>
    </row>
    <row r="1320" spans="1:3" ht="15.75" customHeight="1" x14ac:dyDescent="0.35">
      <c r="A1320" s="117"/>
      <c r="C1320" s="117"/>
    </row>
    <row r="1321" spans="1:3" ht="15.75" customHeight="1" x14ac:dyDescent="0.35">
      <c r="A1321" s="117"/>
      <c r="C1321" s="117"/>
    </row>
    <row r="1322" spans="1:3" ht="15.75" customHeight="1" x14ac:dyDescent="0.35">
      <c r="A1322" s="117"/>
      <c r="C1322" s="117"/>
    </row>
    <row r="1323" spans="1:3" ht="15.75" customHeight="1" x14ac:dyDescent="0.35">
      <c r="A1323" s="117"/>
      <c r="C1323" s="117"/>
    </row>
    <row r="1324" spans="1:3" ht="15.75" customHeight="1" x14ac:dyDescent="0.35">
      <c r="A1324" s="117"/>
      <c r="C1324" s="117"/>
    </row>
    <row r="1325" spans="1:3" ht="15.75" customHeight="1" x14ac:dyDescent="0.35">
      <c r="A1325" s="117"/>
      <c r="C1325" s="117"/>
    </row>
    <row r="1326" spans="1:3" ht="15.75" customHeight="1" x14ac:dyDescent="0.35"/>
    <row r="1327" spans="1:3" ht="15.75" customHeight="1" x14ac:dyDescent="0.35"/>
    <row r="1328" spans="1:3" ht="15.75" customHeight="1" x14ac:dyDescent="0.35"/>
    <row r="1329" ht="15.75" customHeight="1" x14ac:dyDescent="0.35"/>
    <row r="1330" ht="15.75" customHeight="1" x14ac:dyDescent="0.35"/>
    <row r="1331" ht="15.75" customHeight="1" x14ac:dyDescent="0.35"/>
    <row r="1332" ht="15.75" customHeight="1" x14ac:dyDescent="0.35"/>
    <row r="1333" ht="15.75" customHeight="1" x14ac:dyDescent="0.35"/>
    <row r="1334" ht="15.75" customHeight="1" x14ac:dyDescent="0.35"/>
    <row r="1335" ht="15.75" customHeight="1" x14ac:dyDescent="0.35"/>
    <row r="1336" ht="15.75" customHeight="1" x14ac:dyDescent="0.35"/>
    <row r="1337" ht="15.75" customHeight="1" x14ac:dyDescent="0.35"/>
    <row r="1338" ht="15.75" customHeight="1" x14ac:dyDescent="0.35"/>
    <row r="1339" ht="15.75" customHeight="1" x14ac:dyDescent="0.35"/>
    <row r="1340" ht="15.75" customHeight="1" x14ac:dyDescent="0.35"/>
    <row r="1341" ht="15.75" customHeight="1" x14ac:dyDescent="0.35"/>
    <row r="1342" ht="15.75" customHeight="1" x14ac:dyDescent="0.35"/>
    <row r="1343" ht="15.75" customHeight="1" x14ac:dyDescent="0.35"/>
    <row r="1344" ht="15.75" customHeight="1" x14ac:dyDescent="0.35"/>
    <row r="1345" ht="15.75" customHeight="1" x14ac:dyDescent="0.35"/>
    <row r="1346" ht="15.75" customHeight="1" x14ac:dyDescent="0.35"/>
    <row r="1347" ht="15.75" customHeight="1" x14ac:dyDescent="0.35"/>
    <row r="1348" ht="15.75" customHeight="1" x14ac:dyDescent="0.35"/>
    <row r="1349" ht="15.75" customHeight="1" x14ac:dyDescent="0.35"/>
    <row r="1350" ht="15.75" customHeight="1" x14ac:dyDescent="0.35"/>
    <row r="1351" ht="15.75" customHeight="1" x14ac:dyDescent="0.35"/>
    <row r="1352" ht="15.75" customHeight="1" x14ac:dyDescent="0.35"/>
    <row r="1353" ht="15.75" customHeight="1" x14ac:dyDescent="0.35"/>
    <row r="1354" ht="15.75" customHeight="1" x14ac:dyDescent="0.35"/>
    <row r="1355" ht="15.75" customHeight="1" x14ac:dyDescent="0.35"/>
    <row r="1356" ht="15.75" customHeight="1" x14ac:dyDescent="0.35"/>
    <row r="1357" ht="15.75" customHeight="1" x14ac:dyDescent="0.35"/>
    <row r="1358" ht="15.75" customHeight="1" x14ac:dyDescent="0.35"/>
    <row r="1359" ht="15.75" customHeight="1" x14ac:dyDescent="0.35"/>
    <row r="1360" ht="15.75" customHeight="1" x14ac:dyDescent="0.35"/>
    <row r="1361" ht="15.75" customHeight="1" x14ac:dyDescent="0.35"/>
    <row r="1362" ht="15.75" customHeight="1" x14ac:dyDescent="0.35"/>
    <row r="1363" ht="15.75" customHeight="1" x14ac:dyDescent="0.35"/>
    <row r="1364" ht="15.75" customHeight="1" x14ac:dyDescent="0.35"/>
    <row r="1365" ht="15.75" customHeight="1" x14ac:dyDescent="0.35"/>
    <row r="1366" ht="15.75" customHeight="1" x14ac:dyDescent="0.35"/>
    <row r="1367" ht="15.75" customHeight="1" x14ac:dyDescent="0.35"/>
    <row r="1368" ht="15.75" customHeight="1" x14ac:dyDescent="0.35"/>
    <row r="1369" ht="15.75" customHeight="1" x14ac:dyDescent="0.35"/>
    <row r="1370" ht="15.75" customHeight="1" x14ac:dyDescent="0.35"/>
    <row r="1371" ht="15.75" customHeight="1" x14ac:dyDescent="0.35"/>
    <row r="1372" ht="15.75" customHeight="1" x14ac:dyDescent="0.35"/>
    <row r="1373" ht="15.75" customHeight="1" x14ac:dyDescent="0.35"/>
    <row r="1374" ht="15.75" customHeight="1" x14ac:dyDescent="0.35"/>
    <row r="1375" ht="15.75" customHeight="1" x14ac:dyDescent="0.35"/>
    <row r="1376" ht="15.75" customHeight="1" x14ac:dyDescent="0.35"/>
    <row r="1377" ht="15.75" customHeight="1" x14ac:dyDescent="0.35"/>
    <row r="1378" ht="15.75" customHeight="1" x14ac:dyDescent="0.35"/>
    <row r="1379" ht="15.75" customHeight="1" x14ac:dyDescent="0.35"/>
    <row r="1380" ht="15.75" customHeight="1" x14ac:dyDescent="0.35"/>
    <row r="1381" ht="15.75" customHeight="1" x14ac:dyDescent="0.35"/>
    <row r="1382" ht="15.75" customHeight="1" x14ac:dyDescent="0.35"/>
    <row r="1383" ht="15.75" customHeight="1" x14ac:dyDescent="0.35"/>
    <row r="1384" ht="15.75" customHeight="1" x14ac:dyDescent="0.35"/>
    <row r="1385" ht="15.75" customHeight="1" x14ac:dyDescent="0.35"/>
    <row r="1386" ht="15.75" customHeight="1" x14ac:dyDescent="0.35"/>
    <row r="1387" ht="15.75" customHeight="1" x14ac:dyDescent="0.35"/>
    <row r="1388" ht="15.75" customHeight="1" x14ac:dyDescent="0.35"/>
    <row r="1389" ht="15.75" customHeight="1" x14ac:dyDescent="0.35"/>
    <row r="1390" ht="15.75" customHeight="1" x14ac:dyDescent="0.35"/>
    <row r="1391" ht="15.75" customHeight="1" x14ac:dyDescent="0.35"/>
    <row r="1392" ht="15.75" customHeight="1" x14ac:dyDescent="0.35"/>
    <row r="1393" ht="15.75" customHeight="1" x14ac:dyDescent="0.35"/>
    <row r="1394" ht="15.75" customHeight="1" x14ac:dyDescent="0.35"/>
    <row r="1395" ht="15.75" customHeight="1" x14ac:dyDescent="0.35"/>
    <row r="1396" ht="15.75" customHeight="1" x14ac:dyDescent="0.35"/>
    <row r="1397" ht="15.75" customHeight="1" x14ac:dyDescent="0.35"/>
    <row r="1398" ht="15.75" customHeight="1" x14ac:dyDescent="0.35"/>
    <row r="1399" ht="15.75" customHeight="1" x14ac:dyDescent="0.35"/>
    <row r="1400" ht="15.75" customHeight="1" x14ac:dyDescent="0.35"/>
    <row r="1401" ht="15.75" customHeight="1" x14ac:dyDescent="0.35"/>
    <row r="1402" ht="15.75" customHeight="1" x14ac:dyDescent="0.35"/>
    <row r="1403" ht="15.75" customHeight="1" x14ac:dyDescent="0.35"/>
    <row r="1404" ht="15.75" customHeight="1" x14ac:dyDescent="0.35"/>
    <row r="1405" ht="15.75" customHeight="1" x14ac:dyDescent="0.35"/>
    <row r="1406" ht="15.75" customHeight="1" x14ac:dyDescent="0.35"/>
    <row r="1407" ht="15.75" customHeight="1" x14ac:dyDescent="0.35"/>
    <row r="1408" ht="15.75" customHeight="1" x14ac:dyDescent="0.35"/>
    <row r="1409" ht="15.75" customHeight="1" x14ac:dyDescent="0.35"/>
    <row r="1410" ht="15.75" customHeight="1" x14ac:dyDescent="0.35"/>
    <row r="1411" ht="15.75" customHeight="1" x14ac:dyDescent="0.35"/>
    <row r="1412" ht="15.75" customHeight="1" x14ac:dyDescent="0.35"/>
    <row r="1413" ht="15.75" customHeight="1" x14ac:dyDescent="0.35"/>
    <row r="1414" ht="15.75" customHeight="1" x14ac:dyDescent="0.35"/>
    <row r="1415" ht="15.75" customHeight="1" x14ac:dyDescent="0.35"/>
    <row r="1416" ht="15.75" customHeight="1" x14ac:dyDescent="0.35"/>
    <row r="1417" ht="15.75" customHeight="1" x14ac:dyDescent="0.35"/>
    <row r="1418" ht="15.75" customHeight="1" x14ac:dyDescent="0.35"/>
    <row r="1419" ht="15.75" customHeight="1" x14ac:dyDescent="0.35"/>
    <row r="1420" ht="15.75" customHeight="1" x14ac:dyDescent="0.35"/>
    <row r="1421" ht="15.75" customHeight="1" x14ac:dyDescent="0.35"/>
    <row r="1422" ht="15.75" customHeight="1" x14ac:dyDescent="0.35"/>
    <row r="1423" ht="15.75" customHeight="1" x14ac:dyDescent="0.35"/>
    <row r="1424" ht="15.75" customHeight="1" x14ac:dyDescent="0.35"/>
    <row r="1425" ht="15.75" customHeight="1" x14ac:dyDescent="0.35"/>
    <row r="1426" ht="15.75" customHeight="1" x14ac:dyDescent="0.35"/>
    <row r="1427" ht="15.75" customHeight="1" x14ac:dyDescent="0.35"/>
    <row r="1428" ht="15.75" customHeight="1" x14ac:dyDescent="0.35"/>
    <row r="1429" ht="15.75" customHeight="1" x14ac:dyDescent="0.35"/>
    <row r="1430" ht="15.75" customHeight="1" x14ac:dyDescent="0.35"/>
    <row r="1431" ht="15.75" customHeight="1" x14ac:dyDescent="0.35"/>
    <row r="1432" ht="15.75" customHeight="1" x14ac:dyDescent="0.35"/>
    <row r="1433" ht="15.75" customHeight="1" x14ac:dyDescent="0.35"/>
    <row r="1434" ht="15.75" customHeight="1" x14ac:dyDescent="0.35"/>
    <row r="1435" ht="15.75" customHeight="1" x14ac:dyDescent="0.35"/>
    <row r="1436" ht="15.75" customHeight="1" x14ac:dyDescent="0.35"/>
    <row r="1437" ht="15.75" customHeight="1" x14ac:dyDescent="0.35"/>
    <row r="1438" ht="15.75" customHeight="1" x14ac:dyDescent="0.35"/>
    <row r="1439" ht="15.75" customHeight="1" x14ac:dyDescent="0.35"/>
    <row r="1440" ht="15.75" customHeight="1" x14ac:dyDescent="0.35"/>
    <row r="1441" ht="15.75" customHeight="1" x14ac:dyDescent="0.35"/>
    <row r="1442" ht="15.75" customHeight="1" x14ac:dyDescent="0.35"/>
    <row r="1443" ht="15.75" customHeight="1" x14ac:dyDescent="0.35"/>
    <row r="1444" ht="15.75" customHeight="1" x14ac:dyDescent="0.35"/>
    <row r="1445" ht="15.75" customHeight="1" x14ac:dyDescent="0.35"/>
    <row r="1446" ht="15.75" customHeight="1" x14ac:dyDescent="0.35"/>
    <row r="1447" ht="15.75" customHeight="1" x14ac:dyDescent="0.35"/>
    <row r="1448" ht="15.75" customHeight="1" x14ac:dyDescent="0.35"/>
    <row r="1449" ht="15.75" customHeight="1" x14ac:dyDescent="0.35"/>
    <row r="1450" ht="15.75" customHeight="1" x14ac:dyDescent="0.35"/>
    <row r="1451" ht="15.75" customHeight="1" x14ac:dyDescent="0.35"/>
    <row r="1452" ht="15.75" customHeight="1" x14ac:dyDescent="0.35"/>
    <row r="1453" ht="15.75" customHeight="1" x14ac:dyDescent="0.35"/>
    <row r="1454" ht="15.75" customHeight="1" x14ac:dyDescent="0.35"/>
    <row r="1455" ht="15.75" customHeight="1" x14ac:dyDescent="0.35"/>
    <row r="1456" ht="15.75" customHeight="1" x14ac:dyDescent="0.35"/>
    <row r="1457" ht="15.75" customHeight="1" x14ac:dyDescent="0.35"/>
    <row r="1458" ht="15.75" customHeight="1" x14ac:dyDescent="0.35"/>
    <row r="1459" ht="15.75" customHeight="1" x14ac:dyDescent="0.35"/>
    <row r="1460" ht="15.75" customHeight="1" x14ac:dyDescent="0.35"/>
    <row r="1461" ht="15.75" customHeight="1" x14ac:dyDescent="0.35"/>
    <row r="1462" ht="15.75" customHeight="1" x14ac:dyDescent="0.35"/>
    <row r="1463" ht="15.75" customHeight="1" x14ac:dyDescent="0.35"/>
    <row r="1464" ht="15.75" customHeight="1" x14ac:dyDescent="0.35"/>
    <row r="1465" ht="15.75" customHeight="1" x14ac:dyDescent="0.35"/>
    <row r="1466" ht="15.75" customHeight="1" x14ac:dyDescent="0.35"/>
    <row r="1467" ht="15.75" customHeight="1" x14ac:dyDescent="0.35"/>
    <row r="1468" ht="15.75" customHeight="1" x14ac:dyDescent="0.35"/>
    <row r="1469" ht="15.75" customHeight="1" x14ac:dyDescent="0.35"/>
    <row r="1470" ht="15.75" customHeight="1" x14ac:dyDescent="0.35"/>
    <row r="1471" ht="15.75" customHeight="1" x14ac:dyDescent="0.35"/>
    <row r="1472" ht="15.75" customHeight="1" x14ac:dyDescent="0.35"/>
    <row r="1473" ht="15.75" customHeight="1" x14ac:dyDescent="0.35"/>
    <row r="1474" ht="15.75" customHeight="1" x14ac:dyDescent="0.35"/>
    <row r="1475" ht="15.75" customHeight="1" x14ac:dyDescent="0.35"/>
    <row r="1476" ht="15.75" customHeight="1" x14ac:dyDescent="0.35"/>
    <row r="1477" ht="15.75" customHeight="1" x14ac:dyDescent="0.35"/>
    <row r="1478" ht="15.75" customHeight="1" x14ac:dyDescent="0.35"/>
    <row r="1479" ht="15.75" customHeight="1" x14ac:dyDescent="0.35"/>
    <row r="1480" ht="15.75" customHeight="1" x14ac:dyDescent="0.35"/>
    <row r="1481" ht="15.75" customHeight="1" x14ac:dyDescent="0.35"/>
    <row r="1482" ht="15.75" customHeight="1" x14ac:dyDescent="0.35"/>
    <row r="1483" ht="15.75" customHeight="1" x14ac:dyDescent="0.35"/>
    <row r="1484" ht="15.75" customHeight="1" x14ac:dyDescent="0.35"/>
    <row r="1485" ht="15.75" customHeight="1" x14ac:dyDescent="0.35"/>
    <row r="1486" ht="15.75" customHeight="1" x14ac:dyDescent="0.35"/>
    <row r="1487" ht="15.75" customHeight="1" x14ac:dyDescent="0.35"/>
    <row r="1488" ht="15.75" customHeight="1" x14ac:dyDescent="0.35"/>
    <row r="1489" ht="15.75" customHeight="1" x14ac:dyDescent="0.35"/>
    <row r="1490" ht="15.75" customHeight="1" x14ac:dyDescent="0.35"/>
    <row r="1491" ht="15.75" customHeight="1" x14ac:dyDescent="0.35"/>
    <row r="1492" ht="15.75" customHeight="1" x14ac:dyDescent="0.35"/>
    <row r="1493" ht="15.75" customHeight="1" x14ac:dyDescent="0.35"/>
    <row r="1494" ht="15.75" customHeight="1" x14ac:dyDescent="0.35"/>
    <row r="1495" ht="15.75" customHeight="1" x14ac:dyDescent="0.35"/>
    <row r="1496" ht="15.75" customHeight="1" x14ac:dyDescent="0.35"/>
    <row r="1497" ht="15.75" customHeight="1" x14ac:dyDescent="0.35"/>
    <row r="1498" ht="15.75" customHeight="1" x14ac:dyDescent="0.35"/>
    <row r="1499" ht="15.75" customHeight="1" x14ac:dyDescent="0.35"/>
    <row r="1500" ht="15.75" customHeight="1" x14ac:dyDescent="0.35"/>
    <row r="1501" ht="15.75" customHeight="1" x14ac:dyDescent="0.35"/>
    <row r="1502" ht="15.75" customHeight="1" x14ac:dyDescent="0.35"/>
    <row r="1503" ht="15.75" customHeight="1" x14ac:dyDescent="0.35"/>
    <row r="1504" ht="15.75" customHeight="1" x14ac:dyDescent="0.35"/>
    <row r="1505" ht="15.75" customHeight="1" x14ac:dyDescent="0.35"/>
    <row r="1506" ht="15.75" customHeight="1" x14ac:dyDescent="0.35"/>
    <row r="1507" ht="15.75" customHeight="1" x14ac:dyDescent="0.35"/>
    <row r="1508" ht="15.75" customHeight="1" x14ac:dyDescent="0.35"/>
    <row r="1509" ht="15.75" customHeight="1" x14ac:dyDescent="0.35"/>
    <row r="1510" ht="15.75" customHeight="1" x14ac:dyDescent="0.35"/>
    <row r="1511" ht="15.75" customHeight="1" x14ac:dyDescent="0.35"/>
    <row r="1512" ht="15.75" customHeight="1" x14ac:dyDescent="0.35"/>
    <row r="1513" ht="15.75" customHeight="1" x14ac:dyDescent="0.35"/>
    <row r="1514" ht="15.75" customHeight="1" x14ac:dyDescent="0.35"/>
    <row r="1515" ht="15.75" customHeight="1" x14ac:dyDescent="0.35"/>
    <row r="1516" ht="15.75" customHeight="1" x14ac:dyDescent="0.35"/>
    <row r="1517" ht="15.75" customHeight="1" x14ac:dyDescent="0.35"/>
    <row r="1518" ht="15.75" customHeight="1" x14ac:dyDescent="0.35"/>
    <row r="1519" ht="15.75" customHeight="1" x14ac:dyDescent="0.35"/>
    <row r="1520" ht="15.75" customHeight="1" x14ac:dyDescent="0.35"/>
    <row r="1521" ht="15.75" customHeight="1" x14ac:dyDescent="0.35"/>
    <row r="1522" ht="15.75" customHeight="1" x14ac:dyDescent="0.35"/>
    <row r="1523" ht="15.75" customHeight="1" x14ac:dyDescent="0.35"/>
    <row r="1524" ht="15.75" customHeight="1" x14ac:dyDescent="0.35"/>
    <row r="1525" ht="15.75" customHeight="1" x14ac:dyDescent="0.35"/>
    <row r="1526" ht="15.75" customHeight="1" x14ac:dyDescent="0.35"/>
    <row r="1527" ht="15.75" customHeight="1" x14ac:dyDescent="0.35"/>
    <row r="1528" ht="15.75" customHeight="1" x14ac:dyDescent="0.35"/>
    <row r="1529" ht="15.75" customHeight="1" x14ac:dyDescent="0.35"/>
    <row r="1530" ht="15.75" customHeight="1" x14ac:dyDescent="0.35"/>
    <row r="1531" ht="15.75" customHeight="1" x14ac:dyDescent="0.35"/>
    <row r="1532" ht="15.75" customHeight="1" x14ac:dyDescent="0.35"/>
    <row r="1533" ht="15.75" customHeight="1" x14ac:dyDescent="0.35"/>
    <row r="1534" ht="15.75" customHeight="1" x14ac:dyDescent="0.35"/>
    <row r="1535" ht="15.75" customHeight="1" x14ac:dyDescent="0.35"/>
    <row r="1536" ht="15.75" customHeight="1" x14ac:dyDescent="0.35"/>
    <row r="1537" ht="15.75" customHeight="1" x14ac:dyDescent="0.35"/>
    <row r="1538" ht="15.75" customHeight="1" x14ac:dyDescent="0.35"/>
    <row r="1539" ht="15.75" customHeight="1" x14ac:dyDescent="0.35"/>
    <row r="1540" ht="15.75" customHeight="1" x14ac:dyDescent="0.35"/>
    <row r="1541" ht="15.75" customHeight="1" x14ac:dyDescent="0.35"/>
    <row r="1542" ht="15.75" customHeight="1" x14ac:dyDescent="0.35"/>
    <row r="1543" ht="15.75" customHeight="1" x14ac:dyDescent="0.35"/>
    <row r="1544" ht="15.75" customHeight="1" x14ac:dyDescent="0.35"/>
    <row r="1545" ht="15.75" customHeight="1" x14ac:dyDescent="0.35"/>
    <row r="1546" ht="15.75" customHeight="1" x14ac:dyDescent="0.35"/>
    <row r="1547" ht="15.75" customHeight="1" x14ac:dyDescent="0.35"/>
    <row r="1548" ht="15.75" customHeight="1" x14ac:dyDescent="0.35"/>
    <row r="1549" ht="15.75" customHeight="1" x14ac:dyDescent="0.35"/>
    <row r="1550" ht="15.75" customHeight="1" x14ac:dyDescent="0.35"/>
    <row r="1551" ht="15.75" customHeight="1" x14ac:dyDescent="0.35"/>
    <row r="1552" ht="15.75" customHeight="1" x14ac:dyDescent="0.35"/>
    <row r="1553" ht="15.75" customHeight="1" x14ac:dyDescent="0.35"/>
    <row r="1554" ht="15.75" customHeight="1" x14ac:dyDescent="0.35"/>
    <row r="1555" ht="15.75" customHeight="1" x14ac:dyDescent="0.35"/>
    <row r="1556" ht="15.75" customHeight="1" x14ac:dyDescent="0.35"/>
    <row r="1557" ht="15.75" customHeight="1" x14ac:dyDescent="0.35"/>
    <row r="1558" ht="15.75" customHeight="1" x14ac:dyDescent="0.35"/>
    <row r="1559" ht="15.75" customHeight="1" x14ac:dyDescent="0.35"/>
    <row r="1560" ht="15.75" customHeight="1" x14ac:dyDescent="0.35"/>
    <row r="1561" ht="15.75" customHeight="1" x14ac:dyDescent="0.35"/>
    <row r="1562" ht="15.75" customHeight="1" x14ac:dyDescent="0.35"/>
    <row r="1563" ht="15.75" customHeight="1" x14ac:dyDescent="0.35"/>
    <row r="1564" ht="15.75" customHeight="1" x14ac:dyDescent="0.35"/>
    <row r="1565" ht="15.75" customHeight="1" x14ac:dyDescent="0.35"/>
    <row r="1566" ht="15.75" customHeight="1" x14ac:dyDescent="0.35"/>
    <row r="1567" ht="15.75" customHeight="1" x14ac:dyDescent="0.35"/>
    <row r="1568" ht="15.75" customHeight="1" x14ac:dyDescent="0.35"/>
    <row r="1569" ht="15.75" customHeight="1" x14ac:dyDescent="0.35"/>
    <row r="1570" ht="15.75" customHeight="1" x14ac:dyDescent="0.35"/>
    <row r="1571" ht="15.75" customHeight="1" x14ac:dyDescent="0.35"/>
    <row r="1572" ht="15.75" customHeight="1" x14ac:dyDescent="0.35"/>
    <row r="1573" ht="15.75" customHeight="1" x14ac:dyDescent="0.35"/>
    <row r="1574" ht="15.75" customHeight="1" x14ac:dyDescent="0.35"/>
    <row r="1575" ht="15.75" customHeight="1" x14ac:dyDescent="0.35"/>
    <row r="1576" ht="15.75" customHeight="1" x14ac:dyDescent="0.35"/>
    <row r="1577" ht="15.75" customHeight="1" x14ac:dyDescent="0.35"/>
    <row r="1578" ht="15.75" customHeight="1" x14ac:dyDescent="0.35"/>
    <row r="1579" ht="15.75" customHeight="1" x14ac:dyDescent="0.35"/>
    <row r="1580" ht="15.75" customHeight="1" x14ac:dyDescent="0.35"/>
    <row r="1581" ht="15.75" customHeight="1" x14ac:dyDescent="0.35"/>
    <row r="1582" ht="15.75" customHeight="1" x14ac:dyDescent="0.35"/>
    <row r="1583" ht="15.75" customHeight="1" x14ac:dyDescent="0.35"/>
    <row r="1584" ht="15.75" customHeight="1" x14ac:dyDescent="0.35"/>
    <row r="1585" ht="15.75" customHeight="1" x14ac:dyDescent="0.35"/>
    <row r="1586" ht="15.75" customHeight="1" x14ac:dyDescent="0.35"/>
    <row r="1587" ht="15.75" customHeight="1" x14ac:dyDescent="0.35"/>
    <row r="1588" ht="15.75" customHeight="1" x14ac:dyDescent="0.35"/>
    <row r="1589" ht="15.75" customHeight="1" x14ac:dyDescent="0.35"/>
    <row r="1590" ht="15.75" customHeight="1" x14ac:dyDescent="0.35"/>
    <row r="1591" ht="15.75" customHeight="1" x14ac:dyDescent="0.35"/>
    <row r="1592" ht="15.75" customHeight="1" x14ac:dyDescent="0.35"/>
    <row r="1593" ht="15.75" customHeight="1" x14ac:dyDescent="0.35"/>
    <row r="1594" ht="15.75" customHeight="1" x14ac:dyDescent="0.35"/>
    <row r="1595" ht="15.75" customHeight="1" x14ac:dyDescent="0.35"/>
    <row r="1596" ht="15.75" customHeight="1" x14ac:dyDescent="0.35"/>
    <row r="1597" ht="15.75" customHeight="1" x14ac:dyDescent="0.35"/>
    <row r="1598" ht="15.75" customHeight="1" x14ac:dyDescent="0.35"/>
    <row r="1599" ht="15.75" customHeight="1" x14ac:dyDescent="0.35"/>
    <row r="1600" ht="15.75" customHeight="1" x14ac:dyDescent="0.35"/>
    <row r="1601" ht="15.75" customHeight="1" x14ac:dyDescent="0.35"/>
    <row r="1602" ht="15.75" customHeight="1" x14ac:dyDescent="0.35"/>
    <row r="1603" ht="15.75" customHeight="1" x14ac:dyDescent="0.35"/>
    <row r="1604" ht="15.75" customHeight="1" x14ac:dyDescent="0.35"/>
    <row r="1605" ht="15.75" customHeight="1" x14ac:dyDescent="0.35"/>
    <row r="1606" ht="15.75" customHeight="1" x14ac:dyDescent="0.35"/>
    <row r="1607" ht="15.75" customHeight="1" x14ac:dyDescent="0.35"/>
    <row r="1608" ht="15.75" customHeight="1" x14ac:dyDescent="0.35"/>
    <row r="1609" ht="15.75" customHeight="1" x14ac:dyDescent="0.35"/>
    <row r="1610" ht="15.75" customHeight="1" x14ac:dyDescent="0.35"/>
    <row r="1611" ht="15.75" customHeight="1" x14ac:dyDescent="0.35"/>
    <row r="1612" ht="15.75" customHeight="1" x14ac:dyDescent="0.35"/>
    <row r="1613" ht="15.75" customHeight="1" x14ac:dyDescent="0.35"/>
    <row r="1614" ht="15.75" customHeight="1" x14ac:dyDescent="0.35"/>
    <row r="1615" ht="15.75" customHeight="1" x14ac:dyDescent="0.35"/>
    <row r="1616" ht="15.75" customHeight="1" x14ac:dyDescent="0.35"/>
    <row r="1617" ht="15.75" customHeight="1" x14ac:dyDescent="0.35"/>
    <row r="1618" ht="15.75" customHeight="1" x14ac:dyDescent="0.35"/>
    <row r="1619" ht="15.75" customHeight="1" x14ac:dyDescent="0.35"/>
    <row r="1620" ht="15.75" customHeight="1" x14ac:dyDescent="0.35"/>
    <row r="1621" ht="15.75" customHeight="1" x14ac:dyDescent="0.35"/>
    <row r="1622" ht="15.75" customHeight="1" x14ac:dyDescent="0.35"/>
    <row r="1623" ht="15.75" customHeight="1" x14ac:dyDescent="0.35"/>
    <row r="1624" ht="15.75" customHeight="1" x14ac:dyDescent="0.35"/>
    <row r="1625" ht="15.75" customHeight="1" x14ac:dyDescent="0.35"/>
    <row r="1626" ht="15.75" customHeight="1" x14ac:dyDescent="0.35"/>
    <row r="1627" ht="15.75" customHeight="1" x14ac:dyDescent="0.35"/>
    <row r="1628" ht="15.75" customHeight="1" x14ac:dyDescent="0.35"/>
    <row r="1629" ht="15.75" customHeight="1" x14ac:dyDescent="0.35"/>
    <row r="1630" ht="15.75" customHeight="1" x14ac:dyDescent="0.35"/>
    <row r="1631" ht="15.75" customHeight="1" x14ac:dyDescent="0.35"/>
    <row r="1632" ht="15.75" customHeight="1" x14ac:dyDescent="0.35"/>
    <row r="1633" ht="15.75" customHeight="1" x14ac:dyDescent="0.35"/>
    <row r="1634" ht="15.75" customHeight="1" x14ac:dyDescent="0.35"/>
    <row r="1635" ht="15.75" customHeight="1" x14ac:dyDescent="0.35"/>
    <row r="1636" ht="15.75" customHeight="1" x14ac:dyDescent="0.35"/>
    <row r="1637" ht="15.75" customHeight="1" x14ac:dyDescent="0.35"/>
    <row r="1638" ht="15.75" customHeight="1" x14ac:dyDescent="0.35"/>
    <row r="1639" ht="15.75" customHeight="1" x14ac:dyDescent="0.35"/>
    <row r="1640" ht="15.75" customHeight="1" x14ac:dyDescent="0.35"/>
    <row r="1641" ht="15.75" customHeight="1" x14ac:dyDescent="0.35"/>
    <row r="1642" ht="15.75" customHeight="1" x14ac:dyDescent="0.35"/>
    <row r="1643" ht="15.75" customHeight="1" x14ac:dyDescent="0.35"/>
    <row r="1644" ht="15.75" customHeight="1" x14ac:dyDescent="0.35"/>
    <row r="1645" ht="15.75" customHeight="1" x14ac:dyDescent="0.35"/>
    <row r="1646" ht="15.75" customHeight="1" x14ac:dyDescent="0.35"/>
    <row r="1647" ht="15.75" customHeight="1" x14ac:dyDescent="0.35"/>
    <row r="1648" ht="15.75" customHeight="1" x14ac:dyDescent="0.35"/>
    <row r="1649" ht="15.75" customHeight="1" x14ac:dyDescent="0.35"/>
    <row r="1650" ht="15.75" customHeight="1" x14ac:dyDescent="0.35"/>
    <row r="1651" ht="15.75" customHeight="1" x14ac:dyDescent="0.35"/>
    <row r="1652" ht="15.75" customHeight="1" x14ac:dyDescent="0.35"/>
    <row r="1653" ht="15.75" customHeight="1" x14ac:dyDescent="0.35"/>
    <row r="1654" ht="15.75" customHeight="1" x14ac:dyDescent="0.35"/>
    <row r="1655" ht="15.75" customHeight="1" x14ac:dyDescent="0.35"/>
    <row r="1656" ht="15.75" customHeight="1" x14ac:dyDescent="0.35"/>
    <row r="1657" ht="15.75" customHeight="1" x14ac:dyDescent="0.35"/>
    <row r="1658" ht="15.75" customHeight="1" x14ac:dyDescent="0.35"/>
    <row r="1659" ht="15.75" customHeight="1" x14ac:dyDescent="0.35"/>
    <row r="1660" ht="15.75" customHeight="1" x14ac:dyDescent="0.35"/>
    <row r="1661" ht="15.75" customHeight="1" x14ac:dyDescent="0.35"/>
    <row r="1662" ht="15.75" customHeight="1" x14ac:dyDescent="0.35"/>
    <row r="1663" ht="15.75" customHeight="1" x14ac:dyDescent="0.35"/>
    <row r="1664" ht="15.75" customHeight="1" x14ac:dyDescent="0.35"/>
    <row r="1665" ht="15.75" customHeight="1" x14ac:dyDescent="0.35"/>
    <row r="1666" ht="15.75" customHeight="1" x14ac:dyDescent="0.35"/>
    <row r="1667" ht="15.75" customHeight="1" x14ac:dyDescent="0.35"/>
    <row r="1668" ht="15.75" customHeight="1" x14ac:dyDescent="0.35"/>
    <row r="1669" ht="15.75" customHeight="1" x14ac:dyDescent="0.35"/>
    <row r="1670" ht="15.75" customHeight="1" x14ac:dyDescent="0.35"/>
    <row r="1671" ht="15.75" customHeight="1" x14ac:dyDescent="0.35"/>
    <row r="1672" ht="15.75" customHeight="1" x14ac:dyDescent="0.35"/>
    <row r="1673" ht="15.75" customHeight="1" x14ac:dyDescent="0.35"/>
    <row r="1674" ht="15.75" customHeight="1" x14ac:dyDescent="0.35"/>
    <row r="1675" ht="15.75" customHeight="1" x14ac:dyDescent="0.35"/>
    <row r="1676" ht="15.75" customHeight="1" x14ac:dyDescent="0.35"/>
    <row r="1677" ht="15.75" customHeight="1" x14ac:dyDescent="0.35"/>
    <row r="1678" ht="15.75" customHeight="1" x14ac:dyDescent="0.35"/>
    <row r="1679" ht="15.75" customHeight="1" x14ac:dyDescent="0.35"/>
    <row r="1680" ht="15.75" customHeight="1" x14ac:dyDescent="0.35"/>
    <row r="1681" ht="15.75" customHeight="1" x14ac:dyDescent="0.35"/>
    <row r="1682" ht="15.75" customHeight="1" x14ac:dyDescent="0.35"/>
    <row r="1683" ht="15.75" customHeight="1" x14ac:dyDescent="0.35"/>
    <row r="1684" ht="15.75" customHeight="1" x14ac:dyDescent="0.35"/>
    <row r="1685" ht="15.75" customHeight="1" x14ac:dyDescent="0.35"/>
    <row r="1686" ht="15.75" customHeight="1" x14ac:dyDescent="0.35"/>
    <row r="1687" ht="15.75" customHeight="1" x14ac:dyDescent="0.35"/>
    <row r="1688" ht="15.75" customHeight="1" x14ac:dyDescent="0.35"/>
    <row r="1689" ht="15.75" customHeight="1" x14ac:dyDescent="0.35"/>
    <row r="1690" ht="15.75" customHeight="1" x14ac:dyDescent="0.35"/>
    <row r="1691" ht="15.75" customHeight="1" x14ac:dyDescent="0.35"/>
    <row r="1692" ht="15.75" customHeight="1" x14ac:dyDescent="0.35"/>
    <row r="1693" ht="15.75" customHeight="1" x14ac:dyDescent="0.35"/>
    <row r="1694" ht="15.75" customHeight="1" x14ac:dyDescent="0.35"/>
    <row r="1695" ht="15.75" customHeight="1" x14ac:dyDescent="0.35"/>
    <row r="1696" ht="15.75" customHeight="1" x14ac:dyDescent="0.35"/>
    <row r="1697" ht="15.75" customHeight="1" x14ac:dyDescent="0.35"/>
    <row r="1698" ht="15.75" customHeight="1" x14ac:dyDescent="0.35"/>
    <row r="1699" ht="15.75" customHeight="1" x14ac:dyDescent="0.35"/>
    <row r="1700" ht="15.75" customHeight="1" x14ac:dyDescent="0.35"/>
    <row r="1701" ht="15.75" customHeight="1" x14ac:dyDescent="0.35"/>
    <row r="1702" ht="15.75" customHeight="1" x14ac:dyDescent="0.35"/>
    <row r="1703" ht="15.75" customHeight="1" x14ac:dyDescent="0.35"/>
    <row r="1704" ht="15.75" customHeight="1" x14ac:dyDescent="0.35"/>
    <row r="1705" ht="15.75" customHeight="1" x14ac:dyDescent="0.35"/>
    <row r="1706" ht="15.75" customHeight="1" x14ac:dyDescent="0.35"/>
    <row r="1707" ht="15.75" customHeight="1" x14ac:dyDescent="0.35"/>
    <row r="1708" ht="15.75" customHeight="1" x14ac:dyDescent="0.35"/>
    <row r="1709" ht="15.75" customHeight="1" x14ac:dyDescent="0.35"/>
    <row r="1710" ht="15.75" customHeight="1" x14ac:dyDescent="0.35"/>
    <row r="1711" ht="15.75" customHeight="1" x14ac:dyDescent="0.35"/>
    <row r="1712" ht="15.75" customHeight="1" x14ac:dyDescent="0.35"/>
    <row r="1713" ht="15.75" customHeight="1" x14ac:dyDescent="0.35"/>
    <row r="1714" ht="15.75" customHeight="1" x14ac:dyDescent="0.35"/>
    <row r="1715" ht="15.75" customHeight="1" x14ac:dyDescent="0.35"/>
    <row r="1716" ht="15.75" customHeight="1" x14ac:dyDescent="0.35"/>
    <row r="1717" ht="15.75" customHeight="1" x14ac:dyDescent="0.35"/>
    <row r="1718" ht="15.75" customHeight="1" x14ac:dyDescent="0.35"/>
    <row r="1719" ht="15.75" customHeight="1" x14ac:dyDescent="0.35"/>
    <row r="1720" ht="15.75" customHeight="1" x14ac:dyDescent="0.35"/>
    <row r="1721" ht="15.75" customHeight="1" x14ac:dyDescent="0.35"/>
    <row r="1722" ht="15.75" customHeight="1" x14ac:dyDescent="0.35"/>
    <row r="1723" ht="15.75" customHeight="1" x14ac:dyDescent="0.35"/>
    <row r="1724" ht="15.75" customHeight="1" x14ac:dyDescent="0.35"/>
    <row r="1725" ht="15.75" customHeight="1" x14ac:dyDescent="0.35"/>
    <row r="1726" ht="15.75" customHeight="1" x14ac:dyDescent="0.35"/>
    <row r="1727" ht="15.75" customHeight="1" x14ac:dyDescent="0.35"/>
    <row r="1728" ht="15.75" customHeight="1" x14ac:dyDescent="0.35"/>
    <row r="1729" ht="15.75" customHeight="1" x14ac:dyDescent="0.35"/>
    <row r="1730" ht="15.75" customHeight="1" x14ac:dyDescent="0.35"/>
    <row r="1731" ht="15.75" customHeight="1" x14ac:dyDescent="0.35"/>
    <row r="1732" ht="15.75" customHeight="1" x14ac:dyDescent="0.35"/>
    <row r="1733" ht="15.75" customHeight="1" x14ac:dyDescent="0.35"/>
    <row r="1734" ht="15.75" customHeight="1" x14ac:dyDescent="0.35"/>
    <row r="1735" ht="15.75" customHeight="1" x14ac:dyDescent="0.35"/>
    <row r="1736" ht="15.75" customHeight="1" x14ac:dyDescent="0.35"/>
    <row r="1737" ht="15.75" customHeight="1" x14ac:dyDescent="0.35"/>
    <row r="1738" ht="15.75" customHeight="1" x14ac:dyDescent="0.35"/>
    <row r="1739" ht="15.75" customHeight="1" x14ac:dyDescent="0.35"/>
    <row r="1740" ht="15.75" customHeight="1" x14ac:dyDescent="0.35"/>
    <row r="1741" ht="15.75" customHeight="1" x14ac:dyDescent="0.35"/>
    <row r="1742" ht="15.75" customHeight="1" x14ac:dyDescent="0.35"/>
    <row r="1743" ht="15.75" customHeight="1" x14ac:dyDescent="0.35"/>
    <row r="1744" ht="15.75" customHeight="1" x14ac:dyDescent="0.35"/>
    <row r="1745" ht="15.75" customHeight="1" x14ac:dyDescent="0.35"/>
    <row r="1746" ht="15.75" customHeight="1" x14ac:dyDescent="0.35"/>
    <row r="1747" ht="15.75" customHeight="1" x14ac:dyDescent="0.35"/>
    <row r="1748" ht="15.75" customHeight="1" x14ac:dyDescent="0.35"/>
    <row r="1749" ht="15.75" customHeight="1" x14ac:dyDescent="0.35"/>
    <row r="1750" ht="15.75" customHeight="1" x14ac:dyDescent="0.35"/>
    <row r="1751" ht="15.75" customHeight="1" x14ac:dyDescent="0.35"/>
    <row r="1752" ht="15.75" customHeight="1" x14ac:dyDescent="0.35"/>
    <row r="1753" ht="15.75" customHeight="1" x14ac:dyDescent="0.35"/>
    <row r="1754" ht="15.75" customHeight="1" x14ac:dyDescent="0.35"/>
    <row r="1755" ht="15.75" customHeight="1" x14ac:dyDescent="0.35"/>
    <row r="1756" ht="15.75" customHeight="1" x14ac:dyDescent="0.35"/>
    <row r="1757" ht="15.75" customHeight="1" x14ac:dyDescent="0.35"/>
    <row r="1758" ht="15.75" customHeight="1" x14ac:dyDescent="0.35"/>
    <row r="1759" ht="15.75" customHeight="1" x14ac:dyDescent="0.35"/>
    <row r="1760" ht="15.75" customHeight="1" x14ac:dyDescent="0.35"/>
    <row r="1761" ht="15.75" customHeight="1" x14ac:dyDescent="0.35"/>
    <row r="1762" ht="15.75" customHeight="1" x14ac:dyDescent="0.35"/>
    <row r="1763" ht="15.75" customHeight="1" x14ac:dyDescent="0.35"/>
    <row r="1764" ht="15.75" customHeight="1" x14ac:dyDescent="0.35"/>
    <row r="1765" ht="15.75" customHeight="1" x14ac:dyDescent="0.35"/>
    <row r="1766" ht="15.75" customHeight="1" x14ac:dyDescent="0.35"/>
    <row r="1767" ht="15.75" customHeight="1" x14ac:dyDescent="0.35"/>
    <row r="1768" ht="15.75" customHeight="1" x14ac:dyDescent="0.35"/>
    <row r="1769" ht="15.75" customHeight="1" x14ac:dyDescent="0.35"/>
    <row r="1770" ht="15.75" customHeight="1" x14ac:dyDescent="0.35"/>
    <row r="1771" ht="15.75" customHeight="1" x14ac:dyDescent="0.35"/>
    <row r="1772" ht="15.75" customHeight="1" x14ac:dyDescent="0.35"/>
    <row r="1773" ht="15.75" customHeight="1" x14ac:dyDescent="0.35"/>
    <row r="1774" ht="15.75" customHeight="1" x14ac:dyDescent="0.35"/>
    <row r="1775" ht="15.75" customHeight="1" x14ac:dyDescent="0.35"/>
    <row r="1776" ht="15.75" customHeight="1" x14ac:dyDescent="0.35"/>
    <row r="1777" ht="15.75" customHeight="1" x14ac:dyDescent="0.35"/>
    <row r="1778" ht="15.75" customHeight="1" x14ac:dyDescent="0.35"/>
    <row r="1779" ht="15.75" customHeight="1" x14ac:dyDescent="0.35"/>
    <row r="1780" ht="15.75" customHeight="1" x14ac:dyDescent="0.35"/>
    <row r="1781" ht="15.75" customHeight="1" x14ac:dyDescent="0.35"/>
    <row r="1782" ht="15.75" customHeight="1" x14ac:dyDescent="0.35"/>
    <row r="1783" ht="15.75" customHeight="1" x14ac:dyDescent="0.35"/>
    <row r="1784" ht="15.75" customHeight="1" x14ac:dyDescent="0.35"/>
    <row r="1785" ht="15.75" customHeight="1" x14ac:dyDescent="0.35"/>
    <row r="1786" ht="15.75" customHeight="1" x14ac:dyDescent="0.35"/>
    <row r="1787" ht="15.75" customHeight="1" x14ac:dyDescent="0.35"/>
    <row r="1788" ht="15.75" customHeight="1" x14ac:dyDescent="0.35"/>
    <row r="1789" ht="15.75" customHeight="1" x14ac:dyDescent="0.35"/>
    <row r="1790" ht="15.75" customHeight="1" x14ac:dyDescent="0.35"/>
    <row r="1791" ht="15.75" customHeight="1" x14ac:dyDescent="0.35"/>
    <row r="1792" ht="15.75" customHeight="1" x14ac:dyDescent="0.35"/>
    <row r="1793" ht="15.75" customHeight="1" x14ac:dyDescent="0.35"/>
    <row r="1794" ht="15.75" customHeight="1" x14ac:dyDescent="0.35"/>
    <row r="1795" ht="15.75" customHeight="1" x14ac:dyDescent="0.35"/>
    <row r="1796" ht="15.75" customHeight="1" x14ac:dyDescent="0.35"/>
    <row r="1797" ht="15.75" customHeight="1" x14ac:dyDescent="0.35"/>
    <row r="1798" ht="15.75" customHeight="1" x14ac:dyDescent="0.35"/>
    <row r="1799" ht="15.75" customHeight="1" x14ac:dyDescent="0.35"/>
    <row r="1800" ht="15.75" customHeight="1" x14ac:dyDescent="0.35"/>
    <row r="1801" ht="15.75" customHeight="1" x14ac:dyDescent="0.35"/>
    <row r="1802" ht="15.75" customHeight="1" x14ac:dyDescent="0.35"/>
    <row r="1803" ht="15.75" customHeight="1" x14ac:dyDescent="0.35"/>
    <row r="1804" ht="15.75" customHeight="1" x14ac:dyDescent="0.35"/>
    <row r="1805" ht="15.75" customHeight="1" x14ac:dyDescent="0.35"/>
    <row r="1806" ht="15.75" customHeight="1" x14ac:dyDescent="0.35"/>
    <row r="1807" ht="15.75" customHeight="1" x14ac:dyDescent="0.35"/>
    <row r="1808" ht="15.75" customHeight="1" x14ac:dyDescent="0.35"/>
    <row r="1809" ht="15.75" customHeight="1" x14ac:dyDescent="0.35"/>
    <row r="1810" ht="15.75" customHeight="1" x14ac:dyDescent="0.35"/>
    <row r="1811" ht="15.75" customHeight="1" x14ac:dyDescent="0.35"/>
    <row r="1812" ht="15.75" customHeight="1" x14ac:dyDescent="0.35"/>
    <row r="1813" ht="15.75" customHeight="1" x14ac:dyDescent="0.35"/>
    <row r="1814" ht="15.75" customHeight="1" x14ac:dyDescent="0.35"/>
    <row r="1815" ht="15.75" customHeight="1" x14ac:dyDescent="0.35"/>
    <row r="1816" ht="15.75" customHeight="1" x14ac:dyDescent="0.35"/>
    <row r="1817" ht="15.75" customHeight="1" x14ac:dyDescent="0.35"/>
    <row r="1818" ht="15.75" customHeight="1" x14ac:dyDescent="0.35"/>
    <row r="1819" ht="15.75" customHeight="1" x14ac:dyDescent="0.35"/>
    <row r="1820" ht="15.75" customHeight="1" x14ac:dyDescent="0.35"/>
    <row r="1821" ht="15.75" customHeight="1" x14ac:dyDescent="0.35"/>
    <row r="1822" ht="15.75" customHeight="1" x14ac:dyDescent="0.35"/>
    <row r="1823" ht="15.75" customHeight="1" x14ac:dyDescent="0.35"/>
    <row r="1824" ht="15.75" customHeight="1" x14ac:dyDescent="0.35"/>
    <row r="1825" ht="15.75" customHeight="1" x14ac:dyDescent="0.35"/>
    <row r="1826" ht="15.75" customHeight="1" x14ac:dyDescent="0.35"/>
    <row r="1827" ht="15.75" customHeight="1" x14ac:dyDescent="0.35"/>
    <row r="1828" ht="15.75" customHeight="1" x14ac:dyDescent="0.35"/>
    <row r="1829" ht="15.75" customHeight="1" x14ac:dyDescent="0.35"/>
    <row r="1830" ht="15.75" customHeight="1" x14ac:dyDescent="0.35"/>
    <row r="1831" ht="15.75" customHeight="1" x14ac:dyDescent="0.35"/>
    <row r="1832" ht="15.75" customHeight="1" x14ac:dyDescent="0.35"/>
    <row r="1833" ht="15.75" customHeight="1" x14ac:dyDescent="0.35"/>
    <row r="1834" ht="15.75" customHeight="1" x14ac:dyDescent="0.35"/>
    <row r="1835" ht="15.75" customHeight="1" x14ac:dyDescent="0.35"/>
    <row r="1836" ht="15.75" customHeight="1" x14ac:dyDescent="0.35"/>
    <row r="1837" ht="15.75" customHeight="1" x14ac:dyDescent="0.35"/>
    <row r="1838" ht="15.75" customHeight="1" x14ac:dyDescent="0.35"/>
    <row r="1839" ht="15.75" customHeight="1" x14ac:dyDescent="0.35"/>
    <row r="1840" ht="15.75" customHeight="1" x14ac:dyDescent="0.35"/>
    <row r="1841" ht="15.75" customHeight="1" x14ac:dyDescent="0.35"/>
    <row r="1842" ht="15.75" customHeight="1" x14ac:dyDescent="0.35"/>
    <row r="1843" ht="15.75" customHeight="1" x14ac:dyDescent="0.35"/>
    <row r="1844" ht="15.75" customHeight="1" x14ac:dyDescent="0.35"/>
    <row r="1845" ht="15.75" customHeight="1" x14ac:dyDescent="0.35"/>
    <row r="1846" ht="15.75" customHeight="1" x14ac:dyDescent="0.35"/>
    <row r="1847" ht="15.75" customHeight="1" x14ac:dyDescent="0.35"/>
    <row r="1848" ht="15.75" customHeight="1" x14ac:dyDescent="0.35"/>
    <row r="1849" ht="15.75" customHeight="1" x14ac:dyDescent="0.35"/>
    <row r="1850" ht="15.75" customHeight="1" x14ac:dyDescent="0.35"/>
    <row r="1851" ht="15.75" customHeight="1" x14ac:dyDescent="0.35"/>
    <row r="1852" ht="15.75" customHeight="1" x14ac:dyDescent="0.35"/>
    <row r="1853" ht="15.75" customHeight="1" x14ac:dyDescent="0.35"/>
    <row r="1854" ht="15.75" customHeight="1" x14ac:dyDescent="0.35"/>
    <row r="1855" ht="15.75" customHeight="1" x14ac:dyDescent="0.35"/>
    <row r="1856" ht="15.75" customHeight="1" x14ac:dyDescent="0.35"/>
    <row r="1857" ht="15.75" customHeight="1" x14ac:dyDescent="0.35"/>
    <row r="1858" ht="15.75" customHeight="1" x14ac:dyDescent="0.35"/>
    <row r="1859" ht="15.75" customHeight="1" x14ac:dyDescent="0.35"/>
    <row r="1860" ht="15.75" customHeight="1" x14ac:dyDescent="0.35"/>
    <row r="1861" ht="15.75" customHeight="1" x14ac:dyDescent="0.35"/>
    <row r="1862" ht="15.75" customHeight="1" x14ac:dyDescent="0.35"/>
    <row r="1863" ht="15.75" customHeight="1" x14ac:dyDescent="0.35"/>
    <row r="1864" ht="15.75" customHeight="1" x14ac:dyDescent="0.35"/>
    <row r="1865" ht="15.75" customHeight="1" x14ac:dyDescent="0.35"/>
    <row r="1866" ht="15.75" customHeight="1" x14ac:dyDescent="0.35"/>
    <row r="1867" ht="15.75" customHeight="1" x14ac:dyDescent="0.35"/>
    <row r="1868" ht="15.75" customHeight="1" x14ac:dyDescent="0.35"/>
    <row r="1869" ht="15.75" customHeight="1" x14ac:dyDescent="0.35"/>
    <row r="1870" ht="15.75" customHeight="1" x14ac:dyDescent="0.35"/>
    <row r="1871" ht="15.75" customHeight="1" x14ac:dyDescent="0.35"/>
    <row r="1872" ht="15.75" customHeight="1" x14ac:dyDescent="0.35"/>
    <row r="1873" ht="15.75" customHeight="1" x14ac:dyDescent="0.35"/>
    <row r="1874" ht="15.75" customHeight="1" x14ac:dyDescent="0.35"/>
    <row r="1875" ht="15.75" customHeight="1" x14ac:dyDescent="0.35"/>
    <row r="1876" ht="15.75" customHeight="1" x14ac:dyDescent="0.35"/>
    <row r="1877" ht="15.75" customHeight="1" x14ac:dyDescent="0.35"/>
    <row r="1878" ht="15.75" customHeight="1" x14ac:dyDescent="0.35"/>
    <row r="1879" ht="15.75" customHeight="1" x14ac:dyDescent="0.35"/>
    <row r="1880" ht="15.75" customHeight="1" x14ac:dyDescent="0.35"/>
    <row r="1881" ht="15.75" customHeight="1" x14ac:dyDescent="0.35"/>
    <row r="1882" ht="15.75" customHeight="1" x14ac:dyDescent="0.35"/>
    <row r="1883" ht="15.75" customHeight="1" x14ac:dyDescent="0.35"/>
    <row r="1884" ht="15.75" customHeight="1" x14ac:dyDescent="0.35"/>
    <row r="1885" ht="15.75" customHeight="1" x14ac:dyDescent="0.35"/>
    <row r="1886" ht="15.75" customHeight="1" x14ac:dyDescent="0.35"/>
    <row r="1887" ht="15.75" customHeight="1" x14ac:dyDescent="0.35"/>
    <row r="1888" ht="15.75" customHeight="1" x14ac:dyDescent="0.35"/>
    <row r="1889" ht="15.75" customHeight="1" x14ac:dyDescent="0.35"/>
    <row r="1890" ht="15.75" customHeight="1" x14ac:dyDescent="0.35"/>
    <row r="1891" ht="15.75" customHeight="1" x14ac:dyDescent="0.35"/>
    <row r="1892" ht="15.75" customHeight="1" x14ac:dyDescent="0.35"/>
    <row r="1893" ht="15.75" customHeight="1" x14ac:dyDescent="0.35"/>
    <row r="1894" ht="15.75" customHeight="1" x14ac:dyDescent="0.35"/>
    <row r="1895" ht="15.75" customHeight="1" x14ac:dyDescent="0.35"/>
    <row r="1896" ht="15.75" customHeight="1" x14ac:dyDescent="0.35"/>
    <row r="1897" ht="15.75" customHeight="1" x14ac:dyDescent="0.35"/>
    <row r="1898" ht="15.75" customHeight="1" x14ac:dyDescent="0.35"/>
    <row r="1899" ht="15.75" customHeight="1" x14ac:dyDescent="0.35"/>
    <row r="1900" ht="15.75" customHeight="1" x14ac:dyDescent="0.35"/>
    <row r="1901" ht="15.75" customHeight="1" x14ac:dyDescent="0.35"/>
    <row r="1902" ht="15.75" customHeight="1" x14ac:dyDescent="0.35"/>
    <row r="1903" ht="15.75" customHeight="1" x14ac:dyDescent="0.35"/>
    <row r="1904" ht="15.75" customHeight="1" x14ac:dyDescent="0.35"/>
    <row r="1905" ht="15.75" customHeight="1" x14ac:dyDescent="0.35"/>
    <row r="1906" ht="15.75" customHeight="1" x14ac:dyDescent="0.35"/>
    <row r="1907" ht="15.75" customHeight="1" x14ac:dyDescent="0.35"/>
    <row r="1908" ht="15.75" customHeight="1" x14ac:dyDescent="0.35"/>
    <row r="1909" ht="15.75" customHeight="1" x14ac:dyDescent="0.35"/>
    <row r="1910" ht="15.75" customHeight="1" x14ac:dyDescent="0.35"/>
    <row r="1911" ht="15.75" customHeight="1" x14ac:dyDescent="0.35"/>
    <row r="1912" ht="15.75" customHeight="1" x14ac:dyDescent="0.35"/>
    <row r="1913" ht="15.75" customHeight="1" x14ac:dyDescent="0.35"/>
    <row r="1914" ht="15.75" customHeight="1" x14ac:dyDescent="0.35"/>
    <row r="1915" ht="15.75" customHeight="1" x14ac:dyDescent="0.35"/>
    <row r="1916" ht="15.75" customHeight="1" x14ac:dyDescent="0.35"/>
    <row r="1917" ht="15.75" customHeight="1" x14ac:dyDescent="0.35"/>
    <row r="1918" ht="15.75" customHeight="1" x14ac:dyDescent="0.35"/>
    <row r="1919" ht="15.75" customHeight="1" x14ac:dyDescent="0.35"/>
    <row r="1920" ht="15.75" customHeight="1" x14ac:dyDescent="0.35"/>
    <row r="1921" ht="15.75" customHeight="1" x14ac:dyDescent="0.35"/>
    <row r="1922" ht="15.75" customHeight="1" x14ac:dyDescent="0.35"/>
    <row r="1923" ht="15.75" customHeight="1" x14ac:dyDescent="0.35"/>
    <row r="1924" ht="15.75" customHeight="1" x14ac:dyDescent="0.35"/>
    <row r="1925" ht="15.75" customHeight="1" x14ac:dyDescent="0.35"/>
    <row r="1926" ht="15.75" customHeight="1" x14ac:dyDescent="0.35"/>
    <row r="1927" ht="15.75" customHeight="1" x14ac:dyDescent="0.35"/>
    <row r="1928" ht="15.75" customHeight="1" x14ac:dyDescent="0.35"/>
    <row r="1929" ht="15.75" customHeight="1" x14ac:dyDescent="0.35"/>
    <row r="1930" ht="15.75" customHeight="1" x14ac:dyDescent="0.35"/>
    <row r="1931" ht="15.75" customHeight="1" x14ac:dyDescent="0.35"/>
    <row r="1932" ht="15.75" customHeight="1" x14ac:dyDescent="0.35"/>
    <row r="1933" ht="15.75" customHeight="1" x14ac:dyDescent="0.35"/>
    <row r="1934" ht="15.75" customHeight="1" x14ac:dyDescent="0.35"/>
    <row r="1935" ht="15.75" customHeight="1" x14ac:dyDescent="0.35"/>
    <row r="1936" ht="15.75" customHeight="1" x14ac:dyDescent="0.35"/>
    <row r="1937" ht="15.75" customHeight="1" x14ac:dyDescent="0.35"/>
    <row r="1938" ht="15.75" customHeight="1" x14ac:dyDescent="0.35"/>
    <row r="1939" ht="15.75" customHeight="1" x14ac:dyDescent="0.35"/>
    <row r="1940" ht="15.75" customHeight="1" x14ac:dyDescent="0.35"/>
    <row r="1941" ht="15.75" customHeight="1" x14ac:dyDescent="0.35"/>
    <row r="1942" ht="15.75" customHeight="1" x14ac:dyDescent="0.35"/>
    <row r="1943" ht="15.75" customHeight="1" x14ac:dyDescent="0.35"/>
    <row r="1944" ht="15.75" customHeight="1" x14ac:dyDescent="0.35"/>
    <row r="1945" ht="15.75" customHeight="1" x14ac:dyDescent="0.35"/>
    <row r="1946" ht="15.75" customHeight="1" x14ac:dyDescent="0.35"/>
    <row r="1947" ht="15.75" customHeight="1" x14ac:dyDescent="0.35"/>
    <row r="1948" ht="15.75" customHeight="1" x14ac:dyDescent="0.35"/>
    <row r="1949" ht="15.75" customHeight="1" x14ac:dyDescent="0.35"/>
    <row r="1950" ht="15.75" customHeight="1" x14ac:dyDescent="0.35"/>
    <row r="1951" ht="15.75" customHeight="1" x14ac:dyDescent="0.35"/>
    <row r="1952" ht="15.75" customHeight="1" x14ac:dyDescent="0.35"/>
    <row r="1953" ht="15.75" customHeight="1" x14ac:dyDescent="0.35"/>
    <row r="1954" ht="15.75" customHeight="1" x14ac:dyDescent="0.35"/>
    <row r="1955" ht="15.75" customHeight="1" x14ac:dyDescent="0.35"/>
    <row r="1956" ht="15.75" customHeight="1" x14ac:dyDescent="0.35"/>
    <row r="1957" ht="15.75" customHeight="1" x14ac:dyDescent="0.35"/>
    <row r="1958" ht="15.75" customHeight="1" x14ac:dyDescent="0.35"/>
    <row r="1959" ht="15.75" customHeight="1" x14ac:dyDescent="0.35"/>
    <row r="1960" ht="15.75" customHeight="1" x14ac:dyDescent="0.35"/>
    <row r="1961" ht="15.75" customHeight="1" x14ac:dyDescent="0.35"/>
    <row r="1962" ht="15.75" customHeight="1" x14ac:dyDescent="0.35"/>
    <row r="1963" ht="15.75" customHeight="1" x14ac:dyDescent="0.35"/>
    <row r="1964" ht="15.75" customHeight="1" x14ac:dyDescent="0.35"/>
    <row r="1965" ht="15.75" customHeight="1" x14ac:dyDescent="0.35"/>
    <row r="1966" ht="15.75" customHeight="1" x14ac:dyDescent="0.35"/>
    <row r="1967" ht="15.75" customHeight="1" x14ac:dyDescent="0.35"/>
    <row r="1968" ht="15.75" customHeight="1" x14ac:dyDescent="0.35"/>
    <row r="1969" ht="15.75" customHeight="1" x14ac:dyDescent="0.35"/>
    <row r="1970" ht="15.75" customHeight="1" x14ac:dyDescent="0.35"/>
    <row r="1971" ht="15.75" customHeight="1" x14ac:dyDescent="0.35"/>
    <row r="1972" ht="15.75" customHeight="1" x14ac:dyDescent="0.35"/>
    <row r="1973" ht="15.75" customHeight="1" x14ac:dyDescent="0.35"/>
    <row r="1974" ht="15.75" customHeight="1" x14ac:dyDescent="0.35"/>
    <row r="1975" ht="15.75" customHeight="1" x14ac:dyDescent="0.35"/>
    <row r="1976" ht="15.75" customHeight="1" x14ac:dyDescent="0.35"/>
    <row r="1977" ht="15.75" customHeight="1" x14ac:dyDescent="0.35"/>
    <row r="1978" ht="15.75" customHeight="1" x14ac:dyDescent="0.35"/>
    <row r="1979" ht="15.75" customHeight="1" x14ac:dyDescent="0.35"/>
    <row r="1980" ht="15.75" customHeight="1" x14ac:dyDescent="0.35"/>
    <row r="1981" ht="15.75" customHeight="1" x14ac:dyDescent="0.35"/>
    <row r="1982" ht="15.75" customHeight="1" x14ac:dyDescent="0.35"/>
    <row r="1983" ht="15.75" customHeight="1" x14ac:dyDescent="0.35"/>
    <row r="1984" ht="15.75" customHeight="1" x14ac:dyDescent="0.35"/>
    <row r="1985" ht="15.75" customHeight="1" x14ac:dyDescent="0.35"/>
    <row r="1986" ht="15.75" customHeight="1" x14ac:dyDescent="0.35"/>
    <row r="1987" ht="15.75" customHeight="1" x14ac:dyDescent="0.35"/>
    <row r="1988" ht="15.75" customHeight="1" x14ac:dyDescent="0.35"/>
    <row r="1989" ht="15.75" customHeight="1" x14ac:dyDescent="0.35"/>
    <row r="1990" ht="15.75" customHeight="1" x14ac:dyDescent="0.35"/>
    <row r="1991" ht="15.75" customHeight="1" x14ac:dyDescent="0.35"/>
    <row r="1992" ht="15.75" customHeight="1" x14ac:dyDescent="0.35"/>
    <row r="1993" ht="15.75" customHeight="1" x14ac:dyDescent="0.35"/>
    <row r="1994" ht="15.75" customHeight="1" x14ac:dyDescent="0.35"/>
    <row r="1995" ht="15.75" customHeight="1" x14ac:dyDescent="0.35"/>
    <row r="1996" ht="15.75" customHeight="1" x14ac:dyDescent="0.35"/>
    <row r="1997" ht="15.75" customHeight="1" x14ac:dyDescent="0.35"/>
    <row r="1998" ht="15.75" customHeight="1" x14ac:dyDescent="0.35"/>
    <row r="1999" ht="15.75" customHeight="1" x14ac:dyDescent="0.35"/>
    <row r="2000" ht="15.75" customHeight="1" x14ac:dyDescent="0.35"/>
    <row r="2001" ht="15.75" customHeight="1" x14ac:dyDescent="0.35"/>
    <row r="2002" ht="15.75" customHeight="1" x14ac:dyDescent="0.35"/>
    <row r="2003" ht="15.75" customHeight="1" x14ac:dyDescent="0.35"/>
    <row r="2004" ht="15.75" customHeight="1" x14ac:dyDescent="0.35"/>
    <row r="2005" ht="15.75" customHeight="1" x14ac:dyDescent="0.35"/>
    <row r="2006" ht="15.75" customHeight="1" x14ac:dyDescent="0.35"/>
    <row r="2007" ht="15.75" customHeight="1" x14ac:dyDescent="0.35"/>
    <row r="2008" ht="15.75" customHeight="1" x14ac:dyDescent="0.35"/>
    <row r="2009" ht="15.75" customHeight="1" x14ac:dyDescent="0.35"/>
    <row r="2010" ht="15.75" customHeight="1" x14ac:dyDescent="0.35"/>
    <row r="2011" ht="15.75" customHeight="1" x14ac:dyDescent="0.35"/>
    <row r="2012" ht="15.75" customHeight="1" x14ac:dyDescent="0.35"/>
    <row r="2013" ht="15.75" customHeight="1" x14ac:dyDescent="0.35"/>
    <row r="2014" ht="15.75" customHeight="1" x14ac:dyDescent="0.35"/>
    <row r="2015" ht="15.75" customHeight="1" x14ac:dyDescent="0.35"/>
    <row r="2016" ht="15.75" customHeight="1" x14ac:dyDescent="0.35"/>
    <row r="2017" ht="15.75" customHeight="1" x14ac:dyDescent="0.35"/>
    <row r="2018" ht="15.75" customHeight="1" x14ac:dyDescent="0.35"/>
    <row r="2019" ht="15.75" customHeight="1" x14ac:dyDescent="0.35"/>
    <row r="2020" ht="15.75" customHeight="1" x14ac:dyDescent="0.35"/>
    <row r="2021" ht="15.75" customHeight="1" x14ac:dyDescent="0.35"/>
    <row r="2022" ht="15.75" customHeight="1" x14ac:dyDescent="0.35"/>
    <row r="2023" ht="15.75" customHeight="1" x14ac:dyDescent="0.35"/>
    <row r="2024" ht="15.75" customHeight="1" x14ac:dyDescent="0.35"/>
    <row r="2025" ht="15.75" customHeight="1" x14ac:dyDescent="0.35"/>
    <row r="2026" ht="15.75" customHeight="1" x14ac:dyDescent="0.35"/>
    <row r="2027" ht="15.75" customHeight="1" x14ac:dyDescent="0.35"/>
    <row r="2028" ht="15.75" customHeight="1" x14ac:dyDescent="0.35"/>
    <row r="2029" ht="15.75" customHeight="1" x14ac:dyDescent="0.35"/>
    <row r="2030" ht="15.75" customHeight="1" x14ac:dyDescent="0.35"/>
    <row r="2031" ht="15.75" customHeight="1" x14ac:dyDescent="0.35"/>
    <row r="2032" ht="15.75" customHeight="1" x14ac:dyDescent="0.35"/>
    <row r="2033" ht="15.75" customHeight="1" x14ac:dyDescent="0.35"/>
    <row r="2034" ht="15.75" customHeight="1" x14ac:dyDescent="0.35"/>
    <row r="2035" ht="15.75" customHeight="1" x14ac:dyDescent="0.35"/>
    <row r="2036" ht="15.75" customHeight="1" x14ac:dyDescent="0.35"/>
    <row r="2037" ht="15.75" customHeight="1" x14ac:dyDescent="0.35"/>
    <row r="2038" ht="15.75" customHeight="1" x14ac:dyDescent="0.35"/>
    <row r="2039" ht="15.75" customHeight="1" x14ac:dyDescent="0.35"/>
    <row r="2040" ht="15.75" customHeight="1" x14ac:dyDescent="0.35"/>
    <row r="2041" ht="15.75" customHeight="1" x14ac:dyDescent="0.35"/>
    <row r="2042" ht="15.75" customHeight="1" x14ac:dyDescent="0.35"/>
    <row r="2043" ht="15.75" customHeight="1" x14ac:dyDescent="0.35"/>
    <row r="2044" ht="15.75" customHeight="1" x14ac:dyDescent="0.35"/>
    <row r="2045" ht="15.75" customHeight="1" x14ac:dyDescent="0.35"/>
    <row r="2046" ht="15.75" customHeight="1" x14ac:dyDescent="0.35"/>
    <row r="2047" ht="15.75" customHeight="1" x14ac:dyDescent="0.35"/>
    <row r="2048" ht="15.75" customHeight="1" x14ac:dyDescent="0.35"/>
    <row r="2049" ht="15.75" customHeight="1" x14ac:dyDescent="0.35"/>
    <row r="2050" ht="15.75" customHeight="1" x14ac:dyDescent="0.35"/>
    <row r="2051" ht="15.75" customHeight="1" x14ac:dyDescent="0.35"/>
    <row r="2052" ht="15.75" customHeight="1" x14ac:dyDescent="0.35"/>
    <row r="2053" ht="15.75" customHeight="1" x14ac:dyDescent="0.35"/>
    <row r="2054" ht="15.75" customHeight="1" x14ac:dyDescent="0.35"/>
    <row r="2055" ht="15.75" customHeight="1" x14ac:dyDescent="0.35"/>
    <row r="2056" ht="15.75" customHeight="1" x14ac:dyDescent="0.35"/>
    <row r="2057" ht="15.75" customHeight="1" x14ac:dyDescent="0.35"/>
    <row r="2058" ht="15.75" customHeight="1" x14ac:dyDescent="0.35"/>
    <row r="2059" ht="15.75" customHeight="1" x14ac:dyDescent="0.35"/>
    <row r="2060" ht="15.75" customHeight="1" x14ac:dyDescent="0.35"/>
    <row r="2061" ht="15.75" customHeight="1" x14ac:dyDescent="0.35"/>
    <row r="2062" ht="15.75" customHeight="1" x14ac:dyDescent="0.35"/>
    <row r="2063" ht="15.75" customHeight="1" x14ac:dyDescent="0.35"/>
    <row r="2064" ht="15.75" customHeight="1" x14ac:dyDescent="0.35"/>
    <row r="2065" ht="15.75" customHeight="1" x14ac:dyDescent="0.35"/>
    <row r="2066" ht="15.75" customHeight="1" x14ac:dyDescent="0.35"/>
    <row r="2067" ht="15.75" customHeight="1" x14ac:dyDescent="0.35"/>
    <row r="2068" ht="15.75" customHeight="1" x14ac:dyDescent="0.35"/>
    <row r="2069" ht="15.75" customHeight="1" x14ac:dyDescent="0.35"/>
    <row r="2070" ht="15.75" customHeight="1" x14ac:dyDescent="0.35"/>
    <row r="2071" ht="15.75" customHeight="1" x14ac:dyDescent="0.35"/>
    <row r="2072" ht="15.75" customHeight="1" x14ac:dyDescent="0.35"/>
    <row r="2073" ht="15.75" customHeight="1" x14ac:dyDescent="0.35"/>
    <row r="2074" ht="15.75" customHeight="1" x14ac:dyDescent="0.35"/>
    <row r="2075" ht="15.75" customHeight="1" x14ac:dyDescent="0.35"/>
    <row r="2076" ht="15.75" customHeight="1" x14ac:dyDescent="0.35"/>
    <row r="2077" ht="15.75" customHeight="1" x14ac:dyDescent="0.35"/>
    <row r="2078" ht="15.75" customHeight="1" x14ac:dyDescent="0.35"/>
    <row r="2079" ht="15.75" customHeight="1" x14ac:dyDescent="0.35"/>
    <row r="2080" ht="15.75" customHeight="1" x14ac:dyDescent="0.35"/>
    <row r="2081" ht="15.75" customHeight="1" x14ac:dyDescent="0.35"/>
    <row r="2082" ht="15.75" customHeight="1" x14ac:dyDescent="0.35"/>
    <row r="2083" ht="15.75" customHeight="1" x14ac:dyDescent="0.35"/>
    <row r="2084" ht="15.75" customHeight="1" x14ac:dyDescent="0.35"/>
    <row r="2085" ht="15.75" customHeight="1" x14ac:dyDescent="0.35"/>
    <row r="2086" ht="15.75" customHeight="1" x14ac:dyDescent="0.35"/>
    <row r="2087" ht="15.75" customHeight="1" x14ac:dyDescent="0.35"/>
    <row r="2088" ht="15.75" customHeight="1" x14ac:dyDescent="0.35"/>
    <row r="2089" ht="15.75" customHeight="1" x14ac:dyDescent="0.35"/>
    <row r="2090" ht="15.75" customHeight="1" x14ac:dyDescent="0.35"/>
    <row r="2091" ht="15.75" customHeight="1" x14ac:dyDescent="0.35"/>
    <row r="2092" ht="15.75" customHeight="1" x14ac:dyDescent="0.35"/>
    <row r="2093" ht="15.75" customHeight="1" x14ac:dyDescent="0.35"/>
    <row r="2094" ht="15.75" customHeight="1" x14ac:dyDescent="0.35"/>
    <row r="2095" ht="15.75" customHeight="1" x14ac:dyDescent="0.35"/>
    <row r="2096" ht="15.75" customHeight="1" x14ac:dyDescent="0.35"/>
  </sheetData>
  <sheetProtection algorithmName="SHA-512" hashValue="zjUVorBfrxZDuGayZgaGq51Q1FS1S8k1m4hixkykWSPs+/eO/PWJRMy9lWAh6sOHWADJl4DOeboDak6gWkhFtQ==" saltValue="UQ0VQCysKwATpAQsQ6wudw==" spinCount="100000" sheet="1" objects="1" scenarios="1" formatColumns="0" formatRows="0" selectLockedCells="1"/>
  <mergeCells count="959">
    <mergeCell ref="N1080:N1086"/>
    <mergeCell ref="O1081:O1086"/>
    <mergeCell ref="S7:T7"/>
    <mergeCell ref="S12:T12"/>
    <mergeCell ref="S18:T18"/>
    <mergeCell ref="A1:O1"/>
    <mergeCell ref="A2:O2"/>
    <mergeCell ref="A3:O3"/>
    <mergeCell ref="A4:O4"/>
    <mergeCell ref="A5:O5"/>
    <mergeCell ref="N1035:N1041"/>
    <mergeCell ref="O1036:O1041"/>
    <mergeCell ref="N1044:N1050"/>
    <mergeCell ref="O1045:O1050"/>
    <mergeCell ref="N1053:N1059"/>
    <mergeCell ref="O1054:O1059"/>
    <mergeCell ref="N1062:N1068"/>
    <mergeCell ref="O1063:O1068"/>
    <mergeCell ref="N1071:N1077"/>
    <mergeCell ref="O1072:O1077"/>
    <mergeCell ref="N990:N996"/>
    <mergeCell ref="O991:O996"/>
    <mergeCell ref="N999:N1005"/>
    <mergeCell ref="O1000:O1005"/>
    <mergeCell ref="N1017:N1023"/>
    <mergeCell ref="O1018:O1023"/>
    <mergeCell ref="N1026:N1032"/>
    <mergeCell ref="O1027:O1032"/>
    <mergeCell ref="N945:N951"/>
    <mergeCell ref="O946:O951"/>
    <mergeCell ref="N954:N960"/>
    <mergeCell ref="O955:O960"/>
    <mergeCell ref="N963:N969"/>
    <mergeCell ref="O964:O969"/>
    <mergeCell ref="N972:N978"/>
    <mergeCell ref="O973:O978"/>
    <mergeCell ref="N981:N987"/>
    <mergeCell ref="O982:O987"/>
    <mergeCell ref="N909:N915"/>
    <mergeCell ref="O910:O915"/>
    <mergeCell ref="N918:N924"/>
    <mergeCell ref="O919:O924"/>
    <mergeCell ref="N927:N933"/>
    <mergeCell ref="O928:O933"/>
    <mergeCell ref="N936:N942"/>
    <mergeCell ref="O937:O942"/>
    <mergeCell ref="N1008:N1014"/>
    <mergeCell ref="O1009:O1014"/>
    <mergeCell ref="N864:N870"/>
    <mergeCell ref="O865:O870"/>
    <mergeCell ref="N873:N879"/>
    <mergeCell ref="O874:O879"/>
    <mergeCell ref="N882:N888"/>
    <mergeCell ref="O883:O888"/>
    <mergeCell ref="N891:N897"/>
    <mergeCell ref="O892:O897"/>
    <mergeCell ref="N900:N906"/>
    <mergeCell ref="O901:O906"/>
    <mergeCell ref="N819:N825"/>
    <mergeCell ref="O820:O825"/>
    <mergeCell ref="N828:N834"/>
    <mergeCell ref="O829:O834"/>
    <mergeCell ref="N837:N843"/>
    <mergeCell ref="O838:O843"/>
    <mergeCell ref="N846:N852"/>
    <mergeCell ref="O847:O852"/>
    <mergeCell ref="N855:N861"/>
    <mergeCell ref="O856:O861"/>
    <mergeCell ref="N774:N780"/>
    <mergeCell ref="O775:O780"/>
    <mergeCell ref="N783:N789"/>
    <mergeCell ref="O784:O789"/>
    <mergeCell ref="N792:N798"/>
    <mergeCell ref="O793:O798"/>
    <mergeCell ref="N801:N807"/>
    <mergeCell ref="O802:O807"/>
    <mergeCell ref="N810:N816"/>
    <mergeCell ref="O811:O816"/>
    <mergeCell ref="N729:N735"/>
    <mergeCell ref="O730:O735"/>
    <mergeCell ref="N738:N744"/>
    <mergeCell ref="O739:O744"/>
    <mergeCell ref="N747:N753"/>
    <mergeCell ref="O748:O753"/>
    <mergeCell ref="N756:N762"/>
    <mergeCell ref="O757:O762"/>
    <mergeCell ref="N765:N771"/>
    <mergeCell ref="O766:O771"/>
    <mergeCell ref="N684:N690"/>
    <mergeCell ref="O685:O690"/>
    <mergeCell ref="N693:N699"/>
    <mergeCell ref="O694:O699"/>
    <mergeCell ref="N702:N708"/>
    <mergeCell ref="O703:O708"/>
    <mergeCell ref="N711:N717"/>
    <mergeCell ref="O712:O717"/>
    <mergeCell ref="N720:N726"/>
    <mergeCell ref="O721:O726"/>
    <mergeCell ref="N639:N645"/>
    <mergeCell ref="O640:O645"/>
    <mergeCell ref="N648:N654"/>
    <mergeCell ref="O649:O654"/>
    <mergeCell ref="N657:N663"/>
    <mergeCell ref="O658:O663"/>
    <mergeCell ref="N666:N672"/>
    <mergeCell ref="O667:O672"/>
    <mergeCell ref="N675:N681"/>
    <mergeCell ref="O676:O681"/>
    <mergeCell ref="N594:N600"/>
    <mergeCell ref="O595:O600"/>
    <mergeCell ref="N603:N609"/>
    <mergeCell ref="O604:O609"/>
    <mergeCell ref="N612:N618"/>
    <mergeCell ref="O613:O618"/>
    <mergeCell ref="N621:N627"/>
    <mergeCell ref="O622:O627"/>
    <mergeCell ref="N630:N636"/>
    <mergeCell ref="O631:O636"/>
    <mergeCell ref="N549:N555"/>
    <mergeCell ref="O550:O555"/>
    <mergeCell ref="N558:N564"/>
    <mergeCell ref="O559:O564"/>
    <mergeCell ref="N567:N573"/>
    <mergeCell ref="O568:O573"/>
    <mergeCell ref="N576:N582"/>
    <mergeCell ref="O577:O582"/>
    <mergeCell ref="N585:N591"/>
    <mergeCell ref="O586:O591"/>
    <mergeCell ref="N504:N510"/>
    <mergeCell ref="O505:O510"/>
    <mergeCell ref="N513:N519"/>
    <mergeCell ref="O514:O519"/>
    <mergeCell ref="N522:N528"/>
    <mergeCell ref="O523:O528"/>
    <mergeCell ref="N531:N537"/>
    <mergeCell ref="O532:O537"/>
    <mergeCell ref="N540:N546"/>
    <mergeCell ref="O541:O546"/>
    <mergeCell ref="N459:N465"/>
    <mergeCell ref="O460:O465"/>
    <mergeCell ref="N468:N474"/>
    <mergeCell ref="O469:O474"/>
    <mergeCell ref="N477:N483"/>
    <mergeCell ref="O478:O483"/>
    <mergeCell ref="N486:N492"/>
    <mergeCell ref="O487:O492"/>
    <mergeCell ref="N495:N501"/>
    <mergeCell ref="O496:O501"/>
    <mergeCell ref="N414:N420"/>
    <mergeCell ref="O415:O420"/>
    <mergeCell ref="N423:N429"/>
    <mergeCell ref="O424:O429"/>
    <mergeCell ref="N432:N438"/>
    <mergeCell ref="O433:O438"/>
    <mergeCell ref="N441:N447"/>
    <mergeCell ref="O442:O447"/>
    <mergeCell ref="N450:N456"/>
    <mergeCell ref="O451:O456"/>
    <mergeCell ref="N369:N375"/>
    <mergeCell ref="O370:O375"/>
    <mergeCell ref="N378:N384"/>
    <mergeCell ref="O379:O384"/>
    <mergeCell ref="N387:N393"/>
    <mergeCell ref="O388:O393"/>
    <mergeCell ref="N396:N402"/>
    <mergeCell ref="O397:O402"/>
    <mergeCell ref="N405:N411"/>
    <mergeCell ref="O406:O411"/>
    <mergeCell ref="N324:N330"/>
    <mergeCell ref="O325:O330"/>
    <mergeCell ref="N333:N339"/>
    <mergeCell ref="O334:O339"/>
    <mergeCell ref="N342:N348"/>
    <mergeCell ref="O343:O348"/>
    <mergeCell ref="N351:N357"/>
    <mergeCell ref="O352:O357"/>
    <mergeCell ref="N360:N366"/>
    <mergeCell ref="O361:O366"/>
    <mergeCell ref="N279:N285"/>
    <mergeCell ref="O280:O285"/>
    <mergeCell ref="N288:N294"/>
    <mergeCell ref="O289:O294"/>
    <mergeCell ref="N297:N303"/>
    <mergeCell ref="O298:O303"/>
    <mergeCell ref="N306:N312"/>
    <mergeCell ref="O307:O312"/>
    <mergeCell ref="N315:N321"/>
    <mergeCell ref="O316:O321"/>
    <mergeCell ref="N234:N240"/>
    <mergeCell ref="O235:O240"/>
    <mergeCell ref="N243:N249"/>
    <mergeCell ref="O244:O249"/>
    <mergeCell ref="N252:N258"/>
    <mergeCell ref="O253:O258"/>
    <mergeCell ref="N261:N267"/>
    <mergeCell ref="O262:O267"/>
    <mergeCell ref="N270:N276"/>
    <mergeCell ref="O271:O276"/>
    <mergeCell ref="N189:N195"/>
    <mergeCell ref="O190:O195"/>
    <mergeCell ref="N198:N204"/>
    <mergeCell ref="O199:O204"/>
    <mergeCell ref="N207:N213"/>
    <mergeCell ref="O208:O213"/>
    <mergeCell ref="N216:N222"/>
    <mergeCell ref="O217:O222"/>
    <mergeCell ref="N225:N231"/>
    <mergeCell ref="O226:O231"/>
    <mergeCell ref="N144:N150"/>
    <mergeCell ref="O145:O150"/>
    <mergeCell ref="N153:N159"/>
    <mergeCell ref="O154:O159"/>
    <mergeCell ref="N162:N168"/>
    <mergeCell ref="O163:O168"/>
    <mergeCell ref="N171:N177"/>
    <mergeCell ref="O172:O177"/>
    <mergeCell ref="N180:N186"/>
    <mergeCell ref="O181:O186"/>
    <mergeCell ref="N99:N105"/>
    <mergeCell ref="O100:O105"/>
    <mergeCell ref="N108:N114"/>
    <mergeCell ref="O109:O114"/>
    <mergeCell ref="N117:N123"/>
    <mergeCell ref="O118:O123"/>
    <mergeCell ref="N126:N132"/>
    <mergeCell ref="O127:O132"/>
    <mergeCell ref="N135:N141"/>
    <mergeCell ref="O136:O141"/>
    <mergeCell ref="N54:N60"/>
    <mergeCell ref="O55:O60"/>
    <mergeCell ref="N63:N69"/>
    <mergeCell ref="O64:O69"/>
    <mergeCell ref="N72:N78"/>
    <mergeCell ref="O73:O78"/>
    <mergeCell ref="N81:N87"/>
    <mergeCell ref="O82:O87"/>
    <mergeCell ref="N90:N96"/>
    <mergeCell ref="O91:O96"/>
    <mergeCell ref="N9:N15"/>
    <mergeCell ref="O10:O15"/>
    <mergeCell ref="N18:N24"/>
    <mergeCell ref="O19:O24"/>
    <mergeCell ref="N27:N33"/>
    <mergeCell ref="O28:O33"/>
    <mergeCell ref="N36:N42"/>
    <mergeCell ref="O37:O42"/>
    <mergeCell ref="N45:N51"/>
    <mergeCell ref="O46:O51"/>
    <mergeCell ref="A6:F6"/>
    <mergeCell ref="J10:J15"/>
    <mergeCell ref="A10:A15"/>
    <mergeCell ref="B9:B15"/>
    <mergeCell ref="C9:C15"/>
    <mergeCell ref="I9:I15"/>
    <mergeCell ref="C18:C24"/>
    <mergeCell ref="A19:A24"/>
    <mergeCell ref="B16:D16"/>
    <mergeCell ref="B7:D7"/>
    <mergeCell ref="A28:A33"/>
    <mergeCell ref="C27:C33"/>
    <mergeCell ref="J37:J42"/>
    <mergeCell ref="J19:J24"/>
    <mergeCell ref="J28:J33"/>
    <mergeCell ref="I18:I24"/>
    <mergeCell ref="I27:I33"/>
    <mergeCell ref="B34:D34"/>
    <mergeCell ref="B25:D25"/>
    <mergeCell ref="A64:A69"/>
    <mergeCell ref="J64:J69"/>
    <mergeCell ref="B72:B78"/>
    <mergeCell ref="C72:C78"/>
    <mergeCell ref="A73:A78"/>
    <mergeCell ref="J73:J78"/>
    <mergeCell ref="A37:A42"/>
    <mergeCell ref="B36:B42"/>
    <mergeCell ref="B45:B51"/>
    <mergeCell ref="C45:C51"/>
    <mergeCell ref="A46:A51"/>
    <mergeCell ref="J46:J51"/>
    <mergeCell ref="B54:B60"/>
    <mergeCell ref="C54:C60"/>
    <mergeCell ref="A55:A60"/>
    <mergeCell ref="J55:J60"/>
    <mergeCell ref="I72:I78"/>
    <mergeCell ref="I63:I69"/>
    <mergeCell ref="I54:I60"/>
    <mergeCell ref="I45:I51"/>
    <mergeCell ref="I36:I42"/>
    <mergeCell ref="B43:D43"/>
    <mergeCell ref="B70:D70"/>
    <mergeCell ref="B61:D61"/>
    <mergeCell ref="A100:A105"/>
    <mergeCell ref="J100:J105"/>
    <mergeCell ref="B108:B114"/>
    <mergeCell ref="A109:A114"/>
    <mergeCell ref="J109:J114"/>
    <mergeCell ref="B81:B87"/>
    <mergeCell ref="C81:C87"/>
    <mergeCell ref="A82:A87"/>
    <mergeCell ref="J82:J87"/>
    <mergeCell ref="B90:B96"/>
    <mergeCell ref="C90:C96"/>
    <mergeCell ref="A91:A96"/>
    <mergeCell ref="J91:J96"/>
    <mergeCell ref="I81:I87"/>
    <mergeCell ref="I90:I96"/>
    <mergeCell ref="I99:I105"/>
    <mergeCell ref="I108:I114"/>
    <mergeCell ref="A136:A141"/>
    <mergeCell ref="J136:J141"/>
    <mergeCell ref="B144:B150"/>
    <mergeCell ref="C144:C150"/>
    <mergeCell ref="A145:A150"/>
    <mergeCell ref="J145:J150"/>
    <mergeCell ref="B117:B123"/>
    <mergeCell ref="C117:C123"/>
    <mergeCell ref="A118:A123"/>
    <mergeCell ref="J118:J123"/>
    <mergeCell ref="B126:B132"/>
    <mergeCell ref="C126:C132"/>
    <mergeCell ref="A127:A132"/>
    <mergeCell ref="J127:J132"/>
    <mergeCell ref="I117:I123"/>
    <mergeCell ref="I126:I132"/>
    <mergeCell ref="I135:I141"/>
    <mergeCell ref="I144:I150"/>
    <mergeCell ref="B124:D124"/>
    <mergeCell ref="B133:D133"/>
    <mergeCell ref="B142:D142"/>
    <mergeCell ref="A172:A177"/>
    <mergeCell ref="J172:J177"/>
    <mergeCell ref="B180:B186"/>
    <mergeCell ref="C180:C186"/>
    <mergeCell ref="A181:A186"/>
    <mergeCell ref="J181:J186"/>
    <mergeCell ref="C171:C177"/>
    <mergeCell ref="B153:B159"/>
    <mergeCell ref="C153:C159"/>
    <mergeCell ref="A154:A159"/>
    <mergeCell ref="J154:J159"/>
    <mergeCell ref="B162:B168"/>
    <mergeCell ref="C162:C168"/>
    <mergeCell ref="A163:A168"/>
    <mergeCell ref="J163:J168"/>
    <mergeCell ref="B169:D169"/>
    <mergeCell ref="I171:I177"/>
    <mergeCell ref="B178:D178"/>
    <mergeCell ref="I180:I186"/>
    <mergeCell ref="I153:I159"/>
    <mergeCell ref="B160:D160"/>
    <mergeCell ref="I162:I168"/>
    <mergeCell ref="A208:A213"/>
    <mergeCell ref="J208:J213"/>
    <mergeCell ref="B216:B222"/>
    <mergeCell ref="C216:C222"/>
    <mergeCell ref="A217:A222"/>
    <mergeCell ref="J217:J222"/>
    <mergeCell ref="B189:B195"/>
    <mergeCell ref="C189:C195"/>
    <mergeCell ref="A190:A195"/>
    <mergeCell ref="J190:J195"/>
    <mergeCell ref="B198:B204"/>
    <mergeCell ref="C198:C204"/>
    <mergeCell ref="A199:A204"/>
    <mergeCell ref="J199:J204"/>
    <mergeCell ref="I189:I195"/>
    <mergeCell ref="B196:D196"/>
    <mergeCell ref="I198:I204"/>
    <mergeCell ref="B205:D205"/>
    <mergeCell ref="I207:I213"/>
    <mergeCell ref="B214:D214"/>
    <mergeCell ref="I216:I222"/>
    <mergeCell ref="J244:J249"/>
    <mergeCell ref="B252:B258"/>
    <mergeCell ref="C252:C258"/>
    <mergeCell ref="A253:A258"/>
    <mergeCell ref="J253:J258"/>
    <mergeCell ref="B225:B231"/>
    <mergeCell ref="C225:C231"/>
    <mergeCell ref="A226:A231"/>
    <mergeCell ref="J226:J231"/>
    <mergeCell ref="B234:B240"/>
    <mergeCell ref="C234:C240"/>
    <mergeCell ref="A235:A240"/>
    <mergeCell ref="J235:J240"/>
    <mergeCell ref="I225:I231"/>
    <mergeCell ref="B232:D232"/>
    <mergeCell ref="I234:I240"/>
    <mergeCell ref="B241:D241"/>
    <mergeCell ref="I243:I249"/>
    <mergeCell ref="B250:D250"/>
    <mergeCell ref="I252:I258"/>
    <mergeCell ref="B243:B249"/>
    <mergeCell ref="C243:C249"/>
    <mergeCell ref="J280:J285"/>
    <mergeCell ref="B288:B294"/>
    <mergeCell ref="C288:C294"/>
    <mergeCell ref="A289:A294"/>
    <mergeCell ref="J289:J294"/>
    <mergeCell ref="B261:B267"/>
    <mergeCell ref="C261:C267"/>
    <mergeCell ref="A262:A267"/>
    <mergeCell ref="J262:J267"/>
    <mergeCell ref="B270:B276"/>
    <mergeCell ref="C270:C276"/>
    <mergeCell ref="A271:A276"/>
    <mergeCell ref="J271:J276"/>
    <mergeCell ref="I288:I294"/>
    <mergeCell ref="I261:I267"/>
    <mergeCell ref="B268:D268"/>
    <mergeCell ref="I270:I276"/>
    <mergeCell ref="B277:D277"/>
    <mergeCell ref="I279:I285"/>
    <mergeCell ref="B286:D286"/>
    <mergeCell ref="J316:J321"/>
    <mergeCell ref="B324:B330"/>
    <mergeCell ref="C324:C330"/>
    <mergeCell ref="A325:A330"/>
    <mergeCell ref="J325:J330"/>
    <mergeCell ref="B297:B303"/>
    <mergeCell ref="C297:C303"/>
    <mergeCell ref="A298:A303"/>
    <mergeCell ref="J298:J303"/>
    <mergeCell ref="B306:B312"/>
    <mergeCell ref="C306:C312"/>
    <mergeCell ref="A307:A312"/>
    <mergeCell ref="J307:J312"/>
    <mergeCell ref="I297:I303"/>
    <mergeCell ref="B304:D304"/>
    <mergeCell ref="I306:I312"/>
    <mergeCell ref="B313:D313"/>
    <mergeCell ref="I315:I321"/>
    <mergeCell ref="B322:D322"/>
    <mergeCell ref="I324:I330"/>
    <mergeCell ref="C315:C321"/>
    <mergeCell ref="J352:J357"/>
    <mergeCell ref="B360:B366"/>
    <mergeCell ref="C360:C366"/>
    <mergeCell ref="A361:A366"/>
    <mergeCell ref="J361:J366"/>
    <mergeCell ref="B333:B339"/>
    <mergeCell ref="C333:C339"/>
    <mergeCell ref="A334:A339"/>
    <mergeCell ref="J334:J339"/>
    <mergeCell ref="B342:B348"/>
    <mergeCell ref="C342:C348"/>
    <mergeCell ref="A343:A348"/>
    <mergeCell ref="J343:J348"/>
    <mergeCell ref="I360:I366"/>
    <mergeCell ref="I333:I339"/>
    <mergeCell ref="I342:I348"/>
    <mergeCell ref="I351:I357"/>
    <mergeCell ref="J370:J375"/>
    <mergeCell ref="B378:B384"/>
    <mergeCell ref="A379:A384"/>
    <mergeCell ref="J379:J384"/>
    <mergeCell ref="B387:B393"/>
    <mergeCell ref="C387:C393"/>
    <mergeCell ref="A388:A393"/>
    <mergeCell ref="J388:J393"/>
    <mergeCell ref="I369:I375"/>
    <mergeCell ref="B376:D376"/>
    <mergeCell ref="I378:I384"/>
    <mergeCell ref="B385:D385"/>
    <mergeCell ref="I387:I393"/>
    <mergeCell ref="J397:J402"/>
    <mergeCell ref="B405:B411"/>
    <mergeCell ref="C405:C411"/>
    <mergeCell ref="A406:A411"/>
    <mergeCell ref="J406:J411"/>
    <mergeCell ref="B414:B420"/>
    <mergeCell ref="C414:C420"/>
    <mergeCell ref="A415:A420"/>
    <mergeCell ref="J415:J420"/>
    <mergeCell ref="I414:I420"/>
    <mergeCell ref="J424:J429"/>
    <mergeCell ref="B432:B438"/>
    <mergeCell ref="C432:C438"/>
    <mergeCell ref="A433:A438"/>
    <mergeCell ref="J433:J438"/>
    <mergeCell ref="B441:B447"/>
    <mergeCell ref="C441:C447"/>
    <mergeCell ref="A442:A447"/>
    <mergeCell ref="J442:J447"/>
    <mergeCell ref="B430:D430"/>
    <mergeCell ref="I432:I438"/>
    <mergeCell ref="B439:D439"/>
    <mergeCell ref="I441:I447"/>
    <mergeCell ref="J451:J456"/>
    <mergeCell ref="B459:B465"/>
    <mergeCell ref="C459:C465"/>
    <mergeCell ref="A460:A465"/>
    <mergeCell ref="J460:J465"/>
    <mergeCell ref="B468:B474"/>
    <mergeCell ref="C468:C474"/>
    <mergeCell ref="A469:A474"/>
    <mergeCell ref="J469:J474"/>
    <mergeCell ref="B466:D466"/>
    <mergeCell ref="I468:I474"/>
    <mergeCell ref="B450:B456"/>
    <mergeCell ref="J478:J483"/>
    <mergeCell ref="B486:B492"/>
    <mergeCell ref="C486:C492"/>
    <mergeCell ref="A487:A492"/>
    <mergeCell ref="J487:J492"/>
    <mergeCell ref="B495:B501"/>
    <mergeCell ref="C495:C501"/>
    <mergeCell ref="A496:A501"/>
    <mergeCell ref="J496:J501"/>
    <mergeCell ref="I486:I492"/>
    <mergeCell ref="B493:D493"/>
    <mergeCell ref="I495:I501"/>
    <mergeCell ref="J505:J510"/>
    <mergeCell ref="B513:B519"/>
    <mergeCell ref="C513:C519"/>
    <mergeCell ref="A514:A519"/>
    <mergeCell ref="J514:J519"/>
    <mergeCell ref="B522:B528"/>
    <mergeCell ref="C522:C528"/>
    <mergeCell ref="A523:A528"/>
    <mergeCell ref="J523:J528"/>
    <mergeCell ref="I513:I519"/>
    <mergeCell ref="B520:D520"/>
    <mergeCell ref="I522:I528"/>
    <mergeCell ref="J532:J537"/>
    <mergeCell ref="B540:B546"/>
    <mergeCell ref="C540:C546"/>
    <mergeCell ref="A541:A546"/>
    <mergeCell ref="J541:J546"/>
    <mergeCell ref="B549:B555"/>
    <mergeCell ref="A550:A555"/>
    <mergeCell ref="J550:J555"/>
    <mergeCell ref="I540:I546"/>
    <mergeCell ref="B547:D547"/>
    <mergeCell ref="I549:I555"/>
    <mergeCell ref="J559:J564"/>
    <mergeCell ref="B567:B573"/>
    <mergeCell ref="C567:C573"/>
    <mergeCell ref="A568:A573"/>
    <mergeCell ref="J568:J573"/>
    <mergeCell ref="B576:B582"/>
    <mergeCell ref="C576:C582"/>
    <mergeCell ref="A577:A582"/>
    <mergeCell ref="J577:J582"/>
    <mergeCell ref="B565:D565"/>
    <mergeCell ref="I567:I573"/>
    <mergeCell ref="B574:D574"/>
    <mergeCell ref="I576:I582"/>
    <mergeCell ref="I558:I564"/>
    <mergeCell ref="J586:J591"/>
    <mergeCell ref="B594:B600"/>
    <mergeCell ref="C594:C600"/>
    <mergeCell ref="A595:A600"/>
    <mergeCell ref="J595:J600"/>
    <mergeCell ref="B603:B609"/>
    <mergeCell ref="C603:C609"/>
    <mergeCell ref="A604:A609"/>
    <mergeCell ref="J604:J609"/>
    <mergeCell ref="I594:I600"/>
    <mergeCell ref="B601:D601"/>
    <mergeCell ref="I603:I609"/>
    <mergeCell ref="J613:J618"/>
    <mergeCell ref="B621:B627"/>
    <mergeCell ref="A622:A627"/>
    <mergeCell ref="J622:J627"/>
    <mergeCell ref="B630:B636"/>
    <mergeCell ref="C630:C636"/>
    <mergeCell ref="A631:A636"/>
    <mergeCell ref="J631:J636"/>
    <mergeCell ref="B619:D619"/>
    <mergeCell ref="I621:I627"/>
    <mergeCell ref="B628:D628"/>
    <mergeCell ref="I630:I636"/>
    <mergeCell ref="B612:B618"/>
    <mergeCell ref="C612:C618"/>
    <mergeCell ref="J640:J645"/>
    <mergeCell ref="B648:B654"/>
    <mergeCell ref="C648:C654"/>
    <mergeCell ref="A649:A654"/>
    <mergeCell ref="J649:J654"/>
    <mergeCell ref="B657:B663"/>
    <mergeCell ref="C657:C663"/>
    <mergeCell ref="A658:A663"/>
    <mergeCell ref="J658:J663"/>
    <mergeCell ref="I648:I654"/>
    <mergeCell ref="B655:D655"/>
    <mergeCell ref="I657:I663"/>
    <mergeCell ref="A640:A645"/>
    <mergeCell ref="I639:I645"/>
    <mergeCell ref="B646:D646"/>
    <mergeCell ref="B639:B645"/>
    <mergeCell ref="C639:C645"/>
    <mergeCell ref="J667:J672"/>
    <mergeCell ref="B675:B681"/>
    <mergeCell ref="C675:C681"/>
    <mergeCell ref="A676:A681"/>
    <mergeCell ref="J676:J681"/>
    <mergeCell ref="B684:B690"/>
    <mergeCell ref="C684:C690"/>
    <mergeCell ref="A685:A690"/>
    <mergeCell ref="J685:J690"/>
    <mergeCell ref="B673:D673"/>
    <mergeCell ref="I675:I681"/>
    <mergeCell ref="B682:D682"/>
    <mergeCell ref="I684:I690"/>
    <mergeCell ref="A667:A672"/>
    <mergeCell ref="J694:J699"/>
    <mergeCell ref="B702:B708"/>
    <mergeCell ref="C702:C708"/>
    <mergeCell ref="A703:A708"/>
    <mergeCell ref="J703:J708"/>
    <mergeCell ref="B711:B717"/>
    <mergeCell ref="C711:C717"/>
    <mergeCell ref="A712:A717"/>
    <mergeCell ref="J712:J717"/>
    <mergeCell ref="I702:I708"/>
    <mergeCell ref="B709:D709"/>
    <mergeCell ref="I711:I717"/>
    <mergeCell ref="A694:A699"/>
    <mergeCell ref="J721:J726"/>
    <mergeCell ref="B729:B735"/>
    <mergeCell ref="C729:C735"/>
    <mergeCell ref="A730:A735"/>
    <mergeCell ref="J730:J735"/>
    <mergeCell ref="B738:B744"/>
    <mergeCell ref="C738:C744"/>
    <mergeCell ref="A739:A744"/>
    <mergeCell ref="J739:J744"/>
    <mergeCell ref="B727:D727"/>
    <mergeCell ref="I729:I735"/>
    <mergeCell ref="B736:D736"/>
    <mergeCell ref="I738:I744"/>
    <mergeCell ref="A721:A726"/>
    <mergeCell ref="B720:B726"/>
    <mergeCell ref="J748:J753"/>
    <mergeCell ref="B756:B762"/>
    <mergeCell ref="A757:A762"/>
    <mergeCell ref="J757:J762"/>
    <mergeCell ref="B765:B771"/>
    <mergeCell ref="C765:C771"/>
    <mergeCell ref="A766:A771"/>
    <mergeCell ref="J766:J771"/>
    <mergeCell ref="C756:C762"/>
    <mergeCell ref="I756:I762"/>
    <mergeCell ref="B763:D763"/>
    <mergeCell ref="I765:I771"/>
    <mergeCell ref="A748:A753"/>
    <mergeCell ref="J775:J780"/>
    <mergeCell ref="B783:B789"/>
    <mergeCell ref="C783:C789"/>
    <mergeCell ref="A784:A789"/>
    <mergeCell ref="J784:J789"/>
    <mergeCell ref="B792:B798"/>
    <mergeCell ref="A793:A798"/>
    <mergeCell ref="J793:J798"/>
    <mergeCell ref="I783:I789"/>
    <mergeCell ref="B790:D790"/>
    <mergeCell ref="I792:I798"/>
    <mergeCell ref="A775:A780"/>
    <mergeCell ref="I774:I780"/>
    <mergeCell ref="B781:D781"/>
    <mergeCell ref="B774:B780"/>
    <mergeCell ref="C774:C780"/>
    <mergeCell ref="J802:J807"/>
    <mergeCell ref="B810:B816"/>
    <mergeCell ref="C810:C816"/>
    <mergeCell ref="A811:A816"/>
    <mergeCell ref="J811:J816"/>
    <mergeCell ref="B819:B825"/>
    <mergeCell ref="C819:C825"/>
    <mergeCell ref="A820:A825"/>
    <mergeCell ref="J820:J825"/>
    <mergeCell ref="I810:I816"/>
    <mergeCell ref="B817:D817"/>
    <mergeCell ref="I819:I825"/>
    <mergeCell ref="A802:A807"/>
    <mergeCell ref="J829:J834"/>
    <mergeCell ref="B837:B843"/>
    <mergeCell ref="C837:C843"/>
    <mergeCell ref="A838:A843"/>
    <mergeCell ref="J838:J843"/>
    <mergeCell ref="B846:B852"/>
    <mergeCell ref="C846:C852"/>
    <mergeCell ref="A847:A852"/>
    <mergeCell ref="J847:J852"/>
    <mergeCell ref="B835:D835"/>
    <mergeCell ref="I837:I843"/>
    <mergeCell ref="B844:D844"/>
    <mergeCell ref="I846:I852"/>
    <mergeCell ref="B828:B834"/>
    <mergeCell ref="C828:C834"/>
    <mergeCell ref="J856:J861"/>
    <mergeCell ref="B864:B870"/>
    <mergeCell ref="C864:C870"/>
    <mergeCell ref="A865:A870"/>
    <mergeCell ref="J865:J870"/>
    <mergeCell ref="B873:B879"/>
    <mergeCell ref="C873:C879"/>
    <mergeCell ref="A874:A879"/>
    <mergeCell ref="J874:J879"/>
    <mergeCell ref="I864:I870"/>
    <mergeCell ref="B871:D871"/>
    <mergeCell ref="I873:I879"/>
    <mergeCell ref="B855:B861"/>
    <mergeCell ref="C855:C861"/>
    <mergeCell ref="J883:J888"/>
    <mergeCell ref="B891:B897"/>
    <mergeCell ref="A892:A897"/>
    <mergeCell ref="J892:J897"/>
    <mergeCell ref="B900:B906"/>
    <mergeCell ref="C900:C906"/>
    <mergeCell ref="A901:A906"/>
    <mergeCell ref="J901:J906"/>
    <mergeCell ref="B889:D889"/>
    <mergeCell ref="I891:I897"/>
    <mergeCell ref="B898:D898"/>
    <mergeCell ref="I900:I906"/>
    <mergeCell ref="J910:J915"/>
    <mergeCell ref="B918:B924"/>
    <mergeCell ref="C918:C924"/>
    <mergeCell ref="A919:A924"/>
    <mergeCell ref="J919:J924"/>
    <mergeCell ref="B927:B933"/>
    <mergeCell ref="C927:C933"/>
    <mergeCell ref="A928:A933"/>
    <mergeCell ref="J928:J933"/>
    <mergeCell ref="I918:I924"/>
    <mergeCell ref="B925:D925"/>
    <mergeCell ref="I927:I933"/>
    <mergeCell ref="I909:I915"/>
    <mergeCell ref="B916:D916"/>
    <mergeCell ref="J937:J942"/>
    <mergeCell ref="B945:B951"/>
    <mergeCell ref="C945:C951"/>
    <mergeCell ref="A946:A951"/>
    <mergeCell ref="J946:J951"/>
    <mergeCell ref="B954:B960"/>
    <mergeCell ref="C954:C960"/>
    <mergeCell ref="A955:A960"/>
    <mergeCell ref="J955:J960"/>
    <mergeCell ref="B943:D943"/>
    <mergeCell ref="I945:I951"/>
    <mergeCell ref="B952:D952"/>
    <mergeCell ref="I954:I960"/>
    <mergeCell ref="B936:B942"/>
    <mergeCell ref="C936:C942"/>
    <mergeCell ref="J964:J969"/>
    <mergeCell ref="B972:B978"/>
    <mergeCell ref="C972:C978"/>
    <mergeCell ref="A973:A978"/>
    <mergeCell ref="J973:J978"/>
    <mergeCell ref="B981:B987"/>
    <mergeCell ref="C981:C987"/>
    <mergeCell ref="A982:A987"/>
    <mergeCell ref="J982:J987"/>
    <mergeCell ref="I972:I978"/>
    <mergeCell ref="B979:D979"/>
    <mergeCell ref="I981:I987"/>
    <mergeCell ref="I963:I969"/>
    <mergeCell ref="B970:D970"/>
    <mergeCell ref="B963:B969"/>
    <mergeCell ref="J991:J996"/>
    <mergeCell ref="B999:B1005"/>
    <mergeCell ref="C999:C1005"/>
    <mergeCell ref="A1000:A1005"/>
    <mergeCell ref="J1000:J1005"/>
    <mergeCell ref="B1008:B1014"/>
    <mergeCell ref="C1008:C1014"/>
    <mergeCell ref="A1009:A1014"/>
    <mergeCell ref="J1009:J1014"/>
    <mergeCell ref="I999:I1005"/>
    <mergeCell ref="B1006:D1006"/>
    <mergeCell ref="I1008:I1014"/>
    <mergeCell ref="B997:D997"/>
    <mergeCell ref="J1018:J1023"/>
    <mergeCell ref="B1026:B1032"/>
    <mergeCell ref="C1026:C1032"/>
    <mergeCell ref="A1027:A1032"/>
    <mergeCell ref="J1027:J1032"/>
    <mergeCell ref="B1035:B1041"/>
    <mergeCell ref="C1035:C1041"/>
    <mergeCell ref="A1036:A1041"/>
    <mergeCell ref="J1036:J1041"/>
    <mergeCell ref="I1026:I1032"/>
    <mergeCell ref="B1033:D1033"/>
    <mergeCell ref="I1035:I1041"/>
    <mergeCell ref="J1072:J1077"/>
    <mergeCell ref="B1080:B1086"/>
    <mergeCell ref="C1080:C1086"/>
    <mergeCell ref="A1081:A1086"/>
    <mergeCell ref="J1081:J1086"/>
    <mergeCell ref="B1044:B1050"/>
    <mergeCell ref="C1044:C1050"/>
    <mergeCell ref="A1045:A1050"/>
    <mergeCell ref="J1045:J1050"/>
    <mergeCell ref="B1053:B1059"/>
    <mergeCell ref="C1053:C1059"/>
    <mergeCell ref="A1054:A1059"/>
    <mergeCell ref="J1054:J1059"/>
    <mergeCell ref="B1062:B1068"/>
    <mergeCell ref="C1062:C1068"/>
    <mergeCell ref="A1063:A1068"/>
    <mergeCell ref="J1063:J1068"/>
    <mergeCell ref="I1080:I1086"/>
    <mergeCell ref="B1051:D1051"/>
    <mergeCell ref="I1053:I1059"/>
    <mergeCell ref="B1060:D1060"/>
    <mergeCell ref="I1062:I1068"/>
    <mergeCell ref="B1069:D1069"/>
    <mergeCell ref="I1071:I1077"/>
    <mergeCell ref="B223:D223"/>
    <mergeCell ref="B207:B213"/>
    <mergeCell ref="B259:D259"/>
    <mergeCell ref="A613:A618"/>
    <mergeCell ref="A586:A591"/>
    <mergeCell ref="A559:A564"/>
    <mergeCell ref="A532:A537"/>
    <mergeCell ref="A505:A510"/>
    <mergeCell ref="A478:A483"/>
    <mergeCell ref="A451:A456"/>
    <mergeCell ref="A424:A429"/>
    <mergeCell ref="A397:A402"/>
    <mergeCell ref="A370:A375"/>
    <mergeCell ref="A352:A357"/>
    <mergeCell ref="A316:A321"/>
    <mergeCell ref="A280:A285"/>
    <mergeCell ref="A244:A249"/>
    <mergeCell ref="B295:D295"/>
    <mergeCell ref="B279:B285"/>
    <mergeCell ref="B331:D331"/>
    <mergeCell ref="B340:D340"/>
    <mergeCell ref="B349:D349"/>
    <mergeCell ref="B358:D358"/>
    <mergeCell ref="B315:B321"/>
    <mergeCell ref="A1072:A1077"/>
    <mergeCell ref="A1018:A1023"/>
    <mergeCell ref="A991:A996"/>
    <mergeCell ref="A964:A969"/>
    <mergeCell ref="A937:A942"/>
    <mergeCell ref="A910:A915"/>
    <mergeCell ref="A883:A888"/>
    <mergeCell ref="A856:A861"/>
    <mergeCell ref="A829:A834"/>
    <mergeCell ref="B52:D52"/>
    <mergeCell ref="B135:B141"/>
    <mergeCell ref="C135:C141"/>
    <mergeCell ref="B99:B105"/>
    <mergeCell ref="C99:C105"/>
    <mergeCell ref="B63:B69"/>
    <mergeCell ref="C63:C69"/>
    <mergeCell ref="B18:B24"/>
    <mergeCell ref="B187:D187"/>
    <mergeCell ref="B151:D151"/>
    <mergeCell ref="B171:B177"/>
    <mergeCell ref="B27:B33"/>
    <mergeCell ref="B115:D115"/>
    <mergeCell ref="B106:D106"/>
    <mergeCell ref="B97:D97"/>
    <mergeCell ref="B88:D88"/>
    <mergeCell ref="B79:D79"/>
    <mergeCell ref="B367:D367"/>
    <mergeCell ref="B351:B357"/>
    <mergeCell ref="C351:C357"/>
    <mergeCell ref="B394:D394"/>
    <mergeCell ref="C396:C402"/>
    <mergeCell ref="I396:I402"/>
    <mergeCell ref="B403:D403"/>
    <mergeCell ref="I405:I411"/>
    <mergeCell ref="B412:D412"/>
    <mergeCell ref="B369:B375"/>
    <mergeCell ref="C369:C375"/>
    <mergeCell ref="B421:D421"/>
    <mergeCell ref="I423:I429"/>
    <mergeCell ref="B423:B429"/>
    <mergeCell ref="C423:C429"/>
    <mergeCell ref="B396:B402"/>
    <mergeCell ref="B448:D448"/>
    <mergeCell ref="I450:I456"/>
    <mergeCell ref="B457:D457"/>
    <mergeCell ref="I459:I465"/>
    <mergeCell ref="B664:D664"/>
    <mergeCell ref="I666:I672"/>
    <mergeCell ref="B475:D475"/>
    <mergeCell ref="I477:I483"/>
    <mergeCell ref="B484:D484"/>
    <mergeCell ref="B477:B483"/>
    <mergeCell ref="C477:C483"/>
    <mergeCell ref="B558:B564"/>
    <mergeCell ref="C558:C564"/>
    <mergeCell ref="B502:D502"/>
    <mergeCell ref="I504:I510"/>
    <mergeCell ref="B511:D511"/>
    <mergeCell ref="B504:B510"/>
    <mergeCell ref="C504:C510"/>
    <mergeCell ref="B529:D529"/>
    <mergeCell ref="I531:I537"/>
    <mergeCell ref="B538:D538"/>
    <mergeCell ref="B531:B537"/>
    <mergeCell ref="C531:C537"/>
    <mergeCell ref="B556:D556"/>
    <mergeCell ref="K6:O7"/>
    <mergeCell ref="G6:J7"/>
    <mergeCell ref="B799:D799"/>
    <mergeCell ref="I801:I807"/>
    <mergeCell ref="B808:D808"/>
    <mergeCell ref="B801:B807"/>
    <mergeCell ref="C801:C807"/>
    <mergeCell ref="B745:D745"/>
    <mergeCell ref="I747:I753"/>
    <mergeCell ref="B754:D754"/>
    <mergeCell ref="B747:B753"/>
    <mergeCell ref="C747:C753"/>
    <mergeCell ref="B718:D718"/>
    <mergeCell ref="I720:I726"/>
    <mergeCell ref="B583:D583"/>
    <mergeCell ref="I585:I591"/>
    <mergeCell ref="B592:D592"/>
    <mergeCell ref="B585:B591"/>
    <mergeCell ref="C585:C591"/>
    <mergeCell ref="B666:B672"/>
    <mergeCell ref="C666:C672"/>
    <mergeCell ref="B610:D610"/>
    <mergeCell ref="I612:I618"/>
    <mergeCell ref="B637:D637"/>
    <mergeCell ref="B772:D772"/>
    <mergeCell ref="B691:D691"/>
    <mergeCell ref="I693:I699"/>
    <mergeCell ref="B700:D700"/>
    <mergeCell ref="B693:B699"/>
    <mergeCell ref="C693:C699"/>
    <mergeCell ref="B826:D826"/>
    <mergeCell ref="I828:I834"/>
    <mergeCell ref="B934:D934"/>
    <mergeCell ref="B853:D853"/>
    <mergeCell ref="I855:I861"/>
    <mergeCell ref="B862:D862"/>
    <mergeCell ref="B1078:D1078"/>
    <mergeCell ref="B1071:B1077"/>
    <mergeCell ref="C1071:C1077"/>
    <mergeCell ref="B1042:D1042"/>
    <mergeCell ref="I1044:I1050"/>
    <mergeCell ref="B880:D880"/>
    <mergeCell ref="I882:I888"/>
    <mergeCell ref="B909:B915"/>
    <mergeCell ref="C909:C915"/>
    <mergeCell ref="B882:B888"/>
    <mergeCell ref="C882:C888"/>
    <mergeCell ref="B1015:D1015"/>
    <mergeCell ref="I1017:I1023"/>
    <mergeCell ref="B1024:D1024"/>
    <mergeCell ref="B1017:B1023"/>
    <mergeCell ref="C1017:C1023"/>
    <mergeCell ref="B990:B996"/>
    <mergeCell ref="C990:C996"/>
    <mergeCell ref="B961:D961"/>
    <mergeCell ref="B988:D988"/>
    <mergeCell ref="I990:I996"/>
    <mergeCell ref="B907:D907"/>
    <mergeCell ref="I936:I942"/>
  </mergeCells>
  <conditionalFormatting sqref="T19">
    <cfRule type="containsText" dxfId="2182" priority="1" operator="containsText" text="Revisar">
      <formula>NOT(ISERROR(SEARCH("Revisar",T19)))</formula>
    </cfRule>
    <cfRule type="containsText" dxfId="2181" priority="2" operator="containsText" text="Completado">
      <formula>NOT(ISERROR(SEARCH("Completado",T19)))</formula>
    </cfRule>
  </conditionalFormatting>
  <dataValidations count="1">
    <dataValidation type="list" allowBlank="1" showInputMessage="1" showErrorMessage="1" errorTitle="Elija un porcentaje" promptTitle="Porcentaje de Cumplimiento" prompt="Elija el porcentaje correspondiente con el estado de la actividad" sqref="I1080:I1086 N9:N15 N18:N24 N27:N33 N36:N42 N45:N51 N54:N60 N63:N69 N72:N78 N81:N87 N90:N96 N99:N105 N108:N114 N117:N123 N126:N132 N135:N141 N144:N150 N153:N159 N162:N168 N171:N177 N180:N186 N189:N195 N198:N204 N207:N213 N216:N222 N225:N231 N234:N240 N243:N249 N252:N258 N261:N267 N270:N276 N279:N285 N288:N294 N297:N303 N306:N312 N315:N321 N324:N330 N333:N339 N342:N348 N351:N357 N360:N366 N369:N375 N378:N384 N387:N393 N396:N402 N405:N411 N414:N420 N423:N429 N432:N438 N441:N447 N450:N456 N459:N465 N468:N474 N477:N483 N486:N492 N495:N501 N504:N510 N513:N519 N522:N528 N531:N537 N540:N546 N549:N555 N558:N564 N567:N573 N576:N582 N585:N591 N594:N600 N603:N609 N612:N618 N621:N627 N630:N636 N639:N645 N648:N654 N657:N663 N666:N672 N675:N681 N684:N690 N693:N699 N702:N708 N711:N717 N720:N726 N729:N735 N738:N744 N747:N753 N756:N762 N765:N771 N774:N780 N783:N789 N792:N798 N801:N807 N810:N816 N819:N825 N828:N834 N837:N843 N846:N852 N855:N861 N864:N870 N873:N879 N882:N888 N891:N897 N900:N906 N909:N915 N918:N924 N927:N933 N936:N942 N945:N951 N954:N960 N963:N969 N972:N978 N981:N987 N990:N996 N999:N1005 N1008:N1014 N1017:N1023 N1026:N1032 N1035:N1041 N1044:N1050 N1053:N1059 N1062:N1068 N1071:N1077 N1080:N1086 I18:I24 I27:I33 I36:I42 I45:I51 I54:I60 I63:I69 I72:I78 I81:I87 I90:I96 I99:I105 I108:I114 I117:I123 I126:I132 I135:I141 I144:I150 I153:I159 I162:I168 I171:I177 I180:I186 I189:I195 I198:I204 I207:I213 I216:I222 I225:I231 I234:I240 I243:I249 I252:I258 I261:I267 I270:I276 I279:I285 I288:I294 I297:I303 I306:I312 I315:I321 I324:I330 I333:I339 I342:I348 I351:I357 I360:I366 I369:I375 I378:I384 I387:I393 I396:I402 I405:I411 I414:I420 I423:I429 I432:I438 I441:I447 I450:I456 I459:I465 I468:I474 I477:I483 I486:I492 I495:I501 I504:I510 I513:I519 I522:I528 I531:I537 I540:I546 I549:I555 I558:I564 I567:I573 I576:I582 I585:I591 I594:I600 I603:I609 I612:I618 I621:I627 I630:I636 I639:I645 I648:I654 I657:I663 I666:I672 I675:I681 I684:I690 I693:I699 I702:I708 I711:I717 I720:I726 I729:I735 I738:I744 I747:I753 I756:I762 I765:I771 I774:I780 I783:I789 I792:I798 I801:I807 I810:I816 I819:I825 I828:I834 I837:I843 I846:I852 I855:I861 I864:I870 I873:I879 I882:I888 I891:I897 I900:I906 I909:I915 I918:I924 I927:I933 I936:I942 I945:I951 I954:I960 I963:I969 I972:I978 I981:I987 I990:I996 I999:I1005 I1008:I1014 I1017:I1023 I1026:I1032 I1035:I1041 I1044:I1050 I1053:I1059 I1062:I1068 I1071:I1077" xr:uid="{00000000-0002-0000-0600-000000000000}">
      <formula1>$N$3:$N$103</formula1>
    </dataValidation>
  </dataValidations>
  <pageMargins left="0.7" right="0.7" top="0.75" bottom="0.75" header="0" footer="0"/>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Title="Elija un porcentaje" promptTitle="Porcentaje de Cumplimiento" prompt="Elija el porcentaje correspondiente con el estado de la actividad" xr:uid="{00000000-0002-0000-0600-0000EF000000}">
          <x14:formula1>
            <xm:f>'Datos Validaciones PAO'!$N$2:$N$102</xm:f>
          </x14:formula1>
          <xm:sqref>I9:I15</xm:sqref>
        </x14:dataValidation>
        <x14:dataValidation type="list" allowBlank="1" showInputMessage="1" showErrorMessage="1" errorTitle="Elija un Dato Correcto" error="Elija un objetivo del listado despegable. No permite el ingreso de datos no validados." promptTitle="Elija el Objetivo Estratégico" prompt="Elija el objetivo estratégico que mejor se relacione al objetivo táctico/operativo que desea formular." xr:uid="{00000000-0002-0000-0600-0000F0000000}">
          <x14:formula1>
            <xm:f>'Datos Validaciones PAO'!$A$2:$A$1000</xm:f>
          </x14:formula1>
          <xm:sqref>B1078:D1078 B16:D16 B25:D25 B34:D34 B43:D43 B52:D52 B61:D61 B70:D70 B79:D79 B88:D88 B97:D97 B106:D106 B115:D115 B124:D124 B133:D133 B142:D142 B151:D151 B160:D160 B169:D169 B178:D178 B187:D187 B196:D196 B205:D205 B214:D214 B223:D223 B232:D232 B241:D241 B250:D250 B259:D259 B268:D268 B277:D277 B286:D286 B295:D295 B304:D304 B313:D313 B322:D322 B331:D331 B340:D340 B349:D349 B358:D358 B367:D367 B376:D376 B385:D385 B394:D394 B403:D403 B412:D412 B421:D421 B430:D430 B439:D439 B448:D448 B457:D457 B466:D466 B475:D475 B484:D484 B493:D493 B502:D502 B511:D511 B520:D520 B529:D529 B538:D538 B547:D547 B556:D556 B565:D565 B574:D574 B583:D583 B592:D592 B601:D601 B610:D610 B619:D619 B628:D628 B637:D637 B646:D646 B655:D655 B664:D664 B673:D673 B682:D682 B691:D691 B700:D700 B709:D709 B718:D718 B727:D727 B736:D736 B745:D745 B754:D754 B763:D763 B772:D772 B781:D781 B790:D790 B799:D799 B808:D808 B817:D817 B826:D826 B835:D835 B844:D844 B853:D853 B862:D862 B871:D871 B880:D880 B889:D889 B898:D898 B907:D907 B916:D916 B925:D925 B934:D934 B943:D943 B952:D952 B961:D961 B970:D970 B979:D979 B988:D988 B997:D997 B1006:D1006 B1015:D1015 B1024:D1024 B1033:D1033 B1042:D1042 B1051:D1051 B1060:D1060 B1069:D1069 B7:D7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dimension ref="A1:O115"/>
  <sheetViews>
    <sheetView zoomScale="110" zoomScaleNormal="110" workbookViewId="0">
      <selection activeCell="A2" sqref="A2"/>
    </sheetView>
  </sheetViews>
  <sheetFormatPr baseColWidth="10" defaultColWidth="9.08984375" defaultRowHeight="14.5" x14ac:dyDescent="0.35"/>
  <cols>
    <col min="1" max="1" width="81.6328125" customWidth="1"/>
    <col min="2" max="12" width="3.453125" customWidth="1"/>
    <col min="13" max="13" width="18" customWidth="1"/>
    <col min="14" max="14" width="11.54296875" style="49" customWidth="1"/>
    <col min="15" max="15" width="10.90625" customWidth="1"/>
    <col min="16" max="16" width="10.453125" customWidth="1"/>
  </cols>
  <sheetData>
    <row r="1" spans="1:15" x14ac:dyDescent="0.35">
      <c r="A1" s="229" t="s">
        <v>878</v>
      </c>
      <c r="B1" s="222"/>
      <c r="C1" s="222"/>
      <c r="D1" s="222"/>
      <c r="E1" s="222"/>
      <c r="F1" s="222"/>
      <c r="G1" s="222"/>
      <c r="H1" s="222"/>
      <c r="I1" s="222"/>
      <c r="J1" s="222"/>
      <c r="K1" s="222"/>
      <c r="N1" s="49" t="s">
        <v>879</v>
      </c>
    </row>
    <row r="2" spans="1:15" ht="43.5" x14ac:dyDescent="0.35">
      <c r="A2" s="223" t="str">
        <f>IF(Filtros!H16&lt;&gt;"",Filtros!H16,"")</f>
        <v xml:space="preserve">01) Transformar la Imprenta Nacional en un plazo de cuatro años, mediante aplicación de cambios en la normativa e innovación de los productos y servicios que ofrece, para que estén acordes con las tendencias del mercado y con prácticas ambientalmente sostenibles. </v>
      </c>
      <c r="B2" s="222"/>
      <c r="C2" s="222"/>
      <c r="D2" s="222"/>
      <c r="E2" s="222"/>
      <c r="F2" s="222"/>
      <c r="G2" s="222"/>
      <c r="H2" s="222"/>
      <c r="I2" s="222"/>
      <c r="J2" s="222"/>
      <c r="K2" s="222"/>
      <c r="N2" s="49">
        <v>0</v>
      </c>
      <c r="O2" t="s">
        <v>880</v>
      </c>
    </row>
    <row r="3" spans="1:15" ht="72.5" x14ac:dyDescent="0.35">
      <c r="A3" s="223" t="str">
        <f>IF(Filtros!H17&lt;&gt;"",Filtros!H17,"")</f>
        <v xml:space="preserve">02) Crear las condiciones idóneas para que las instituciones públicas y los mayores generadores de documentos para publicar en los Diarios Oficiales, puedan interconectarse con la Imprenta Nacional para agilizar el tránsito de documentos, mediante el desarrollo de interfaces y procesos que permitan el flujo de documentos a publicar en los Diarios Oficiales por sistemas telemáticos. </v>
      </c>
      <c r="B3" s="222"/>
      <c r="C3" s="222"/>
      <c r="D3" s="222"/>
      <c r="E3" s="222"/>
      <c r="F3" s="222"/>
      <c r="G3" s="222"/>
      <c r="H3" s="222"/>
      <c r="I3" s="222"/>
      <c r="J3" s="222"/>
      <c r="K3" s="222"/>
      <c r="N3" s="49">
        <v>0.01</v>
      </c>
      <c r="O3" t="s">
        <v>881</v>
      </c>
    </row>
    <row r="4" spans="1:15" ht="29" x14ac:dyDescent="0.35">
      <c r="A4" s="223" t="str">
        <f>IF(Filtros!H18&lt;&gt;"",Filtros!H18,"")</f>
        <v>03) Realizar gestión de calidad en la Imprenta Nacional mediante la documentación, estandarización y control de los procesos.</v>
      </c>
      <c r="B4" s="222"/>
      <c r="C4" s="222"/>
      <c r="D4" s="222"/>
      <c r="E4" s="222"/>
      <c r="F4" s="222"/>
      <c r="G4" s="222"/>
      <c r="H4" s="222"/>
      <c r="I4" s="222"/>
      <c r="J4" s="222"/>
      <c r="K4" s="222"/>
      <c r="N4" s="49">
        <v>0.02</v>
      </c>
      <c r="O4" t="s">
        <v>881</v>
      </c>
    </row>
    <row r="5" spans="1:15" x14ac:dyDescent="0.35">
      <c r="A5" s="223" t="str">
        <f>IF(Filtros!H19&lt;&gt;"",Filtros!H19,"")</f>
        <v/>
      </c>
      <c r="B5" s="222"/>
      <c r="C5" s="222"/>
      <c r="D5" s="222"/>
      <c r="E5" s="222"/>
      <c r="F5" s="222"/>
      <c r="G5" s="222"/>
      <c r="H5" s="222"/>
      <c r="I5" s="222"/>
      <c r="J5" s="222"/>
      <c r="K5" s="222"/>
      <c r="N5" s="49">
        <v>0.03</v>
      </c>
      <c r="O5" t="s">
        <v>881</v>
      </c>
    </row>
    <row r="6" spans="1:15" x14ac:dyDescent="0.35">
      <c r="A6" s="223" t="str">
        <f>IF(Filtros!H20&lt;&gt;"",Filtros!H20,"")</f>
        <v/>
      </c>
      <c r="B6" s="222"/>
      <c r="C6" s="222"/>
      <c r="D6" s="222"/>
      <c r="E6" s="222"/>
      <c r="F6" s="222"/>
      <c r="G6" s="222"/>
      <c r="H6" s="222"/>
      <c r="I6" s="222"/>
      <c r="J6" s="222"/>
      <c r="K6" s="222"/>
      <c r="N6" s="49">
        <v>0.04</v>
      </c>
      <c r="O6" t="s">
        <v>881</v>
      </c>
    </row>
    <row r="7" spans="1:15" x14ac:dyDescent="0.35">
      <c r="A7" s="223" t="str">
        <f>IF(Filtros!H21&lt;&gt;"",Filtros!H21,"")</f>
        <v/>
      </c>
      <c r="B7" s="222"/>
      <c r="C7" s="222"/>
      <c r="H7" s="222"/>
      <c r="I7" s="222"/>
      <c r="J7" s="222"/>
      <c r="K7" s="222"/>
      <c r="N7" s="49">
        <v>0.05</v>
      </c>
      <c r="O7" t="s">
        <v>881</v>
      </c>
    </row>
    <row r="8" spans="1:15" x14ac:dyDescent="0.35">
      <c r="A8" s="223" t="str">
        <f>IF(Filtros!H22&lt;&gt;"",Filtros!H22,"")</f>
        <v/>
      </c>
      <c r="B8" s="222"/>
      <c r="C8" s="222"/>
      <c r="H8" s="222"/>
      <c r="I8" s="222"/>
      <c r="J8" s="222"/>
      <c r="K8" s="222"/>
      <c r="N8" s="49">
        <v>0.06</v>
      </c>
      <c r="O8" t="s">
        <v>881</v>
      </c>
    </row>
    <row r="9" spans="1:15" x14ac:dyDescent="0.35">
      <c r="A9" s="223" t="str">
        <f>IF(Filtros!H23&lt;&gt;"",Filtros!H23,"")</f>
        <v/>
      </c>
      <c r="B9" s="222"/>
      <c r="C9" s="222"/>
      <c r="J9" s="222"/>
      <c r="K9" s="222"/>
      <c r="N9" s="49">
        <v>7.0000000000000007E-2</v>
      </c>
      <c r="O9" t="s">
        <v>881</v>
      </c>
    </row>
    <row r="10" spans="1:15" x14ac:dyDescent="0.35">
      <c r="A10" s="223" t="str">
        <f>IF(Filtros!H24&lt;&gt;"",Filtros!H24,"")</f>
        <v/>
      </c>
      <c r="B10" s="222"/>
      <c r="C10" s="222"/>
      <c r="J10" s="222"/>
      <c r="K10" s="222"/>
      <c r="N10" s="49">
        <v>0.08</v>
      </c>
      <c r="O10" t="s">
        <v>881</v>
      </c>
    </row>
    <row r="11" spans="1:15" x14ac:dyDescent="0.35">
      <c r="A11" s="223" t="str">
        <f>IF(Filtros!H25&lt;&gt;"",Filtros!H25,"")</f>
        <v/>
      </c>
      <c r="B11" s="222"/>
      <c r="C11" s="222"/>
      <c r="J11" s="222"/>
      <c r="K11" s="222"/>
      <c r="N11" s="49">
        <v>0.09</v>
      </c>
      <c r="O11" t="s">
        <v>881</v>
      </c>
    </row>
    <row r="12" spans="1:15" x14ac:dyDescent="0.35">
      <c r="A12" s="223" t="str">
        <f>IF(Filtros!H26&lt;&gt;"",Filtros!H26,"")</f>
        <v/>
      </c>
      <c r="B12" s="222"/>
      <c r="C12" s="222"/>
      <c r="J12" s="222"/>
      <c r="K12" s="222"/>
      <c r="N12" s="49">
        <v>0.1</v>
      </c>
      <c r="O12" t="s">
        <v>881</v>
      </c>
    </row>
    <row r="13" spans="1:15" x14ac:dyDescent="0.35">
      <c r="A13" s="223" t="str">
        <f>IF(Filtros!H27&lt;&gt;"",Filtros!H27,"")</f>
        <v/>
      </c>
      <c r="B13" s="222"/>
      <c r="C13" s="222"/>
      <c r="J13" s="222"/>
      <c r="K13" s="222"/>
      <c r="N13" s="49">
        <v>0.11</v>
      </c>
      <c r="O13" t="s">
        <v>881</v>
      </c>
    </row>
    <row r="14" spans="1:15" x14ac:dyDescent="0.35">
      <c r="A14" s="223" t="str">
        <f>IF(Filtros!H28&lt;&gt;"",Filtros!H28,"")</f>
        <v/>
      </c>
      <c r="B14" s="222"/>
      <c r="C14" s="222"/>
      <c r="J14" s="222"/>
      <c r="K14" s="222"/>
      <c r="N14" s="49">
        <v>0.12</v>
      </c>
      <c r="O14" t="s">
        <v>881</v>
      </c>
    </row>
    <row r="15" spans="1:15" x14ac:dyDescent="0.35">
      <c r="A15" s="223" t="str">
        <f>IF(Filtros!H29&lt;&gt;"",Filtros!H29,"")</f>
        <v/>
      </c>
      <c r="B15" s="222"/>
      <c r="C15" s="222"/>
      <c r="H15" s="222"/>
      <c r="I15" s="222"/>
      <c r="J15" s="222"/>
      <c r="K15" s="222"/>
      <c r="N15" s="49">
        <v>0.13</v>
      </c>
      <c r="O15" t="s">
        <v>881</v>
      </c>
    </row>
    <row r="16" spans="1:15" x14ac:dyDescent="0.35">
      <c r="A16" s="223" t="str">
        <f>IF(Filtros!H30&lt;&gt;"",Filtros!H30,"")</f>
        <v/>
      </c>
      <c r="B16" s="222"/>
      <c r="C16" s="222"/>
      <c r="H16" s="222"/>
      <c r="I16" s="222"/>
      <c r="J16" s="222"/>
      <c r="K16" s="222"/>
      <c r="N16" s="49">
        <v>0.14000000000000001</v>
      </c>
      <c r="O16" t="s">
        <v>881</v>
      </c>
    </row>
    <row r="17" spans="1:15" x14ac:dyDescent="0.35">
      <c r="A17" s="223" t="str">
        <f>IF(Filtros!H31&lt;&gt;"",Filtros!H31,"")</f>
        <v/>
      </c>
      <c r="B17" s="222"/>
      <c r="C17" s="222"/>
      <c r="D17" s="222"/>
      <c r="E17" s="222"/>
      <c r="F17" s="222"/>
      <c r="G17" s="222"/>
      <c r="H17" s="222"/>
      <c r="I17" s="222"/>
      <c r="J17" s="222"/>
      <c r="K17" s="222"/>
      <c r="N17" s="49">
        <v>0.15</v>
      </c>
      <c r="O17" t="s">
        <v>881</v>
      </c>
    </row>
    <row r="18" spans="1:15" x14ac:dyDescent="0.35">
      <c r="A18" s="223" t="str">
        <f>IF(Filtros!H32&lt;&gt;"",Filtros!H32,"")</f>
        <v/>
      </c>
      <c r="B18" s="222"/>
      <c r="C18" s="222"/>
      <c r="D18" s="222"/>
      <c r="E18" s="222"/>
      <c r="F18" s="222"/>
      <c r="G18" s="222"/>
      <c r="H18" s="222"/>
      <c r="I18" s="222"/>
      <c r="J18" s="222"/>
      <c r="K18" s="222"/>
      <c r="N18" s="49">
        <v>0.16</v>
      </c>
      <c r="O18" t="s">
        <v>881</v>
      </c>
    </row>
    <row r="19" spans="1:15" x14ac:dyDescent="0.35">
      <c r="A19" s="223" t="str">
        <f>IF(Filtros!H33&lt;&gt;"",Filtros!H33,"")</f>
        <v/>
      </c>
      <c r="B19" s="222"/>
      <c r="C19" s="222"/>
      <c r="D19" s="222"/>
      <c r="E19" s="222"/>
      <c r="F19" s="222"/>
      <c r="G19" s="222"/>
      <c r="H19" s="222"/>
      <c r="I19" s="222"/>
      <c r="J19" s="222"/>
      <c r="K19" s="222"/>
      <c r="N19" s="49">
        <v>0.17</v>
      </c>
      <c r="O19" t="s">
        <v>881</v>
      </c>
    </row>
    <row r="20" spans="1:15" x14ac:dyDescent="0.35">
      <c r="A20" s="223" t="str">
        <f>IF(Filtros!H34&lt;&gt;"",Filtros!H34,"")</f>
        <v/>
      </c>
      <c r="B20" s="222"/>
      <c r="C20" s="222"/>
      <c r="D20" s="222"/>
      <c r="E20" s="222"/>
      <c r="F20" s="222"/>
      <c r="G20" s="222"/>
      <c r="H20" s="222"/>
      <c r="I20" s="222"/>
      <c r="J20" s="222"/>
      <c r="K20" s="222"/>
      <c r="N20" s="49">
        <v>0.18</v>
      </c>
      <c r="O20" t="s">
        <v>881</v>
      </c>
    </row>
    <row r="21" spans="1:15" x14ac:dyDescent="0.35">
      <c r="A21" s="223" t="str">
        <f>IF(Filtros!H35&lt;&gt;"",Filtros!H35,"")</f>
        <v/>
      </c>
      <c r="B21" s="222"/>
      <c r="C21" s="222"/>
      <c r="D21" s="222"/>
      <c r="E21" s="222"/>
      <c r="F21" s="222"/>
      <c r="G21" s="222"/>
      <c r="H21" s="222"/>
      <c r="I21" s="222"/>
      <c r="J21" s="222"/>
      <c r="K21" s="222"/>
      <c r="N21" s="49">
        <v>0.19</v>
      </c>
      <c r="O21" t="s">
        <v>881</v>
      </c>
    </row>
    <row r="22" spans="1:15" x14ac:dyDescent="0.35">
      <c r="A22" s="223" t="str">
        <f>IF(Filtros!H36&lt;&gt;"",Filtros!H36,"")</f>
        <v/>
      </c>
      <c r="B22" s="222"/>
      <c r="C22" s="222"/>
      <c r="D22" s="222"/>
      <c r="E22" s="222"/>
      <c r="F22" s="222"/>
      <c r="G22" s="222"/>
      <c r="H22" s="222"/>
      <c r="I22" s="222"/>
      <c r="J22" s="222"/>
      <c r="K22" s="222"/>
      <c r="N22" s="49">
        <v>0.2</v>
      </c>
      <c r="O22" t="s">
        <v>881</v>
      </c>
    </row>
    <row r="23" spans="1:15" x14ac:dyDescent="0.35">
      <c r="A23" s="223" t="str">
        <f>IF(Filtros!H37&lt;&gt;"",Filtros!H37,"")</f>
        <v/>
      </c>
      <c r="B23" s="222"/>
      <c r="C23" s="222"/>
      <c r="D23" s="222"/>
      <c r="E23" s="222"/>
      <c r="F23" s="222"/>
      <c r="G23" s="222"/>
      <c r="H23" s="222"/>
      <c r="I23" s="222"/>
      <c r="J23" s="222"/>
      <c r="K23" s="222"/>
      <c r="N23" s="49">
        <v>0.21</v>
      </c>
      <c r="O23" t="s">
        <v>881</v>
      </c>
    </row>
    <row r="24" spans="1:15" x14ac:dyDescent="0.35">
      <c r="A24" s="223" t="str">
        <f>IF(Filtros!H38&lt;&gt;"",Filtros!H38,"")</f>
        <v/>
      </c>
      <c r="B24" s="222"/>
      <c r="C24" s="222"/>
      <c r="D24" s="222"/>
      <c r="E24" s="222"/>
      <c r="F24" s="222"/>
      <c r="G24" s="222"/>
      <c r="H24" s="222"/>
      <c r="I24" s="222"/>
      <c r="J24" s="222"/>
      <c r="K24" s="222"/>
      <c r="N24" s="49">
        <v>0.22</v>
      </c>
      <c r="O24" t="s">
        <v>881</v>
      </c>
    </row>
    <row r="25" spans="1:15" x14ac:dyDescent="0.35">
      <c r="A25" s="223" t="str">
        <f>IF(Filtros!H39&lt;&gt;"",Filtros!H39,"")</f>
        <v/>
      </c>
      <c r="B25" s="222"/>
      <c r="C25" s="222"/>
      <c r="D25" s="222"/>
      <c r="E25" s="222"/>
      <c r="F25" s="222"/>
      <c r="G25" s="222"/>
      <c r="H25" s="222"/>
      <c r="I25" s="222"/>
      <c r="J25" s="222"/>
      <c r="K25" s="222"/>
      <c r="N25" s="49">
        <v>0.23</v>
      </c>
      <c r="O25" t="s">
        <v>881</v>
      </c>
    </row>
    <row r="26" spans="1:15" x14ac:dyDescent="0.35">
      <c r="A26" s="223" t="str">
        <f>IF(Filtros!H40&lt;&gt;"",Filtros!H40,"")</f>
        <v/>
      </c>
      <c r="B26" s="222"/>
      <c r="C26" s="222"/>
      <c r="D26" s="222"/>
      <c r="E26" s="222"/>
      <c r="F26" s="222"/>
      <c r="G26" s="222"/>
      <c r="H26" s="222"/>
      <c r="I26" s="222"/>
      <c r="J26" s="222"/>
      <c r="K26" s="222"/>
      <c r="N26" s="49">
        <v>0.24</v>
      </c>
      <c r="O26" t="s">
        <v>881</v>
      </c>
    </row>
    <row r="27" spans="1:15" x14ac:dyDescent="0.35">
      <c r="A27" s="223" t="str">
        <f>IF(Filtros!H41&lt;&gt;"",Filtros!H41,"")</f>
        <v/>
      </c>
      <c r="B27" s="222"/>
      <c r="C27" s="222"/>
      <c r="D27" s="222"/>
      <c r="E27" s="222"/>
      <c r="F27" s="222"/>
      <c r="G27" s="222"/>
      <c r="H27" s="222"/>
      <c r="I27" s="222"/>
      <c r="J27" s="222"/>
      <c r="K27" s="222"/>
      <c r="N27" s="49">
        <v>0.25</v>
      </c>
      <c r="O27" t="s">
        <v>881</v>
      </c>
    </row>
    <row r="28" spans="1:15" x14ac:dyDescent="0.35">
      <c r="A28" s="223" t="str">
        <f>IF(Filtros!H42&lt;&gt;"",Filtros!H42,"")</f>
        <v/>
      </c>
      <c r="B28" s="222"/>
      <c r="C28" s="222"/>
      <c r="D28" s="222"/>
      <c r="E28" s="222"/>
      <c r="F28" s="222"/>
      <c r="G28" s="222"/>
      <c r="H28" s="222"/>
      <c r="I28" s="222"/>
      <c r="J28" s="222"/>
      <c r="K28" s="222"/>
      <c r="N28" s="49">
        <v>0.26</v>
      </c>
      <c r="O28" t="s">
        <v>881</v>
      </c>
    </row>
    <row r="29" spans="1:15" x14ac:dyDescent="0.35">
      <c r="A29" s="223" t="str">
        <f>IF(Filtros!H43&lt;&gt;"",Filtros!H43,"")</f>
        <v/>
      </c>
      <c r="N29" s="49">
        <v>0.27</v>
      </c>
      <c r="O29" t="s">
        <v>881</v>
      </c>
    </row>
    <row r="30" spans="1:15" x14ac:dyDescent="0.35">
      <c r="A30" s="223" t="str">
        <f>IF(Filtros!H44&lt;&gt;"",Filtros!H44,"")</f>
        <v/>
      </c>
      <c r="N30" s="49">
        <v>0.28000000000000003</v>
      </c>
      <c r="O30" t="s">
        <v>881</v>
      </c>
    </row>
    <row r="31" spans="1:15" x14ac:dyDescent="0.35">
      <c r="A31" s="223" t="str">
        <f>IF(Filtros!H45&lt;&gt;"",Filtros!H45,"")</f>
        <v/>
      </c>
      <c r="N31" s="49">
        <v>0.28999999999999998</v>
      </c>
      <c r="O31" t="s">
        <v>881</v>
      </c>
    </row>
    <row r="32" spans="1:15" x14ac:dyDescent="0.35">
      <c r="A32" s="223" t="str">
        <f>IF(Filtros!H46&lt;&gt;"",Filtros!H46,"")</f>
        <v/>
      </c>
      <c r="N32" s="49">
        <v>0.3</v>
      </c>
      <c r="O32" t="s">
        <v>881</v>
      </c>
    </row>
    <row r="33" spans="1:15" x14ac:dyDescent="0.35">
      <c r="A33" s="223" t="str">
        <f>IF(Filtros!H47&lt;&gt;"",Filtros!H47,"")</f>
        <v/>
      </c>
      <c r="N33" s="49">
        <v>0.31</v>
      </c>
      <c r="O33" t="s">
        <v>881</v>
      </c>
    </row>
    <row r="34" spans="1:15" x14ac:dyDescent="0.35">
      <c r="A34" s="223" t="str">
        <f>IF(Filtros!H48&lt;&gt;"",Filtros!H48,"")</f>
        <v/>
      </c>
      <c r="N34" s="49">
        <v>0.32</v>
      </c>
      <c r="O34" t="s">
        <v>881</v>
      </c>
    </row>
    <row r="35" spans="1:15" x14ac:dyDescent="0.35">
      <c r="A35" s="223" t="str">
        <f>IF(Filtros!H49&lt;&gt;"",Filtros!H49,"")</f>
        <v/>
      </c>
      <c r="N35" s="49">
        <v>0.33</v>
      </c>
      <c r="O35" t="s">
        <v>881</v>
      </c>
    </row>
    <row r="36" spans="1:15" x14ac:dyDescent="0.35">
      <c r="A36" s="223" t="str">
        <f>IF(Filtros!H50&lt;&gt;"",Filtros!H50,"")</f>
        <v/>
      </c>
      <c r="N36" s="49">
        <v>0.34</v>
      </c>
      <c r="O36" t="s">
        <v>881</v>
      </c>
    </row>
    <row r="37" spans="1:15" x14ac:dyDescent="0.35">
      <c r="A37" s="223" t="str">
        <f>IF(Filtros!H51&lt;&gt;"",Filtros!H51,"")</f>
        <v/>
      </c>
      <c r="N37" s="49">
        <v>0.35</v>
      </c>
      <c r="O37" t="s">
        <v>881</v>
      </c>
    </row>
    <row r="38" spans="1:15" x14ac:dyDescent="0.35">
      <c r="A38" s="223" t="str">
        <f>IF(Filtros!H52&lt;&gt;"",Filtros!H52,"")</f>
        <v/>
      </c>
      <c r="N38" s="49">
        <v>0.36</v>
      </c>
      <c r="O38" t="s">
        <v>881</v>
      </c>
    </row>
    <row r="39" spans="1:15" x14ac:dyDescent="0.35">
      <c r="A39" s="223" t="str">
        <f>IF(Filtros!H53&lt;&gt;"",Filtros!H53,"")</f>
        <v/>
      </c>
      <c r="N39" s="49">
        <v>0.37</v>
      </c>
      <c r="O39" t="s">
        <v>881</v>
      </c>
    </row>
    <row r="40" spans="1:15" x14ac:dyDescent="0.35">
      <c r="A40" s="223" t="str">
        <f>IF(Filtros!H54&lt;&gt;"",Filtros!H54,"")</f>
        <v/>
      </c>
      <c r="N40" s="49">
        <v>0.38</v>
      </c>
      <c r="O40" t="s">
        <v>881</v>
      </c>
    </row>
    <row r="41" spans="1:15" x14ac:dyDescent="0.35">
      <c r="A41" s="223" t="str">
        <f>IF(Filtros!H55&lt;&gt;"",Filtros!H55,"")</f>
        <v/>
      </c>
      <c r="N41" s="49">
        <v>0.39</v>
      </c>
      <c r="O41" t="s">
        <v>881</v>
      </c>
    </row>
    <row r="42" spans="1:15" x14ac:dyDescent="0.35">
      <c r="A42" s="223" t="str">
        <f>IF(Filtros!H56&lt;&gt;"",Filtros!H56,"")</f>
        <v/>
      </c>
      <c r="N42" s="49">
        <v>0.4</v>
      </c>
      <c r="O42" t="s">
        <v>881</v>
      </c>
    </row>
    <row r="43" spans="1:15" x14ac:dyDescent="0.35">
      <c r="A43" s="223" t="str">
        <f>IF(Filtros!H57&lt;&gt;"",Filtros!H57,"")</f>
        <v/>
      </c>
      <c r="N43" s="49">
        <v>0.41</v>
      </c>
      <c r="O43" t="s">
        <v>881</v>
      </c>
    </row>
    <row r="44" spans="1:15" x14ac:dyDescent="0.35">
      <c r="A44" s="223" t="str">
        <f>IF(Filtros!H58&lt;&gt;"",Filtros!H58,"")</f>
        <v/>
      </c>
      <c r="N44" s="49">
        <v>0.42</v>
      </c>
      <c r="O44" t="s">
        <v>881</v>
      </c>
    </row>
    <row r="45" spans="1:15" x14ac:dyDescent="0.35">
      <c r="A45" s="223" t="str">
        <f>IF(Filtros!H59&lt;&gt;"",Filtros!H59,"")</f>
        <v/>
      </c>
      <c r="N45" s="49">
        <v>0.43</v>
      </c>
      <c r="O45" t="s">
        <v>881</v>
      </c>
    </row>
    <row r="46" spans="1:15" x14ac:dyDescent="0.35">
      <c r="A46" s="223" t="str">
        <f>IF(Filtros!H60&lt;&gt;"",Filtros!H60,"")</f>
        <v/>
      </c>
      <c r="N46" s="49">
        <v>0.44</v>
      </c>
      <c r="O46" t="s">
        <v>881</v>
      </c>
    </row>
    <row r="47" spans="1:15" x14ac:dyDescent="0.35">
      <c r="A47" s="223" t="str">
        <f>IF(Filtros!H61&lt;&gt;"",Filtros!H61,"")</f>
        <v/>
      </c>
      <c r="N47" s="49">
        <v>0.45</v>
      </c>
      <c r="O47" t="s">
        <v>881</v>
      </c>
    </row>
    <row r="48" spans="1:15" x14ac:dyDescent="0.35">
      <c r="A48" s="223" t="str">
        <f>IF(Filtros!H62&lt;&gt;"",Filtros!H62,"")</f>
        <v/>
      </c>
      <c r="N48" s="49">
        <v>0.46</v>
      </c>
      <c r="O48" t="s">
        <v>881</v>
      </c>
    </row>
    <row r="49" spans="1:15" x14ac:dyDescent="0.35">
      <c r="A49" s="223" t="str">
        <f>IF(Filtros!H63&lt;&gt;"",Filtros!H63,"")</f>
        <v/>
      </c>
      <c r="N49" s="49">
        <v>0.47</v>
      </c>
      <c r="O49" t="s">
        <v>881</v>
      </c>
    </row>
    <row r="50" spans="1:15" x14ac:dyDescent="0.35">
      <c r="A50" s="223" t="str">
        <f>IF(Filtros!H64&lt;&gt;"",Filtros!H64,"")</f>
        <v/>
      </c>
      <c r="N50" s="49">
        <v>0.48</v>
      </c>
      <c r="O50" t="s">
        <v>881</v>
      </c>
    </row>
    <row r="51" spans="1:15" x14ac:dyDescent="0.35">
      <c r="A51" s="223" t="str">
        <f>IF(Filtros!H65&lt;&gt;"",Filtros!H65,"")</f>
        <v/>
      </c>
      <c r="N51" s="49">
        <v>0.49</v>
      </c>
      <c r="O51" t="s">
        <v>881</v>
      </c>
    </row>
    <row r="52" spans="1:15" x14ac:dyDescent="0.35">
      <c r="N52" s="49">
        <v>0.5</v>
      </c>
      <c r="O52" t="s">
        <v>881</v>
      </c>
    </row>
    <row r="53" spans="1:15" x14ac:dyDescent="0.35">
      <c r="N53" s="49">
        <v>0.51</v>
      </c>
      <c r="O53" t="s">
        <v>881</v>
      </c>
    </row>
    <row r="54" spans="1:15" x14ac:dyDescent="0.35">
      <c r="N54" s="49">
        <v>0.52</v>
      </c>
      <c r="O54" t="s">
        <v>881</v>
      </c>
    </row>
    <row r="55" spans="1:15" x14ac:dyDescent="0.35">
      <c r="J55" t="s">
        <v>882</v>
      </c>
      <c r="N55" s="49">
        <v>0.53</v>
      </c>
      <c r="O55" t="s">
        <v>881</v>
      </c>
    </row>
    <row r="56" spans="1:15" x14ac:dyDescent="0.35">
      <c r="J56" t="s">
        <v>883</v>
      </c>
      <c r="N56" s="49">
        <v>0.54</v>
      </c>
      <c r="O56" t="s">
        <v>881</v>
      </c>
    </row>
    <row r="57" spans="1:15" x14ac:dyDescent="0.35">
      <c r="J57" t="s">
        <v>881</v>
      </c>
      <c r="N57" s="49">
        <v>0.55000000000000004</v>
      </c>
      <c r="O57" t="s">
        <v>881</v>
      </c>
    </row>
    <row r="58" spans="1:15" x14ac:dyDescent="0.35">
      <c r="J58" t="s">
        <v>880</v>
      </c>
      <c r="N58" s="49">
        <v>0.56000000000000005</v>
      </c>
      <c r="O58" t="s">
        <v>881</v>
      </c>
    </row>
    <row r="59" spans="1:15" x14ac:dyDescent="0.35">
      <c r="N59" s="49">
        <v>0.56999999999999995</v>
      </c>
      <c r="O59" t="s">
        <v>881</v>
      </c>
    </row>
    <row r="60" spans="1:15" x14ac:dyDescent="0.35">
      <c r="N60" s="49">
        <v>0.57999999999999996</v>
      </c>
      <c r="O60" t="s">
        <v>881</v>
      </c>
    </row>
    <row r="61" spans="1:15" x14ac:dyDescent="0.35">
      <c r="N61" s="49">
        <v>0.59</v>
      </c>
      <c r="O61" t="s">
        <v>881</v>
      </c>
    </row>
    <row r="62" spans="1:15" x14ac:dyDescent="0.35">
      <c r="N62" s="49">
        <v>0.6</v>
      </c>
      <c r="O62" t="s">
        <v>881</v>
      </c>
    </row>
    <row r="63" spans="1:15" x14ac:dyDescent="0.35">
      <c r="N63" s="49">
        <v>0.61</v>
      </c>
      <c r="O63" t="s">
        <v>881</v>
      </c>
    </row>
    <row r="64" spans="1:15" x14ac:dyDescent="0.35">
      <c r="N64" s="49">
        <v>0.62</v>
      </c>
      <c r="O64" t="s">
        <v>881</v>
      </c>
    </row>
    <row r="65" spans="14:15" x14ac:dyDescent="0.35">
      <c r="N65" s="49">
        <v>0.63</v>
      </c>
      <c r="O65" t="s">
        <v>881</v>
      </c>
    </row>
    <row r="66" spans="14:15" x14ac:dyDescent="0.35">
      <c r="N66" s="49">
        <v>0.64</v>
      </c>
      <c r="O66" t="s">
        <v>881</v>
      </c>
    </row>
    <row r="67" spans="14:15" x14ac:dyDescent="0.35">
      <c r="N67" s="49">
        <v>0.65</v>
      </c>
      <c r="O67" t="s">
        <v>881</v>
      </c>
    </row>
    <row r="68" spans="14:15" x14ac:dyDescent="0.35">
      <c r="N68" s="49">
        <v>0.66</v>
      </c>
      <c r="O68" t="s">
        <v>881</v>
      </c>
    </row>
    <row r="69" spans="14:15" x14ac:dyDescent="0.35">
      <c r="N69" s="49">
        <v>0.67</v>
      </c>
      <c r="O69" t="s">
        <v>881</v>
      </c>
    </row>
    <row r="70" spans="14:15" x14ac:dyDescent="0.35">
      <c r="N70" s="49">
        <v>0.68</v>
      </c>
      <c r="O70" t="s">
        <v>881</v>
      </c>
    </row>
    <row r="71" spans="14:15" x14ac:dyDescent="0.35">
      <c r="N71" s="49">
        <v>0.69</v>
      </c>
      <c r="O71" t="s">
        <v>881</v>
      </c>
    </row>
    <row r="72" spans="14:15" x14ac:dyDescent="0.35">
      <c r="N72" s="49">
        <v>0.7</v>
      </c>
      <c r="O72" t="s">
        <v>881</v>
      </c>
    </row>
    <row r="73" spans="14:15" x14ac:dyDescent="0.35">
      <c r="N73" s="49">
        <v>0.71</v>
      </c>
      <c r="O73" t="s">
        <v>881</v>
      </c>
    </row>
    <row r="74" spans="14:15" x14ac:dyDescent="0.35">
      <c r="N74" s="49">
        <v>0.72</v>
      </c>
      <c r="O74" t="s">
        <v>881</v>
      </c>
    </row>
    <row r="75" spans="14:15" x14ac:dyDescent="0.35">
      <c r="N75" s="49">
        <v>0.73</v>
      </c>
      <c r="O75" t="s">
        <v>881</v>
      </c>
    </row>
    <row r="76" spans="14:15" x14ac:dyDescent="0.35">
      <c r="N76" s="49">
        <v>0.74</v>
      </c>
      <c r="O76" t="s">
        <v>881</v>
      </c>
    </row>
    <row r="77" spans="14:15" x14ac:dyDescent="0.35">
      <c r="N77" s="49">
        <v>0.75</v>
      </c>
      <c r="O77" t="s">
        <v>881</v>
      </c>
    </row>
    <row r="78" spans="14:15" x14ac:dyDescent="0.35">
      <c r="N78" s="49">
        <v>0.76</v>
      </c>
      <c r="O78" t="s">
        <v>881</v>
      </c>
    </row>
    <row r="79" spans="14:15" x14ac:dyDescent="0.35">
      <c r="N79" s="49">
        <v>0.77</v>
      </c>
      <c r="O79" t="s">
        <v>881</v>
      </c>
    </row>
    <row r="80" spans="14:15" x14ac:dyDescent="0.35">
      <c r="N80" s="49">
        <v>0.78</v>
      </c>
      <c r="O80" t="s">
        <v>881</v>
      </c>
    </row>
    <row r="81" spans="14:15" x14ac:dyDescent="0.35">
      <c r="N81" s="49">
        <v>0.79</v>
      </c>
      <c r="O81" t="s">
        <v>881</v>
      </c>
    </row>
    <row r="82" spans="14:15" x14ac:dyDescent="0.35">
      <c r="N82" s="49">
        <v>0.8</v>
      </c>
      <c r="O82" t="s">
        <v>881</v>
      </c>
    </row>
    <row r="83" spans="14:15" x14ac:dyDescent="0.35">
      <c r="N83" s="49">
        <v>0.81</v>
      </c>
      <c r="O83" t="s">
        <v>881</v>
      </c>
    </row>
    <row r="84" spans="14:15" x14ac:dyDescent="0.35">
      <c r="N84" s="49">
        <v>0.82</v>
      </c>
      <c r="O84" t="s">
        <v>881</v>
      </c>
    </row>
    <row r="85" spans="14:15" x14ac:dyDescent="0.35">
      <c r="N85" s="49">
        <v>0.83</v>
      </c>
      <c r="O85" t="s">
        <v>881</v>
      </c>
    </row>
    <row r="86" spans="14:15" x14ac:dyDescent="0.35">
      <c r="N86" s="49">
        <v>0.84</v>
      </c>
      <c r="O86" t="s">
        <v>881</v>
      </c>
    </row>
    <row r="87" spans="14:15" x14ac:dyDescent="0.35">
      <c r="N87" s="49">
        <v>0.85</v>
      </c>
      <c r="O87" t="s">
        <v>881</v>
      </c>
    </row>
    <row r="88" spans="14:15" x14ac:dyDescent="0.35">
      <c r="N88" s="49">
        <v>0.86</v>
      </c>
      <c r="O88" t="s">
        <v>881</v>
      </c>
    </row>
    <row r="89" spans="14:15" x14ac:dyDescent="0.35">
      <c r="N89" s="49">
        <v>0.87</v>
      </c>
      <c r="O89" t="s">
        <v>881</v>
      </c>
    </row>
    <row r="90" spans="14:15" x14ac:dyDescent="0.35">
      <c r="N90" s="49">
        <v>0.88</v>
      </c>
      <c r="O90" t="s">
        <v>881</v>
      </c>
    </row>
    <row r="91" spans="14:15" x14ac:dyDescent="0.35">
      <c r="N91" s="49">
        <v>0.89</v>
      </c>
      <c r="O91" t="s">
        <v>881</v>
      </c>
    </row>
    <row r="92" spans="14:15" x14ac:dyDescent="0.35">
      <c r="N92" s="49">
        <v>0.9</v>
      </c>
      <c r="O92" t="s">
        <v>881</v>
      </c>
    </row>
    <row r="93" spans="14:15" x14ac:dyDescent="0.35">
      <c r="N93" s="49">
        <v>0.91</v>
      </c>
      <c r="O93" t="s">
        <v>881</v>
      </c>
    </row>
    <row r="94" spans="14:15" x14ac:dyDescent="0.35">
      <c r="N94" s="49">
        <v>0.92</v>
      </c>
      <c r="O94" t="s">
        <v>881</v>
      </c>
    </row>
    <row r="95" spans="14:15" x14ac:dyDescent="0.35">
      <c r="N95" s="49">
        <v>0.93</v>
      </c>
      <c r="O95" t="s">
        <v>881</v>
      </c>
    </row>
    <row r="96" spans="14:15" x14ac:dyDescent="0.35">
      <c r="N96" s="49">
        <v>0.94</v>
      </c>
      <c r="O96" t="s">
        <v>881</v>
      </c>
    </row>
    <row r="97" spans="14:15" x14ac:dyDescent="0.35">
      <c r="N97" s="49">
        <v>0.95</v>
      </c>
      <c r="O97" t="s">
        <v>881</v>
      </c>
    </row>
    <row r="98" spans="14:15" x14ac:dyDescent="0.35">
      <c r="N98" s="49">
        <v>0.96</v>
      </c>
      <c r="O98" t="s">
        <v>881</v>
      </c>
    </row>
    <row r="99" spans="14:15" x14ac:dyDescent="0.35">
      <c r="N99" s="49">
        <v>0.97</v>
      </c>
      <c r="O99" t="s">
        <v>881</v>
      </c>
    </row>
    <row r="100" spans="14:15" x14ac:dyDescent="0.35">
      <c r="N100" s="49">
        <v>0.98</v>
      </c>
      <c r="O100" t="s">
        <v>881</v>
      </c>
    </row>
    <row r="101" spans="14:15" x14ac:dyDescent="0.35">
      <c r="N101" s="49">
        <v>0.99</v>
      </c>
      <c r="O101" t="s">
        <v>881</v>
      </c>
    </row>
    <row r="102" spans="14:15" x14ac:dyDescent="0.35">
      <c r="N102" s="49">
        <v>1</v>
      </c>
      <c r="O102" t="s">
        <v>883</v>
      </c>
    </row>
    <row r="103" spans="14:15" x14ac:dyDescent="0.35">
      <c r="N103" s="49">
        <v>1.01</v>
      </c>
      <c r="O103" t="s">
        <v>884</v>
      </c>
    </row>
    <row r="104" spans="14:15" x14ac:dyDescent="0.35">
      <c r="N104" s="49">
        <v>1.02</v>
      </c>
    </row>
    <row r="105" spans="14:15" x14ac:dyDescent="0.35">
      <c r="N105" s="49">
        <v>1.03</v>
      </c>
    </row>
    <row r="106" spans="14:15" x14ac:dyDescent="0.35">
      <c r="N106" s="49">
        <v>1.03999999999999</v>
      </c>
    </row>
    <row r="107" spans="14:15" x14ac:dyDescent="0.35">
      <c r="N107" s="49">
        <v>1.0499999999999901</v>
      </c>
    </row>
    <row r="108" spans="14:15" x14ac:dyDescent="0.35">
      <c r="N108" s="49">
        <v>1.0599999999999901</v>
      </c>
    </row>
    <row r="109" spans="14:15" x14ac:dyDescent="0.35">
      <c r="N109" s="49">
        <v>1.0699999999999901</v>
      </c>
    </row>
    <row r="110" spans="14:15" x14ac:dyDescent="0.35">
      <c r="N110" s="49">
        <v>1.0799999999999901</v>
      </c>
    </row>
    <row r="111" spans="14:15" x14ac:dyDescent="0.35">
      <c r="N111" s="49">
        <v>1.0899999999999901</v>
      </c>
    </row>
    <row r="112" spans="14:15" x14ac:dyDescent="0.35">
      <c r="N112" s="49">
        <v>1.0999999999999901</v>
      </c>
    </row>
    <row r="113" spans="14:14" x14ac:dyDescent="0.35">
      <c r="N113" s="49">
        <v>1.1099999999999901</v>
      </c>
    </row>
    <row r="114" spans="14:14" x14ac:dyDescent="0.35">
      <c r="N114" s="49">
        <v>1.1199999999999899</v>
      </c>
    </row>
    <row r="115" spans="14:14" x14ac:dyDescent="0.35">
      <c r="N115" s="49">
        <v>1.1299999999999899</v>
      </c>
    </row>
  </sheetData>
  <sheetProtection algorithmName="SHA-512" hashValue="3vZxjiVQBOy0yqeOZN8udb1UiWXYKOy6B/mFABfxcGNJrsVzf7U0SNe6nArHwZzp7pQquM7hzKfGt2mj/cyORw==" saltValue="sR8K368KaQqyN4M8h2YWrA==" spinCount="100000" sheet="1" objects="1" scenarios="1" formatColumns="0" formatRows="0"/>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dimension ref="A1:O1018"/>
  <sheetViews>
    <sheetView zoomScale="110" zoomScaleNormal="110" workbookViewId="0">
      <pane ySplit="1" topLeftCell="A2" activePane="bottomLeft" state="frozen"/>
      <selection pane="bottomLeft" activeCell="M4" sqref="M4"/>
    </sheetView>
  </sheetViews>
  <sheetFormatPr baseColWidth="10" defaultColWidth="14.453125" defaultRowHeight="15" customHeight="1" x14ac:dyDescent="0.35"/>
  <cols>
    <col min="1" max="1" width="11.453125" customWidth="1"/>
    <col min="2" max="2" width="20.36328125" customWidth="1"/>
    <col min="3" max="3" width="28.90625" customWidth="1"/>
    <col min="4" max="4" width="83" customWidth="1"/>
    <col min="5" max="5" width="36.08984375" customWidth="1"/>
    <col min="6" max="6" width="16.6328125" customWidth="1"/>
    <col min="7" max="7" width="33.6328125" customWidth="1"/>
    <col min="8" max="8" width="25.453125" customWidth="1"/>
    <col min="12" max="12" width="43.90625" customWidth="1"/>
    <col min="13" max="13" width="32.08984375" bestFit="1" customWidth="1"/>
  </cols>
  <sheetData>
    <row r="1" spans="1:15" ht="15.5" x14ac:dyDescent="0.35">
      <c r="A1" s="17" t="s">
        <v>212</v>
      </c>
      <c r="B1" s="17" t="s">
        <v>885</v>
      </c>
      <c r="C1" s="17" t="s">
        <v>126</v>
      </c>
      <c r="D1" s="17" t="s">
        <v>886</v>
      </c>
      <c r="E1" s="17" t="s">
        <v>887</v>
      </c>
      <c r="F1" s="17" t="s">
        <v>888</v>
      </c>
      <c r="G1" s="17" t="s">
        <v>889</v>
      </c>
      <c r="H1" s="17" t="s">
        <v>890</v>
      </c>
      <c r="I1" s="17" t="s">
        <v>891</v>
      </c>
      <c r="J1" s="17" t="s">
        <v>892</v>
      </c>
      <c r="L1" s="232" t="s">
        <v>893</v>
      </c>
      <c r="M1" s="232" t="s">
        <v>894</v>
      </c>
      <c r="O1" t="s">
        <v>895</v>
      </c>
    </row>
    <row r="2" spans="1:15" ht="14.5" x14ac:dyDescent="0.35">
      <c r="A2" s="1" t="str">
        <f>IF(Filtros!A16&lt;&gt;"",Filtros!A16,"")</f>
        <v>Externo</v>
      </c>
      <c r="B2" s="1" t="str">
        <f>IF(Filtros!B16&lt;&gt;"",Filtros!B16,"")</f>
        <v>R007</v>
      </c>
      <c r="C2" s="1" t="str">
        <f>IF(Filtros!C16&lt;&gt;"",Filtros!C16,"")</f>
        <v>Recurso Humano</v>
      </c>
      <c r="D2" s="1" t="str">
        <f>IF(Filtros!D16&lt;&gt;"",Filtros!D16,"")</f>
        <v>Acceso a cursos de inducción</v>
      </c>
      <c r="E2" s="1" t="str">
        <f>IF(A2&lt;&gt;"",CONCATENATE(B2," ",C2),"")</f>
        <v>R007 Recurso Humano</v>
      </c>
      <c r="F2" s="1" t="s">
        <v>150</v>
      </c>
      <c r="G2" t="s">
        <v>896</v>
      </c>
      <c r="H2" s="1" t="s">
        <v>147</v>
      </c>
      <c r="I2" s="1" t="s">
        <v>897</v>
      </c>
      <c r="J2" s="1" t="s">
        <v>898</v>
      </c>
      <c r="L2" s="233" t="s">
        <v>899</v>
      </c>
      <c r="M2" s="233" t="s">
        <v>179</v>
      </c>
      <c r="O2">
        <v>2023</v>
      </c>
    </row>
    <row r="3" spans="1:15" ht="14.5" x14ac:dyDescent="0.35">
      <c r="A3" s="1" t="str">
        <f>IF(Filtros!A17&lt;&gt;"",Filtros!A17,"")</f>
        <v xml:space="preserve">Interno </v>
      </c>
      <c r="B3" s="1" t="str">
        <f>IF(Filtros!B17&lt;&gt;"",Filtros!B17,"")</f>
        <v>R001</v>
      </c>
      <c r="C3" s="1" t="str">
        <f>IF(Filtros!C17&lt;&gt;"",Filtros!C17,"")</f>
        <v>Tecnologías de Información</v>
      </c>
      <c r="D3" s="1" t="str">
        <f>IF(Filtros!D17&lt;&gt;"",Filtros!D17,"")</f>
        <v>Acceso a sistemas y/o datos y/o información</v>
      </c>
      <c r="E3" s="1" t="str">
        <f t="shared" ref="E3:E66" si="0">IF(A3&lt;&gt;"",CONCATENATE(B3," ",C3),"")</f>
        <v>R001 Tecnologías de Información</v>
      </c>
      <c r="F3" s="1" t="s">
        <v>150</v>
      </c>
      <c r="G3" t="s">
        <v>900</v>
      </c>
      <c r="H3" s="1" t="s">
        <v>132</v>
      </c>
      <c r="I3" s="1" t="s">
        <v>901</v>
      </c>
      <c r="J3" s="1" t="s">
        <v>902</v>
      </c>
      <c r="L3" s="234" t="s">
        <v>903</v>
      </c>
      <c r="M3" s="234" t="s">
        <v>904</v>
      </c>
      <c r="O3">
        <v>2024</v>
      </c>
    </row>
    <row r="4" spans="1:15" ht="14.5" x14ac:dyDescent="0.35">
      <c r="A4" s="1" t="str">
        <f>IF(Filtros!A18&lt;&gt;"",Filtros!A18,"")</f>
        <v xml:space="preserve">Interno </v>
      </c>
      <c r="B4" s="1" t="str">
        <f>IF(Filtros!B18&lt;&gt;"",Filtros!B18,"")</f>
        <v>R004</v>
      </c>
      <c r="C4" s="1" t="str">
        <f>IF(Filtros!C18&lt;&gt;"",Filtros!C18,"")</f>
        <v>Insumos</v>
      </c>
      <c r="D4" s="1" t="str">
        <f>IF(Filtros!D18&lt;&gt;"",Filtros!D18,"")</f>
        <v>Acceso oportuno para todos</v>
      </c>
      <c r="E4" s="1" t="str">
        <f t="shared" si="0"/>
        <v>R004 Insumos</v>
      </c>
      <c r="F4" s="1" t="s">
        <v>150</v>
      </c>
      <c r="G4" t="s">
        <v>905</v>
      </c>
      <c r="H4" s="1" t="s">
        <v>138</v>
      </c>
      <c r="I4" s="1" t="s">
        <v>906</v>
      </c>
      <c r="L4" s="233" t="s">
        <v>907</v>
      </c>
      <c r="M4" s="233" t="s">
        <v>908</v>
      </c>
      <c r="O4">
        <v>2025</v>
      </c>
    </row>
    <row r="5" spans="1:15" ht="14.5" x14ac:dyDescent="0.35">
      <c r="A5" s="1" t="str">
        <f>IF(Filtros!A19&lt;&gt;"",Filtros!A19,"")</f>
        <v xml:space="preserve">Interno </v>
      </c>
      <c r="B5" s="1" t="str">
        <f>IF(Filtros!B19&lt;&gt;"",Filtros!B19,"")</f>
        <v>R003</v>
      </c>
      <c r="C5" s="1" t="str">
        <f>IF(Filtros!C19&lt;&gt;"",Filtros!C19,"")</f>
        <v>Operativo</v>
      </c>
      <c r="D5" s="1" t="str">
        <f>IF(Filtros!D19&lt;&gt;"",Filtros!D19,"")</f>
        <v>Accidentes laborales</v>
      </c>
      <c r="E5" s="1" t="str">
        <f t="shared" si="0"/>
        <v>R003 Operativo</v>
      </c>
      <c r="F5" s="1" t="s">
        <v>150</v>
      </c>
      <c r="G5" t="s">
        <v>909</v>
      </c>
      <c r="H5" s="1" t="s">
        <v>153</v>
      </c>
      <c r="L5" s="234" t="s">
        <v>910</v>
      </c>
      <c r="M5" s="234" t="s">
        <v>136</v>
      </c>
      <c r="O5">
        <v>2026</v>
      </c>
    </row>
    <row r="6" spans="1:15" ht="14.5" x14ac:dyDescent="0.35">
      <c r="A6" s="1" t="str">
        <f>IF(Filtros!A20&lt;&gt;"",Filtros!A20,"")</f>
        <v>Externo</v>
      </c>
      <c r="B6" s="1" t="str">
        <f>IF(Filtros!B20&lt;&gt;"",Filtros!B20,"")</f>
        <v>R010</v>
      </c>
      <c r="C6" s="1" t="str">
        <f>IF(Filtros!C20&lt;&gt;"",Filtros!C20,"")</f>
        <v>Ambiental</v>
      </c>
      <c r="D6" s="1" t="str">
        <f>IF(Filtros!D20&lt;&gt;"",Filtros!D20,"")</f>
        <v>Acciones humanas</v>
      </c>
      <c r="E6" s="1" t="str">
        <f t="shared" si="0"/>
        <v>R010 Ambiental</v>
      </c>
      <c r="F6" s="1" t="s">
        <v>150</v>
      </c>
      <c r="G6" t="s">
        <v>911</v>
      </c>
      <c r="H6" s="1" t="s">
        <v>200</v>
      </c>
      <c r="L6" s="233" t="s">
        <v>6</v>
      </c>
      <c r="M6" s="233" t="s">
        <v>170</v>
      </c>
      <c r="O6">
        <v>2027</v>
      </c>
    </row>
    <row r="7" spans="1:15" ht="14.5" x14ac:dyDescent="0.35">
      <c r="A7" s="1" t="str">
        <f>IF(Filtros!A21&lt;&gt;"",Filtros!A21,"")</f>
        <v xml:space="preserve">Interno </v>
      </c>
      <c r="B7" s="1" t="str">
        <f>IF(Filtros!B21&lt;&gt;"",Filtros!B21,"")</f>
        <v>R007</v>
      </c>
      <c r="C7" s="1" t="str">
        <f>IF(Filtros!C21&lt;&gt;"",Filtros!C21,"")</f>
        <v>Recurso Humano</v>
      </c>
      <c r="D7" s="1" t="str">
        <f>IF(Filtros!D21&lt;&gt;"",Filtros!D21,"")</f>
        <v>Acoso sexual y laboral</v>
      </c>
      <c r="E7" s="1" t="str">
        <f t="shared" si="0"/>
        <v>R007 Recurso Humano</v>
      </c>
      <c r="F7" s="1" t="s">
        <v>150</v>
      </c>
      <c r="G7" t="s">
        <v>912</v>
      </c>
      <c r="H7" s="1" t="s">
        <v>184</v>
      </c>
      <c r="L7" s="234" t="s">
        <v>913</v>
      </c>
      <c r="M7" s="234" t="s">
        <v>588</v>
      </c>
      <c r="O7">
        <v>2028</v>
      </c>
    </row>
    <row r="8" spans="1:15" ht="14.5" x14ac:dyDescent="0.35">
      <c r="A8" s="1" t="str">
        <f>IF(Filtros!A22&lt;&gt;"",Filtros!A22,"")</f>
        <v xml:space="preserve">Interno </v>
      </c>
      <c r="B8" s="1" t="str">
        <f>IF(Filtros!B22&lt;&gt;"",Filtros!B22,"")</f>
        <v>R007</v>
      </c>
      <c r="C8" s="1" t="str">
        <f>IF(Filtros!C22&lt;&gt;"",Filtros!C22,"")</f>
        <v>Recurso Humano</v>
      </c>
      <c r="D8" s="1" t="str">
        <f>IF(Filtros!D22&lt;&gt;"",Filtros!D22,"")</f>
        <v>Adecuados programas de incentivos y compensación</v>
      </c>
      <c r="E8" s="1" t="str">
        <f t="shared" si="0"/>
        <v>R007 Recurso Humano</v>
      </c>
      <c r="F8" s="1" t="s">
        <v>150</v>
      </c>
      <c r="G8" t="s">
        <v>914</v>
      </c>
      <c r="H8" s="1" t="s">
        <v>143</v>
      </c>
      <c r="L8" s="233"/>
      <c r="M8" s="233"/>
      <c r="O8">
        <v>2029</v>
      </c>
    </row>
    <row r="9" spans="1:15" ht="14.5" x14ac:dyDescent="0.35">
      <c r="A9" s="1" t="str">
        <f>IF(Filtros!A23&lt;&gt;"",Filtros!A23,"")</f>
        <v xml:space="preserve">Interno </v>
      </c>
      <c r="B9" s="1" t="str">
        <f>IF(Filtros!B23&lt;&gt;"",Filtros!B23,"")</f>
        <v>R014</v>
      </c>
      <c r="C9" s="1" t="str">
        <f>IF(Filtros!C23&lt;&gt;"",Filtros!C23,"")</f>
        <v>Información</v>
      </c>
      <c r="D9" s="1" t="str">
        <f>IF(Filtros!D23&lt;&gt;"",Filtros!D23,"")</f>
        <v>Adecuados y eficientes canales de comunicación</v>
      </c>
      <c r="E9" s="1" t="str">
        <f t="shared" si="0"/>
        <v>R014 Información</v>
      </c>
      <c r="F9" s="1" t="s">
        <v>150</v>
      </c>
      <c r="G9" t="s">
        <v>915</v>
      </c>
      <c r="H9" s="1" t="s">
        <v>212</v>
      </c>
      <c r="L9" s="234"/>
      <c r="M9" s="234"/>
      <c r="O9">
        <v>2030</v>
      </c>
    </row>
    <row r="10" spans="1:15" ht="14.5" x14ac:dyDescent="0.35">
      <c r="A10" s="1" t="str">
        <f>IF(Filtros!A24&lt;&gt;"",Filtros!A24,"")</f>
        <v xml:space="preserve">Interno </v>
      </c>
      <c r="B10" s="1" t="str">
        <f>IF(Filtros!B24&lt;&gt;"",Filtros!B24,"")</f>
        <v>R004</v>
      </c>
      <c r="C10" s="1" t="str">
        <f>IF(Filtros!C24&lt;&gt;"",Filtros!C24,"")</f>
        <v>Insumos</v>
      </c>
      <c r="D10" s="1" t="str">
        <f>IF(Filtros!D24&lt;&gt;"",Filtros!D24,"")</f>
        <v>Adquisición de insumos de baja calidad</v>
      </c>
      <c r="E10" s="1" t="str">
        <f t="shared" si="0"/>
        <v>R004 Insumos</v>
      </c>
      <c r="F10" s="1" t="s">
        <v>141</v>
      </c>
      <c r="G10" t="s">
        <v>916</v>
      </c>
      <c r="H10" s="1" t="s">
        <v>286</v>
      </c>
      <c r="L10" s="233"/>
      <c r="M10" s="233"/>
    </row>
    <row r="11" spans="1:15" ht="14.5" x14ac:dyDescent="0.35">
      <c r="A11" s="1" t="str">
        <f>IF(Filtros!A25&lt;&gt;"",Filtros!A25,"")</f>
        <v>Interno/Externo</v>
      </c>
      <c r="B11" s="1" t="str">
        <f>IF(Filtros!B25&lt;&gt;"",Filtros!B25,"")</f>
        <v>R016</v>
      </c>
      <c r="C11" s="1" t="str">
        <f>IF(Filtros!C25&lt;&gt;"",Filtros!C25,"")</f>
        <v>Ética y Corrupción</v>
      </c>
      <c r="D11" s="1" t="str">
        <f>IF(Filtros!D25&lt;&gt;"",Filtros!D25,"")</f>
        <v>Adulteración de información</v>
      </c>
      <c r="E11" s="1" t="str">
        <f t="shared" si="0"/>
        <v>R016 Ética y Corrupción</v>
      </c>
      <c r="F11" s="1" t="s">
        <v>141</v>
      </c>
      <c r="G11" t="s">
        <v>917</v>
      </c>
      <c r="H11" s="1" t="s">
        <v>168</v>
      </c>
      <c r="L11" s="234"/>
      <c r="M11" s="234"/>
    </row>
    <row r="12" spans="1:15" ht="14.5" x14ac:dyDescent="0.35">
      <c r="A12" s="1" t="str">
        <f>IF(Filtros!A26&lt;&gt;"",Filtros!A26,"")</f>
        <v xml:space="preserve">Interno </v>
      </c>
      <c r="B12" s="1" t="str">
        <f>IF(Filtros!B26&lt;&gt;"",Filtros!B26,"")</f>
        <v>R004</v>
      </c>
      <c r="C12" s="1" t="str">
        <f>IF(Filtros!C26&lt;&gt;"",Filtros!C26,"")</f>
        <v>Insumos</v>
      </c>
      <c r="D12" s="1" t="str">
        <f>IF(Filtros!D26&lt;&gt;"",Filtros!D26,"")</f>
        <v>Almacenamiento en áreas inadecuadas</v>
      </c>
      <c r="E12" s="1" t="str">
        <f t="shared" si="0"/>
        <v>R004 Insumos</v>
      </c>
      <c r="F12" s="1" t="s">
        <v>141</v>
      </c>
      <c r="G12" t="s">
        <v>918</v>
      </c>
      <c r="H12" s="1" t="s">
        <v>919</v>
      </c>
      <c r="L12" s="233"/>
      <c r="M12" s="233"/>
    </row>
    <row r="13" spans="1:15" ht="14.5" x14ac:dyDescent="0.35">
      <c r="A13" s="1" t="str">
        <f>IF(Filtros!A27&lt;&gt;"",Filtros!A27,"")</f>
        <v xml:space="preserve">Interno </v>
      </c>
      <c r="B13" s="1" t="str">
        <f>IF(Filtros!B27&lt;&gt;"",Filtros!B27,"")</f>
        <v>R005</v>
      </c>
      <c r="C13" s="1" t="str">
        <f>IF(Filtros!C27&lt;&gt;"",Filtros!C27,"")</f>
        <v>Estratégico</v>
      </c>
      <c r="D13" s="1" t="str">
        <f>IF(Filtros!D27&lt;&gt;"",Filtros!D27,"")</f>
        <v>Alteración en la planificación de la producción</v>
      </c>
      <c r="E13" s="1" t="str">
        <f t="shared" si="0"/>
        <v>R005 Estratégico</v>
      </c>
      <c r="F13" s="1" t="s">
        <v>141</v>
      </c>
      <c r="G13" t="s">
        <v>920</v>
      </c>
      <c r="H13" s="1" t="s">
        <v>159</v>
      </c>
      <c r="L13" s="234"/>
      <c r="M13" s="234"/>
    </row>
    <row r="14" spans="1:15" ht="14.5" x14ac:dyDescent="0.35">
      <c r="A14" s="1" t="str">
        <f>IF(Filtros!A28&lt;&gt;"",Filtros!A28,"")</f>
        <v xml:space="preserve">Interno </v>
      </c>
      <c r="B14" s="1" t="str">
        <f>IF(Filtros!B28&lt;&gt;"",Filtros!B28,"")</f>
        <v>R007</v>
      </c>
      <c r="C14" s="1" t="str">
        <f>IF(Filtros!C28&lt;&gt;"",Filtros!C28,"")</f>
        <v>Recurso Humano</v>
      </c>
      <c r="D14" s="1" t="str">
        <f>IF(Filtros!D28&lt;&gt;"",Filtros!D28,"")</f>
        <v>Ausencia de estudios de clima laboral</v>
      </c>
      <c r="E14" s="1" t="str">
        <f t="shared" si="0"/>
        <v>R007 Recurso Humano</v>
      </c>
      <c r="F14" s="1" t="s">
        <v>141</v>
      </c>
      <c r="G14" t="s">
        <v>921</v>
      </c>
      <c r="H14" s="1" t="s">
        <v>223</v>
      </c>
      <c r="L14" s="145"/>
      <c r="M14" s="145"/>
    </row>
    <row r="15" spans="1:15" ht="14.5" x14ac:dyDescent="0.35">
      <c r="A15" s="1" t="str">
        <f>IF(Filtros!A29&lt;&gt;"",Filtros!A29,"")</f>
        <v>Externo</v>
      </c>
      <c r="B15" s="1" t="str">
        <f>IF(Filtros!B29&lt;&gt;"",Filtros!B29,"")</f>
        <v>R013</v>
      </c>
      <c r="C15" s="1" t="str">
        <f>IF(Filtros!C29&lt;&gt;"",Filtros!C29,"")</f>
        <v>Legal</v>
      </c>
      <c r="D15" s="1" t="str">
        <f>IF(Filtros!D29&lt;&gt;"",Filtros!D29,"")</f>
        <v>Ausencia de normativa</v>
      </c>
      <c r="E15" s="1" t="str">
        <f t="shared" si="0"/>
        <v>R013 Legal</v>
      </c>
      <c r="F15" s="1" t="s">
        <v>141</v>
      </c>
      <c r="G15" t="s">
        <v>922</v>
      </c>
      <c r="H15" s="1" t="s">
        <v>184</v>
      </c>
      <c r="L15" s="145"/>
      <c r="M15" s="145"/>
    </row>
    <row r="16" spans="1:15" ht="14.5" x14ac:dyDescent="0.35">
      <c r="A16" s="1" t="str">
        <f>IF(Filtros!A30&lt;&gt;"",Filtros!A30,"")</f>
        <v xml:space="preserve">Interno </v>
      </c>
      <c r="B16" s="1" t="str">
        <f>IF(Filtros!B30&lt;&gt;"",Filtros!B30,"")</f>
        <v>R001</v>
      </c>
      <c r="C16" s="1" t="str">
        <f>IF(Filtros!C30&lt;&gt;"",Filtros!C30,"")</f>
        <v>Tecnologías de Información</v>
      </c>
      <c r="D16" s="1" t="str">
        <f>IF(Filtros!D30&lt;&gt;"",Filtros!D30,"")</f>
        <v xml:space="preserve">Ausencia de oficiales de ciberseguridad </v>
      </c>
      <c r="E16" s="1" t="str">
        <f t="shared" si="0"/>
        <v>R001 Tecnologías de Información</v>
      </c>
      <c r="F16" s="1" t="s">
        <v>141</v>
      </c>
      <c r="G16" t="s">
        <v>923</v>
      </c>
      <c r="H16" s="1" t="s">
        <v>299</v>
      </c>
      <c r="L16" s="135"/>
      <c r="M16" s="135"/>
    </row>
    <row r="17" spans="1:8" ht="14.5" x14ac:dyDescent="0.35">
      <c r="A17" s="1" t="str">
        <f>IF(Filtros!A31&lt;&gt;"",Filtros!A31,"")</f>
        <v xml:space="preserve">Interno </v>
      </c>
      <c r="B17" s="1" t="str">
        <f>IF(Filtros!B31&lt;&gt;"",Filtros!B31,"")</f>
        <v>R004</v>
      </c>
      <c r="C17" s="1" t="str">
        <f>IF(Filtros!C31&lt;&gt;"",Filtros!C31,"")</f>
        <v>Insumos</v>
      </c>
      <c r="D17" s="1" t="str">
        <f>IF(Filtros!D31&lt;&gt;"",Filtros!D31,"")</f>
        <v>Ausencia de registro en el sistema SIBINET</v>
      </c>
      <c r="E17" s="1" t="str">
        <f t="shared" si="0"/>
        <v>R004 Insumos</v>
      </c>
    </row>
    <row r="18" spans="1:8" ht="14.5" x14ac:dyDescent="0.35">
      <c r="A18" s="1" t="str">
        <f>IF(Filtros!A32&lt;&gt;"",Filtros!A32,"")</f>
        <v xml:space="preserve">Interno </v>
      </c>
      <c r="B18" s="1" t="str">
        <f>IF(Filtros!B32&lt;&gt;"",Filtros!B32,"")</f>
        <v>R001</v>
      </c>
      <c r="C18" s="1" t="str">
        <f>IF(Filtros!C32&lt;&gt;"",Filtros!C32,"")</f>
        <v>Tecnologías de Información</v>
      </c>
      <c r="D18" s="1" t="str">
        <f>IF(Filtros!D32&lt;&gt;"",Filtros!D32,"")</f>
        <v>Caída del sistema Avance</v>
      </c>
      <c r="E18" s="1" t="str">
        <f t="shared" si="0"/>
        <v>R001 Tecnologías de Información</v>
      </c>
    </row>
    <row r="19" spans="1:8" ht="14.5" x14ac:dyDescent="0.35">
      <c r="A19" s="1" t="str">
        <f>IF(Filtros!A33&lt;&gt;"",Filtros!A33,"")</f>
        <v xml:space="preserve">Interno </v>
      </c>
      <c r="B19" s="1" t="str">
        <f>IF(Filtros!B33&lt;&gt;"",Filtros!B33,"")</f>
        <v>R004</v>
      </c>
      <c r="C19" s="1" t="str">
        <f>IF(Filtros!C33&lt;&gt;"",Filtros!C33,"")</f>
        <v>Insumos</v>
      </c>
      <c r="D19" s="1" t="str">
        <f>IF(Filtros!D33&lt;&gt;"",Filtros!D33,"")</f>
        <v>Calidad de la materia prima</v>
      </c>
      <c r="E19" s="1" t="str">
        <f t="shared" si="0"/>
        <v>R004 Insumos</v>
      </c>
    </row>
    <row r="20" spans="1:8" ht="14.5" x14ac:dyDescent="0.35">
      <c r="A20" s="1" t="str">
        <f>IF(Filtros!A34&lt;&gt;"",Filtros!A34,"")</f>
        <v>Externo</v>
      </c>
      <c r="B20" s="1" t="str">
        <f>IF(Filtros!B34&lt;&gt;"",Filtros!B34,"")</f>
        <v>R009</v>
      </c>
      <c r="C20" s="1" t="str">
        <f>IF(Filtros!C34&lt;&gt;"",Filtros!C34,"")</f>
        <v>Políticos</v>
      </c>
      <c r="D20" s="1" t="str">
        <f>IF(Filtros!D34&lt;&gt;"",Filtros!D34,"")</f>
        <v>Cambios de gobierno</v>
      </c>
      <c r="E20" s="1" t="str">
        <f t="shared" si="0"/>
        <v>R009 Políticos</v>
      </c>
    </row>
    <row r="21" spans="1:8" ht="14.5" x14ac:dyDescent="0.35">
      <c r="A21" s="1" t="str">
        <f>IF(Filtros!A35&lt;&gt;"",Filtros!A35,"")</f>
        <v xml:space="preserve">Interno </v>
      </c>
      <c r="B21" s="1" t="str">
        <f>IF(Filtros!B35&lt;&gt;"",Filtros!B35,"")</f>
        <v>R012</v>
      </c>
      <c r="C21" s="1" t="str">
        <f>IF(Filtros!C35&lt;&gt;"",Filtros!C35,"")</f>
        <v>Social</v>
      </c>
      <c r="D21" s="1" t="str">
        <f>IF(Filtros!D35&lt;&gt;"",Filtros!D35,"")</f>
        <v>Cambios demográficos</v>
      </c>
      <c r="E21" s="1" t="str">
        <f t="shared" si="0"/>
        <v>R012 Social</v>
      </c>
    </row>
    <row r="22" spans="1:8" ht="14.5" x14ac:dyDescent="0.35">
      <c r="A22" s="1" t="str">
        <f>IF(Filtros!A36&lt;&gt;"",Filtros!A36,"")</f>
        <v xml:space="preserve">Interno </v>
      </c>
      <c r="B22" s="1" t="str">
        <f>IF(Filtros!B36&lt;&gt;"",Filtros!B36,"")</f>
        <v>R004</v>
      </c>
      <c r="C22" s="1" t="str">
        <f>IF(Filtros!C36&lt;&gt;"",Filtros!C36,"")</f>
        <v>Insumos</v>
      </c>
      <c r="D22" s="1" t="str">
        <f>IF(Filtros!D36&lt;&gt;"",Filtros!D36,"")</f>
        <v>Capacidad para adquirirlos</v>
      </c>
      <c r="E22" s="1" t="str">
        <f t="shared" si="0"/>
        <v>R004 Insumos</v>
      </c>
    </row>
    <row r="23" spans="1:8" ht="14.5" x14ac:dyDescent="0.35">
      <c r="A23" s="1" t="str">
        <f>IF(Filtros!A37&lt;&gt;"",Filtros!A37,"")</f>
        <v>Interno/Externo</v>
      </c>
      <c r="B23" s="1" t="str">
        <f>IF(Filtros!B37&lt;&gt;"",Filtros!B37,"")</f>
        <v>R016</v>
      </c>
      <c r="C23" s="1" t="str">
        <f>IF(Filtros!C37&lt;&gt;"",Filtros!C37,"")</f>
        <v>Ética y Corrupción</v>
      </c>
      <c r="D23" s="1" t="str">
        <f>IF(Filtros!D37&lt;&gt;"",Filtros!D37,"")</f>
        <v>Cohecho impropio</v>
      </c>
      <c r="E23" s="1" t="str">
        <f t="shared" si="0"/>
        <v>R016 Ética y Corrupción</v>
      </c>
    </row>
    <row r="24" spans="1:8" ht="15.75" customHeight="1" x14ac:dyDescent="0.35">
      <c r="A24" s="1" t="str">
        <f>IF(Filtros!A38&lt;&gt;"",Filtros!A38,"")</f>
        <v>Externo</v>
      </c>
      <c r="B24" s="1" t="str">
        <f>IF(Filtros!B38&lt;&gt;"",Filtros!B38,"")</f>
        <v>R015</v>
      </c>
      <c r="C24" s="1" t="str">
        <f>IF(Filtros!C38&lt;&gt;"",Filtros!C38,"")</f>
        <v>Institucional</v>
      </c>
      <c r="D24" s="1" t="str">
        <f>IF(Filtros!D38&lt;&gt;"",Filtros!D38,"")</f>
        <v>Colegios de profesionales</v>
      </c>
      <c r="E24" s="1" t="str">
        <f t="shared" si="0"/>
        <v>R015 Institucional</v>
      </c>
    </row>
    <row r="25" spans="1:8" ht="15.75" customHeight="1" x14ac:dyDescent="0.35">
      <c r="A25" s="1" t="str">
        <f>IF(Filtros!A39&lt;&gt;"",Filtros!A39,"")</f>
        <v>Externo</v>
      </c>
      <c r="B25" s="1" t="str">
        <f>IF(Filtros!B39&lt;&gt;"",Filtros!B39,"")</f>
        <v>R015</v>
      </c>
      <c r="C25" s="1" t="str">
        <f>IF(Filtros!C39&lt;&gt;"",Filtros!C39,"")</f>
        <v>Institucional</v>
      </c>
      <c r="D25" s="1" t="str">
        <f>IF(Filtros!D39&lt;&gt;"",Filtros!D39,"")</f>
        <v>Colegios profesionales</v>
      </c>
      <c r="E25" s="1" t="str">
        <f t="shared" si="0"/>
        <v>R015 Institucional</v>
      </c>
    </row>
    <row r="26" spans="1:8" ht="15.75" customHeight="1" x14ac:dyDescent="0.35">
      <c r="A26" s="1" t="str">
        <f>IF(Filtros!A40&lt;&gt;"",Filtros!A40,"")</f>
        <v xml:space="preserve">Interno </v>
      </c>
      <c r="B26" s="1" t="str">
        <f>IF(Filtros!B40&lt;&gt;"",Filtros!B40,"")</f>
        <v>R005</v>
      </c>
      <c r="C26" s="1" t="str">
        <f>IF(Filtros!C40&lt;&gt;"",Filtros!C40,"")</f>
        <v>Estratégico</v>
      </c>
      <c r="D26" s="1" t="str">
        <f>IF(Filtros!D40&lt;&gt;"",Filtros!D40,"")</f>
        <v>Comunicación adecuada y veraz en todos los niveles</v>
      </c>
      <c r="E26" s="1" t="str">
        <f t="shared" si="0"/>
        <v>R005 Estratégico</v>
      </c>
    </row>
    <row r="27" spans="1:8" ht="14.5" x14ac:dyDescent="0.35">
      <c r="A27" s="1" t="str">
        <f>IF(Filtros!A41&lt;&gt;"",Filtros!A41,"")</f>
        <v>Externo</v>
      </c>
      <c r="B27" s="1" t="str">
        <f>IF(Filtros!B41&lt;&gt;"",Filtros!B41,"")</f>
        <v>R009</v>
      </c>
      <c r="C27" s="1" t="str">
        <f>IF(Filtros!C41&lt;&gt;"",Filtros!C41,"")</f>
        <v>Políticos</v>
      </c>
      <c r="D27" s="1" t="str">
        <f>IF(Filtros!D41&lt;&gt;"",Filtros!D41,"")</f>
        <v>Confianza extranjera</v>
      </c>
      <c r="E27" s="1" t="str">
        <f t="shared" si="0"/>
        <v>R009 Políticos</v>
      </c>
      <c r="F27" s="1" t="s">
        <v>141</v>
      </c>
      <c r="G27" t="s">
        <v>921</v>
      </c>
      <c r="H27" s="1" t="s">
        <v>223</v>
      </c>
    </row>
    <row r="28" spans="1:8" ht="15.75" customHeight="1" x14ac:dyDescent="0.35">
      <c r="A28" s="1" t="str">
        <f>IF(Filtros!A42&lt;&gt;"",Filtros!A42,"")</f>
        <v>Externo</v>
      </c>
      <c r="B28" s="1" t="str">
        <f>IF(Filtros!B42&lt;&gt;"",Filtros!B42,"")</f>
        <v>R012</v>
      </c>
      <c r="C28" s="1" t="str">
        <f>IF(Filtros!C42&lt;&gt;"",Filtros!C42,"")</f>
        <v>Social</v>
      </c>
      <c r="D28" s="1" t="str">
        <f>IF(Filtros!D42&lt;&gt;"",Filtros!D42,"")</f>
        <v>Conflictos o alianzas entre grupos</v>
      </c>
      <c r="E28" s="1" t="str">
        <f t="shared" si="0"/>
        <v>R012 Social</v>
      </c>
    </row>
    <row r="29" spans="1:8" ht="15.75" customHeight="1" x14ac:dyDescent="0.35">
      <c r="A29" s="1" t="str">
        <f>IF(Filtros!A43&lt;&gt;"",Filtros!A43,"")</f>
        <v>Externo</v>
      </c>
      <c r="B29" s="1" t="str">
        <f>IF(Filtros!B43&lt;&gt;"",Filtros!B43,"")</f>
        <v>R009</v>
      </c>
      <c r="C29" s="1" t="str">
        <f>IF(Filtros!C43&lt;&gt;"",Filtros!C43,"")</f>
        <v>Políticos</v>
      </c>
      <c r="D29" s="1" t="str">
        <f>IF(Filtros!D43&lt;&gt;"",Filtros!D43,"")</f>
        <v>Conflictos políticos</v>
      </c>
      <c r="E29" s="1" t="str">
        <f t="shared" si="0"/>
        <v>R009 Políticos</v>
      </c>
    </row>
    <row r="30" spans="1:8" ht="15.75" customHeight="1" x14ac:dyDescent="0.35">
      <c r="A30" s="1" t="str">
        <f>IF(Filtros!A44&lt;&gt;"",Filtros!A44,"")</f>
        <v>Externo</v>
      </c>
      <c r="B30" s="1" t="str">
        <f>IF(Filtros!B44&lt;&gt;"",Filtros!B44,"")</f>
        <v>R010</v>
      </c>
      <c r="C30" s="1" t="str">
        <f>IF(Filtros!C44&lt;&gt;"",Filtros!C44,"")</f>
        <v>Ambiental</v>
      </c>
      <c r="D30" s="1" t="str">
        <f>IF(Filtros!D44&lt;&gt;"",Filtros!D44,"")</f>
        <v>Contaminación</v>
      </c>
      <c r="E30" s="1" t="str">
        <f t="shared" si="0"/>
        <v>R010 Ambiental</v>
      </c>
    </row>
    <row r="31" spans="1:8" ht="15.75" customHeight="1" x14ac:dyDescent="0.35">
      <c r="A31" s="1" t="str">
        <f>IF(Filtros!A45&lt;&gt;"",Filtros!A45,"")</f>
        <v>Externo</v>
      </c>
      <c r="B31" s="1" t="str">
        <f>IF(Filtros!B45&lt;&gt;"",Filtros!B45,"")</f>
        <v>R008</v>
      </c>
      <c r="C31" s="1" t="str">
        <f>IF(Filtros!C45&lt;&gt;"",Filtros!C45,"")</f>
        <v>Ambiente</v>
      </c>
      <c r="D31" s="1" t="str">
        <f>IF(Filtros!D45&lt;&gt;"",Filtros!D45,"")</f>
        <v xml:space="preserve">Contaminantes químicos o biológicos </v>
      </c>
      <c r="E31" s="1" t="str">
        <f t="shared" si="0"/>
        <v>R008 Ambiente</v>
      </c>
    </row>
    <row r="32" spans="1:8" ht="15.75" customHeight="1" x14ac:dyDescent="0.35">
      <c r="A32" s="1" t="str">
        <f>IF(Filtros!A46&lt;&gt;"",Filtros!A46,"")</f>
        <v>Externo</v>
      </c>
      <c r="B32" s="1" t="str">
        <f>IF(Filtros!B46&lt;&gt;"",Filtros!B46,"")</f>
        <v>R009</v>
      </c>
      <c r="C32" s="1" t="str">
        <f>IF(Filtros!C46&lt;&gt;"",Filtros!C46,"")</f>
        <v>Políticos</v>
      </c>
      <c r="D32" s="1" t="str">
        <f>IF(Filtros!D46&lt;&gt;"",Filtros!D46,"")</f>
        <v>Continuidad de Políticas institucionales diseñadas</v>
      </c>
      <c r="E32" s="1" t="str">
        <f t="shared" si="0"/>
        <v>R009 Políticos</v>
      </c>
    </row>
    <row r="33" spans="1:5" ht="15.75" customHeight="1" x14ac:dyDescent="0.35">
      <c r="A33" s="1" t="str">
        <f>IF(Filtros!A47&lt;&gt;"",Filtros!A47,"")</f>
        <v xml:space="preserve">Interno </v>
      </c>
      <c r="B33" s="1" t="str">
        <f>IF(Filtros!B47&lt;&gt;"",Filtros!B47,"")</f>
        <v>R003</v>
      </c>
      <c r="C33" s="1" t="str">
        <f>IF(Filtros!C47&lt;&gt;"",Filtros!C47,"")</f>
        <v>Operativo</v>
      </c>
      <c r="D33" s="1" t="str">
        <f>IF(Filtros!D47&lt;&gt;"",Filtros!D47,"")</f>
        <v xml:space="preserve">Coordinación con los diferentes procesos </v>
      </c>
      <c r="E33" s="1" t="str">
        <f t="shared" si="0"/>
        <v>R003 Operativo</v>
      </c>
    </row>
    <row r="34" spans="1:5" ht="15.75" customHeight="1" x14ac:dyDescent="0.35">
      <c r="A34" s="1" t="str">
        <f>IF(Filtros!A48&lt;&gt;"",Filtros!A48,"")</f>
        <v>Externo</v>
      </c>
      <c r="B34" s="1" t="str">
        <f>IF(Filtros!B48&lt;&gt;"",Filtros!B48,"")</f>
        <v>R011</v>
      </c>
      <c r="C34" s="1" t="str">
        <f>IF(Filtros!C48&lt;&gt;"",Filtros!C48,"")</f>
        <v>Financiero</v>
      </c>
      <c r="D34" s="1" t="str">
        <f>IF(Filtros!D48&lt;&gt;"",Filtros!D48,"")</f>
        <v>Crisis económica</v>
      </c>
      <c r="E34" s="1" t="str">
        <f t="shared" si="0"/>
        <v>R011 Financiero</v>
      </c>
    </row>
    <row r="35" spans="1:5" ht="21.75" customHeight="1" x14ac:dyDescent="0.35">
      <c r="A35" s="1" t="str">
        <f>IF(Filtros!A49&lt;&gt;"",Filtros!A49,"")</f>
        <v xml:space="preserve">Interno </v>
      </c>
      <c r="B35" s="1" t="str">
        <f>IF(Filtros!B49&lt;&gt;"",Filtros!B49,"")</f>
        <v>R005</v>
      </c>
      <c r="C35" s="1" t="str">
        <f>IF(Filtros!C49&lt;&gt;"",Filtros!C49,"")</f>
        <v>Estratégico</v>
      </c>
      <c r="D35" s="1" t="str">
        <f>IF(Filtros!D49&lt;&gt;"",Filtros!D49,"")</f>
        <v>Cultura organizacional</v>
      </c>
      <c r="E35" s="1" t="str">
        <f t="shared" si="0"/>
        <v>R005 Estratégico</v>
      </c>
    </row>
    <row r="36" spans="1:5" ht="15.75" customHeight="1" x14ac:dyDescent="0.35">
      <c r="A36" s="1" t="str">
        <f>IF(Filtros!A50&lt;&gt;"",Filtros!A50,"")</f>
        <v xml:space="preserve">Interno </v>
      </c>
      <c r="B36" s="1" t="str">
        <f>IF(Filtros!B50&lt;&gt;"",Filtros!B50,"")</f>
        <v>R005</v>
      </c>
      <c r="C36" s="1" t="str">
        <f>IF(Filtros!C50&lt;&gt;"",Filtros!C50,"")</f>
        <v>Estratégico</v>
      </c>
      <c r="D36" s="1" t="str">
        <f>IF(Filtros!D50&lt;&gt;"",Filtros!D50,"")</f>
        <v>Cumplimiento de la misión, visión y objetivos institucionales</v>
      </c>
      <c r="E36" s="1" t="str">
        <f t="shared" si="0"/>
        <v>R005 Estratégico</v>
      </c>
    </row>
    <row r="37" spans="1:5" ht="15.75" customHeight="1" x14ac:dyDescent="0.35">
      <c r="A37" s="1" t="str">
        <f>IF(Filtros!A51&lt;&gt;"",Filtros!A51,"")</f>
        <v>Interno</v>
      </c>
      <c r="B37" s="1" t="str">
        <f>IF(Filtros!B51&lt;&gt;"",Filtros!B51,"")</f>
        <v>R003</v>
      </c>
      <c r="C37" s="1" t="str">
        <f>IF(Filtros!C51&lt;&gt;"",Filtros!C51,"")</f>
        <v>Operativo</v>
      </c>
      <c r="D37" s="1" t="str">
        <f>IF(Filtros!D51&lt;&gt;"",Filtros!D51,"")</f>
        <v>Cumplimiento de metas institucionales</v>
      </c>
      <c r="E37" s="1" t="str">
        <f t="shared" si="0"/>
        <v>R003 Operativo</v>
      </c>
    </row>
    <row r="38" spans="1:5" ht="15.75" customHeight="1" x14ac:dyDescent="0.35">
      <c r="A38" s="1" t="str">
        <f>IF(Filtros!A52&lt;&gt;"",Filtros!A52,"")</f>
        <v xml:space="preserve">Interno </v>
      </c>
      <c r="B38" s="1" t="str">
        <f>IF(Filtros!B52&lt;&gt;"",Filtros!B52,"")</f>
        <v>R006</v>
      </c>
      <c r="C38" s="1" t="str">
        <f>IF(Filtros!C52&lt;&gt;"",Filtros!C52,"")</f>
        <v>Información</v>
      </c>
      <c r="D38" s="1" t="str">
        <f>IF(Filtros!D52&lt;&gt;"",Filtros!D52,"")</f>
        <v>Daños en el Sistema de publicaciones de los Diarios Oficiales</v>
      </c>
      <c r="E38" s="1" t="str">
        <f t="shared" si="0"/>
        <v>R006 Información</v>
      </c>
    </row>
    <row r="39" spans="1:5" ht="15.75" customHeight="1" x14ac:dyDescent="0.35">
      <c r="A39" s="1" t="str">
        <f>IF(Filtros!A53&lt;&gt;"",Filtros!A53,"")</f>
        <v xml:space="preserve">Interno </v>
      </c>
      <c r="B39" s="1" t="str">
        <f>IF(Filtros!B53&lt;&gt;"",Filtros!B53,"")</f>
        <v>R004</v>
      </c>
      <c r="C39" s="1" t="str">
        <f>IF(Filtros!C53&lt;&gt;"",Filtros!C53,"")</f>
        <v>Insumos</v>
      </c>
      <c r="D39" s="1" t="str">
        <f>IF(Filtros!D53&lt;&gt;"",Filtros!D53,"")</f>
        <v xml:space="preserve">Daños en escáner </v>
      </c>
      <c r="E39" s="1" t="str">
        <f t="shared" si="0"/>
        <v>R004 Insumos</v>
      </c>
    </row>
    <row r="40" spans="1:5" ht="15" customHeight="1" x14ac:dyDescent="0.35">
      <c r="A40" s="1" t="str">
        <f>IF(Filtros!A54&lt;&gt;"",Filtros!A54,"")</f>
        <v>Interno/Externo</v>
      </c>
      <c r="B40" s="1" t="str">
        <f>IF(Filtros!B54&lt;&gt;"",Filtros!B54,"")</f>
        <v>R016</v>
      </c>
      <c r="C40" s="1" t="str">
        <f>IF(Filtros!C54&lt;&gt;"",Filtros!C54,"")</f>
        <v>Ética y Corrupción</v>
      </c>
      <c r="D40" s="1" t="str">
        <f>IF(Filtros!D54&lt;&gt;"",Filtros!D54,"")</f>
        <v>Deber de probidad</v>
      </c>
      <c r="E40" s="1" t="str">
        <f t="shared" si="0"/>
        <v>R016 Ética y Corrupción</v>
      </c>
    </row>
    <row r="41" spans="1:5" ht="15" customHeight="1" x14ac:dyDescent="0.35">
      <c r="A41" s="1" t="str">
        <f>IF(Filtros!A55&lt;&gt;"",Filtros!A55,"")</f>
        <v xml:space="preserve">Interno </v>
      </c>
      <c r="B41" s="1" t="str">
        <f>IF(Filtros!B55&lt;&gt;"",Filtros!B55,"")</f>
        <v>R003</v>
      </c>
      <c r="C41" s="1" t="str">
        <f>IF(Filtros!C55&lt;&gt;"",Filtros!C55,"")</f>
        <v>Operativo</v>
      </c>
      <c r="D41" s="1" t="str">
        <f>IF(Filtros!D55&lt;&gt;"",Filtros!D55,"")</f>
        <v>Definición clara del centro de trabajo</v>
      </c>
      <c r="E41" s="1" t="str">
        <f t="shared" si="0"/>
        <v>R003 Operativo</v>
      </c>
    </row>
    <row r="42" spans="1:5" ht="15" customHeight="1" x14ac:dyDescent="0.35">
      <c r="A42" s="1" t="str">
        <f>IF(Filtros!A56&lt;&gt;"",Filtros!A56,"")</f>
        <v xml:space="preserve">Interno </v>
      </c>
      <c r="B42" s="1" t="str">
        <f>IF(Filtros!B56&lt;&gt;"",Filtros!B56,"")</f>
        <v>R005</v>
      </c>
      <c r="C42" s="1" t="str">
        <f>IF(Filtros!C56&lt;&gt;"",Filtros!C56,"")</f>
        <v>Estratégico</v>
      </c>
      <c r="D42" s="1" t="str">
        <f>IF(Filtros!D56&lt;&gt;"",Filtros!D56,"")</f>
        <v>Demanda reducida en Artes Gráficas y Diarios Oficiales</v>
      </c>
      <c r="E42" s="1" t="str">
        <f t="shared" si="0"/>
        <v>R005 Estratégico</v>
      </c>
    </row>
    <row r="43" spans="1:5" ht="15" customHeight="1" x14ac:dyDescent="0.35">
      <c r="A43" s="1" t="str">
        <f>IF(Filtros!A57&lt;&gt;"",Filtros!A57,"")</f>
        <v>Externo</v>
      </c>
      <c r="B43" s="1" t="str">
        <f>IF(Filtros!B57&lt;&gt;"",Filtros!B57,"")</f>
        <v>R015</v>
      </c>
      <c r="C43" s="1" t="str">
        <f>IF(Filtros!C57&lt;&gt;"",Filtros!C57,"")</f>
        <v>Institucional</v>
      </c>
      <c r="D43" s="1" t="str">
        <f>IF(Filtros!D57&lt;&gt;"",Filtros!D57,"")</f>
        <v>Denunciantes</v>
      </c>
      <c r="E43" s="1" t="str">
        <f t="shared" si="0"/>
        <v>R015 Institucional</v>
      </c>
    </row>
    <row r="44" spans="1:5" ht="15.75" customHeight="1" x14ac:dyDescent="0.35">
      <c r="A44" s="1" t="str">
        <f>IF(Filtros!A58&lt;&gt;"",Filtros!A58,"")</f>
        <v xml:space="preserve">Interno </v>
      </c>
      <c r="B44" s="1" t="str">
        <f>IF(Filtros!B58&lt;&gt;"",Filtros!B58,"")</f>
        <v>R007</v>
      </c>
      <c r="C44" s="1" t="str">
        <f>IF(Filtros!C58&lt;&gt;"",Filtros!C58,"")</f>
        <v>Recurso Humano</v>
      </c>
      <c r="D44" s="1" t="str">
        <f>IF(Filtros!D58&lt;&gt;"",Filtros!D58,"")</f>
        <v>Desarrollo de personal en todos los niveles</v>
      </c>
      <c r="E44" s="1" t="str">
        <f t="shared" si="0"/>
        <v>R007 Recurso Humano</v>
      </c>
    </row>
    <row r="45" spans="1:5" ht="15.75" customHeight="1" x14ac:dyDescent="0.35">
      <c r="A45" s="1" t="str">
        <f>IF(Filtros!A59&lt;&gt;"",Filtros!A59,"")</f>
        <v xml:space="preserve">Interno </v>
      </c>
      <c r="B45" s="1" t="str">
        <f>IF(Filtros!B59&lt;&gt;"",Filtros!B59,"")</f>
        <v>R007</v>
      </c>
      <c r="C45" s="1" t="str">
        <f>IF(Filtros!C59&lt;&gt;"",Filtros!C59,"")</f>
        <v>Recurso Humano</v>
      </c>
      <c r="D45" s="1" t="str">
        <f>IF(Filtros!D59&lt;&gt;"",Filtros!D59,"")</f>
        <v>Disponibilidad laboral</v>
      </c>
      <c r="E45" s="1" t="str">
        <f t="shared" si="0"/>
        <v>R007 Recurso Humano</v>
      </c>
    </row>
    <row r="46" spans="1:5" ht="15.75" customHeight="1" x14ac:dyDescent="0.35">
      <c r="A46" s="1" t="str">
        <f>IF(Filtros!A60&lt;&gt;"",Filtros!A60,"")</f>
        <v xml:space="preserve">Interno </v>
      </c>
      <c r="B46" s="1" t="str">
        <f>IF(Filtros!B60&lt;&gt;"",Filtros!B60,"")</f>
        <v>R001</v>
      </c>
      <c r="C46" s="1" t="str">
        <f>IF(Filtros!C60&lt;&gt;"",Filtros!C60,"")</f>
        <v>Tecnologías de Información</v>
      </c>
      <c r="D46" s="1" t="str">
        <f>IF(Filtros!D60&lt;&gt;"",Filtros!D60,"")</f>
        <v xml:space="preserve">Disponibilidad oportuna de la aplicación creada </v>
      </c>
      <c r="E46" s="1" t="str">
        <f t="shared" si="0"/>
        <v>R001 Tecnologías de Información</v>
      </c>
    </row>
    <row r="47" spans="1:5" ht="15.75" customHeight="1" x14ac:dyDescent="0.35">
      <c r="A47" s="1" t="str">
        <f>IF(Filtros!A61&lt;&gt;"",Filtros!A61,"")</f>
        <v>Externo</v>
      </c>
      <c r="B47" s="1" t="str">
        <f>IF(Filtros!B61&lt;&gt;"",Filtros!B61,"")</f>
        <v>R015</v>
      </c>
      <c r="C47" s="1" t="str">
        <f>IF(Filtros!C61&lt;&gt;"",Filtros!C61,"")</f>
        <v>Institucional</v>
      </c>
      <c r="D47" s="1" t="str">
        <f>IF(Filtros!D61&lt;&gt;"",Filtros!D61,"")</f>
        <v>Entes privados que administran fondos de la institución</v>
      </c>
      <c r="E47" s="1" t="str">
        <f t="shared" si="0"/>
        <v>R015 Institucional</v>
      </c>
    </row>
    <row r="48" spans="1:5" ht="15.75" customHeight="1" x14ac:dyDescent="0.35">
      <c r="A48" s="1" t="str">
        <f>IF(Filtros!A62&lt;&gt;"",Filtros!A62,"")</f>
        <v xml:space="preserve">Interno </v>
      </c>
      <c r="B48" s="1" t="str">
        <f>IF(Filtros!B62&lt;&gt;"",Filtros!B62,"")</f>
        <v>R003</v>
      </c>
      <c r="C48" s="1" t="str">
        <f>IF(Filtros!C62&lt;&gt;"",Filtros!C62,"")</f>
        <v>Operativo</v>
      </c>
      <c r="D48" s="1" t="str">
        <f>IF(Filtros!D62&lt;&gt;"",Filtros!D62,"")</f>
        <v>Errores de calidad en la  impresión artes gráficas y digitales</v>
      </c>
      <c r="E48" s="1" t="str">
        <f t="shared" si="0"/>
        <v>R003 Operativo</v>
      </c>
    </row>
    <row r="49" spans="1:5" ht="15.75" customHeight="1" x14ac:dyDescent="0.35">
      <c r="A49" s="1" t="str">
        <f>IF(Filtros!A63&lt;&gt;"",Filtros!A63,"")</f>
        <v xml:space="preserve">Interno </v>
      </c>
      <c r="B49" s="1" t="str">
        <f>IF(Filtros!B63&lt;&gt;"",Filtros!B63,"")</f>
        <v>R003</v>
      </c>
      <c r="C49" s="1" t="str">
        <f>IF(Filtros!C63&lt;&gt;"",Filtros!C63,"")</f>
        <v>Operativo</v>
      </c>
      <c r="D49" s="1" t="str">
        <f>IF(Filtros!D63&lt;&gt;"",Filtros!D63,"")</f>
        <v>Estructura Ocupacional acorde a las necesidades</v>
      </c>
      <c r="E49" s="1" t="str">
        <f t="shared" si="0"/>
        <v>R003 Operativo</v>
      </c>
    </row>
    <row r="50" spans="1:5" ht="15.75" customHeight="1" x14ac:dyDescent="0.35">
      <c r="A50" s="1" t="str">
        <f>IF(Filtros!A64&lt;&gt;"",Filtros!A64,"")</f>
        <v xml:space="preserve">Interno </v>
      </c>
      <c r="B50" s="1" t="str">
        <f>IF(Filtros!B64&lt;&gt;"",Filtros!B64,"")</f>
        <v>R003</v>
      </c>
      <c r="C50" s="1" t="str">
        <f>IF(Filtros!C64&lt;&gt;"",Filtros!C64,"")</f>
        <v>Operativo</v>
      </c>
      <c r="D50" s="1" t="str">
        <f>IF(Filtros!D64&lt;&gt;"",Filtros!D64,"")</f>
        <v>Estructura Organizacional que responda a las necesidades</v>
      </c>
      <c r="E50" s="1" t="str">
        <f t="shared" si="0"/>
        <v>R003 Operativo</v>
      </c>
    </row>
    <row r="51" spans="1:5" ht="15.75" customHeight="1" x14ac:dyDescent="0.35">
      <c r="A51" s="1" t="str">
        <f>IF(Filtros!A65&lt;&gt;"",Filtros!A65,"")</f>
        <v xml:space="preserve">Interno </v>
      </c>
      <c r="B51" s="1" t="str">
        <f>IF(Filtros!B65&lt;&gt;"",Filtros!B65,"")</f>
        <v>R003</v>
      </c>
      <c r="C51" s="1" t="str">
        <f>IF(Filtros!C65&lt;&gt;"",Filtros!C65,"")</f>
        <v>Operativo</v>
      </c>
      <c r="D51" s="1" t="str">
        <f>IF(Filtros!D65&lt;&gt;"",Filtros!D65,"")</f>
        <v xml:space="preserve">Estructuras de trabajo acordes a las necesidades demandadas por los usuarios  </v>
      </c>
      <c r="E51" s="1" t="str">
        <f t="shared" si="0"/>
        <v>R003 Operativo</v>
      </c>
    </row>
    <row r="52" spans="1:5" ht="15.75" customHeight="1" x14ac:dyDescent="0.35">
      <c r="A52" s="1" t="str">
        <f>IF(Filtros!A66&lt;&gt;"",Filtros!A66,"")</f>
        <v>Externo</v>
      </c>
      <c r="B52" s="1" t="str">
        <f>IF(Filtros!B66&lt;&gt;"",Filtros!B66,"")</f>
        <v>R013</v>
      </c>
      <c r="C52" s="1" t="str">
        <f>IF(Filtros!C66&lt;&gt;"",Filtros!C66,"")</f>
        <v>Legal</v>
      </c>
      <c r="D52" s="1" t="str">
        <f>IF(Filtros!D66&lt;&gt;"",Filtros!D66,"")</f>
        <v>Exceso de requisitos</v>
      </c>
      <c r="E52" s="1" t="str">
        <f t="shared" si="0"/>
        <v>R013 Legal</v>
      </c>
    </row>
    <row r="53" spans="1:5" ht="15.75" customHeight="1" x14ac:dyDescent="0.35">
      <c r="A53" s="1" t="str">
        <f>IF(Filtros!A67&lt;&gt;"",Filtros!A67,"")</f>
        <v xml:space="preserve">Interno </v>
      </c>
      <c r="B53" s="1" t="str">
        <f>IF(Filtros!B67&lt;&gt;"",Filtros!B67,"")</f>
        <v>R004</v>
      </c>
      <c r="C53" s="1" t="str">
        <f>IF(Filtros!C67&lt;&gt;"",Filtros!C67,"")</f>
        <v>Insumos</v>
      </c>
      <c r="D53" s="1" t="str">
        <f>IF(Filtros!D67&lt;&gt;"",Filtros!D67,"")</f>
        <v xml:space="preserve">Extravío y/o pérdida de activos y/o equipo </v>
      </c>
      <c r="E53" s="1" t="str">
        <f t="shared" si="0"/>
        <v>R004 Insumos</v>
      </c>
    </row>
    <row r="54" spans="1:5" ht="15.75" customHeight="1" x14ac:dyDescent="0.35">
      <c r="A54" s="1" t="str">
        <f>IF(Filtros!A68&lt;&gt;"",Filtros!A68,"")</f>
        <v xml:space="preserve">Interno </v>
      </c>
      <c r="B54" s="1" t="str">
        <f>IF(Filtros!B68&lt;&gt;"",Filtros!B68,"")</f>
        <v>R003</v>
      </c>
      <c r="C54" s="1" t="str">
        <f>IF(Filtros!C68&lt;&gt;"",Filtros!C68,"")</f>
        <v>Operativo</v>
      </c>
      <c r="D54" s="1" t="str">
        <f>IF(Filtros!D68&lt;&gt;"",Filtros!D68,"")</f>
        <v>Fallas eléctricas y/o planta eléctrica</v>
      </c>
      <c r="E54" s="1" t="str">
        <f t="shared" si="0"/>
        <v>R003 Operativo</v>
      </c>
    </row>
    <row r="55" spans="1:5" ht="15.75" customHeight="1" x14ac:dyDescent="0.35">
      <c r="A55" s="1" t="str">
        <f>IF(Filtros!A69&lt;&gt;"",Filtros!A69,"")</f>
        <v xml:space="preserve">Interno </v>
      </c>
      <c r="B55" s="1" t="str">
        <f>IF(Filtros!B69&lt;&gt;"",Filtros!B69,"")</f>
        <v>R003</v>
      </c>
      <c r="C55" s="1" t="str">
        <f>IF(Filtros!C69&lt;&gt;"",Filtros!C69,"")</f>
        <v>Operativo</v>
      </c>
      <c r="D55" s="1" t="str">
        <f>IF(Filtros!D69&lt;&gt;"",Filtros!D69,"")</f>
        <v>Fallas en el inventario de productos de entrega y materiales</v>
      </c>
      <c r="E55" s="1" t="str">
        <f t="shared" si="0"/>
        <v>R003 Operativo</v>
      </c>
    </row>
    <row r="56" spans="1:5" ht="15.75" customHeight="1" x14ac:dyDescent="0.35">
      <c r="A56" s="1" t="str">
        <f>IF(Filtros!A70&lt;&gt;"",Filtros!A70,"")</f>
        <v xml:space="preserve">Interno </v>
      </c>
      <c r="B56" s="1" t="str">
        <f>IF(Filtros!B70&lt;&gt;"",Filtros!B70,"")</f>
        <v>R001</v>
      </c>
      <c r="C56" s="1" t="str">
        <f>IF(Filtros!C70&lt;&gt;"",Filtros!C70,"")</f>
        <v>Tecnologías de Información</v>
      </c>
      <c r="D56" s="1" t="str">
        <f>IF(Filtros!D70&lt;&gt;"",Filtros!D70,"")</f>
        <v xml:space="preserve">Fallas en la conexión con el VPN </v>
      </c>
      <c r="E56" s="1" t="str">
        <f t="shared" si="0"/>
        <v>R001 Tecnologías de Información</v>
      </c>
    </row>
    <row r="57" spans="1:5" ht="15.75" customHeight="1" x14ac:dyDescent="0.35">
      <c r="A57" s="1" t="str">
        <f>IF(Filtros!A71&lt;&gt;"",Filtros!A71,"")</f>
        <v xml:space="preserve">Interno </v>
      </c>
      <c r="B57" s="1" t="str">
        <f>IF(Filtros!B71&lt;&gt;"",Filtros!B71,"")</f>
        <v>R003</v>
      </c>
      <c r="C57" s="1" t="str">
        <f>IF(Filtros!C71&lt;&gt;"",Filtros!C71,"")</f>
        <v>Operativo</v>
      </c>
      <c r="D57" s="1" t="str">
        <f>IF(Filtros!D71&lt;&gt;"",Filtros!D71,"")</f>
        <v>Fallas mecánicas en las maquinarias de producción</v>
      </c>
      <c r="E57" s="1" t="str">
        <f t="shared" si="0"/>
        <v>R003 Operativo</v>
      </c>
    </row>
    <row r="58" spans="1:5" ht="15.75" customHeight="1" x14ac:dyDescent="0.35">
      <c r="A58" s="1" t="str">
        <f>IF(Filtros!A72&lt;&gt;"",Filtros!A72,"")</f>
        <v xml:space="preserve">Interno </v>
      </c>
      <c r="B58" s="1" t="str">
        <f>IF(Filtros!B72&lt;&gt;"",Filtros!B72,"")</f>
        <v>R003</v>
      </c>
      <c r="C58" s="1" t="str">
        <f>IF(Filtros!C72&lt;&gt;"",Filtros!C72,"")</f>
        <v>Operativo</v>
      </c>
      <c r="D58" s="1" t="str">
        <f>IF(Filtros!D72&lt;&gt;"",Filtros!D72,"")</f>
        <v>Falta de automatización y/o inconsistencias en los procesos y/o trámites</v>
      </c>
      <c r="E58" s="1" t="str">
        <f t="shared" si="0"/>
        <v>R003 Operativo</v>
      </c>
    </row>
    <row r="59" spans="1:5" ht="15.75" customHeight="1" x14ac:dyDescent="0.35">
      <c r="A59" s="1" t="str">
        <f>IF(Filtros!A73&lt;&gt;"",Filtros!A73,"")</f>
        <v xml:space="preserve">Interno </v>
      </c>
      <c r="B59" s="1" t="str">
        <f>IF(Filtros!B73&lt;&gt;"",Filtros!B73,"")</f>
        <v>R003</v>
      </c>
      <c r="C59" s="1" t="str">
        <f>IF(Filtros!C73&lt;&gt;"",Filtros!C73,"")</f>
        <v>Operativo</v>
      </c>
      <c r="D59" s="1" t="str">
        <f>IF(Filtros!D73&lt;&gt;"",Filtros!D73,"")</f>
        <v xml:space="preserve">Falta de calidad de los trabajos asignados </v>
      </c>
      <c r="E59" s="1" t="str">
        <f t="shared" si="0"/>
        <v>R003 Operativo</v>
      </c>
    </row>
    <row r="60" spans="1:5" ht="15.75" customHeight="1" x14ac:dyDescent="0.35">
      <c r="A60" s="1" t="str">
        <f>IF(Filtros!A74&lt;&gt;"",Filtros!A74,"")</f>
        <v xml:space="preserve">Interno </v>
      </c>
      <c r="B60" s="1" t="str">
        <f>IF(Filtros!B74&lt;&gt;"",Filtros!B74,"")</f>
        <v>R003</v>
      </c>
      <c r="C60" s="1" t="str">
        <f>IF(Filtros!C74&lt;&gt;"",Filtros!C74,"")</f>
        <v>Operativo</v>
      </c>
      <c r="D60" s="1" t="str">
        <f>IF(Filtros!D74&lt;&gt;"",Filtros!D74,"")</f>
        <v xml:space="preserve">Falta de criterio legal </v>
      </c>
      <c r="E60" s="1" t="str">
        <f t="shared" si="0"/>
        <v>R003 Operativo</v>
      </c>
    </row>
    <row r="61" spans="1:5" ht="15.75" customHeight="1" x14ac:dyDescent="0.35">
      <c r="A61" s="1" t="str">
        <f>IF(Filtros!A75&lt;&gt;"",Filtros!A75,"")</f>
        <v>Interno</v>
      </c>
      <c r="B61" s="1" t="str">
        <f>IF(Filtros!B75&lt;&gt;"",Filtros!B75,"")</f>
        <v>R005</v>
      </c>
      <c r="C61" s="1" t="str">
        <f>IF(Filtros!C75&lt;&gt;"",Filtros!C75,"")</f>
        <v>Estratégico</v>
      </c>
      <c r="D61" s="1" t="str">
        <f>IF(Filtros!D75&lt;&gt;"",Filtros!D75,"")</f>
        <v>Falta de seguimiento y/o incumplimiento de metas, objetivos e indicadores</v>
      </c>
      <c r="E61" s="1" t="str">
        <f t="shared" si="0"/>
        <v>R005 Estratégico</v>
      </c>
    </row>
    <row r="62" spans="1:5" ht="15.75" customHeight="1" x14ac:dyDescent="0.35">
      <c r="A62" s="1" t="str">
        <f>IF(Filtros!A76&lt;&gt;"",Filtros!A76,"")</f>
        <v xml:space="preserve">Interno </v>
      </c>
      <c r="B62" s="1" t="str">
        <f>IF(Filtros!B76&lt;&gt;"",Filtros!B76,"")</f>
        <v>R001</v>
      </c>
      <c r="C62" s="1" t="str">
        <f>IF(Filtros!C76&lt;&gt;"",Filtros!C76,"")</f>
        <v>Tecnologías de Información</v>
      </c>
      <c r="D62" s="1" t="str">
        <f>IF(Filtros!D76&lt;&gt;"",Filtros!D76,"")</f>
        <v>Falta y/o fallas en el Sistema Integrado de Administración Financiera</v>
      </c>
      <c r="E62" s="1" t="str">
        <f t="shared" si="0"/>
        <v>R001 Tecnologías de Información</v>
      </c>
    </row>
    <row r="63" spans="1:5" ht="15.75" customHeight="1" x14ac:dyDescent="0.35">
      <c r="A63" s="1" t="str">
        <f>IF(Filtros!A77&lt;&gt;"",Filtros!A77,"")</f>
        <v>Externo</v>
      </c>
      <c r="B63" s="1" t="str">
        <f>IF(Filtros!B77&lt;&gt;"",Filtros!B77,"")</f>
        <v>R011</v>
      </c>
      <c r="C63" s="1" t="str">
        <f>IF(Filtros!C77&lt;&gt;"",Filtros!C77,"")</f>
        <v>Financiero</v>
      </c>
      <c r="D63" s="1" t="str">
        <f>IF(Filtros!D77&lt;&gt;"",Filtros!D77,"")</f>
        <v>Fluctuación en tasa de interés</v>
      </c>
      <c r="E63" s="1" t="str">
        <f t="shared" si="0"/>
        <v>R011 Financiero</v>
      </c>
    </row>
    <row r="64" spans="1:5" ht="15.75" customHeight="1" x14ac:dyDescent="0.35">
      <c r="A64" s="1" t="str">
        <f>IF(Filtros!A78&lt;&gt;"",Filtros!A78,"")</f>
        <v xml:space="preserve">Interno </v>
      </c>
      <c r="B64" s="1" t="str">
        <f>IF(Filtros!B78&lt;&gt;"",Filtros!B78,"")</f>
        <v>R002</v>
      </c>
      <c r="C64" s="1" t="str">
        <f>IF(Filtros!C78&lt;&gt;"",Filtros!C78,"")</f>
        <v>Presupuestario</v>
      </c>
      <c r="D64" s="1" t="str">
        <f>IF(Filtros!D78&lt;&gt;"",Filtros!D78,"")</f>
        <v>Flujo de caja</v>
      </c>
      <c r="E64" s="1" t="str">
        <f t="shared" si="0"/>
        <v>R002 Presupuestario</v>
      </c>
    </row>
    <row r="65" spans="1:5" ht="15.75" customHeight="1" x14ac:dyDescent="0.35">
      <c r="A65" s="1" t="str">
        <f>IF(Filtros!A79&lt;&gt;"",Filtros!A79,"")</f>
        <v xml:space="preserve">Interno </v>
      </c>
      <c r="B65" s="1" t="str">
        <f>IF(Filtros!B79&lt;&gt;"",Filtros!B79,"")</f>
        <v>R007</v>
      </c>
      <c r="C65" s="1" t="str">
        <f>IF(Filtros!C79&lt;&gt;"",Filtros!C79,"")</f>
        <v>Recurso Humano</v>
      </c>
      <c r="D65" s="1" t="str">
        <f>IF(Filtros!D79&lt;&gt;"",Filtros!D79,"")</f>
        <v>Idoneidad del personal contratado</v>
      </c>
      <c r="E65" s="1" t="str">
        <f t="shared" si="0"/>
        <v>R007 Recurso Humano</v>
      </c>
    </row>
    <row r="66" spans="1:5" ht="15.75" customHeight="1" x14ac:dyDescent="0.35">
      <c r="A66" s="1" t="str">
        <f>IF(Filtros!A80&lt;&gt;"",Filtros!A80,"")</f>
        <v>Externo</v>
      </c>
      <c r="B66" s="1" t="str">
        <f>IF(Filtros!B80&lt;&gt;"",Filtros!B80,"")</f>
        <v>R008</v>
      </c>
      <c r="C66" s="1" t="str">
        <f>IF(Filtros!C80&lt;&gt;"",Filtros!C80,"")</f>
        <v>Ambiente</v>
      </c>
      <c r="D66" s="1" t="str">
        <f>IF(Filtros!D80&lt;&gt;"",Filtros!D80,"")</f>
        <v>Iluminación del centro de trabajo</v>
      </c>
      <c r="E66" s="1" t="str">
        <f t="shared" si="0"/>
        <v>R008 Ambiente</v>
      </c>
    </row>
    <row r="67" spans="1:5" ht="15.75" customHeight="1" x14ac:dyDescent="0.35">
      <c r="A67" s="1" t="str">
        <f>IF(Filtros!A81&lt;&gt;"",Filtros!A81,"")</f>
        <v xml:space="preserve">Interno </v>
      </c>
      <c r="B67" s="1" t="str">
        <f>IF(Filtros!B81&lt;&gt;"",Filtros!B81,"")</f>
        <v>R005</v>
      </c>
      <c r="C67" s="1" t="str">
        <f>IF(Filtros!C81&lt;&gt;"",Filtros!C81,"")</f>
        <v>Estratégico</v>
      </c>
      <c r="D67" s="1" t="str">
        <f>IF(Filtros!D81&lt;&gt;"",Filtros!D81,"")</f>
        <v>Imagen Institucional</v>
      </c>
      <c r="E67" s="1" t="str">
        <f t="shared" ref="E67:E130" si="1">IF(A67&lt;&gt;"",CONCATENATE(B67," ",C67),"")</f>
        <v>R005 Estratégico</v>
      </c>
    </row>
    <row r="68" spans="1:5" ht="15.75" customHeight="1" x14ac:dyDescent="0.35">
      <c r="A68" s="1" t="str">
        <f>IF(Filtros!A82&lt;&gt;"",Filtros!A82,"")</f>
        <v xml:space="preserve">Interno </v>
      </c>
      <c r="B68" s="1" t="str">
        <f>IF(Filtros!B82&lt;&gt;"",Filtros!B82,"")</f>
        <v>R002</v>
      </c>
      <c r="C68" s="1" t="str">
        <f>IF(Filtros!C82&lt;&gt;"",Filtros!C82,"")</f>
        <v>Presupuestario</v>
      </c>
      <c r="D68" s="1" t="str">
        <f>IF(Filtros!D82&lt;&gt;"",Filtros!D82,"")</f>
        <v>Inadecuada proyección de flujo de caja</v>
      </c>
      <c r="E68" s="1" t="str">
        <f t="shared" si="1"/>
        <v>R002 Presupuestario</v>
      </c>
    </row>
    <row r="69" spans="1:5" ht="15.75" customHeight="1" x14ac:dyDescent="0.35">
      <c r="A69" s="1" t="str">
        <f>IF(Filtros!A83&lt;&gt;"",Filtros!A83,"")</f>
        <v xml:space="preserve">Interno </v>
      </c>
      <c r="B69" s="1" t="str">
        <f>IF(Filtros!B83&lt;&gt;"",Filtros!B83,"")</f>
        <v>R003</v>
      </c>
      <c r="C69" s="1" t="str">
        <f>IF(Filtros!C83&lt;&gt;"",Filtros!C83,"")</f>
        <v>Operativo</v>
      </c>
      <c r="D69" s="1" t="str">
        <f>IF(Filtros!D83&lt;&gt;"",Filtros!D83,"")</f>
        <v>Inadecuada resolución de problemas y/o conflictos</v>
      </c>
      <c r="E69" s="1" t="str">
        <f t="shared" si="1"/>
        <v>R003 Operativo</v>
      </c>
    </row>
    <row r="70" spans="1:5" ht="15.75" customHeight="1" x14ac:dyDescent="0.35">
      <c r="A70" s="1" t="str">
        <f>IF(Filtros!A84&lt;&gt;"",Filtros!A84,"")</f>
        <v xml:space="preserve">Interno </v>
      </c>
      <c r="B70" s="1" t="str">
        <f>IF(Filtros!B84&lt;&gt;"",Filtros!B84,"")</f>
        <v>R001</v>
      </c>
      <c r="C70" s="1" t="str">
        <f>IF(Filtros!C84&lt;&gt;"",Filtros!C84,"")</f>
        <v>Tecnologías de Información</v>
      </c>
      <c r="D70" s="1" t="str">
        <f>IF(Filtros!D84&lt;&gt;"",Filtros!D84,"")</f>
        <v xml:space="preserve">Inadecuado traslado y custodia de los respaldos  </v>
      </c>
      <c r="E70" s="1" t="str">
        <f t="shared" si="1"/>
        <v>R001 Tecnologías de Información</v>
      </c>
    </row>
    <row r="71" spans="1:5" ht="15.75" customHeight="1" x14ac:dyDescent="0.35">
      <c r="A71" s="1" t="str">
        <f>IF(Filtros!A85&lt;&gt;"",Filtros!A85,"")</f>
        <v xml:space="preserve">Interno </v>
      </c>
      <c r="B71" s="1" t="str">
        <f>IF(Filtros!B85&lt;&gt;"",Filtros!B85,"")</f>
        <v>R003</v>
      </c>
      <c r="C71" s="1" t="str">
        <f>IF(Filtros!C85&lt;&gt;"",Filtros!C85,"")</f>
        <v>Operativo</v>
      </c>
      <c r="D71" s="1" t="str">
        <f>IF(Filtros!D85&lt;&gt;"",Filtros!D85,"")</f>
        <v>Incapacidad para brindar terapia física</v>
      </c>
      <c r="E71" s="1" t="str">
        <f t="shared" si="1"/>
        <v>R003 Operativo</v>
      </c>
    </row>
    <row r="72" spans="1:5" ht="15.75" customHeight="1" x14ac:dyDescent="0.35">
      <c r="A72" s="1" t="str">
        <f>IF(Filtros!A86&lt;&gt;"",Filtros!A86,"")</f>
        <v xml:space="preserve">Interno </v>
      </c>
      <c r="B72" s="1" t="str">
        <f>IF(Filtros!B86&lt;&gt;"",Filtros!B86,"")</f>
        <v>R008</v>
      </c>
      <c r="C72" s="1" t="str">
        <f>IF(Filtros!C86&lt;&gt;"",Filtros!C86,"")</f>
        <v>Ambiente</v>
      </c>
      <c r="D72" s="1" t="str">
        <f>IF(Filtros!D86&lt;&gt;"",Filtros!D86,"")</f>
        <v>Incendio del centro de trabajo</v>
      </c>
      <c r="E72" s="1" t="str">
        <f t="shared" si="1"/>
        <v>R008 Ambiente</v>
      </c>
    </row>
    <row r="73" spans="1:5" ht="15.75" customHeight="1" x14ac:dyDescent="0.35">
      <c r="A73" s="1" t="str">
        <f>IF(Filtros!A87&lt;&gt;"",Filtros!A87,"")</f>
        <v>Externo</v>
      </c>
      <c r="B73" s="1" t="str">
        <f>IF(Filtros!B87&lt;&gt;"",Filtros!B87,"")</f>
        <v>R010</v>
      </c>
      <c r="C73" s="1" t="str">
        <f>IF(Filtros!C87&lt;&gt;"",Filtros!C87,"")</f>
        <v>Ambiental</v>
      </c>
      <c r="D73" s="1" t="str">
        <f>IF(Filtros!D87&lt;&gt;"",Filtros!D87,"")</f>
        <v xml:space="preserve">Incendios  </v>
      </c>
      <c r="E73" s="1" t="str">
        <f t="shared" si="1"/>
        <v>R010 Ambiental</v>
      </c>
    </row>
    <row r="74" spans="1:5" ht="15.75" customHeight="1" x14ac:dyDescent="0.35">
      <c r="A74" s="1" t="str">
        <f>IF(Filtros!A88&lt;&gt;"",Filtros!A88,"")</f>
        <v xml:space="preserve">Interno </v>
      </c>
      <c r="B74" s="1" t="str">
        <f>IF(Filtros!B88&lt;&gt;"",Filtros!B88,"")</f>
        <v>R003</v>
      </c>
      <c r="C74" s="1" t="str">
        <f>IF(Filtros!C88&lt;&gt;"",Filtros!C88,"")</f>
        <v>Operativo</v>
      </c>
      <c r="D74" s="1" t="str">
        <f>IF(Filtros!D88&lt;&gt;"",Filtros!D88,"")</f>
        <v>Inclusión errónea de los proveedores en el SIGAF</v>
      </c>
      <c r="E74" s="1" t="str">
        <f t="shared" si="1"/>
        <v>R003 Operativo</v>
      </c>
    </row>
    <row r="75" spans="1:5" ht="15.75" customHeight="1" x14ac:dyDescent="0.35">
      <c r="A75" s="1" t="str">
        <f>IF(Filtros!A89&lt;&gt;"",Filtros!A89,"")</f>
        <v xml:space="preserve">Interno </v>
      </c>
      <c r="B75" s="1" t="str">
        <f>IF(Filtros!B89&lt;&gt;"",Filtros!B89,"")</f>
        <v>R006</v>
      </c>
      <c r="C75" s="1" t="str">
        <f>IF(Filtros!C89&lt;&gt;"",Filtros!C89,"")</f>
        <v>Información</v>
      </c>
      <c r="D75" s="1" t="str">
        <f>IF(Filtros!D89&lt;&gt;"",Filtros!D89,"")</f>
        <v>Inconsistencias de la información presupuestaria y/o planificación</v>
      </c>
      <c r="E75" s="1" t="str">
        <f t="shared" si="1"/>
        <v>R006 Información</v>
      </c>
    </row>
    <row r="76" spans="1:5" ht="15.75" customHeight="1" x14ac:dyDescent="0.35">
      <c r="A76" s="1" t="str">
        <f>IF(Filtros!A90&lt;&gt;"",Filtros!A90,"")</f>
        <v xml:space="preserve">Interno </v>
      </c>
      <c r="B76" s="1" t="str">
        <f>IF(Filtros!B90&lt;&gt;"",Filtros!B90,"")</f>
        <v>R004</v>
      </c>
      <c r="C76" s="1" t="str">
        <f>IF(Filtros!C90&lt;&gt;"",Filtros!C90,"")</f>
        <v>Insumos</v>
      </c>
      <c r="D76" s="1" t="str">
        <f>IF(Filtros!D90&lt;&gt;"",Filtros!D90,"")</f>
        <v>Inconsistencias en el mantenimiento de la infraestructura</v>
      </c>
      <c r="E76" s="1" t="str">
        <f t="shared" si="1"/>
        <v>R004 Insumos</v>
      </c>
    </row>
    <row r="77" spans="1:5" ht="15.75" customHeight="1" x14ac:dyDescent="0.35">
      <c r="A77" s="1" t="str">
        <f>IF(Filtros!A91&lt;&gt;"",Filtros!A91,"")</f>
        <v xml:space="preserve">Interno </v>
      </c>
      <c r="B77" s="1" t="str">
        <f>IF(Filtros!B91&lt;&gt;"",Filtros!B91,"")</f>
        <v>R006</v>
      </c>
      <c r="C77" s="1" t="str">
        <f>IF(Filtros!C91&lt;&gt;"",Filtros!C91,"")</f>
        <v>Información</v>
      </c>
      <c r="D77" s="1" t="str">
        <f>IF(Filtros!D91&lt;&gt;"",Filtros!D91,"")</f>
        <v>Inconsistencias en los plazos establecidos de Conservación de Documentos</v>
      </c>
      <c r="E77" s="1" t="str">
        <f t="shared" si="1"/>
        <v>R006 Información</v>
      </c>
    </row>
    <row r="78" spans="1:5" ht="15.75" customHeight="1" x14ac:dyDescent="0.35">
      <c r="A78" s="1" t="str">
        <f>IF(Filtros!A92&lt;&gt;"",Filtros!A92,"")</f>
        <v xml:space="preserve">Interno </v>
      </c>
      <c r="B78" s="1" t="str">
        <f>IF(Filtros!B92&lt;&gt;"",Filtros!B92,"")</f>
        <v>R007</v>
      </c>
      <c r="C78" s="1" t="str">
        <f>IF(Filtros!C92&lt;&gt;"",Filtros!C92,"")</f>
        <v>Recurso Humano</v>
      </c>
      <c r="D78" s="1" t="str">
        <f>IF(Filtros!D92&lt;&gt;"",Filtros!D92,"")</f>
        <v>Incumplimiento de capacitación ante CECADES</v>
      </c>
      <c r="E78" s="1" t="str">
        <f t="shared" si="1"/>
        <v>R007 Recurso Humano</v>
      </c>
    </row>
    <row r="79" spans="1:5" ht="15.75" customHeight="1" x14ac:dyDescent="0.35">
      <c r="A79" s="1" t="str">
        <f>IF(Filtros!A93&lt;&gt;"",Filtros!A93,"")</f>
        <v>Externo</v>
      </c>
      <c r="B79" s="1" t="str">
        <f>IF(Filtros!B93&lt;&gt;"",Filtros!B93,"")</f>
        <v>R013</v>
      </c>
      <c r="C79" s="1" t="str">
        <f>IF(Filtros!C93&lt;&gt;"",Filtros!C93,"")</f>
        <v>Legal</v>
      </c>
      <c r="D79" s="1" t="str">
        <f>IF(Filtros!D93&lt;&gt;"",Filtros!D93,"")</f>
        <v>Incumplimiento de Ley 7600</v>
      </c>
      <c r="E79" s="1" t="str">
        <f t="shared" si="1"/>
        <v>R013 Legal</v>
      </c>
    </row>
    <row r="80" spans="1:5" ht="15.75" customHeight="1" x14ac:dyDescent="0.35">
      <c r="A80" s="1" t="str">
        <f>IF(Filtros!A94&lt;&gt;"",Filtros!A94,"")</f>
        <v xml:space="preserve">Interno </v>
      </c>
      <c r="B80" s="1" t="str">
        <f>IF(Filtros!B94&lt;&gt;"",Filtros!B94,"")</f>
        <v>R013</v>
      </c>
      <c r="C80" s="1" t="str">
        <f>IF(Filtros!C94&lt;&gt;"",Filtros!C94,"")</f>
        <v>Legal</v>
      </c>
      <c r="D80" s="1" t="str">
        <f>IF(Filtros!D94&lt;&gt;"",Filtros!D94,"")</f>
        <v>Incumplimiento de los derechos humanos</v>
      </c>
      <c r="E80" s="1" t="str">
        <f t="shared" si="1"/>
        <v>R013 Legal</v>
      </c>
    </row>
    <row r="81" spans="1:5" ht="15.75" customHeight="1" x14ac:dyDescent="0.35">
      <c r="A81" s="1" t="str">
        <f>IF(Filtros!A95&lt;&gt;"",Filtros!A95,"")</f>
        <v>Interno/Externo</v>
      </c>
      <c r="B81" s="1" t="str">
        <f>IF(Filtros!B95&lt;&gt;"",Filtros!B95,"")</f>
        <v>R016</v>
      </c>
      <c r="C81" s="1" t="str">
        <f>IF(Filtros!C95&lt;&gt;"",Filtros!C95,"")</f>
        <v>Ética y Corrupción</v>
      </c>
      <c r="D81" s="1" t="str">
        <f>IF(Filtros!D95&lt;&gt;"",Filtros!D95,"")</f>
        <v xml:space="preserve">Incumplimiento de normativa de las empresas </v>
      </c>
      <c r="E81" s="1" t="str">
        <f t="shared" si="1"/>
        <v>R016 Ética y Corrupción</v>
      </c>
    </row>
    <row r="82" spans="1:5" ht="15.75" customHeight="1" x14ac:dyDescent="0.35">
      <c r="A82" s="1" t="str">
        <f>IF(Filtros!A96&lt;&gt;"",Filtros!A96,"")</f>
        <v>Externo</v>
      </c>
      <c r="B82" s="1" t="str">
        <f>IF(Filtros!B96&lt;&gt;"",Filtros!B96,"")</f>
        <v>R013</v>
      </c>
      <c r="C82" s="1" t="str">
        <f>IF(Filtros!C96&lt;&gt;"",Filtros!C96,"")</f>
        <v>Legal</v>
      </c>
      <c r="D82" s="1" t="str">
        <f>IF(Filtros!D96&lt;&gt;"",Filtros!D96,"")</f>
        <v>Incumplimiento de normativa y regulaciones</v>
      </c>
      <c r="E82" s="1" t="str">
        <f t="shared" si="1"/>
        <v>R013 Legal</v>
      </c>
    </row>
    <row r="83" spans="1:5" ht="15.75" customHeight="1" x14ac:dyDescent="0.35">
      <c r="A83" s="1" t="str">
        <f>IF(Filtros!A97&lt;&gt;"",Filtros!A97,"")</f>
        <v xml:space="preserve">Interno </v>
      </c>
      <c r="B83" s="1" t="str">
        <f>IF(Filtros!B97&lt;&gt;"",Filtros!B97,"")</f>
        <v>R003</v>
      </c>
      <c r="C83" s="1" t="str">
        <f>IF(Filtros!C97&lt;&gt;"",Filtros!C97,"")</f>
        <v>Operativo</v>
      </c>
      <c r="D83" s="1" t="str">
        <f>IF(Filtros!D97&lt;&gt;"",Filtros!D97,"")</f>
        <v xml:space="preserve">Incumplimiento de plazos de respuesta </v>
      </c>
      <c r="E83" s="1" t="str">
        <f t="shared" si="1"/>
        <v>R003 Operativo</v>
      </c>
    </row>
    <row r="84" spans="1:5" ht="15.75" customHeight="1" x14ac:dyDescent="0.35">
      <c r="A84" s="1" t="str">
        <f>IF(Filtros!A98&lt;&gt;"",Filtros!A98,"")</f>
        <v xml:space="preserve">Interno </v>
      </c>
      <c r="B84" s="1" t="str">
        <f>IF(Filtros!B98&lt;&gt;"",Filtros!B98,"")</f>
        <v>R003</v>
      </c>
      <c r="C84" s="1" t="str">
        <f>IF(Filtros!C98&lt;&gt;"",Filtros!C98,"")</f>
        <v>Operativo</v>
      </c>
      <c r="D84" s="1" t="str">
        <f>IF(Filtros!D98&lt;&gt;"",Filtros!D98,"")</f>
        <v>Incumplimiento de plazos en entrega de bienes y servicios</v>
      </c>
      <c r="E84" s="1" t="str">
        <f t="shared" si="1"/>
        <v>R003 Operativo</v>
      </c>
    </row>
    <row r="85" spans="1:5" ht="15.75" customHeight="1" x14ac:dyDescent="0.35">
      <c r="A85" s="1" t="str">
        <f>IF(Filtros!A99&lt;&gt;"",Filtros!A99,"")</f>
        <v xml:space="preserve">Interno </v>
      </c>
      <c r="B85" s="1" t="str">
        <f>IF(Filtros!B99&lt;&gt;"",Filtros!B99,"")</f>
        <v>R002</v>
      </c>
      <c r="C85" s="1" t="str">
        <f>IF(Filtros!C99&lt;&gt;"",Filtros!C99,"")</f>
        <v>Presupuestario</v>
      </c>
      <c r="D85" s="1" t="str">
        <f>IF(Filtros!D99&lt;&gt;"",Filtros!D99,"")</f>
        <v>Incumplimiento del Plan de Compras</v>
      </c>
      <c r="E85" s="1" t="str">
        <f t="shared" si="1"/>
        <v>R002 Presupuestario</v>
      </c>
    </row>
    <row r="86" spans="1:5" ht="15.75" customHeight="1" x14ac:dyDescent="0.35">
      <c r="A86" s="1" t="str">
        <f>IF(Filtros!A100&lt;&gt;"",Filtros!A100,"")</f>
        <v xml:space="preserve">Interno </v>
      </c>
      <c r="B86" s="1" t="str">
        <f>IF(Filtros!B100&lt;&gt;"",Filtros!B100,"")</f>
        <v>R003</v>
      </c>
      <c r="C86" s="1" t="str">
        <f>IF(Filtros!C100&lt;&gt;"",Filtros!C100,"")</f>
        <v>Operativo</v>
      </c>
      <c r="D86" s="1" t="str">
        <f>IF(Filtros!D100&lt;&gt;"",Filtros!D100,"")</f>
        <v>Incumplimiento del plazo para devolución de facturas</v>
      </c>
      <c r="E86" s="1" t="str">
        <f t="shared" si="1"/>
        <v>R003 Operativo</v>
      </c>
    </row>
    <row r="87" spans="1:5" ht="15.75" customHeight="1" x14ac:dyDescent="0.35">
      <c r="A87" s="1" t="str">
        <f>IF(Filtros!A101&lt;&gt;"",Filtros!A101,"")</f>
        <v xml:space="preserve">Interno </v>
      </c>
      <c r="B87" s="1" t="str">
        <f>IF(Filtros!B101&lt;&gt;"",Filtros!B101,"")</f>
        <v>R007</v>
      </c>
      <c r="C87" s="1" t="str">
        <f>IF(Filtros!C101&lt;&gt;"",Filtros!C101,"")</f>
        <v>Recurso Humano</v>
      </c>
      <c r="D87" s="1" t="str">
        <f>IF(Filtros!D101&lt;&gt;"",Filtros!D101,"")</f>
        <v>Incumplimiento en el pago de un componente salarial o compensación</v>
      </c>
      <c r="E87" s="1" t="str">
        <f t="shared" si="1"/>
        <v>R007 Recurso Humano</v>
      </c>
    </row>
    <row r="88" spans="1:5" ht="15.75" customHeight="1" x14ac:dyDescent="0.35">
      <c r="A88" s="1" t="str">
        <f>IF(Filtros!A102&lt;&gt;"",Filtros!A102,"")</f>
        <v xml:space="preserve">Interno </v>
      </c>
      <c r="B88" s="1" t="str">
        <f>IF(Filtros!B102&lt;&gt;"",Filtros!B102,"")</f>
        <v>R007</v>
      </c>
      <c r="C88" s="1" t="str">
        <f>IF(Filtros!C102&lt;&gt;"",Filtros!C102,"")</f>
        <v>Recurso Humano</v>
      </c>
      <c r="D88" s="1" t="str">
        <f>IF(Filtros!D102&lt;&gt;"",Filtros!D102,"")</f>
        <v>Incumplimiento en la entrega de los estados financieros</v>
      </c>
      <c r="E88" s="1" t="str">
        <f t="shared" si="1"/>
        <v>R007 Recurso Humano</v>
      </c>
    </row>
    <row r="89" spans="1:5" ht="15.75" customHeight="1" x14ac:dyDescent="0.35">
      <c r="A89" s="1" t="str">
        <f>IF(Filtros!A103&lt;&gt;"",Filtros!A103,"")</f>
        <v xml:space="preserve">Interno </v>
      </c>
      <c r="B89" s="1" t="str">
        <f>IF(Filtros!B103&lt;&gt;"",Filtros!B103,"")</f>
        <v>R003</v>
      </c>
      <c r="C89" s="1" t="str">
        <f>IF(Filtros!C103&lt;&gt;"",Filtros!C103,"")</f>
        <v>Operativo</v>
      </c>
      <c r="D89" s="1" t="str">
        <f>IF(Filtros!D103&lt;&gt;"",Filtros!D103,"")</f>
        <v>Incumplimiento en la entrega de matrices de teletrabajo</v>
      </c>
      <c r="E89" s="1" t="str">
        <f t="shared" si="1"/>
        <v>R003 Operativo</v>
      </c>
    </row>
    <row r="90" spans="1:5" ht="15.75" customHeight="1" x14ac:dyDescent="0.35">
      <c r="A90" s="1" t="str">
        <f>IF(Filtros!A104&lt;&gt;"",Filtros!A104,"")</f>
        <v xml:space="preserve">Interno </v>
      </c>
      <c r="B90" s="1" t="str">
        <f>IF(Filtros!B104&lt;&gt;"",Filtros!B104,"")</f>
        <v>R003</v>
      </c>
      <c r="C90" s="1" t="str">
        <f>IF(Filtros!C104&lt;&gt;"",Filtros!C104,"")</f>
        <v>Operativo</v>
      </c>
      <c r="D90" s="1" t="str">
        <f>IF(Filtros!D104&lt;&gt;"",Filtros!D104,"")</f>
        <v>Incumplimiento i/o falta Manuales de Puestos</v>
      </c>
      <c r="E90" s="1" t="str">
        <f t="shared" si="1"/>
        <v>R003 Operativo</v>
      </c>
    </row>
    <row r="91" spans="1:5" ht="15.75" customHeight="1" x14ac:dyDescent="0.35">
      <c r="A91" s="1" t="str">
        <f>IF(Filtros!A105&lt;&gt;"",Filtros!A105,"")</f>
        <v>Interno/Externo</v>
      </c>
      <c r="B91" s="1" t="str">
        <f>IF(Filtros!B105&lt;&gt;"",Filtros!B105,"")</f>
        <v>R016</v>
      </c>
      <c r="C91" s="1" t="str">
        <f>IF(Filtros!C105&lt;&gt;"",Filtros!C105,"")</f>
        <v>Ética y Corrupción</v>
      </c>
      <c r="D91" s="1" t="str">
        <f>IF(Filtros!D105&lt;&gt;"",Filtros!D105,"")</f>
        <v xml:space="preserve">Incumplimiento y/o negligencia en las funciones </v>
      </c>
      <c r="E91" s="1" t="str">
        <f t="shared" si="1"/>
        <v>R016 Ética y Corrupción</v>
      </c>
    </row>
    <row r="92" spans="1:5" ht="15.75" customHeight="1" x14ac:dyDescent="0.35">
      <c r="A92" s="1" t="str">
        <f>IF(Filtros!A106&lt;&gt;"",Filtros!A106,"")</f>
        <v xml:space="preserve">Interno </v>
      </c>
      <c r="B92" s="1" t="str">
        <f>IF(Filtros!B106&lt;&gt;"",Filtros!B106,"")</f>
        <v>R003</v>
      </c>
      <c r="C92" s="1" t="str">
        <f>IF(Filtros!C106&lt;&gt;"",Filtros!C106,"")</f>
        <v>Operativo</v>
      </c>
      <c r="D92" s="1" t="str">
        <f>IF(Filtros!D106&lt;&gt;"",Filtros!D106,"")</f>
        <v>Incumplimiento y/o omisión en la entrega de informes y/o  información</v>
      </c>
      <c r="E92" s="1" t="str">
        <f t="shared" si="1"/>
        <v>R003 Operativo</v>
      </c>
    </row>
    <row r="93" spans="1:5" ht="15.75" customHeight="1" x14ac:dyDescent="0.35">
      <c r="A93" s="1" t="str">
        <f>IF(Filtros!A107&lt;&gt;"",Filtros!A107,"")</f>
        <v>Externo</v>
      </c>
      <c r="B93" s="1" t="str">
        <f>IF(Filtros!B107&lt;&gt;"",Filtros!B107,"")</f>
        <v>R011</v>
      </c>
      <c r="C93" s="1" t="str">
        <f>IF(Filtros!C107&lt;&gt;"",Filtros!C107,"")</f>
        <v>Financiero</v>
      </c>
      <c r="D93" s="1" t="str">
        <f>IF(Filtros!D107&lt;&gt;"",Filtros!D107,"")</f>
        <v>Inflación</v>
      </c>
      <c r="E93" s="1" t="str">
        <f t="shared" si="1"/>
        <v>R011 Financiero</v>
      </c>
    </row>
    <row r="94" spans="1:5" ht="15.75" customHeight="1" x14ac:dyDescent="0.35">
      <c r="A94" s="1" t="str">
        <f>IF(Filtros!A108&lt;&gt;"",Filtros!A108,"")</f>
        <v>Externo</v>
      </c>
      <c r="B94" s="1" t="str">
        <f>IF(Filtros!B108&lt;&gt;"",Filtros!B108,"")</f>
        <v>R014</v>
      </c>
      <c r="C94" s="1" t="str">
        <f>IF(Filtros!C108&lt;&gt;"",Filtros!C108,"")</f>
        <v>Información</v>
      </c>
      <c r="D94" s="1" t="str">
        <f>IF(Filtros!D108&lt;&gt;"",Filtros!D108,"")</f>
        <v>Información accesible, física o digital</v>
      </c>
      <c r="E94" s="1" t="str">
        <f t="shared" si="1"/>
        <v>R014 Información</v>
      </c>
    </row>
    <row r="95" spans="1:5" ht="15.75" customHeight="1" x14ac:dyDescent="0.35">
      <c r="A95" s="1" t="str">
        <f>IF(Filtros!A109&lt;&gt;"",Filtros!A109,"")</f>
        <v>Externo</v>
      </c>
      <c r="B95" s="1" t="str">
        <f>IF(Filtros!B109&lt;&gt;"",Filtros!B109,"")</f>
        <v>R014</v>
      </c>
      <c r="C95" s="1" t="str">
        <f>IF(Filtros!C109&lt;&gt;"",Filtros!C109,"")</f>
        <v>Información</v>
      </c>
      <c r="D95" s="1" t="str">
        <f>IF(Filtros!D109&lt;&gt;"",Filtros!D109,"")</f>
        <v>Información de gestión</v>
      </c>
      <c r="E95" s="1" t="str">
        <f t="shared" si="1"/>
        <v>R014 Información</v>
      </c>
    </row>
    <row r="96" spans="1:5" ht="15.75" customHeight="1" x14ac:dyDescent="0.35">
      <c r="A96" s="1" t="str">
        <f>IF(Filtros!A110&lt;&gt;"",Filtros!A110,"")</f>
        <v>Externo</v>
      </c>
      <c r="B96" s="1" t="str">
        <f>IF(Filtros!B110&lt;&gt;"",Filtros!B110,"")</f>
        <v>R014</v>
      </c>
      <c r="C96" s="1" t="str">
        <f>IF(Filtros!C110&lt;&gt;"",Filtros!C110,"")</f>
        <v>Información</v>
      </c>
      <c r="D96" s="1" t="str">
        <f>IF(Filtros!D110&lt;&gt;"",Filtros!D110,"")</f>
        <v>Información estratégica</v>
      </c>
      <c r="E96" s="1" t="str">
        <f t="shared" si="1"/>
        <v>R014 Información</v>
      </c>
    </row>
    <row r="97" spans="1:5" ht="15.75" customHeight="1" x14ac:dyDescent="0.35">
      <c r="A97" s="1" t="str">
        <f>IF(Filtros!A111&lt;&gt;"",Filtros!A111,"")</f>
        <v>Interna</v>
      </c>
      <c r="B97" s="1" t="str">
        <f>IF(Filtros!B111&lt;&gt;"",Filtros!B111,"")</f>
        <v>R006</v>
      </c>
      <c r="C97" s="1" t="str">
        <f>IF(Filtros!C111&lt;&gt;"",Filtros!C111,"")</f>
        <v>Información</v>
      </c>
      <c r="D97" s="1" t="str">
        <f>IF(Filtros!D111&lt;&gt;"",Filtros!D111,"")</f>
        <v>Información estratégica</v>
      </c>
      <c r="E97" s="1" t="str">
        <f t="shared" si="1"/>
        <v>R006 Información</v>
      </c>
    </row>
    <row r="98" spans="1:5" ht="15.75" customHeight="1" x14ac:dyDescent="0.35">
      <c r="A98" s="1" t="str">
        <f>IF(Filtros!A112&lt;&gt;"",Filtros!A112,"")</f>
        <v>Externo</v>
      </c>
      <c r="B98" s="1" t="str">
        <f>IF(Filtros!B112&lt;&gt;"",Filtros!B112,"")</f>
        <v>R014</v>
      </c>
      <c r="C98" s="1" t="str">
        <f>IF(Filtros!C112&lt;&gt;"",Filtros!C112,"")</f>
        <v>Información</v>
      </c>
      <c r="D98" s="1" t="str">
        <f>IF(Filtros!D112&lt;&gt;"",Filtros!D112,"")</f>
        <v>Información operativa</v>
      </c>
      <c r="E98" s="1" t="str">
        <f t="shared" si="1"/>
        <v>R014 Información</v>
      </c>
    </row>
    <row r="99" spans="1:5" ht="15.75" customHeight="1" x14ac:dyDescent="0.35">
      <c r="A99" s="1" t="str">
        <f>IF(Filtros!A113&lt;&gt;"",Filtros!A113,"")</f>
        <v>Interna</v>
      </c>
      <c r="B99" s="1" t="str">
        <f>IF(Filtros!B113&lt;&gt;"",Filtros!B113,"")</f>
        <v>R006</v>
      </c>
      <c r="C99" s="1" t="str">
        <f>IF(Filtros!C113&lt;&gt;"",Filtros!C113,"")</f>
        <v>Información</v>
      </c>
      <c r="D99" s="1" t="str">
        <f>IF(Filtros!D113&lt;&gt;"",Filtros!D113,"")</f>
        <v>Información operativa</v>
      </c>
      <c r="E99" s="1" t="str">
        <f t="shared" si="1"/>
        <v>R006 Información</v>
      </c>
    </row>
    <row r="100" spans="1:5" ht="15.75" customHeight="1" x14ac:dyDescent="0.35">
      <c r="A100" s="1" t="str">
        <f>IF(Filtros!A114&lt;&gt;"",Filtros!A114,"")</f>
        <v xml:space="preserve">Interno </v>
      </c>
      <c r="B100" s="1" t="str">
        <f>IF(Filtros!B114&lt;&gt;"",Filtros!B114,"")</f>
        <v>R001</v>
      </c>
      <c r="C100" s="1" t="str">
        <f>IF(Filtros!C114&lt;&gt;"",Filtros!C114,"")</f>
        <v>Tecnologías de Información</v>
      </c>
      <c r="D100" s="1" t="str">
        <f>IF(Filtros!D114&lt;&gt;"",Filtros!D114,"")</f>
        <v>Infraestructura de información tecnológica efectiva (hardware, software, redes, entre otros)</v>
      </c>
      <c r="E100" s="1" t="str">
        <f t="shared" si="1"/>
        <v>R001 Tecnologías de Información</v>
      </c>
    </row>
    <row r="101" spans="1:5" ht="15.75" customHeight="1" x14ac:dyDescent="0.35">
      <c r="A101" s="1" t="str">
        <f>IF(Filtros!A115&lt;&gt;"",Filtros!A115,"")</f>
        <v>Externo</v>
      </c>
      <c r="B101" s="1" t="str">
        <f>IF(Filtros!B115&lt;&gt;"",Filtros!B115,"")</f>
        <v>R012</v>
      </c>
      <c r="C101" s="1" t="str">
        <f>IF(Filtros!C115&lt;&gt;"",Filtros!C115,"")</f>
        <v>Social</v>
      </c>
      <c r="D101" s="1" t="str">
        <f>IF(Filtros!D115&lt;&gt;"",Filtros!D115,"")</f>
        <v>Infuencia de los medios de comunicación</v>
      </c>
      <c r="E101" s="1" t="str">
        <f t="shared" si="1"/>
        <v>R012 Social</v>
      </c>
    </row>
    <row r="102" spans="1:5" ht="15.75" customHeight="1" x14ac:dyDescent="0.35">
      <c r="A102" s="1" t="str">
        <f>IF(Filtros!A116&lt;&gt;"",Filtros!A116,"")</f>
        <v xml:space="preserve">Interno </v>
      </c>
      <c r="B102" s="1" t="str">
        <f>IF(Filtros!B116&lt;&gt;"",Filtros!B116,"")</f>
        <v>R003</v>
      </c>
      <c r="C102" s="1" t="str">
        <f>IF(Filtros!C116&lt;&gt;"",Filtros!C116,"")</f>
        <v>Operativo</v>
      </c>
      <c r="D102" s="1" t="str">
        <f>IF(Filtros!D116&lt;&gt;"",Filtros!D116,"")</f>
        <v>Inicio o conato de incendio</v>
      </c>
      <c r="E102" s="1" t="str">
        <f t="shared" si="1"/>
        <v>R003 Operativo</v>
      </c>
    </row>
    <row r="103" spans="1:5" ht="15.75" customHeight="1" x14ac:dyDescent="0.35">
      <c r="A103" s="1" t="str">
        <f>IF(Filtros!A117&lt;&gt;"",Filtros!A117,"")</f>
        <v xml:space="preserve">Interno </v>
      </c>
      <c r="B103" s="1" t="str">
        <f>IF(Filtros!B117&lt;&gt;"",Filtros!B117,"")</f>
        <v>R003</v>
      </c>
      <c r="C103" s="1" t="str">
        <f>IF(Filtros!C117&lt;&gt;"",Filtros!C117,"")</f>
        <v>Operativo</v>
      </c>
      <c r="D103" s="1" t="str">
        <f>IF(Filtros!D117&lt;&gt;"",Filtros!D117,"")</f>
        <v>Insuficiente espacio de almacenamiento</v>
      </c>
      <c r="E103" s="1" t="str">
        <f t="shared" si="1"/>
        <v>R003 Operativo</v>
      </c>
    </row>
    <row r="104" spans="1:5" ht="15.75" customHeight="1" x14ac:dyDescent="0.35">
      <c r="A104" s="1" t="str">
        <f>IF(Filtros!A118&lt;&gt;"",Filtros!A118,"")</f>
        <v xml:space="preserve">Interno </v>
      </c>
      <c r="B104" s="1" t="str">
        <f>IF(Filtros!B118&lt;&gt;"",Filtros!B118,"")</f>
        <v>R003</v>
      </c>
      <c r="C104" s="1" t="str">
        <f>IF(Filtros!C118&lt;&gt;"",Filtros!C118,"")</f>
        <v>Operativo</v>
      </c>
      <c r="D104" s="1" t="str">
        <f>IF(Filtros!D118&lt;&gt;"",Filtros!D118,"")</f>
        <v>Insuficiente supervisión al personal</v>
      </c>
      <c r="E104" s="1" t="str">
        <f t="shared" si="1"/>
        <v>R003 Operativo</v>
      </c>
    </row>
    <row r="105" spans="1:5" ht="15.75" customHeight="1" x14ac:dyDescent="0.35">
      <c r="A105" s="1" t="str">
        <f>IF(Filtros!A119&lt;&gt;"",Filtros!A119,"")</f>
        <v xml:space="preserve">Interno </v>
      </c>
      <c r="B105" s="1" t="str">
        <f>IF(Filtros!B119&lt;&gt;"",Filtros!B119,"")</f>
        <v>R001</v>
      </c>
      <c r="C105" s="1" t="str">
        <f>IF(Filtros!C119&lt;&gt;"",Filtros!C119,"")</f>
        <v>Tecnologías de Información</v>
      </c>
      <c r="D105" s="1" t="str">
        <f>IF(Filtros!D119&lt;&gt;"",Filtros!D119,"")</f>
        <v>Integridad de las aplicaciones utilizadas en la unidad</v>
      </c>
      <c r="E105" s="1" t="str">
        <f t="shared" si="1"/>
        <v>R001 Tecnologías de Información</v>
      </c>
    </row>
    <row r="106" spans="1:5" ht="15.75" customHeight="1" x14ac:dyDescent="0.35">
      <c r="A106" s="1" t="str">
        <f>IF(Filtros!A120&lt;&gt;"",Filtros!A120,"")</f>
        <v xml:space="preserve">Interno </v>
      </c>
      <c r="B106" s="1" t="str">
        <f>IF(Filtros!B120&lt;&gt;"",Filtros!B120,"")</f>
        <v>R007</v>
      </c>
      <c r="C106" s="1" t="str">
        <f>IF(Filtros!C120&lt;&gt;"",Filtros!C120,"")</f>
        <v>Recurso Humano</v>
      </c>
      <c r="D106" s="1" t="str">
        <f>IF(Filtros!D120&lt;&gt;"",Filtros!D120,"")</f>
        <v>Integridad en su labores</v>
      </c>
      <c r="E106" s="1" t="str">
        <f t="shared" si="1"/>
        <v>R007 Recurso Humano</v>
      </c>
    </row>
    <row r="107" spans="1:5" ht="15.75" customHeight="1" x14ac:dyDescent="0.35">
      <c r="A107" s="1" t="str">
        <f>IF(Filtros!A121&lt;&gt;"",Filtros!A121,"")</f>
        <v xml:space="preserve">Interno </v>
      </c>
      <c r="B107" s="1" t="str">
        <f>IF(Filtros!B121&lt;&gt;"",Filtros!B121,"")</f>
        <v>R003</v>
      </c>
      <c r="C107" s="1" t="str">
        <f>IF(Filtros!C121&lt;&gt;"",Filtros!C121,"")</f>
        <v>Operativo</v>
      </c>
      <c r="D107" s="1" t="str">
        <f>IF(Filtros!D121&lt;&gt;"",Filtros!D121,"")</f>
        <v xml:space="preserve">Interrupción del proceso de empaque </v>
      </c>
      <c r="E107" s="1" t="str">
        <f t="shared" si="1"/>
        <v>R003 Operativo</v>
      </c>
    </row>
    <row r="108" spans="1:5" ht="15.75" customHeight="1" x14ac:dyDescent="0.35">
      <c r="A108" s="1" t="str">
        <f>IF(Filtros!A122&lt;&gt;"",Filtros!A122,"")</f>
        <v xml:space="preserve">Interno </v>
      </c>
      <c r="B108" s="1" t="str">
        <f>IF(Filtros!B122&lt;&gt;"",Filtros!B122,"")</f>
        <v>R007</v>
      </c>
      <c r="C108" s="1" t="str">
        <f>IF(Filtros!C122&lt;&gt;"",Filtros!C122,"")</f>
        <v>Recurso Humano</v>
      </c>
      <c r="D108" s="1" t="str">
        <f>IF(Filtros!D122&lt;&gt;"",Filtros!D122,"")</f>
        <v>Interrupción del servicio de trámites comerciales</v>
      </c>
      <c r="E108" s="1" t="str">
        <f t="shared" si="1"/>
        <v>R007 Recurso Humano</v>
      </c>
    </row>
    <row r="109" spans="1:5" ht="15.75" customHeight="1" x14ac:dyDescent="0.35">
      <c r="A109" s="1" t="str">
        <f>IF(Filtros!A123&lt;&gt;"",Filtros!A123,"")</f>
        <v xml:space="preserve">Interno </v>
      </c>
      <c r="B109" s="1" t="str">
        <f>IF(Filtros!B123&lt;&gt;"",Filtros!B123,"")</f>
        <v>R010</v>
      </c>
      <c r="C109" s="1" t="str">
        <f>IF(Filtros!C123&lt;&gt;"",Filtros!C123,"")</f>
        <v>Ambiental</v>
      </c>
      <c r="D109" s="1" t="str">
        <f>IF(Filtros!D123&lt;&gt;"",Filtros!D123,"")</f>
        <v>Inundaciones, huracanes, terremotos, etc.</v>
      </c>
      <c r="E109" s="1" t="str">
        <f t="shared" si="1"/>
        <v>R010 Ambiental</v>
      </c>
    </row>
    <row r="110" spans="1:5" ht="15.75" customHeight="1" x14ac:dyDescent="0.35">
      <c r="A110" s="1" t="str">
        <f>IF(Filtros!A124&lt;&gt;"",Filtros!A124,"")</f>
        <v xml:space="preserve">Interno </v>
      </c>
      <c r="B110" s="1" t="str">
        <f>IF(Filtros!B124&lt;&gt;"",Filtros!B124,"")</f>
        <v>R005</v>
      </c>
      <c r="C110" s="1" t="str">
        <f>IF(Filtros!C124&lt;&gt;"",Filtros!C124,"")</f>
        <v>Estratégico</v>
      </c>
      <c r="D110" s="1" t="str">
        <f>IF(Filtros!D124&lt;&gt;"",Filtros!D124,"")</f>
        <v>Liderazgo en la dirección del personal</v>
      </c>
      <c r="E110" s="1" t="str">
        <f t="shared" si="1"/>
        <v>R005 Estratégico</v>
      </c>
    </row>
    <row r="111" spans="1:5" ht="15.75" customHeight="1" x14ac:dyDescent="0.35">
      <c r="A111" s="1" t="str">
        <f>IF(Filtros!A125&lt;&gt;"",Filtros!A125,"")</f>
        <v xml:space="preserve">Interno </v>
      </c>
      <c r="B111" s="1" t="str">
        <f>IF(Filtros!B125&lt;&gt;"",Filtros!B125,"")</f>
        <v>R007</v>
      </c>
      <c r="C111" s="1" t="str">
        <f>IF(Filtros!C125&lt;&gt;"",Filtros!C125,"")</f>
        <v>Recurso Humano</v>
      </c>
      <c r="D111" s="1" t="str">
        <f>IF(Filtros!D125&lt;&gt;"",Filtros!D125,"")</f>
        <v>Limitaciones en la prevención de problemas de salud ocupacional</v>
      </c>
      <c r="E111" s="1" t="str">
        <f t="shared" si="1"/>
        <v>R007 Recurso Humano</v>
      </c>
    </row>
    <row r="112" spans="1:5" ht="15.75" customHeight="1" x14ac:dyDescent="0.35">
      <c r="A112" s="1" t="str">
        <f>IF(Filtros!A126&lt;&gt;"",Filtros!A126,"")</f>
        <v xml:space="preserve">Interno </v>
      </c>
      <c r="B112" s="1" t="str">
        <f>IF(Filtros!B126&lt;&gt;"",Filtros!B126,"")</f>
        <v>R005</v>
      </c>
      <c r="C112" s="1" t="str">
        <f>IF(Filtros!C126&lt;&gt;"",Filtros!C126,"")</f>
        <v>Estratégico</v>
      </c>
      <c r="D112" s="1" t="str">
        <f>IF(Filtros!D126&lt;&gt;"",Filtros!D126,"")</f>
        <v>Líneas de autoridad efectivas</v>
      </c>
      <c r="E112" s="1" t="str">
        <f t="shared" si="1"/>
        <v>R005 Estratégico</v>
      </c>
    </row>
    <row r="113" spans="1:5" ht="15.75" customHeight="1" x14ac:dyDescent="0.35">
      <c r="A113" s="1" t="str">
        <f>IF(Filtros!A127&lt;&gt;"",Filtros!A127,"")</f>
        <v xml:space="preserve">Interno </v>
      </c>
      <c r="B113" s="1" t="str">
        <f>IF(Filtros!B127&lt;&gt;"",Filtros!B127,"")</f>
        <v>R001</v>
      </c>
      <c r="C113" s="1" t="str">
        <f>IF(Filtros!C127&lt;&gt;"",Filtros!C127,"")</f>
        <v>Tecnologías de Información</v>
      </c>
      <c r="D113" s="1" t="str">
        <f>IF(Filtros!D127&lt;&gt;"",Filtros!D127,"")</f>
        <v xml:space="preserve">Los sistemas se ajustan a las necesidades institucionales </v>
      </c>
      <c r="E113" s="1" t="str">
        <f t="shared" si="1"/>
        <v>R001 Tecnologías de Información</v>
      </c>
    </row>
    <row r="114" spans="1:5" ht="15.75" customHeight="1" x14ac:dyDescent="0.35">
      <c r="A114" s="1" t="str">
        <f>IF(Filtros!A128&lt;&gt;"",Filtros!A128,"")</f>
        <v xml:space="preserve">Interno </v>
      </c>
      <c r="B114" s="1" t="str">
        <f>IF(Filtros!B128&lt;&gt;"",Filtros!B128,"")</f>
        <v>R004</v>
      </c>
      <c r="C114" s="1" t="str">
        <f>IF(Filtros!C128&lt;&gt;"",Filtros!C128,"")</f>
        <v>Insumos</v>
      </c>
      <c r="D114" s="1" t="str">
        <f>IF(Filtros!D128&lt;&gt;"",Filtros!D128,"")</f>
        <v>Manejo de activos (rotulación, certificación, baja, alta, inscripción de bienes intangibles, avalúos y bienes muebles e inmuebles)</v>
      </c>
      <c r="E114" s="1" t="str">
        <f t="shared" si="1"/>
        <v>R004 Insumos</v>
      </c>
    </row>
    <row r="115" spans="1:5" ht="15.75" customHeight="1" x14ac:dyDescent="0.35">
      <c r="A115" s="1" t="str">
        <f>IF(Filtros!A129&lt;&gt;"",Filtros!A129,"")</f>
        <v xml:space="preserve">Interno </v>
      </c>
      <c r="B115" s="1" t="str">
        <f>IF(Filtros!B129&lt;&gt;"",Filtros!B129,"")</f>
        <v>R003</v>
      </c>
      <c r="C115" s="1" t="str">
        <f>IF(Filtros!C129&lt;&gt;"",Filtros!C129,"")</f>
        <v>Operativo</v>
      </c>
      <c r="D115" s="1" t="str">
        <f>IF(Filtros!D129&lt;&gt;"",Filtros!D129,"")</f>
        <v>Manipulación de máquinas y herramientas peligrosas</v>
      </c>
      <c r="E115" s="1" t="str">
        <f t="shared" si="1"/>
        <v>R003 Operativo</v>
      </c>
    </row>
    <row r="116" spans="1:5" ht="15.75" customHeight="1" x14ac:dyDescent="0.35">
      <c r="A116" s="1" t="str">
        <f>IF(Filtros!A130&lt;&gt;"",Filtros!A130,"")</f>
        <v xml:space="preserve">Interno </v>
      </c>
      <c r="B116" s="1" t="str">
        <f>IF(Filtros!B130&lt;&gt;"",Filtros!B130,"")</f>
        <v>R003</v>
      </c>
      <c r="C116" s="1" t="str">
        <f>IF(Filtros!C130&lt;&gt;"",Filtros!C130,"")</f>
        <v>Operativo</v>
      </c>
      <c r="D116" s="1" t="str">
        <f>IF(Filtros!D130&lt;&gt;"",Filtros!D130,"")</f>
        <v xml:space="preserve">Manipulación de sustancias tóxicas </v>
      </c>
      <c r="E116" s="1" t="str">
        <f t="shared" si="1"/>
        <v>R003 Operativo</v>
      </c>
    </row>
    <row r="117" spans="1:5" ht="15.75" customHeight="1" x14ac:dyDescent="0.35">
      <c r="A117" s="1" t="str">
        <f>IF(Filtros!A131&lt;&gt;"",Filtros!A131,"")</f>
        <v xml:space="preserve">Interno </v>
      </c>
      <c r="B117" s="1" t="str">
        <f>IF(Filtros!B131&lt;&gt;"",Filtros!B131,"")</f>
        <v>R004</v>
      </c>
      <c r="C117" s="1" t="str">
        <f>IF(Filtros!C131&lt;&gt;"",Filtros!C131,"")</f>
        <v>Insumos</v>
      </c>
      <c r="D117" s="1" t="str">
        <f>IF(Filtros!D131&lt;&gt;"",Filtros!D131,"")</f>
        <v>Mantenimiento continuo para la adecuada ejecución del trabajo</v>
      </c>
      <c r="E117" s="1" t="str">
        <f t="shared" si="1"/>
        <v>R004 Insumos</v>
      </c>
    </row>
    <row r="118" spans="1:5" ht="15.75" customHeight="1" x14ac:dyDescent="0.35">
      <c r="A118" s="1" t="str">
        <f>IF(Filtros!A132&lt;&gt;"",Filtros!A132,"")</f>
        <v xml:space="preserve">Interno </v>
      </c>
      <c r="B118" s="1" t="str">
        <f>IF(Filtros!B132&lt;&gt;"",Filtros!B132,"")</f>
        <v>R003</v>
      </c>
      <c r="C118" s="1" t="str">
        <f>IF(Filtros!C132&lt;&gt;"",Filtros!C132,"")</f>
        <v>Operativo</v>
      </c>
      <c r="D118" s="1" t="str">
        <f>IF(Filtros!D132&lt;&gt;"",Filtros!D132,"")</f>
        <v>Manual institucional de clases desactualizado</v>
      </c>
      <c r="E118" s="1" t="str">
        <f t="shared" si="1"/>
        <v>R003 Operativo</v>
      </c>
    </row>
    <row r="119" spans="1:5" ht="15.75" customHeight="1" x14ac:dyDescent="0.35">
      <c r="A119" s="1" t="str">
        <f>IF(Filtros!A133&lt;&gt;"",Filtros!A133,"")</f>
        <v xml:space="preserve">Interno </v>
      </c>
      <c r="B119" s="1" t="str">
        <f>IF(Filtros!B133&lt;&gt;"",Filtros!B133,"")</f>
        <v>R003</v>
      </c>
      <c r="C119" s="1" t="str">
        <f>IF(Filtros!C133&lt;&gt;"",Filtros!C133,"")</f>
        <v>Operativo</v>
      </c>
      <c r="D119" s="1" t="str">
        <f>IF(Filtros!D133&lt;&gt;"",Filtros!D133,"")</f>
        <v>Manuales administrativos actualizados</v>
      </c>
      <c r="E119" s="1" t="str">
        <f t="shared" si="1"/>
        <v>R003 Operativo</v>
      </c>
    </row>
    <row r="120" spans="1:5" ht="15.75" customHeight="1" x14ac:dyDescent="0.35">
      <c r="A120" s="1" t="str">
        <f>IF(Filtros!A134&lt;&gt;"",Filtros!A134,"")</f>
        <v xml:space="preserve">Interno </v>
      </c>
      <c r="B120" s="1" t="str">
        <f>IF(Filtros!B134&lt;&gt;"",Filtros!B134,"")</f>
        <v>R003</v>
      </c>
      <c r="C120" s="1" t="str">
        <f>IF(Filtros!C134&lt;&gt;"",Filtros!C134,"")</f>
        <v>Operativo</v>
      </c>
      <c r="D120" s="1" t="str">
        <f>IF(Filtros!D134&lt;&gt;"",Filtros!D134,"")</f>
        <v>Manuales administrativos desactualizados o no idóneos</v>
      </c>
      <c r="E120" s="1" t="str">
        <f t="shared" si="1"/>
        <v>R003 Operativo</v>
      </c>
    </row>
    <row r="121" spans="1:5" ht="15.75" customHeight="1" x14ac:dyDescent="0.35">
      <c r="A121" s="1" t="str">
        <f>IF(Filtros!A135&lt;&gt;"",Filtros!A135,"")</f>
        <v xml:space="preserve">Interno </v>
      </c>
      <c r="B121" s="1" t="str">
        <f>IF(Filtros!B135&lt;&gt;"",Filtros!B135,"")</f>
        <v>R002</v>
      </c>
      <c r="C121" s="1" t="str">
        <f>IF(Filtros!C135&lt;&gt;"",Filtros!C135,"")</f>
        <v>Presupuestario</v>
      </c>
      <c r="D121" s="1" t="str">
        <f>IF(Filtros!D135&lt;&gt;"",Filtros!D135,"")</f>
        <v>Morosidad en las cuentas</v>
      </c>
      <c r="E121" s="1" t="str">
        <f t="shared" si="1"/>
        <v>R002 Presupuestario</v>
      </c>
    </row>
    <row r="122" spans="1:5" ht="15.75" customHeight="1" x14ac:dyDescent="0.35">
      <c r="A122" s="1" t="str">
        <f>IF(Filtros!A136&lt;&gt;"",Filtros!A136,"")</f>
        <v xml:space="preserve">Interno </v>
      </c>
      <c r="B122" s="1" t="str">
        <f>IF(Filtros!B136&lt;&gt;"",Filtros!B136,"")</f>
        <v>R007</v>
      </c>
      <c r="C122" s="1" t="str">
        <f>IF(Filtros!C136&lt;&gt;"",Filtros!C136,"")</f>
        <v>Recurso Humano</v>
      </c>
      <c r="D122" s="1" t="str">
        <f>IF(Filtros!D136&lt;&gt;"",Filtros!D136,"")</f>
        <v>Motivación y compensación</v>
      </c>
      <c r="E122" s="1" t="str">
        <f t="shared" si="1"/>
        <v>R007 Recurso Humano</v>
      </c>
    </row>
    <row r="123" spans="1:5" ht="15.75" customHeight="1" x14ac:dyDescent="0.35">
      <c r="A123" s="1" t="str">
        <f>IF(Filtros!A137&lt;&gt;"",Filtros!A137,"")</f>
        <v>Externo</v>
      </c>
      <c r="B123" s="1" t="str">
        <f>IF(Filtros!B137&lt;&gt;"",Filtros!B137,"")</f>
        <v>R013</v>
      </c>
      <c r="C123" s="1" t="str">
        <f>IF(Filtros!C137&lt;&gt;"",Filtros!C137,"")</f>
        <v>Legal</v>
      </c>
      <c r="D123" s="1" t="str">
        <f>IF(Filtros!D137&lt;&gt;"",Filtros!D137,"")</f>
        <v>Necesidades de normativa</v>
      </c>
      <c r="E123" s="1" t="str">
        <f t="shared" si="1"/>
        <v>R013 Legal</v>
      </c>
    </row>
    <row r="124" spans="1:5" ht="15.75" customHeight="1" x14ac:dyDescent="0.35">
      <c r="A124" s="1" t="str">
        <f>IF(Filtros!A138&lt;&gt;"",Filtros!A138,"")</f>
        <v xml:space="preserve">Interno </v>
      </c>
      <c r="B124" s="1" t="str">
        <f>IF(Filtros!B138&lt;&gt;"",Filtros!B138,"")</f>
        <v>R003</v>
      </c>
      <c r="C124" s="1" t="str">
        <f>IF(Filtros!C138&lt;&gt;"",Filtros!C138,"")</f>
        <v>Operativo</v>
      </c>
      <c r="D124" s="1" t="str">
        <f>IF(Filtros!D138&lt;&gt;"",Filtros!D138,"")</f>
        <v>Omisiones en el ejercicio de las funciones</v>
      </c>
      <c r="E124" s="1" t="str">
        <f t="shared" si="1"/>
        <v>R003 Operativo</v>
      </c>
    </row>
    <row r="125" spans="1:5" ht="15.75" customHeight="1" x14ac:dyDescent="0.35">
      <c r="A125" s="1" t="str">
        <f>IF(Filtros!A139&lt;&gt;"",Filtros!A139,"")</f>
        <v>Externo</v>
      </c>
      <c r="B125" s="1" t="str">
        <f>IF(Filtros!B139&lt;&gt;"",Filtros!B139,"")</f>
        <v>R015</v>
      </c>
      <c r="C125" s="1" t="str">
        <f>IF(Filtros!C139&lt;&gt;"",Filtros!C139,"")</f>
        <v>Institucional</v>
      </c>
      <c r="D125" s="1" t="str">
        <f>IF(Filtros!D139&lt;&gt;"",Filtros!D139,"")</f>
        <v>Organismos internacionales que apoyan la Gestión</v>
      </c>
      <c r="E125" s="1" t="str">
        <f t="shared" si="1"/>
        <v>R015 Institucional</v>
      </c>
    </row>
    <row r="126" spans="1:5" ht="15.75" customHeight="1" x14ac:dyDescent="0.35">
      <c r="A126" s="1" t="str">
        <f>IF(Filtros!A140&lt;&gt;"",Filtros!A140,"")</f>
        <v>Externo</v>
      </c>
      <c r="B126" s="1" t="str">
        <f>IF(Filtros!B140&lt;&gt;"",Filtros!B140,"")</f>
        <v>R015</v>
      </c>
      <c r="C126" s="1" t="str">
        <f>IF(Filtros!C140&lt;&gt;"",Filtros!C140,"")</f>
        <v>Institucional</v>
      </c>
      <c r="D126" s="1" t="str">
        <f>IF(Filtros!D140&lt;&gt;"",Filtros!D140,"")</f>
        <v>Órganos de control externo</v>
      </c>
      <c r="E126" s="1" t="str">
        <f t="shared" si="1"/>
        <v>R015 Institucional</v>
      </c>
    </row>
    <row r="127" spans="1:5" ht="15.75" customHeight="1" x14ac:dyDescent="0.35">
      <c r="A127" s="1" t="str">
        <f>IF(Filtros!A141&lt;&gt;"",Filtros!A141,"")</f>
        <v xml:space="preserve">Interno </v>
      </c>
      <c r="B127" s="1" t="str">
        <f>IF(Filtros!B141&lt;&gt;"",Filtros!B141,"")</f>
        <v>R005</v>
      </c>
      <c r="C127" s="1" t="str">
        <f>IF(Filtros!C141&lt;&gt;"",Filtros!C141,"")</f>
        <v>Estratégico</v>
      </c>
      <c r="D127" s="1" t="str">
        <f>IF(Filtros!D141&lt;&gt;"",Filtros!D141,"")</f>
        <v>Pérdida de imagen institucional</v>
      </c>
      <c r="E127" s="1" t="str">
        <f t="shared" si="1"/>
        <v>R005 Estratégico</v>
      </c>
    </row>
    <row r="128" spans="1:5" ht="15.75" customHeight="1" x14ac:dyDescent="0.35">
      <c r="A128" s="1" t="str">
        <f>IF(Filtros!A142&lt;&gt;"",Filtros!A142,"")</f>
        <v>Interno</v>
      </c>
      <c r="B128" s="1" t="str">
        <f>IF(Filtros!B142&lt;&gt;"",Filtros!B142,"")</f>
        <v>R001</v>
      </c>
      <c r="C128" s="1" t="str">
        <f>IF(Filtros!C142&lt;&gt;"",Filtros!C142,"")</f>
        <v>Tecnologías de Información</v>
      </c>
      <c r="D128" s="1" t="str">
        <f>IF(Filtros!D142&lt;&gt;"",Filtros!D142,"")</f>
        <v>Pérdida de información histórica de las Gacetas</v>
      </c>
      <c r="E128" s="1" t="str">
        <f t="shared" si="1"/>
        <v>R001 Tecnologías de Información</v>
      </c>
    </row>
    <row r="129" spans="1:5" ht="15.75" customHeight="1" x14ac:dyDescent="0.35">
      <c r="A129" s="1" t="str">
        <f>IF(Filtros!A143&lt;&gt;"",Filtros!A143,"")</f>
        <v xml:space="preserve">Interno </v>
      </c>
      <c r="B129" s="1" t="str">
        <f>IF(Filtros!B143&lt;&gt;"",Filtros!B143,"")</f>
        <v>R003</v>
      </c>
      <c r="C129" s="1" t="str">
        <f>IF(Filtros!C143&lt;&gt;"",Filtros!C143,"")</f>
        <v>Operativo</v>
      </c>
      <c r="D129" s="1" t="str">
        <f>IF(Filtros!D143&lt;&gt;"",Filtros!D143,"")</f>
        <v xml:space="preserve">Pérdida de oportunidades para ofertar el servicio </v>
      </c>
      <c r="E129" s="1" t="str">
        <f t="shared" si="1"/>
        <v>R003 Operativo</v>
      </c>
    </row>
    <row r="130" spans="1:5" ht="15.75" customHeight="1" x14ac:dyDescent="0.35">
      <c r="A130" s="1" t="str">
        <f>IF(Filtros!A144&lt;&gt;"",Filtros!A144,"")</f>
        <v>Externo</v>
      </c>
      <c r="B130" s="1" t="str">
        <f>IF(Filtros!B144&lt;&gt;"",Filtros!B144,"")</f>
        <v>R009</v>
      </c>
      <c r="C130" s="1" t="str">
        <f>IF(Filtros!C144&lt;&gt;"",Filtros!C144,"")</f>
        <v>Políticos</v>
      </c>
      <c r="D130" s="1" t="str">
        <f>IF(Filtros!D144&lt;&gt;"",Filtros!D144,"")</f>
        <v>Políticas públicas inconsistentes</v>
      </c>
      <c r="E130" s="1" t="str">
        <f t="shared" si="1"/>
        <v>R009 Políticos</v>
      </c>
    </row>
    <row r="131" spans="1:5" ht="15.75" customHeight="1" x14ac:dyDescent="0.35">
      <c r="A131" s="1" t="str">
        <f>IF(Filtros!A145&lt;&gt;"",Filtros!A145,"")</f>
        <v>Externo</v>
      </c>
      <c r="B131" s="1" t="str">
        <f>IF(Filtros!B145&lt;&gt;"",Filtros!B145,"")</f>
        <v>R009</v>
      </c>
      <c r="C131" s="1" t="str">
        <f>IF(Filtros!C145&lt;&gt;"",Filtros!C145,"")</f>
        <v>Político</v>
      </c>
      <c r="D131" s="1" t="str">
        <f>IF(Filtros!D145&lt;&gt;"",Filtros!D145,"")</f>
        <v>Políticas públicas inconsistentes mediante Directrices ministeriales</v>
      </c>
      <c r="E131" s="1" t="str">
        <f t="shared" ref="E131:E194" si="2">IF(A131&lt;&gt;"",CONCATENATE(B131," ",C131),"")</f>
        <v>R009 Político</v>
      </c>
    </row>
    <row r="132" spans="1:5" ht="15.75" customHeight="1" x14ac:dyDescent="0.35">
      <c r="A132" s="1" t="str">
        <f>IF(Filtros!A146&lt;&gt;"",Filtros!A146,"")</f>
        <v xml:space="preserve">Interno </v>
      </c>
      <c r="B132" s="1" t="str">
        <f>IF(Filtros!B146&lt;&gt;"",Filtros!B146,"")</f>
        <v>R001</v>
      </c>
      <c r="C132" s="1" t="str">
        <f>IF(Filtros!C146&lt;&gt;"",Filtros!C146,"")</f>
        <v>Tecnologico</v>
      </c>
      <c r="D132" s="1" t="str">
        <f>IF(Filtros!D146&lt;&gt;"",Filtros!D146,"")</f>
        <v>Posibles fallas en el SIGAF</v>
      </c>
      <c r="E132" s="1" t="str">
        <f t="shared" si="2"/>
        <v>R001 Tecnologico</v>
      </c>
    </row>
    <row r="133" spans="1:5" ht="15.75" customHeight="1" x14ac:dyDescent="0.35">
      <c r="A133" s="1" t="str">
        <f>IF(Filtros!A147&lt;&gt;"",Filtros!A147,"")</f>
        <v xml:space="preserve">Interno </v>
      </c>
      <c r="B133" s="1" t="str">
        <f>IF(Filtros!B147&lt;&gt;"",Filtros!B147,"")</f>
        <v>R002</v>
      </c>
      <c r="C133" s="1" t="str">
        <f>IF(Filtros!C147&lt;&gt;"",Filtros!C147,"")</f>
        <v>Presupuestario</v>
      </c>
      <c r="D133" s="1" t="str">
        <f>IF(Filtros!D147&lt;&gt;"",Filtros!D147,"")</f>
        <v>Presupuesto asignado para la operación</v>
      </c>
      <c r="E133" s="1" t="str">
        <f t="shared" si="2"/>
        <v>R002 Presupuestario</v>
      </c>
    </row>
    <row r="134" spans="1:5" ht="15.75" customHeight="1" x14ac:dyDescent="0.35">
      <c r="A134" s="1" t="str">
        <f>IF(Filtros!A148&lt;&gt;"",Filtros!A148,"")</f>
        <v xml:space="preserve">Interno </v>
      </c>
      <c r="B134" s="1" t="str">
        <f>IF(Filtros!B148&lt;&gt;"",Filtros!B148,"")</f>
        <v>R002</v>
      </c>
      <c r="C134" s="1" t="str">
        <f>IF(Filtros!C148&lt;&gt;"",Filtros!C148,"")</f>
        <v>Presupuestario</v>
      </c>
      <c r="D134" s="1" t="str">
        <f>IF(Filtros!D148&lt;&gt;"",Filtros!D148,"")</f>
        <v xml:space="preserve">Presupuesto insuficiente </v>
      </c>
      <c r="E134" s="1" t="str">
        <f t="shared" si="2"/>
        <v>R002 Presupuestario</v>
      </c>
    </row>
    <row r="135" spans="1:5" ht="15.75" customHeight="1" x14ac:dyDescent="0.35">
      <c r="A135" s="1" t="str">
        <f>IF(Filtros!A149&lt;&gt;"",Filtros!A149,"")</f>
        <v xml:space="preserve">Interno </v>
      </c>
      <c r="B135" s="1" t="str">
        <f>IF(Filtros!B149&lt;&gt;"",Filtros!B149,"")</f>
        <v>R001</v>
      </c>
      <c r="C135" s="1" t="str">
        <f>IF(Filtros!C149&lt;&gt;"",Filtros!C149,"")</f>
        <v>Tecnologías de Información</v>
      </c>
      <c r="D135" s="1" t="str">
        <f>IF(Filtros!D149&lt;&gt;"",Filtros!D149,"")</f>
        <v xml:space="preserve">Problemas de conectividad a internet </v>
      </c>
      <c r="E135" s="1" t="str">
        <f t="shared" si="2"/>
        <v>R001 Tecnologías de Información</v>
      </c>
    </row>
    <row r="136" spans="1:5" ht="15.75" customHeight="1" x14ac:dyDescent="0.35">
      <c r="A136" s="1" t="str">
        <f>IF(Filtros!A150&lt;&gt;"",Filtros!A150,"")</f>
        <v xml:space="preserve">Interno </v>
      </c>
      <c r="B136" s="1" t="str">
        <f>IF(Filtros!B150&lt;&gt;"",Filtros!B150,"")</f>
        <v>R003</v>
      </c>
      <c r="C136" s="1" t="str">
        <f>IF(Filtros!C150&lt;&gt;"",Filtros!C150,"")</f>
        <v>Operativo</v>
      </c>
      <c r="D136" s="1" t="str">
        <f>IF(Filtros!D150&lt;&gt;"",Filtros!D150,"")</f>
        <v>Procedimientos, lineamientos e instrucciones claros para la efectiva realización del trabajo</v>
      </c>
      <c r="E136" s="1" t="str">
        <f t="shared" si="2"/>
        <v>R003 Operativo</v>
      </c>
    </row>
    <row r="137" spans="1:5" ht="15.75" customHeight="1" x14ac:dyDescent="0.35">
      <c r="A137" s="1" t="str">
        <f>IF(Filtros!A151&lt;&gt;"",Filtros!A151,"")</f>
        <v xml:space="preserve">Interno </v>
      </c>
      <c r="B137" s="1" t="str">
        <f>IF(Filtros!B151&lt;&gt;"",Filtros!B151,"")</f>
        <v>R007</v>
      </c>
      <c r="C137" s="1" t="str">
        <f>IF(Filtros!C151&lt;&gt;"",Filtros!C151,"")</f>
        <v>Recurso Humano</v>
      </c>
      <c r="D137" s="1" t="str">
        <f>IF(Filtros!D151&lt;&gt;"",Filtros!D151,"")</f>
        <v>Procesos constantes de capacitación</v>
      </c>
      <c r="E137" s="1" t="str">
        <f t="shared" si="2"/>
        <v>R007 Recurso Humano</v>
      </c>
    </row>
    <row r="138" spans="1:5" ht="15.75" customHeight="1" x14ac:dyDescent="0.35">
      <c r="A138" s="1" t="str">
        <f>IF(Filtros!A152&lt;&gt;"",Filtros!A152,"")</f>
        <v xml:space="preserve">Interno </v>
      </c>
      <c r="B138" s="1" t="str">
        <f>IF(Filtros!B152&lt;&gt;"",Filtros!B152,"")</f>
        <v>R005</v>
      </c>
      <c r="C138" s="1" t="str">
        <f>IF(Filtros!C152&lt;&gt;"",Filtros!C152,"")</f>
        <v>Estratégico</v>
      </c>
      <c r="D138" s="1" t="str">
        <f>IF(Filtros!D152&lt;&gt;"",Filtros!D152,"")</f>
        <v>Procesos de planificación claros</v>
      </c>
      <c r="E138" s="1" t="str">
        <f t="shared" si="2"/>
        <v>R005 Estratégico</v>
      </c>
    </row>
    <row r="139" spans="1:5" ht="15.75" customHeight="1" x14ac:dyDescent="0.35">
      <c r="A139" s="1" t="str">
        <f>IF(Filtros!A153&lt;&gt;"",Filtros!A153,"")</f>
        <v xml:space="preserve">Interno </v>
      </c>
      <c r="B139" s="1" t="str">
        <f>IF(Filtros!B153&lt;&gt;"",Filtros!B153,"")</f>
        <v>R007</v>
      </c>
      <c r="C139" s="1" t="str">
        <f>IF(Filtros!C153&lt;&gt;"",Filtros!C153,"")</f>
        <v>Recurso Humano</v>
      </c>
      <c r="D139" s="1" t="str">
        <f>IF(Filtros!D153&lt;&gt;"",Filtros!D153,"")</f>
        <v>Programa de incentivos</v>
      </c>
      <c r="E139" s="1" t="str">
        <f t="shared" si="2"/>
        <v>R007 Recurso Humano</v>
      </c>
    </row>
    <row r="140" spans="1:5" ht="15.75" customHeight="1" x14ac:dyDescent="0.35">
      <c r="A140" s="1" t="str">
        <f>IF(Filtros!A154&lt;&gt;"",Filtros!A154,"")</f>
        <v>Externo</v>
      </c>
      <c r="B140" s="1" t="str">
        <f>IF(Filtros!B154&lt;&gt;"",Filtros!B154,"")</f>
        <v>R015</v>
      </c>
      <c r="C140" s="1" t="str">
        <f>IF(Filtros!C154&lt;&gt;"",Filtros!C154,"")</f>
        <v>Institucional</v>
      </c>
      <c r="D140" s="1" t="str">
        <f>IF(Filtros!D154&lt;&gt;"",Filtros!D154,"")</f>
        <v>Proveedores privados</v>
      </c>
      <c r="E140" s="1" t="str">
        <f t="shared" si="2"/>
        <v>R015 Institucional</v>
      </c>
    </row>
    <row r="141" spans="1:5" ht="15.75" customHeight="1" x14ac:dyDescent="0.35">
      <c r="A141" s="1" t="str">
        <f>IF(Filtros!A155&lt;&gt;"",Filtros!A155,"")</f>
        <v xml:space="preserve">Interno </v>
      </c>
      <c r="B141" s="1" t="str">
        <f>IF(Filtros!B155&lt;&gt;"",Filtros!B155,"")</f>
        <v>R004</v>
      </c>
      <c r="C141" s="1" t="str">
        <f>IF(Filtros!C155&lt;&gt;"",Filtros!C155,"")</f>
        <v>Insumos</v>
      </c>
      <c r="D141" s="1" t="str">
        <f>IF(Filtros!D155&lt;&gt;"",Filtros!D155,"")</f>
        <v>Proveedores satisfacen las necesidades institucionales</v>
      </c>
      <c r="E141" s="1" t="str">
        <f t="shared" si="2"/>
        <v>R004 Insumos</v>
      </c>
    </row>
    <row r="142" spans="1:5" ht="15.75" customHeight="1" x14ac:dyDescent="0.35">
      <c r="A142" s="1" t="str">
        <f>IF(Filtros!A156&lt;&gt;"",Filtros!A156,"")</f>
        <v>Externo</v>
      </c>
      <c r="B142" s="1" t="str">
        <f>IF(Filtros!B156&lt;&gt;"",Filtros!B156,"")</f>
        <v>R013</v>
      </c>
      <c r="C142" s="1" t="str">
        <f>IF(Filtros!C156&lt;&gt;"",Filtros!C156,"")</f>
        <v>Legal</v>
      </c>
      <c r="D142" s="1" t="str">
        <f>IF(Filtros!D156&lt;&gt;"",Filtros!D156,"")</f>
        <v>Querellas o juicios que afectan a la institución</v>
      </c>
      <c r="E142" s="1" t="str">
        <f t="shared" si="2"/>
        <v>R013 Legal</v>
      </c>
    </row>
    <row r="143" spans="1:5" ht="15.75" customHeight="1" x14ac:dyDescent="0.35">
      <c r="A143" s="1" t="str">
        <f>IF(Filtros!A157&lt;&gt;"",Filtros!A157,"")</f>
        <v>Externo</v>
      </c>
      <c r="B143" s="1" t="str">
        <f>IF(Filtros!B157&lt;&gt;"",Filtros!B157,"")</f>
        <v>R011</v>
      </c>
      <c r="C143" s="1" t="str">
        <f>IF(Filtros!C157&lt;&gt;"",Filtros!C157,"")</f>
        <v>Financiero</v>
      </c>
      <c r="D143" s="1" t="str">
        <f>IF(Filtros!D157&lt;&gt;"",Filtros!D157,"")</f>
        <v>Recesión económica</v>
      </c>
      <c r="E143" s="1" t="str">
        <f t="shared" si="2"/>
        <v>R011 Financiero</v>
      </c>
    </row>
    <row r="144" spans="1:5" ht="15.75" customHeight="1" x14ac:dyDescent="0.35">
      <c r="A144" s="1" t="str">
        <f>IF(Filtros!A158&lt;&gt;"",Filtros!A158,"")</f>
        <v xml:space="preserve">Interno </v>
      </c>
      <c r="B144" s="1" t="str">
        <f>IF(Filtros!B158&lt;&gt;"",Filtros!B158,"")</f>
        <v>R007</v>
      </c>
      <c r="C144" s="1" t="str">
        <f>IF(Filtros!C158&lt;&gt;"",Filtros!C158,"")</f>
        <v>Recurso Humano</v>
      </c>
      <c r="D144" s="1" t="str">
        <f>IF(Filtros!D158&lt;&gt;"",Filtros!D158,"")</f>
        <v xml:space="preserve">Reducción de la demanda del servicio de producción gráfica </v>
      </c>
      <c r="E144" s="1" t="str">
        <f t="shared" si="2"/>
        <v>R007 Recurso Humano</v>
      </c>
    </row>
    <row r="145" spans="1:5" ht="15.75" customHeight="1" x14ac:dyDescent="0.35">
      <c r="A145" s="1" t="str">
        <f>IF(Filtros!A159&lt;&gt;"",Filtros!A159,"")</f>
        <v xml:space="preserve">Interno </v>
      </c>
      <c r="B145" s="1" t="str">
        <f>IF(Filtros!B159&lt;&gt;"",Filtros!B159,"")</f>
        <v>R001</v>
      </c>
      <c r="C145" s="1" t="str">
        <f>IF(Filtros!C159&lt;&gt;"",Filtros!C159,"")</f>
        <v>Tecnologías de Información</v>
      </c>
      <c r="D145" s="1" t="str">
        <f>IF(Filtros!D159&lt;&gt;"",Filtros!D159,"")</f>
        <v xml:space="preserve">Relevancia de los sistemas, de las técnicas de recuperación, respaldos de la información y planes de contingencia </v>
      </c>
      <c r="E145" s="1" t="str">
        <f t="shared" si="2"/>
        <v>R001 Tecnologías de Información</v>
      </c>
    </row>
    <row r="146" spans="1:5" ht="15.75" customHeight="1" x14ac:dyDescent="0.35">
      <c r="A146" s="1" t="str">
        <f>IF(Filtros!A160&lt;&gt;"",Filtros!A160,"")</f>
        <v xml:space="preserve">Interno </v>
      </c>
      <c r="B146" s="1" t="str">
        <f>IF(Filtros!B160&lt;&gt;"",Filtros!B160,"")</f>
        <v>R005</v>
      </c>
      <c r="C146" s="1" t="str">
        <f>IF(Filtros!C160&lt;&gt;"",Filtros!C160,"")</f>
        <v>Estratégico</v>
      </c>
      <c r="D146" s="1" t="str">
        <f>IF(Filtros!D160&lt;&gt;"",Filtros!D160,"")</f>
        <v>Resistencia ante el cambio</v>
      </c>
      <c r="E146" s="1" t="str">
        <f t="shared" si="2"/>
        <v>R005 Estratégico</v>
      </c>
    </row>
    <row r="147" spans="1:5" ht="15.75" customHeight="1" x14ac:dyDescent="0.35">
      <c r="A147" s="1" t="str">
        <f>IF(Filtros!A161&lt;&gt;"",Filtros!A161,"")</f>
        <v xml:space="preserve">Interno </v>
      </c>
      <c r="B147" s="1" t="str">
        <f>IF(Filtros!B161&lt;&gt;"",Filtros!B161,"")</f>
        <v>R008</v>
      </c>
      <c r="C147" s="1" t="str">
        <f>IF(Filtros!C161&lt;&gt;"",Filtros!C161,"")</f>
        <v>Ambiente</v>
      </c>
      <c r="D147" s="1" t="str">
        <f>IF(Filtros!D161&lt;&gt;"",Filtros!D161,"")</f>
        <v>Ruido del centro de trabajo</v>
      </c>
      <c r="E147" s="1" t="str">
        <f t="shared" si="2"/>
        <v>R008 Ambiente</v>
      </c>
    </row>
    <row r="148" spans="1:5" ht="15.75" customHeight="1" x14ac:dyDescent="0.35">
      <c r="A148" s="1" t="str">
        <f>IF(Filtros!A162&lt;&gt;"",Filtros!A162,"")</f>
        <v>Externo</v>
      </c>
      <c r="B148" s="1" t="str">
        <f>IF(Filtros!B162&lt;&gt;"",Filtros!B162,"")</f>
        <v>R012</v>
      </c>
      <c r="C148" s="1" t="str">
        <f>IF(Filtros!C162&lt;&gt;"",Filtros!C162,"")</f>
        <v>Social</v>
      </c>
      <c r="D148" s="1" t="str">
        <f>IF(Filtros!D162&lt;&gt;"",Filtros!D162,"")</f>
        <v>Salud de los habitantes</v>
      </c>
      <c r="E148" s="1" t="str">
        <f t="shared" si="2"/>
        <v>R012 Social</v>
      </c>
    </row>
    <row r="149" spans="1:5" ht="15.75" customHeight="1" x14ac:dyDescent="0.35">
      <c r="A149" s="1" t="str">
        <f>IF(Filtros!A163&lt;&gt;"",Filtros!A163,"")</f>
        <v xml:space="preserve">Interno </v>
      </c>
      <c r="B149" s="1" t="str">
        <f>IF(Filtros!B163&lt;&gt;"",Filtros!B163,"")</f>
        <v>R007</v>
      </c>
      <c r="C149" s="1" t="str">
        <f>IF(Filtros!C163&lt;&gt;"",Filtros!C163,"")</f>
        <v>Recurso Humano</v>
      </c>
      <c r="D149" s="1" t="str">
        <f>IF(Filtros!D163&lt;&gt;"",Filtros!D163,"")</f>
        <v>Salud ocupacional (mental, física y psicológica)</v>
      </c>
      <c r="E149" s="1" t="str">
        <f t="shared" si="2"/>
        <v>R007 Recurso Humano</v>
      </c>
    </row>
    <row r="150" spans="1:5" ht="15.75" customHeight="1" x14ac:dyDescent="0.35">
      <c r="A150" s="1" t="str">
        <f>IF(Filtros!A164&lt;&gt;"",Filtros!A164,"")</f>
        <v>Externo</v>
      </c>
      <c r="B150" s="1" t="str">
        <f>IF(Filtros!B164&lt;&gt;"",Filtros!B164,"")</f>
        <v>R012</v>
      </c>
      <c r="C150" s="1" t="str">
        <f>IF(Filtros!C164&lt;&gt;"",Filtros!C164,"")</f>
        <v>Social</v>
      </c>
      <c r="D150" s="1" t="str">
        <f>IF(Filtros!D164&lt;&gt;"",Filtros!D164,"")</f>
        <v>Satisfacción de los usuarios</v>
      </c>
      <c r="E150" s="1" t="str">
        <f t="shared" si="2"/>
        <v>R012 Social</v>
      </c>
    </row>
    <row r="151" spans="1:5" ht="15.75" customHeight="1" x14ac:dyDescent="0.35">
      <c r="A151" s="1" t="str">
        <f>IF(Filtros!A165&lt;&gt;"",Filtros!A165,"")</f>
        <v xml:space="preserve">Interno </v>
      </c>
      <c r="B151" s="1" t="str">
        <f>IF(Filtros!B165&lt;&gt;"",Filtros!B165,"")</f>
        <v>R003</v>
      </c>
      <c r="C151" s="1" t="str">
        <f>IF(Filtros!C165&lt;&gt;"",Filtros!C165,"")</f>
        <v>Operativo</v>
      </c>
      <c r="D151" s="1" t="str">
        <f>IF(Filtros!D165&lt;&gt;"",Filtros!D165,"")</f>
        <v xml:space="preserve">Seguimiento en los procesos </v>
      </c>
      <c r="E151" s="1" t="str">
        <f t="shared" si="2"/>
        <v>R003 Operativo</v>
      </c>
    </row>
    <row r="152" spans="1:5" ht="15.75" customHeight="1" x14ac:dyDescent="0.35">
      <c r="A152" s="1" t="str">
        <f>IF(Filtros!A166&lt;&gt;"",Filtros!A166,"")</f>
        <v>Externo</v>
      </c>
      <c r="B152" s="1" t="str">
        <f>IF(Filtros!B166&lt;&gt;"",Filtros!B166,"")</f>
        <v>R012</v>
      </c>
      <c r="C152" s="1" t="str">
        <f>IF(Filtros!C166&lt;&gt;"",Filtros!C166,"")</f>
        <v>Social</v>
      </c>
      <c r="D152" s="1" t="str">
        <f>IF(Filtros!D166&lt;&gt;"",Filtros!D166,"")</f>
        <v>Seguridad ciudadana</v>
      </c>
      <c r="E152" s="1" t="str">
        <f t="shared" si="2"/>
        <v>R012 Social</v>
      </c>
    </row>
    <row r="153" spans="1:5" ht="15.75" customHeight="1" x14ac:dyDescent="0.35">
      <c r="A153" s="1" t="str">
        <f>IF(Filtros!A167&lt;&gt;"",Filtros!A167,"")</f>
        <v xml:space="preserve">Interno </v>
      </c>
      <c r="B153" s="1" t="str">
        <f>IF(Filtros!B167&lt;&gt;"",Filtros!B167,"")</f>
        <v>R003</v>
      </c>
      <c r="C153" s="1" t="str">
        <f>IF(Filtros!C167&lt;&gt;"",Filtros!C167,"")</f>
        <v>Operativo</v>
      </c>
      <c r="D153" s="1" t="str">
        <f>IF(Filtros!D167&lt;&gt;"",Filtros!D167,"")</f>
        <v>Servicios institucionales que satisfagan las necesidades</v>
      </c>
      <c r="E153" s="1" t="str">
        <f t="shared" si="2"/>
        <v>R003 Operativo</v>
      </c>
    </row>
    <row r="154" spans="1:5" ht="15.75" customHeight="1" x14ac:dyDescent="0.35">
      <c r="A154" s="1" t="str">
        <f>IF(Filtros!A168&lt;&gt;"",Filtros!A168,"")</f>
        <v>Externo</v>
      </c>
      <c r="B154" s="1" t="str">
        <f>IF(Filtros!B168&lt;&gt;"",Filtros!B168,"")</f>
        <v>R002</v>
      </c>
      <c r="C154" s="1" t="str">
        <f>IF(Filtros!C168&lt;&gt;"",Filtros!C168,"")</f>
        <v>Presupuestario</v>
      </c>
      <c r="D154" s="1" t="str">
        <f>IF(Filtros!D168&lt;&gt;"",Filtros!D168,"")</f>
        <v>Subejecución presupuestaria</v>
      </c>
      <c r="E154" s="1" t="str">
        <f t="shared" si="2"/>
        <v>R002 Presupuestario</v>
      </c>
    </row>
    <row r="155" spans="1:5" ht="15.75" customHeight="1" x14ac:dyDescent="0.35">
      <c r="A155" s="1" t="str">
        <f>IF(Filtros!A169&lt;&gt;"",Filtros!A169,"")</f>
        <v xml:space="preserve">Interno </v>
      </c>
      <c r="B155" s="1" t="str">
        <f>IF(Filtros!B169&lt;&gt;"",Filtros!B169,"")</f>
        <v>R007</v>
      </c>
      <c r="C155" s="1" t="str">
        <f>IF(Filtros!C169&lt;&gt;"",Filtros!C169,"")</f>
        <v>Recurso Humano</v>
      </c>
      <c r="D155" s="1" t="str">
        <f>IF(Filtros!D169&lt;&gt;"",Filtros!D169,"")</f>
        <v xml:space="preserve">Sumas pagadas de más o adeudadas en el salario </v>
      </c>
      <c r="E155" s="1" t="str">
        <f t="shared" si="2"/>
        <v>R007 Recurso Humano</v>
      </c>
    </row>
    <row r="156" spans="1:5" ht="15.75" customHeight="1" x14ac:dyDescent="0.35">
      <c r="A156" s="1" t="str">
        <f>IF(Filtros!A170&lt;&gt;"",Filtros!A170,"")</f>
        <v xml:space="preserve">Interno </v>
      </c>
      <c r="B156" s="1" t="str">
        <f>IF(Filtros!B170&lt;&gt;"",Filtros!B170,"")</f>
        <v>R007</v>
      </c>
      <c r="C156" s="1" t="str">
        <f>IF(Filtros!C170&lt;&gt;"",Filtros!C170,"")</f>
        <v>Recurso Humano</v>
      </c>
      <c r="D156" s="1" t="str">
        <f>IF(Filtros!D170&lt;&gt;"",Filtros!D170,"")</f>
        <v>Suspensión de concursos internos y/o ascenso directo</v>
      </c>
      <c r="E156" s="1" t="str">
        <f t="shared" si="2"/>
        <v>R007 Recurso Humano</v>
      </c>
    </row>
    <row r="157" spans="1:5" ht="15.75" customHeight="1" x14ac:dyDescent="0.35">
      <c r="A157" s="1" t="str">
        <f>IF(Filtros!A171&lt;&gt;"",Filtros!A171,"")</f>
        <v xml:space="preserve">Interno </v>
      </c>
      <c r="B157" s="1" t="str">
        <f>IF(Filtros!B171&lt;&gt;"",Filtros!B171,"")</f>
        <v>R005</v>
      </c>
      <c r="C157" s="1" t="str">
        <f>IF(Filtros!C171&lt;&gt;"",Filtros!C171,"")</f>
        <v>Estratégico</v>
      </c>
      <c r="D157" s="1" t="str">
        <f>IF(Filtros!D171&lt;&gt;"",Filtros!D171,"")</f>
        <v xml:space="preserve">Suspensión de contratos </v>
      </c>
      <c r="E157" s="1" t="str">
        <f t="shared" si="2"/>
        <v>R005 Estratégico</v>
      </c>
    </row>
    <row r="158" spans="1:5" ht="15.75" customHeight="1" x14ac:dyDescent="0.35">
      <c r="A158" s="1" t="str">
        <f>IF(Filtros!A172&lt;&gt;"",Filtros!A172,"")</f>
        <v xml:space="preserve">Interno </v>
      </c>
      <c r="B158" s="1" t="str">
        <f>IF(Filtros!B172&lt;&gt;"",Filtros!B172,"")</f>
        <v>R003</v>
      </c>
      <c r="C158" s="1" t="str">
        <f>IF(Filtros!C172&lt;&gt;"",Filtros!C172,"")</f>
        <v>Operativo</v>
      </c>
      <c r="D158" s="1" t="str">
        <f>IF(Filtros!D172&lt;&gt;"",Filtros!D172,"")</f>
        <v>Suspensión de fases del proceso de producción</v>
      </c>
      <c r="E158" s="1" t="str">
        <f t="shared" si="2"/>
        <v>R003 Operativo</v>
      </c>
    </row>
    <row r="159" spans="1:5" ht="15.75" customHeight="1" x14ac:dyDescent="0.35">
      <c r="A159" s="1" t="str">
        <f>IF(Filtros!A173&lt;&gt;"",Filtros!A173,"")</f>
        <v xml:space="preserve">Interno </v>
      </c>
      <c r="B159" s="1" t="str">
        <f>IF(Filtros!B173&lt;&gt;"",Filtros!B173,"")</f>
        <v>R002</v>
      </c>
      <c r="C159" s="1" t="str">
        <f>IF(Filtros!C173&lt;&gt;"",Filtros!C173,"")</f>
        <v>Presupuestario</v>
      </c>
      <c r="D159" s="1" t="str">
        <f>IF(Filtros!D173&lt;&gt;"",Filtros!D173,"")</f>
        <v xml:space="preserve">Suspensión de servicios públicos </v>
      </c>
      <c r="E159" s="1" t="str">
        <f t="shared" si="2"/>
        <v>R002 Presupuestario</v>
      </c>
    </row>
    <row r="160" spans="1:5" ht="15.75" customHeight="1" x14ac:dyDescent="0.35">
      <c r="A160" s="1" t="str">
        <f>IF(Filtros!A174&lt;&gt;"",Filtros!A174,"")</f>
        <v xml:space="preserve">Interno </v>
      </c>
      <c r="B160" s="1" t="str">
        <f>IF(Filtros!B174&lt;&gt;"",Filtros!B174,"")</f>
        <v>R004</v>
      </c>
      <c r="C160" s="1" t="str">
        <f>IF(Filtros!C174&lt;&gt;"",Filtros!C174,"")</f>
        <v>Insumos</v>
      </c>
      <c r="D160" s="1" t="str">
        <f>IF(Filtros!D174&lt;&gt;"",Filtros!D174,"")</f>
        <v>Tener disponibilidad para atender necesidades de operación</v>
      </c>
      <c r="E160" s="1" t="str">
        <f t="shared" si="2"/>
        <v>R004 Insumos</v>
      </c>
    </row>
    <row r="161" spans="1:5" ht="15.75" customHeight="1" x14ac:dyDescent="0.35">
      <c r="A161" s="1" t="str">
        <f>IF(Filtros!A175&lt;&gt;"",Filtros!A175,"")</f>
        <v xml:space="preserve">Interno </v>
      </c>
      <c r="B161" s="1" t="str">
        <f>IF(Filtros!B175&lt;&gt;"",Filtros!B175,"")</f>
        <v>R003</v>
      </c>
      <c r="C161" s="1" t="str">
        <f>IF(Filtros!C175&lt;&gt;"",Filtros!C175,"")</f>
        <v>Operativo</v>
      </c>
      <c r="D161" s="1" t="str">
        <f>IF(Filtros!D175&lt;&gt;"",Filtros!D175,"")</f>
        <v xml:space="preserve">Tiempo de entrega del producto final </v>
      </c>
      <c r="E161" s="1" t="str">
        <f t="shared" si="2"/>
        <v>R003 Operativo</v>
      </c>
    </row>
    <row r="162" spans="1:5" ht="15.75" customHeight="1" x14ac:dyDescent="0.35">
      <c r="A162" s="1" t="str">
        <f>IF(Filtros!A176&lt;&gt;"",Filtros!A176,"")</f>
        <v>Externo</v>
      </c>
      <c r="B162" s="1" t="str">
        <f>IF(Filtros!B176&lt;&gt;"",Filtros!B176,"")</f>
        <v>R012</v>
      </c>
      <c r="C162" s="1" t="str">
        <f>IF(Filtros!C176&lt;&gt;"",Filtros!C176,"")</f>
        <v>Social</v>
      </c>
      <c r="D162" s="1" t="str">
        <f>IF(Filtros!D176&lt;&gt;"",Filtros!D176,"")</f>
        <v>Tolerancia a las diferencias culturales</v>
      </c>
      <c r="E162" s="1" t="str">
        <f t="shared" si="2"/>
        <v>R012 Social</v>
      </c>
    </row>
    <row r="163" spans="1:5" ht="15.75" customHeight="1" x14ac:dyDescent="0.35">
      <c r="A163" s="1" t="str">
        <f>IF(Filtros!A177&lt;&gt;"",Filtros!A177,"")</f>
        <v xml:space="preserve">Interno </v>
      </c>
      <c r="B163" s="1" t="str">
        <f>IF(Filtros!B177&lt;&gt;"",Filtros!B177,"")</f>
        <v>R007</v>
      </c>
      <c r="C163" s="1" t="str">
        <f>IF(Filtros!C177&lt;&gt;"",Filtros!C177,"")</f>
        <v>Recurso Humano</v>
      </c>
      <c r="D163" s="1" t="str">
        <f>IF(Filtros!D177&lt;&gt;"",Filtros!D177,"")</f>
        <v xml:space="preserve">Trabajo rutinario y monótono </v>
      </c>
      <c r="E163" s="1" t="str">
        <f t="shared" si="2"/>
        <v>R007 Recurso Humano</v>
      </c>
    </row>
    <row r="164" spans="1:5" ht="15.75" customHeight="1" x14ac:dyDescent="0.35">
      <c r="A164" s="1" t="str">
        <f>IF(Filtros!A178&lt;&gt;"",Filtros!A178,"")</f>
        <v xml:space="preserve">Interno </v>
      </c>
      <c r="B164" s="1" t="str">
        <f>IF(Filtros!B178&lt;&gt;"",Filtros!B178,"")</f>
        <v>R003</v>
      </c>
      <c r="C164" s="1" t="str">
        <f>IF(Filtros!C178&lt;&gt;"",Filtros!C178,"")</f>
        <v>Operativo</v>
      </c>
      <c r="D164" s="1" t="str">
        <f>IF(Filtros!D178&lt;&gt;"",Filtros!D178,"")</f>
        <v>Trámites inconclusos de contratación administrativa</v>
      </c>
      <c r="E164" s="1" t="str">
        <f t="shared" si="2"/>
        <v>R003 Operativo</v>
      </c>
    </row>
    <row r="165" spans="1:5" ht="15.75" customHeight="1" x14ac:dyDescent="0.35">
      <c r="A165" s="1" t="str">
        <f>IF(Filtros!A179&lt;&gt;"",Filtros!A179,"")</f>
        <v xml:space="preserve">Interno </v>
      </c>
      <c r="B165" s="1" t="str">
        <f>IF(Filtros!B179&lt;&gt;"",Filtros!B179,"")</f>
        <v>R004</v>
      </c>
      <c r="C165" s="1" t="str">
        <f>IF(Filtros!C179&lt;&gt;"",Filtros!C179,"")</f>
        <v>Insumos</v>
      </c>
      <c r="D165" s="1" t="str">
        <f>IF(Filtros!D179&lt;&gt;"",Filtros!D179,"")</f>
        <v>Uso adecuado y racional</v>
      </c>
      <c r="E165" s="1" t="str">
        <f t="shared" si="2"/>
        <v>R004 Insumos</v>
      </c>
    </row>
    <row r="166" spans="1:5" ht="15.75" customHeight="1" x14ac:dyDescent="0.35">
      <c r="A166" s="1" t="str">
        <f>IF(Filtros!A180&lt;&gt;"",Filtros!A180,"")</f>
        <v>Interno/Externo</v>
      </c>
      <c r="B166" s="1" t="str">
        <f>IF(Filtros!B180&lt;&gt;"",Filtros!B180,"")</f>
        <v>R016</v>
      </c>
      <c r="C166" s="1" t="str">
        <f>IF(Filtros!C180&lt;&gt;"",Filtros!C180,"")</f>
        <v>Ética y Corrupción</v>
      </c>
      <c r="D166" s="1" t="str">
        <f>IF(Filtros!D180&lt;&gt;"",Filtros!D180,"")</f>
        <v xml:space="preserve">Uso inadecuado del patrimonio público  </v>
      </c>
      <c r="E166" s="1" t="str">
        <f t="shared" si="2"/>
        <v>R016 Ética y Corrupción</v>
      </c>
    </row>
    <row r="167" spans="1:5" ht="15.75" customHeight="1" x14ac:dyDescent="0.35">
      <c r="A167" s="1" t="str">
        <f>IF(Filtros!A181&lt;&gt;"",Filtros!A181,"")</f>
        <v xml:space="preserve">Interno </v>
      </c>
      <c r="B167" s="1" t="str">
        <f>IF(Filtros!B181&lt;&gt;"",Filtros!B181,"")</f>
        <v>R004</v>
      </c>
      <c r="C167" s="1" t="str">
        <f>IF(Filtros!C181&lt;&gt;"",Filtros!C181,"")</f>
        <v>Insumos</v>
      </c>
      <c r="D167" s="1" t="str">
        <f>IF(Filtros!D181&lt;&gt;"",Filtros!D181,"")</f>
        <v>Vencimiento de plazos dados en el sistema SICOP</v>
      </c>
      <c r="E167" s="1" t="str">
        <f t="shared" si="2"/>
        <v>R004 Insumos</v>
      </c>
    </row>
    <row r="168" spans="1:5" ht="15.75" customHeight="1" x14ac:dyDescent="0.35">
      <c r="A168" s="1" t="str">
        <f>IF(Filtros!A182&lt;&gt;"",Filtros!A182,"")</f>
        <v xml:space="preserve">Interno </v>
      </c>
      <c r="B168" s="1" t="str">
        <f>IF(Filtros!B182&lt;&gt;"",Filtros!B182,"")</f>
        <v>R008</v>
      </c>
      <c r="C168" s="1" t="str">
        <f>IF(Filtros!C182&lt;&gt;"",Filtros!C182,"")</f>
        <v>Ambiente</v>
      </c>
      <c r="D168" s="1" t="str">
        <f>IF(Filtros!D182&lt;&gt;"",Filtros!D182,"")</f>
        <v>Ventilación del centro de trabajo</v>
      </c>
      <c r="E168" s="1" t="str">
        <f t="shared" si="2"/>
        <v>R008 Ambiente</v>
      </c>
    </row>
    <row r="169" spans="1:5" ht="15.75" customHeight="1" x14ac:dyDescent="0.35">
      <c r="A169" s="1" t="str">
        <f>IF(Filtros!A183&lt;&gt;"",Filtros!A183,"")</f>
        <v/>
      </c>
      <c r="B169" s="1" t="str">
        <f>IF(Filtros!B183&lt;&gt;"",Filtros!B183,"")</f>
        <v/>
      </c>
      <c r="C169" s="1" t="str">
        <f>IF(Filtros!C183&lt;&gt;"",Filtros!C183,"")</f>
        <v/>
      </c>
      <c r="D169" s="1" t="str">
        <f>IF(Filtros!D183&lt;&gt;"",Filtros!D183,"")</f>
        <v/>
      </c>
      <c r="E169" s="1" t="str">
        <f t="shared" si="2"/>
        <v/>
      </c>
    </row>
    <row r="170" spans="1:5" ht="15.75" customHeight="1" x14ac:dyDescent="0.35">
      <c r="A170" s="1" t="str">
        <f>IF(Filtros!A184&lt;&gt;"",Filtros!A184,"")</f>
        <v/>
      </c>
      <c r="B170" s="1" t="str">
        <f>IF(Filtros!B184&lt;&gt;"",Filtros!B184,"")</f>
        <v/>
      </c>
      <c r="C170" s="1" t="str">
        <f>IF(Filtros!C184&lt;&gt;"",Filtros!C184,"")</f>
        <v/>
      </c>
      <c r="D170" s="1" t="str">
        <f>IF(Filtros!D184&lt;&gt;"",Filtros!D184,"")</f>
        <v/>
      </c>
      <c r="E170" s="1" t="str">
        <f t="shared" si="2"/>
        <v/>
      </c>
    </row>
    <row r="171" spans="1:5" ht="15.75" customHeight="1" x14ac:dyDescent="0.35">
      <c r="A171" s="1" t="str">
        <f>IF(Filtros!A185&lt;&gt;"",Filtros!A185,"")</f>
        <v/>
      </c>
      <c r="B171" s="1" t="str">
        <f>IF(Filtros!B185&lt;&gt;"",Filtros!B185,"")</f>
        <v/>
      </c>
      <c r="C171" s="1" t="str">
        <f>IF(Filtros!C185&lt;&gt;"",Filtros!C185,"")</f>
        <v/>
      </c>
      <c r="D171" s="1" t="str">
        <f>IF(Filtros!D185&lt;&gt;"",Filtros!D185,"")</f>
        <v/>
      </c>
      <c r="E171" s="1" t="str">
        <f t="shared" si="2"/>
        <v/>
      </c>
    </row>
    <row r="172" spans="1:5" ht="15.75" customHeight="1" x14ac:dyDescent="0.35">
      <c r="A172" s="1" t="str">
        <f>IF(Filtros!A186&lt;&gt;"",Filtros!A186,"")</f>
        <v/>
      </c>
      <c r="B172" s="1" t="str">
        <f>IF(Filtros!B186&lt;&gt;"",Filtros!B186,"")</f>
        <v/>
      </c>
      <c r="C172" s="1" t="str">
        <f>IF(Filtros!C186&lt;&gt;"",Filtros!C186,"")</f>
        <v/>
      </c>
      <c r="D172" s="1" t="str">
        <f>IF(Filtros!D186&lt;&gt;"",Filtros!D186,"")</f>
        <v/>
      </c>
      <c r="E172" s="1" t="str">
        <f t="shared" si="2"/>
        <v/>
      </c>
    </row>
    <row r="173" spans="1:5" ht="15.75" customHeight="1" x14ac:dyDescent="0.35">
      <c r="A173" s="1" t="str">
        <f>IF(Filtros!A187&lt;&gt;"",Filtros!A187,"")</f>
        <v/>
      </c>
      <c r="B173" s="1" t="str">
        <f>IF(Filtros!B187&lt;&gt;"",Filtros!B187,"")</f>
        <v/>
      </c>
      <c r="C173" s="1" t="str">
        <f>IF(Filtros!C187&lt;&gt;"",Filtros!C187,"")</f>
        <v/>
      </c>
      <c r="D173" s="1" t="str">
        <f>IF(Filtros!D187&lt;&gt;"",Filtros!D187,"")</f>
        <v/>
      </c>
      <c r="E173" s="1" t="str">
        <f t="shared" si="2"/>
        <v/>
      </c>
    </row>
    <row r="174" spans="1:5" ht="15.75" customHeight="1" x14ac:dyDescent="0.35">
      <c r="A174" s="1" t="str">
        <f>IF(Filtros!A188&lt;&gt;"",Filtros!A188,"")</f>
        <v/>
      </c>
      <c r="B174" s="1" t="str">
        <f>IF(Filtros!B188&lt;&gt;"",Filtros!B188,"")</f>
        <v/>
      </c>
      <c r="C174" s="1" t="str">
        <f>IF(Filtros!C188&lt;&gt;"",Filtros!C188,"")</f>
        <v/>
      </c>
      <c r="D174" s="1" t="str">
        <f>IF(Filtros!D188&lt;&gt;"",Filtros!D188,"")</f>
        <v/>
      </c>
      <c r="E174" s="1" t="str">
        <f t="shared" si="2"/>
        <v/>
      </c>
    </row>
    <row r="175" spans="1:5" ht="15.75" customHeight="1" x14ac:dyDescent="0.35">
      <c r="A175" s="1" t="str">
        <f>IF(Filtros!A189&lt;&gt;"",Filtros!A189,"")</f>
        <v/>
      </c>
      <c r="B175" s="1" t="str">
        <f>IF(Filtros!B189&lt;&gt;"",Filtros!B189,"")</f>
        <v/>
      </c>
      <c r="C175" s="1" t="str">
        <f>IF(Filtros!C189&lt;&gt;"",Filtros!C189,"")</f>
        <v/>
      </c>
      <c r="D175" s="1" t="str">
        <f>IF(Filtros!D189&lt;&gt;"",Filtros!D189,"")</f>
        <v/>
      </c>
      <c r="E175" s="1" t="str">
        <f t="shared" si="2"/>
        <v/>
      </c>
    </row>
    <row r="176" spans="1:5" ht="15.75" customHeight="1" x14ac:dyDescent="0.35">
      <c r="A176" s="1" t="str">
        <f>IF(Filtros!A190&lt;&gt;"",Filtros!A190,"")</f>
        <v/>
      </c>
      <c r="B176" s="1" t="str">
        <f>IF(Filtros!B190&lt;&gt;"",Filtros!B190,"")</f>
        <v/>
      </c>
      <c r="C176" s="1" t="str">
        <f>IF(Filtros!C190&lt;&gt;"",Filtros!C190,"")</f>
        <v/>
      </c>
      <c r="D176" s="1" t="str">
        <f>IF(Filtros!D190&lt;&gt;"",Filtros!D190,"")</f>
        <v/>
      </c>
      <c r="E176" s="1" t="str">
        <f t="shared" si="2"/>
        <v/>
      </c>
    </row>
    <row r="177" spans="1:5" ht="15.75" customHeight="1" x14ac:dyDescent="0.35">
      <c r="A177" s="1" t="str">
        <f>IF(Filtros!A191&lt;&gt;"",Filtros!A191,"")</f>
        <v/>
      </c>
      <c r="B177" s="1" t="str">
        <f>IF(Filtros!B191&lt;&gt;"",Filtros!B191,"")</f>
        <v/>
      </c>
      <c r="C177" s="1" t="str">
        <f>IF(Filtros!C191&lt;&gt;"",Filtros!C191,"")</f>
        <v/>
      </c>
      <c r="D177" s="1" t="str">
        <f>IF(Filtros!D191&lt;&gt;"",Filtros!D191,"")</f>
        <v/>
      </c>
      <c r="E177" s="1" t="str">
        <f t="shared" si="2"/>
        <v/>
      </c>
    </row>
    <row r="178" spans="1:5" ht="15.75" customHeight="1" x14ac:dyDescent="0.35">
      <c r="A178" s="1" t="str">
        <f>IF(Filtros!A192&lt;&gt;"",Filtros!A192,"")</f>
        <v/>
      </c>
      <c r="B178" s="1" t="str">
        <f>IF(Filtros!B192&lt;&gt;"",Filtros!B192,"")</f>
        <v/>
      </c>
      <c r="C178" s="1" t="str">
        <f>IF(Filtros!C192&lt;&gt;"",Filtros!C192,"")</f>
        <v/>
      </c>
      <c r="D178" s="1" t="str">
        <f>IF(Filtros!D192&lt;&gt;"",Filtros!D192,"")</f>
        <v/>
      </c>
      <c r="E178" s="1" t="str">
        <f t="shared" si="2"/>
        <v/>
      </c>
    </row>
    <row r="179" spans="1:5" ht="15.75" customHeight="1" x14ac:dyDescent="0.35">
      <c r="A179" s="1" t="str">
        <f>IF(Filtros!A193&lt;&gt;"",Filtros!A193,"")</f>
        <v/>
      </c>
      <c r="B179" s="1" t="str">
        <f>IF(Filtros!B193&lt;&gt;"",Filtros!B193,"")</f>
        <v/>
      </c>
      <c r="C179" s="1" t="str">
        <f>IF(Filtros!C193&lt;&gt;"",Filtros!C193,"")</f>
        <v/>
      </c>
      <c r="D179" s="1" t="str">
        <f>IF(Filtros!D193&lt;&gt;"",Filtros!D193,"")</f>
        <v/>
      </c>
      <c r="E179" s="1" t="str">
        <f t="shared" si="2"/>
        <v/>
      </c>
    </row>
    <row r="180" spans="1:5" ht="15.75" customHeight="1" x14ac:dyDescent="0.35">
      <c r="A180" s="1" t="str">
        <f>IF(Filtros!A194&lt;&gt;"",Filtros!A194,"")</f>
        <v/>
      </c>
      <c r="B180" s="1" t="str">
        <f>IF(Filtros!B194&lt;&gt;"",Filtros!B194,"")</f>
        <v/>
      </c>
      <c r="C180" s="1" t="str">
        <f>IF(Filtros!C194&lt;&gt;"",Filtros!C194,"")</f>
        <v/>
      </c>
      <c r="D180" s="1" t="str">
        <f>IF(Filtros!D194&lt;&gt;"",Filtros!D194,"")</f>
        <v/>
      </c>
      <c r="E180" s="1" t="str">
        <f t="shared" si="2"/>
        <v/>
      </c>
    </row>
    <row r="181" spans="1:5" ht="15.75" customHeight="1" x14ac:dyDescent="0.35">
      <c r="A181" s="1" t="str">
        <f>IF(Filtros!A195&lt;&gt;"",Filtros!A195,"")</f>
        <v/>
      </c>
      <c r="B181" s="1" t="str">
        <f>IF(Filtros!B195&lt;&gt;"",Filtros!B195,"")</f>
        <v/>
      </c>
      <c r="C181" s="1" t="str">
        <f>IF(Filtros!C195&lt;&gt;"",Filtros!C195,"")</f>
        <v/>
      </c>
      <c r="D181" s="1" t="str">
        <f>IF(Filtros!D195&lt;&gt;"",Filtros!D195,"")</f>
        <v/>
      </c>
      <c r="E181" s="1" t="str">
        <f t="shared" si="2"/>
        <v/>
      </c>
    </row>
    <row r="182" spans="1:5" ht="15.75" customHeight="1" x14ac:dyDescent="0.35">
      <c r="A182" s="1" t="str">
        <f>IF(Filtros!A196&lt;&gt;"",Filtros!A196,"")</f>
        <v/>
      </c>
      <c r="B182" s="1" t="str">
        <f>IF(Filtros!B196&lt;&gt;"",Filtros!B196,"")</f>
        <v/>
      </c>
      <c r="C182" s="1" t="str">
        <f>IF(Filtros!C196&lt;&gt;"",Filtros!C196,"")</f>
        <v/>
      </c>
      <c r="D182" s="1" t="str">
        <f>IF(Filtros!D196&lt;&gt;"",Filtros!D196,"")</f>
        <v/>
      </c>
      <c r="E182" s="1" t="str">
        <f t="shared" si="2"/>
        <v/>
      </c>
    </row>
    <row r="183" spans="1:5" ht="15.75" customHeight="1" x14ac:dyDescent="0.35">
      <c r="A183" s="1" t="str">
        <f>IF(Filtros!A197&lt;&gt;"",Filtros!A197,"")</f>
        <v/>
      </c>
      <c r="B183" s="1" t="str">
        <f>IF(Filtros!B197&lt;&gt;"",Filtros!B197,"")</f>
        <v/>
      </c>
      <c r="C183" s="1" t="str">
        <f>IF(Filtros!C197&lt;&gt;"",Filtros!C197,"")</f>
        <v/>
      </c>
      <c r="D183" s="1" t="str">
        <f>IF(Filtros!D197&lt;&gt;"",Filtros!D197,"")</f>
        <v/>
      </c>
      <c r="E183" s="1" t="str">
        <f t="shared" si="2"/>
        <v/>
      </c>
    </row>
    <row r="184" spans="1:5" ht="15.75" customHeight="1" x14ac:dyDescent="0.35">
      <c r="A184" s="1" t="str">
        <f>IF(Filtros!A198&lt;&gt;"",Filtros!A198,"")</f>
        <v/>
      </c>
      <c r="B184" s="1" t="str">
        <f>IF(Filtros!B198&lt;&gt;"",Filtros!B198,"")</f>
        <v/>
      </c>
      <c r="C184" s="1" t="str">
        <f>IF(Filtros!C198&lt;&gt;"",Filtros!C198,"")</f>
        <v/>
      </c>
      <c r="D184" s="1" t="str">
        <f>IF(Filtros!D198&lt;&gt;"",Filtros!D198,"")</f>
        <v/>
      </c>
      <c r="E184" s="1" t="str">
        <f t="shared" si="2"/>
        <v/>
      </c>
    </row>
    <row r="185" spans="1:5" ht="15.75" customHeight="1" x14ac:dyDescent="0.35">
      <c r="A185" s="1" t="str">
        <f>IF(Filtros!A199&lt;&gt;"",Filtros!A199,"")</f>
        <v/>
      </c>
      <c r="B185" s="1" t="str">
        <f>IF(Filtros!B199&lt;&gt;"",Filtros!B199,"")</f>
        <v/>
      </c>
      <c r="C185" s="1" t="str">
        <f>IF(Filtros!C199&lt;&gt;"",Filtros!C199,"")</f>
        <v/>
      </c>
      <c r="D185" s="1" t="str">
        <f>IF(Filtros!D199&lt;&gt;"",Filtros!D199,"")</f>
        <v/>
      </c>
      <c r="E185" s="1" t="str">
        <f t="shared" si="2"/>
        <v/>
      </c>
    </row>
    <row r="186" spans="1:5" ht="15.75" customHeight="1" x14ac:dyDescent="0.35">
      <c r="A186" s="1" t="str">
        <f>IF(Filtros!A200&lt;&gt;"",Filtros!A200,"")</f>
        <v/>
      </c>
      <c r="B186" s="1" t="str">
        <f>IF(Filtros!B200&lt;&gt;"",Filtros!B200,"")</f>
        <v/>
      </c>
      <c r="C186" s="1" t="str">
        <f>IF(Filtros!C200&lt;&gt;"",Filtros!C200,"")</f>
        <v/>
      </c>
      <c r="D186" s="1" t="str">
        <f>IF(Filtros!D200&lt;&gt;"",Filtros!D200,"")</f>
        <v/>
      </c>
      <c r="E186" s="1" t="str">
        <f t="shared" si="2"/>
        <v/>
      </c>
    </row>
    <row r="187" spans="1:5" ht="15.75" customHeight="1" x14ac:dyDescent="0.35">
      <c r="A187" s="1" t="str">
        <f>IF(Filtros!A201&lt;&gt;"",Filtros!A201,"")</f>
        <v/>
      </c>
      <c r="B187" s="1" t="str">
        <f>IF(Filtros!B201&lt;&gt;"",Filtros!B201,"")</f>
        <v/>
      </c>
      <c r="C187" s="1" t="str">
        <f>IF(Filtros!C201&lt;&gt;"",Filtros!C201,"")</f>
        <v/>
      </c>
      <c r="D187" s="1" t="str">
        <f>IF(Filtros!D201&lt;&gt;"",Filtros!D201,"")</f>
        <v/>
      </c>
      <c r="E187" s="1" t="str">
        <f t="shared" si="2"/>
        <v/>
      </c>
    </row>
    <row r="188" spans="1:5" ht="15.75" customHeight="1" x14ac:dyDescent="0.35">
      <c r="A188" s="1" t="str">
        <f>IF(Filtros!A202&lt;&gt;"",Filtros!A202,"")</f>
        <v/>
      </c>
      <c r="B188" s="1" t="str">
        <f>IF(Filtros!B202&lt;&gt;"",Filtros!B202,"")</f>
        <v/>
      </c>
      <c r="C188" s="1" t="str">
        <f>IF(Filtros!C202&lt;&gt;"",Filtros!C202,"")</f>
        <v/>
      </c>
      <c r="D188" s="1" t="str">
        <f>IF(Filtros!D202&lt;&gt;"",Filtros!D202,"")</f>
        <v/>
      </c>
      <c r="E188" s="1" t="str">
        <f t="shared" si="2"/>
        <v/>
      </c>
    </row>
    <row r="189" spans="1:5" ht="15.75" customHeight="1" x14ac:dyDescent="0.35">
      <c r="A189" s="1" t="str">
        <f>IF(Filtros!A203&lt;&gt;"",Filtros!A203,"")</f>
        <v/>
      </c>
      <c r="B189" s="1" t="str">
        <f>IF(Filtros!B203&lt;&gt;"",Filtros!B203,"")</f>
        <v/>
      </c>
      <c r="C189" s="1" t="str">
        <f>IF(Filtros!C203&lt;&gt;"",Filtros!C203,"")</f>
        <v/>
      </c>
      <c r="D189" s="1" t="str">
        <f>IF(Filtros!D203&lt;&gt;"",Filtros!D203,"")</f>
        <v/>
      </c>
      <c r="E189" s="1" t="str">
        <f t="shared" si="2"/>
        <v/>
      </c>
    </row>
    <row r="190" spans="1:5" ht="15.75" customHeight="1" x14ac:dyDescent="0.35">
      <c r="A190" s="1" t="str">
        <f>IF(Filtros!A204&lt;&gt;"",Filtros!A204,"")</f>
        <v/>
      </c>
      <c r="B190" s="1" t="str">
        <f>IF(Filtros!B204&lt;&gt;"",Filtros!B204,"")</f>
        <v/>
      </c>
      <c r="C190" s="1" t="str">
        <f>IF(Filtros!C204&lt;&gt;"",Filtros!C204,"")</f>
        <v/>
      </c>
      <c r="D190" s="1" t="str">
        <f>IF(Filtros!D204&lt;&gt;"",Filtros!D204,"")</f>
        <v/>
      </c>
      <c r="E190" s="1" t="str">
        <f t="shared" si="2"/>
        <v/>
      </c>
    </row>
    <row r="191" spans="1:5" ht="15.75" customHeight="1" x14ac:dyDescent="0.35">
      <c r="A191" s="1" t="str">
        <f>IF(Filtros!A205&lt;&gt;"",Filtros!A205,"")</f>
        <v/>
      </c>
      <c r="B191" s="1" t="str">
        <f>IF(Filtros!B205&lt;&gt;"",Filtros!B205,"")</f>
        <v/>
      </c>
      <c r="C191" s="1" t="str">
        <f>IF(Filtros!C205&lt;&gt;"",Filtros!C205,"")</f>
        <v/>
      </c>
      <c r="D191" s="1" t="str">
        <f>IF(Filtros!D205&lt;&gt;"",Filtros!D205,"")</f>
        <v/>
      </c>
      <c r="E191" s="1" t="str">
        <f t="shared" si="2"/>
        <v/>
      </c>
    </row>
    <row r="192" spans="1:5" ht="15.75" customHeight="1" x14ac:dyDescent="0.35">
      <c r="A192" s="1" t="str">
        <f>IF(Filtros!A206&lt;&gt;"",Filtros!A206,"")</f>
        <v/>
      </c>
      <c r="B192" s="1" t="str">
        <f>IF(Filtros!B206&lt;&gt;"",Filtros!B206,"")</f>
        <v/>
      </c>
      <c r="C192" s="1" t="str">
        <f>IF(Filtros!C206&lt;&gt;"",Filtros!C206,"")</f>
        <v/>
      </c>
      <c r="D192" s="1" t="str">
        <f>IF(Filtros!D206&lt;&gt;"",Filtros!D206,"")</f>
        <v/>
      </c>
      <c r="E192" s="1" t="str">
        <f t="shared" si="2"/>
        <v/>
      </c>
    </row>
    <row r="193" spans="1:5" ht="15.75" customHeight="1" x14ac:dyDescent="0.35">
      <c r="A193" s="1" t="str">
        <f>IF(Filtros!A207&lt;&gt;"",Filtros!A207,"")</f>
        <v/>
      </c>
      <c r="B193" s="1" t="str">
        <f>IF(Filtros!B207&lt;&gt;"",Filtros!B207,"")</f>
        <v/>
      </c>
      <c r="C193" s="1" t="str">
        <f>IF(Filtros!C207&lt;&gt;"",Filtros!C207,"")</f>
        <v/>
      </c>
      <c r="D193" s="1" t="str">
        <f>IF(Filtros!D207&lt;&gt;"",Filtros!D207,"")</f>
        <v/>
      </c>
      <c r="E193" s="1" t="str">
        <f t="shared" si="2"/>
        <v/>
      </c>
    </row>
    <row r="194" spans="1:5" ht="15.75" customHeight="1" x14ac:dyDescent="0.35">
      <c r="A194" s="1" t="str">
        <f>IF(Filtros!A208&lt;&gt;"",Filtros!A208,"")</f>
        <v/>
      </c>
      <c r="B194" s="1" t="str">
        <f>IF(Filtros!B208&lt;&gt;"",Filtros!B208,"")</f>
        <v/>
      </c>
      <c r="C194" s="1" t="str">
        <f>IF(Filtros!C208&lt;&gt;"",Filtros!C208,"")</f>
        <v/>
      </c>
      <c r="D194" s="1" t="str">
        <f>IF(Filtros!D208&lt;&gt;"",Filtros!D208,"")</f>
        <v/>
      </c>
      <c r="E194" s="1" t="str">
        <f t="shared" si="2"/>
        <v/>
      </c>
    </row>
    <row r="195" spans="1:5" ht="15.75" customHeight="1" x14ac:dyDescent="0.35">
      <c r="A195" s="1" t="str">
        <f>IF(Filtros!A209&lt;&gt;"",Filtros!A209,"")</f>
        <v/>
      </c>
      <c r="B195" s="1" t="str">
        <f>IF(Filtros!B209&lt;&gt;"",Filtros!B209,"")</f>
        <v/>
      </c>
      <c r="C195" s="1" t="str">
        <f>IF(Filtros!C209&lt;&gt;"",Filtros!C209,"")</f>
        <v/>
      </c>
      <c r="D195" s="1" t="str">
        <f>IF(Filtros!D209&lt;&gt;"",Filtros!D209,"")</f>
        <v/>
      </c>
      <c r="E195" s="1" t="str">
        <f t="shared" ref="E195:E258" si="3">IF(A195&lt;&gt;"",CONCATENATE(B195," ",C195),"")</f>
        <v/>
      </c>
    </row>
    <row r="196" spans="1:5" ht="15.75" customHeight="1" x14ac:dyDescent="0.35">
      <c r="A196" s="1" t="str">
        <f>IF(Filtros!A210&lt;&gt;"",Filtros!A210,"")</f>
        <v/>
      </c>
      <c r="B196" s="1" t="str">
        <f>IF(Filtros!B210&lt;&gt;"",Filtros!B210,"")</f>
        <v/>
      </c>
      <c r="C196" s="1" t="str">
        <f>IF(Filtros!C210&lt;&gt;"",Filtros!C210,"")</f>
        <v/>
      </c>
      <c r="D196" s="1" t="str">
        <f>IF(Filtros!D210&lt;&gt;"",Filtros!D210,"")</f>
        <v/>
      </c>
      <c r="E196" s="1" t="str">
        <f t="shared" si="3"/>
        <v/>
      </c>
    </row>
    <row r="197" spans="1:5" ht="15.75" customHeight="1" x14ac:dyDescent="0.35">
      <c r="A197" s="1" t="str">
        <f>IF(Filtros!A211&lt;&gt;"",Filtros!A211,"")</f>
        <v/>
      </c>
      <c r="B197" s="1" t="str">
        <f>IF(Filtros!B211&lt;&gt;"",Filtros!B211,"")</f>
        <v/>
      </c>
      <c r="C197" s="1" t="str">
        <f>IF(Filtros!C211&lt;&gt;"",Filtros!C211,"")</f>
        <v/>
      </c>
      <c r="D197" s="1" t="str">
        <f>IF(Filtros!D211&lt;&gt;"",Filtros!D211,"")</f>
        <v/>
      </c>
      <c r="E197" s="1" t="str">
        <f t="shared" si="3"/>
        <v/>
      </c>
    </row>
    <row r="198" spans="1:5" ht="15.75" customHeight="1" x14ac:dyDescent="0.35">
      <c r="A198" s="1" t="str">
        <f>IF(Filtros!A212&lt;&gt;"",Filtros!A212,"")</f>
        <v/>
      </c>
      <c r="B198" s="1" t="str">
        <f>IF(Filtros!B212&lt;&gt;"",Filtros!B212,"")</f>
        <v/>
      </c>
      <c r="C198" s="1" t="str">
        <f>IF(Filtros!C212&lt;&gt;"",Filtros!C212,"")</f>
        <v/>
      </c>
      <c r="D198" s="1" t="str">
        <f>IF(Filtros!D212&lt;&gt;"",Filtros!D212,"")</f>
        <v/>
      </c>
      <c r="E198" s="1" t="str">
        <f t="shared" si="3"/>
        <v/>
      </c>
    </row>
    <row r="199" spans="1:5" ht="15.75" customHeight="1" x14ac:dyDescent="0.35">
      <c r="A199" s="1" t="str">
        <f>IF(Filtros!A213&lt;&gt;"",Filtros!A213,"")</f>
        <v/>
      </c>
      <c r="B199" s="1" t="str">
        <f>IF(Filtros!B213&lt;&gt;"",Filtros!B213,"")</f>
        <v/>
      </c>
      <c r="C199" s="1" t="str">
        <f>IF(Filtros!C213&lt;&gt;"",Filtros!C213,"")</f>
        <v/>
      </c>
      <c r="D199" s="1" t="str">
        <f>IF(Filtros!D213&lt;&gt;"",Filtros!D213,"")</f>
        <v/>
      </c>
      <c r="E199" s="1" t="str">
        <f t="shared" si="3"/>
        <v/>
      </c>
    </row>
    <row r="200" spans="1:5" ht="15.75" customHeight="1" x14ac:dyDescent="0.35">
      <c r="A200" s="1" t="str">
        <f>IF(Filtros!A214&lt;&gt;"",Filtros!A214,"")</f>
        <v/>
      </c>
      <c r="B200" s="1" t="str">
        <f>IF(Filtros!B214&lt;&gt;"",Filtros!B214,"")</f>
        <v/>
      </c>
      <c r="C200" s="1" t="str">
        <f>IF(Filtros!C214&lt;&gt;"",Filtros!C214,"")</f>
        <v/>
      </c>
      <c r="D200" s="1" t="str">
        <f>IF(Filtros!D214&lt;&gt;"",Filtros!D214,"")</f>
        <v/>
      </c>
      <c r="E200" s="1" t="str">
        <f t="shared" si="3"/>
        <v/>
      </c>
    </row>
    <row r="201" spans="1:5" ht="15.75" customHeight="1" x14ac:dyDescent="0.35">
      <c r="A201" s="1" t="str">
        <f>IF(Filtros!A215&lt;&gt;"",Filtros!A215,"")</f>
        <v/>
      </c>
      <c r="B201" s="1" t="str">
        <f>IF(Filtros!B215&lt;&gt;"",Filtros!B215,"")</f>
        <v/>
      </c>
      <c r="C201" s="1" t="str">
        <f>IF(Filtros!C215&lt;&gt;"",Filtros!C215,"")</f>
        <v/>
      </c>
      <c r="D201" s="1" t="str">
        <f>IF(Filtros!D215&lt;&gt;"",Filtros!D215,"")</f>
        <v/>
      </c>
      <c r="E201" s="1" t="str">
        <f t="shared" si="3"/>
        <v/>
      </c>
    </row>
    <row r="202" spans="1:5" ht="15.75" customHeight="1" x14ac:dyDescent="0.35">
      <c r="A202" s="1" t="str">
        <f>IF(Filtros!A216&lt;&gt;"",Filtros!A216,"")</f>
        <v/>
      </c>
      <c r="B202" s="1" t="str">
        <f>IF(Filtros!B216&lt;&gt;"",Filtros!B216,"")</f>
        <v/>
      </c>
      <c r="C202" s="1" t="str">
        <f>IF(Filtros!C216&lt;&gt;"",Filtros!C216,"")</f>
        <v/>
      </c>
      <c r="D202" s="1" t="str">
        <f>IF(Filtros!D216&lt;&gt;"",Filtros!D216,"")</f>
        <v/>
      </c>
      <c r="E202" s="1" t="str">
        <f t="shared" si="3"/>
        <v/>
      </c>
    </row>
    <row r="203" spans="1:5" ht="15.75" customHeight="1" x14ac:dyDescent="0.35">
      <c r="A203" s="1" t="str">
        <f>IF(Filtros!A217&lt;&gt;"",Filtros!A217,"")</f>
        <v/>
      </c>
      <c r="B203" s="1" t="str">
        <f>IF(Filtros!B217&lt;&gt;"",Filtros!B217,"")</f>
        <v/>
      </c>
      <c r="C203" s="1" t="str">
        <f>IF(Filtros!C217&lt;&gt;"",Filtros!C217,"")</f>
        <v/>
      </c>
      <c r="D203" s="1" t="str">
        <f>IF(Filtros!D217&lt;&gt;"",Filtros!D217,"")</f>
        <v/>
      </c>
      <c r="E203" s="1" t="str">
        <f t="shared" si="3"/>
        <v/>
      </c>
    </row>
    <row r="204" spans="1:5" ht="15.75" customHeight="1" x14ac:dyDescent="0.35">
      <c r="A204" s="1" t="str">
        <f>IF(Filtros!A218&lt;&gt;"",Filtros!A218,"")</f>
        <v/>
      </c>
      <c r="B204" s="1" t="str">
        <f>IF(Filtros!B218&lt;&gt;"",Filtros!B218,"")</f>
        <v/>
      </c>
      <c r="C204" s="1" t="str">
        <f>IF(Filtros!C218&lt;&gt;"",Filtros!C218,"")</f>
        <v/>
      </c>
      <c r="D204" s="1" t="str">
        <f>IF(Filtros!D218&lt;&gt;"",Filtros!D218,"")</f>
        <v/>
      </c>
      <c r="E204" s="1" t="str">
        <f t="shared" si="3"/>
        <v/>
      </c>
    </row>
    <row r="205" spans="1:5" ht="15.75" customHeight="1" x14ac:dyDescent="0.35">
      <c r="A205" s="1" t="str">
        <f>IF(Filtros!A219&lt;&gt;"",Filtros!A219,"")</f>
        <v/>
      </c>
      <c r="B205" s="1" t="str">
        <f>IF(Filtros!B219&lt;&gt;"",Filtros!B219,"")</f>
        <v/>
      </c>
      <c r="C205" s="1" t="str">
        <f>IF(Filtros!C219&lt;&gt;"",Filtros!C219,"")</f>
        <v/>
      </c>
      <c r="D205" s="1" t="str">
        <f>IF(Filtros!D219&lt;&gt;"",Filtros!D219,"")</f>
        <v/>
      </c>
      <c r="E205" s="1" t="str">
        <f t="shared" si="3"/>
        <v/>
      </c>
    </row>
    <row r="206" spans="1:5" ht="15.75" customHeight="1" x14ac:dyDescent="0.35">
      <c r="A206" s="1" t="str">
        <f>IF(Filtros!A220&lt;&gt;"",Filtros!A220,"")</f>
        <v/>
      </c>
      <c r="B206" s="1" t="str">
        <f>IF(Filtros!B220&lt;&gt;"",Filtros!B220,"")</f>
        <v/>
      </c>
      <c r="C206" s="1" t="str">
        <f>IF(Filtros!C220&lt;&gt;"",Filtros!C220,"")</f>
        <v/>
      </c>
      <c r="D206" s="1" t="str">
        <f>IF(Filtros!D220&lt;&gt;"",Filtros!D220,"")</f>
        <v/>
      </c>
      <c r="E206" s="1" t="str">
        <f t="shared" si="3"/>
        <v/>
      </c>
    </row>
    <row r="207" spans="1:5" ht="15.75" customHeight="1" x14ac:dyDescent="0.35">
      <c r="A207" s="1" t="str">
        <f>IF(Filtros!A221&lt;&gt;"",Filtros!A221,"")</f>
        <v/>
      </c>
      <c r="B207" s="1" t="str">
        <f>IF(Filtros!B221&lt;&gt;"",Filtros!B221,"")</f>
        <v/>
      </c>
      <c r="C207" s="1" t="str">
        <f>IF(Filtros!C221&lt;&gt;"",Filtros!C221,"")</f>
        <v/>
      </c>
      <c r="D207" s="1" t="str">
        <f>IF(Filtros!D221&lt;&gt;"",Filtros!D221,"")</f>
        <v/>
      </c>
      <c r="E207" s="1" t="str">
        <f t="shared" si="3"/>
        <v/>
      </c>
    </row>
    <row r="208" spans="1:5" ht="15.75" customHeight="1" x14ac:dyDescent="0.35">
      <c r="A208" s="1" t="str">
        <f>IF(Filtros!A222&lt;&gt;"",Filtros!A222,"")</f>
        <v/>
      </c>
      <c r="B208" s="1" t="str">
        <f>IF(Filtros!B222&lt;&gt;"",Filtros!B222,"")</f>
        <v/>
      </c>
      <c r="C208" s="1" t="str">
        <f>IF(Filtros!C222&lt;&gt;"",Filtros!C222,"")</f>
        <v/>
      </c>
      <c r="D208" s="1" t="str">
        <f>IF(Filtros!D222&lt;&gt;"",Filtros!D222,"")</f>
        <v/>
      </c>
      <c r="E208" s="1" t="str">
        <f t="shared" si="3"/>
        <v/>
      </c>
    </row>
    <row r="209" spans="1:5" ht="15.75" customHeight="1" x14ac:dyDescent="0.35">
      <c r="A209" s="1" t="str">
        <f>IF(Filtros!A223&lt;&gt;"",Filtros!A223,"")</f>
        <v/>
      </c>
      <c r="B209" s="1" t="str">
        <f>IF(Filtros!B223&lt;&gt;"",Filtros!B223,"")</f>
        <v/>
      </c>
      <c r="C209" s="1" t="str">
        <f>IF(Filtros!C223&lt;&gt;"",Filtros!C223,"")</f>
        <v/>
      </c>
      <c r="D209" s="1" t="str">
        <f>IF(Filtros!D223&lt;&gt;"",Filtros!D223,"")</f>
        <v/>
      </c>
      <c r="E209" s="1" t="str">
        <f t="shared" si="3"/>
        <v/>
      </c>
    </row>
    <row r="210" spans="1:5" ht="15.75" customHeight="1" x14ac:dyDescent="0.35">
      <c r="A210" s="1" t="str">
        <f>IF(Filtros!A224&lt;&gt;"",Filtros!A224,"")</f>
        <v/>
      </c>
      <c r="B210" s="1" t="str">
        <f>IF(Filtros!B224&lt;&gt;"",Filtros!B224,"")</f>
        <v/>
      </c>
      <c r="C210" s="1" t="str">
        <f>IF(Filtros!C224&lt;&gt;"",Filtros!C224,"")</f>
        <v/>
      </c>
      <c r="D210" s="1" t="str">
        <f>IF(Filtros!D224&lt;&gt;"",Filtros!D224,"")</f>
        <v/>
      </c>
      <c r="E210" s="1" t="str">
        <f t="shared" si="3"/>
        <v/>
      </c>
    </row>
    <row r="211" spans="1:5" ht="15.75" customHeight="1" x14ac:dyDescent="0.35">
      <c r="A211" s="1" t="str">
        <f>IF(Filtros!A225&lt;&gt;"",Filtros!A225,"")</f>
        <v/>
      </c>
      <c r="B211" s="1" t="str">
        <f>IF(Filtros!B225&lt;&gt;"",Filtros!B225,"")</f>
        <v/>
      </c>
      <c r="C211" s="1" t="str">
        <f>IF(Filtros!C225&lt;&gt;"",Filtros!C225,"")</f>
        <v/>
      </c>
      <c r="D211" s="1" t="str">
        <f>IF(Filtros!D225&lt;&gt;"",Filtros!D225,"")</f>
        <v/>
      </c>
      <c r="E211" s="1" t="str">
        <f t="shared" si="3"/>
        <v/>
      </c>
    </row>
    <row r="212" spans="1:5" ht="15.75" customHeight="1" x14ac:dyDescent="0.35">
      <c r="A212" s="1" t="str">
        <f>IF(Filtros!A226&lt;&gt;"",Filtros!A226,"")</f>
        <v/>
      </c>
      <c r="B212" s="1" t="str">
        <f>IF(Filtros!B226&lt;&gt;"",Filtros!B226,"")</f>
        <v/>
      </c>
      <c r="C212" s="1" t="str">
        <f>IF(Filtros!C226&lt;&gt;"",Filtros!C226,"")</f>
        <v/>
      </c>
      <c r="D212" s="1" t="str">
        <f>IF(Filtros!D226&lt;&gt;"",Filtros!D226,"")</f>
        <v/>
      </c>
      <c r="E212" s="1" t="str">
        <f t="shared" si="3"/>
        <v/>
      </c>
    </row>
    <row r="213" spans="1:5" ht="15.75" customHeight="1" x14ac:dyDescent="0.35">
      <c r="A213" s="1" t="str">
        <f>IF(Filtros!A227&lt;&gt;"",Filtros!A227,"")</f>
        <v/>
      </c>
      <c r="B213" s="1" t="str">
        <f>IF(Filtros!B227&lt;&gt;"",Filtros!B227,"")</f>
        <v/>
      </c>
      <c r="C213" s="1" t="str">
        <f>IF(Filtros!C227&lt;&gt;"",Filtros!C227,"")</f>
        <v/>
      </c>
      <c r="D213" s="1" t="str">
        <f>IF(Filtros!D227&lt;&gt;"",Filtros!D227,"")</f>
        <v/>
      </c>
      <c r="E213" s="1" t="str">
        <f t="shared" si="3"/>
        <v/>
      </c>
    </row>
    <row r="214" spans="1:5" ht="15.75" customHeight="1" x14ac:dyDescent="0.35">
      <c r="A214" s="1" t="str">
        <f>IF(Filtros!A228&lt;&gt;"",Filtros!A228,"")</f>
        <v/>
      </c>
      <c r="B214" s="1" t="str">
        <f>IF(Filtros!B228&lt;&gt;"",Filtros!B228,"")</f>
        <v/>
      </c>
      <c r="C214" s="1" t="str">
        <f>IF(Filtros!C228&lt;&gt;"",Filtros!C228,"")</f>
        <v/>
      </c>
      <c r="D214" s="1" t="str">
        <f>IF(Filtros!D228&lt;&gt;"",Filtros!D228,"")</f>
        <v/>
      </c>
      <c r="E214" s="1" t="str">
        <f t="shared" si="3"/>
        <v/>
      </c>
    </row>
    <row r="215" spans="1:5" ht="15.75" customHeight="1" x14ac:dyDescent="0.35">
      <c r="A215" s="1" t="str">
        <f>IF(Filtros!A229&lt;&gt;"",Filtros!A229,"")</f>
        <v/>
      </c>
      <c r="B215" s="1" t="str">
        <f>IF(Filtros!B229&lt;&gt;"",Filtros!B229,"")</f>
        <v/>
      </c>
      <c r="C215" s="1" t="str">
        <f>IF(Filtros!C229&lt;&gt;"",Filtros!C229,"")</f>
        <v/>
      </c>
      <c r="D215" s="1" t="str">
        <f>IF(Filtros!D229&lt;&gt;"",Filtros!D229,"")</f>
        <v/>
      </c>
      <c r="E215" s="1" t="str">
        <f t="shared" si="3"/>
        <v/>
      </c>
    </row>
    <row r="216" spans="1:5" ht="15.75" customHeight="1" x14ac:dyDescent="0.35">
      <c r="A216" s="1" t="str">
        <f>IF(Filtros!A230&lt;&gt;"",Filtros!A230,"")</f>
        <v/>
      </c>
      <c r="B216" s="1" t="str">
        <f>IF(Filtros!B230&lt;&gt;"",Filtros!B230,"")</f>
        <v/>
      </c>
      <c r="C216" s="1" t="str">
        <f>IF(Filtros!C230&lt;&gt;"",Filtros!C230,"")</f>
        <v/>
      </c>
      <c r="D216" s="1" t="str">
        <f>IF(Filtros!D230&lt;&gt;"",Filtros!D230,"")</f>
        <v/>
      </c>
      <c r="E216" s="1" t="str">
        <f t="shared" si="3"/>
        <v/>
      </c>
    </row>
    <row r="217" spans="1:5" ht="15.75" customHeight="1" x14ac:dyDescent="0.35">
      <c r="A217" s="1" t="str">
        <f>IF(Filtros!A231&lt;&gt;"",Filtros!A231,"")</f>
        <v/>
      </c>
      <c r="B217" s="1" t="str">
        <f>IF(Filtros!B231&lt;&gt;"",Filtros!B231,"")</f>
        <v/>
      </c>
      <c r="C217" s="1" t="str">
        <f>IF(Filtros!C231&lt;&gt;"",Filtros!C231,"")</f>
        <v/>
      </c>
      <c r="D217" s="1" t="str">
        <f>IF(Filtros!D231&lt;&gt;"",Filtros!D231,"")</f>
        <v/>
      </c>
      <c r="E217" s="1" t="str">
        <f t="shared" si="3"/>
        <v/>
      </c>
    </row>
    <row r="218" spans="1:5" ht="15.75" customHeight="1" x14ac:dyDescent="0.35">
      <c r="A218" s="1" t="str">
        <f>IF(Filtros!A232&lt;&gt;"",Filtros!A232,"")</f>
        <v/>
      </c>
      <c r="B218" s="1" t="str">
        <f>IF(Filtros!B232&lt;&gt;"",Filtros!B232,"")</f>
        <v/>
      </c>
      <c r="C218" s="1" t="str">
        <f>IF(Filtros!C232&lt;&gt;"",Filtros!C232,"")</f>
        <v/>
      </c>
      <c r="D218" s="1" t="str">
        <f>IF(Filtros!D232&lt;&gt;"",Filtros!D232,"")</f>
        <v/>
      </c>
      <c r="E218" s="1" t="str">
        <f t="shared" si="3"/>
        <v/>
      </c>
    </row>
    <row r="219" spans="1:5" ht="15.75" customHeight="1" x14ac:dyDescent="0.35">
      <c r="A219" s="1" t="str">
        <f>IF(Filtros!A233&lt;&gt;"",Filtros!A233,"")</f>
        <v/>
      </c>
      <c r="B219" s="1" t="str">
        <f>IF(Filtros!B233&lt;&gt;"",Filtros!B233,"")</f>
        <v/>
      </c>
      <c r="C219" s="1" t="str">
        <f>IF(Filtros!C233&lt;&gt;"",Filtros!C233,"")</f>
        <v/>
      </c>
      <c r="D219" s="1" t="str">
        <f>IF(Filtros!D233&lt;&gt;"",Filtros!D233,"")</f>
        <v/>
      </c>
      <c r="E219" s="1" t="str">
        <f t="shared" si="3"/>
        <v/>
      </c>
    </row>
    <row r="220" spans="1:5" ht="15.75" customHeight="1" x14ac:dyDescent="0.35">
      <c r="A220" s="1" t="str">
        <f>IF(Filtros!A234&lt;&gt;"",Filtros!A234,"")</f>
        <v/>
      </c>
      <c r="B220" s="1" t="str">
        <f>IF(Filtros!B234&lt;&gt;"",Filtros!B234,"")</f>
        <v/>
      </c>
      <c r="C220" s="1" t="str">
        <f>IF(Filtros!C234&lt;&gt;"",Filtros!C234,"")</f>
        <v/>
      </c>
      <c r="D220" s="1" t="str">
        <f>IF(Filtros!D234&lt;&gt;"",Filtros!D234,"")</f>
        <v/>
      </c>
      <c r="E220" s="1" t="str">
        <f t="shared" si="3"/>
        <v/>
      </c>
    </row>
    <row r="221" spans="1:5" ht="15.75" customHeight="1" x14ac:dyDescent="0.35">
      <c r="A221" s="1" t="str">
        <f>IF(Filtros!A235&lt;&gt;"",Filtros!A235,"")</f>
        <v/>
      </c>
      <c r="B221" s="1" t="str">
        <f>IF(Filtros!B235&lt;&gt;"",Filtros!B235,"")</f>
        <v/>
      </c>
      <c r="C221" s="1" t="str">
        <f>IF(Filtros!C235&lt;&gt;"",Filtros!C235,"")</f>
        <v/>
      </c>
      <c r="D221" s="1" t="str">
        <f>IF(Filtros!D235&lt;&gt;"",Filtros!D235,"")</f>
        <v/>
      </c>
      <c r="E221" s="1" t="str">
        <f t="shared" si="3"/>
        <v/>
      </c>
    </row>
    <row r="222" spans="1:5" ht="15.75" customHeight="1" x14ac:dyDescent="0.35">
      <c r="A222" s="1" t="str">
        <f>IF(Filtros!A236&lt;&gt;"",Filtros!A236,"")</f>
        <v/>
      </c>
      <c r="B222" s="1" t="str">
        <f>IF(Filtros!B236&lt;&gt;"",Filtros!B236,"")</f>
        <v/>
      </c>
      <c r="C222" s="1" t="str">
        <f>IF(Filtros!C236&lt;&gt;"",Filtros!C236,"")</f>
        <v/>
      </c>
      <c r="D222" s="1" t="str">
        <f>IF(Filtros!D236&lt;&gt;"",Filtros!D236,"")</f>
        <v/>
      </c>
      <c r="E222" s="1" t="str">
        <f t="shared" si="3"/>
        <v/>
      </c>
    </row>
    <row r="223" spans="1:5" ht="15.75" customHeight="1" x14ac:dyDescent="0.35">
      <c r="A223" s="1" t="str">
        <f>IF(Filtros!A237&lt;&gt;"",Filtros!A237,"")</f>
        <v/>
      </c>
      <c r="B223" s="1" t="str">
        <f>IF(Filtros!B237&lt;&gt;"",Filtros!B237,"")</f>
        <v/>
      </c>
      <c r="C223" s="1" t="str">
        <f>IF(Filtros!C237&lt;&gt;"",Filtros!C237,"")</f>
        <v/>
      </c>
      <c r="D223" s="1" t="str">
        <f>IF(Filtros!D237&lt;&gt;"",Filtros!D237,"")</f>
        <v/>
      </c>
      <c r="E223" s="1" t="str">
        <f t="shared" si="3"/>
        <v/>
      </c>
    </row>
    <row r="224" spans="1:5" ht="15.75" customHeight="1" x14ac:dyDescent="0.35">
      <c r="A224" s="1" t="str">
        <f>IF(Filtros!A238&lt;&gt;"",Filtros!A238,"")</f>
        <v/>
      </c>
      <c r="B224" s="1" t="str">
        <f>IF(Filtros!B238&lt;&gt;"",Filtros!B238,"")</f>
        <v/>
      </c>
      <c r="C224" s="1" t="str">
        <f>IF(Filtros!C238&lt;&gt;"",Filtros!C238,"")</f>
        <v/>
      </c>
      <c r="D224" s="1" t="str">
        <f>IF(Filtros!D238&lt;&gt;"",Filtros!D238,"")</f>
        <v/>
      </c>
      <c r="E224" s="1" t="str">
        <f t="shared" si="3"/>
        <v/>
      </c>
    </row>
    <row r="225" spans="1:5" ht="15.75" customHeight="1" x14ac:dyDescent="0.35">
      <c r="A225" s="1" t="str">
        <f>IF(Filtros!A239&lt;&gt;"",Filtros!A239,"")</f>
        <v/>
      </c>
      <c r="B225" s="1" t="str">
        <f>IF(Filtros!B239&lt;&gt;"",Filtros!B239,"")</f>
        <v/>
      </c>
      <c r="C225" s="1" t="str">
        <f>IF(Filtros!C239&lt;&gt;"",Filtros!C239,"")</f>
        <v/>
      </c>
      <c r="D225" s="1" t="str">
        <f>IF(Filtros!D239&lt;&gt;"",Filtros!D239,"")</f>
        <v/>
      </c>
      <c r="E225" s="1" t="str">
        <f t="shared" si="3"/>
        <v/>
      </c>
    </row>
    <row r="226" spans="1:5" ht="15.75" customHeight="1" x14ac:dyDescent="0.35">
      <c r="A226" s="1" t="str">
        <f>IF(Filtros!A240&lt;&gt;"",Filtros!A240,"")</f>
        <v/>
      </c>
      <c r="B226" s="1" t="str">
        <f>IF(Filtros!B240&lt;&gt;"",Filtros!B240,"")</f>
        <v/>
      </c>
      <c r="C226" s="1" t="str">
        <f>IF(Filtros!C240&lt;&gt;"",Filtros!C240,"")</f>
        <v/>
      </c>
      <c r="D226" s="1" t="str">
        <f>IF(Filtros!D240&lt;&gt;"",Filtros!D240,"")</f>
        <v/>
      </c>
      <c r="E226" s="1" t="str">
        <f t="shared" si="3"/>
        <v/>
      </c>
    </row>
    <row r="227" spans="1:5" ht="15.75" customHeight="1" x14ac:dyDescent="0.35">
      <c r="A227" s="1" t="str">
        <f>IF(Filtros!A241&lt;&gt;"",Filtros!A241,"")</f>
        <v/>
      </c>
      <c r="B227" s="1" t="str">
        <f>IF(Filtros!B241&lt;&gt;"",Filtros!B241,"")</f>
        <v/>
      </c>
      <c r="C227" s="1" t="str">
        <f>IF(Filtros!C241&lt;&gt;"",Filtros!C241,"")</f>
        <v/>
      </c>
      <c r="D227" s="1" t="str">
        <f>IF(Filtros!D241&lt;&gt;"",Filtros!D241,"")</f>
        <v/>
      </c>
      <c r="E227" s="1" t="str">
        <f t="shared" si="3"/>
        <v/>
      </c>
    </row>
    <row r="228" spans="1:5" ht="15.75" customHeight="1" x14ac:dyDescent="0.35">
      <c r="A228" s="1" t="str">
        <f>IF(Filtros!A242&lt;&gt;"",Filtros!A242,"")</f>
        <v/>
      </c>
      <c r="B228" s="1" t="str">
        <f>IF(Filtros!B242&lt;&gt;"",Filtros!B242,"")</f>
        <v/>
      </c>
      <c r="C228" s="1" t="str">
        <f>IF(Filtros!C242&lt;&gt;"",Filtros!C242,"")</f>
        <v/>
      </c>
      <c r="D228" s="1" t="str">
        <f>IF(Filtros!D242&lt;&gt;"",Filtros!D242,"")</f>
        <v/>
      </c>
      <c r="E228" s="1" t="str">
        <f t="shared" si="3"/>
        <v/>
      </c>
    </row>
    <row r="229" spans="1:5" ht="15.75" customHeight="1" x14ac:dyDescent="0.35">
      <c r="A229" s="1" t="str">
        <f>IF(Filtros!A243&lt;&gt;"",Filtros!A243,"")</f>
        <v/>
      </c>
      <c r="B229" s="1" t="str">
        <f>IF(Filtros!B243&lt;&gt;"",Filtros!B243,"")</f>
        <v/>
      </c>
      <c r="C229" s="1" t="str">
        <f>IF(Filtros!C243&lt;&gt;"",Filtros!C243,"")</f>
        <v/>
      </c>
      <c r="D229" s="1" t="str">
        <f>IF(Filtros!D243&lt;&gt;"",Filtros!D243,"")</f>
        <v/>
      </c>
      <c r="E229" s="1" t="str">
        <f t="shared" si="3"/>
        <v/>
      </c>
    </row>
    <row r="230" spans="1:5" ht="15.75" customHeight="1" x14ac:dyDescent="0.35">
      <c r="A230" s="1" t="str">
        <f>IF(Filtros!A244&lt;&gt;"",Filtros!A244,"")</f>
        <v/>
      </c>
      <c r="B230" s="1" t="str">
        <f>IF(Filtros!B244&lt;&gt;"",Filtros!B244,"")</f>
        <v/>
      </c>
      <c r="C230" s="1" t="str">
        <f>IF(Filtros!C244&lt;&gt;"",Filtros!C244,"")</f>
        <v/>
      </c>
      <c r="D230" s="1" t="str">
        <f>IF(Filtros!D244&lt;&gt;"",Filtros!D244,"")</f>
        <v/>
      </c>
      <c r="E230" s="1" t="str">
        <f t="shared" si="3"/>
        <v/>
      </c>
    </row>
    <row r="231" spans="1:5" ht="15.75" customHeight="1" x14ac:dyDescent="0.35">
      <c r="A231" s="1" t="str">
        <f>IF(Filtros!A245&lt;&gt;"",Filtros!A245,"")</f>
        <v/>
      </c>
      <c r="B231" s="1" t="str">
        <f>IF(Filtros!B245&lt;&gt;"",Filtros!B245,"")</f>
        <v/>
      </c>
      <c r="C231" s="1" t="str">
        <f>IF(Filtros!C245&lt;&gt;"",Filtros!C245,"")</f>
        <v/>
      </c>
      <c r="D231" s="1" t="str">
        <f>IF(Filtros!D245&lt;&gt;"",Filtros!D245,"")</f>
        <v/>
      </c>
      <c r="E231" s="1" t="str">
        <f t="shared" si="3"/>
        <v/>
      </c>
    </row>
    <row r="232" spans="1:5" ht="15.75" customHeight="1" x14ac:dyDescent="0.35">
      <c r="A232" s="1" t="str">
        <f>IF(Filtros!A246&lt;&gt;"",Filtros!A246,"")</f>
        <v/>
      </c>
      <c r="B232" s="1" t="str">
        <f>IF(Filtros!B246&lt;&gt;"",Filtros!B246,"")</f>
        <v/>
      </c>
      <c r="C232" s="1" t="str">
        <f>IF(Filtros!C246&lt;&gt;"",Filtros!C246,"")</f>
        <v/>
      </c>
      <c r="D232" s="1" t="str">
        <f>IF(Filtros!D246&lt;&gt;"",Filtros!D246,"")</f>
        <v/>
      </c>
      <c r="E232" s="1" t="str">
        <f t="shared" si="3"/>
        <v/>
      </c>
    </row>
    <row r="233" spans="1:5" ht="15.75" customHeight="1" x14ac:dyDescent="0.35">
      <c r="A233" s="1" t="str">
        <f>IF(Filtros!A247&lt;&gt;"",Filtros!A247,"")</f>
        <v/>
      </c>
      <c r="B233" s="1" t="str">
        <f>IF(Filtros!B247&lt;&gt;"",Filtros!B247,"")</f>
        <v/>
      </c>
      <c r="C233" s="1" t="str">
        <f>IF(Filtros!C247&lt;&gt;"",Filtros!C247,"")</f>
        <v/>
      </c>
      <c r="D233" s="1" t="str">
        <f>IF(Filtros!D247&lt;&gt;"",Filtros!D247,"")</f>
        <v/>
      </c>
      <c r="E233" s="1" t="str">
        <f t="shared" si="3"/>
        <v/>
      </c>
    </row>
    <row r="234" spans="1:5" ht="15.75" customHeight="1" x14ac:dyDescent="0.35">
      <c r="A234" s="1" t="str">
        <f>IF(Filtros!A248&lt;&gt;"",Filtros!A248,"")</f>
        <v/>
      </c>
      <c r="B234" s="1" t="str">
        <f>IF(Filtros!B248&lt;&gt;"",Filtros!B248,"")</f>
        <v/>
      </c>
      <c r="C234" s="1" t="str">
        <f>IF(Filtros!C248&lt;&gt;"",Filtros!C248,"")</f>
        <v/>
      </c>
      <c r="D234" s="1" t="str">
        <f>IF(Filtros!D248&lt;&gt;"",Filtros!D248,"")</f>
        <v/>
      </c>
      <c r="E234" s="1" t="str">
        <f t="shared" si="3"/>
        <v/>
      </c>
    </row>
    <row r="235" spans="1:5" ht="15.75" customHeight="1" x14ac:dyDescent="0.35">
      <c r="A235" s="1" t="str">
        <f>IF(Filtros!A249&lt;&gt;"",Filtros!A249,"")</f>
        <v/>
      </c>
      <c r="B235" s="1" t="str">
        <f>IF(Filtros!B249&lt;&gt;"",Filtros!B249,"")</f>
        <v/>
      </c>
      <c r="C235" s="1" t="str">
        <f>IF(Filtros!C249&lt;&gt;"",Filtros!C249,"")</f>
        <v/>
      </c>
      <c r="D235" s="1" t="str">
        <f>IF(Filtros!D249&lt;&gt;"",Filtros!D249,"")</f>
        <v/>
      </c>
      <c r="E235" s="1" t="str">
        <f t="shared" si="3"/>
        <v/>
      </c>
    </row>
    <row r="236" spans="1:5" ht="15.75" customHeight="1" x14ac:dyDescent="0.35">
      <c r="A236" s="1" t="str">
        <f>IF(Filtros!A250&lt;&gt;"",Filtros!A250,"")</f>
        <v/>
      </c>
      <c r="B236" s="1" t="str">
        <f>IF(Filtros!B250&lt;&gt;"",Filtros!B250,"")</f>
        <v/>
      </c>
      <c r="C236" s="1" t="str">
        <f>IF(Filtros!C250&lt;&gt;"",Filtros!C250,"")</f>
        <v/>
      </c>
      <c r="D236" s="1" t="str">
        <f>IF(Filtros!D250&lt;&gt;"",Filtros!D250,"")</f>
        <v/>
      </c>
      <c r="E236" s="1" t="str">
        <f t="shared" si="3"/>
        <v/>
      </c>
    </row>
    <row r="237" spans="1:5" ht="15.75" customHeight="1" x14ac:dyDescent="0.35">
      <c r="A237" s="1" t="str">
        <f>IF(Filtros!A251&lt;&gt;"",Filtros!A251,"")</f>
        <v/>
      </c>
      <c r="B237" s="1" t="str">
        <f>IF(Filtros!B251&lt;&gt;"",Filtros!B251,"")</f>
        <v/>
      </c>
      <c r="C237" s="1" t="str">
        <f>IF(Filtros!C251&lt;&gt;"",Filtros!C251,"")</f>
        <v/>
      </c>
      <c r="D237" s="1" t="str">
        <f>IF(Filtros!D251&lt;&gt;"",Filtros!D251,"")</f>
        <v/>
      </c>
      <c r="E237" s="1" t="str">
        <f t="shared" si="3"/>
        <v/>
      </c>
    </row>
    <row r="238" spans="1:5" ht="15.75" customHeight="1" x14ac:dyDescent="0.35">
      <c r="A238" s="1" t="str">
        <f>IF(Filtros!A252&lt;&gt;"",Filtros!A252,"")</f>
        <v/>
      </c>
      <c r="B238" s="1" t="str">
        <f>IF(Filtros!B252&lt;&gt;"",Filtros!B252,"")</f>
        <v/>
      </c>
      <c r="C238" s="1" t="str">
        <f>IF(Filtros!C252&lt;&gt;"",Filtros!C252,"")</f>
        <v/>
      </c>
      <c r="D238" s="1" t="str">
        <f>IF(Filtros!D252&lt;&gt;"",Filtros!D252,"")</f>
        <v/>
      </c>
      <c r="E238" s="1" t="str">
        <f t="shared" si="3"/>
        <v/>
      </c>
    </row>
    <row r="239" spans="1:5" ht="15.75" customHeight="1" x14ac:dyDescent="0.35">
      <c r="A239" s="1" t="str">
        <f>IF(Filtros!A253&lt;&gt;"",Filtros!A253,"")</f>
        <v/>
      </c>
      <c r="B239" s="1" t="str">
        <f>IF(Filtros!B253&lt;&gt;"",Filtros!B253,"")</f>
        <v/>
      </c>
      <c r="C239" s="1" t="str">
        <f>IF(Filtros!C253&lt;&gt;"",Filtros!C253,"")</f>
        <v/>
      </c>
      <c r="D239" s="1" t="str">
        <f>IF(Filtros!D253&lt;&gt;"",Filtros!D253,"")</f>
        <v/>
      </c>
      <c r="E239" s="1" t="str">
        <f t="shared" si="3"/>
        <v/>
      </c>
    </row>
    <row r="240" spans="1:5" ht="15.75" customHeight="1" x14ac:dyDescent="0.35">
      <c r="A240" s="1" t="str">
        <f>IF(Filtros!A254&lt;&gt;"",Filtros!A254,"")</f>
        <v/>
      </c>
      <c r="B240" s="1" t="str">
        <f>IF(Filtros!B254&lt;&gt;"",Filtros!B254,"")</f>
        <v/>
      </c>
      <c r="C240" s="1" t="str">
        <f>IF(Filtros!C254&lt;&gt;"",Filtros!C254,"")</f>
        <v/>
      </c>
      <c r="D240" s="1" t="str">
        <f>IF(Filtros!D254&lt;&gt;"",Filtros!D254,"")</f>
        <v/>
      </c>
      <c r="E240" s="1" t="str">
        <f t="shared" si="3"/>
        <v/>
      </c>
    </row>
    <row r="241" spans="1:5" ht="15.75" customHeight="1" x14ac:dyDescent="0.35">
      <c r="A241" s="1" t="str">
        <f>IF(Filtros!A255&lt;&gt;"",Filtros!A255,"")</f>
        <v/>
      </c>
      <c r="B241" s="1" t="str">
        <f>IF(Filtros!B255&lt;&gt;"",Filtros!B255,"")</f>
        <v/>
      </c>
      <c r="C241" s="1" t="str">
        <f>IF(Filtros!C255&lt;&gt;"",Filtros!C255,"")</f>
        <v/>
      </c>
      <c r="D241" s="1" t="str">
        <f>IF(Filtros!D255&lt;&gt;"",Filtros!D255,"")</f>
        <v/>
      </c>
      <c r="E241" s="1" t="str">
        <f t="shared" si="3"/>
        <v/>
      </c>
    </row>
    <row r="242" spans="1:5" ht="15.75" customHeight="1" x14ac:dyDescent="0.35">
      <c r="A242" s="1" t="str">
        <f>IF(Filtros!A256&lt;&gt;"",Filtros!A256,"")</f>
        <v/>
      </c>
      <c r="B242" s="1" t="str">
        <f>IF(Filtros!B256&lt;&gt;"",Filtros!B256,"")</f>
        <v/>
      </c>
      <c r="C242" s="1" t="str">
        <f>IF(Filtros!C256&lt;&gt;"",Filtros!C256,"")</f>
        <v/>
      </c>
      <c r="D242" s="1" t="str">
        <f>IF(Filtros!D256&lt;&gt;"",Filtros!D256,"")</f>
        <v/>
      </c>
      <c r="E242" s="1" t="str">
        <f t="shared" si="3"/>
        <v/>
      </c>
    </row>
    <row r="243" spans="1:5" ht="15.75" customHeight="1" x14ac:dyDescent="0.35">
      <c r="A243" s="1" t="str">
        <f>IF(Filtros!A257&lt;&gt;"",Filtros!A257,"")</f>
        <v/>
      </c>
      <c r="B243" s="1" t="str">
        <f>IF(Filtros!B257&lt;&gt;"",Filtros!B257,"")</f>
        <v/>
      </c>
      <c r="C243" s="1" t="str">
        <f>IF(Filtros!C257&lt;&gt;"",Filtros!C257,"")</f>
        <v/>
      </c>
      <c r="D243" s="1" t="str">
        <f>IF(Filtros!D257&lt;&gt;"",Filtros!D257,"")</f>
        <v/>
      </c>
      <c r="E243" s="1" t="str">
        <f t="shared" si="3"/>
        <v/>
      </c>
    </row>
    <row r="244" spans="1:5" ht="15.75" customHeight="1" x14ac:dyDescent="0.35">
      <c r="A244" s="1" t="str">
        <f>IF(Filtros!A258&lt;&gt;"",Filtros!A258,"")</f>
        <v/>
      </c>
      <c r="B244" s="1" t="str">
        <f>IF(Filtros!B258&lt;&gt;"",Filtros!B258,"")</f>
        <v/>
      </c>
      <c r="C244" s="1" t="str">
        <f>IF(Filtros!C258&lt;&gt;"",Filtros!C258,"")</f>
        <v/>
      </c>
      <c r="D244" s="1" t="str">
        <f>IF(Filtros!D258&lt;&gt;"",Filtros!D258,"")</f>
        <v/>
      </c>
      <c r="E244" s="1" t="str">
        <f t="shared" si="3"/>
        <v/>
      </c>
    </row>
    <row r="245" spans="1:5" ht="15.75" customHeight="1" x14ac:dyDescent="0.35">
      <c r="A245" s="1" t="str">
        <f>IF(Filtros!A259&lt;&gt;"",Filtros!A259,"")</f>
        <v/>
      </c>
      <c r="B245" s="1" t="str">
        <f>IF(Filtros!B259&lt;&gt;"",Filtros!B259,"")</f>
        <v/>
      </c>
      <c r="C245" s="1" t="str">
        <f>IF(Filtros!C259&lt;&gt;"",Filtros!C259,"")</f>
        <v/>
      </c>
      <c r="D245" s="1" t="str">
        <f>IF(Filtros!D259&lt;&gt;"",Filtros!D259,"")</f>
        <v/>
      </c>
      <c r="E245" s="1" t="str">
        <f t="shared" si="3"/>
        <v/>
      </c>
    </row>
    <row r="246" spans="1:5" ht="15.75" customHeight="1" x14ac:dyDescent="0.35">
      <c r="A246" s="1" t="str">
        <f>IF(Filtros!A260&lt;&gt;"",Filtros!A260,"")</f>
        <v/>
      </c>
      <c r="B246" s="1" t="str">
        <f>IF(Filtros!B260&lt;&gt;"",Filtros!B260,"")</f>
        <v/>
      </c>
      <c r="C246" s="1" t="str">
        <f>IF(Filtros!C260&lt;&gt;"",Filtros!C260,"")</f>
        <v/>
      </c>
      <c r="D246" s="1" t="str">
        <f>IF(Filtros!D260&lt;&gt;"",Filtros!D260,"")</f>
        <v/>
      </c>
      <c r="E246" s="1" t="str">
        <f t="shared" si="3"/>
        <v/>
      </c>
    </row>
    <row r="247" spans="1:5" ht="15.75" customHeight="1" x14ac:dyDescent="0.35">
      <c r="A247" s="1" t="str">
        <f>IF(Filtros!A261&lt;&gt;"",Filtros!A261,"")</f>
        <v/>
      </c>
      <c r="B247" s="1" t="str">
        <f>IF(Filtros!B261&lt;&gt;"",Filtros!B261,"")</f>
        <v/>
      </c>
      <c r="C247" s="1" t="str">
        <f>IF(Filtros!C261&lt;&gt;"",Filtros!C261,"")</f>
        <v/>
      </c>
      <c r="D247" s="1" t="str">
        <f>IF(Filtros!D261&lt;&gt;"",Filtros!D261,"")</f>
        <v/>
      </c>
      <c r="E247" s="1" t="str">
        <f t="shared" si="3"/>
        <v/>
      </c>
    </row>
    <row r="248" spans="1:5" ht="15.75" customHeight="1" x14ac:dyDescent="0.35">
      <c r="A248" s="1" t="str">
        <f>IF(Filtros!A262&lt;&gt;"",Filtros!A262,"")</f>
        <v/>
      </c>
      <c r="B248" s="1" t="str">
        <f>IF(Filtros!B262&lt;&gt;"",Filtros!B262,"")</f>
        <v/>
      </c>
      <c r="C248" s="1" t="str">
        <f>IF(Filtros!C262&lt;&gt;"",Filtros!C262,"")</f>
        <v/>
      </c>
      <c r="D248" s="1" t="str">
        <f>IF(Filtros!D262&lt;&gt;"",Filtros!D262,"")</f>
        <v/>
      </c>
      <c r="E248" s="1" t="str">
        <f t="shared" si="3"/>
        <v/>
      </c>
    </row>
    <row r="249" spans="1:5" ht="15.75" customHeight="1" x14ac:dyDescent="0.35">
      <c r="A249" s="1" t="str">
        <f>IF(Filtros!A263&lt;&gt;"",Filtros!A263,"")</f>
        <v/>
      </c>
      <c r="B249" s="1" t="str">
        <f>IF(Filtros!B263&lt;&gt;"",Filtros!B263,"")</f>
        <v/>
      </c>
      <c r="C249" s="1" t="str">
        <f>IF(Filtros!C263&lt;&gt;"",Filtros!C263,"")</f>
        <v/>
      </c>
      <c r="D249" s="1" t="str">
        <f>IF(Filtros!D263&lt;&gt;"",Filtros!D263,"")</f>
        <v/>
      </c>
      <c r="E249" s="1" t="str">
        <f t="shared" si="3"/>
        <v/>
      </c>
    </row>
    <row r="250" spans="1:5" ht="15.75" customHeight="1" x14ac:dyDescent="0.35">
      <c r="A250" s="1" t="str">
        <f>IF(Filtros!A264&lt;&gt;"",Filtros!A264,"")</f>
        <v/>
      </c>
      <c r="B250" s="1" t="str">
        <f>IF(Filtros!B264&lt;&gt;"",Filtros!B264,"")</f>
        <v/>
      </c>
      <c r="C250" s="1" t="str">
        <f>IF(Filtros!C264&lt;&gt;"",Filtros!C264,"")</f>
        <v/>
      </c>
      <c r="D250" s="1" t="str">
        <f>IF(Filtros!D264&lt;&gt;"",Filtros!D264,"")</f>
        <v/>
      </c>
      <c r="E250" s="1" t="str">
        <f t="shared" si="3"/>
        <v/>
      </c>
    </row>
    <row r="251" spans="1:5" ht="15.75" customHeight="1" x14ac:dyDescent="0.35">
      <c r="A251" s="1" t="str">
        <f>IF(Filtros!A265&lt;&gt;"",Filtros!A265,"")</f>
        <v/>
      </c>
      <c r="B251" s="1" t="str">
        <f>IF(Filtros!B265&lt;&gt;"",Filtros!B265,"")</f>
        <v/>
      </c>
      <c r="C251" s="1" t="str">
        <f>IF(Filtros!C265&lt;&gt;"",Filtros!C265,"")</f>
        <v/>
      </c>
      <c r="D251" s="1" t="str">
        <f>IF(Filtros!D265&lt;&gt;"",Filtros!D265,"")</f>
        <v/>
      </c>
      <c r="E251" s="1" t="str">
        <f t="shared" si="3"/>
        <v/>
      </c>
    </row>
    <row r="252" spans="1:5" ht="15.75" customHeight="1" x14ac:dyDescent="0.35">
      <c r="A252" s="1" t="str">
        <f>IF(Filtros!A266&lt;&gt;"",Filtros!A266,"")</f>
        <v/>
      </c>
      <c r="B252" s="1" t="str">
        <f>IF(Filtros!B266&lt;&gt;"",Filtros!B266,"")</f>
        <v/>
      </c>
      <c r="C252" s="1" t="str">
        <f>IF(Filtros!C266&lt;&gt;"",Filtros!C266,"")</f>
        <v/>
      </c>
      <c r="D252" s="1" t="str">
        <f>IF(Filtros!D266&lt;&gt;"",Filtros!D266,"")</f>
        <v/>
      </c>
      <c r="E252" s="1" t="str">
        <f t="shared" si="3"/>
        <v/>
      </c>
    </row>
    <row r="253" spans="1:5" ht="15.75" customHeight="1" x14ac:dyDescent="0.35">
      <c r="A253" s="1" t="str">
        <f>IF(Filtros!A267&lt;&gt;"",Filtros!A267,"")</f>
        <v/>
      </c>
      <c r="B253" s="1" t="str">
        <f>IF(Filtros!B267&lt;&gt;"",Filtros!B267,"")</f>
        <v/>
      </c>
      <c r="C253" s="1" t="str">
        <f>IF(Filtros!C267&lt;&gt;"",Filtros!C267,"")</f>
        <v/>
      </c>
      <c r="D253" s="1" t="str">
        <f>IF(Filtros!D267&lt;&gt;"",Filtros!D267,"")</f>
        <v/>
      </c>
      <c r="E253" s="1" t="str">
        <f t="shared" si="3"/>
        <v/>
      </c>
    </row>
    <row r="254" spans="1:5" ht="15.75" customHeight="1" x14ac:dyDescent="0.35">
      <c r="A254" s="1" t="str">
        <f>IF(Filtros!A268&lt;&gt;"",Filtros!A268,"")</f>
        <v/>
      </c>
      <c r="B254" s="1" t="str">
        <f>IF(Filtros!B268&lt;&gt;"",Filtros!B268,"")</f>
        <v/>
      </c>
      <c r="C254" s="1" t="str">
        <f>IF(Filtros!C268&lt;&gt;"",Filtros!C268,"")</f>
        <v/>
      </c>
      <c r="D254" s="1" t="str">
        <f>IF(Filtros!D268&lt;&gt;"",Filtros!D268,"")</f>
        <v/>
      </c>
      <c r="E254" s="1" t="str">
        <f t="shared" si="3"/>
        <v/>
      </c>
    </row>
    <row r="255" spans="1:5" ht="15.75" customHeight="1" x14ac:dyDescent="0.35">
      <c r="A255" s="1" t="str">
        <f>IF(Filtros!A269&lt;&gt;"",Filtros!A269,"")</f>
        <v/>
      </c>
      <c r="B255" s="1" t="str">
        <f>IF(Filtros!B269&lt;&gt;"",Filtros!B269,"")</f>
        <v/>
      </c>
      <c r="C255" s="1" t="str">
        <f>IF(Filtros!C269&lt;&gt;"",Filtros!C269,"")</f>
        <v/>
      </c>
      <c r="D255" s="1" t="str">
        <f>IF(Filtros!D269&lt;&gt;"",Filtros!D269,"")</f>
        <v/>
      </c>
      <c r="E255" s="1" t="str">
        <f t="shared" si="3"/>
        <v/>
      </c>
    </row>
    <row r="256" spans="1:5" ht="15.75" customHeight="1" x14ac:dyDescent="0.35">
      <c r="A256" s="1" t="str">
        <f>IF(Filtros!A270&lt;&gt;"",Filtros!A270,"")</f>
        <v/>
      </c>
      <c r="B256" s="1" t="str">
        <f>IF(Filtros!B270&lt;&gt;"",Filtros!B270,"")</f>
        <v/>
      </c>
      <c r="C256" s="1" t="str">
        <f>IF(Filtros!C270&lt;&gt;"",Filtros!C270,"")</f>
        <v/>
      </c>
      <c r="D256" s="1" t="str">
        <f>IF(Filtros!D270&lt;&gt;"",Filtros!D270,"")</f>
        <v/>
      </c>
      <c r="E256" s="1" t="str">
        <f t="shared" si="3"/>
        <v/>
      </c>
    </row>
    <row r="257" spans="1:5" ht="15.75" customHeight="1" x14ac:dyDescent="0.35">
      <c r="A257" s="1" t="str">
        <f>IF(Filtros!A271&lt;&gt;"",Filtros!A271,"")</f>
        <v/>
      </c>
      <c r="B257" s="1" t="str">
        <f>IF(Filtros!B271&lt;&gt;"",Filtros!B271,"")</f>
        <v/>
      </c>
      <c r="C257" s="1" t="str">
        <f>IF(Filtros!C271&lt;&gt;"",Filtros!C271,"")</f>
        <v/>
      </c>
      <c r="D257" s="1" t="str">
        <f>IF(Filtros!D271&lt;&gt;"",Filtros!D271,"")</f>
        <v/>
      </c>
      <c r="E257" s="1" t="str">
        <f t="shared" si="3"/>
        <v/>
      </c>
    </row>
    <row r="258" spans="1:5" ht="15.75" customHeight="1" x14ac:dyDescent="0.35">
      <c r="A258" s="1" t="str">
        <f>IF(Filtros!A272&lt;&gt;"",Filtros!A272,"")</f>
        <v/>
      </c>
      <c r="B258" s="1" t="str">
        <f>IF(Filtros!B272&lt;&gt;"",Filtros!B272,"")</f>
        <v/>
      </c>
      <c r="C258" s="1" t="str">
        <f>IF(Filtros!C272&lt;&gt;"",Filtros!C272,"")</f>
        <v/>
      </c>
      <c r="D258" s="1" t="str">
        <f>IF(Filtros!D272&lt;&gt;"",Filtros!D272,"")</f>
        <v/>
      </c>
      <c r="E258" s="1" t="str">
        <f t="shared" si="3"/>
        <v/>
      </c>
    </row>
    <row r="259" spans="1:5" ht="15.75" customHeight="1" x14ac:dyDescent="0.35">
      <c r="A259" s="1" t="str">
        <f>IF(Filtros!A273&lt;&gt;"",Filtros!A273,"")</f>
        <v/>
      </c>
      <c r="B259" s="1" t="str">
        <f>IF(Filtros!B273&lt;&gt;"",Filtros!B273,"")</f>
        <v/>
      </c>
      <c r="C259" s="1" t="str">
        <f>IF(Filtros!C273&lt;&gt;"",Filtros!C273,"")</f>
        <v/>
      </c>
      <c r="D259" s="1" t="str">
        <f>IF(Filtros!D273&lt;&gt;"",Filtros!D273,"")</f>
        <v/>
      </c>
      <c r="E259" s="1" t="str">
        <f t="shared" ref="E259:E322" si="4">IF(A259&lt;&gt;"",CONCATENATE(B259," ",C259),"")</f>
        <v/>
      </c>
    </row>
    <row r="260" spans="1:5" ht="15.75" customHeight="1" x14ac:dyDescent="0.35">
      <c r="A260" s="1" t="str">
        <f>IF(Filtros!A274&lt;&gt;"",Filtros!A274,"")</f>
        <v/>
      </c>
      <c r="B260" s="1" t="str">
        <f>IF(Filtros!B274&lt;&gt;"",Filtros!B274,"")</f>
        <v/>
      </c>
      <c r="C260" s="1" t="str">
        <f>IF(Filtros!C274&lt;&gt;"",Filtros!C274,"")</f>
        <v/>
      </c>
      <c r="D260" s="1" t="str">
        <f>IF(Filtros!D274&lt;&gt;"",Filtros!D274,"")</f>
        <v/>
      </c>
      <c r="E260" s="1" t="str">
        <f t="shared" si="4"/>
        <v/>
      </c>
    </row>
    <row r="261" spans="1:5" ht="15.75" customHeight="1" x14ac:dyDescent="0.35">
      <c r="A261" s="1" t="str">
        <f>IF(Filtros!A275&lt;&gt;"",Filtros!A275,"")</f>
        <v/>
      </c>
      <c r="B261" s="1" t="str">
        <f>IF(Filtros!B275&lt;&gt;"",Filtros!B275,"")</f>
        <v/>
      </c>
      <c r="C261" s="1" t="str">
        <f>IF(Filtros!C275&lt;&gt;"",Filtros!C275,"")</f>
        <v/>
      </c>
      <c r="D261" s="1" t="str">
        <f>IF(Filtros!D275&lt;&gt;"",Filtros!D275,"")</f>
        <v/>
      </c>
      <c r="E261" s="1" t="str">
        <f t="shared" si="4"/>
        <v/>
      </c>
    </row>
    <row r="262" spans="1:5" ht="15.75" customHeight="1" x14ac:dyDescent="0.35">
      <c r="A262" s="1" t="str">
        <f>IF(Filtros!A276&lt;&gt;"",Filtros!A276,"")</f>
        <v/>
      </c>
      <c r="B262" s="1" t="str">
        <f>IF(Filtros!B276&lt;&gt;"",Filtros!B276,"")</f>
        <v/>
      </c>
      <c r="C262" s="1" t="str">
        <f>IF(Filtros!C276&lt;&gt;"",Filtros!C276,"")</f>
        <v/>
      </c>
      <c r="D262" s="1" t="str">
        <f>IF(Filtros!D276&lt;&gt;"",Filtros!D276,"")</f>
        <v/>
      </c>
      <c r="E262" s="1" t="str">
        <f t="shared" si="4"/>
        <v/>
      </c>
    </row>
    <row r="263" spans="1:5" ht="15.75" customHeight="1" x14ac:dyDescent="0.35">
      <c r="A263" s="1" t="str">
        <f>IF(Filtros!A277&lt;&gt;"",Filtros!A277,"")</f>
        <v/>
      </c>
      <c r="B263" s="1" t="str">
        <f>IF(Filtros!B277&lt;&gt;"",Filtros!B277,"")</f>
        <v/>
      </c>
      <c r="C263" s="1" t="str">
        <f>IF(Filtros!C277&lt;&gt;"",Filtros!C277,"")</f>
        <v/>
      </c>
      <c r="D263" s="1" t="str">
        <f>IF(Filtros!D277&lt;&gt;"",Filtros!D277,"")</f>
        <v/>
      </c>
      <c r="E263" s="1" t="str">
        <f t="shared" si="4"/>
        <v/>
      </c>
    </row>
    <row r="264" spans="1:5" ht="15.75" customHeight="1" x14ac:dyDescent="0.35">
      <c r="A264" s="1" t="str">
        <f>IF(Filtros!A278&lt;&gt;"",Filtros!A278,"")</f>
        <v/>
      </c>
      <c r="B264" s="1" t="str">
        <f>IF(Filtros!B278&lt;&gt;"",Filtros!B278,"")</f>
        <v/>
      </c>
      <c r="C264" s="1" t="str">
        <f>IF(Filtros!C278&lt;&gt;"",Filtros!C278,"")</f>
        <v/>
      </c>
      <c r="D264" s="1" t="str">
        <f>IF(Filtros!D278&lt;&gt;"",Filtros!D278,"")</f>
        <v/>
      </c>
      <c r="E264" s="1" t="str">
        <f t="shared" si="4"/>
        <v/>
      </c>
    </row>
    <row r="265" spans="1:5" ht="15.75" customHeight="1" x14ac:dyDescent="0.35">
      <c r="A265" s="1" t="str">
        <f>IF(Filtros!A279&lt;&gt;"",Filtros!A279,"")</f>
        <v/>
      </c>
      <c r="B265" s="1" t="str">
        <f>IF(Filtros!B279&lt;&gt;"",Filtros!B279,"")</f>
        <v/>
      </c>
      <c r="C265" s="1" t="str">
        <f>IF(Filtros!C279&lt;&gt;"",Filtros!C279,"")</f>
        <v/>
      </c>
      <c r="D265" s="1" t="str">
        <f>IF(Filtros!D279&lt;&gt;"",Filtros!D279,"")</f>
        <v/>
      </c>
      <c r="E265" s="1" t="str">
        <f t="shared" si="4"/>
        <v/>
      </c>
    </row>
    <row r="266" spans="1:5" ht="15.75" customHeight="1" x14ac:dyDescent="0.35">
      <c r="A266" s="1" t="str">
        <f>IF(Filtros!A280&lt;&gt;"",Filtros!A280,"")</f>
        <v/>
      </c>
      <c r="B266" s="1" t="str">
        <f>IF(Filtros!B280&lt;&gt;"",Filtros!B280,"")</f>
        <v/>
      </c>
      <c r="C266" s="1" t="str">
        <f>IF(Filtros!C280&lt;&gt;"",Filtros!C280,"")</f>
        <v/>
      </c>
      <c r="D266" s="1" t="str">
        <f>IF(Filtros!D280&lt;&gt;"",Filtros!D280,"")</f>
        <v/>
      </c>
      <c r="E266" s="1" t="str">
        <f t="shared" si="4"/>
        <v/>
      </c>
    </row>
    <row r="267" spans="1:5" ht="15.75" customHeight="1" x14ac:dyDescent="0.35">
      <c r="A267" s="1" t="str">
        <f>IF(Filtros!A281&lt;&gt;"",Filtros!A281,"")</f>
        <v/>
      </c>
      <c r="B267" s="1" t="str">
        <f>IF(Filtros!B281&lt;&gt;"",Filtros!B281,"")</f>
        <v/>
      </c>
      <c r="C267" s="1" t="str">
        <f>IF(Filtros!C281&lt;&gt;"",Filtros!C281,"")</f>
        <v/>
      </c>
      <c r="D267" s="1" t="str">
        <f>IF(Filtros!D281&lt;&gt;"",Filtros!D281,"")</f>
        <v/>
      </c>
      <c r="E267" s="1" t="str">
        <f t="shared" si="4"/>
        <v/>
      </c>
    </row>
    <row r="268" spans="1:5" ht="15.75" customHeight="1" x14ac:dyDescent="0.35">
      <c r="A268" s="1" t="str">
        <f>IF(Filtros!A282&lt;&gt;"",Filtros!A282,"")</f>
        <v/>
      </c>
      <c r="B268" s="1" t="str">
        <f>IF(Filtros!B282&lt;&gt;"",Filtros!B282,"")</f>
        <v/>
      </c>
      <c r="C268" s="1" t="str">
        <f>IF(Filtros!C282&lt;&gt;"",Filtros!C282,"")</f>
        <v/>
      </c>
      <c r="D268" s="1" t="str">
        <f>IF(Filtros!D282&lt;&gt;"",Filtros!D282,"")</f>
        <v/>
      </c>
      <c r="E268" s="1" t="str">
        <f t="shared" si="4"/>
        <v/>
      </c>
    </row>
    <row r="269" spans="1:5" ht="15.75" customHeight="1" x14ac:dyDescent="0.35">
      <c r="A269" s="1" t="str">
        <f>IF(Filtros!A283&lt;&gt;"",Filtros!A283,"")</f>
        <v/>
      </c>
      <c r="B269" s="1" t="str">
        <f>IF(Filtros!B283&lt;&gt;"",Filtros!B283,"")</f>
        <v/>
      </c>
      <c r="C269" s="1" t="str">
        <f>IF(Filtros!C283&lt;&gt;"",Filtros!C283,"")</f>
        <v/>
      </c>
      <c r="D269" s="1" t="str">
        <f>IF(Filtros!D283&lt;&gt;"",Filtros!D283,"")</f>
        <v/>
      </c>
      <c r="E269" s="1" t="str">
        <f t="shared" si="4"/>
        <v/>
      </c>
    </row>
    <row r="270" spans="1:5" ht="15.75" customHeight="1" x14ac:dyDescent="0.35">
      <c r="A270" s="1" t="str">
        <f>IF(Filtros!A284&lt;&gt;"",Filtros!A284,"")</f>
        <v/>
      </c>
      <c r="B270" s="1" t="str">
        <f>IF(Filtros!B284&lt;&gt;"",Filtros!B284,"")</f>
        <v/>
      </c>
      <c r="C270" s="1" t="str">
        <f>IF(Filtros!C284&lt;&gt;"",Filtros!C284,"")</f>
        <v/>
      </c>
      <c r="D270" s="1" t="str">
        <f>IF(Filtros!D284&lt;&gt;"",Filtros!D284,"")</f>
        <v/>
      </c>
      <c r="E270" s="1" t="str">
        <f t="shared" si="4"/>
        <v/>
      </c>
    </row>
    <row r="271" spans="1:5" ht="15.75" customHeight="1" x14ac:dyDescent="0.35">
      <c r="A271" s="1" t="str">
        <f>IF(Filtros!A285&lt;&gt;"",Filtros!A285,"")</f>
        <v/>
      </c>
      <c r="B271" s="1" t="str">
        <f>IF(Filtros!B285&lt;&gt;"",Filtros!B285,"")</f>
        <v/>
      </c>
      <c r="C271" s="1" t="str">
        <f>IF(Filtros!C285&lt;&gt;"",Filtros!C285,"")</f>
        <v/>
      </c>
      <c r="D271" s="1" t="str">
        <f>IF(Filtros!D285&lt;&gt;"",Filtros!D285,"")</f>
        <v/>
      </c>
      <c r="E271" s="1" t="str">
        <f t="shared" si="4"/>
        <v/>
      </c>
    </row>
    <row r="272" spans="1:5" ht="15.75" customHeight="1" x14ac:dyDescent="0.35">
      <c r="A272" s="1" t="str">
        <f>IF(Filtros!A286&lt;&gt;"",Filtros!A286,"")</f>
        <v/>
      </c>
      <c r="B272" s="1" t="str">
        <f>IF(Filtros!B286&lt;&gt;"",Filtros!B286,"")</f>
        <v/>
      </c>
      <c r="C272" s="1" t="str">
        <f>IF(Filtros!C286&lt;&gt;"",Filtros!C286,"")</f>
        <v/>
      </c>
      <c r="D272" s="1" t="str">
        <f>IF(Filtros!D286&lt;&gt;"",Filtros!D286,"")</f>
        <v/>
      </c>
      <c r="E272" s="1" t="str">
        <f t="shared" si="4"/>
        <v/>
      </c>
    </row>
    <row r="273" spans="1:5" ht="15.75" customHeight="1" x14ac:dyDescent="0.35">
      <c r="A273" s="1" t="str">
        <f>IF(Filtros!A287&lt;&gt;"",Filtros!A287,"")</f>
        <v/>
      </c>
      <c r="B273" s="1" t="str">
        <f>IF(Filtros!B287&lt;&gt;"",Filtros!B287,"")</f>
        <v/>
      </c>
      <c r="C273" s="1" t="str">
        <f>IF(Filtros!C287&lt;&gt;"",Filtros!C287,"")</f>
        <v/>
      </c>
      <c r="D273" s="1" t="str">
        <f>IF(Filtros!D287&lt;&gt;"",Filtros!D287,"")</f>
        <v/>
      </c>
      <c r="E273" s="1" t="str">
        <f t="shared" si="4"/>
        <v/>
      </c>
    </row>
    <row r="274" spans="1:5" ht="15.75" customHeight="1" x14ac:dyDescent="0.35">
      <c r="A274" s="1" t="str">
        <f>IF(Filtros!A288&lt;&gt;"",Filtros!A288,"")</f>
        <v/>
      </c>
      <c r="B274" s="1" t="str">
        <f>IF(Filtros!B288&lt;&gt;"",Filtros!B288,"")</f>
        <v/>
      </c>
      <c r="C274" s="1" t="str">
        <f>IF(Filtros!C288&lt;&gt;"",Filtros!C288,"")</f>
        <v/>
      </c>
      <c r="D274" s="1" t="str">
        <f>IF(Filtros!D288&lt;&gt;"",Filtros!D288,"")</f>
        <v/>
      </c>
      <c r="E274" s="1" t="str">
        <f t="shared" si="4"/>
        <v/>
      </c>
    </row>
    <row r="275" spans="1:5" ht="15.75" customHeight="1" x14ac:dyDescent="0.35">
      <c r="A275" s="1" t="str">
        <f>IF(Filtros!A289&lt;&gt;"",Filtros!A289,"")</f>
        <v/>
      </c>
      <c r="B275" s="1" t="str">
        <f>IF(Filtros!B289&lt;&gt;"",Filtros!B289,"")</f>
        <v/>
      </c>
      <c r="C275" s="1" t="str">
        <f>IF(Filtros!C289&lt;&gt;"",Filtros!C289,"")</f>
        <v/>
      </c>
      <c r="D275" s="1" t="str">
        <f>IF(Filtros!D289&lt;&gt;"",Filtros!D289,"")</f>
        <v/>
      </c>
      <c r="E275" s="1" t="str">
        <f t="shared" si="4"/>
        <v/>
      </c>
    </row>
    <row r="276" spans="1:5" ht="15.75" customHeight="1" x14ac:dyDescent="0.35">
      <c r="A276" s="1" t="str">
        <f>IF(Filtros!A290&lt;&gt;"",Filtros!A290,"")</f>
        <v/>
      </c>
      <c r="B276" s="1" t="str">
        <f>IF(Filtros!B290&lt;&gt;"",Filtros!B290,"")</f>
        <v/>
      </c>
      <c r="C276" s="1" t="str">
        <f>IF(Filtros!C290&lt;&gt;"",Filtros!C290,"")</f>
        <v/>
      </c>
      <c r="D276" s="1" t="str">
        <f>IF(Filtros!D290&lt;&gt;"",Filtros!D290,"")</f>
        <v/>
      </c>
      <c r="E276" s="1" t="str">
        <f t="shared" si="4"/>
        <v/>
      </c>
    </row>
    <row r="277" spans="1:5" ht="15.75" customHeight="1" x14ac:dyDescent="0.35">
      <c r="A277" s="1" t="str">
        <f>IF(Filtros!A291&lt;&gt;"",Filtros!A291,"")</f>
        <v/>
      </c>
      <c r="B277" s="1" t="str">
        <f>IF(Filtros!B291&lt;&gt;"",Filtros!B291,"")</f>
        <v/>
      </c>
      <c r="C277" s="1" t="str">
        <f>IF(Filtros!C291&lt;&gt;"",Filtros!C291,"")</f>
        <v/>
      </c>
      <c r="D277" s="1" t="str">
        <f>IF(Filtros!D291&lt;&gt;"",Filtros!D291,"")</f>
        <v/>
      </c>
      <c r="E277" s="1" t="str">
        <f t="shared" si="4"/>
        <v/>
      </c>
    </row>
    <row r="278" spans="1:5" ht="15.75" customHeight="1" x14ac:dyDescent="0.35">
      <c r="A278" s="1" t="str">
        <f>IF(Filtros!A292&lt;&gt;"",Filtros!A292,"")</f>
        <v/>
      </c>
      <c r="B278" s="1" t="str">
        <f>IF(Filtros!B292&lt;&gt;"",Filtros!B292,"")</f>
        <v/>
      </c>
      <c r="C278" s="1" t="str">
        <f>IF(Filtros!C292&lt;&gt;"",Filtros!C292,"")</f>
        <v/>
      </c>
      <c r="D278" s="1" t="str">
        <f>IF(Filtros!D292&lt;&gt;"",Filtros!D292,"")</f>
        <v/>
      </c>
      <c r="E278" s="1" t="str">
        <f t="shared" si="4"/>
        <v/>
      </c>
    </row>
    <row r="279" spans="1:5" ht="15.75" customHeight="1" x14ac:dyDescent="0.35">
      <c r="A279" s="1" t="str">
        <f>IF(Filtros!A293&lt;&gt;"",Filtros!A293,"")</f>
        <v/>
      </c>
      <c r="B279" s="1" t="str">
        <f>IF(Filtros!B293&lt;&gt;"",Filtros!B293,"")</f>
        <v/>
      </c>
      <c r="C279" s="1" t="str">
        <f>IF(Filtros!C293&lt;&gt;"",Filtros!C293,"")</f>
        <v/>
      </c>
      <c r="D279" s="1" t="str">
        <f>IF(Filtros!D293&lt;&gt;"",Filtros!D293,"")</f>
        <v/>
      </c>
      <c r="E279" s="1" t="str">
        <f t="shared" si="4"/>
        <v/>
      </c>
    </row>
    <row r="280" spans="1:5" ht="15.75" customHeight="1" x14ac:dyDescent="0.35">
      <c r="A280" s="1" t="str">
        <f>IF(Filtros!A294&lt;&gt;"",Filtros!A294,"")</f>
        <v/>
      </c>
      <c r="B280" s="1" t="str">
        <f>IF(Filtros!B294&lt;&gt;"",Filtros!B294,"")</f>
        <v/>
      </c>
      <c r="C280" s="1" t="str">
        <f>IF(Filtros!C294&lt;&gt;"",Filtros!C294,"")</f>
        <v/>
      </c>
      <c r="D280" s="1" t="str">
        <f>IF(Filtros!D294&lt;&gt;"",Filtros!D294,"")</f>
        <v/>
      </c>
      <c r="E280" s="1" t="str">
        <f t="shared" si="4"/>
        <v/>
      </c>
    </row>
    <row r="281" spans="1:5" ht="15.75" customHeight="1" x14ac:dyDescent="0.35">
      <c r="A281" s="1" t="str">
        <f>IF(Filtros!A295&lt;&gt;"",Filtros!A295,"")</f>
        <v/>
      </c>
      <c r="B281" s="1" t="str">
        <f>IF(Filtros!B295&lt;&gt;"",Filtros!B295,"")</f>
        <v/>
      </c>
      <c r="C281" s="1" t="str">
        <f>IF(Filtros!C295&lt;&gt;"",Filtros!C295,"")</f>
        <v/>
      </c>
      <c r="D281" s="1" t="str">
        <f>IF(Filtros!D295&lt;&gt;"",Filtros!D295,"")</f>
        <v/>
      </c>
      <c r="E281" s="1" t="str">
        <f t="shared" si="4"/>
        <v/>
      </c>
    </row>
    <row r="282" spans="1:5" ht="15.75" customHeight="1" x14ac:dyDescent="0.35">
      <c r="A282" s="1" t="str">
        <f>IF(Filtros!A296&lt;&gt;"",Filtros!A296,"")</f>
        <v/>
      </c>
      <c r="B282" s="1" t="str">
        <f>IF(Filtros!B296&lt;&gt;"",Filtros!B296,"")</f>
        <v/>
      </c>
      <c r="C282" s="1" t="str">
        <f>IF(Filtros!C296&lt;&gt;"",Filtros!C296,"")</f>
        <v/>
      </c>
      <c r="D282" s="1" t="str">
        <f>IF(Filtros!D296&lt;&gt;"",Filtros!D296,"")</f>
        <v/>
      </c>
      <c r="E282" s="1" t="str">
        <f t="shared" si="4"/>
        <v/>
      </c>
    </row>
    <row r="283" spans="1:5" ht="15.75" customHeight="1" x14ac:dyDescent="0.35">
      <c r="A283" s="1" t="str">
        <f>IF(Filtros!A297&lt;&gt;"",Filtros!A297,"")</f>
        <v/>
      </c>
      <c r="B283" s="1" t="str">
        <f>IF(Filtros!B297&lt;&gt;"",Filtros!B297,"")</f>
        <v/>
      </c>
      <c r="C283" s="1" t="str">
        <f>IF(Filtros!C297&lt;&gt;"",Filtros!C297,"")</f>
        <v/>
      </c>
      <c r="D283" s="1" t="str">
        <f>IF(Filtros!D297&lt;&gt;"",Filtros!D297,"")</f>
        <v/>
      </c>
      <c r="E283" s="1" t="str">
        <f t="shared" si="4"/>
        <v/>
      </c>
    </row>
    <row r="284" spans="1:5" ht="15.75" customHeight="1" x14ac:dyDescent="0.35">
      <c r="A284" s="1" t="str">
        <f>IF(Filtros!A298&lt;&gt;"",Filtros!A298,"")</f>
        <v/>
      </c>
      <c r="B284" s="1" t="str">
        <f>IF(Filtros!B298&lt;&gt;"",Filtros!B298,"")</f>
        <v/>
      </c>
      <c r="C284" s="1" t="str">
        <f>IF(Filtros!C298&lt;&gt;"",Filtros!C298,"")</f>
        <v/>
      </c>
      <c r="D284" s="1" t="str">
        <f>IF(Filtros!D298&lt;&gt;"",Filtros!D298,"")</f>
        <v/>
      </c>
      <c r="E284" s="1" t="str">
        <f t="shared" si="4"/>
        <v/>
      </c>
    </row>
    <row r="285" spans="1:5" ht="15.75" customHeight="1" x14ac:dyDescent="0.35">
      <c r="A285" s="1" t="str">
        <f>IF(Filtros!A299&lt;&gt;"",Filtros!A299,"")</f>
        <v/>
      </c>
      <c r="B285" s="1" t="str">
        <f>IF(Filtros!B299&lt;&gt;"",Filtros!B299,"")</f>
        <v/>
      </c>
      <c r="C285" s="1" t="str">
        <f>IF(Filtros!C299&lt;&gt;"",Filtros!C299,"")</f>
        <v/>
      </c>
      <c r="D285" s="1" t="str">
        <f>IF(Filtros!D299&lt;&gt;"",Filtros!D299,"")</f>
        <v/>
      </c>
      <c r="E285" s="1" t="str">
        <f t="shared" si="4"/>
        <v/>
      </c>
    </row>
    <row r="286" spans="1:5" ht="15.75" customHeight="1" x14ac:dyDescent="0.35">
      <c r="A286" s="1" t="str">
        <f>IF(Filtros!A300&lt;&gt;"",Filtros!A300,"")</f>
        <v/>
      </c>
      <c r="B286" s="1" t="str">
        <f>IF(Filtros!B300&lt;&gt;"",Filtros!B300,"")</f>
        <v/>
      </c>
      <c r="C286" s="1" t="str">
        <f>IF(Filtros!C300&lt;&gt;"",Filtros!C300,"")</f>
        <v/>
      </c>
      <c r="D286" s="1" t="str">
        <f>IF(Filtros!D300&lt;&gt;"",Filtros!D300,"")</f>
        <v/>
      </c>
      <c r="E286" s="1" t="str">
        <f t="shared" si="4"/>
        <v/>
      </c>
    </row>
    <row r="287" spans="1:5" ht="15.75" customHeight="1" x14ac:dyDescent="0.35">
      <c r="A287" s="1" t="str">
        <f>IF(Filtros!A301&lt;&gt;"",Filtros!A301,"")</f>
        <v/>
      </c>
      <c r="B287" s="1" t="str">
        <f>IF(Filtros!B301&lt;&gt;"",Filtros!B301,"")</f>
        <v/>
      </c>
      <c r="C287" s="1" t="str">
        <f>IF(Filtros!C301&lt;&gt;"",Filtros!C301,"")</f>
        <v/>
      </c>
      <c r="D287" s="1" t="str">
        <f>IF(Filtros!D301&lt;&gt;"",Filtros!D301,"")</f>
        <v/>
      </c>
      <c r="E287" s="1" t="str">
        <f t="shared" si="4"/>
        <v/>
      </c>
    </row>
    <row r="288" spans="1:5" ht="15.75" customHeight="1" x14ac:dyDescent="0.35">
      <c r="A288" s="1" t="str">
        <f>IF(Filtros!A302&lt;&gt;"",Filtros!A302,"")</f>
        <v/>
      </c>
      <c r="B288" s="1" t="str">
        <f>IF(Filtros!B302&lt;&gt;"",Filtros!B302,"")</f>
        <v/>
      </c>
      <c r="C288" s="1" t="str">
        <f>IF(Filtros!C302&lt;&gt;"",Filtros!C302,"")</f>
        <v/>
      </c>
      <c r="D288" s="1" t="str">
        <f>IF(Filtros!D302&lt;&gt;"",Filtros!D302,"")</f>
        <v/>
      </c>
      <c r="E288" s="1" t="str">
        <f t="shared" si="4"/>
        <v/>
      </c>
    </row>
    <row r="289" spans="1:5" ht="15.75" customHeight="1" x14ac:dyDescent="0.35">
      <c r="A289" s="1" t="str">
        <f>IF(Filtros!A303&lt;&gt;"",Filtros!A303,"")</f>
        <v/>
      </c>
      <c r="B289" s="1" t="str">
        <f>IF(Filtros!B303&lt;&gt;"",Filtros!B303,"")</f>
        <v/>
      </c>
      <c r="C289" s="1" t="str">
        <f>IF(Filtros!C303&lt;&gt;"",Filtros!C303,"")</f>
        <v/>
      </c>
      <c r="D289" s="1" t="str">
        <f>IF(Filtros!D303&lt;&gt;"",Filtros!D303,"")</f>
        <v/>
      </c>
      <c r="E289" s="1" t="str">
        <f t="shared" si="4"/>
        <v/>
      </c>
    </row>
    <row r="290" spans="1:5" ht="15.75" customHeight="1" x14ac:dyDescent="0.35">
      <c r="A290" s="1" t="str">
        <f>IF(Filtros!A304&lt;&gt;"",Filtros!A304,"")</f>
        <v/>
      </c>
      <c r="B290" s="1" t="str">
        <f>IF(Filtros!B304&lt;&gt;"",Filtros!B304,"")</f>
        <v/>
      </c>
      <c r="C290" s="1" t="str">
        <f>IF(Filtros!C304&lt;&gt;"",Filtros!C304,"")</f>
        <v/>
      </c>
      <c r="D290" s="1" t="str">
        <f>IF(Filtros!D304&lt;&gt;"",Filtros!D304,"")</f>
        <v/>
      </c>
      <c r="E290" s="1" t="str">
        <f t="shared" si="4"/>
        <v/>
      </c>
    </row>
    <row r="291" spans="1:5" ht="15.75" customHeight="1" x14ac:dyDescent="0.35">
      <c r="A291" s="1" t="str">
        <f>IF(Filtros!A305&lt;&gt;"",Filtros!A305,"")</f>
        <v/>
      </c>
      <c r="B291" s="1" t="str">
        <f>IF(Filtros!B305&lt;&gt;"",Filtros!B305,"")</f>
        <v/>
      </c>
      <c r="C291" s="1" t="str">
        <f>IF(Filtros!C305&lt;&gt;"",Filtros!C305,"")</f>
        <v/>
      </c>
      <c r="D291" s="1" t="str">
        <f>IF(Filtros!D305&lt;&gt;"",Filtros!D305,"")</f>
        <v/>
      </c>
      <c r="E291" s="1" t="str">
        <f t="shared" si="4"/>
        <v/>
      </c>
    </row>
    <row r="292" spans="1:5" ht="15.75" customHeight="1" x14ac:dyDescent="0.35">
      <c r="A292" s="1" t="str">
        <f>IF(Filtros!A306&lt;&gt;"",Filtros!A306,"")</f>
        <v/>
      </c>
      <c r="B292" s="1" t="str">
        <f>IF(Filtros!B306&lt;&gt;"",Filtros!B306,"")</f>
        <v/>
      </c>
      <c r="C292" s="1" t="str">
        <f>IF(Filtros!C306&lt;&gt;"",Filtros!C306,"")</f>
        <v/>
      </c>
      <c r="D292" s="1" t="str">
        <f>IF(Filtros!D306&lt;&gt;"",Filtros!D306,"")</f>
        <v/>
      </c>
      <c r="E292" s="1" t="str">
        <f t="shared" si="4"/>
        <v/>
      </c>
    </row>
    <row r="293" spans="1:5" ht="15.75" customHeight="1" x14ac:dyDescent="0.35">
      <c r="A293" s="1" t="str">
        <f>IF(Filtros!A307&lt;&gt;"",Filtros!A307,"")</f>
        <v/>
      </c>
      <c r="B293" s="1" t="str">
        <f>IF(Filtros!B307&lt;&gt;"",Filtros!B307,"")</f>
        <v/>
      </c>
      <c r="C293" s="1" t="str">
        <f>IF(Filtros!C307&lt;&gt;"",Filtros!C307,"")</f>
        <v/>
      </c>
      <c r="D293" s="1" t="str">
        <f>IF(Filtros!D307&lt;&gt;"",Filtros!D307,"")</f>
        <v/>
      </c>
      <c r="E293" s="1" t="str">
        <f t="shared" si="4"/>
        <v/>
      </c>
    </row>
    <row r="294" spans="1:5" ht="15.75" customHeight="1" x14ac:dyDescent="0.35">
      <c r="A294" s="1" t="str">
        <f>IF(Filtros!A308&lt;&gt;"",Filtros!A308,"")</f>
        <v/>
      </c>
      <c r="B294" s="1" t="str">
        <f>IF(Filtros!B308&lt;&gt;"",Filtros!B308,"")</f>
        <v/>
      </c>
      <c r="C294" s="1" t="str">
        <f>IF(Filtros!C308&lt;&gt;"",Filtros!C308,"")</f>
        <v/>
      </c>
      <c r="D294" s="1" t="str">
        <f>IF(Filtros!D308&lt;&gt;"",Filtros!D308,"")</f>
        <v/>
      </c>
      <c r="E294" s="1" t="str">
        <f t="shared" si="4"/>
        <v/>
      </c>
    </row>
    <row r="295" spans="1:5" ht="15.75" customHeight="1" x14ac:dyDescent="0.35">
      <c r="A295" s="1" t="str">
        <f>IF(Filtros!A309&lt;&gt;"",Filtros!A309,"")</f>
        <v/>
      </c>
      <c r="B295" s="1" t="str">
        <f>IF(Filtros!B309&lt;&gt;"",Filtros!B309,"")</f>
        <v/>
      </c>
      <c r="C295" s="1" t="str">
        <f>IF(Filtros!C309&lt;&gt;"",Filtros!C309,"")</f>
        <v/>
      </c>
      <c r="D295" s="1" t="str">
        <f>IF(Filtros!D309&lt;&gt;"",Filtros!D309,"")</f>
        <v/>
      </c>
      <c r="E295" s="1" t="str">
        <f t="shared" si="4"/>
        <v/>
      </c>
    </row>
    <row r="296" spans="1:5" ht="15.75" customHeight="1" x14ac:dyDescent="0.35">
      <c r="A296" s="1" t="str">
        <f>IF(Filtros!A310&lt;&gt;"",Filtros!A310,"")</f>
        <v/>
      </c>
      <c r="B296" s="1" t="str">
        <f>IF(Filtros!B310&lt;&gt;"",Filtros!B310,"")</f>
        <v/>
      </c>
      <c r="C296" s="1" t="str">
        <f>IF(Filtros!C310&lt;&gt;"",Filtros!C310,"")</f>
        <v/>
      </c>
      <c r="D296" s="1" t="str">
        <f>IF(Filtros!D310&lt;&gt;"",Filtros!D310,"")</f>
        <v/>
      </c>
      <c r="E296" s="1" t="str">
        <f t="shared" si="4"/>
        <v/>
      </c>
    </row>
    <row r="297" spans="1:5" ht="15.75" customHeight="1" x14ac:dyDescent="0.35">
      <c r="A297" s="1" t="str">
        <f>IF(Filtros!A311&lt;&gt;"",Filtros!A311,"")</f>
        <v/>
      </c>
      <c r="B297" s="1" t="str">
        <f>IF(Filtros!B311&lt;&gt;"",Filtros!B311,"")</f>
        <v/>
      </c>
      <c r="C297" s="1" t="str">
        <f>IF(Filtros!C311&lt;&gt;"",Filtros!C311,"")</f>
        <v/>
      </c>
      <c r="D297" s="1" t="str">
        <f>IF(Filtros!D311&lt;&gt;"",Filtros!D311,"")</f>
        <v/>
      </c>
      <c r="E297" s="1" t="str">
        <f t="shared" si="4"/>
        <v/>
      </c>
    </row>
    <row r="298" spans="1:5" ht="15.75" customHeight="1" x14ac:dyDescent="0.35">
      <c r="A298" s="1" t="str">
        <f>IF(Filtros!A312&lt;&gt;"",Filtros!A312,"")</f>
        <v/>
      </c>
      <c r="B298" s="1" t="str">
        <f>IF(Filtros!B312&lt;&gt;"",Filtros!B312,"")</f>
        <v/>
      </c>
      <c r="C298" s="1" t="str">
        <f>IF(Filtros!C312&lt;&gt;"",Filtros!C312,"")</f>
        <v/>
      </c>
      <c r="D298" s="1" t="str">
        <f>IF(Filtros!D312&lt;&gt;"",Filtros!D312,"")</f>
        <v/>
      </c>
      <c r="E298" s="1" t="str">
        <f t="shared" si="4"/>
        <v/>
      </c>
    </row>
    <row r="299" spans="1:5" ht="15.75" customHeight="1" x14ac:dyDescent="0.35">
      <c r="A299" s="1" t="str">
        <f>IF(Filtros!A313&lt;&gt;"",Filtros!A313,"")</f>
        <v/>
      </c>
      <c r="B299" s="1" t="str">
        <f>IF(Filtros!B313&lt;&gt;"",Filtros!B313,"")</f>
        <v/>
      </c>
      <c r="C299" s="1" t="str">
        <f>IF(Filtros!C313&lt;&gt;"",Filtros!C313,"")</f>
        <v/>
      </c>
      <c r="D299" s="1" t="str">
        <f>IF(Filtros!D313&lt;&gt;"",Filtros!D313,"")</f>
        <v/>
      </c>
      <c r="E299" s="1" t="str">
        <f t="shared" si="4"/>
        <v/>
      </c>
    </row>
    <row r="300" spans="1:5" ht="15.75" customHeight="1" x14ac:dyDescent="0.35">
      <c r="A300" s="1" t="str">
        <f>IF(Filtros!A314&lt;&gt;"",Filtros!A314,"")</f>
        <v/>
      </c>
      <c r="B300" s="1" t="str">
        <f>IF(Filtros!B314&lt;&gt;"",Filtros!B314,"")</f>
        <v/>
      </c>
      <c r="C300" s="1" t="str">
        <f>IF(Filtros!C314&lt;&gt;"",Filtros!C314,"")</f>
        <v/>
      </c>
      <c r="D300" s="1" t="str">
        <f>IF(Filtros!D314&lt;&gt;"",Filtros!D314,"")</f>
        <v/>
      </c>
      <c r="E300" s="1" t="str">
        <f t="shared" si="4"/>
        <v/>
      </c>
    </row>
    <row r="301" spans="1:5" ht="15.75" customHeight="1" x14ac:dyDescent="0.35">
      <c r="A301" s="1" t="str">
        <f>IF(Filtros!A315&lt;&gt;"",Filtros!A315,"")</f>
        <v/>
      </c>
      <c r="B301" s="1" t="str">
        <f>IF(Filtros!B315&lt;&gt;"",Filtros!B315,"")</f>
        <v/>
      </c>
      <c r="C301" s="1" t="str">
        <f>IF(Filtros!C315&lt;&gt;"",Filtros!C315,"")</f>
        <v/>
      </c>
      <c r="D301" s="1" t="str">
        <f>IF(Filtros!D315&lt;&gt;"",Filtros!D315,"")</f>
        <v/>
      </c>
      <c r="E301" s="1" t="str">
        <f t="shared" si="4"/>
        <v/>
      </c>
    </row>
    <row r="302" spans="1:5" ht="15.75" customHeight="1" x14ac:dyDescent="0.35">
      <c r="A302" s="1" t="str">
        <f>IF(Filtros!A316&lt;&gt;"",Filtros!A316,"")</f>
        <v/>
      </c>
      <c r="B302" s="1" t="str">
        <f>IF(Filtros!B316&lt;&gt;"",Filtros!B316,"")</f>
        <v/>
      </c>
      <c r="C302" s="1" t="str">
        <f>IF(Filtros!C316&lt;&gt;"",Filtros!C316,"")</f>
        <v/>
      </c>
      <c r="D302" s="1" t="str">
        <f>IF(Filtros!D316&lt;&gt;"",Filtros!D316,"")</f>
        <v/>
      </c>
      <c r="E302" s="1" t="str">
        <f t="shared" si="4"/>
        <v/>
      </c>
    </row>
    <row r="303" spans="1:5" ht="15.75" customHeight="1" x14ac:dyDescent="0.35">
      <c r="A303" s="1" t="str">
        <f>IF(Filtros!A317&lt;&gt;"",Filtros!A317,"")</f>
        <v/>
      </c>
      <c r="B303" s="1" t="str">
        <f>IF(Filtros!B317&lt;&gt;"",Filtros!B317,"")</f>
        <v/>
      </c>
      <c r="C303" s="1" t="str">
        <f>IF(Filtros!C317&lt;&gt;"",Filtros!C317,"")</f>
        <v/>
      </c>
      <c r="D303" s="1" t="str">
        <f>IF(Filtros!D317&lt;&gt;"",Filtros!D317,"")</f>
        <v/>
      </c>
      <c r="E303" s="1" t="str">
        <f t="shared" si="4"/>
        <v/>
      </c>
    </row>
    <row r="304" spans="1:5" ht="15.75" customHeight="1" x14ac:dyDescent="0.35">
      <c r="A304" s="1" t="str">
        <f>IF(Filtros!A318&lt;&gt;"",Filtros!A318,"")</f>
        <v/>
      </c>
      <c r="B304" s="1" t="str">
        <f>IF(Filtros!B318&lt;&gt;"",Filtros!B318,"")</f>
        <v/>
      </c>
      <c r="C304" s="1" t="str">
        <f>IF(Filtros!C318&lt;&gt;"",Filtros!C318,"")</f>
        <v/>
      </c>
      <c r="D304" s="1" t="str">
        <f>IF(Filtros!D318&lt;&gt;"",Filtros!D318,"")</f>
        <v/>
      </c>
      <c r="E304" s="1" t="str">
        <f t="shared" si="4"/>
        <v/>
      </c>
    </row>
    <row r="305" spans="1:5" ht="15.75" customHeight="1" x14ac:dyDescent="0.35">
      <c r="A305" s="1" t="str">
        <f>IF(Filtros!A319&lt;&gt;"",Filtros!A319,"")</f>
        <v/>
      </c>
      <c r="B305" s="1" t="str">
        <f>IF(Filtros!B319&lt;&gt;"",Filtros!B319,"")</f>
        <v/>
      </c>
      <c r="C305" s="1" t="str">
        <f>IF(Filtros!C319&lt;&gt;"",Filtros!C319,"")</f>
        <v/>
      </c>
      <c r="D305" s="1" t="str">
        <f>IF(Filtros!D319&lt;&gt;"",Filtros!D319,"")</f>
        <v/>
      </c>
      <c r="E305" s="1" t="str">
        <f t="shared" si="4"/>
        <v/>
      </c>
    </row>
    <row r="306" spans="1:5" ht="15.75" customHeight="1" x14ac:dyDescent="0.35">
      <c r="A306" s="1" t="str">
        <f>IF(Filtros!A320&lt;&gt;"",Filtros!A320,"")</f>
        <v/>
      </c>
      <c r="B306" s="1" t="str">
        <f>IF(Filtros!B320&lt;&gt;"",Filtros!B320,"")</f>
        <v/>
      </c>
      <c r="C306" s="1" t="str">
        <f>IF(Filtros!C320&lt;&gt;"",Filtros!C320,"")</f>
        <v/>
      </c>
      <c r="D306" s="1" t="str">
        <f>IF(Filtros!D320&lt;&gt;"",Filtros!D320,"")</f>
        <v/>
      </c>
      <c r="E306" s="1" t="str">
        <f t="shared" si="4"/>
        <v/>
      </c>
    </row>
    <row r="307" spans="1:5" ht="15.75" customHeight="1" x14ac:dyDescent="0.35">
      <c r="A307" s="1" t="str">
        <f>IF(Filtros!A321&lt;&gt;"",Filtros!A321,"")</f>
        <v/>
      </c>
      <c r="B307" s="1" t="str">
        <f>IF(Filtros!B321&lt;&gt;"",Filtros!B321,"")</f>
        <v/>
      </c>
      <c r="C307" s="1" t="str">
        <f>IF(Filtros!C321&lt;&gt;"",Filtros!C321,"")</f>
        <v/>
      </c>
      <c r="D307" s="1" t="str">
        <f>IF(Filtros!D321&lt;&gt;"",Filtros!D321,"")</f>
        <v/>
      </c>
      <c r="E307" s="1" t="str">
        <f t="shared" si="4"/>
        <v/>
      </c>
    </row>
    <row r="308" spans="1:5" ht="15.75" customHeight="1" x14ac:dyDescent="0.35">
      <c r="A308" s="1" t="str">
        <f>IF(Filtros!A322&lt;&gt;"",Filtros!A322,"")</f>
        <v/>
      </c>
      <c r="B308" s="1" t="str">
        <f>IF(Filtros!B322&lt;&gt;"",Filtros!B322,"")</f>
        <v/>
      </c>
      <c r="C308" s="1" t="str">
        <f>IF(Filtros!C322&lt;&gt;"",Filtros!C322,"")</f>
        <v/>
      </c>
      <c r="D308" s="1" t="str">
        <f>IF(Filtros!D322&lt;&gt;"",Filtros!D322,"")</f>
        <v/>
      </c>
      <c r="E308" s="1" t="str">
        <f t="shared" si="4"/>
        <v/>
      </c>
    </row>
    <row r="309" spans="1:5" ht="15.75" customHeight="1" x14ac:dyDescent="0.35">
      <c r="A309" s="1" t="str">
        <f>IF(Filtros!A323&lt;&gt;"",Filtros!A323,"")</f>
        <v/>
      </c>
      <c r="B309" s="1" t="str">
        <f>IF(Filtros!B323&lt;&gt;"",Filtros!B323,"")</f>
        <v/>
      </c>
      <c r="C309" s="1" t="str">
        <f>IF(Filtros!C323&lt;&gt;"",Filtros!C323,"")</f>
        <v/>
      </c>
      <c r="D309" s="1" t="str">
        <f>IF(Filtros!D323&lt;&gt;"",Filtros!D323,"")</f>
        <v/>
      </c>
      <c r="E309" s="1" t="str">
        <f t="shared" si="4"/>
        <v/>
      </c>
    </row>
    <row r="310" spans="1:5" ht="15.75" customHeight="1" x14ac:dyDescent="0.35">
      <c r="A310" s="1" t="str">
        <f>IF(Filtros!A324&lt;&gt;"",Filtros!A324,"")</f>
        <v/>
      </c>
      <c r="B310" s="1" t="str">
        <f>IF(Filtros!B324&lt;&gt;"",Filtros!B324,"")</f>
        <v/>
      </c>
      <c r="C310" s="1" t="str">
        <f>IF(Filtros!C324&lt;&gt;"",Filtros!C324,"")</f>
        <v/>
      </c>
      <c r="D310" s="1" t="str">
        <f>IF(Filtros!D324&lt;&gt;"",Filtros!D324,"")</f>
        <v/>
      </c>
      <c r="E310" s="1" t="str">
        <f t="shared" si="4"/>
        <v/>
      </c>
    </row>
    <row r="311" spans="1:5" ht="15.75" customHeight="1" x14ac:dyDescent="0.35">
      <c r="A311" s="1" t="str">
        <f>IF(Filtros!A325&lt;&gt;"",Filtros!A325,"")</f>
        <v/>
      </c>
      <c r="B311" s="1" t="str">
        <f>IF(Filtros!B325&lt;&gt;"",Filtros!B325,"")</f>
        <v/>
      </c>
      <c r="C311" s="1" t="str">
        <f>IF(Filtros!C325&lt;&gt;"",Filtros!C325,"")</f>
        <v/>
      </c>
      <c r="D311" s="1" t="str">
        <f>IF(Filtros!D325&lt;&gt;"",Filtros!D325,"")</f>
        <v/>
      </c>
      <c r="E311" s="1" t="str">
        <f t="shared" si="4"/>
        <v/>
      </c>
    </row>
    <row r="312" spans="1:5" ht="15.75" customHeight="1" x14ac:dyDescent="0.35">
      <c r="A312" s="1" t="str">
        <f>IF(Filtros!A326&lt;&gt;"",Filtros!A326,"")</f>
        <v/>
      </c>
      <c r="B312" s="1" t="str">
        <f>IF(Filtros!B326&lt;&gt;"",Filtros!B326,"")</f>
        <v/>
      </c>
      <c r="C312" s="1" t="str">
        <f>IF(Filtros!C326&lt;&gt;"",Filtros!C326,"")</f>
        <v/>
      </c>
      <c r="D312" s="1" t="str">
        <f>IF(Filtros!D326&lt;&gt;"",Filtros!D326,"")</f>
        <v/>
      </c>
      <c r="E312" s="1" t="str">
        <f t="shared" si="4"/>
        <v/>
      </c>
    </row>
    <row r="313" spans="1:5" ht="15.75" customHeight="1" x14ac:dyDescent="0.35">
      <c r="A313" s="1" t="str">
        <f>IF(Filtros!A327&lt;&gt;"",Filtros!A327,"")</f>
        <v/>
      </c>
      <c r="B313" s="1" t="str">
        <f>IF(Filtros!B327&lt;&gt;"",Filtros!B327,"")</f>
        <v/>
      </c>
      <c r="C313" s="1" t="str">
        <f>IF(Filtros!C327&lt;&gt;"",Filtros!C327,"")</f>
        <v/>
      </c>
      <c r="D313" s="1" t="str">
        <f>IF(Filtros!D327&lt;&gt;"",Filtros!D327,"")</f>
        <v/>
      </c>
      <c r="E313" s="1" t="str">
        <f t="shared" si="4"/>
        <v/>
      </c>
    </row>
    <row r="314" spans="1:5" ht="15.75" customHeight="1" x14ac:dyDescent="0.35">
      <c r="A314" s="1" t="str">
        <f>IF(Filtros!A328&lt;&gt;"",Filtros!A328,"")</f>
        <v/>
      </c>
      <c r="B314" s="1" t="str">
        <f>IF(Filtros!B328&lt;&gt;"",Filtros!B328,"")</f>
        <v/>
      </c>
      <c r="C314" s="1" t="str">
        <f>IF(Filtros!C328&lt;&gt;"",Filtros!C328,"")</f>
        <v/>
      </c>
      <c r="D314" s="1" t="str">
        <f>IF(Filtros!D328&lt;&gt;"",Filtros!D328,"")</f>
        <v/>
      </c>
      <c r="E314" s="1" t="str">
        <f t="shared" si="4"/>
        <v/>
      </c>
    </row>
    <row r="315" spans="1:5" ht="15.75" customHeight="1" x14ac:dyDescent="0.35">
      <c r="A315" s="1" t="str">
        <f>IF(Filtros!A329&lt;&gt;"",Filtros!A329,"")</f>
        <v/>
      </c>
      <c r="B315" s="1" t="str">
        <f>IF(Filtros!B329&lt;&gt;"",Filtros!B329,"")</f>
        <v/>
      </c>
      <c r="C315" s="1" t="str">
        <f>IF(Filtros!C329&lt;&gt;"",Filtros!C329,"")</f>
        <v/>
      </c>
      <c r="D315" s="1" t="str">
        <f>IF(Filtros!D329&lt;&gt;"",Filtros!D329,"")</f>
        <v/>
      </c>
      <c r="E315" s="1" t="str">
        <f t="shared" si="4"/>
        <v/>
      </c>
    </row>
    <row r="316" spans="1:5" ht="15.75" customHeight="1" x14ac:dyDescent="0.35">
      <c r="A316" s="1" t="str">
        <f>IF(Filtros!A330&lt;&gt;"",Filtros!A330,"")</f>
        <v/>
      </c>
      <c r="B316" s="1" t="str">
        <f>IF(Filtros!B330&lt;&gt;"",Filtros!B330,"")</f>
        <v/>
      </c>
      <c r="C316" s="1" t="str">
        <f>IF(Filtros!C330&lt;&gt;"",Filtros!C330,"")</f>
        <v/>
      </c>
      <c r="D316" s="1" t="str">
        <f>IF(Filtros!D330&lt;&gt;"",Filtros!D330,"")</f>
        <v/>
      </c>
      <c r="E316" s="1" t="str">
        <f t="shared" si="4"/>
        <v/>
      </c>
    </row>
    <row r="317" spans="1:5" ht="15.75" customHeight="1" x14ac:dyDescent="0.35">
      <c r="A317" s="1" t="str">
        <f>IF(Filtros!A331&lt;&gt;"",Filtros!A331,"")</f>
        <v/>
      </c>
      <c r="B317" s="1" t="str">
        <f>IF(Filtros!B331&lt;&gt;"",Filtros!B331,"")</f>
        <v/>
      </c>
      <c r="C317" s="1" t="str">
        <f>IF(Filtros!C331&lt;&gt;"",Filtros!C331,"")</f>
        <v/>
      </c>
      <c r="D317" s="1" t="str">
        <f>IF(Filtros!D331&lt;&gt;"",Filtros!D331,"")</f>
        <v/>
      </c>
      <c r="E317" s="1" t="str">
        <f t="shared" si="4"/>
        <v/>
      </c>
    </row>
    <row r="318" spans="1:5" ht="15.75" customHeight="1" x14ac:dyDescent="0.35">
      <c r="A318" s="1" t="str">
        <f>IF(Filtros!A332&lt;&gt;"",Filtros!A332,"")</f>
        <v/>
      </c>
      <c r="B318" s="1" t="str">
        <f>IF(Filtros!B332&lt;&gt;"",Filtros!B332,"")</f>
        <v/>
      </c>
      <c r="C318" s="1" t="str">
        <f>IF(Filtros!C332&lt;&gt;"",Filtros!C332,"")</f>
        <v/>
      </c>
      <c r="D318" s="1" t="str">
        <f>IF(Filtros!D332&lt;&gt;"",Filtros!D332,"")</f>
        <v/>
      </c>
      <c r="E318" s="1" t="str">
        <f t="shared" si="4"/>
        <v/>
      </c>
    </row>
    <row r="319" spans="1:5" ht="15.75" customHeight="1" x14ac:dyDescent="0.35">
      <c r="A319" s="1" t="str">
        <f>IF(Filtros!A333&lt;&gt;"",Filtros!A333,"")</f>
        <v/>
      </c>
      <c r="B319" s="1" t="str">
        <f>IF(Filtros!B333&lt;&gt;"",Filtros!B333,"")</f>
        <v/>
      </c>
      <c r="C319" s="1" t="str">
        <f>IF(Filtros!C333&lt;&gt;"",Filtros!C333,"")</f>
        <v/>
      </c>
      <c r="D319" s="1" t="str">
        <f>IF(Filtros!D333&lt;&gt;"",Filtros!D333,"")</f>
        <v/>
      </c>
      <c r="E319" s="1" t="str">
        <f t="shared" si="4"/>
        <v/>
      </c>
    </row>
    <row r="320" spans="1:5" ht="15.75" customHeight="1" x14ac:dyDescent="0.35">
      <c r="A320" s="1" t="str">
        <f>IF(Filtros!A334&lt;&gt;"",Filtros!A334,"")</f>
        <v/>
      </c>
      <c r="B320" s="1" t="str">
        <f>IF(Filtros!B334&lt;&gt;"",Filtros!B334,"")</f>
        <v/>
      </c>
      <c r="C320" s="1" t="str">
        <f>IF(Filtros!C334&lt;&gt;"",Filtros!C334,"")</f>
        <v/>
      </c>
      <c r="D320" s="1" t="str">
        <f>IF(Filtros!D334&lt;&gt;"",Filtros!D334,"")</f>
        <v/>
      </c>
      <c r="E320" s="1" t="str">
        <f t="shared" si="4"/>
        <v/>
      </c>
    </row>
    <row r="321" spans="1:5" ht="15.75" customHeight="1" x14ac:dyDescent="0.35">
      <c r="A321" s="1" t="str">
        <f>IF(Filtros!A335&lt;&gt;"",Filtros!A335,"")</f>
        <v/>
      </c>
      <c r="B321" s="1" t="str">
        <f>IF(Filtros!B335&lt;&gt;"",Filtros!B335,"")</f>
        <v/>
      </c>
      <c r="C321" s="1" t="str">
        <f>IF(Filtros!C335&lt;&gt;"",Filtros!C335,"")</f>
        <v/>
      </c>
      <c r="D321" s="1" t="str">
        <f>IF(Filtros!D335&lt;&gt;"",Filtros!D335,"")</f>
        <v/>
      </c>
      <c r="E321" s="1" t="str">
        <f t="shared" si="4"/>
        <v/>
      </c>
    </row>
    <row r="322" spans="1:5" ht="15.75" customHeight="1" x14ac:dyDescent="0.35">
      <c r="A322" s="1" t="str">
        <f>IF(Filtros!A336&lt;&gt;"",Filtros!A336,"")</f>
        <v/>
      </c>
      <c r="B322" s="1" t="str">
        <f>IF(Filtros!B336&lt;&gt;"",Filtros!B336,"")</f>
        <v/>
      </c>
      <c r="C322" s="1" t="str">
        <f>IF(Filtros!C336&lt;&gt;"",Filtros!C336,"")</f>
        <v/>
      </c>
      <c r="D322" s="1" t="str">
        <f>IF(Filtros!D336&lt;&gt;"",Filtros!D336,"")</f>
        <v/>
      </c>
      <c r="E322" s="1" t="str">
        <f t="shared" si="4"/>
        <v/>
      </c>
    </row>
    <row r="323" spans="1:5" ht="15.75" customHeight="1" x14ac:dyDescent="0.35">
      <c r="A323" s="1" t="str">
        <f>IF(Filtros!A337&lt;&gt;"",Filtros!A337,"")</f>
        <v/>
      </c>
      <c r="B323" s="1" t="str">
        <f>IF(Filtros!B337&lt;&gt;"",Filtros!B337,"")</f>
        <v/>
      </c>
      <c r="C323" s="1" t="str">
        <f>IF(Filtros!C337&lt;&gt;"",Filtros!C337,"")</f>
        <v/>
      </c>
      <c r="D323" s="1" t="str">
        <f>IF(Filtros!D337&lt;&gt;"",Filtros!D337,"")</f>
        <v/>
      </c>
      <c r="E323" s="1" t="str">
        <f t="shared" ref="E323:E386" si="5">IF(A323&lt;&gt;"",CONCATENATE(B323," ",C323),"")</f>
        <v/>
      </c>
    </row>
    <row r="324" spans="1:5" ht="15.75" customHeight="1" x14ac:dyDescent="0.35">
      <c r="A324" s="1" t="str">
        <f>IF(Filtros!A338&lt;&gt;"",Filtros!A338,"")</f>
        <v/>
      </c>
      <c r="B324" s="1" t="str">
        <f>IF(Filtros!B338&lt;&gt;"",Filtros!B338,"")</f>
        <v/>
      </c>
      <c r="C324" s="1" t="str">
        <f>IF(Filtros!C338&lt;&gt;"",Filtros!C338,"")</f>
        <v/>
      </c>
      <c r="D324" s="1" t="str">
        <f>IF(Filtros!D338&lt;&gt;"",Filtros!D338,"")</f>
        <v/>
      </c>
      <c r="E324" s="1" t="str">
        <f t="shared" si="5"/>
        <v/>
      </c>
    </row>
    <row r="325" spans="1:5" ht="15.75" customHeight="1" x14ac:dyDescent="0.35">
      <c r="A325" s="1" t="str">
        <f>IF(Filtros!A339&lt;&gt;"",Filtros!A339,"")</f>
        <v/>
      </c>
      <c r="B325" s="1" t="str">
        <f>IF(Filtros!B339&lt;&gt;"",Filtros!B339,"")</f>
        <v/>
      </c>
      <c r="C325" s="1" t="str">
        <f>IF(Filtros!C339&lt;&gt;"",Filtros!C339,"")</f>
        <v/>
      </c>
      <c r="D325" s="1" t="str">
        <f>IF(Filtros!D339&lt;&gt;"",Filtros!D339,"")</f>
        <v/>
      </c>
      <c r="E325" s="1" t="str">
        <f t="shared" si="5"/>
        <v/>
      </c>
    </row>
    <row r="326" spans="1:5" ht="15.75" customHeight="1" x14ac:dyDescent="0.35">
      <c r="A326" s="1" t="str">
        <f>IF(Filtros!A340&lt;&gt;"",Filtros!A340,"")</f>
        <v/>
      </c>
      <c r="B326" s="1" t="str">
        <f>IF(Filtros!B340&lt;&gt;"",Filtros!B340,"")</f>
        <v/>
      </c>
      <c r="C326" s="1" t="str">
        <f>IF(Filtros!C340&lt;&gt;"",Filtros!C340,"")</f>
        <v/>
      </c>
      <c r="D326" s="1" t="str">
        <f>IF(Filtros!D340&lt;&gt;"",Filtros!D340,"")</f>
        <v/>
      </c>
      <c r="E326" s="1" t="str">
        <f t="shared" si="5"/>
        <v/>
      </c>
    </row>
    <row r="327" spans="1:5" ht="15.75" customHeight="1" x14ac:dyDescent="0.35">
      <c r="A327" s="1" t="str">
        <f>IF(Filtros!A341&lt;&gt;"",Filtros!A341,"")</f>
        <v/>
      </c>
      <c r="B327" s="1" t="str">
        <f>IF(Filtros!B341&lt;&gt;"",Filtros!B341,"")</f>
        <v/>
      </c>
      <c r="C327" s="1" t="str">
        <f>IF(Filtros!C341&lt;&gt;"",Filtros!C341,"")</f>
        <v/>
      </c>
      <c r="D327" s="1" t="str">
        <f>IF(Filtros!D341&lt;&gt;"",Filtros!D341,"")</f>
        <v/>
      </c>
      <c r="E327" s="1" t="str">
        <f t="shared" si="5"/>
        <v/>
      </c>
    </row>
    <row r="328" spans="1:5" ht="15.75" customHeight="1" x14ac:dyDescent="0.35">
      <c r="A328" s="1" t="str">
        <f>IF(Filtros!A342&lt;&gt;"",Filtros!A342,"")</f>
        <v/>
      </c>
      <c r="B328" s="1" t="str">
        <f>IF(Filtros!B342&lt;&gt;"",Filtros!B342,"")</f>
        <v/>
      </c>
      <c r="C328" s="1" t="str">
        <f>IF(Filtros!C342&lt;&gt;"",Filtros!C342,"")</f>
        <v/>
      </c>
      <c r="D328" s="1" t="str">
        <f>IF(Filtros!D342&lt;&gt;"",Filtros!D342,"")</f>
        <v/>
      </c>
      <c r="E328" s="1" t="str">
        <f t="shared" si="5"/>
        <v/>
      </c>
    </row>
    <row r="329" spans="1:5" ht="15.75" customHeight="1" x14ac:dyDescent="0.35">
      <c r="A329" s="1" t="str">
        <f>IF(Filtros!A343&lt;&gt;"",Filtros!A343,"")</f>
        <v/>
      </c>
      <c r="B329" s="1" t="str">
        <f>IF(Filtros!B343&lt;&gt;"",Filtros!B343,"")</f>
        <v/>
      </c>
      <c r="C329" s="1" t="str">
        <f>IF(Filtros!C343&lt;&gt;"",Filtros!C343,"")</f>
        <v/>
      </c>
      <c r="D329" s="1" t="str">
        <f>IF(Filtros!D343&lt;&gt;"",Filtros!D343,"")</f>
        <v/>
      </c>
      <c r="E329" s="1" t="str">
        <f t="shared" si="5"/>
        <v/>
      </c>
    </row>
    <row r="330" spans="1:5" ht="15.75" customHeight="1" x14ac:dyDescent="0.35">
      <c r="A330" s="1" t="str">
        <f>IF(Filtros!A344&lt;&gt;"",Filtros!A344,"")</f>
        <v/>
      </c>
      <c r="B330" s="1" t="str">
        <f>IF(Filtros!B344&lt;&gt;"",Filtros!B344,"")</f>
        <v/>
      </c>
      <c r="C330" s="1" t="str">
        <f>IF(Filtros!C344&lt;&gt;"",Filtros!C344,"")</f>
        <v/>
      </c>
      <c r="D330" s="1" t="str">
        <f>IF(Filtros!D344&lt;&gt;"",Filtros!D344,"")</f>
        <v/>
      </c>
      <c r="E330" s="1" t="str">
        <f t="shared" si="5"/>
        <v/>
      </c>
    </row>
    <row r="331" spans="1:5" ht="15.75" customHeight="1" x14ac:dyDescent="0.35">
      <c r="A331" s="1" t="str">
        <f>IF(Filtros!A345&lt;&gt;"",Filtros!A345,"")</f>
        <v/>
      </c>
      <c r="B331" s="1" t="str">
        <f>IF(Filtros!B345&lt;&gt;"",Filtros!B345,"")</f>
        <v/>
      </c>
      <c r="C331" s="1" t="str">
        <f>IF(Filtros!C345&lt;&gt;"",Filtros!C345,"")</f>
        <v/>
      </c>
      <c r="D331" s="1" t="str">
        <f>IF(Filtros!D345&lt;&gt;"",Filtros!D345,"")</f>
        <v/>
      </c>
      <c r="E331" s="1" t="str">
        <f t="shared" si="5"/>
        <v/>
      </c>
    </row>
    <row r="332" spans="1:5" ht="15.75" customHeight="1" x14ac:dyDescent="0.35">
      <c r="A332" s="1" t="str">
        <f>IF(Filtros!A346&lt;&gt;"",Filtros!A346,"")</f>
        <v/>
      </c>
      <c r="B332" s="1" t="str">
        <f>IF(Filtros!B346&lt;&gt;"",Filtros!B346,"")</f>
        <v/>
      </c>
      <c r="C332" s="1" t="str">
        <f>IF(Filtros!C346&lt;&gt;"",Filtros!C346,"")</f>
        <v/>
      </c>
      <c r="D332" s="1" t="str">
        <f>IF(Filtros!D346&lt;&gt;"",Filtros!D346,"")</f>
        <v/>
      </c>
      <c r="E332" s="1" t="str">
        <f t="shared" si="5"/>
        <v/>
      </c>
    </row>
    <row r="333" spans="1:5" ht="15.75" customHeight="1" x14ac:dyDescent="0.35">
      <c r="A333" s="1" t="str">
        <f>IF(Filtros!A347&lt;&gt;"",Filtros!A347,"")</f>
        <v/>
      </c>
      <c r="B333" s="1" t="str">
        <f>IF(Filtros!B347&lt;&gt;"",Filtros!B347,"")</f>
        <v/>
      </c>
      <c r="C333" s="1" t="str">
        <f>IF(Filtros!C347&lt;&gt;"",Filtros!C347,"")</f>
        <v/>
      </c>
      <c r="D333" s="1" t="str">
        <f>IF(Filtros!D347&lt;&gt;"",Filtros!D347,"")</f>
        <v/>
      </c>
      <c r="E333" s="1" t="str">
        <f t="shared" si="5"/>
        <v/>
      </c>
    </row>
    <row r="334" spans="1:5" ht="15.75" customHeight="1" x14ac:dyDescent="0.35">
      <c r="A334" s="1" t="str">
        <f>IF(Filtros!A348&lt;&gt;"",Filtros!A348,"")</f>
        <v/>
      </c>
      <c r="B334" s="1" t="str">
        <f>IF(Filtros!B348&lt;&gt;"",Filtros!B348,"")</f>
        <v/>
      </c>
      <c r="C334" s="1" t="str">
        <f>IF(Filtros!C348&lt;&gt;"",Filtros!C348,"")</f>
        <v/>
      </c>
      <c r="D334" s="1" t="str">
        <f>IF(Filtros!D348&lt;&gt;"",Filtros!D348,"")</f>
        <v/>
      </c>
      <c r="E334" s="1" t="str">
        <f t="shared" si="5"/>
        <v/>
      </c>
    </row>
    <row r="335" spans="1:5" ht="15.75" customHeight="1" x14ac:dyDescent="0.35">
      <c r="A335" s="1" t="str">
        <f>IF(Filtros!A349&lt;&gt;"",Filtros!A349,"")</f>
        <v/>
      </c>
      <c r="B335" s="1" t="str">
        <f>IF(Filtros!B349&lt;&gt;"",Filtros!B349,"")</f>
        <v/>
      </c>
      <c r="C335" s="1" t="str">
        <f>IF(Filtros!C349&lt;&gt;"",Filtros!C349,"")</f>
        <v/>
      </c>
      <c r="D335" s="1" t="str">
        <f>IF(Filtros!D349&lt;&gt;"",Filtros!D349,"")</f>
        <v/>
      </c>
      <c r="E335" s="1" t="str">
        <f t="shared" si="5"/>
        <v/>
      </c>
    </row>
    <row r="336" spans="1:5" ht="15.75" customHeight="1" x14ac:dyDescent="0.35">
      <c r="A336" s="1" t="str">
        <f>IF(Filtros!A350&lt;&gt;"",Filtros!A350,"")</f>
        <v/>
      </c>
      <c r="B336" s="1" t="str">
        <f>IF(Filtros!B350&lt;&gt;"",Filtros!B350,"")</f>
        <v/>
      </c>
      <c r="C336" s="1" t="str">
        <f>IF(Filtros!C350&lt;&gt;"",Filtros!C350,"")</f>
        <v/>
      </c>
      <c r="D336" s="1" t="str">
        <f>IF(Filtros!D350&lt;&gt;"",Filtros!D350,"")</f>
        <v/>
      </c>
      <c r="E336" s="1" t="str">
        <f t="shared" si="5"/>
        <v/>
      </c>
    </row>
    <row r="337" spans="1:5" ht="15.75" customHeight="1" x14ac:dyDescent="0.35">
      <c r="A337" s="1" t="str">
        <f>IF(Filtros!A351&lt;&gt;"",Filtros!A351,"")</f>
        <v/>
      </c>
      <c r="B337" s="1" t="str">
        <f>IF(Filtros!B351&lt;&gt;"",Filtros!B351,"")</f>
        <v/>
      </c>
      <c r="C337" s="1" t="str">
        <f>IF(Filtros!C351&lt;&gt;"",Filtros!C351,"")</f>
        <v/>
      </c>
      <c r="D337" s="1" t="str">
        <f>IF(Filtros!D351&lt;&gt;"",Filtros!D351,"")</f>
        <v/>
      </c>
      <c r="E337" s="1" t="str">
        <f t="shared" si="5"/>
        <v/>
      </c>
    </row>
    <row r="338" spans="1:5" ht="15.75" customHeight="1" x14ac:dyDescent="0.35">
      <c r="A338" s="1" t="str">
        <f>IF(Filtros!A352&lt;&gt;"",Filtros!A352,"")</f>
        <v/>
      </c>
      <c r="B338" s="1" t="str">
        <f>IF(Filtros!B352&lt;&gt;"",Filtros!B352,"")</f>
        <v/>
      </c>
      <c r="C338" s="1" t="str">
        <f>IF(Filtros!C352&lt;&gt;"",Filtros!C352,"")</f>
        <v/>
      </c>
      <c r="D338" s="1" t="str">
        <f>IF(Filtros!D352&lt;&gt;"",Filtros!D352,"")</f>
        <v/>
      </c>
      <c r="E338" s="1" t="str">
        <f t="shared" si="5"/>
        <v/>
      </c>
    </row>
    <row r="339" spans="1:5" ht="15.75" customHeight="1" x14ac:dyDescent="0.35">
      <c r="A339" s="1" t="str">
        <f>IF(Filtros!A353&lt;&gt;"",Filtros!A353,"")</f>
        <v/>
      </c>
      <c r="B339" s="1" t="str">
        <f>IF(Filtros!B353&lt;&gt;"",Filtros!B353,"")</f>
        <v/>
      </c>
      <c r="C339" s="1" t="str">
        <f>IF(Filtros!C353&lt;&gt;"",Filtros!C353,"")</f>
        <v/>
      </c>
      <c r="D339" s="1" t="str">
        <f>IF(Filtros!D353&lt;&gt;"",Filtros!D353,"")</f>
        <v/>
      </c>
      <c r="E339" s="1" t="str">
        <f t="shared" si="5"/>
        <v/>
      </c>
    </row>
    <row r="340" spans="1:5" ht="15.75" customHeight="1" x14ac:dyDescent="0.35">
      <c r="A340" s="1" t="str">
        <f>IF(Filtros!A354&lt;&gt;"",Filtros!A354,"")</f>
        <v/>
      </c>
      <c r="B340" s="1" t="str">
        <f>IF(Filtros!B354&lt;&gt;"",Filtros!B354,"")</f>
        <v/>
      </c>
      <c r="C340" s="1" t="str">
        <f>IF(Filtros!C354&lt;&gt;"",Filtros!C354,"")</f>
        <v/>
      </c>
      <c r="D340" s="1" t="str">
        <f>IF(Filtros!D354&lt;&gt;"",Filtros!D354,"")</f>
        <v/>
      </c>
      <c r="E340" s="1" t="str">
        <f t="shared" si="5"/>
        <v/>
      </c>
    </row>
    <row r="341" spans="1:5" ht="15.75" customHeight="1" x14ac:dyDescent="0.35">
      <c r="A341" s="1" t="str">
        <f>IF(Filtros!A355&lt;&gt;"",Filtros!A355,"")</f>
        <v/>
      </c>
      <c r="B341" s="1" t="str">
        <f>IF(Filtros!B355&lt;&gt;"",Filtros!B355,"")</f>
        <v/>
      </c>
      <c r="C341" s="1" t="str">
        <f>IF(Filtros!C355&lt;&gt;"",Filtros!C355,"")</f>
        <v/>
      </c>
      <c r="D341" s="1" t="str">
        <f>IF(Filtros!D355&lt;&gt;"",Filtros!D355,"")</f>
        <v/>
      </c>
      <c r="E341" s="1" t="str">
        <f t="shared" si="5"/>
        <v/>
      </c>
    </row>
    <row r="342" spans="1:5" ht="15.75" customHeight="1" x14ac:dyDescent="0.35">
      <c r="A342" s="1" t="str">
        <f>IF(Filtros!A356&lt;&gt;"",Filtros!A356,"")</f>
        <v/>
      </c>
      <c r="B342" s="1" t="str">
        <f>IF(Filtros!B356&lt;&gt;"",Filtros!B356,"")</f>
        <v/>
      </c>
      <c r="C342" s="1" t="str">
        <f>IF(Filtros!C356&lt;&gt;"",Filtros!C356,"")</f>
        <v/>
      </c>
      <c r="D342" s="1" t="str">
        <f>IF(Filtros!D356&lt;&gt;"",Filtros!D356,"")</f>
        <v/>
      </c>
      <c r="E342" s="1" t="str">
        <f t="shared" si="5"/>
        <v/>
      </c>
    </row>
    <row r="343" spans="1:5" ht="15.75" customHeight="1" x14ac:dyDescent="0.35">
      <c r="A343" s="1" t="str">
        <f>IF(Filtros!A357&lt;&gt;"",Filtros!A357,"")</f>
        <v/>
      </c>
      <c r="B343" s="1" t="str">
        <f>IF(Filtros!B357&lt;&gt;"",Filtros!B357,"")</f>
        <v/>
      </c>
      <c r="C343" s="1" t="str">
        <f>IF(Filtros!C357&lt;&gt;"",Filtros!C357,"")</f>
        <v/>
      </c>
      <c r="D343" s="1" t="str">
        <f>IF(Filtros!D357&lt;&gt;"",Filtros!D357,"")</f>
        <v/>
      </c>
      <c r="E343" s="1" t="str">
        <f t="shared" si="5"/>
        <v/>
      </c>
    </row>
    <row r="344" spans="1:5" ht="15.75" customHeight="1" x14ac:dyDescent="0.35">
      <c r="A344" s="1" t="str">
        <f>IF(Filtros!A358&lt;&gt;"",Filtros!A358,"")</f>
        <v/>
      </c>
      <c r="B344" s="1" t="str">
        <f>IF(Filtros!B358&lt;&gt;"",Filtros!B358,"")</f>
        <v/>
      </c>
      <c r="C344" s="1" t="str">
        <f>IF(Filtros!C358&lt;&gt;"",Filtros!C358,"")</f>
        <v/>
      </c>
      <c r="D344" s="1" t="str">
        <f>IF(Filtros!D358&lt;&gt;"",Filtros!D358,"")</f>
        <v/>
      </c>
      <c r="E344" s="1" t="str">
        <f t="shared" si="5"/>
        <v/>
      </c>
    </row>
    <row r="345" spans="1:5" ht="15.75" customHeight="1" x14ac:dyDescent="0.35">
      <c r="A345" s="1" t="str">
        <f>IF(Filtros!A359&lt;&gt;"",Filtros!A359,"")</f>
        <v/>
      </c>
      <c r="B345" s="1" t="str">
        <f>IF(Filtros!B359&lt;&gt;"",Filtros!B359,"")</f>
        <v/>
      </c>
      <c r="C345" s="1" t="str">
        <f>IF(Filtros!C359&lt;&gt;"",Filtros!C359,"")</f>
        <v/>
      </c>
      <c r="D345" s="1" t="str">
        <f>IF(Filtros!D359&lt;&gt;"",Filtros!D359,"")</f>
        <v/>
      </c>
      <c r="E345" s="1" t="str">
        <f t="shared" si="5"/>
        <v/>
      </c>
    </row>
    <row r="346" spans="1:5" ht="15.75" customHeight="1" x14ac:dyDescent="0.35">
      <c r="A346" s="1" t="str">
        <f>IF(Filtros!A360&lt;&gt;"",Filtros!A360,"")</f>
        <v/>
      </c>
      <c r="B346" s="1" t="str">
        <f>IF(Filtros!B360&lt;&gt;"",Filtros!B360,"")</f>
        <v/>
      </c>
      <c r="C346" s="1" t="str">
        <f>IF(Filtros!C360&lt;&gt;"",Filtros!C360,"")</f>
        <v/>
      </c>
      <c r="D346" s="1" t="str">
        <f>IF(Filtros!D360&lt;&gt;"",Filtros!D360,"")</f>
        <v/>
      </c>
      <c r="E346" s="1" t="str">
        <f t="shared" si="5"/>
        <v/>
      </c>
    </row>
    <row r="347" spans="1:5" ht="15.75" customHeight="1" x14ac:dyDescent="0.35">
      <c r="A347" s="1" t="str">
        <f>IF(Filtros!A361&lt;&gt;"",Filtros!A361,"")</f>
        <v/>
      </c>
      <c r="B347" s="1" t="str">
        <f>IF(Filtros!B361&lt;&gt;"",Filtros!B361,"")</f>
        <v/>
      </c>
      <c r="C347" s="1" t="str">
        <f>IF(Filtros!C361&lt;&gt;"",Filtros!C361,"")</f>
        <v/>
      </c>
      <c r="D347" s="1" t="str">
        <f>IF(Filtros!D361&lt;&gt;"",Filtros!D361,"")</f>
        <v/>
      </c>
      <c r="E347" s="1" t="str">
        <f t="shared" si="5"/>
        <v/>
      </c>
    </row>
    <row r="348" spans="1:5" ht="15.75" customHeight="1" x14ac:dyDescent="0.35">
      <c r="A348" s="1" t="str">
        <f>IF(Filtros!A362&lt;&gt;"",Filtros!A362,"")</f>
        <v/>
      </c>
      <c r="B348" s="1" t="str">
        <f>IF(Filtros!B362&lt;&gt;"",Filtros!B362,"")</f>
        <v/>
      </c>
      <c r="C348" s="1" t="str">
        <f>IF(Filtros!C362&lt;&gt;"",Filtros!C362,"")</f>
        <v/>
      </c>
      <c r="D348" s="1" t="str">
        <f>IF(Filtros!D362&lt;&gt;"",Filtros!D362,"")</f>
        <v/>
      </c>
      <c r="E348" s="1" t="str">
        <f t="shared" si="5"/>
        <v/>
      </c>
    </row>
    <row r="349" spans="1:5" ht="15.75" customHeight="1" x14ac:dyDescent="0.35">
      <c r="A349" s="1" t="str">
        <f>IF(Filtros!A363&lt;&gt;"",Filtros!A363,"")</f>
        <v/>
      </c>
      <c r="B349" s="1" t="str">
        <f>IF(Filtros!B363&lt;&gt;"",Filtros!B363,"")</f>
        <v/>
      </c>
      <c r="C349" s="1" t="str">
        <f>IF(Filtros!C363&lt;&gt;"",Filtros!C363,"")</f>
        <v/>
      </c>
      <c r="D349" s="1" t="str">
        <f>IF(Filtros!D363&lt;&gt;"",Filtros!D363,"")</f>
        <v/>
      </c>
      <c r="E349" s="1" t="str">
        <f t="shared" si="5"/>
        <v/>
      </c>
    </row>
    <row r="350" spans="1:5" ht="15.75" customHeight="1" x14ac:dyDescent="0.35">
      <c r="A350" s="1" t="str">
        <f>IF(Filtros!A364&lt;&gt;"",Filtros!A364,"")</f>
        <v/>
      </c>
      <c r="B350" s="1" t="str">
        <f>IF(Filtros!B364&lt;&gt;"",Filtros!B364,"")</f>
        <v/>
      </c>
      <c r="C350" s="1" t="str">
        <f>IF(Filtros!C364&lt;&gt;"",Filtros!C364,"")</f>
        <v/>
      </c>
      <c r="D350" s="1" t="str">
        <f>IF(Filtros!D364&lt;&gt;"",Filtros!D364,"")</f>
        <v/>
      </c>
      <c r="E350" s="1" t="str">
        <f t="shared" si="5"/>
        <v/>
      </c>
    </row>
    <row r="351" spans="1:5" ht="15.75" customHeight="1" x14ac:dyDescent="0.35">
      <c r="A351" s="1" t="str">
        <f>IF(Filtros!A365&lt;&gt;"",Filtros!A365,"")</f>
        <v/>
      </c>
      <c r="B351" s="1" t="str">
        <f>IF(Filtros!B365&lt;&gt;"",Filtros!B365,"")</f>
        <v/>
      </c>
      <c r="C351" s="1" t="str">
        <f>IF(Filtros!C365&lt;&gt;"",Filtros!C365,"")</f>
        <v/>
      </c>
      <c r="D351" s="1" t="str">
        <f>IF(Filtros!D365&lt;&gt;"",Filtros!D365,"")</f>
        <v/>
      </c>
      <c r="E351" s="1" t="str">
        <f t="shared" si="5"/>
        <v/>
      </c>
    </row>
    <row r="352" spans="1:5" ht="15.75" customHeight="1" x14ac:dyDescent="0.35">
      <c r="A352" s="1" t="str">
        <f>IF(Filtros!A366&lt;&gt;"",Filtros!A366,"")</f>
        <v/>
      </c>
      <c r="B352" s="1" t="str">
        <f>IF(Filtros!B366&lt;&gt;"",Filtros!B366,"")</f>
        <v/>
      </c>
      <c r="C352" s="1" t="str">
        <f>IF(Filtros!C366&lt;&gt;"",Filtros!C366,"")</f>
        <v/>
      </c>
      <c r="D352" s="1" t="str">
        <f>IF(Filtros!D366&lt;&gt;"",Filtros!D366,"")</f>
        <v/>
      </c>
      <c r="E352" s="1" t="str">
        <f t="shared" si="5"/>
        <v/>
      </c>
    </row>
    <row r="353" spans="1:5" ht="15.75" customHeight="1" x14ac:dyDescent="0.35">
      <c r="A353" s="1" t="str">
        <f>IF(Filtros!A367&lt;&gt;"",Filtros!A367,"")</f>
        <v/>
      </c>
      <c r="B353" s="1" t="str">
        <f>IF(Filtros!B367&lt;&gt;"",Filtros!B367,"")</f>
        <v/>
      </c>
      <c r="C353" s="1" t="str">
        <f>IF(Filtros!C367&lt;&gt;"",Filtros!C367,"")</f>
        <v/>
      </c>
      <c r="D353" s="1" t="str">
        <f>IF(Filtros!D367&lt;&gt;"",Filtros!D367,"")</f>
        <v/>
      </c>
      <c r="E353" s="1" t="str">
        <f t="shared" si="5"/>
        <v/>
      </c>
    </row>
    <row r="354" spans="1:5" ht="15.75" customHeight="1" x14ac:dyDescent="0.35">
      <c r="A354" s="1" t="str">
        <f>IF(Filtros!A368&lt;&gt;"",Filtros!A368,"")</f>
        <v/>
      </c>
      <c r="B354" s="1" t="str">
        <f>IF(Filtros!B368&lt;&gt;"",Filtros!B368,"")</f>
        <v/>
      </c>
      <c r="C354" s="1" t="str">
        <f>IF(Filtros!C368&lt;&gt;"",Filtros!C368,"")</f>
        <v/>
      </c>
      <c r="D354" s="1" t="str">
        <f>IF(Filtros!D368&lt;&gt;"",Filtros!D368,"")</f>
        <v/>
      </c>
      <c r="E354" s="1" t="str">
        <f t="shared" si="5"/>
        <v/>
      </c>
    </row>
    <row r="355" spans="1:5" ht="15.75" customHeight="1" x14ac:dyDescent="0.35">
      <c r="A355" s="1" t="str">
        <f>IF(Filtros!A369&lt;&gt;"",Filtros!A369,"")</f>
        <v/>
      </c>
      <c r="B355" s="1" t="str">
        <f>IF(Filtros!B369&lt;&gt;"",Filtros!B369,"")</f>
        <v/>
      </c>
      <c r="C355" s="1" t="str">
        <f>IF(Filtros!C369&lt;&gt;"",Filtros!C369,"")</f>
        <v/>
      </c>
      <c r="D355" s="1" t="str">
        <f>IF(Filtros!D369&lt;&gt;"",Filtros!D369,"")</f>
        <v/>
      </c>
      <c r="E355" s="1" t="str">
        <f t="shared" si="5"/>
        <v/>
      </c>
    </row>
    <row r="356" spans="1:5" ht="15.75" customHeight="1" x14ac:dyDescent="0.35">
      <c r="A356" s="1" t="str">
        <f>IF(Filtros!A370&lt;&gt;"",Filtros!A370,"")</f>
        <v/>
      </c>
      <c r="B356" s="1" t="str">
        <f>IF(Filtros!B370&lt;&gt;"",Filtros!B370,"")</f>
        <v/>
      </c>
      <c r="C356" s="1" t="str">
        <f>IF(Filtros!C370&lt;&gt;"",Filtros!C370,"")</f>
        <v/>
      </c>
      <c r="D356" s="1" t="str">
        <f>IF(Filtros!D370&lt;&gt;"",Filtros!D370,"")</f>
        <v/>
      </c>
      <c r="E356" s="1" t="str">
        <f t="shared" si="5"/>
        <v/>
      </c>
    </row>
    <row r="357" spans="1:5" ht="15.75" customHeight="1" x14ac:dyDescent="0.35">
      <c r="A357" s="1" t="str">
        <f>IF(Filtros!A371&lt;&gt;"",Filtros!A371,"")</f>
        <v/>
      </c>
      <c r="B357" s="1" t="str">
        <f>IF(Filtros!B371&lt;&gt;"",Filtros!B371,"")</f>
        <v/>
      </c>
      <c r="C357" s="1" t="str">
        <f>IF(Filtros!C371&lt;&gt;"",Filtros!C371,"")</f>
        <v/>
      </c>
      <c r="D357" s="1" t="str">
        <f>IF(Filtros!D371&lt;&gt;"",Filtros!D371,"")</f>
        <v/>
      </c>
      <c r="E357" s="1" t="str">
        <f t="shared" si="5"/>
        <v/>
      </c>
    </row>
    <row r="358" spans="1:5" ht="15.75" customHeight="1" x14ac:dyDescent="0.35">
      <c r="A358" s="1" t="str">
        <f>IF(Filtros!A372&lt;&gt;"",Filtros!A372,"")</f>
        <v/>
      </c>
      <c r="B358" s="1" t="str">
        <f>IF(Filtros!B372&lt;&gt;"",Filtros!B372,"")</f>
        <v/>
      </c>
      <c r="C358" s="1" t="str">
        <f>IF(Filtros!C372&lt;&gt;"",Filtros!C372,"")</f>
        <v/>
      </c>
      <c r="D358" s="1" t="str">
        <f>IF(Filtros!D372&lt;&gt;"",Filtros!D372,"")</f>
        <v/>
      </c>
      <c r="E358" s="1" t="str">
        <f t="shared" si="5"/>
        <v/>
      </c>
    </row>
    <row r="359" spans="1:5" ht="15.75" customHeight="1" x14ac:dyDescent="0.35">
      <c r="A359" s="1" t="str">
        <f>IF(Filtros!A373&lt;&gt;"",Filtros!A373,"")</f>
        <v/>
      </c>
      <c r="B359" s="1" t="str">
        <f>IF(Filtros!B373&lt;&gt;"",Filtros!B373,"")</f>
        <v/>
      </c>
      <c r="C359" s="1" t="str">
        <f>IF(Filtros!C373&lt;&gt;"",Filtros!C373,"")</f>
        <v/>
      </c>
      <c r="D359" s="1" t="str">
        <f>IF(Filtros!D373&lt;&gt;"",Filtros!D373,"")</f>
        <v/>
      </c>
      <c r="E359" s="1" t="str">
        <f t="shared" si="5"/>
        <v/>
      </c>
    </row>
    <row r="360" spans="1:5" ht="15.75" customHeight="1" x14ac:dyDescent="0.35">
      <c r="A360" s="1" t="str">
        <f>IF(Filtros!A374&lt;&gt;"",Filtros!A374,"")</f>
        <v/>
      </c>
      <c r="B360" s="1" t="str">
        <f>IF(Filtros!B374&lt;&gt;"",Filtros!B374,"")</f>
        <v/>
      </c>
      <c r="C360" s="1" t="str">
        <f>IF(Filtros!C374&lt;&gt;"",Filtros!C374,"")</f>
        <v/>
      </c>
      <c r="D360" s="1" t="str">
        <f>IF(Filtros!D374&lt;&gt;"",Filtros!D374,"")</f>
        <v/>
      </c>
      <c r="E360" s="1" t="str">
        <f t="shared" si="5"/>
        <v/>
      </c>
    </row>
    <row r="361" spans="1:5" ht="15.75" customHeight="1" x14ac:dyDescent="0.35">
      <c r="A361" s="1" t="str">
        <f>IF(Filtros!A375&lt;&gt;"",Filtros!A375,"")</f>
        <v/>
      </c>
      <c r="B361" s="1" t="str">
        <f>IF(Filtros!B375&lt;&gt;"",Filtros!B375,"")</f>
        <v/>
      </c>
      <c r="C361" s="1" t="str">
        <f>IF(Filtros!C375&lt;&gt;"",Filtros!C375,"")</f>
        <v/>
      </c>
      <c r="D361" s="1" t="str">
        <f>IF(Filtros!D375&lt;&gt;"",Filtros!D375,"")</f>
        <v/>
      </c>
      <c r="E361" s="1" t="str">
        <f t="shared" si="5"/>
        <v/>
      </c>
    </row>
    <row r="362" spans="1:5" ht="15.75" customHeight="1" x14ac:dyDescent="0.35">
      <c r="A362" s="1" t="str">
        <f>IF(Filtros!A376&lt;&gt;"",Filtros!A376,"")</f>
        <v/>
      </c>
      <c r="B362" s="1" t="str">
        <f>IF(Filtros!B376&lt;&gt;"",Filtros!B376,"")</f>
        <v/>
      </c>
      <c r="C362" s="1" t="str">
        <f>IF(Filtros!C376&lt;&gt;"",Filtros!C376,"")</f>
        <v/>
      </c>
      <c r="D362" s="1" t="str">
        <f>IF(Filtros!D376&lt;&gt;"",Filtros!D376,"")</f>
        <v/>
      </c>
      <c r="E362" s="1" t="str">
        <f t="shared" si="5"/>
        <v/>
      </c>
    </row>
    <row r="363" spans="1:5" ht="15.75" customHeight="1" x14ac:dyDescent="0.35">
      <c r="A363" s="1" t="str">
        <f>IF(Filtros!A377&lt;&gt;"",Filtros!A377,"")</f>
        <v/>
      </c>
      <c r="B363" s="1" t="str">
        <f>IF(Filtros!B377&lt;&gt;"",Filtros!B377,"")</f>
        <v/>
      </c>
      <c r="C363" s="1" t="str">
        <f>IF(Filtros!C377&lt;&gt;"",Filtros!C377,"")</f>
        <v/>
      </c>
      <c r="D363" s="1" t="str">
        <f>IF(Filtros!D377&lt;&gt;"",Filtros!D377,"")</f>
        <v/>
      </c>
      <c r="E363" s="1" t="str">
        <f t="shared" si="5"/>
        <v/>
      </c>
    </row>
    <row r="364" spans="1:5" ht="15.75" customHeight="1" x14ac:dyDescent="0.35">
      <c r="A364" s="1" t="str">
        <f>IF(Filtros!A378&lt;&gt;"",Filtros!A378,"")</f>
        <v/>
      </c>
      <c r="B364" s="1" t="str">
        <f>IF(Filtros!B378&lt;&gt;"",Filtros!B378,"")</f>
        <v/>
      </c>
      <c r="C364" s="1" t="str">
        <f>IF(Filtros!C378&lt;&gt;"",Filtros!C378,"")</f>
        <v/>
      </c>
      <c r="D364" s="1" t="str">
        <f>IF(Filtros!D378&lt;&gt;"",Filtros!D378,"")</f>
        <v/>
      </c>
      <c r="E364" s="1" t="str">
        <f t="shared" si="5"/>
        <v/>
      </c>
    </row>
    <row r="365" spans="1:5" ht="15.75" customHeight="1" x14ac:dyDescent="0.35">
      <c r="A365" s="1" t="str">
        <f>IF(Filtros!A379&lt;&gt;"",Filtros!A379,"")</f>
        <v/>
      </c>
      <c r="B365" s="1" t="str">
        <f>IF(Filtros!B379&lt;&gt;"",Filtros!B379,"")</f>
        <v/>
      </c>
      <c r="C365" s="1" t="str">
        <f>IF(Filtros!C379&lt;&gt;"",Filtros!C379,"")</f>
        <v/>
      </c>
      <c r="D365" s="1" t="str">
        <f>IF(Filtros!D379&lt;&gt;"",Filtros!D379,"")</f>
        <v/>
      </c>
      <c r="E365" s="1" t="str">
        <f t="shared" si="5"/>
        <v/>
      </c>
    </row>
    <row r="366" spans="1:5" ht="15.75" customHeight="1" x14ac:dyDescent="0.35">
      <c r="A366" s="1" t="str">
        <f>IF(Filtros!A380&lt;&gt;"",Filtros!A380,"")</f>
        <v/>
      </c>
      <c r="B366" s="1" t="str">
        <f>IF(Filtros!B380&lt;&gt;"",Filtros!B380,"")</f>
        <v/>
      </c>
      <c r="C366" s="1" t="str">
        <f>IF(Filtros!C380&lt;&gt;"",Filtros!C380,"")</f>
        <v/>
      </c>
      <c r="D366" s="1" t="str">
        <f>IF(Filtros!D380&lt;&gt;"",Filtros!D380,"")</f>
        <v/>
      </c>
      <c r="E366" s="1" t="str">
        <f t="shared" si="5"/>
        <v/>
      </c>
    </row>
    <row r="367" spans="1:5" ht="15.75" customHeight="1" x14ac:dyDescent="0.35">
      <c r="A367" s="1" t="str">
        <f>IF(Filtros!A381&lt;&gt;"",Filtros!A381,"")</f>
        <v/>
      </c>
      <c r="B367" s="1" t="str">
        <f>IF(Filtros!B381&lt;&gt;"",Filtros!B381,"")</f>
        <v/>
      </c>
      <c r="C367" s="1" t="str">
        <f>IF(Filtros!C381&lt;&gt;"",Filtros!C381,"")</f>
        <v/>
      </c>
      <c r="D367" s="1" t="str">
        <f>IF(Filtros!D381&lt;&gt;"",Filtros!D381,"")</f>
        <v/>
      </c>
      <c r="E367" s="1" t="str">
        <f t="shared" si="5"/>
        <v/>
      </c>
    </row>
    <row r="368" spans="1:5" ht="15.75" customHeight="1" x14ac:dyDescent="0.35">
      <c r="A368" s="1" t="str">
        <f>IF(Filtros!A382&lt;&gt;"",Filtros!A382,"")</f>
        <v/>
      </c>
      <c r="B368" s="1" t="str">
        <f>IF(Filtros!B382&lt;&gt;"",Filtros!B382,"")</f>
        <v/>
      </c>
      <c r="C368" s="1" t="str">
        <f>IF(Filtros!C382&lt;&gt;"",Filtros!C382,"")</f>
        <v/>
      </c>
      <c r="D368" s="1" t="str">
        <f>IF(Filtros!D382&lt;&gt;"",Filtros!D382,"")</f>
        <v/>
      </c>
      <c r="E368" s="1" t="str">
        <f t="shared" si="5"/>
        <v/>
      </c>
    </row>
    <row r="369" spans="1:5" ht="15.75" customHeight="1" x14ac:dyDescent="0.35">
      <c r="A369" s="1" t="str">
        <f>IF(Filtros!A383&lt;&gt;"",Filtros!A383,"")</f>
        <v/>
      </c>
      <c r="B369" s="1" t="str">
        <f>IF(Filtros!B383&lt;&gt;"",Filtros!B383,"")</f>
        <v/>
      </c>
      <c r="C369" s="1" t="str">
        <f>IF(Filtros!C383&lt;&gt;"",Filtros!C383,"")</f>
        <v/>
      </c>
      <c r="D369" s="1" t="str">
        <f>IF(Filtros!D383&lt;&gt;"",Filtros!D383,"")</f>
        <v/>
      </c>
      <c r="E369" s="1" t="str">
        <f t="shared" si="5"/>
        <v/>
      </c>
    </row>
    <row r="370" spans="1:5" ht="15.75" customHeight="1" x14ac:dyDescent="0.35">
      <c r="A370" s="1" t="str">
        <f>IF(Filtros!A384&lt;&gt;"",Filtros!A384,"")</f>
        <v/>
      </c>
      <c r="B370" s="1" t="str">
        <f>IF(Filtros!B384&lt;&gt;"",Filtros!B384,"")</f>
        <v/>
      </c>
      <c r="C370" s="1" t="str">
        <f>IF(Filtros!C384&lt;&gt;"",Filtros!C384,"")</f>
        <v/>
      </c>
      <c r="D370" s="1" t="str">
        <f>IF(Filtros!D384&lt;&gt;"",Filtros!D384,"")</f>
        <v/>
      </c>
      <c r="E370" s="1" t="str">
        <f t="shared" si="5"/>
        <v/>
      </c>
    </row>
    <row r="371" spans="1:5" ht="15.75" customHeight="1" x14ac:dyDescent="0.35">
      <c r="A371" s="1" t="str">
        <f>IF(Filtros!A385&lt;&gt;"",Filtros!A385,"")</f>
        <v/>
      </c>
      <c r="B371" s="1" t="str">
        <f>IF(Filtros!B385&lt;&gt;"",Filtros!B385,"")</f>
        <v/>
      </c>
      <c r="C371" s="1" t="str">
        <f>IF(Filtros!C385&lt;&gt;"",Filtros!C385,"")</f>
        <v/>
      </c>
      <c r="D371" s="1" t="str">
        <f>IF(Filtros!D385&lt;&gt;"",Filtros!D385,"")</f>
        <v/>
      </c>
      <c r="E371" s="1" t="str">
        <f t="shared" si="5"/>
        <v/>
      </c>
    </row>
    <row r="372" spans="1:5" ht="15.75" customHeight="1" x14ac:dyDescent="0.35">
      <c r="A372" s="1" t="str">
        <f>IF(Filtros!A386&lt;&gt;"",Filtros!A386,"")</f>
        <v/>
      </c>
      <c r="B372" s="1" t="str">
        <f>IF(Filtros!B386&lt;&gt;"",Filtros!B386,"")</f>
        <v/>
      </c>
      <c r="C372" s="1" t="str">
        <f>IF(Filtros!C386&lt;&gt;"",Filtros!C386,"")</f>
        <v/>
      </c>
      <c r="D372" s="1" t="str">
        <f>IF(Filtros!D386&lt;&gt;"",Filtros!D386,"")</f>
        <v/>
      </c>
      <c r="E372" s="1" t="str">
        <f t="shared" si="5"/>
        <v/>
      </c>
    </row>
    <row r="373" spans="1:5" ht="15.75" customHeight="1" x14ac:dyDescent="0.35">
      <c r="A373" s="1" t="str">
        <f>IF(Filtros!A387&lt;&gt;"",Filtros!A387,"")</f>
        <v/>
      </c>
      <c r="B373" s="1" t="str">
        <f>IF(Filtros!B387&lt;&gt;"",Filtros!B387,"")</f>
        <v/>
      </c>
      <c r="C373" s="1" t="str">
        <f>IF(Filtros!C387&lt;&gt;"",Filtros!C387,"")</f>
        <v/>
      </c>
      <c r="D373" s="1" t="str">
        <f>IF(Filtros!D387&lt;&gt;"",Filtros!D387,"")</f>
        <v/>
      </c>
      <c r="E373" s="1" t="str">
        <f t="shared" si="5"/>
        <v/>
      </c>
    </row>
    <row r="374" spans="1:5" ht="15.75" customHeight="1" x14ac:dyDescent="0.35">
      <c r="A374" s="1" t="str">
        <f>IF(Filtros!A388&lt;&gt;"",Filtros!A388,"")</f>
        <v/>
      </c>
      <c r="B374" s="1" t="str">
        <f>IF(Filtros!B388&lt;&gt;"",Filtros!B388,"")</f>
        <v/>
      </c>
      <c r="C374" s="1" t="str">
        <f>IF(Filtros!C388&lt;&gt;"",Filtros!C388,"")</f>
        <v/>
      </c>
      <c r="D374" s="1" t="str">
        <f>IF(Filtros!D388&lt;&gt;"",Filtros!D388,"")</f>
        <v/>
      </c>
      <c r="E374" s="1" t="str">
        <f t="shared" si="5"/>
        <v/>
      </c>
    </row>
    <row r="375" spans="1:5" ht="15.75" customHeight="1" x14ac:dyDescent="0.35">
      <c r="A375" s="1" t="str">
        <f>IF(Filtros!A389&lt;&gt;"",Filtros!A389,"")</f>
        <v/>
      </c>
      <c r="B375" s="1" t="str">
        <f>IF(Filtros!B389&lt;&gt;"",Filtros!B389,"")</f>
        <v/>
      </c>
      <c r="C375" s="1" t="str">
        <f>IF(Filtros!C389&lt;&gt;"",Filtros!C389,"")</f>
        <v/>
      </c>
      <c r="D375" s="1" t="str">
        <f>IF(Filtros!D389&lt;&gt;"",Filtros!D389,"")</f>
        <v/>
      </c>
      <c r="E375" s="1" t="str">
        <f t="shared" si="5"/>
        <v/>
      </c>
    </row>
    <row r="376" spans="1:5" ht="15.75" customHeight="1" x14ac:dyDescent="0.35">
      <c r="A376" s="1" t="str">
        <f>IF(Filtros!A390&lt;&gt;"",Filtros!A390,"")</f>
        <v/>
      </c>
      <c r="B376" s="1" t="str">
        <f>IF(Filtros!B390&lt;&gt;"",Filtros!B390,"")</f>
        <v/>
      </c>
      <c r="C376" s="1" t="str">
        <f>IF(Filtros!C390&lt;&gt;"",Filtros!C390,"")</f>
        <v/>
      </c>
      <c r="D376" s="1" t="str">
        <f>IF(Filtros!D390&lt;&gt;"",Filtros!D390,"")</f>
        <v/>
      </c>
      <c r="E376" s="1" t="str">
        <f t="shared" si="5"/>
        <v/>
      </c>
    </row>
    <row r="377" spans="1:5" ht="15.75" customHeight="1" x14ac:dyDescent="0.35">
      <c r="A377" s="1" t="str">
        <f>IF(Filtros!A391&lt;&gt;"",Filtros!A391,"")</f>
        <v/>
      </c>
      <c r="B377" s="1" t="str">
        <f>IF(Filtros!B391&lt;&gt;"",Filtros!B391,"")</f>
        <v/>
      </c>
      <c r="C377" s="1" t="str">
        <f>IF(Filtros!C391&lt;&gt;"",Filtros!C391,"")</f>
        <v/>
      </c>
      <c r="D377" s="1" t="str">
        <f>IF(Filtros!D391&lt;&gt;"",Filtros!D391,"")</f>
        <v/>
      </c>
      <c r="E377" s="1" t="str">
        <f t="shared" si="5"/>
        <v/>
      </c>
    </row>
    <row r="378" spans="1:5" ht="15.75" customHeight="1" x14ac:dyDescent="0.35">
      <c r="A378" s="1" t="str">
        <f>IF(Filtros!A392&lt;&gt;"",Filtros!A392,"")</f>
        <v/>
      </c>
      <c r="B378" s="1" t="str">
        <f>IF(Filtros!B392&lt;&gt;"",Filtros!B392,"")</f>
        <v/>
      </c>
      <c r="C378" s="1" t="str">
        <f>IF(Filtros!C392&lt;&gt;"",Filtros!C392,"")</f>
        <v/>
      </c>
      <c r="D378" s="1" t="str">
        <f>IF(Filtros!D392&lt;&gt;"",Filtros!D392,"")</f>
        <v/>
      </c>
      <c r="E378" s="1" t="str">
        <f t="shared" si="5"/>
        <v/>
      </c>
    </row>
    <row r="379" spans="1:5" ht="15.75" customHeight="1" x14ac:dyDescent="0.35">
      <c r="A379" s="1" t="str">
        <f>IF(Filtros!A393&lt;&gt;"",Filtros!A393,"")</f>
        <v/>
      </c>
      <c r="B379" s="1" t="str">
        <f>IF(Filtros!B393&lt;&gt;"",Filtros!B393,"")</f>
        <v/>
      </c>
      <c r="C379" s="1" t="str">
        <f>IF(Filtros!C393&lt;&gt;"",Filtros!C393,"")</f>
        <v/>
      </c>
      <c r="D379" s="1" t="str">
        <f>IF(Filtros!D393&lt;&gt;"",Filtros!D393,"")</f>
        <v/>
      </c>
      <c r="E379" s="1" t="str">
        <f t="shared" si="5"/>
        <v/>
      </c>
    </row>
    <row r="380" spans="1:5" ht="15.75" customHeight="1" x14ac:dyDescent="0.35">
      <c r="A380" s="1" t="str">
        <f>IF(Filtros!A394&lt;&gt;"",Filtros!A394,"")</f>
        <v/>
      </c>
      <c r="B380" s="1" t="str">
        <f>IF(Filtros!B394&lt;&gt;"",Filtros!B394,"")</f>
        <v/>
      </c>
      <c r="C380" s="1" t="str">
        <f>IF(Filtros!C394&lt;&gt;"",Filtros!C394,"")</f>
        <v/>
      </c>
      <c r="D380" s="1" t="str">
        <f>IF(Filtros!D394&lt;&gt;"",Filtros!D394,"")</f>
        <v/>
      </c>
      <c r="E380" s="1" t="str">
        <f t="shared" si="5"/>
        <v/>
      </c>
    </row>
    <row r="381" spans="1:5" ht="15.75" customHeight="1" x14ac:dyDescent="0.35">
      <c r="A381" s="1" t="str">
        <f>IF(Filtros!A395&lt;&gt;"",Filtros!A395,"")</f>
        <v/>
      </c>
      <c r="B381" s="1" t="str">
        <f>IF(Filtros!B395&lt;&gt;"",Filtros!B395,"")</f>
        <v/>
      </c>
      <c r="C381" s="1" t="str">
        <f>IF(Filtros!C395&lt;&gt;"",Filtros!C395,"")</f>
        <v/>
      </c>
      <c r="D381" s="1" t="str">
        <f>IF(Filtros!D395&lt;&gt;"",Filtros!D395,"")</f>
        <v/>
      </c>
      <c r="E381" s="1" t="str">
        <f t="shared" si="5"/>
        <v/>
      </c>
    </row>
    <row r="382" spans="1:5" ht="15.75" customHeight="1" x14ac:dyDescent="0.35">
      <c r="A382" s="1" t="str">
        <f>IF(Filtros!A396&lt;&gt;"",Filtros!A396,"")</f>
        <v/>
      </c>
      <c r="B382" s="1" t="str">
        <f>IF(Filtros!B396&lt;&gt;"",Filtros!B396,"")</f>
        <v/>
      </c>
      <c r="C382" s="1" t="str">
        <f>IF(Filtros!C396&lt;&gt;"",Filtros!C396,"")</f>
        <v/>
      </c>
      <c r="D382" s="1" t="str">
        <f>IF(Filtros!D396&lt;&gt;"",Filtros!D396,"")</f>
        <v/>
      </c>
      <c r="E382" s="1" t="str">
        <f t="shared" si="5"/>
        <v/>
      </c>
    </row>
    <row r="383" spans="1:5" ht="15.75" customHeight="1" x14ac:dyDescent="0.35">
      <c r="A383" s="1" t="str">
        <f>IF(Filtros!A397&lt;&gt;"",Filtros!A397,"")</f>
        <v/>
      </c>
      <c r="B383" s="1" t="str">
        <f>IF(Filtros!B397&lt;&gt;"",Filtros!B397,"")</f>
        <v/>
      </c>
      <c r="C383" s="1" t="str">
        <f>IF(Filtros!C397&lt;&gt;"",Filtros!C397,"")</f>
        <v/>
      </c>
      <c r="D383" s="1" t="str">
        <f>IF(Filtros!D397&lt;&gt;"",Filtros!D397,"")</f>
        <v/>
      </c>
      <c r="E383" s="1" t="str">
        <f t="shared" si="5"/>
        <v/>
      </c>
    </row>
    <row r="384" spans="1:5" ht="15.75" customHeight="1" x14ac:dyDescent="0.35">
      <c r="A384" s="1" t="str">
        <f>IF(Filtros!A398&lt;&gt;"",Filtros!A398,"")</f>
        <v/>
      </c>
      <c r="B384" s="1" t="str">
        <f>IF(Filtros!B398&lt;&gt;"",Filtros!B398,"")</f>
        <v/>
      </c>
      <c r="C384" s="1" t="str">
        <f>IF(Filtros!C398&lt;&gt;"",Filtros!C398,"")</f>
        <v/>
      </c>
      <c r="D384" s="1" t="str">
        <f>IF(Filtros!D398&lt;&gt;"",Filtros!D398,"")</f>
        <v/>
      </c>
      <c r="E384" s="1" t="str">
        <f t="shared" si="5"/>
        <v/>
      </c>
    </row>
    <row r="385" spans="1:5" ht="15.75" customHeight="1" x14ac:dyDescent="0.35">
      <c r="A385" s="1" t="str">
        <f>IF(Filtros!A399&lt;&gt;"",Filtros!A399,"")</f>
        <v/>
      </c>
      <c r="B385" s="1" t="str">
        <f>IF(Filtros!B399&lt;&gt;"",Filtros!B399,"")</f>
        <v/>
      </c>
      <c r="C385" s="1" t="str">
        <f>IF(Filtros!C399&lt;&gt;"",Filtros!C399,"")</f>
        <v/>
      </c>
      <c r="D385" s="1" t="str">
        <f>IF(Filtros!D399&lt;&gt;"",Filtros!D399,"")</f>
        <v/>
      </c>
      <c r="E385" s="1" t="str">
        <f t="shared" si="5"/>
        <v/>
      </c>
    </row>
    <row r="386" spans="1:5" ht="15.75" customHeight="1" x14ac:dyDescent="0.35">
      <c r="A386" s="1" t="str">
        <f>IF(Filtros!A400&lt;&gt;"",Filtros!A400,"")</f>
        <v/>
      </c>
      <c r="B386" s="1" t="str">
        <f>IF(Filtros!B400&lt;&gt;"",Filtros!B400,"")</f>
        <v/>
      </c>
      <c r="C386" s="1" t="str">
        <f>IF(Filtros!C400&lt;&gt;"",Filtros!C400,"")</f>
        <v/>
      </c>
      <c r="D386" s="1" t="str">
        <f>IF(Filtros!D400&lt;&gt;"",Filtros!D400,"")</f>
        <v/>
      </c>
      <c r="E386" s="1" t="str">
        <f t="shared" si="5"/>
        <v/>
      </c>
    </row>
    <row r="387" spans="1:5" ht="15.75" customHeight="1" x14ac:dyDescent="0.35">
      <c r="A387" s="1" t="str">
        <f>IF(Filtros!A401&lt;&gt;"",Filtros!A401,"")</f>
        <v/>
      </c>
      <c r="B387" s="1" t="str">
        <f>IF(Filtros!B401&lt;&gt;"",Filtros!B401,"")</f>
        <v/>
      </c>
      <c r="C387" s="1" t="str">
        <f>IF(Filtros!C401&lt;&gt;"",Filtros!C401,"")</f>
        <v/>
      </c>
      <c r="D387" s="1" t="str">
        <f>IF(Filtros!D401&lt;&gt;"",Filtros!D401,"")</f>
        <v/>
      </c>
      <c r="E387" s="1" t="str">
        <f t="shared" ref="E387:E450" si="6">IF(A387&lt;&gt;"",CONCATENATE(B387," ",C387),"")</f>
        <v/>
      </c>
    </row>
    <row r="388" spans="1:5" ht="15.75" customHeight="1" x14ac:dyDescent="0.35">
      <c r="A388" s="1" t="str">
        <f>IF(Filtros!A402&lt;&gt;"",Filtros!A402,"")</f>
        <v/>
      </c>
      <c r="B388" s="1" t="str">
        <f>IF(Filtros!B402&lt;&gt;"",Filtros!B402,"")</f>
        <v/>
      </c>
      <c r="C388" s="1" t="str">
        <f>IF(Filtros!C402&lt;&gt;"",Filtros!C402,"")</f>
        <v/>
      </c>
      <c r="D388" s="1" t="str">
        <f>IF(Filtros!D402&lt;&gt;"",Filtros!D402,"")</f>
        <v/>
      </c>
      <c r="E388" s="1" t="str">
        <f t="shared" si="6"/>
        <v/>
      </c>
    </row>
    <row r="389" spans="1:5" ht="15.75" customHeight="1" x14ac:dyDescent="0.35">
      <c r="A389" s="1" t="str">
        <f>IF(Filtros!A403&lt;&gt;"",Filtros!A403,"")</f>
        <v/>
      </c>
      <c r="B389" s="1" t="str">
        <f>IF(Filtros!B403&lt;&gt;"",Filtros!B403,"")</f>
        <v/>
      </c>
      <c r="C389" s="1" t="str">
        <f>IF(Filtros!C403&lt;&gt;"",Filtros!C403,"")</f>
        <v/>
      </c>
      <c r="D389" s="1" t="str">
        <f>IF(Filtros!D403&lt;&gt;"",Filtros!D403,"")</f>
        <v/>
      </c>
      <c r="E389" s="1" t="str">
        <f t="shared" si="6"/>
        <v/>
      </c>
    </row>
    <row r="390" spans="1:5" ht="15.75" customHeight="1" x14ac:dyDescent="0.35">
      <c r="A390" s="1" t="str">
        <f>IF(Filtros!A404&lt;&gt;"",Filtros!A404,"")</f>
        <v/>
      </c>
      <c r="B390" s="1" t="str">
        <f>IF(Filtros!B404&lt;&gt;"",Filtros!B404,"")</f>
        <v/>
      </c>
      <c r="C390" s="1" t="str">
        <f>IF(Filtros!C404&lt;&gt;"",Filtros!C404,"")</f>
        <v/>
      </c>
      <c r="D390" s="1" t="str">
        <f>IF(Filtros!D404&lt;&gt;"",Filtros!D404,"")</f>
        <v/>
      </c>
      <c r="E390" s="1" t="str">
        <f t="shared" si="6"/>
        <v/>
      </c>
    </row>
    <row r="391" spans="1:5" ht="15.75" customHeight="1" x14ac:dyDescent="0.35">
      <c r="A391" s="1" t="str">
        <f>IF(Filtros!A405&lt;&gt;"",Filtros!A405,"")</f>
        <v/>
      </c>
      <c r="B391" s="1" t="str">
        <f>IF(Filtros!B405&lt;&gt;"",Filtros!B405,"")</f>
        <v/>
      </c>
      <c r="C391" s="1" t="str">
        <f>IF(Filtros!C405&lt;&gt;"",Filtros!C405,"")</f>
        <v/>
      </c>
      <c r="D391" s="1" t="str">
        <f>IF(Filtros!D405&lt;&gt;"",Filtros!D405,"")</f>
        <v/>
      </c>
      <c r="E391" s="1" t="str">
        <f t="shared" si="6"/>
        <v/>
      </c>
    </row>
    <row r="392" spans="1:5" ht="15.75" customHeight="1" x14ac:dyDescent="0.35">
      <c r="A392" s="1" t="str">
        <f>IF(Filtros!A406&lt;&gt;"",Filtros!A406,"")</f>
        <v/>
      </c>
      <c r="B392" s="1" t="str">
        <f>IF(Filtros!B406&lt;&gt;"",Filtros!B406,"")</f>
        <v/>
      </c>
      <c r="C392" s="1" t="str">
        <f>IF(Filtros!C406&lt;&gt;"",Filtros!C406,"")</f>
        <v/>
      </c>
      <c r="D392" s="1" t="str">
        <f>IF(Filtros!D406&lt;&gt;"",Filtros!D406,"")</f>
        <v/>
      </c>
      <c r="E392" s="1" t="str">
        <f t="shared" si="6"/>
        <v/>
      </c>
    </row>
    <row r="393" spans="1:5" ht="15.75" customHeight="1" x14ac:dyDescent="0.35">
      <c r="A393" s="1" t="str">
        <f>IF(Filtros!A407&lt;&gt;"",Filtros!A407,"")</f>
        <v/>
      </c>
      <c r="B393" s="1" t="str">
        <f>IF(Filtros!B407&lt;&gt;"",Filtros!B407,"")</f>
        <v/>
      </c>
      <c r="C393" s="1" t="str">
        <f>IF(Filtros!C407&lt;&gt;"",Filtros!C407,"")</f>
        <v/>
      </c>
      <c r="D393" s="1" t="str">
        <f>IF(Filtros!D407&lt;&gt;"",Filtros!D407,"")</f>
        <v/>
      </c>
      <c r="E393" s="1" t="str">
        <f t="shared" si="6"/>
        <v/>
      </c>
    </row>
    <row r="394" spans="1:5" ht="15.75" customHeight="1" x14ac:dyDescent="0.35">
      <c r="A394" s="1" t="str">
        <f>IF(Filtros!A408&lt;&gt;"",Filtros!A408,"")</f>
        <v/>
      </c>
      <c r="B394" s="1" t="str">
        <f>IF(Filtros!B408&lt;&gt;"",Filtros!B408,"")</f>
        <v/>
      </c>
      <c r="C394" s="1" t="str">
        <f>IF(Filtros!C408&lt;&gt;"",Filtros!C408,"")</f>
        <v/>
      </c>
      <c r="D394" s="1" t="str">
        <f>IF(Filtros!D408&lt;&gt;"",Filtros!D408,"")</f>
        <v/>
      </c>
      <c r="E394" s="1" t="str">
        <f t="shared" si="6"/>
        <v/>
      </c>
    </row>
    <row r="395" spans="1:5" ht="15.75" customHeight="1" x14ac:dyDescent="0.35">
      <c r="A395" s="1" t="str">
        <f>IF(Filtros!A409&lt;&gt;"",Filtros!A409,"")</f>
        <v/>
      </c>
      <c r="B395" s="1" t="str">
        <f>IF(Filtros!B409&lt;&gt;"",Filtros!B409,"")</f>
        <v/>
      </c>
      <c r="C395" s="1" t="str">
        <f>IF(Filtros!C409&lt;&gt;"",Filtros!C409,"")</f>
        <v/>
      </c>
      <c r="D395" s="1" t="str">
        <f>IF(Filtros!D409&lt;&gt;"",Filtros!D409,"")</f>
        <v/>
      </c>
      <c r="E395" s="1" t="str">
        <f t="shared" si="6"/>
        <v/>
      </c>
    </row>
    <row r="396" spans="1:5" ht="15.75" customHeight="1" x14ac:dyDescent="0.35">
      <c r="A396" s="1" t="str">
        <f>IF(Filtros!A410&lt;&gt;"",Filtros!A410,"")</f>
        <v/>
      </c>
      <c r="B396" s="1" t="str">
        <f>IF(Filtros!B410&lt;&gt;"",Filtros!B410,"")</f>
        <v/>
      </c>
      <c r="C396" s="1" t="str">
        <f>IF(Filtros!C410&lt;&gt;"",Filtros!C410,"")</f>
        <v/>
      </c>
      <c r="D396" s="1" t="str">
        <f>IF(Filtros!D410&lt;&gt;"",Filtros!D410,"")</f>
        <v/>
      </c>
      <c r="E396" s="1" t="str">
        <f t="shared" si="6"/>
        <v/>
      </c>
    </row>
    <row r="397" spans="1:5" ht="15.75" customHeight="1" x14ac:dyDescent="0.35">
      <c r="A397" s="1" t="str">
        <f>IF(Filtros!A411&lt;&gt;"",Filtros!A411,"")</f>
        <v/>
      </c>
      <c r="B397" s="1" t="str">
        <f>IF(Filtros!B411&lt;&gt;"",Filtros!B411,"")</f>
        <v/>
      </c>
      <c r="C397" s="1" t="str">
        <f>IF(Filtros!C411&lt;&gt;"",Filtros!C411,"")</f>
        <v/>
      </c>
      <c r="D397" s="1" t="str">
        <f>IF(Filtros!D411&lt;&gt;"",Filtros!D411,"")</f>
        <v/>
      </c>
      <c r="E397" s="1" t="str">
        <f t="shared" si="6"/>
        <v/>
      </c>
    </row>
    <row r="398" spans="1:5" ht="15.75" customHeight="1" x14ac:dyDescent="0.35">
      <c r="A398" s="1" t="str">
        <f>IF(Filtros!A412&lt;&gt;"",Filtros!A412,"")</f>
        <v/>
      </c>
      <c r="B398" s="1" t="str">
        <f>IF(Filtros!B412&lt;&gt;"",Filtros!B412,"")</f>
        <v/>
      </c>
      <c r="C398" s="1" t="str">
        <f>IF(Filtros!C412&lt;&gt;"",Filtros!C412,"")</f>
        <v/>
      </c>
      <c r="D398" s="1" t="str">
        <f>IF(Filtros!D412&lt;&gt;"",Filtros!D412,"")</f>
        <v/>
      </c>
      <c r="E398" s="1" t="str">
        <f t="shared" si="6"/>
        <v/>
      </c>
    </row>
    <row r="399" spans="1:5" ht="15.75" customHeight="1" x14ac:dyDescent="0.35">
      <c r="A399" s="1" t="str">
        <f>IF(Filtros!A413&lt;&gt;"",Filtros!A413,"")</f>
        <v/>
      </c>
      <c r="B399" s="1" t="str">
        <f>IF(Filtros!B413&lt;&gt;"",Filtros!B413,"")</f>
        <v/>
      </c>
      <c r="C399" s="1" t="str">
        <f>IF(Filtros!C413&lt;&gt;"",Filtros!C413,"")</f>
        <v/>
      </c>
      <c r="D399" s="1" t="str">
        <f>IF(Filtros!D413&lt;&gt;"",Filtros!D413,"")</f>
        <v/>
      </c>
      <c r="E399" s="1" t="str">
        <f t="shared" si="6"/>
        <v/>
      </c>
    </row>
    <row r="400" spans="1:5" ht="15.75" customHeight="1" x14ac:dyDescent="0.35">
      <c r="A400" s="1" t="str">
        <f>IF(Filtros!A414&lt;&gt;"",Filtros!A414,"")</f>
        <v/>
      </c>
      <c r="B400" s="1" t="str">
        <f>IF(Filtros!B414&lt;&gt;"",Filtros!B414,"")</f>
        <v/>
      </c>
      <c r="C400" s="1" t="str">
        <f>IF(Filtros!C414&lt;&gt;"",Filtros!C414,"")</f>
        <v/>
      </c>
      <c r="D400" s="1" t="str">
        <f>IF(Filtros!D414&lt;&gt;"",Filtros!D414,"")</f>
        <v/>
      </c>
      <c r="E400" s="1" t="str">
        <f t="shared" si="6"/>
        <v/>
      </c>
    </row>
    <row r="401" spans="1:5" ht="15.75" customHeight="1" x14ac:dyDescent="0.35">
      <c r="A401" s="1" t="str">
        <f>IF(Filtros!A415&lt;&gt;"",Filtros!A415,"")</f>
        <v/>
      </c>
      <c r="B401" s="1" t="str">
        <f>IF(Filtros!B415&lt;&gt;"",Filtros!B415,"")</f>
        <v/>
      </c>
      <c r="C401" s="1" t="str">
        <f>IF(Filtros!C415&lt;&gt;"",Filtros!C415,"")</f>
        <v/>
      </c>
      <c r="D401" s="1" t="str">
        <f>IF(Filtros!D415&lt;&gt;"",Filtros!D415,"")</f>
        <v/>
      </c>
      <c r="E401" s="1" t="str">
        <f t="shared" si="6"/>
        <v/>
      </c>
    </row>
    <row r="402" spans="1:5" ht="15.75" customHeight="1" x14ac:dyDescent="0.35">
      <c r="A402" s="1" t="str">
        <f>IF(Filtros!A416&lt;&gt;"",Filtros!A416,"")</f>
        <v/>
      </c>
      <c r="B402" s="1" t="str">
        <f>IF(Filtros!B416&lt;&gt;"",Filtros!B416,"")</f>
        <v/>
      </c>
      <c r="C402" s="1" t="str">
        <f>IF(Filtros!C416&lt;&gt;"",Filtros!C416,"")</f>
        <v/>
      </c>
      <c r="D402" s="1" t="str">
        <f>IF(Filtros!D416&lt;&gt;"",Filtros!D416,"")</f>
        <v/>
      </c>
      <c r="E402" s="1" t="str">
        <f t="shared" si="6"/>
        <v/>
      </c>
    </row>
    <row r="403" spans="1:5" ht="15.75" customHeight="1" x14ac:dyDescent="0.35">
      <c r="A403" s="1" t="str">
        <f>IF(Filtros!A417&lt;&gt;"",Filtros!A417,"")</f>
        <v/>
      </c>
      <c r="B403" s="1" t="str">
        <f>IF(Filtros!B417&lt;&gt;"",Filtros!B417,"")</f>
        <v/>
      </c>
      <c r="C403" s="1" t="str">
        <f>IF(Filtros!C417&lt;&gt;"",Filtros!C417,"")</f>
        <v/>
      </c>
      <c r="D403" s="1" t="str">
        <f>IF(Filtros!D417&lt;&gt;"",Filtros!D417,"")</f>
        <v/>
      </c>
      <c r="E403" s="1" t="str">
        <f t="shared" si="6"/>
        <v/>
      </c>
    </row>
    <row r="404" spans="1:5" ht="15.75" customHeight="1" x14ac:dyDescent="0.35">
      <c r="A404" s="1" t="str">
        <f>IF(Filtros!A418&lt;&gt;"",Filtros!A418,"")</f>
        <v/>
      </c>
      <c r="B404" s="1" t="str">
        <f>IF(Filtros!B418&lt;&gt;"",Filtros!B418,"")</f>
        <v/>
      </c>
      <c r="C404" s="1" t="str">
        <f>IF(Filtros!C418&lt;&gt;"",Filtros!C418,"")</f>
        <v/>
      </c>
      <c r="D404" s="1" t="str">
        <f>IF(Filtros!D418&lt;&gt;"",Filtros!D418,"")</f>
        <v/>
      </c>
      <c r="E404" s="1" t="str">
        <f t="shared" si="6"/>
        <v/>
      </c>
    </row>
    <row r="405" spans="1:5" ht="15.75" customHeight="1" x14ac:dyDescent="0.35">
      <c r="A405" s="1" t="str">
        <f>IF(Filtros!A419&lt;&gt;"",Filtros!A419,"")</f>
        <v/>
      </c>
      <c r="B405" s="1" t="str">
        <f>IF(Filtros!B419&lt;&gt;"",Filtros!B419,"")</f>
        <v/>
      </c>
      <c r="C405" s="1" t="str">
        <f>IF(Filtros!C419&lt;&gt;"",Filtros!C419,"")</f>
        <v/>
      </c>
      <c r="D405" s="1" t="str">
        <f>IF(Filtros!D419&lt;&gt;"",Filtros!D419,"")</f>
        <v/>
      </c>
      <c r="E405" s="1" t="str">
        <f t="shared" si="6"/>
        <v/>
      </c>
    </row>
    <row r="406" spans="1:5" ht="15.75" customHeight="1" x14ac:dyDescent="0.35">
      <c r="A406" s="1" t="str">
        <f>IF(Filtros!A420&lt;&gt;"",Filtros!A420,"")</f>
        <v/>
      </c>
      <c r="B406" s="1" t="str">
        <f>IF(Filtros!B420&lt;&gt;"",Filtros!B420,"")</f>
        <v/>
      </c>
      <c r="C406" s="1" t="str">
        <f>IF(Filtros!C420&lt;&gt;"",Filtros!C420,"")</f>
        <v/>
      </c>
      <c r="D406" s="1" t="str">
        <f>IF(Filtros!D420&lt;&gt;"",Filtros!D420,"")</f>
        <v/>
      </c>
      <c r="E406" s="1" t="str">
        <f t="shared" si="6"/>
        <v/>
      </c>
    </row>
    <row r="407" spans="1:5" ht="15.75" customHeight="1" x14ac:dyDescent="0.35">
      <c r="A407" s="1" t="str">
        <f>IF(Filtros!A421&lt;&gt;"",Filtros!A421,"")</f>
        <v/>
      </c>
      <c r="B407" s="1" t="str">
        <f>IF(Filtros!B421&lt;&gt;"",Filtros!B421,"")</f>
        <v/>
      </c>
      <c r="C407" s="1" t="str">
        <f>IF(Filtros!C421&lt;&gt;"",Filtros!C421,"")</f>
        <v/>
      </c>
      <c r="D407" s="1" t="str">
        <f>IF(Filtros!D421&lt;&gt;"",Filtros!D421,"")</f>
        <v/>
      </c>
      <c r="E407" s="1" t="str">
        <f t="shared" si="6"/>
        <v/>
      </c>
    </row>
    <row r="408" spans="1:5" ht="15.75" customHeight="1" x14ac:dyDescent="0.35">
      <c r="A408" s="1" t="str">
        <f>IF(Filtros!A422&lt;&gt;"",Filtros!A422,"")</f>
        <v/>
      </c>
      <c r="B408" s="1" t="str">
        <f>IF(Filtros!B422&lt;&gt;"",Filtros!B422,"")</f>
        <v/>
      </c>
      <c r="C408" s="1" t="str">
        <f>IF(Filtros!C422&lt;&gt;"",Filtros!C422,"")</f>
        <v/>
      </c>
      <c r="D408" s="1" t="str">
        <f>IF(Filtros!D422&lt;&gt;"",Filtros!D422,"")</f>
        <v/>
      </c>
      <c r="E408" s="1" t="str">
        <f t="shared" si="6"/>
        <v/>
      </c>
    </row>
    <row r="409" spans="1:5" ht="15.75" customHeight="1" x14ac:dyDescent="0.35">
      <c r="A409" s="1" t="str">
        <f>IF(Filtros!A423&lt;&gt;"",Filtros!A423,"")</f>
        <v/>
      </c>
      <c r="B409" s="1" t="str">
        <f>IF(Filtros!B423&lt;&gt;"",Filtros!B423,"")</f>
        <v/>
      </c>
      <c r="C409" s="1" t="str">
        <f>IF(Filtros!C423&lt;&gt;"",Filtros!C423,"")</f>
        <v/>
      </c>
      <c r="D409" s="1" t="str">
        <f>IF(Filtros!D423&lt;&gt;"",Filtros!D423,"")</f>
        <v/>
      </c>
      <c r="E409" s="1" t="str">
        <f t="shared" si="6"/>
        <v/>
      </c>
    </row>
    <row r="410" spans="1:5" ht="15.75" customHeight="1" x14ac:dyDescent="0.35">
      <c r="A410" s="1" t="str">
        <f>IF(Filtros!A424&lt;&gt;"",Filtros!A424,"")</f>
        <v/>
      </c>
      <c r="B410" s="1" t="str">
        <f>IF(Filtros!B424&lt;&gt;"",Filtros!B424,"")</f>
        <v/>
      </c>
      <c r="C410" s="1" t="str">
        <f>IF(Filtros!C424&lt;&gt;"",Filtros!C424,"")</f>
        <v/>
      </c>
      <c r="D410" s="1" t="str">
        <f>IF(Filtros!D424&lt;&gt;"",Filtros!D424,"")</f>
        <v/>
      </c>
      <c r="E410" s="1" t="str">
        <f t="shared" si="6"/>
        <v/>
      </c>
    </row>
    <row r="411" spans="1:5" ht="15.75" customHeight="1" x14ac:dyDescent="0.35">
      <c r="A411" s="1" t="str">
        <f>IF(Filtros!A425&lt;&gt;"",Filtros!A425,"")</f>
        <v/>
      </c>
      <c r="B411" s="1" t="str">
        <f>IF(Filtros!B425&lt;&gt;"",Filtros!B425,"")</f>
        <v/>
      </c>
      <c r="C411" s="1" t="str">
        <f>IF(Filtros!C425&lt;&gt;"",Filtros!C425,"")</f>
        <v/>
      </c>
      <c r="D411" s="1" t="str">
        <f>IF(Filtros!D425&lt;&gt;"",Filtros!D425,"")</f>
        <v/>
      </c>
      <c r="E411" s="1" t="str">
        <f t="shared" si="6"/>
        <v/>
      </c>
    </row>
    <row r="412" spans="1:5" ht="15.75" customHeight="1" x14ac:dyDescent="0.35">
      <c r="A412" s="1" t="str">
        <f>IF(Filtros!A426&lt;&gt;"",Filtros!A426,"")</f>
        <v/>
      </c>
      <c r="B412" s="1" t="str">
        <f>IF(Filtros!B426&lt;&gt;"",Filtros!B426,"")</f>
        <v/>
      </c>
      <c r="C412" s="1" t="str">
        <f>IF(Filtros!C426&lt;&gt;"",Filtros!C426,"")</f>
        <v/>
      </c>
      <c r="D412" s="1" t="str">
        <f>IF(Filtros!D426&lt;&gt;"",Filtros!D426,"")</f>
        <v/>
      </c>
      <c r="E412" s="1" t="str">
        <f t="shared" si="6"/>
        <v/>
      </c>
    </row>
    <row r="413" spans="1:5" ht="15.75" customHeight="1" x14ac:dyDescent="0.35">
      <c r="A413" s="1" t="str">
        <f>IF(Filtros!A427&lt;&gt;"",Filtros!A427,"")</f>
        <v/>
      </c>
      <c r="B413" s="1" t="str">
        <f>IF(Filtros!B427&lt;&gt;"",Filtros!B427,"")</f>
        <v/>
      </c>
      <c r="C413" s="1" t="str">
        <f>IF(Filtros!C427&lt;&gt;"",Filtros!C427,"")</f>
        <v/>
      </c>
      <c r="D413" s="1" t="str">
        <f>IF(Filtros!D427&lt;&gt;"",Filtros!D427,"")</f>
        <v/>
      </c>
      <c r="E413" s="1" t="str">
        <f t="shared" si="6"/>
        <v/>
      </c>
    </row>
    <row r="414" spans="1:5" ht="15.75" customHeight="1" x14ac:dyDescent="0.35">
      <c r="A414" s="1" t="str">
        <f>IF(Filtros!A428&lt;&gt;"",Filtros!A428,"")</f>
        <v/>
      </c>
      <c r="B414" s="1" t="str">
        <f>IF(Filtros!B428&lt;&gt;"",Filtros!B428,"")</f>
        <v/>
      </c>
      <c r="C414" s="1" t="str">
        <f>IF(Filtros!C428&lt;&gt;"",Filtros!C428,"")</f>
        <v/>
      </c>
      <c r="D414" s="1" t="str">
        <f>IF(Filtros!D428&lt;&gt;"",Filtros!D428,"")</f>
        <v/>
      </c>
      <c r="E414" s="1" t="str">
        <f t="shared" si="6"/>
        <v/>
      </c>
    </row>
    <row r="415" spans="1:5" ht="15.75" customHeight="1" x14ac:dyDescent="0.35">
      <c r="A415" s="1" t="str">
        <f>IF(Filtros!A429&lt;&gt;"",Filtros!A429,"")</f>
        <v/>
      </c>
      <c r="B415" s="1" t="str">
        <f>IF(Filtros!B429&lt;&gt;"",Filtros!B429,"")</f>
        <v/>
      </c>
      <c r="C415" s="1" t="str">
        <f>IF(Filtros!C429&lt;&gt;"",Filtros!C429,"")</f>
        <v/>
      </c>
      <c r="D415" s="1" t="str">
        <f>IF(Filtros!D429&lt;&gt;"",Filtros!D429,"")</f>
        <v/>
      </c>
      <c r="E415" s="1" t="str">
        <f t="shared" si="6"/>
        <v/>
      </c>
    </row>
    <row r="416" spans="1:5" ht="15.75" customHeight="1" x14ac:dyDescent="0.35">
      <c r="A416" s="1" t="str">
        <f>IF(Filtros!A430&lt;&gt;"",Filtros!A430,"")</f>
        <v/>
      </c>
      <c r="B416" s="1" t="str">
        <f>IF(Filtros!B430&lt;&gt;"",Filtros!B430,"")</f>
        <v/>
      </c>
      <c r="C416" s="1" t="str">
        <f>IF(Filtros!C430&lt;&gt;"",Filtros!C430,"")</f>
        <v/>
      </c>
      <c r="D416" s="1" t="str">
        <f>IF(Filtros!D430&lt;&gt;"",Filtros!D430,"")</f>
        <v/>
      </c>
      <c r="E416" s="1" t="str">
        <f t="shared" si="6"/>
        <v/>
      </c>
    </row>
    <row r="417" spans="1:5" ht="15.75" customHeight="1" x14ac:dyDescent="0.35">
      <c r="A417" s="1" t="str">
        <f>IF(Filtros!A431&lt;&gt;"",Filtros!A431,"")</f>
        <v/>
      </c>
      <c r="B417" s="1" t="str">
        <f>IF(Filtros!B431&lt;&gt;"",Filtros!B431,"")</f>
        <v/>
      </c>
      <c r="C417" s="1" t="str">
        <f>IF(Filtros!C431&lt;&gt;"",Filtros!C431,"")</f>
        <v/>
      </c>
      <c r="D417" s="1" t="str">
        <f>IF(Filtros!D431&lt;&gt;"",Filtros!D431,"")</f>
        <v/>
      </c>
      <c r="E417" s="1" t="str">
        <f t="shared" si="6"/>
        <v/>
      </c>
    </row>
    <row r="418" spans="1:5" ht="15.75" customHeight="1" x14ac:dyDescent="0.35">
      <c r="A418" s="1" t="str">
        <f>IF(Filtros!A432&lt;&gt;"",Filtros!A432,"")</f>
        <v/>
      </c>
      <c r="B418" s="1" t="str">
        <f>IF(Filtros!B432&lt;&gt;"",Filtros!B432,"")</f>
        <v/>
      </c>
      <c r="C418" s="1" t="str">
        <f>IF(Filtros!C432&lt;&gt;"",Filtros!C432,"")</f>
        <v/>
      </c>
      <c r="D418" s="1" t="str">
        <f>IF(Filtros!D432&lt;&gt;"",Filtros!D432,"")</f>
        <v/>
      </c>
      <c r="E418" s="1" t="str">
        <f t="shared" si="6"/>
        <v/>
      </c>
    </row>
    <row r="419" spans="1:5" ht="15.75" customHeight="1" x14ac:dyDescent="0.35">
      <c r="A419" s="1" t="str">
        <f>IF(Filtros!A433&lt;&gt;"",Filtros!A433,"")</f>
        <v/>
      </c>
      <c r="B419" s="1" t="str">
        <f>IF(Filtros!B433&lt;&gt;"",Filtros!B433,"")</f>
        <v/>
      </c>
      <c r="C419" s="1" t="str">
        <f>IF(Filtros!C433&lt;&gt;"",Filtros!C433,"")</f>
        <v/>
      </c>
      <c r="D419" s="1" t="str">
        <f>IF(Filtros!D433&lt;&gt;"",Filtros!D433,"")</f>
        <v/>
      </c>
      <c r="E419" s="1" t="str">
        <f t="shared" si="6"/>
        <v/>
      </c>
    </row>
    <row r="420" spans="1:5" ht="15.75" customHeight="1" x14ac:dyDescent="0.35">
      <c r="A420" s="1" t="str">
        <f>IF(Filtros!A434&lt;&gt;"",Filtros!A434,"")</f>
        <v/>
      </c>
      <c r="B420" s="1" t="str">
        <f>IF(Filtros!B434&lt;&gt;"",Filtros!B434,"")</f>
        <v/>
      </c>
      <c r="C420" s="1" t="str">
        <f>IF(Filtros!C434&lt;&gt;"",Filtros!C434,"")</f>
        <v/>
      </c>
      <c r="D420" s="1" t="str">
        <f>IF(Filtros!D434&lt;&gt;"",Filtros!D434,"")</f>
        <v/>
      </c>
      <c r="E420" s="1" t="str">
        <f t="shared" si="6"/>
        <v/>
      </c>
    </row>
    <row r="421" spans="1:5" ht="15.75" customHeight="1" x14ac:dyDescent="0.35">
      <c r="A421" s="1" t="str">
        <f>IF(Filtros!A435&lt;&gt;"",Filtros!A435,"")</f>
        <v/>
      </c>
      <c r="B421" s="1" t="str">
        <f>IF(Filtros!B435&lt;&gt;"",Filtros!B435,"")</f>
        <v/>
      </c>
      <c r="C421" s="1" t="str">
        <f>IF(Filtros!C435&lt;&gt;"",Filtros!C435,"")</f>
        <v/>
      </c>
      <c r="D421" s="1" t="str">
        <f>IF(Filtros!D435&lt;&gt;"",Filtros!D435,"")</f>
        <v/>
      </c>
      <c r="E421" s="1" t="str">
        <f t="shared" si="6"/>
        <v/>
      </c>
    </row>
    <row r="422" spans="1:5" ht="15.75" customHeight="1" x14ac:dyDescent="0.35">
      <c r="A422" s="1" t="str">
        <f>IF(Filtros!A436&lt;&gt;"",Filtros!A436,"")</f>
        <v/>
      </c>
      <c r="B422" s="1" t="str">
        <f>IF(Filtros!B436&lt;&gt;"",Filtros!B436,"")</f>
        <v/>
      </c>
      <c r="C422" s="1" t="str">
        <f>IF(Filtros!C436&lt;&gt;"",Filtros!C436,"")</f>
        <v/>
      </c>
      <c r="D422" s="1" t="str">
        <f>IF(Filtros!D436&lt;&gt;"",Filtros!D436,"")</f>
        <v/>
      </c>
      <c r="E422" s="1" t="str">
        <f t="shared" si="6"/>
        <v/>
      </c>
    </row>
    <row r="423" spans="1:5" ht="15.75" customHeight="1" x14ac:dyDescent="0.35">
      <c r="A423" s="1" t="str">
        <f>IF(Filtros!A437&lt;&gt;"",Filtros!A437,"")</f>
        <v/>
      </c>
      <c r="B423" s="1" t="str">
        <f>IF(Filtros!B437&lt;&gt;"",Filtros!B437,"")</f>
        <v/>
      </c>
      <c r="C423" s="1" t="str">
        <f>IF(Filtros!C437&lt;&gt;"",Filtros!C437,"")</f>
        <v/>
      </c>
      <c r="D423" s="1" t="str">
        <f>IF(Filtros!D437&lt;&gt;"",Filtros!D437,"")</f>
        <v/>
      </c>
      <c r="E423" s="1" t="str">
        <f t="shared" si="6"/>
        <v/>
      </c>
    </row>
    <row r="424" spans="1:5" ht="15.75" customHeight="1" x14ac:dyDescent="0.35">
      <c r="A424" s="1" t="str">
        <f>IF(Filtros!A438&lt;&gt;"",Filtros!A438,"")</f>
        <v/>
      </c>
      <c r="B424" s="1" t="str">
        <f>IF(Filtros!B438&lt;&gt;"",Filtros!B438,"")</f>
        <v/>
      </c>
      <c r="C424" s="1" t="str">
        <f>IF(Filtros!C438&lt;&gt;"",Filtros!C438,"")</f>
        <v/>
      </c>
      <c r="D424" s="1" t="str">
        <f>IF(Filtros!D438&lt;&gt;"",Filtros!D438,"")</f>
        <v/>
      </c>
      <c r="E424" s="1" t="str">
        <f t="shared" si="6"/>
        <v/>
      </c>
    </row>
    <row r="425" spans="1:5" ht="15.75" customHeight="1" x14ac:dyDescent="0.35">
      <c r="A425" s="1" t="str">
        <f>IF(Filtros!A439&lt;&gt;"",Filtros!A439,"")</f>
        <v/>
      </c>
      <c r="B425" s="1" t="str">
        <f>IF(Filtros!B439&lt;&gt;"",Filtros!B439,"")</f>
        <v/>
      </c>
      <c r="C425" s="1" t="str">
        <f>IF(Filtros!C439&lt;&gt;"",Filtros!C439,"")</f>
        <v/>
      </c>
      <c r="D425" s="1" t="str">
        <f>IF(Filtros!D439&lt;&gt;"",Filtros!D439,"")</f>
        <v/>
      </c>
      <c r="E425" s="1" t="str">
        <f t="shared" si="6"/>
        <v/>
      </c>
    </row>
    <row r="426" spans="1:5" ht="15.75" customHeight="1" x14ac:dyDescent="0.35">
      <c r="A426" s="1" t="str">
        <f>IF(Filtros!A440&lt;&gt;"",Filtros!A440,"")</f>
        <v/>
      </c>
      <c r="B426" s="1" t="str">
        <f>IF(Filtros!B440&lt;&gt;"",Filtros!B440,"")</f>
        <v/>
      </c>
      <c r="C426" s="1" t="str">
        <f>IF(Filtros!C440&lt;&gt;"",Filtros!C440,"")</f>
        <v/>
      </c>
      <c r="D426" s="1" t="str">
        <f>IF(Filtros!D440&lt;&gt;"",Filtros!D440,"")</f>
        <v/>
      </c>
      <c r="E426" s="1" t="str">
        <f t="shared" si="6"/>
        <v/>
      </c>
    </row>
    <row r="427" spans="1:5" ht="15.75" customHeight="1" x14ac:dyDescent="0.35">
      <c r="A427" s="1" t="str">
        <f>IF(Filtros!A441&lt;&gt;"",Filtros!A441,"")</f>
        <v/>
      </c>
      <c r="B427" s="1" t="str">
        <f>IF(Filtros!B441&lt;&gt;"",Filtros!B441,"")</f>
        <v/>
      </c>
      <c r="C427" s="1" t="str">
        <f>IF(Filtros!C441&lt;&gt;"",Filtros!C441,"")</f>
        <v/>
      </c>
      <c r="D427" s="1" t="str">
        <f>IF(Filtros!D441&lt;&gt;"",Filtros!D441,"")</f>
        <v/>
      </c>
      <c r="E427" s="1" t="str">
        <f t="shared" si="6"/>
        <v/>
      </c>
    </row>
    <row r="428" spans="1:5" ht="15.75" customHeight="1" x14ac:dyDescent="0.35">
      <c r="A428" s="1" t="str">
        <f>IF(Filtros!A442&lt;&gt;"",Filtros!A442,"")</f>
        <v/>
      </c>
      <c r="B428" s="1" t="str">
        <f>IF(Filtros!B442&lt;&gt;"",Filtros!B442,"")</f>
        <v/>
      </c>
      <c r="C428" s="1" t="str">
        <f>IF(Filtros!C442&lt;&gt;"",Filtros!C442,"")</f>
        <v/>
      </c>
      <c r="D428" s="1" t="str">
        <f>IF(Filtros!D442&lt;&gt;"",Filtros!D442,"")</f>
        <v/>
      </c>
      <c r="E428" s="1" t="str">
        <f t="shared" si="6"/>
        <v/>
      </c>
    </row>
    <row r="429" spans="1:5" ht="15.75" customHeight="1" x14ac:dyDescent="0.35">
      <c r="A429" s="1" t="str">
        <f>IF(Filtros!A443&lt;&gt;"",Filtros!A443,"")</f>
        <v/>
      </c>
      <c r="B429" s="1" t="str">
        <f>IF(Filtros!B443&lt;&gt;"",Filtros!B443,"")</f>
        <v/>
      </c>
      <c r="C429" s="1" t="str">
        <f>IF(Filtros!C443&lt;&gt;"",Filtros!C443,"")</f>
        <v/>
      </c>
      <c r="D429" s="1" t="str">
        <f>IF(Filtros!D443&lt;&gt;"",Filtros!D443,"")</f>
        <v/>
      </c>
      <c r="E429" s="1" t="str">
        <f t="shared" si="6"/>
        <v/>
      </c>
    </row>
    <row r="430" spans="1:5" ht="15.75" customHeight="1" x14ac:dyDescent="0.35">
      <c r="A430" s="1" t="str">
        <f>IF(Filtros!A444&lt;&gt;"",Filtros!A444,"")</f>
        <v/>
      </c>
      <c r="B430" s="1" t="str">
        <f>IF(Filtros!B444&lt;&gt;"",Filtros!B444,"")</f>
        <v/>
      </c>
      <c r="C430" s="1" t="str">
        <f>IF(Filtros!C444&lt;&gt;"",Filtros!C444,"")</f>
        <v/>
      </c>
      <c r="D430" s="1" t="str">
        <f>IF(Filtros!D444&lt;&gt;"",Filtros!D444,"")</f>
        <v/>
      </c>
      <c r="E430" s="1" t="str">
        <f t="shared" si="6"/>
        <v/>
      </c>
    </row>
    <row r="431" spans="1:5" ht="15.75" customHeight="1" x14ac:dyDescent="0.35">
      <c r="A431" s="1" t="str">
        <f>IF(Filtros!A445&lt;&gt;"",Filtros!A445,"")</f>
        <v/>
      </c>
      <c r="B431" s="1" t="str">
        <f>IF(Filtros!B445&lt;&gt;"",Filtros!B445,"")</f>
        <v/>
      </c>
      <c r="C431" s="1" t="str">
        <f>IF(Filtros!C445&lt;&gt;"",Filtros!C445,"")</f>
        <v/>
      </c>
      <c r="D431" s="1" t="str">
        <f>IF(Filtros!D445&lt;&gt;"",Filtros!D445,"")</f>
        <v/>
      </c>
      <c r="E431" s="1" t="str">
        <f t="shared" si="6"/>
        <v/>
      </c>
    </row>
    <row r="432" spans="1:5" ht="15.75" customHeight="1" x14ac:dyDescent="0.35">
      <c r="A432" s="1" t="str">
        <f>IF(Filtros!A446&lt;&gt;"",Filtros!A446,"")</f>
        <v/>
      </c>
      <c r="B432" s="1" t="str">
        <f>IF(Filtros!B446&lt;&gt;"",Filtros!B446,"")</f>
        <v/>
      </c>
      <c r="C432" s="1" t="str">
        <f>IF(Filtros!C446&lt;&gt;"",Filtros!C446,"")</f>
        <v/>
      </c>
      <c r="D432" s="1" t="str">
        <f>IF(Filtros!D446&lt;&gt;"",Filtros!D446,"")</f>
        <v/>
      </c>
      <c r="E432" s="1" t="str">
        <f t="shared" si="6"/>
        <v/>
      </c>
    </row>
    <row r="433" spans="1:5" ht="15.75" customHeight="1" x14ac:dyDescent="0.35">
      <c r="A433" s="1" t="str">
        <f>IF(Filtros!A447&lt;&gt;"",Filtros!A447,"")</f>
        <v/>
      </c>
      <c r="B433" s="1" t="str">
        <f>IF(Filtros!B447&lt;&gt;"",Filtros!B447,"")</f>
        <v/>
      </c>
      <c r="C433" s="1" t="str">
        <f>IF(Filtros!C447&lt;&gt;"",Filtros!C447,"")</f>
        <v/>
      </c>
      <c r="D433" s="1" t="str">
        <f>IF(Filtros!D447&lt;&gt;"",Filtros!D447,"")</f>
        <v/>
      </c>
      <c r="E433" s="1" t="str">
        <f t="shared" si="6"/>
        <v/>
      </c>
    </row>
    <row r="434" spans="1:5" ht="15.75" customHeight="1" x14ac:dyDescent="0.35">
      <c r="A434" s="1" t="str">
        <f>IF(Filtros!A448&lt;&gt;"",Filtros!A448,"")</f>
        <v/>
      </c>
      <c r="B434" s="1" t="str">
        <f>IF(Filtros!B448&lt;&gt;"",Filtros!B448,"")</f>
        <v/>
      </c>
      <c r="C434" s="1" t="str">
        <f>IF(Filtros!C448&lt;&gt;"",Filtros!C448,"")</f>
        <v/>
      </c>
      <c r="D434" s="1" t="str">
        <f>IF(Filtros!D448&lt;&gt;"",Filtros!D448,"")</f>
        <v/>
      </c>
      <c r="E434" s="1" t="str">
        <f t="shared" si="6"/>
        <v/>
      </c>
    </row>
    <row r="435" spans="1:5" ht="15.75" customHeight="1" x14ac:dyDescent="0.35">
      <c r="A435" s="1" t="str">
        <f>IF(Filtros!A449&lt;&gt;"",Filtros!A449,"")</f>
        <v/>
      </c>
      <c r="B435" s="1" t="str">
        <f>IF(Filtros!B449&lt;&gt;"",Filtros!B449,"")</f>
        <v/>
      </c>
      <c r="C435" s="1" t="str">
        <f>IF(Filtros!C449&lt;&gt;"",Filtros!C449,"")</f>
        <v/>
      </c>
      <c r="D435" s="1" t="str">
        <f>IF(Filtros!D449&lt;&gt;"",Filtros!D449,"")</f>
        <v/>
      </c>
      <c r="E435" s="1" t="str">
        <f t="shared" si="6"/>
        <v/>
      </c>
    </row>
    <row r="436" spans="1:5" ht="15.75" customHeight="1" x14ac:dyDescent="0.35">
      <c r="A436" s="1" t="str">
        <f>IF(Filtros!A450&lt;&gt;"",Filtros!A450,"")</f>
        <v/>
      </c>
      <c r="B436" s="1" t="str">
        <f>IF(Filtros!B450&lt;&gt;"",Filtros!B450,"")</f>
        <v/>
      </c>
      <c r="C436" s="1" t="str">
        <f>IF(Filtros!C450&lt;&gt;"",Filtros!C450,"")</f>
        <v/>
      </c>
      <c r="D436" s="1" t="str">
        <f>IF(Filtros!D450&lt;&gt;"",Filtros!D450,"")</f>
        <v/>
      </c>
      <c r="E436" s="1" t="str">
        <f t="shared" si="6"/>
        <v/>
      </c>
    </row>
    <row r="437" spans="1:5" ht="15.75" customHeight="1" x14ac:dyDescent="0.35">
      <c r="A437" s="1" t="str">
        <f>IF(Filtros!A451&lt;&gt;"",Filtros!A451,"")</f>
        <v/>
      </c>
      <c r="B437" s="1" t="str">
        <f>IF(Filtros!B451&lt;&gt;"",Filtros!B451,"")</f>
        <v/>
      </c>
      <c r="C437" s="1" t="str">
        <f>IF(Filtros!C451&lt;&gt;"",Filtros!C451,"")</f>
        <v/>
      </c>
      <c r="D437" s="1" t="str">
        <f>IF(Filtros!D451&lt;&gt;"",Filtros!D451,"")</f>
        <v/>
      </c>
      <c r="E437" s="1" t="str">
        <f t="shared" si="6"/>
        <v/>
      </c>
    </row>
    <row r="438" spans="1:5" ht="15.75" customHeight="1" x14ac:dyDescent="0.35">
      <c r="A438" s="1" t="str">
        <f>IF(Filtros!A452&lt;&gt;"",Filtros!A452,"")</f>
        <v/>
      </c>
      <c r="B438" s="1" t="str">
        <f>IF(Filtros!B452&lt;&gt;"",Filtros!B452,"")</f>
        <v/>
      </c>
      <c r="C438" s="1" t="str">
        <f>IF(Filtros!C452&lt;&gt;"",Filtros!C452,"")</f>
        <v/>
      </c>
      <c r="D438" s="1" t="str">
        <f>IF(Filtros!D452&lt;&gt;"",Filtros!D452,"")</f>
        <v/>
      </c>
      <c r="E438" s="1" t="str">
        <f t="shared" si="6"/>
        <v/>
      </c>
    </row>
    <row r="439" spans="1:5" ht="15.75" customHeight="1" x14ac:dyDescent="0.35">
      <c r="A439" s="1" t="str">
        <f>IF(Filtros!A453&lt;&gt;"",Filtros!A453,"")</f>
        <v/>
      </c>
      <c r="B439" s="1" t="str">
        <f>IF(Filtros!B453&lt;&gt;"",Filtros!B453,"")</f>
        <v/>
      </c>
      <c r="C439" s="1" t="str">
        <f>IF(Filtros!C453&lt;&gt;"",Filtros!C453,"")</f>
        <v/>
      </c>
      <c r="D439" s="1" t="str">
        <f>IF(Filtros!D453&lt;&gt;"",Filtros!D453,"")</f>
        <v/>
      </c>
      <c r="E439" s="1" t="str">
        <f t="shared" si="6"/>
        <v/>
      </c>
    </row>
    <row r="440" spans="1:5" ht="15.75" customHeight="1" x14ac:dyDescent="0.35">
      <c r="A440" s="1" t="str">
        <f>IF(Filtros!A454&lt;&gt;"",Filtros!A454,"")</f>
        <v/>
      </c>
      <c r="B440" s="1" t="str">
        <f>IF(Filtros!B454&lt;&gt;"",Filtros!B454,"")</f>
        <v/>
      </c>
      <c r="C440" s="1" t="str">
        <f>IF(Filtros!C454&lt;&gt;"",Filtros!C454,"")</f>
        <v/>
      </c>
      <c r="D440" s="1" t="str">
        <f>IF(Filtros!D454&lt;&gt;"",Filtros!D454,"")</f>
        <v/>
      </c>
      <c r="E440" s="1" t="str">
        <f t="shared" si="6"/>
        <v/>
      </c>
    </row>
    <row r="441" spans="1:5" ht="15.75" customHeight="1" x14ac:dyDescent="0.35">
      <c r="A441" s="1" t="str">
        <f>IF(Filtros!A455&lt;&gt;"",Filtros!A455,"")</f>
        <v/>
      </c>
      <c r="B441" s="1" t="str">
        <f>IF(Filtros!B455&lt;&gt;"",Filtros!B455,"")</f>
        <v/>
      </c>
      <c r="C441" s="1" t="str">
        <f>IF(Filtros!C455&lt;&gt;"",Filtros!C455,"")</f>
        <v/>
      </c>
      <c r="D441" s="1" t="str">
        <f>IF(Filtros!D455&lt;&gt;"",Filtros!D455,"")</f>
        <v/>
      </c>
      <c r="E441" s="1" t="str">
        <f t="shared" si="6"/>
        <v/>
      </c>
    </row>
    <row r="442" spans="1:5" ht="15.75" customHeight="1" x14ac:dyDescent="0.35">
      <c r="A442" s="1" t="str">
        <f>IF(Filtros!A456&lt;&gt;"",Filtros!A456,"")</f>
        <v/>
      </c>
      <c r="B442" s="1" t="str">
        <f>IF(Filtros!B456&lt;&gt;"",Filtros!B456,"")</f>
        <v/>
      </c>
      <c r="C442" s="1" t="str">
        <f>IF(Filtros!C456&lt;&gt;"",Filtros!C456,"")</f>
        <v/>
      </c>
      <c r="D442" s="1" t="str">
        <f>IF(Filtros!D456&lt;&gt;"",Filtros!D456,"")</f>
        <v/>
      </c>
      <c r="E442" s="1" t="str">
        <f t="shared" si="6"/>
        <v/>
      </c>
    </row>
    <row r="443" spans="1:5" ht="15.75" customHeight="1" x14ac:dyDescent="0.35">
      <c r="A443" s="1" t="str">
        <f>IF(Filtros!A457&lt;&gt;"",Filtros!A457,"")</f>
        <v/>
      </c>
      <c r="B443" s="1" t="str">
        <f>IF(Filtros!B457&lt;&gt;"",Filtros!B457,"")</f>
        <v/>
      </c>
      <c r="C443" s="1" t="str">
        <f>IF(Filtros!C457&lt;&gt;"",Filtros!C457,"")</f>
        <v/>
      </c>
      <c r="D443" s="1" t="str">
        <f>IF(Filtros!D457&lt;&gt;"",Filtros!D457,"")</f>
        <v/>
      </c>
      <c r="E443" s="1" t="str">
        <f t="shared" si="6"/>
        <v/>
      </c>
    </row>
    <row r="444" spans="1:5" ht="15.75" customHeight="1" x14ac:dyDescent="0.35">
      <c r="A444" s="1" t="str">
        <f>IF(Filtros!A458&lt;&gt;"",Filtros!A458,"")</f>
        <v/>
      </c>
      <c r="B444" s="1" t="str">
        <f>IF(Filtros!B458&lt;&gt;"",Filtros!B458,"")</f>
        <v/>
      </c>
      <c r="C444" s="1" t="str">
        <f>IF(Filtros!C458&lt;&gt;"",Filtros!C458,"")</f>
        <v/>
      </c>
      <c r="D444" s="1" t="str">
        <f>IF(Filtros!D458&lt;&gt;"",Filtros!D458,"")</f>
        <v/>
      </c>
      <c r="E444" s="1" t="str">
        <f t="shared" si="6"/>
        <v/>
      </c>
    </row>
    <row r="445" spans="1:5" ht="15.75" customHeight="1" x14ac:dyDescent="0.35">
      <c r="A445" s="1" t="str">
        <f>IF(Filtros!A459&lt;&gt;"",Filtros!A459,"")</f>
        <v/>
      </c>
      <c r="B445" s="1" t="str">
        <f>IF(Filtros!B459&lt;&gt;"",Filtros!B459,"")</f>
        <v/>
      </c>
      <c r="C445" s="1" t="str">
        <f>IF(Filtros!C459&lt;&gt;"",Filtros!C459,"")</f>
        <v/>
      </c>
      <c r="D445" s="1" t="str">
        <f>IF(Filtros!D459&lt;&gt;"",Filtros!D459,"")</f>
        <v/>
      </c>
      <c r="E445" s="1" t="str">
        <f t="shared" si="6"/>
        <v/>
      </c>
    </row>
    <row r="446" spans="1:5" ht="15.75" customHeight="1" x14ac:dyDescent="0.35">
      <c r="A446" s="1" t="str">
        <f>IF(Filtros!A460&lt;&gt;"",Filtros!A460,"")</f>
        <v/>
      </c>
      <c r="B446" s="1" t="str">
        <f>IF(Filtros!B460&lt;&gt;"",Filtros!B460,"")</f>
        <v/>
      </c>
      <c r="C446" s="1" t="str">
        <f>IF(Filtros!C460&lt;&gt;"",Filtros!C460,"")</f>
        <v/>
      </c>
      <c r="D446" s="1" t="str">
        <f>IF(Filtros!D460&lt;&gt;"",Filtros!D460,"")</f>
        <v/>
      </c>
      <c r="E446" s="1" t="str">
        <f t="shared" si="6"/>
        <v/>
      </c>
    </row>
    <row r="447" spans="1:5" ht="15.75" customHeight="1" x14ac:dyDescent="0.35">
      <c r="A447" s="1" t="str">
        <f>IF(Filtros!A461&lt;&gt;"",Filtros!A461,"")</f>
        <v/>
      </c>
      <c r="B447" s="1" t="str">
        <f>IF(Filtros!B461&lt;&gt;"",Filtros!B461,"")</f>
        <v/>
      </c>
      <c r="C447" s="1" t="str">
        <f>IF(Filtros!C461&lt;&gt;"",Filtros!C461,"")</f>
        <v/>
      </c>
      <c r="D447" s="1" t="str">
        <f>IF(Filtros!D461&lt;&gt;"",Filtros!D461,"")</f>
        <v/>
      </c>
      <c r="E447" s="1" t="str">
        <f t="shared" si="6"/>
        <v/>
      </c>
    </row>
    <row r="448" spans="1:5" ht="15.75" customHeight="1" x14ac:dyDescent="0.35">
      <c r="A448" s="1" t="str">
        <f>IF(Filtros!A462&lt;&gt;"",Filtros!A462,"")</f>
        <v/>
      </c>
      <c r="B448" s="1" t="str">
        <f>IF(Filtros!B462&lt;&gt;"",Filtros!B462,"")</f>
        <v/>
      </c>
      <c r="C448" s="1" t="str">
        <f>IF(Filtros!C462&lt;&gt;"",Filtros!C462,"")</f>
        <v/>
      </c>
      <c r="D448" s="1" t="str">
        <f>IF(Filtros!D462&lt;&gt;"",Filtros!D462,"")</f>
        <v/>
      </c>
      <c r="E448" s="1" t="str">
        <f t="shared" si="6"/>
        <v/>
      </c>
    </row>
    <row r="449" spans="1:5" ht="15.75" customHeight="1" x14ac:dyDescent="0.35">
      <c r="A449" s="1" t="str">
        <f>IF(Filtros!A463&lt;&gt;"",Filtros!A463,"")</f>
        <v/>
      </c>
      <c r="B449" s="1" t="str">
        <f>IF(Filtros!B463&lt;&gt;"",Filtros!B463,"")</f>
        <v/>
      </c>
      <c r="C449" s="1" t="str">
        <f>IF(Filtros!C463&lt;&gt;"",Filtros!C463,"")</f>
        <v/>
      </c>
      <c r="D449" s="1" t="str">
        <f>IF(Filtros!D463&lt;&gt;"",Filtros!D463,"")</f>
        <v/>
      </c>
      <c r="E449" s="1" t="str">
        <f t="shared" si="6"/>
        <v/>
      </c>
    </row>
    <row r="450" spans="1:5" ht="15.75" customHeight="1" x14ac:dyDescent="0.35">
      <c r="A450" s="1" t="str">
        <f>IF(Filtros!A464&lt;&gt;"",Filtros!A464,"")</f>
        <v/>
      </c>
      <c r="B450" s="1" t="str">
        <f>IF(Filtros!B464&lt;&gt;"",Filtros!B464,"")</f>
        <v/>
      </c>
      <c r="C450" s="1" t="str">
        <f>IF(Filtros!C464&lt;&gt;"",Filtros!C464,"")</f>
        <v/>
      </c>
      <c r="D450" s="1" t="str">
        <f>IF(Filtros!D464&lt;&gt;"",Filtros!D464,"")</f>
        <v/>
      </c>
      <c r="E450" s="1" t="str">
        <f t="shared" si="6"/>
        <v/>
      </c>
    </row>
    <row r="451" spans="1:5" ht="15.75" customHeight="1" x14ac:dyDescent="0.35">
      <c r="A451" s="1" t="str">
        <f>IF(Filtros!A465&lt;&gt;"",Filtros!A465,"")</f>
        <v/>
      </c>
      <c r="B451" s="1" t="str">
        <f>IF(Filtros!B465&lt;&gt;"",Filtros!B465,"")</f>
        <v/>
      </c>
      <c r="C451" s="1" t="str">
        <f>IF(Filtros!C465&lt;&gt;"",Filtros!C465,"")</f>
        <v/>
      </c>
      <c r="D451" s="1" t="str">
        <f>IF(Filtros!D465&lt;&gt;"",Filtros!D465,"")</f>
        <v/>
      </c>
      <c r="E451" s="1" t="str">
        <f t="shared" ref="E451:E501" si="7">IF(A451&lt;&gt;"",CONCATENATE(B451," ",C451),"")</f>
        <v/>
      </c>
    </row>
    <row r="452" spans="1:5" ht="15.75" customHeight="1" x14ac:dyDescent="0.35">
      <c r="A452" s="1" t="str">
        <f>IF(Filtros!A466&lt;&gt;"",Filtros!A466,"")</f>
        <v/>
      </c>
      <c r="B452" s="1" t="str">
        <f>IF(Filtros!B466&lt;&gt;"",Filtros!B466,"")</f>
        <v/>
      </c>
      <c r="C452" s="1" t="str">
        <f>IF(Filtros!C466&lt;&gt;"",Filtros!C466,"")</f>
        <v/>
      </c>
      <c r="D452" s="1" t="str">
        <f>IF(Filtros!D466&lt;&gt;"",Filtros!D466,"")</f>
        <v/>
      </c>
      <c r="E452" s="1" t="str">
        <f t="shared" si="7"/>
        <v/>
      </c>
    </row>
    <row r="453" spans="1:5" ht="15.75" customHeight="1" x14ac:dyDescent="0.35">
      <c r="A453" s="1" t="str">
        <f>IF(Filtros!A467&lt;&gt;"",Filtros!A467,"")</f>
        <v/>
      </c>
      <c r="B453" s="1" t="str">
        <f>IF(Filtros!B467&lt;&gt;"",Filtros!B467,"")</f>
        <v/>
      </c>
      <c r="C453" s="1" t="str">
        <f>IF(Filtros!C467&lt;&gt;"",Filtros!C467,"")</f>
        <v/>
      </c>
      <c r="D453" s="1" t="str">
        <f>IF(Filtros!D467&lt;&gt;"",Filtros!D467,"")</f>
        <v/>
      </c>
      <c r="E453" s="1" t="str">
        <f t="shared" si="7"/>
        <v/>
      </c>
    </row>
    <row r="454" spans="1:5" ht="15.75" customHeight="1" x14ac:dyDescent="0.35">
      <c r="A454" s="1" t="str">
        <f>IF(Filtros!A468&lt;&gt;"",Filtros!A468,"")</f>
        <v/>
      </c>
      <c r="B454" s="1" t="str">
        <f>IF(Filtros!B468&lt;&gt;"",Filtros!B468,"")</f>
        <v/>
      </c>
      <c r="C454" s="1" t="str">
        <f>IF(Filtros!C468&lt;&gt;"",Filtros!C468,"")</f>
        <v/>
      </c>
      <c r="D454" s="1" t="str">
        <f>IF(Filtros!D468&lt;&gt;"",Filtros!D468,"")</f>
        <v/>
      </c>
      <c r="E454" s="1" t="str">
        <f t="shared" si="7"/>
        <v/>
      </c>
    </row>
    <row r="455" spans="1:5" ht="15.75" customHeight="1" x14ac:dyDescent="0.35">
      <c r="A455" s="1" t="str">
        <f>IF(Filtros!A469&lt;&gt;"",Filtros!A469,"")</f>
        <v/>
      </c>
      <c r="B455" s="1" t="str">
        <f>IF(Filtros!B469&lt;&gt;"",Filtros!B469,"")</f>
        <v/>
      </c>
      <c r="C455" s="1" t="str">
        <f>IF(Filtros!C469&lt;&gt;"",Filtros!C469,"")</f>
        <v/>
      </c>
      <c r="D455" s="1" t="str">
        <f>IF(Filtros!D469&lt;&gt;"",Filtros!D469,"")</f>
        <v/>
      </c>
      <c r="E455" s="1" t="str">
        <f t="shared" si="7"/>
        <v/>
      </c>
    </row>
    <row r="456" spans="1:5" ht="15.75" customHeight="1" x14ac:dyDescent="0.35">
      <c r="A456" s="1" t="str">
        <f>IF(Filtros!A470&lt;&gt;"",Filtros!A470,"")</f>
        <v/>
      </c>
      <c r="B456" s="1" t="str">
        <f>IF(Filtros!B470&lt;&gt;"",Filtros!B470,"")</f>
        <v/>
      </c>
      <c r="C456" s="1" t="str">
        <f>IF(Filtros!C470&lt;&gt;"",Filtros!C470,"")</f>
        <v/>
      </c>
      <c r="D456" s="1" t="str">
        <f>IF(Filtros!D470&lt;&gt;"",Filtros!D470,"")</f>
        <v/>
      </c>
      <c r="E456" s="1" t="str">
        <f t="shared" si="7"/>
        <v/>
      </c>
    </row>
    <row r="457" spans="1:5" ht="15.75" customHeight="1" x14ac:dyDescent="0.35">
      <c r="A457" s="1" t="str">
        <f>IF(Filtros!A471&lt;&gt;"",Filtros!A471,"")</f>
        <v/>
      </c>
      <c r="B457" s="1" t="str">
        <f>IF(Filtros!B471&lt;&gt;"",Filtros!B471,"")</f>
        <v/>
      </c>
      <c r="C457" s="1" t="str">
        <f>IF(Filtros!C471&lt;&gt;"",Filtros!C471,"")</f>
        <v/>
      </c>
      <c r="D457" s="1" t="str">
        <f>IF(Filtros!D471&lt;&gt;"",Filtros!D471,"")</f>
        <v/>
      </c>
      <c r="E457" s="1" t="str">
        <f t="shared" si="7"/>
        <v/>
      </c>
    </row>
    <row r="458" spans="1:5" ht="15.75" customHeight="1" x14ac:dyDescent="0.35">
      <c r="A458" s="1" t="str">
        <f>IF(Filtros!A472&lt;&gt;"",Filtros!A472,"")</f>
        <v/>
      </c>
      <c r="B458" s="1" t="str">
        <f>IF(Filtros!B472&lt;&gt;"",Filtros!B472,"")</f>
        <v/>
      </c>
      <c r="C458" s="1" t="str">
        <f>IF(Filtros!C472&lt;&gt;"",Filtros!C472,"")</f>
        <v/>
      </c>
      <c r="D458" s="1" t="str">
        <f>IF(Filtros!D472&lt;&gt;"",Filtros!D472,"")</f>
        <v/>
      </c>
      <c r="E458" s="1" t="str">
        <f t="shared" si="7"/>
        <v/>
      </c>
    </row>
    <row r="459" spans="1:5" ht="15.75" customHeight="1" x14ac:dyDescent="0.35">
      <c r="A459" s="1" t="str">
        <f>IF(Filtros!A473&lt;&gt;"",Filtros!A473,"")</f>
        <v/>
      </c>
      <c r="B459" s="1" t="str">
        <f>IF(Filtros!B473&lt;&gt;"",Filtros!B473,"")</f>
        <v/>
      </c>
      <c r="C459" s="1" t="str">
        <f>IF(Filtros!C473&lt;&gt;"",Filtros!C473,"")</f>
        <v/>
      </c>
      <c r="D459" s="1" t="str">
        <f>IF(Filtros!D473&lt;&gt;"",Filtros!D473,"")</f>
        <v/>
      </c>
      <c r="E459" s="1" t="str">
        <f t="shared" si="7"/>
        <v/>
      </c>
    </row>
    <row r="460" spans="1:5" ht="15.75" customHeight="1" x14ac:dyDescent="0.35">
      <c r="A460" s="1" t="str">
        <f>IF(Filtros!A474&lt;&gt;"",Filtros!A474,"")</f>
        <v/>
      </c>
      <c r="B460" s="1" t="str">
        <f>IF(Filtros!B474&lt;&gt;"",Filtros!B474,"")</f>
        <v/>
      </c>
      <c r="C460" s="1" t="str">
        <f>IF(Filtros!C474&lt;&gt;"",Filtros!C474,"")</f>
        <v/>
      </c>
      <c r="D460" s="1" t="str">
        <f>IF(Filtros!D474&lt;&gt;"",Filtros!D474,"")</f>
        <v/>
      </c>
      <c r="E460" s="1" t="str">
        <f t="shared" si="7"/>
        <v/>
      </c>
    </row>
    <row r="461" spans="1:5" ht="15.75" customHeight="1" x14ac:dyDescent="0.35">
      <c r="A461" s="1" t="str">
        <f>IF(Filtros!A475&lt;&gt;"",Filtros!A475,"")</f>
        <v/>
      </c>
      <c r="B461" s="1" t="str">
        <f>IF(Filtros!B475&lt;&gt;"",Filtros!B475,"")</f>
        <v/>
      </c>
      <c r="C461" s="1" t="str">
        <f>IF(Filtros!C475&lt;&gt;"",Filtros!C475,"")</f>
        <v/>
      </c>
      <c r="D461" s="1" t="str">
        <f>IF(Filtros!D475&lt;&gt;"",Filtros!D475,"")</f>
        <v/>
      </c>
      <c r="E461" s="1" t="str">
        <f t="shared" si="7"/>
        <v/>
      </c>
    </row>
    <row r="462" spans="1:5" ht="15.75" customHeight="1" x14ac:dyDescent="0.35">
      <c r="A462" s="1" t="str">
        <f>IF(Filtros!A476&lt;&gt;"",Filtros!A476,"")</f>
        <v/>
      </c>
      <c r="B462" s="1" t="str">
        <f>IF(Filtros!B476&lt;&gt;"",Filtros!B476,"")</f>
        <v/>
      </c>
      <c r="C462" s="1" t="str">
        <f>IF(Filtros!C476&lt;&gt;"",Filtros!C476,"")</f>
        <v/>
      </c>
      <c r="D462" s="1" t="str">
        <f>IF(Filtros!D476&lt;&gt;"",Filtros!D476,"")</f>
        <v/>
      </c>
      <c r="E462" s="1" t="str">
        <f t="shared" si="7"/>
        <v/>
      </c>
    </row>
    <row r="463" spans="1:5" ht="15.75" customHeight="1" x14ac:dyDescent="0.35">
      <c r="A463" s="1" t="str">
        <f>IF(Filtros!A477&lt;&gt;"",Filtros!A477,"")</f>
        <v/>
      </c>
      <c r="B463" s="1" t="str">
        <f>IF(Filtros!B477&lt;&gt;"",Filtros!B477,"")</f>
        <v/>
      </c>
      <c r="C463" s="1" t="str">
        <f>IF(Filtros!C477&lt;&gt;"",Filtros!C477,"")</f>
        <v/>
      </c>
      <c r="D463" s="1" t="str">
        <f>IF(Filtros!D477&lt;&gt;"",Filtros!D477,"")</f>
        <v/>
      </c>
      <c r="E463" s="1" t="str">
        <f t="shared" si="7"/>
        <v/>
      </c>
    </row>
    <row r="464" spans="1:5" ht="15.75" customHeight="1" x14ac:dyDescent="0.35">
      <c r="A464" s="1" t="str">
        <f>IF(Filtros!A478&lt;&gt;"",Filtros!A478,"")</f>
        <v/>
      </c>
      <c r="B464" s="1" t="str">
        <f>IF(Filtros!B478&lt;&gt;"",Filtros!B478,"")</f>
        <v/>
      </c>
      <c r="C464" s="1" t="str">
        <f>IF(Filtros!C478&lt;&gt;"",Filtros!C478,"")</f>
        <v/>
      </c>
      <c r="D464" s="1" t="str">
        <f>IF(Filtros!D478&lt;&gt;"",Filtros!D478,"")</f>
        <v/>
      </c>
      <c r="E464" s="1" t="str">
        <f t="shared" si="7"/>
        <v/>
      </c>
    </row>
    <row r="465" spans="1:5" ht="15.75" customHeight="1" x14ac:dyDescent="0.35">
      <c r="A465" s="1" t="str">
        <f>IF(Filtros!A479&lt;&gt;"",Filtros!A479,"")</f>
        <v/>
      </c>
      <c r="B465" s="1" t="str">
        <f>IF(Filtros!B479&lt;&gt;"",Filtros!B479,"")</f>
        <v/>
      </c>
      <c r="C465" s="1" t="str">
        <f>IF(Filtros!C479&lt;&gt;"",Filtros!C479,"")</f>
        <v/>
      </c>
      <c r="D465" s="1" t="str">
        <f>IF(Filtros!D479&lt;&gt;"",Filtros!D479,"")</f>
        <v/>
      </c>
      <c r="E465" s="1" t="str">
        <f t="shared" si="7"/>
        <v/>
      </c>
    </row>
    <row r="466" spans="1:5" ht="15.75" customHeight="1" x14ac:dyDescent="0.35">
      <c r="A466" s="1" t="str">
        <f>IF(Filtros!A480&lt;&gt;"",Filtros!A480,"")</f>
        <v/>
      </c>
      <c r="B466" s="1" t="str">
        <f>IF(Filtros!B480&lt;&gt;"",Filtros!B480,"")</f>
        <v/>
      </c>
      <c r="C466" s="1" t="str">
        <f>IF(Filtros!C480&lt;&gt;"",Filtros!C480,"")</f>
        <v/>
      </c>
      <c r="D466" s="1" t="str">
        <f>IF(Filtros!D480&lt;&gt;"",Filtros!D480,"")</f>
        <v/>
      </c>
      <c r="E466" s="1" t="str">
        <f t="shared" si="7"/>
        <v/>
      </c>
    </row>
    <row r="467" spans="1:5" ht="15.75" customHeight="1" x14ac:dyDescent="0.35">
      <c r="A467" s="1" t="str">
        <f>IF(Filtros!A481&lt;&gt;"",Filtros!A481,"")</f>
        <v/>
      </c>
      <c r="B467" s="1" t="str">
        <f>IF(Filtros!B481&lt;&gt;"",Filtros!B481,"")</f>
        <v/>
      </c>
      <c r="C467" s="1" t="str">
        <f>IF(Filtros!C481&lt;&gt;"",Filtros!C481,"")</f>
        <v/>
      </c>
      <c r="D467" s="1" t="str">
        <f>IF(Filtros!D481&lt;&gt;"",Filtros!D481,"")</f>
        <v/>
      </c>
      <c r="E467" s="1" t="str">
        <f t="shared" si="7"/>
        <v/>
      </c>
    </row>
    <row r="468" spans="1:5" ht="15.75" customHeight="1" x14ac:dyDescent="0.35">
      <c r="A468" s="1" t="str">
        <f>IF(Filtros!A482&lt;&gt;"",Filtros!A482,"")</f>
        <v/>
      </c>
      <c r="B468" s="1" t="str">
        <f>IF(Filtros!B482&lt;&gt;"",Filtros!B482,"")</f>
        <v/>
      </c>
      <c r="C468" s="1" t="str">
        <f>IF(Filtros!C482&lt;&gt;"",Filtros!C482,"")</f>
        <v/>
      </c>
      <c r="D468" s="1" t="str">
        <f>IF(Filtros!D482&lt;&gt;"",Filtros!D482,"")</f>
        <v/>
      </c>
      <c r="E468" s="1" t="str">
        <f t="shared" si="7"/>
        <v/>
      </c>
    </row>
    <row r="469" spans="1:5" ht="15.75" customHeight="1" x14ac:dyDescent="0.35">
      <c r="A469" s="1" t="str">
        <f>IF(Filtros!A483&lt;&gt;"",Filtros!A483,"")</f>
        <v/>
      </c>
      <c r="B469" s="1" t="str">
        <f>IF(Filtros!B483&lt;&gt;"",Filtros!B483,"")</f>
        <v/>
      </c>
      <c r="C469" s="1" t="str">
        <f>IF(Filtros!C483&lt;&gt;"",Filtros!C483,"")</f>
        <v/>
      </c>
      <c r="D469" s="1" t="str">
        <f>IF(Filtros!D483&lt;&gt;"",Filtros!D483,"")</f>
        <v/>
      </c>
      <c r="E469" s="1" t="str">
        <f t="shared" si="7"/>
        <v/>
      </c>
    </row>
    <row r="470" spans="1:5" ht="15.75" customHeight="1" x14ac:dyDescent="0.35">
      <c r="A470" s="1" t="str">
        <f>IF(Filtros!A484&lt;&gt;"",Filtros!A484,"")</f>
        <v/>
      </c>
      <c r="B470" s="1" t="str">
        <f>IF(Filtros!B484&lt;&gt;"",Filtros!B484,"")</f>
        <v/>
      </c>
      <c r="C470" s="1" t="str">
        <f>IF(Filtros!C484&lt;&gt;"",Filtros!C484,"")</f>
        <v/>
      </c>
      <c r="D470" s="1" t="str">
        <f>IF(Filtros!D484&lt;&gt;"",Filtros!D484,"")</f>
        <v/>
      </c>
      <c r="E470" s="1" t="str">
        <f t="shared" si="7"/>
        <v/>
      </c>
    </row>
    <row r="471" spans="1:5" ht="15.75" customHeight="1" x14ac:dyDescent="0.35">
      <c r="A471" s="1" t="str">
        <f>IF(Filtros!A485&lt;&gt;"",Filtros!A485,"")</f>
        <v/>
      </c>
      <c r="B471" s="1" t="str">
        <f>IF(Filtros!B485&lt;&gt;"",Filtros!B485,"")</f>
        <v/>
      </c>
      <c r="C471" s="1" t="str">
        <f>IF(Filtros!C485&lt;&gt;"",Filtros!C485,"")</f>
        <v/>
      </c>
      <c r="D471" s="1" t="str">
        <f>IF(Filtros!D485&lt;&gt;"",Filtros!D485,"")</f>
        <v/>
      </c>
      <c r="E471" s="1" t="str">
        <f t="shared" si="7"/>
        <v/>
      </c>
    </row>
    <row r="472" spans="1:5" ht="15.75" customHeight="1" x14ac:dyDescent="0.35">
      <c r="A472" s="1" t="str">
        <f>IF(Filtros!A486&lt;&gt;"",Filtros!A486,"")</f>
        <v/>
      </c>
      <c r="B472" s="1" t="str">
        <f>IF(Filtros!B486&lt;&gt;"",Filtros!B486,"")</f>
        <v/>
      </c>
      <c r="C472" s="1" t="str">
        <f>IF(Filtros!C486&lt;&gt;"",Filtros!C486,"")</f>
        <v/>
      </c>
      <c r="D472" s="1" t="str">
        <f>IF(Filtros!D486&lt;&gt;"",Filtros!D486,"")</f>
        <v/>
      </c>
      <c r="E472" s="1" t="str">
        <f t="shared" si="7"/>
        <v/>
      </c>
    </row>
    <row r="473" spans="1:5" ht="15.75" customHeight="1" x14ac:dyDescent="0.35">
      <c r="A473" s="1" t="str">
        <f>IF(Filtros!A487&lt;&gt;"",Filtros!A487,"")</f>
        <v/>
      </c>
      <c r="B473" s="1" t="str">
        <f>IF(Filtros!B487&lt;&gt;"",Filtros!B487,"")</f>
        <v/>
      </c>
      <c r="C473" s="1" t="str">
        <f>IF(Filtros!C487&lt;&gt;"",Filtros!C487,"")</f>
        <v/>
      </c>
      <c r="D473" s="1" t="str">
        <f>IF(Filtros!D487&lt;&gt;"",Filtros!D487,"")</f>
        <v/>
      </c>
      <c r="E473" s="1" t="str">
        <f t="shared" si="7"/>
        <v/>
      </c>
    </row>
    <row r="474" spans="1:5" ht="15.75" customHeight="1" x14ac:dyDescent="0.35">
      <c r="A474" s="1" t="str">
        <f>IF(Filtros!A488&lt;&gt;"",Filtros!A488,"")</f>
        <v/>
      </c>
      <c r="B474" s="1" t="str">
        <f>IF(Filtros!B488&lt;&gt;"",Filtros!B488,"")</f>
        <v/>
      </c>
      <c r="C474" s="1" t="str">
        <f>IF(Filtros!C488&lt;&gt;"",Filtros!C488,"")</f>
        <v/>
      </c>
      <c r="D474" s="1" t="str">
        <f>IF(Filtros!D488&lt;&gt;"",Filtros!D488,"")</f>
        <v/>
      </c>
      <c r="E474" s="1" t="str">
        <f t="shared" si="7"/>
        <v/>
      </c>
    </row>
    <row r="475" spans="1:5" ht="15.75" customHeight="1" x14ac:dyDescent="0.35">
      <c r="A475" s="1" t="str">
        <f>IF(Filtros!A489&lt;&gt;"",Filtros!A489,"")</f>
        <v/>
      </c>
      <c r="B475" s="1" t="str">
        <f>IF(Filtros!B489&lt;&gt;"",Filtros!B489,"")</f>
        <v/>
      </c>
      <c r="C475" s="1" t="str">
        <f>IF(Filtros!C489&lt;&gt;"",Filtros!C489,"")</f>
        <v/>
      </c>
      <c r="D475" s="1" t="str">
        <f>IF(Filtros!D489&lt;&gt;"",Filtros!D489,"")</f>
        <v/>
      </c>
      <c r="E475" s="1" t="str">
        <f t="shared" si="7"/>
        <v/>
      </c>
    </row>
    <row r="476" spans="1:5" ht="15.75" customHeight="1" x14ac:dyDescent="0.35">
      <c r="A476" s="1" t="str">
        <f>IF(Filtros!A490&lt;&gt;"",Filtros!A490,"")</f>
        <v/>
      </c>
      <c r="B476" s="1" t="str">
        <f>IF(Filtros!B490&lt;&gt;"",Filtros!B490,"")</f>
        <v/>
      </c>
      <c r="C476" s="1" t="str">
        <f>IF(Filtros!C490&lt;&gt;"",Filtros!C490,"")</f>
        <v/>
      </c>
      <c r="D476" s="1" t="str">
        <f>IF(Filtros!D490&lt;&gt;"",Filtros!D490,"")</f>
        <v/>
      </c>
      <c r="E476" s="1" t="str">
        <f t="shared" si="7"/>
        <v/>
      </c>
    </row>
    <row r="477" spans="1:5" ht="15.75" customHeight="1" x14ac:dyDescent="0.35">
      <c r="A477" s="1" t="str">
        <f>IF(Filtros!A491&lt;&gt;"",Filtros!A491,"")</f>
        <v/>
      </c>
      <c r="B477" s="1" t="str">
        <f>IF(Filtros!B491&lt;&gt;"",Filtros!B491,"")</f>
        <v/>
      </c>
      <c r="C477" s="1" t="str">
        <f>IF(Filtros!C491&lt;&gt;"",Filtros!C491,"")</f>
        <v/>
      </c>
      <c r="D477" s="1" t="str">
        <f>IF(Filtros!D491&lt;&gt;"",Filtros!D491,"")</f>
        <v/>
      </c>
      <c r="E477" s="1" t="str">
        <f t="shared" si="7"/>
        <v/>
      </c>
    </row>
    <row r="478" spans="1:5" ht="15.75" customHeight="1" x14ac:dyDescent="0.35">
      <c r="A478" s="1" t="str">
        <f>IF(Filtros!A492&lt;&gt;"",Filtros!A492,"")</f>
        <v/>
      </c>
      <c r="B478" s="1" t="str">
        <f>IF(Filtros!B492&lt;&gt;"",Filtros!B492,"")</f>
        <v/>
      </c>
      <c r="C478" s="1" t="str">
        <f>IF(Filtros!C492&lt;&gt;"",Filtros!C492,"")</f>
        <v/>
      </c>
      <c r="D478" s="1" t="str">
        <f>IF(Filtros!D492&lt;&gt;"",Filtros!D492,"")</f>
        <v/>
      </c>
      <c r="E478" s="1" t="str">
        <f t="shared" si="7"/>
        <v/>
      </c>
    </row>
    <row r="479" spans="1:5" ht="15.75" customHeight="1" x14ac:dyDescent="0.35">
      <c r="A479" s="1" t="str">
        <f>IF(Filtros!A493&lt;&gt;"",Filtros!A493,"")</f>
        <v/>
      </c>
      <c r="B479" s="1" t="str">
        <f>IF(Filtros!B493&lt;&gt;"",Filtros!B493,"")</f>
        <v/>
      </c>
      <c r="C479" s="1" t="str">
        <f>IF(Filtros!C493&lt;&gt;"",Filtros!C493,"")</f>
        <v/>
      </c>
      <c r="D479" s="1" t="str">
        <f>IF(Filtros!D493&lt;&gt;"",Filtros!D493,"")</f>
        <v/>
      </c>
      <c r="E479" s="1" t="str">
        <f t="shared" si="7"/>
        <v/>
      </c>
    </row>
    <row r="480" spans="1:5" ht="15.75" customHeight="1" x14ac:dyDescent="0.35">
      <c r="A480" s="1" t="str">
        <f>IF(Filtros!A494&lt;&gt;"",Filtros!A494,"")</f>
        <v/>
      </c>
      <c r="B480" s="1" t="str">
        <f>IF(Filtros!B494&lt;&gt;"",Filtros!B494,"")</f>
        <v/>
      </c>
      <c r="C480" s="1" t="str">
        <f>IF(Filtros!C494&lt;&gt;"",Filtros!C494,"")</f>
        <v/>
      </c>
      <c r="D480" s="1" t="str">
        <f>IF(Filtros!D494&lt;&gt;"",Filtros!D494,"")</f>
        <v/>
      </c>
      <c r="E480" s="1" t="str">
        <f t="shared" si="7"/>
        <v/>
      </c>
    </row>
    <row r="481" spans="1:5" ht="15.75" customHeight="1" x14ac:dyDescent="0.35">
      <c r="A481" s="1" t="str">
        <f>IF(Filtros!A495&lt;&gt;"",Filtros!A495,"")</f>
        <v/>
      </c>
      <c r="B481" s="1" t="str">
        <f>IF(Filtros!B495&lt;&gt;"",Filtros!B495,"")</f>
        <v/>
      </c>
      <c r="C481" s="1" t="str">
        <f>IF(Filtros!C495&lt;&gt;"",Filtros!C495,"")</f>
        <v/>
      </c>
      <c r="D481" s="1" t="str">
        <f>IF(Filtros!D495&lt;&gt;"",Filtros!D495,"")</f>
        <v/>
      </c>
      <c r="E481" s="1" t="str">
        <f t="shared" si="7"/>
        <v/>
      </c>
    </row>
    <row r="482" spans="1:5" ht="15.75" customHeight="1" x14ac:dyDescent="0.35">
      <c r="A482" s="1" t="str">
        <f>IF(Filtros!A496&lt;&gt;"",Filtros!A496,"")</f>
        <v/>
      </c>
      <c r="B482" s="1" t="str">
        <f>IF(Filtros!B496&lt;&gt;"",Filtros!B496,"")</f>
        <v/>
      </c>
      <c r="C482" s="1" t="str">
        <f>IF(Filtros!C496&lt;&gt;"",Filtros!C496,"")</f>
        <v/>
      </c>
      <c r="D482" s="1" t="str">
        <f>IF(Filtros!D496&lt;&gt;"",Filtros!D496,"")</f>
        <v/>
      </c>
      <c r="E482" s="1" t="str">
        <f t="shared" si="7"/>
        <v/>
      </c>
    </row>
    <row r="483" spans="1:5" ht="15.75" customHeight="1" x14ac:dyDescent="0.35">
      <c r="A483" s="1" t="str">
        <f>IF(Filtros!A497&lt;&gt;"",Filtros!A497,"")</f>
        <v/>
      </c>
      <c r="B483" s="1" t="str">
        <f>IF(Filtros!B497&lt;&gt;"",Filtros!B497,"")</f>
        <v/>
      </c>
      <c r="C483" s="1" t="str">
        <f>IF(Filtros!C497&lt;&gt;"",Filtros!C497,"")</f>
        <v/>
      </c>
      <c r="D483" s="1" t="str">
        <f>IF(Filtros!D497&lt;&gt;"",Filtros!D497,"")</f>
        <v/>
      </c>
      <c r="E483" s="1" t="str">
        <f t="shared" si="7"/>
        <v/>
      </c>
    </row>
    <row r="484" spans="1:5" ht="15.75" customHeight="1" x14ac:dyDescent="0.35">
      <c r="A484" s="1" t="str">
        <f>IF(Filtros!A498&lt;&gt;"",Filtros!A498,"")</f>
        <v/>
      </c>
      <c r="B484" s="1" t="str">
        <f>IF(Filtros!B498&lt;&gt;"",Filtros!B498,"")</f>
        <v/>
      </c>
      <c r="C484" s="1" t="str">
        <f>IF(Filtros!C498&lt;&gt;"",Filtros!C498,"")</f>
        <v/>
      </c>
      <c r="D484" s="1" t="str">
        <f>IF(Filtros!D498&lt;&gt;"",Filtros!D498,"")</f>
        <v/>
      </c>
      <c r="E484" s="1" t="str">
        <f t="shared" si="7"/>
        <v/>
      </c>
    </row>
    <row r="485" spans="1:5" ht="15.75" customHeight="1" x14ac:dyDescent="0.35">
      <c r="A485" s="1" t="str">
        <f>IF(Filtros!A499&lt;&gt;"",Filtros!A499,"")</f>
        <v/>
      </c>
      <c r="B485" s="1" t="str">
        <f>IF(Filtros!B499&lt;&gt;"",Filtros!B499,"")</f>
        <v/>
      </c>
      <c r="C485" s="1" t="str">
        <f>IF(Filtros!C499&lt;&gt;"",Filtros!C499,"")</f>
        <v/>
      </c>
      <c r="D485" s="1" t="str">
        <f>IF(Filtros!D499&lt;&gt;"",Filtros!D499,"")</f>
        <v/>
      </c>
      <c r="E485" s="1" t="str">
        <f t="shared" si="7"/>
        <v/>
      </c>
    </row>
    <row r="486" spans="1:5" ht="15.75" customHeight="1" x14ac:dyDescent="0.35">
      <c r="A486" s="1" t="str">
        <f>IF(Filtros!A500&lt;&gt;"",Filtros!A500,"")</f>
        <v/>
      </c>
      <c r="B486" s="1" t="str">
        <f>IF(Filtros!B500&lt;&gt;"",Filtros!B500,"")</f>
        <v/>
      </c>
      <c r="C486" s="1" t="str">
        <f>IF(Filtros!C500&lt;&gt;"",Filtros!C500,"")</f>
        <v/>
      </c>
      <c r="D486" s="1" t="str">
        <f>IF(Filtros!D500&lt;&gt;"",Filtros!D500,"")</f>
        <v/>
      </c>
      <c r="E486" s="1" t="str">
        <f t="shared" si="7"/>
        <v/>
      </c>
    </row>
    <row r="487" spans="1:5" ht="15.75" customHeight="1" x14ac:dyDescent="0.35">
      <c r="A487" s="1" t="str">
        <f>IF(Filtros!A501&lt;&gt;"",Filtros!A501,"")</f>
        <v/>
      </c>
      <c r="B487" s="1" t="str">
        <f>IF(Filtros!B501&lt;&gt;"",Filtros!B501,"")</f>
        <v/>
      </c>
      <c r="C487" s="1" t="str">
        <f>IF(Filtros!C501&lt;&gt;"",Filtros!C501,"")</f>
        <v/>
      </c>
      <c r="D487" s="1" t="str">
        <f>IF(Filtros!D501&lt;&gt;"",Filtros!D501,"")</f>
        <v/>
      </c>
      <c r="E487" s="1" t="str">
        <f t="shared" si="7"/>
        <v/>
      </c>
    </row>
    <row r="488" spans="1:5" ht="15.75" customHeight="1" x14ac:dyDescent="0.35">
      <c r="A488" s="1" t="str">
        <f>IF(Filtros!A502&lt;&gt;"",Filtros!A502,"")</f>
        <v/>
      </c>
      <c r="B488" s="1" t="str">
        <f>IF(Filtros!B502&lt;&gt;"",Filtros!B502,"")</f>
        <v/>
      </c>
      <c r="C488" s="1" t="str">
        <f>IF(Filtros!C502&lt;&gt;"",Filtros!C502,"")</f>
        <v/>
      </c>
      <c r="D488" s="1" t="str">
        <f>IF(Filtros!D502&lt;&gt;"",Filtros!D502,"")</f>
        <v/>
      </c>
      <c r="E488" s="1" t="str">
        <f t="shared" si="7"/>
        <v/>
      </c>
    </row>
    <row r="489" spans="1:5" ht="15.75" customHeight="1" x14ac:dyDescent="0.35">
      <c r="A489" s="1" t="str">
        <f>IF(Filtros!A503&lt;&gt;"",Filtros!A503,"")</f>
        <v/>
      </c>
      <c r="B489" s="1" t="str">
        <f>IF(Filtros!B503&lt;&gt;"",Filtros!B503,"")</f>
        <v/>
      </c>
      <c r="C489" s="1" t="str">
        <f>IF(Filtros!C503&lt;&gt;"",Filtros!C503,"")</f>
        <v/>
      </c>
      <c r="D489" s="1" t="str">
        <f>IF(Filtros!D503&lt;&gt;"",Filtros!D503,"")</f>
        <v/>
      </c>
      <c r="E489" s="1" t="str">
        <f t="shared" si="7"/>
        <v/>
      </c>
    </row>
    <row r="490" spans="1:5" ht="15.75" customHeight="1" x14ac:dyDescent="0.35">
      <c r="A490" s="1" t="str">
        <f>IF(Filtros!A504&lt;&gt;"",Filtros!A504,"")</f>
        <v/>
      </c>
      <c r="B490" s="1" t="str">
        <f>IF(Filtros!B504&lt;&gt;"",Filtros!B504,"")</f>
        <v/>
      </c>
      <c r="C490" s="1" t="str">
        <f>IF(Filtros!C504&lt;&gt;"",Filtros!C504,"")</f>
        <v/>
      </c>
      <c r="D490" s="1" t="str">
        <f>IF(Filtros!D504&lt;&gt;"",Filtros!D504,"")</f>
        <v/>
      </c>
      <c r="E490" s="1" t="str">
        <f t="shared" si="7"/>
        <v/>
      </c>
    </row>
    <row r="491" spans="1:5" ht="15.75" customHeight="1" x14ac:dyDescent="0.35">
      <c r="A491" s="1" t="str">
        <f>IF(Filtros!A505&lt;&gt;"",Filtros!A505,"")</f>
        <v/>
      </c>
      <c r="B491" s="1" t="str">
        <f>IF(Filtros!B505&lt;&gt;"",Filtros!B505,"")</f>
        <v/>
      </c>
      <c r="C491" s="1" t="str">
        <f>IF(Filtros!C505&lt;&gt;"",Filtros!C505,"")</f>
        <v/>
      </c>
      <c r="D491" s="1" t="str">
        <f>IF(Filtros!D505&lt;&gt;"",Filtros!D505,"")</f>
        <v/>
      </c>
      <c r="E491" s="1" t="str">
        <f t="shared" si="7"/>
        <v/>
      </c>
    </row>
    <row r="492" spans="1:5" ht="15.75" customHeight="1" x14ac:dyDescent="0.35">
      <c r="A492" s="1" t="str">
        <f>IF(Filtros!A506&lt;&gt;"",Filtros!A506,"")</f>
        <v/>
      </c>
      <c r="B492" s="1" t="str">
        <f>IF(Filtros!B506&lt;&gt;"",Filtros!B506,"")</f>
        <v/>
      </c>
      <c r="C492" s="1" t="str">
        <f>IF(Filtros!C506&lt;&gt;"",Filtros!C506,"")</f>
        <v/>
      </c>
      <c r="D492" s="1" t="str">
        <f>IF(Filtros!D506&lt;&gt;"",Filtros!D506,"")</f>
        <v/>
      </c>
      <c r="E492" s="1" t="str">
        <f t="shared" si="7"/>
        <v/>
      </c>
    </row>
    <row r="493" spans="1:5" ht="15.75" customHeight="1" x14ac:dyDescent="0.35">
      <c r="A493" s="1" t="str">
        <f>IF(Filtros!A507&lt;&gt;"",Filtros!A507,"")</f>
        <v/>
      </c>
      <c r="B493" s="1" t="str">
        <f>IF(Filtros!B507&lt;&gt;"",Filtros!B507,"")</f>
        <v/>
      </c>
      <c r="C493" s="1" t="str">
        <f>IF(Filtros!C507&lt;&gt;"",Filtros!C507,"")</f>
        <v/>
      </c>
      <c r="D493" s="1" t="str">
        <f>IF(Filtros!D507&lt;&gt;"",Filtros!D507,"")</f>
        <v/>
      </c>
      <c r="E493" s="1" t="str">
        <f t="shared" si="7"/>
        <v/>
      </c>
    </row>
    <row r="494" spans="1:5" ht="15.75" customHeight="1" x14ac:dyDescent="0.35">
      <c r="A494" s="1" t="str">
        <f>IF(Filtros!A508&lt;&gt;"",Filtros!A508,"")</f>
        <v/>
      </c>
      <c r="B494" s="1" t="str">
        <f>IF(Filtros!B508&lt;&gt;"",Filtros!B508,"")</f>
        <v/>
      </c>
      <c r="C494" s="1" t="str">
        <f>IF(Filtros!C508&lt;&gt;"",Filtros!C508,"")</f>
        <v/>
      </c>
      <c r="D494" s="1" t="str">
        <f>IF(Filtros!D508&lt;&gt;"",Filtros!D508,"")</f>
        <v/>
      </c>
      <c r="E494" s="1" t="str">
        <f t="shared" si="7"/>
        <v/>
      </c>
    </row>
    <row r="495" spans="1:5" ht="15.75" customHeight="1" x14ac:dyDescent="0.35">
      <c r="A495" s="1" t="str">
        <f>IF(Filtros!A509&lt;&gt;"",Filtros!A509,"")</f>
        <v/>
      </c>
      <c r="B495" s="1" t="str">
        <f>IF(Filtros!B509&lt;&gt;"",Filtros!B509,"")</f>
        <v/>
      </c>
      <c r="C495" s="1" t="str">
        <f>IF(Filtros!C509&lt;&gt;"",Filtros!C509,"")</f>
        <v/>
      </c>
      <c r="D495" s="1" t="str">
        <f>IF(Filtros!D509&lt;&gt;"",Filtros!D509,"")</f>
        <v/>
      </c>
      <c r="E495" s="1" t="str">
        <f t="shared" si="7"/>
        <v/>
      </c>
    </row>
    <row r="496" spans="1:5" ht="15.75" customHeight="1" x14ac:dyDescent="0.35">
      <c r="A496" s="1" t="str">
        <f>IF(Filtros!A510&lt;&gt;"",Filtros!A510,"")</f>
        <v/>
      </c>
      <c r="B496" s="1" t="str">
        <f>IF(Filtros!B510&lt;&gt;"",Filtros!B510,"")</f>
        <v/>
      </c>
      <c r="C496" s="1" t="str">
        <f>IF(Filtros!C510&lt;&gt;"",Filtros!C510,"")</f>
        <v/>
      </c>
      <c r="D496" s="1" t="str">
        <f>IF(Filtros!D510&lt;&gt;"",Filtros!D510,"")</f>
        <v/>
      </c>
      <c r="E496" s="1" t="str">
        <f t="shared" si="7"/>
        <v/>
      </c>
    </row>
    <row r="497" spans="1:5" ht="15.75" customHeight="1" x14ac:dyDescent="0.35">
      <c r="A497" s="1" t="str">
        <f>IF(Filtros!A511&lt;&gt;"",Filtros!A511,"")</f>
        <v/>
      </c>
      <c r="B497" s="1" t="str">
        <f>IF(Filtros!B511&lt;&gt;"",Filtros!B511,"")</f>
        <v/>
      </c>
      <c r="C497" s="1" t="str">
        <f>IF(Filtros!C511&lt;&gt;"",Filtros!C511,"")</f>
        <v/>
      </c>
      <c r="D497" s="1" t="str">
        <f>IF(Filtros!D511&lt;&gt;"",Filtros!D511,"")</f>
        <v/>
      </c>
      <c r="E497" s="1" t="str">
        <f t="shared" si="7"/>
        <v/>
      </c>
    </row>
    <row r="498" spans="1:5" ht="15.75" customHeight="1" x14ac:dyDescent="0.35">
      <c r="A498" s="1" t="str">
        <f>IF(Filtros!A512&lt;&gt;"",Filtros!A512,"")</f>
        <v/>
      </c>
      <c r="B498" s="1" t="str">
        <f>IF(Filtros!B512&lt;&gt;"",Filtros!B512,"")</f>
        <v/>
      </c>
      <c r="C498" s="1" t="str">
        <f>IF(Filtros!C512&lt;&gt;"",Filtros!C512,"")</f>
        <v/>
      </c>
      <c r="D498" s="1" t="str">
        <f>IF(Filtros!D512&lt;&gt;"",Filtros!D512,"")</f>
        <v/>
      </c>
      <c r="E498" s="1" t="str">
        <f t="shared" si="7"/>
        <v/>
      </c>
    </row>
    <row r="499" spans="1:5" ht="15.75" customHeight="1" x14ac:dyDescent="0.35">
      <c r="A499" s="1" t="str">
        <f>IF(Filtros!A513&lt;&gt;"",Filtros!A513,"")</f>
        <v/>
      </c>
      <c r="B499" s="1" t="str">
        <f>IF(Filtros!B513&lt;&gt;"",Filtros!B513,"")</f>
        <v/>
      </c>
      <c r="C499" s="1" t="str">
        <f>IF(Filtros!C513&lt;&gt;"",Filtros!C513,"")</f>
        <v/>
      </c>
      <c r="D499" s="1" t="str">
        <f>IF(Filtros!D513&lt;&gt;"",Filtros!D513,"")</f>
        <v/>
      </c>
      <c r="E499" s="1" t="str">
        <f t="shared" si="7"/>
        <v/>
      </c>
    </row>
    <row r="500" spans="1:5" ht="15.75" customHeight="1" x14ac:dyDescent="0.35">
      <c r="A500" s="1" t="str">
        <f>IF(Filtros!A514&lt;&gt;"",Filtros!A514,"")</f>
        <v/>
      </c>
      <c r="B500" s="1" t="str">
        <f>IF(Filtros!B514&lt;&gt;"",Filtros!B514,"")</f>
        <v/>
      </c>
      <c r="C500" s="1" t="str">
        <f>IF(Filtros!C514&lt;&gt;"",Filtros!C514,"")</f>
        <v/>
      </c>
      <c r="D500" s="1" t="str">
        <f>IF(Filtros!D514&lt;&gt;"",Filtros!D514,"")</f>
        <v/>
      </c>
      <c r="E500" s="1" t="str">
        <f t="shared" si="7"/>
        <v/>
      </c>
    </row>
    <row r="501" spans="1:5" ht="15.75" customHeight="1" x14ac:dyDescent="0.35">
      <c r="A501" s="1" t="str">
        <f>IF(Filtros!A515&lt;&gt;"",Filtros!A515,"")</f>
        <v/>
      </c>
      <c r="B501" s="1" t="str">
        <f>IF(Filtros!B515&lt;&gt;"",Filtros!B515,"")</f>
        <v/>
      </c>
      <c r="C501" s="1" t="str">
        <f>IF(Filtros!C515&lt;&gt;"",Filtros!C515,"")</f>
        <v/>
      </c>
      <c r="D501" s="1" t="str">
        <f>IF(Filtros!D515&lt;&gt;"",Filtros!D515,"")</f>
        <v/>
      </c>
      <c r="E501" s="1" t="str">
        <f t="shared" si="7"/>
        <v/>
      </c>
    </row>
    <row r="502" spans="1:5" ht="15.75" customHeight="1" x14ac:dyDescent="0.35"/>
    <row r="503" spans="1:5" ht="15.75" customHeight="1" x14ac:dyDescent="0.35"/>
    <row r="504" spans="1:5" ht="15.75" customHeight="1" x14ac:dyDescent="0.35"/>
    <row r="505" spans="1:5" ht="15.75" customHeight="1" x14ac:dyDescent="0.35"/>
    <row r="506" spans="1:5" ht="15.75" customHeight="1" x14ac:dyDescent="0.35"/>
    <row r="507" spans="1:5" ht="15.75" customHeight="1" x14ac:dyDescent="0.35"/>
    <row r="508" spans="1:5" ht="15.75" customHeight="1" x14ac:dyDescent="0.35"/>
    <row r="509" spans="1:5" ht="15.75" customHeight="1" x14ac:dyDescent="0.35"/>
    <row r="510" spans="1:5" ht="15.75" customHeight="1" x14ac:dyDescent="0.35"/>
    <row r="511" spans="1:5" ht="15.75" customHeight="1" x14ac:dyDescent="0.35"/>
    <row r="512" spans="1:5"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row r="1013" ht="15.75" customHeight="1" x14ac:dyDescent="0.35"/>
    <row r="1014" ht="15.75" customHeight="1" x14ac:dyDescent="0.35"/>
    <row r="1015" ht="15.75" customHeight="1" x14ac:dyDescent="0.35"/>
    <row r="1016" ht="15.75" customHeight="1" x14ac:dyDescent="0.35"/>
    <row r="1017" ht="15.75" customHeight="1" x14ac:dyDescent="0.35"/>
    <row r="1018" ht="15.75" customHeight="1" x14ac:dyDescent="0.35"/>
  </sheetData>
  <sheetProtection formatColumns="0" formatRows="0" selectLockedCells="1"/>
  <autoFilter ref="A1:J1" xr:uid="{00000000-0009-0000-0000-000008000000}"/>
  <pageMargins left="0.7" right="0.7" top="0.75" bottom="0.75" header="0" footer="0"/>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1F96E29C29464EB7E0469F733F0A04" ma:contentTypeVersion="4" ma:contentTypeDescription="Crear nuevo documento." ma:contentTypeScope="" ma:versionID="8a2c191eab56535c1f49167c7027fb90">
  <xsd:schema xmlns:xsd="http://www.w3.org/2001/XMLSchema" xmlns:xs="http://www.w3.org/2001/XMLSchema" xmlns:p="http://schemas.microsoft.com/office/2006/metadata/properties" xmlns:ns2="a377af1d-adb5-4318-a291-3272a772d206" xmlns:ns3="c9e36f51-8839-412d-9539-7866d4e1f5de" targetNamespace="http://schemas.microsoft.com/office/2006/metadata/properties" ma:root="true" ma:fieldsID="9736846af8df5c25876585ac40528f02" ns2:_="" ns3:_="">
    <xsd:import namespace="a377af1d-adb5-4318-a291-3272a772d206"/>
    <xsd:import namespace="c9e36f51-8839-412d-9539-7866d4e1f5d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77af1d-adb5-4318-a291-3272a772d20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e36f51-8839-412d-9539-7866d4e1f5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377af1d-adb5-4318-a291-3272a772d206">
      <UserInfo>
        <DisplayName>Manuel Roberto Sanchez Portilla</DisplayName>
        <AccountId>10</AccountId>
        <AccountType/>
      </UserInfo>
      <UserInfo>
        <DisplayName>Irene Rojas Valerio</DisplayName>
        <AccountId>31</AccountId>
        <AccountType/>
      </UserInfo>
    </SharedWithUsers>
  </documentManagement>
</p:properties>
</file>

<file path=customXml/itemProps1.xml><?xml version="1.0" encoding="utf-8"?>
<ds:datastoreItem xmlns:ds="http://schemas.openxmlformats.org/officeDocument/2006/customXml" ds:itemID="{C67C9798-79E7-4B34-BAC4-7DE13C6B7606}">
  <ds:schemaRefs>
    <ds:schemaRef ds:uri="http://schemas.microsoft.com/sharepoint/v3/contenttype/forms"/>
  </ds:schemaRefs>
</ds:datastoreItem>
</file>

<file path=customXml/itemProps2.xml><?xml version="1.0" encoding="utf-8"?>
<ds:datastoreItem xmlns:ds="http://schemas.openxmlformats.org/officeDocument/2006/customXml" ds:itemID="{D07B2635-7181-45A4-BAB7-2EB0711DA8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77af1d-adb5-4318-a291-3272a772d206"/>
    <ds:schemaRef ds:uri="c9e36f51-8839-412d-9539-7866d4e1f5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5074B2-10CB-4364-A61D-C76C6EA21929}">
  <ds:schemaRefs>
    <ds:schemaRef ds:uri="http://schemas.microsoft.com/office/2006/metadata/properties"/>
    <ds:schemaRef ds:uri="http://schemas.microsoft.com/office/infopath/2007/PartnerControls"/>
    <ds:schemaRef ds:uri="a377af1d-adb5-4318-a291-3272a772d2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vt:i4>
      </vt:variant>
    </vt:vector>
  </HeadingPairs>
  <TitlesOfParts>
    <vt:vector size="23" baseType="lpstr">
      <vt:lpstr>Bienvenida</vt:lpstr>
      <vt:lpstr>Tabla_01</vt:lpstr>
      <vt:lpstr>Portafolio</vt:lpstr>
      <vt:lpstr>Especiales</vt:lpstr>
      <vt:lpstr>Filtros</vt:lpstr>
      <vt:lpstr>Introducción</vt:lpstr>
      <vt:lpstr>PAO</vt:lpstr>
      <vt:lpstr>Datos Validaciones PAO</vt:lpstr>
      <vt:lpstr>Validaciones SEVRI</vt:lpstr>
      <vt:lpstr>Matriz Nº1 Identificación</vt:lpstr>
      <vt:lpstr>Matriz Nº2 Análisis</vt:lpstr>
      <vt:lpstr>Tabla 2-3-4-5</vt:lpstr>
      <vt:lpstr>Matriz Nº3 Evaluación</vt:lpstr>
      <vt:lpstr>Tablas 8-9-10-11</vt:lpstr>
      <vt:lpstr>Matriz Nº4 Administración</vt:lpstr>
      <vt:lpstr>Tabla 12</vt:lpstr>
      <vt:lpstr>Matriz Nº5 Seguimiento</vt:lpstr>
      <vt:lpstr>Cuadros</vt:lpstr>
      <vt:lpstr>PROB-EVENTOS</vt:lpstr>
      <vt:lpstr>Tabla 6</vt:lpstr>
      <vt:lpstr>Tabla 7</vt:lpstr>
      <vt:lpstr>Filtros!Área_de_extracción</vt:lpstr>
      <vt:lpstr>Filtros!Criterios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Manuel R Sánchez P</dc:creator>
  <cp:keywords/>
  <dc:description/>
  <cp:lastModifiedBy>Jaqueline Cubillo</cp:lastModifiedBy>
  <cp:revision/>
  <dcterms:created xsi:type="dcterms:W3CDTF">2020-10-02T23:41:17Z</dcterms:created>
  <dcterms:modified xsi:type="dcterms:W3CDTF">2025-02-26T21:10:00Z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0x0101007D1F96E29C29464EB7E0469F733F0A04</vt:lpwstr>
  </property>
</Properties>
</file>